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t1055\Downloads\WebBench_Designs\Official_design_ICs\eFuse and hotswap\"/>
    </mc:Choice>
  </mc:AlternateContent>
  <xr:revisionPtr revIDLastSave="0" documentId="13_ncr:1_{19711C91-40BE-42A1-A13C-CC5BF6367291}" xr6:coauthVersionLast="47" xr6:coauthVersionMax="47" xr10:uidLastSave="{00000000-0000-0000-0000-000000000000}"/>
  <workbookProtection workbookAlgorithmName="SHA-512" workbookHashValue="7F4UeyNzb5mxOTRyYaqgJVMwmkOzGOo0Q2LMf0GPcfHd4d9+knr4Jmr+bggndFe1KEC17gFZeei3KDEoWHZQeQ==" workbookSaltValue="hQP1XsDwWThi8wiI/msMmQ==" workbookSpinCount="100000" lockStructure="1"/>
  <bookViews>
    <workbookView xWindow="28680" yWindow="-120" windowWidth="29040" windowHeight="15990" xr2:uid="{286109E9-4905-42EB-8A8D-D32B949EF2D5}"/>
  </bookViews>
  <sheets>
    <sheet name="Calculation Sheet" sheetId="1" r:id="rId1"/>
    <sheet name="Disclaimer" sheetId="4" r:id="rId2"/>
    <sheet name="SOA Verification" sheetId="2" state="hidden" r:id="rId3"/>
    <sheet name="Maximum current during startup" sheetId="3" state="hidden" r:id="rId4"/>
  </sheets>
  <externalReferences>
    <externalReference r:id="rId5"/>
    <externalReference r:id="rId6"/>
  </externalReferences>
  <definedNames>
    <definedName name="_xlnm._FilterDatabase" localSheetId="0" hidden="1">'Calculation Sheet'!$B$2:$H$64</definedName>
    <definedName name="Cdvdt_ext" localSheetId="3">'[1]Calculation Sheet'!$D$89</definedName>
    <definedName name="Cdvdt_ext">'Calculation Sheet'!#REF!</definedName>
    <definedName name="Cdvdt_ext_cal1" localSheetId="3">'[1]Calculation Sheet'!$D$86</definedName>
    <definedName name="Cdvdt_ext_cal1">'Calculation Sheet'!#REF!</definedName>
    <definedName name="Cext_dvdt_cal2" localSheetId="3">'[1]Calculation Sheet'!$D$87</definedName>
    <definedName name="Cext_dvdt_cal2">'Calculation Sheet'!#REF!</definedName>
    <definedName name="Cout" localSheetId="3">'[1]Calculation Sheet'!$D$15</definedName>
    <definedName name="Cout">'Calculation Sheet'!#REF!</definedName>
    <definedName name="GainIMON">'Calculation Sheet'!#REF!</definedName>
    <definedName name="Icharge" localSheetId="3">'[1]Calculation Sheet'!$D$90</definedName>
    <definedName name="Icharge">'Calculation Sheet'!#REF!</definedName>
    <definedName name="Icharge_req" localSheetId="3">'[1]Calculation Sheet'!$D$85</definedName>
    <definedName name="Icharge_req">'Calculation Sheet'!#REF!</definedName>
    <definedName name="Ilimit">'[1]Calculation Sheet'!$D$27</definedName>
    <definedName name="Ilimit_final" localSheetId="3">'[1]Calculation Sheet'!$D$71</definedName>
    <definedName name="Ilimit_final">'Calculation Sheet'!#REF!</definedName>
    <definedName name="Imax">'[1]Calculation Sheet'!$D$25</definedName>
    <definedName name="Max_Citimer">'Calculation Sheet'!#REF!</definedName>
    <definedName name="Min_Ilim" localSheetId="3">'[1]Calculation Sheet'!$G$71</definedName>
    <definedName name="Min_Ilim">'Calculation Sheet'!#REF!</definedName>
    <definedName name="NAbsTag" localSheetId="3">'[1]Start-Up Calculations'!$AD$2031</definedName>
    <definedName name="NAbsTag">'[2]Start-Up Calculations'!$AD$2031</definedName>
    <definedName name="Ncalc" localSheetId="3">'[1]Calculation Sheet'!$H$116</definedName>
    <definedName name="Ncalc">'Calculation Sheet'!#REF!</definedName>
    <definedName name="NRelTag" localSheetId="3">'[1]Start-Up Calculations'!$AC$2031</definedName>
    <definedName name="NRelTag">'[2]Start-Up Calculations'!$AC$2031</definedName>
    <definedName name="NRETRY">'[1]Calculation Sheet'!$D$52</definedName>
    <definedName name="Nretry_cal">'Calculation Sheet'!#REF!</definedName>
    <definedName name="OVset">'[1]Calculation Sheet'!$D$47</definedName>
    <definedName name="Pictures" localSheetId="3">INDIRECT('[1]Calculation Sheet'!$I$22)</definedName>
    <definedName name="Pictures">INDIRECT('Calculation Sheet'!#REF!)</definedName>
    <definedName name="Rdson_125deg">'Calculation Sheet'!#REF!</definedName>
    <definedName name="Rdson_25deg" localSheetId="3">'[1]Calculation Sheet'!$D$146</definedName>
    <definedName name="Rdson_25deg">'Calculation Sheet'!#REF!</definedName>
    <definedName name="RILIM" localSheetId="3">'[1]Calculation Sheet'!$D$70</definedName>
    <definedName name="RILIM">'Calculation Sheet'!#REF!</definedName>
    <definedName name="RILIM_max">'Calculation Sheet'!#REF!</definedName>
    <definedName name="Rlimit">'Calculation Sheet'!#REF!</definedName>
    <definedName name="Rload">'[1]Calculation Sheet'!$D$22</definedName>
    <definedName name="Rlstart" localSheetId="3">'[1]Calculation Sheet'!$D$16</definedName>
    <definedName name="Rlstart">'Calculation Sheet'!#REF!</definedName>
    <definedName name="RMON_sel" localSheetId="3">'[1]Calculation Sheet'!$D$76</definedName>
    <definedName name="RMON_sel">'Calculation Sheet'!#REF!</definedName>
    <definedName name="RpUVLO" localSheetId="3">'[1]Calculation Sheet'!$D$59</definedName>
    <definedName name="RpUVLO">'Calculation Sheet'!#REF!</definedName>
    <definedName name="Tchg_dvdt" localSheetId="3">'[1]Calculation Sheet'!$D$92</definedName>
    <definedName name="Tchg_dvdt">'Calculation Sheet'!#REF!</definedName>
    <definedName name="Tchg_fastest" localSheetId="3">'[1]Calculation Sheet'!$D$82</definedName>
    <definedName name="Tchg_fastest">'Calculation Sheet'!#REF!</definedName>
    <definedName name="Tchg_req" localSheetId="3">'[1]Calculation Sheet'!$D$84</definedName>
    <definedName name="Tchg_req">'Calculation Sheet'!#REF!</definedName>
    <definedName name="tITIMER" localSheetId="3">'[1]Calculation Sheet'!$D$49</definedName>
    <definedName name="tITIMER">'Calculation Sheet'!#REF!</definedName>
    <definedName name="tLDSTRT">'[1]Calculation Sheet'!$D$54</definedName>
    <definedName name="tRETRY_DLY">'[1]Calculation Sheet'!$D$51</definedName>
    <definedName name="Uvref_fall" localSheetId="3">'[1]Calculation Sheet'!$D$156</definedName>
    <definedName name="Uvref_fall">'Calculation Sheet'!#REF!</definedName>
    <definedName name="Uvref_rise" localSheetId="3">'[1]Calculation Sheet'!$D$155</definedName>
    <definedName name="Uvref_rise">'Calculation Sheet'!#REF!</definedName>
    <definedName name="UVset">'[1]Calculation Sheet'!$D$9</definedName>
    <definedName name="Vcc_max" localSheetId="3">'[1]Calculation Sheet'!#REF!</definedName>
    <definedName name="Vcc_max">'Calculation Sheet'!#REF!</definedName>
    <definedName name="Vcc_nom">'[1]Calculation Sheet'!$D$7</definedName>
    <definedName name="Vimon_max">'[1]Calculation Sheet'!$D$56</definedName>
    <definedName name="VUVP" localSheetId="3">'[1]Calculation Sheet'!#REF!</definedName>
    <definedName name="VUVP">'Calculation Sheet'!#REF!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53" i="1" l="1"/>
  <c r="D52" i="1"/>
  <c r="C10" i="3"/>
  <c r="D51" i="1" l="1"/>
  <c r="D49" i="1"/>
  <c r="D70" i="1" l="1"/>
  <c r="D69" i="1"/>
  <c r="D68" i="1"/>
  <c r="D67" i="1"/>
  <c r="D66" i="1"/>
  <c r="D65" i="1"/>
  <c r="C48" i="1"/>
  <c r="C47" i="1"/>
  <c r="C46" i="1"/>
  <c r="B48" i="1"/>
  <c r="B47" i="1"/>
  <c r="B46" i="1"/>
  <c r="C44" i="1"/>
  <c r="C45" i="1"/>
  <c r="C43" i="1"/>
  <c r="D23" i="1" l="1"/>
  <c r="M25" i="3" l="1"/>
  <c r="B27" i="1"/>
  <c r="C76" i="1" l="1"/>
  <c r="C42" i="1" l="1"/>
  <c r="C41" i="1"/>
  <c r="C40" i="1"/>
  <c r="C39" i="1"/>
  <c r="D80" i="1" l="1"/>
  <c r="D79" i="1"/>
  <c r="D63" i="1"/>
  <c r="D78" i="1"/>
  <c r="D77" i="1"/>
  <c r="D76" i="1"/>
  <c r="D75" i="1"/>
  <c r="D74" i="1"/>
  <c r="D73" i="1"/>
  <c r="B14" i="1" l="1"/>
  <c r="C20" i="1"/>
  <c r="C19" i="1"/>
  <c r="C18" i="1"/>
  <c r="C17" i="1"/>
  <c r="C16" i="1"/>
  <c r="C15" i="1"/>
  <c r="B40" i="1" l="1"/>
  <c r="B39" i="1"/>
  <c r="C9" i="3" l="1"/>
  <c r="C8" i="3"/>
  <c r="C7" i="3"/>
  <c r="C6" i="3"/>
  <c r="C5" i="3"/>
  <c r="C4" i="3"/>
  <c r="C3" i="3"/>
  <c r="C2" i="3"/>
  <c r="C3" i="2" l="1"/>
  <c r="D3" i="2"/>
  <c r="E3" i="2"/>
  <c r="F3" i="2"/>
  <c r="H3" i="2"/>
  <c r="C4" i="2"/>
  <c r="D4" i="2"/>
  <c r="E4" i="2"/>
  <c r="F4" i="2"/>
  <c r="H4" i="2"/>
  <c r="C5" i="2"/>
  <c r="D5" i="2"/>
  <c r="E5" i="2"/>
  <c r="F5" i="2"/>
  <c r="H5" i="2"/>
  <c r="C6" i="2"/>
  <c r="D6" i="2"/>
  <c r="E6" i="2"/>
  <c r="F6" i="2"/>
  <c r="H6" i="2"/>
  <c r="C7" i="2"/>
  <c r="D7" i="2"/>
  <c r="E7" i="2"/>
  <c r="F7" i="2"/>
  <c r="H7" i="2"/>
  <c r="C8" i="2"/>
  <c r="D8" i="2"/>
  <c r="E8" i="2"/>
  <c r="F8" i="2"/>
  <c r="H8" i="2"/>
  <c r="C9" i="2"/>
  <c r="D9" i="2"/>
  <c r="E9" i="2"/>
  <c r="F9" i="2"/>
  <c r="H9" i="2"/>
  <c r="C10" i="2"/>
  <c r="D10" i="2"/>
  <c r="E10" i="2"/>
  <c r="F10" i="2"/>
  <c r="H10" i="2"/>
  <c r="C11" i="2"/>
  <c r="D11" i="2"/>
  <c r="E11" i="2"/>
  <c r="F11" i="2"/>
  <c r="H11" i="2"/>
  <c r="C12" i="2"/>
  <c r="D12" i="2"/>
  <c r="E12" i="2"/>
  <c r="F12" i="2"/>
  <c r="H12" i="2"/>
  <c r="C13" i="2"/>
  <c r="D13" i="2"/>
  <c r="E13" i="2"/>
  <c r="F13" i="2"/>
  <c r="H13" i="2"/>
  <c r="C14" i="2"/>
  <c r="D14" i="2"/>
  <c r="E14" i="2"/>
  <c r="F14" i="2"/>
  <c r="H14" i="2"/>
  <c r="C15" i="2"/>
  <c r="D15" i="2"/>
  <c r="E15" i="2"/>
  <c r="F15" i="2"/>
  <c r="H15" i="2"/>
  <c r="C16" i="2"/>
  <c r="D16" i="2"/>
  <c r="E16" i="2"/>
  <c r="F16" i="2"/>
  <c r="H16" i="2"/>
  <c r="C17" i="2"/>
  <c r="D17" i="2"/>
  <c r="E17" i="2"/>
  <c r="F17" i="2"/>
  <c r="H17" i="2"/>
  <c r="C18" i="2"/>
  <c r="D18" i="2"/>
  <c r="E18" i="2"/>
  <c r="F18" i="2"/>
  <c r="H18" i="2"/>
  <c r="C19" i="2"/>
  <c r="D19" i="2"/>
  <c r="E19" i="2"/>
  <c r="F19" i="2"/>
  <c r="H19" i="2"/>
  <c r="C20" i="2"/>
  <c r="D20" i="2"/>
  <c r="E20" i="2"/>
  <c r="F20" i="2"/>
  <c r="H20" i="2"/>
  <c r="C21" i="2"/>
  <c r="D21" i="2"/>
  <c r="E21" i="2"/>
  <c r="F21" i="2"/>
  <c r="H21" i="2"/>
  <c r="C22" i="2"/>
  <c r="D22" i="2"/>
  <c r="E22" i="2"/>
  <c r="F22" i="2"/>
  <c r="H22" i="2"/>
  <c r="C23" i="2"/>
  <c r="D23" i="2"/>
  <c r="E23" i="2"/>
  <c r="F23" i="2"/>
  <c r="H23" i="2"/>
  <c r="C24" i="2"/>
  <c r="D24" i="2"/>
  <c r="E24" i="2"/>
  <c r="F24" i="2"/>
  <c r="H24" i="2"/>
  <c r="C25" i="2"/>
  <c r="D25" i="2"/>
  <c r="E25" i="2"/>
  <c r="F25" i="2"/>
  <c r="H25" i="2"/>
  <c r="C26" i="2"/>
  <c r="D26" i="2"/>
  <c r="E26" i="2"/>
  <c r="F26" i="2"/>
  <c r="H26" i="2"/>
  <c r="C27" i="2"/>
  <c r="D27" i="2"/>
  <c r="E27" i="2"/>
  <c r="F27" i="2"/>
  <c r="H27" i="2"/>
  <c r="C28" i="2"/>
  <c r="D28" i="2"/>
  <c r="E28" i="2"/>
  <c r="F28" i="2"/>
  <c r="H28" i="2"/>
  <c r="C29" i="2"/>
  <c r="D29" i="2"/>
  <c r="E29" i="2"/>
  <c r="F29" i="2"/>
  <c r="H29" i="2"/>
  <c r="C30" i="2"/>
  <c r="D30" i="2"/>
  <c r="E30" i="2"/>
  <c r="F30" i="2"/>
  <c r="H30" i="2"/>
  <c r="C31" i="2"/>
  <c r="D31" i="2"/>
  <c r="E31" i="2"/>
  <c r="F31" i="2"/>
  <c r="H31" i="2"/>
  <c r="C32" i="2"/>
  <c r="D32" i="2"/>
  <c r="E32" i="2"/>
  <c r="F32" i="2"/>
  <c r="H32" i="2"/>
  <c r="C33" i="2"/>
  <c r="D33" i="2"/>
  <c r="E33" i="2"/>
  <c r="F33" i="2"/>
  <c r="H33" i="2"/>
  <c r="C34" i="2"/>
  <c r="D34" i="2"/>
  <c r="E34" i="2"/>
  <c r="F34" i="2"/>
  <c r="H34" i="2"/>
  <c r="C35" i="2"/>
  <c r="D35" i="2"/>
  <c r="E35" i="2"/>
  <c r="F35" i="2"/>
  <c r="H35" i="2"/>
  <c r="C36" i="2"/>
  <c r="D36" i="2"/>
  <c r="E36" i="2"/>
  <c r="F36" i="2"/>
  <c r="H36" i="2"/>
  <c r="C37" i="2"/>
  <c r="D37" i="2"/>
  <c r="E37" i="2"/>
  <c r="F37" i="2"/>
  <c r="H37" i="2"/>
  <c r="C38" i="2"/>
  <c r="D38" i="2"/>
  <c r="E38" i="2"/>
  <c r="F38" i="2"/>
  <c r="H38" i="2"/>
  <c r="C39" i="2"/>
  <c r="D39" i="2"/>
  <c r="E39" i="2"/>
  <c r="F39" i="2"/>
  <c r="H39" i="2"/>
  <c r="C40" i="2"/>
  <c r="D40" i="2"/>
  <c r="E40" i="2"/>
  <c r="F40" i="2"/>
  <c r="H40" i="2"/>
  <c r="C41" i="2"/>
  <c r="D41" i="2"/>
  <c r="E41" i="2"/>
  <c r="F41" i="2"/>
  <c r="H41" i="2"/>
  <c r="C42" i="2"/>
  <c r="D42" i="2"/>
  <c r="E42" i="2"/>
  <c r="F42" i="2"/>
  <c r="H42" i="2"/>
  <c r="C43" i="2"/>
  <c r="D43" i="2"/>
  <c r="E43" i="2"/>
  <c r="F43" i="2"/>
  <c r="H43" i="2"/>
  <c r="C44" i="2"/>
  <c r="D44" i="2"/>
  <c r="E44" i="2"/>
  <c r="F44" i="2"/>
  <c r="H44" i="2"/>
  <c r="C45" i="2"/>
  <c r="D45" i="2"/>
  <c r="E45" i="2"/>
  <c r="F45" i="2"/>
  <c r="H45" i="2"/>
  <c r="C46" i="2"/>
  <c r="D46" i="2"/>
  <c r="E46" i="2"/>
  <c r="F46" i="2"/>
  <c r="H46" i="2"/>
  <c r="C47" i="2"/>
  <c r="D47" i="2"/>
  <c r="E47" i="2"/>
  <c r="F47" i="2"/>
  <c r="H47" i="2"/>
  <c r="C48" i="2"/>
  <c r="D48" i="2"/>
  <c r="E48" i="2"/>
  <c r="F48" i="2"/>
  <c r="H48" i="2"/>
  <c r="C49" i="2"/>
  <c r="D49" i="2"/>
  <c r="E49" i="2"/>
  <c r="F49" i="2"/>
  <c r="H49" i="2"/>
  <c r="C50" i="2"/>
  <c r="D50" i="2"/>
  <c r="E50" i="2"/>
  <c r="F50" i="2"/>
  <c r="H50" i="2"/>
  <c r="C51" i="2"/>
  <c r="D51" i="2"/>
  <c r="E51" i="2"/>
  <c r="F51" i="2"/>
  <c r="H51" i="2"/>
  <c r="C52" i="2"/>
  <c r="D52" i="2"/>
  <c r="E52" i="2"/>
  <c r="F52" i="2"/>
  <c r="H52" i="2"/>
  <c r="C53" i="2"/>
  <c r="D53" i="2"/>
  <c r="E53" i="2"/>
  <c r="F53" i="2"/>
  <c r="H53" i="2"/>
  <c r="C54" i="2"/>
  <c r="D54" i="2"/>
  <c r="E54" i="2"/>
  <c r="F54" i="2"/>
  <c r="H54" i="2"/>
  <c r="C55" i="2"/>
  <c r="D55" i="2"/>
  <c r="E55" i="2"/>
  <c r="F55" i="2"/>
  <c r="H55" i="2"/>
  <c r="C56" i="2"/>
  <c r="D56" i="2"/>
  <c r="E56" i="2"/>
  <c r="F56" i="2"/>
  <c r="H56" i="2"/>
  <c r="C57" i="2"/>
  <c r="D57" i="2"/>
  <c r="E57" i="2"/>
  <c r="F57" i="2"/>
  <c r="H57" i="2"/>
  <c r="C58" i="2"/>
  <c r="D58" i="2"/>
  <c r="E58" i="2"/>
  <c r="F58" i="2"/>
  <c r="H58" i="2"/>
  <c r="C59" i="2"/>
  <c r="D59" i="2"/>
  <c r="E59" i="2"/>
  <c r="F59" i="2"/>
  <c r="H59" i="2"/>
  <c r="C60" i="2"/>
  <c r="D60" i="2"/>
  <c r="E60" i="2"/>
  <c r="F60" i="2"/>
  <c r="H60" i="2"/>
  <c r="C61" i="2"/>
  <c r="D61" i="2"/>
  <c r="E61" i="2"/>
  <c r="F61" i="2"/>
  <c r="H61" i="2"/>
  <c r="C62" i="2"/>
  <c r="D62" i="2"/>
  <c r="E62" i="2"/>
  <c r="F62" i="2"/>
  <c r="H62" i="2"/>
  <c r="C63" i="2"/>
  <c r="D63" i="2"/>
  <c r="E63" i="2"/>
  <c r="F63" i="2"/>
  <c r="H63" i="2"/>
  <c r="C64" i="2"/>
  <c r="D64" i="2"/>
  <c r="E64" i="2"/>
  <c r="F64" i="2"/>
  <c r="H64" i="2"/>
  <c r="C65" i="2"/>
  <c r="D65" i="2"/>
  <c r="E65" i="2"/>
  <c r="F65" i="2"/>
  <c r="H65" i="2"/>
  <c r="C66" i="2"/>
  <c r="D66" i="2"/>
  <c r="E66" i="2"/>
  <c r="F66" i="2"/>
  <c r="H66" i="2"/>
  <c r="C67" i="2"/>
  <c r="D67" i="2"/>
  <c r="E67" i="2"/>
  <c r="F67" i="2"/>
  <c r="H67" i="2"/>
  <c r="C68" i="2"/>
  <c r="D68" i="2"/>
  <c r="E68" i="2"/>
  <c r="F68" i="2"/>
  <c r="H68" i="2"/>
  <c r="C69" i="2"/>
  <c r="D69" i="2"/>
  <c r="E69" i="2"/>
  <c r="F69" i="2"/>
  <c r="H69" i="2"/>
  <c r="C70" i="2"/>
  <c r="D70" i="2"/>
  <c r="E70" i="2"/>
  <c r="F70" i="2"/>
  <c r="H70" i="2"/>
  <c r="C71" i="2"/>
  <c r="D71" i="2"/>
  <c r="E71" i="2"/>
  <c r="F71" i="2"/>
  <c r="H71" i="2"/>
  <c r="C72" i="2"/>
  <c r="D72" i="2"/>
  <c r="E72" i="2"/>
  <c r="F72" i="2"/>
  <c r="H72" i="2"/>
  <c r="C73" i="2"/>
  <c r="D73" i="2"/>
  <c r="E73" i="2"/>
  <c r="F73" i="2"/>
  <c r="H73" i="2"/>
  <c r="C74" i="2"/>
  <c r="D74" i="2"/>
  <c r="E74" i="2"/>
  <c r="F74" i="2"/>
  <c r="H74" i="2"/>
  <c r="C75" i="2"/>
  <c r="D75" i="2"/>
  <c r="E75" i="2"/>
  <c r="F75" i="2"/>
  <c r="H75" i="2"/>
  <c r="C76" i="2"/>
  <c r="D76" i="2"/>
  <c r="E76" i="2"/>
  <c r="F76" i="2"/>
  <c r="H76" i="2"/>
  <c r="C77" i="2"/>
  <c r="D77" i="2"/>
  <c r="E77" i="2"/>
  <c r="F77" i="2"/>
  <c r="H77" i="2"/>
  <c r="C78" i="2"/>
  <c r="D78" i="2"/>
  <c r="E78" i="2"/>
  <c r="F78" i="2"/>
  <c r="H78" i="2"/>
  <c r="C79" i="2"/>
  <c r="D79" i="2"/>
  <c r="E79" i="2"/>
  <c r="F79" i="2"/>
  <c r="H79" i="2"/>
  <c r="C80" i="2"/>
  <c r="D80" i="2"/>
  <c r="E80" i="2"/>
  <c r="F80" i="2"/>
  <c r="H80" i="2"/>
  <c r="C81" i="2"/>
  <c r="D81" i="2"/>
  <c r="E81" i="2"/>
  <c r="F81" i="2"/>
  <c r="H81" i="2"/>
  <c r="C82" i="2"/>
  <c r="D82" i="2"/>
  <c r="E82" i="2"/>
  <c r="F82" i="2"/>
  <c r="H82" i="2"/>
  <c r="C83" i="2"/>
  <c r="D83" i="2"/>
  <c r="E83" i="2"/>
  <c r="F83" i="2"/>
  <c r="H83" i="2"/>
  <c r="C84" i="2"/>
  <c r="D84" i="2"/>
  <c r="E84" i="2"/>
  <c r="F84" i="2"/>
  <c r="H84" i="2"/>
  <c r="C85" i="2"/>
  <c r="D85" i="2"/>
  <c r="E85" i="2"/>
  <c r="F85" i="2"/>
  <c r="H85" i="2"/>
  <c r="C86" i="2"/>
  <c r="D86" i="2"/>
  <c r="E86" i="2"/>
  <c r="F86" i="2"/>
  <c r="H86" i="2"/>
  <c r="C87" i="2"/>
  <c r="D87" i="2"/>
  <c r="E87" i="2"/>
  <c r="F87" i="2"/>
  <c r="H87" i="2"/>
  <c r="C88" i="2"/>
  <c r="D88" i="2"/>
  <c r="E88" i="2"/>
  <c r="F88" i="2"/>
  <c r="H88" i="2"/>
  <c r="C89" i="2"/>
  <c r="D89" i="2"/>
  <c r="E89" i="2"/>
  <c r="F89" i="2"/>
  <c r="H89" i="2"/>
  <c r="C90" i="2"/>
  <c r="D90" i="2"/>
  <c r="E90" i="2"/>
  <c r="F90" i="2"/>
  <c r="H90" i="2"/>
  <c r="C91" i="2"/>
  <c r="D91" i="2"/>
  <c r="E91" i="2"/>
  <c r="F91" i="2"/>
  <c r="H91" i="2"/>
  <c r="C92" i="2"/>
  <c r="D92" i="2"/>
  <c r="E92" i="2"/>
  <c r="F92" i="2"/>
  <c r="H92" i="2"/>
  <c r="C93" i="2"/>
  <c r="D93" i="2"/>
  <c r="E93" i="2"/>
  <c r="F93" i="2"/>
  <c r="H93" i="2"/>
  <c r="C94" i="2"/>
  <c r="D94" i="2"/>
  <c r="E94" i="2"/>
  <c r="F94" i="2"/>
  <c r="H94" i="2"/>
  <c r="C95" i="2"/>
  <c r="D95" i="2"/>
  <c r="E95" i="2"/>
  <c r="F95" i="2"/>
  <c r="H95" i="2"/>
  <c r="C96" i="2"/>
  <c r="D96" i="2"/>
  <c r="E96" i="2"/>
  <c r="F96" i="2"/>
  <c r="H96" i="2"/>
  <c r="C97" i="2"/>
  <c r="D97" i="2"/>
  <c r="E97" i="2"/>
  <c r="F97" i="2"/>
  <c r="H97" i="2"/>
  <c r="C98" i="2"/>
  <c r="D98" i="2"/>
  <c r="E98" i="2"/>
  <c r="F98" i="2"/>
  <c r="H98" i="2"/>
  <c r="C99" i="2"/>
  <c r="D99" i="2"/>
  <c r="E99" i="2"/>
  <c r="F99" i="2"/>
  <c r="H99" i="2"/>
  <c r="C100" i="2"/>
  <c r="D100" i="2"/>
  <c r="E100" i="2"/>
  <c r="F100" i="2"/>
  <c r="H100" i="2"/>
  <c r="C101" i="2"/>
  <c r="D101" i="2"/>
  <c r="E101" i="2"/>
  <c r="F101" i="2"/>
  <c r="H101" i="2"/>
  <c r="C102" i="2"/>
  <c r="D102" i="2"/>
  <c r="E102" i="2"/>
  <c r="F102" i="2"/>
  <c r="H102" i="2"/>
  <c r="C103" i="2"/>
  <c r="D103" i="2"/>
  <c r="E103" i="2"/>
  <c r="F103" i="2"/>
  <c r="H103" i="2"/>
  <c r="C104" i="2"/>
  <c r="D104" i="2"/>
  <c r="E104" i="2"/>
  <c r="F104" i="2"/>
  <c r="H104" i="2"/>
  <c r="C105" i="2"/>
  <c r="D105" i="2"/>
  <c r="E105" i="2"/>
  <c r="F105" i="2"/>
  <c r="H105" i="2"/>
  <c r="C106" i="2"/>
  <c r="D106" i="2"/>
  <c r="E106" i="2"/>
  <c r="F106" i="2"/>
  <c r="H106" i="2"/>
  <c r="C107" i="2"/>
  <c r="D107" i="2"/>
  <c r="E107" i="2"/>
  <c r="F107" i="2"/>
  <c r="H107" i="2"/>
  <c r="C108" i="2"/>
  <c r="D108" i="2"/>
  <c r="E108" i="2"/>
  <c r="F108" i="2"/>
  <c r="H108" i="2"/>
  <c r="C109" i="2"/>
  <c r="D109" i="2"/>
  <c r="E109" i="2"/>
  <c r="F109" i="2"/>
  <c r="H109" i="2"/>
  <c r="C110" i="2"/>
  <c r="D110" i="2"/>
  <c r="E110" i="2"/>
  <c r="F110" i="2"/>
  <c r="H110" i="2"/>
  <c r="C111" i="2"/>
  <c r="D111" i="2"/>
  <c r="E111" i="2"/>
  <c r="F111" i="2"/>
  <c r="H111" i="2"/>
  <c r="C112" i="2"/>
  <c r="D112" i="2"/>
  <c r="E112" i="2"/>
  <c r="F112" i="2"/>
  <c r="H112" i="2"/>
  <c r="C113" i="2"/>
  <c r="D113" i="2"/>
  <c r="E113" i="2"/>
  <c r="F113" i="2"/>
  <c r="H113" i="2"/>
  <c r="C114" i="2"/>
  <c r="D114" i="2"/>
  <c r="E114" i="2"/>
  <c r="F114" i="2"/>
  <c r="H114" i="2"/>
  <c r="C115" i="2"/>
  <c r="D115" i="2"/>
  <c r="E115" i="2"/>
  <c r="F115" i="2"/>
  <c r="H115" i="2"/>
  <c r="C116" i="2"/>
  <c r="D116" i="2"/>
  <c r="E116" i="2"/>
  <c r="F116" i="2"/>
  <c r="H116" i="2"/>
  <c r="C117" i="2"/>
  <c r="D117" i="2"/>
  <c r="E117" i="2"/>
  <c r="F117" i="2"/>
  <c r="H117" i="2"/>
  <c r="C118" i="2"/>
  <c r="D118" i="2"/>
  <c r="E118" i="2"/>
  <c r="F118" i="2"/>
  <c r="H118" i="2"/>
  <c r="C119" i="2"/>
  <c r="D119" i="2"/>
  <c r="E119" i="2"/>
  <c r="F119" i="2"/>
  <c r="H119" i="2"/>
  <c r="C120" i="2"/>
  <c r="D120" i="2"/>
  <c r="E120" i="2"/>
  <c r="F120" i="2"/>
  <c r="H120" i="2"/>
  <c r="C121" i="2"/>
  <c r="D121" i="2"/>
  <c r="E121" i="2"/>
  <c r="F121" i="2"/>
  <c r="H121" i="2"/>
  <c r="C122" i="2"/>
  <c r="D122" i="2"/>
  <c r="E122" i="2"/>
  <c r="F122" i="2"/>
  <c r="H122" i="2"/>
  <c r="C123" i="2"/>
  <c r="D123" i="2"/>
  <c r="E123" i="2"/>
  <c r="F123" i="2"/>
  <c r="H123" i="2"/>
  <c r="C124" i="2"/>
  <c r="D124" i="2"/>
  <c r="E124" i="2"/>
  <c r="F124" i="2"/>
  <c r="H124" i="2"/>
  <c r="C125" i="2"/>
  <c r="D125" i="2"/>
  <c r="E125" i="2"/>
  <c r="F125" i="2"/>
  <c r="H125" i="2"/>
  <c r="C126" i="2"/>
  <c r="D126" i="2"/>
  <c r="E126" i="2"/>
  <c r="F126" i="2"/>
  <c r="H126" i="2"/>
  <c r="C127" i="2"/>
  <c r="D127" i="2"/>
  <c r="E127" i="2"/>
  <c r="F127" i="2"/>
  <c r="H127" i="2"/>
  <c r="C128" i="2"/>
  <c r="D128" i="2"/>
  <c r="E128" i="2"/>
  <c r="F128" i="2"/>
  <c r="H128" i="2"/>
  <c r="C129" i="2"/>
  <c r="D129" i="2"/>
  <c r="E129" i="2"/>
  <c r="F129" i="2"/>
  <c r="H129" i="2"/>
  <c r="C130" i="2"/>
  <c r="D130" i="2"/>
  <c r="E130" i="2"/>
  <c r="F130" i="2"/>
  <c r="H130" i="2"/>
  <c r="C131" i="2"/>
  <c r="D131" i="2"/>
  <c r="E131" i="2"/>
  <c r="F131" i="2"/>
  <c r="H131" i="2"/>
  <c r="C132" i="2"/>
  <c r="D132" i="2"/>
  <c r="E132" i="2"/>
  <c r="F132" i="2"/>
  <c r="H132" i="2"/>
  <c r="C133" i="2"/>
  <c r="D133" i="2"/>
  <c r="E133" i="2"/>
  <c r="F133" i="2"/>
  <c r="H133" i="2"/>
  <c r="C134" i="2"/>
  <c r="D134" i="2"/>
  <c r="E134" i="2"/>
  <c r="F134" i="2"/>
  <c r="H134" i="2"/>
  <c r="C135" i="2"/>
  <c r="D135" i="2"/>
  <c r="E135" i="2"/>
  <c r="F135" i="2"/>
  <c r="H135" i="2"/>
  <c r="C136" i="2"/>
  <c r="D136" i="2"/>
  <c r="E136" i="2"/>
  <c r="F136" i="2"/>
  <c r="H136" i="2"/>
  <c r="C137" i="2"/>
  <c r="D137" i="2"/>
  <c r="E137" i="2"/>
  <c r="F137" i="2"/>
  <c r="H137" i="2"/>
  <c r="C138" i="2"/>
  <c r="D138" i="2"/>
  <c r="E138" i="2"/>
  <c r="F138" i="2"/>
  <c r="H138" i="2"/>
  <c r="C139" i="2"/>
  <c r="D139" i="2"/>
  <c r="E139" i="2"/>
  <c r="F139" i="2"/>
  <c r="H139" i="2"/>
  <c r="C140" i="2"/>
  <c r="D140" i="2"/>
  <c r="E140" i="2"/>
  <c r="F140" i="2"/>
  <c r="H140" i="2"/>
  <c r="C141" i="2"/>
  <c r="D141" i="2"/>
  <c r="E141" i="2"/>
  <c r="F141" i="2"/>
  <c r="H141" i="2"/>
  <c r="C142" i="2"/>
  <c r="D142" i="2"/>
  <c r="E142" i="2"/>
  <c r="F142" i="2"/>
  <c r="H142" i="2"/>
  <c r="C143" i="2"/>
  <c r="D143" i="2"/>
  <c r="E143" i="2"/>
  <c r="F143" i="2"/>
  <c r="H143" i="2"/>
  <c r="C144" i="2"/>
  <c r="D144" i="2"/>
  <c r="E144" i="2"/>
  <c r="F144" i="2"/>
  <c r="H144" i="2"/>
  <c r="C145" i="2"/>
  <c r="D145" i="2"/>
  <c r="E145" i="2"/>
  <c r="F145" i="2"/>
  <c r="H145" i="2"/>
  <c r="C146" i="2"/>
  <c r="D146" i="2"/>
  <c r="E146" i="2"/>
  <c r="F146" i="2"/>
  <c r="H146" i="2"/>
  <c r="C147" i="2"/>
  <c r="D147" i="2"/>
  <c r="E147" i="2"/>
  <c r="F147" i="2"/>
  <c r="H147" i="2"/>
  <c r="C148" i="2"/>
  <c r="D148" i="2"/>
  <c r="E148" i="2"/>
  <c r="F148" i="2"/>
  <c r="H148" i="2"/>
  <c r="C149" i="2"/>
  <c r="D149" i="2"/>
  <c r="E149" i="2"/>
  <c r="F149" i="2"/>
  <c r="H149" i="2"/>
  <c r="C150" i="2"/>
  <c r="D150" i="2"/>
  <c r="E150" i="2"/>
  <c r="F150" i="2"/>
  <c r="H150" i="2"/>
  <c r="C151" i="2"/>
  <c r="D151" i="2"/>
  <c r="E151" i="2"/>
  <c r="F151" i="2"/>
  <c r="H151" i="2"/>
  <c r="C152" i="2"/>
  <c r="D152" i="2"/>
  <c r="E152" i="2"/>
  <c r="F152" i="2"/>
  <c r="H152" i="2"/>
  <c r="C153" i="2"/>
  <c r="D153" i="2"/>
  <c r="E153" i="2"/>
  <c r="F153" i="2"/>
  <c r="H153" i="2"/>
  <c r="C154" i="2"/>
  <c r="D154" i="2"/>
  <c r="E154" i="2"/>
  <c r="F154" i="2"/>
  <c r="H154" i="2"/>
  <c r="C155" i="2"/>
  <c r="D155" i="2"/>
  <c r="E155" i="2"/>
  <c r="F155" i="2"/>
  <c r="H155" i="2"/>
  <c r="C156" i="2"/>
  <c r="D156" i="2"/>
  <c r="E156" i="2"/>
  <c r="F156" i="2"/>
  <c r="H156" i="2"/>
  <c r="C157" i="2"/>
  <c r="D157" i="2"/>
  <c r="E157" i="2"/>
  <c r="F157" i="2"/>
  <c r="H157" i="2"/>
  <c r="C158" i="2"/>
  <c r="D158" i="2"/>
  <c r="E158" i="2"/>
  <c r="F158" i="2"/>
  <c r="H158" i="2"/>
  <c r="C159" i="2"/>
  <c r="D159" i="2"/>
  <c r="E159" i="2"/>
  <c r="F159" i="2"/>
  <c r="H159" i="2"/>
  <c r="C160" i="2"/>
  <c r="D160" i="2"/>
  <c r="E160" i="2"/>
  <c r="F160" i="2"/>
  <c r="H160" i="2"/>
  <c r="C161" i="2"/>
  <c r="D161" i="2"/>
  <c r="E161" i="2"/>
  <c r="F161" i="2"/>
  <c r="H161" i="2"/>
  <c r="C162" i="2"/>
  <c r="D162" i="2"/>
  <c r="E162" i="2"/>
  <c r="F162" i="2"/>
  <c r="H162" i="2"/>
  <c r="C163" i="2"/>
  <c r="D163" i="2"/>
  <c r="E163" i="2"/>
  <c r="F163" i="2"/>
  <c r="H163" i="2"/>
  <c r="C164" i="2"/>
  <c r="D164" i="2"/>
  <c r="E164" i="2"/>
  <c r="F164" i="2"/>
  <c r="H164" i="2"/>
  <c r="C165" i="2"/>
  <c r="D165" i="2"/>
  <c r="E165" i="2"/>
  <c r="F165" i="2"/>
  <c r="H165" i="2"/>
  <c r="C166" i="2"/>
  <c r="D166" i="2"/>
  <c r="E166" i="2"/>
  <c r="F166" i="2"/>
  <c r="H166" i="2"/>
  <c r="C167" i="2"/>
  <c r="D167" i="2"/>
  <c r="E167" i="2"/>
  <c r="F167" i="2"/>
  <c r="H167" i="2"/>
  <c r="C168" i="2"/>
  <c r="D168" i="2"/>
  <c r="E168" i="2"/>
  <c r="F168" i="2"/>
  <c r="H168" i="2"/>
  <c r="C169" i="2"/>
  <c r="D169" i="2"/>
  <c r="E169" i="2"/>
  <c r="F169" i="2"/>
  <c r="H169" i="2"/>
  <c r="C170" i="2"/>
  <c r="D170" i="2"/>
  <c r="E170" i="2"/>
  <c r="F170" i="2"/>
  <c r="H170" i="2"/>
  <c r="C171" i="2"/>
  <c r="D171" i="2"/>
  <c r="E171" i="2"/>
  <c r="F171" i="2"/>
  <c r="H171" i="2"/>
  <c r="C172" i="2"/>
  <c r="D172" i="2"/>
  <c r="E172" i="2"/>
  <c r="F172" i="2"/>
  <c r="H172" i="2"/>
  <c r="C173" i="2"/>
  <c r="D173" i="2"/>
  <c r="E173" i="2"/>
  <c r="F173" i="2"/>
  <c r="H173" i="2"/>
  <c r="C174" i="2"/>
  <c r="D174" i="2"/>
  <c r="E174" i="2"/>
  <c r="F174" i="2"/>
  <c r="H174" i="2"/>
  <c r="C175" i="2"/>
  <c r="D175" i="2"/>
  <c r="E175" i="2"/>
  <c r="F175" i="2"/>
  <c r="H175" i="2"/>
  <c r="C176" i="2"/>
  <c r="D176" i="2"/>
  <c r="E176" i="2"/>
  <c r="F176" i="2"/>
  <c r="H176" i="2"/>
  <c r="C177" i="2"/>
  <c r="D177" i="2"/>
  <c r="E177" i="2"/>
  <c r="F177" i="2"/>
  <c r="H177" i="2"/>
  <c r="C178" i="2"/>
  <c r="D178" i="2"/>
  <c r="E178" i="2"/>
  <c r="F178" i="2"/>
  <c r="H178" i="2"/>
  <c r="C179" i="2"/>
  <c r="D179" i="2"/>
  <c r="E179" i="2"/>
  <c r="F179" i="2"/>
  <c r="H179" i="2"/>
  <c r="C180" i="2"/>
  <c r="D180" i="2"/>
  <c r="E180" i="2"/>
  <c r="F180" i="2"/>
  <c r="H180" i="2"/>
  <c r="C181" i="2"/>
  <c r="D181" i="2"/>
  <c r="E181" i="2"/>
  <c r="F181" i="2"/>
  <c r="H181" i="2"/>
  <c r="C182" i="2"/>
  <c r="D182" i="2"/>
  <c r="E182" i="2"/>
  <c r="F182" i="2"/>
  <c r="H182" i="2"/>
  <c r="C183" i="2"/>
  <c r="D183" i="2"/>
  <c r="E183" i="2"/>
  <c r="F183" i="2"/>
  <c r="H183" i="2"/>
  <c r="C184" i="2"/>
  <c r="D184" i="2"/>
  <c r="E184" i="2"/>
  <c r="F184" i="2"/>
  <c r="H184" i="2"/>
  <c r="C185" i="2"/>
  <c r="D185" i="2"/>
  <c r="E185" i="2"/>
  <c r="F185" i="2"/>
  <c r="H185" i="2"/>
  <c r="C186" i="2"/>
  <c r="D186" i="2"/>
  <c r="E186" i="2"/>
  <c r="F186" i="2"/>
  <c r="H186" i="2"/>
  <c r="C187" i="2"/>
  <c r="D187" i="2"/>
  <c r="E187" i="2"/>
  <c r="F187" i="2"/>
  <c r="H187" i="2"/>
  <c r="C188" i="2"/>
  <c r="D188" i="2"/>
  <c r="E188" i="2"/>
  <c r="F188" i="2"/>
  <c r="H188" i="2"/>
  <c r="C189" i="2"/>
  <c r="D189" i="2"/>
  <c r="E189" i="2"/>
  <c r="F189" i="2"/>
  <c r="H189" i="2"/>
  <c r="C190" i="2"/>
  <c r="D190" i="2"/>
  <c r="E190" i="2"/>
  <c r="F190" i="2"/>
  <c r="H190" i="2"/>
  <c r="C191" i="2"/>
  <c r="D191" i="2"/>
  <c r="E191" i="2"/>
  <c r="F191" i="2"/>
  <c r="H191" i="2"/>
  <c r="C192" i="2"/>
  <c r="D192" i="2"/>
  <c r="E192" i="2"/>
  <c r="F192" i="2"/>
  <c r="H192" i="2"/>
  <c r="C193" i="2"/>
  <c r="D193" i="2"/>
  <c r="E193" i="2"/>
  <c r="F193" i="2"/>
  <c r="H193" i="2"/>
  <c r="C194" i="2"/>
  <c r="D194" i="2"/>
  <c r="E194" i="2"/>
  <c r="F194" i="2"/>
  <c r="H194" i="2"/>
  <c r="C195" i="2"/>
  <c r="D195" i="2"/>
  <c r="E195" i="2"/>
  <c r="F195" i="2"/>
  <c r="H195" i="2"/>
  <c r="C196" i="2"/>
  <c r="D196" i="2"/>
  <c r="E196" i="2"/>
  <c r="F196" i="2"/>
  <c r="H196" i="2"/>
  <c r="C197" i="2"/>
  <c r="D197" i="2"/>
  <c r="E197" i="2"/>
  <c r="F197" i="2"/>
  <c r="H197" i="2"/>
  <c r="C198" i="2"/>
  <c r="D198" i="2"/>
  <c r="E198" i="2"/>
  <c r="F198" i="2"/>
  <c r="H198" i="2"/>
  <c r="C199" i="2"/>
  <c r="D199" i="2"/>
  <c r="E199" i="2"/>
  <c r="F199" i="2"/>
  <c r="H199" i="2"/>
  <c r="C200" i="2"/>
  <c r="D200" i="2"/>
  <c r="E200" i="2"/>
  <c r="F200" i="2"/>
  <c r="H200" i="2"/>
  <c r="C201" i="2"/>
  <c r="D201" i="2"/>
  <c r="E201" i="2"/>
  <c r="F201" i="2"/>
  <c r="H201" i="2"/>
  <c r="C202" i="2"/>
  <c r="D202" i="2"/>
  <c r="E202" i="2"/>
  <c r="F202" i="2"/>
  <c r="H202" i="2"/>
  <c r="C203" i="2"/>
  <c r="D203" i="2"/>
  <c r="E203" i="2"/>
  <c r="F203" i="2"/>
  <c r="H203" i="2"/>
  <c r="C204" i="2"/>
  <c r="D204" i="2"/>
  <c r="E204" i="2"/>
  <c r="F204" i="2"/>
  <c r="H204" i="2"/>
  <c r="C205" i="2"/>
  <c r="D205" i="2"/>
  <c r="E205" i="2"/>
  <c r="F205" i="2"/>
  <c r="H205" i="2"/>
  <c r="C206" i="2"/>
  <c r="D206" i="2"/>
  <c r="E206" i="2"/>
  <c r="F206" i="2"/>
  <c r="H206" i="2"/>
  <c r="C207" i="2"/>
  <c r="D207" i="2"/>
  <c r="E207" i="2"/>
  <c r="F207" i="2"/>
  <c r="H207" i="2"/>
  <c r="C208" i="2"/>
  <c r="D208" i="2"/>
  <c r="E208" i="2"/>
  <c r="F208" i="2"/>
  <c r="H208" i="2"/>
  <c r="C209" i="2"/>
  <c r="D209" i="2"/>
  <c r="E209" i="2"/>
  <c r="F209" i="2"/>
  <c r="H209" i="2"/>
  <c r="C210" i="2"/>
  <c r="D210" i="2"/>
  <c r="E210" i="2"/>
  <c r="F210" i="2"/>
  <c r="H210" i="2"/>
  <c r="C211" i="2"/>
  <c r="D211" i="2"/>
  <c r="E211" i="2"/>
  <c r="F211" i="2"/>
  <c r="H211" i="2"/>
  <c r="C212" i="2"/>
  <c r="D212" i="2"/>
  <c r="E212" i="2"/>
  <c r="F212" i="2"/>
  <c r="H212" i="2"/>
  <c r="C213" i="2"/>
  <c r="D213" i="2"/>
  <c r="E213" i="2"/>
  <c r="F213" i="2"/>
  <c r="H213" i="2"/>
  <c r="C214" i="2"/>
  <c r="D214" i="2"/>
  <c r="E214" i="2"/>
  <c r="F214" i="2"/>
  <c r="H214" i="2"/>
  <c r="C215" i="2"/>
  <c r="D215" i="2"/>
  <c r="E215" i="2"/>
  <c r="F215" i="2"/>
  <c r="H215" i="2"/>
  <c r="C216" i="2"/>
  <c r="D216" i="2"/>
  <c r="E216" i="2"/>
  <c r="F216" i="2"/>
  <c r="H216" i="2"/>
  <c r="C217" i="2"/>
  <c r="D217" i="2"/>
  <c r="E217" i="2"/>
  <c r="F217" i="2"/>
  <c r="H217" i="2"/>
  <c r="C218" i="2"/>
  <c r="D218" i="2"/>
  <c r="E218" i="2"/>
  <c r="F218" i="2"/>
  <c r="H218" i="2"/>
  <c r="C219" i="2"/>
  <c r="D219" i="2"/>
  <c r="E219" i="2"/>
  <c r="F219" i="2"/>
  <c r="H219" i="2"/>
  <c r="C220" i="2"/>
  <c r="D220" i="2"/>
  <c r="E220" i="2"/>
  <c r="F220" i="2"/>
  <c r="H220" i="2"/>
  <c r="C221" i="2"/>
  <c r="D221" i="2"/>
  <c r="E221" i="2"/>
  <c r="F221" i="2"/>
  <c r="H221" i="2"/>
  <c r="C222" i="2"/>
  <c r="D222" i="2"/>
  <c r="E222" i="2"/>
  <c r="F222" i="2"/>
  <c r="H222" i="2"/>
  <c r="C223" i="2"/>
  <c r="D223" i="2"/>
  <c r="E223" i="2"/>
  <c r="F223" i="2"/>
  <c r="H223" i="2"/>
  <c r="C224" i="2"/>
  <c r="D224" i="2"/>
  <c r="E224" i="2"/>
  <c r="F224" i="2"/>
  <c r="H224" i="2"/>
  <c r="C225" i="2"/>
  <c r="D225" i="2"/>
  <c r="E225" i="2"/>
  <c r="F225" i="2"/>
  <c r="H225" i="2"/>
  <c r="C226" i="2"/>
  <c r="D226" i="2"/>
  <c r="E226" i="2"/>
  <c r="F226" i="2"/>
  <c r="H226" i="2"/>
  <c r="C227" i="2"/>
  <c r="D227" i="2"/>
  <c r="E227" i="2"/>
  <c r="F227" i="2"/>
  <c r="H227" i="2"/>
  <c r="C228" i="2"/>
  <c r="D228" i="2"/>
  <c r="E228" i="2"/>
  <c r="F228" i="2"/>
  <c r="H228" i="2"/>
  <c r="C229" i="2"/>
  <c r="D229" i="2"/>
  <c r="E229" i="2"/>
  <c r="F229" i="2"/>
  <c r="H229" i="2"/>
  <c r="C230" i="2"/>
  <c r="D230" i="2"/>
  <c r="E230" i="2"/>
  <c r="F230" i="2"/>
  <c r="H230" i="2"/>
  <c r="C231" i="2"/>
  <c r="D231" i="2"/>
  <c r="E231" i="2"/>
  <c r="F231" i="2"/>
  <c r="H231" i="2"/>
  <c r="C232" i="2"/>
  <c r="D232" i="2"/>
  <c r="E232" i="2"/>
  <c r="F232" i="2"/>
  <c r="H232" i="2"/>
  <c r="C233" i="2"/>
  <c r="D233" i="2"/>
  <c r="E233" i="2"/>
  <c r="F233" i="2"/>
  <c r="H233" i="2"/>
  <c r="C234" i="2"/>
  <c r="D234" i="2"/>
  <c r="E234" i="2"/>
  <c r="F234" i="2"/>
  <c r="H234" i="2"/>
  <c r="C235" i="2"/>
  <c r="D235" i="2"/>
  <c r="E235" i="2"/>
  <c r="F235" i="2"/>
  <c r="H235" i="2"/>
  <c r="C236" i="2"/>
  <c r="D236" i="2"/>
  <c r="E236" i="2"/>
  <c r="F236" i="2"/>
  <c r="H236" i="2"/>
  <c r="C237" i="2"/>
  <c r="D237" i="2"/>
  <c r="E237" i="2"/>
  <c r="F237" i="2"/>
  <c r="H237" i="2"/>
  <c r="C238" i="2"/>
  <c r="D238" i="2"/>
  <c r="E238" i="2"/>
  <c r="F238" i="2"/>
  <c r="H238" i="2"/>
  <c r="C239" i="2"/>
  <c r="D239" i="2"/>
  <c r="E239" i="2"/>
  <c r="F239" i="2"/>
  <c r="H239" i="2"/>
  <c r="C240" i="2"/>
  <c r="D240" i="2"/>
  <c r="E240" i="2"/>
  <c r="F240" i="2"/>
  <c r="H240" i="2"/>
  <c r="C241" i="2"/>
  <c r="D241" i="2"/>
  <c r="E241" i="2"/>
  <c r="F241" i="2"/>
  <c r="H241" i="2"/>
  <c r="C242" i="2"/>
  <c r="D242" i="2"/>
  <c r="E242" i="2"/>
  <c r="F242" i="2"/>
  <c r="H242" i="2"/>
  <c r="C243" i="2"/>
  <c r="D243" i="2"/>
  <c r="E243" i="2"/>
  <c r="F243" i="2"/>
  <c r="H243" i="2"/>
  <c r="C244" i="2"/>
  <c r="D244" i="2"/>
  <c r="E244" i="2"/>
  <c r="F244" i="2"/>
  <c r="H244" i="2"/>
  <c r="C245" i="2"/>
  <c r="D245" i="2"/>
  <c r="E245" i="2"/>
  <c r="F245" i="2"/>
  <c r="H245" i="2"/>
  <c r="C246" i="2"/>
  <c r="D246" i="2"/>
  <c r="E246" i="2"/>
  <c r="F246" i="2"/>
  <c r="H246" i="2"/>
  <c r="C247" i="2"/>
  <c r="D247" i="2"/>
  <c r="E247" i="2"/>
  <c r="F247" i="2"/>
  <c r="H247" i="2"/>
  <c r="C248" i="2"/>
  <c r="D248" i="2"/>
  <c r="E248" i="2"/>
  <c r="F248" i="2"/>
  <c r="H248" i="2"/>
  <c r="C249" i="2"/>
  <c r="D249" i="2"/>
  <c r="E249" i="2"/>
  <c r="F249" i="2"/>
  <c r="H249" i="2"/>
  <c r="C250" i="2"/>
  <c r="D250" i="2"/>
  <c r="E250" i="2"/>
  <c r="F250" i="2"/>
  <c r="H250" i="2"/>
  <c r="C251" i="2"/>
  <c r="D251" i="2"/>
  <c r="E251" i="2"/>
  <c r="F251" i="2"/>
  <c r="H251" i="2"/>
  <c r="C252" i="2"/>
  <c r="D252" i="2"/>
  <c r="E252" i="2"/>
  <c r="F252" i="2"/>
  <c r="H252" i="2"/>
  <c r="C253" i="2"/>
  <c r="D253" i="2"/>
  <c r="E253" i="2"/>
  <c r="F253" i="2"/>
  <c r="H253" i="2"/>
  <c r="C254" i="2"/>
  <c r="D254" i="2"/>
  <c r="E254" i="2"/>
  <c r="F254" i="2"/>
  <c r="H254" i="2"/>
  <c r="C255" i="2"/>
  <c r="D255" i="2"/>
  <c r="E255" i="2"/>
  <c r="F255" i="2"/>
  <c r="H255" i="2"/>
  <c r="C256" i="2"/>
  <c r="D256" i="2"/>
  <c r="E256" i="2"/>
  <c r="F256" i="2"/>
  <c r="H256" i="2"/>
  <c r="C257" i="2"/>
  <c r="D257" i="2"/>
  <c r="E257" i="2"/>
  <c r="F257" i="2"/>
  <c r="H257" i="2"/>
  <c r="C258" i="2"/>
  <c r="D258" i="2"/>
  <c r="E258" i="2"/>
  <c r="F258" i="2"/>
  <c r="H258" i="2"/>
  <c r="C259" i="2"/>
  <c r="D259" i="2"/>
  <c r="E259" i="2"/>
  <c r="F259" i="2"/>
  <c r="H259" i="2"/>
  <c r="C260" i="2"/>
  <c r="D260" i="2"/>
  <c r="E260" i="2"/>
  <c r="F260" i="2"/>
  <c r="H260" i="2"/>
  <c r="C261" i="2"/>
  <c r="D261" i="2"/>
  <c r="E261" i="2"/>
  <c r="F261" i="2"/>
  <c r="H261" i="2"/>
  <c r="C262" i="2"/>
  <c r="D262" i="2"/>
  <c r="E262" i="2"/>
  <c r="F262" i="2"/>
  <c r="H262" i="2"/>
  <c r="C263" i="2"/>
  <c r="D263" i="2"/>
  <c r="E263" i="2"/>
  <c r="F263" i="2"/>
  <c r="H263" i="2"/>
  <c r="C264" i="2"/>
  <c r="D264" i="2"/>
  <c r="E264" i="2"/>
  <c r="F264" i="2"/>
  <c r="H264" i="2"/>
  <c r="C265" i="2"/>
  <c r="D265" i="2"/>
  <c r="E265" i="2"/>
  <c r="F265" i="2"/>
  <c r="H265" i="2"/>
  <c r="C266" i="2"/>
  <c r="D266" i="2"/>
  <c r="E266" i="2"/>
  <c r="F266" i="2"/>
  <c r="H266" i="2"/>
  <c r="C267" i="2"/>
  <c r="D267" i="2"/>
  <c r="E267" i="2"/>
  <c r="F267" i="2"/>
  <c r="H267" i="2"/>
  <c r="C268" i="2"/>
  <c r="D268" i="2"/>
  <c r="E268" i="2"/>
  <c r="F268" i="2"/>
  <c r="H268" i="2"/>
  <c r="C269" i="2"/>
  <c r="D269" i="2"/>
  <c r="E269" i="2"/>
  <c r="F269" i="2"/>
  <c r="H269" i="2"/>
  <c r="C270" i="2"/>
  <c r="D270" i="2"/>
  <c r="E270" i="2"/>
  <c r="F270" i="2"/>
  <c r="H270" i="2"/>
  <c r="C271" i="2"/>
  <c r="D271" i="2"/>
  <c r="E271" i="2"/>
  <c r="F271" i="2"/>
  <c r="H271" i="2"/>
  <c r="C272" i="2"/>
  <c r="D272" i="2"/>
  <c r="E272" i="2"/>
  <c r="F272" i="2"/>
  <c r="H272" i="2"/>
  <c r="C273" i="2"/>
  <c r="D273" i="2"/>
  <c r="E273" i="2"/>
  <c r="F273" i="2"/>
  <c r="H273" i="2"/>
  <c r="C274" i="2"/>
  <c r="D274" i="2"/>
  <c r="E274" i="2"/>
  <c r="F274" i="2"/>
  <c r="H274" i="2"/>
  <c r="C275" i="2"/>
  <c r="D275" i="2"/>
  <c r="E275" i="2"/>
  <c r="F275" i="2"/>
  <c r="H275" i="2"/>
  <c r="C276" i="2"/>
  <c r="D276" i="2"/>
  <c r="E276" i="2"/>
  <c r="F276" i="2"/>
  <c r="H276" i="2"/>
  <c r="C277" i="2"/>
  <c r="D277" i="2"/>
  <c r="E277" i="2"/>
  <c r="F277" i="2"/>
  <c r="H277" i="2"/>
  <c r="C278" i="2"/>
  <c r="D278" i="2"/>
  <c r="E278" i="2"/>
  <c r="F278" i="2"/>
  <c r="H278" i="2"/>
  <c r="C279" i="2"/>
  <c r="D279" i="2"/>
  <c r="E279" i="2"/>
  <c r="F279" i="2"/>
  <c r="H279" i="2"/>
  <c r="C280" i="2"/>
  <c r="D280" i="2"/>
  <c r="E280" i="2"/>
  <c r="F280" i="2"/>
  <c r="H280" i="2"/>
  <c r="C281" i="2"/>
  <c r="D281" i="2"/>
  <c r="E281" i="2"/>
  <c r="F281" i="2"/>
  <c r="H281" i="2"/>
  <c r="C282" i="2"/>
  <c r="D282" i="2"/>
  <c r="E282" i="2"/>
  <c r="F282" i="2"/>
  <c r="H282" i="2"/>
  <c r="C283" i="2"/>
  <c r="D283" i="2"/>
  <c r="E283" i="2"/>
  <c r="F283" i="2"/>
  <c r="H283" i="2"/>
  <c r="C284" i="2"/>
  <c r="D284" i="2"/>
  <c r="E284" i="2"/>
  <c r="F284" i="2"/>
  <c r="H284" i="2"/>
  <c r="C285" i="2"/>
  <c r="D285" i="2"/>
  <c r="E285" i="2"/>
  <c r="F285" i="2"/>
  <c r="H285" i="2"/>
  <c r="C286" i="2"/>
  <c r="D286" i="2"/>
  <c r="E286" i="2"/>
  <c r="F286" i="2"/>
  <c r="H286" i="2"/>
  <c r="C287" i="2"/>
  <c r="D287" i="2"/>
  <c r="E287" i="2"/>
  <c r="F287" i="2"/>
  <c r="H287" i="2"/>
  <c r="C288" i="2"/>
  <c r="D288" i="2"/>
  <c r="E288" i="2"/>
  <c r="F288" i="2"/>
  <c r="H288" i="2"/>
  <c r="C289" i="2"/>
  <c r="D289" i="2"/>
  <c r="E289" i="2"/>
  <c r="F289" i="2"/>
  <c r="H289" i="2"/>
  <c r="C290" i="2"/>
  <c r="D290" i="2"/>
  <c r="E290" i="2"/>
  <c r="F290" i="2"/>
  <c r="H290" i="2"/>
  <c r="C291" i="2"/>
  <c r="D291" i="2"/>
  <c r="E291" i="2"/>
  <c r="F291" i="2"/>
  <c r="H291" i="2"/>
  <c r="C292" i="2"/>
  <c r="D292" i="2"/>
  <c r="E292" i="2"/>
  <c r="F292" i="2"/>
  <c r="H292" i="2"/>
  <c r="C293" i="2"/>
  <c r="D293" i="2"/>
  <c r="E293" i="2"/>
  <c r="F293" i="2"/>
  <c r="H293" i="2"/>
  <c r="C294" i="2"/>
  <c r="D294" i="2"/>
  <c r="E294" i="2"/>
  <c r="F294" i="2"/>
  <c r="H294" i="2"/>
  <c r="C295" i="2"/>
  <c r="D295" i="2"/>
  <c r="E295" i="2"/>
  <c r="F295" i="2"/>
  <c r="H295" i="2"/>
  <c r="C296" i="2"/>
  <c r="D296" i="2"/>
  <c r="E296" i="2"/>
  <c r="F296" i="2"/>
  <c r="H296" i="2"/>
  <c r="C297" i="2"/>
  <c r="D297" i="2"/>
  <c r="E297" i="2"/>
  <c r="F297" i="2"/>
  <c r="H297" i="2"/>
  <c r="C298" i="2"/>
  <c r="D298" i="2"/>
  <c r="E298" i="2"/>
  <c r="F298" i="2"/>
  <c r="H298" i="2"/>
  <c r="C299" i="2"/>
  <c r="D299" i="2"/>
  <c r="E299" i="2"/>
  <c r="F299" i="2"/>
  <c r="H299" i="2"/>
  <c r="C300" i="2"/>
  <c r="D300" i="2"/>
  <c r="E300" i="2"/>
  <c r="F300" i="2"/>
  <c r="H300" i="2"/>
  <c r="C301" i="2"/>
  <c r="D301" i="2"/>
  <c r="E301" i="2"/>
  <c r="F301" i="2"/>
  <c r="H301" i="2"/>
  <c r="C302" i="2"/>
  <c r="D302" i="2"/>
  <c r="E302" i="2"/>
  <c r="F302" i="2"/>
  <c r="H302" i="2"/>
  <c r="C303" i="2"/>
  <c r="D303" i="2"/>
  <c r="E303" i="2"/>
  <c r="F303" i="2"/>
  <c r="H303" i="2"/>
  <c r="C304" i="2"/>
  <c r="D304" i="2"/>
  <c r="E304" i="2"/>
  <c r="F304" i="2"/>
  <c r="H304" i="2"/>
  <c r="C305" i="2"/>
  <c r="D305" i="2"/>
  <c r="E305" i="2"/>
  <c r="F305" i="2"/>
  <c r="H305" i="2"/>
  <c r="C306" i="2"/>
  <c r="D306" i="2"/>
  <c r="E306" i="2"/>
  <c r="F306" i="2"/>
  <c r="H306" i="2"/>
  <c r="C307" i="2"/>
  <c r="D307" i="2"/>
  <c r="E307" i="2"/>
  <c r="F307" i="2"/>
  <c r="H307" i="2"/>
  <c r="C308" i="2"/>
  <c r="D308" i="2"/>
  <c r="E308" i="2"/>
  <c r="F308" i="2"/>
  <c r="H308" i="2"/>
  <c r="C309" i="2"/>
  <c r="D309" i="2"/>
  <c r="E309" i="2"/>
  <c r="F309" i="2"/>
  <c r="H309" i="2"/>
  <c r="C310" i="2"/>
  <c r="D310" i="2"/>
  <c r="E310" i="2"/>
  <c r="F310" i="2"/>
  <c r="H310" i="2"/>
  <c r="C311" i="2"/>
  <c r="D311" i="2"/>
  <c r="E311" i="2"/>
  <c r="F311" i="2"/>
  <c r="H311" i="2"/>
  <c r="C312" i="2"/>
  <c r="D312" i="2"/>
  <c r="E312" i="2"/>
  <c r="F312" i="2"/>
  <c r="H312" i="2"/>
  <c r="C313" i="2"/>
  <c r="D313" i="2"/>
  <c r="E313" i="2"/>
  <c r="F313" i="2"/>
  <c r="H313" i="2"/>
  <c r="C314" i="2"/>
  <c r="D314" i="2"/>
  <c r="E314" i="2"/>
  <c r="F314" i="2"/>
  <c r="H314" i="2"/>
  <c r="C315" i="2"/>
  <c r="D315" i="2"/>
  <c r="E315" i="2"/>
  <c r="F315" i="2"/>
  <c r="H315" i="2"/>
  <c r="C316" i="2"/>
  <c r="D316" i="2"/>
  <c r="E316" i="2"/>
  <c r="F316" i="2"/>
  <c r="H316" i="2"/>
  <c r="C317" i="2"/>
  <c r="D317" i="2"/>
  <c r="E317" i="2"/>
  <c r="F317" i="2"/>
  <c r="H317" i="2"/>
  <c r="C318" i="2"/>
  <c r="D318" i="2"/>
  <c r="E318" i="2"/>
  <c r="F318" i="2"/>
  <c r="H318" i="2"/>
  <c r="C319" i="2"/>
  <c r="D319" i="2"/>
  <c r="E319" i="2"/>
  <c r="F319" i="2"/>
  <c r="H319" i="2"/>
  <c r="C320" i="2"/>
  <c r="D320" i="2"/>
  <c r="E320" i="2"/>
  <c r="F320" i="2"/>
  <c r="H320" i="2"/>
  <c r="C321" i="2"/>
  <c r="D321" i="2"/>
  <c r="E321" i="2"/>
  <c r="F321" i="2"/>
  <c r="H321" i="2"/>
  <c r="C322" i="2"/>
  <c r="D322" i="2"/>
  <c r="E322" i="2"/>
  <c r="F322" i="2"/>
  <c r="H322" i="2"/>
  <c r="C323" i="2"/>
  <c r="D323" i="2"/>
  <c r="E323" i="2"/>
  <c r="F323" i="2"/>
  <c r="H323" i="2"/>
  <c r="C324" i="2"/>
  <c r="D324" i="2"/>
  <c r="E324" i="2"/>
  <c r="F324" i="2"/>
  <c r="H324" i="2"/>
  <c r="C325" i="2"/>
  <c r="D325" i="2"/>
  <c r="E325" i="2"/>
  <c r="F325" i="2"/>
  <c r="H325" i="2"/>
  <c r="C326" i="2"/>
  <c r="D326" i="2"/>
  <c r="E326" i="2"/>
  <c r="F326" i="2"/>
  <c r="H326" i="2"/>
  <c r="C327" i="2"/>
  <c r="D327" i="2"/>
  <c r="E327" i="2"/>
  <c r="F327" i="2"/>
  <c r="H327" i="2"/>
  <c r="C328" i="2"/>
  <c r="D328" i="2"/>
  <c r="E328" i="2"/>
  <c r="F328" i="2"/>
  <c r="H328" i="2"/>
  <c r="C329" i="2"/>
  <c r="D329" i="2"/>
  <c r="E329" i="2"/>
  <c r="F329" i="2"/>
  <c r="H329" i="2"/>
  <c r="C330" i="2"/>
  <c r="D330" i="2"/>
  <c r="E330" i="2"/>
  <c r="F330" i="2"/>
  <c r="H330" i="2"/>
  <c r="C331" i="2"/>
  <c r="D331" i="2"/>
  <c r="E331" i="2"/>
  <c r="F331" i="2"/>
  <c r="H331" i="2"/>
  <c r="C332" i="2"/>
  <c r="D332" i="2"/>
  <c r="E332" i="2"/>
  <c r="F332" i="2"/>
  <c r="H332" i="2"/>
  <c r="C333" i="2"/>
  <c r="D333" i="2"/>
  <c r="E333" i="2"/>
  <c r="F333" i="2"/>
  <c r="H333" i="2"/>
  <c r="C334" i="2"/>
  <c r="D334" i="2"/>
  <c r="E334" i="2"/>
  <c r="F334" i="2"/>
  <c r="H334" i="2"/>
  <c r="C335" i="2"/>
  <c r="D335" i="2"/>
  <c r="E335" i="2"/>
  <c r="F335" i="2"/>
  <c r="H335" i="2"/>
  <c r="C336" i="2"/>
  <c r="D336" i="2"/>
  <c r="E336" i="2"/>
  <c r="F336" i="2"/>
  <c r="H336" i="2"/>
  <c r="C337" i="2"/>
  <c r="D337" i="2"/>
  <c r="E337" i="2"/>
  <c r="F337" i="2"/>
  <c r="H337" i="2"/>
  <c r="C338" i="2"/>
  <c r="D338" i="2"/>
  <c r="E338" i="2"/>
  <c r="F338" i="2"/>
  <c r="H338" i="2"/>
  <c r="C339" i="2"/>
  <c r="D339" i="2"/>
  <c r="E339" i="2"/>
  <c r="F339" i="2"/>
  <c r="H339" i="2"/>
  <c r="C340" i="2"/>
  <c r="D340" i="2"/>
  <c r="E340" i="2"/>
  <c r="F340" i="2"/>
  <c r="H340" i="2"/>
  <c r="C341" i="2"/>
  <c r="D341" i="2"/>
  <c r="E341" i="2"/>
  <c r="F341" i="2"/>
  <c r="H341" i="2"/>
  <c r="C342" i="2"/>
  <c r="D342" i="2"/>
  <c r="E342" i="2"/>
  <c r="F342" i="2"/>
  <c r="H342" i="2"/>
  <c r="C343" i="2"/>
  <c r="D343" i="2"/>
  <c r="E343" i="2"/>
  <c r="F343" i="2"/>
  <c r="H343" i="2"/>
  <c r="C344" i="2"/>
  <c r="D344" i="2"/>
  <c r="E344" i="2"/>
  <c r="F344" i="2"/>
  <c r="H344" i="2"/>
  <c r="C345" i="2"/>
  <c r="D345" i="2"/>
  <c r="E345" i="2"/>
  <c r="F345" i="2"/>
  <c r="H345" i="2"/>
  <c r="C346" i="2"/>
  <c r="D346" i="2"/>
  <c r="E346" i="2"/>
  <c r="F346" i="2"/>
  <c r="H346" i="2"/>
  <c r="C347" i="2"/>
  <c r="D347" i="2"/>
  <c r="E347" i="2"/>
  <c r="F347" i="2"/>
  <c r="H347" i="2"/>
  <c r="C348" i="2"/>
  <c r="D348" i="2"/>
  <c r="E348" i="2"/>
  <c r="F348" i="2"/>
  <c r="H348" i="2"/>
  <c r="C349" i="2"/>
  <c r="D349" i="2"/>
  <c r="E349" i="2"/>
  <c r="F349" i="2"/>
  <c r="H349" i="2"/>
  <c r="C350" i="2"/>
  <c r="D350" i="2"/>
  <c r="E350" i="2"/>
  <c r="F350" i="2"/>
  <c r="H350" i="2"/>
  <c r="C351" i="2"/>
  <c r="D351" i="2"/>
  <c r="E351" i="2"/>
  <c r="F351" i="2"/>
  <c r="H351" i="2"/>
  <c r="C352" i="2"/>
  <c r="D352" i="2"/>
  <c r="E352" i="2"/>
  <c r="F352" i="2"/>
  <c r="H352" i="2"/>
  <c r="C353" i="2"/>
  <c r="D353" i="2"/>
  <c r="E353" i="2"/>
  <c r="F353" i="2"/>
  <c r="H353" i="2"/>
  <c r="C354" i="2"/>
  <c r="D354" i="2"/>
  <c r="E354" i="2"/>
  <c r="F354" i="2"/>
  <c r="H354" i="2"/>
  <c r="C355" i="2"/>
  <c r="D355" i="2"/>
  <c r="E355" i="2"/>
  <c r="F355" i="2"/>
  <c r="H355" i="2"/>
  <c r="C356" i="2"/>
  <c r="D356" i="2"/>
  <c r="E356" i="2"/>
  <c r="F356" i="2"/>
  <c r="H356" i="2"/>
  <c r="C357" i="2"/>
  <c r="D357" i="2"/>
  <c r="E357" i="2"/>
  <c r="F357" i="2"/>
  <c r="H357" i="2"/>
  <c r="C358" i="2"/>
  <c r="D358" i="2"/>
  <c r="E358" i="2"/>
  <c r="F358" i="2"/>
  <c r="H358" i="2"/>
  <c r="C359" i="2"/>
  <c r="D359" i="2"/>
  <c r="E359" i="2"/>
  <c r="F359" i="2"/>
  <c r="H359" i="2"/>
  <c r="C360" i="2"/>
  <c r="D360" i="2"/>
  <c r="E360" i="2"/>
  <c r="F360" i="2"/>
  <c r="H360" i="2"/>
  <c r="C361" i="2"/>
  <c r="D361" i="2"/>
  <c r="E361" i="2"/>
  <c r="F361" i="2"/>
  <c r="H361" i="2"/>
  <c r="C362" i="2"/>
  <c r="D362" i="2"/>
  <c r="E362" i="2"/>
  <c r="F362" i="2"/>
  <c r="H362" i="2"/>
  <c r="C363" i="2"/>
  <c r="D363" i="2"/>
  <c r="E363" i="2"/>
  <c r="F363" i="2"/>
  <c r="H363" i="2"/>
  <c r="C364" i="2"/>
  <c r="D364" i="2"/>
  <c r="E364" i="2"/>
  <c r="F364" i="2"/>
  <c r="H364" i="2"/>
  <c r="C365" i="2"/>
  <c r="D365" i="2"/>
  <c r="E365" i="2"/>
  <c r="F365" i="2"/>
  <c r="H365" i="2"/>
  <c r="C366" i="2"/>
  <c r="D366" i="2"/>
  <c r="E366" i="2"/>
  <c r="F366" i="2"/>
  <c r="H366" i="2"/>
  <c r="C367" i="2"/>
  <c r="D367" i="2"/>
  <c r="E367" i="2"/>
  <c r="F367" i="2"/>
  <c r="H367" i="2"/>
  <c r="C368" i="2"/>
  <c r="D368" i="2"/>
  <c r="E368" i="2"/>
  <c r="F368" i="2"/>
  <c r="H368" i="2"/>
  <c r="C369" i="2"/>
  <c r="D369" i="2"/>
  <c r="E369" i="2"/>
  <c r="F369" i="2"/>
  <c r="H369" i="2"/>
  <c r="C370" i="2"/>
  <c r="D370" i="2"/>
  <c r="E370" i="2"/>
  <c r="F370" i="2"/>
  <c r="H370" i="2"/>
  <c r="C371" i="2"/>
  <c r="D371" i="2"/>
  <c r="E371" i="2"/>
  <c r="F371" i="2"/>
  <c r="H371" i="2"/>
  <c r="C372" i="2"/>
  <c r="D372" i="2"/>
  <c r="E372" i="2"/>
  <c r="F372" i="2"/>
  <c r="H372" i="2"/>
  <c r="C373" i="2"/>
  <c r="D373" i="2"/>
  <c r="E373" i="2"/>
  <c r="F373" i="2"/>
  <c r="H373" i="2"/>
  <c r="C374" i="2"/>
  <c r="D374" i="2"/>
  <c r="E374" i="2"/>
  <c r="F374" i="2"/>
  <c r="H374" i="2"/>
  <c r="C375" i="2"/>
  <c r="D375" i="2"/>
  <c r="E375" i="2"/>
  <c r="F375" i="2"/>
  <c r="H375" i="2"/>
  <c r="C376" i="2"/>
  <c r="D376" i="2"/>
  <c r="E376" i="2"/>
  <c r="F376" i="2"/>
  <c r="H376" i="2"/>
  <c r="C377" i="2"/>
  <c r="D377" i="2"/>
  <c r="E377" i="2"/>
  <c r="F377" i="2"/>
  <c r="H377" i="2"/>
  <c r="C378" i="2"/>
  <c r="D378" i="2"/>
  <c r="E378" i="2"/>
  <c r="F378" i="2"/>
  <c r="H378" i="2"/>
  <c r="C379" i="2"/>
  <c r="D379" i="2"/>
  <c r="E379" i="2"/>
  <c r="F379" i="2"/>
  <c r="H379" i="2"/>
  <c r="C380" i="2"/>
  <c r="D380" i="2"/>
  <c r="E380" i="2"/>
  <c r="F380" i="2"/>
  <c r="H380" i="2"/>
  <c r="C381" i="2"/>
  <c r="D381" i="2"/>
  <c r="E381" i="2"/>
  <c r="F381" i="2"/>
  <c r="H381" i="2"/>
  <c r="C382" i="2"/>
  <c r="D382" i="2"/>
  <c r="E382" i="2"/>
  <c r="F382" i="2"/>
  <c r="H382" i="2"/>
  <c r="C383" i="2"/>
  <c r="D383" i="2"/>
  <c r="E383" i="2"/>
  <c r="F383" i="2"/>
  <c r="H383" i="2"/>
  <c r="C384" i="2"/>
  <c r="D384" i="2"/>
  <c r="E384" i="2"/>
  <c r="F384" i="2"/>
  <c r="H384" i="2"/>
  <c r="C385" i="2"/>
  <c r="D385" i="2"/>
  <c r="E385" i="2"/>
  <c r="F385" i="2"/>
  <c r="H385" i="2"/>
  <c r="C386" i="2"/>
  <c r="D386" i="2"/>
  <c r="E386" i="2"/>
  <c r="F386" i="2"/>
  <c r="H386" i="2"/>
  <c r="C387" i="2"/>
  <c r="D387" i="2"/>
  <c r="E387" i="2"/>
  <c r="F387" i="2"/>
  <c r="H387" i="2"/>
  <c r="C388" i="2"/>
  <c r="D388" i="2"/>
  <c r="E388" i="2"/>
  <c r="F388" i="2"/>
  <c r="H388" i="2"/>
  <c r="C389" i="2"/>
  <c r="D389" i="2"/>
  <c r="E389" i="2"/>
  <c r="F389" i="2"/>
  <c r="H389" i="2"/>
  <c r="C390" i="2"/>
  <c r="D390" i="2"/>
  <c r="E390" i="2"/>
  <c r="F390" i="2"/>
  <c r="H390" i="2"/>
  <c r="C391" i="2"/>
  <c r="D391" i="2"/>
  <c r="E391" i="2"/>
  <c r="F391" i="2"/>
  <c r="H391" i="2"/>
  <c r="C392" i="2"/>
  <c r="D392" i="2"/>
  <c r="E392" i="2"/>
  <c r="F392" i="2"/>
  <c r="H392" i="2"/>
  <c r="C393" i="2"/>
  <c r="D393" i="2"/>
  <c r="E393" i="2"/>
  <c r="F393" i="2"/>
  <c r="H393" i="2"/>
  <c r="C394" i="2"/>
  <c r="D394" i="2"/>
  <c r="E394" i="2"/>
  <c r="F394" i="2"/>
  <c r="H394" i="2"/>
  <c r="C395" i="2"/>
  <c r="D395" i="2"/>
  <c r="E395" i="2"/>
  <c r="F395" i="2"/>
  <c r="H395" i="2"/>
  <c r="C396" i="2"/>
  <c r="D396" i="2"/>
  <c r="E396" i="2"/>
  <c r="F396" i="2"/>
  <c r="H396" i="2"/>
  <c r="C397" i="2"/>
  <c r="D397" i="2"/>
  <c r="E397" i="2"/>
  <c r="F397" i="2"/>
  <c r="H397" i="2"/>
  <c r="C398" i="2"/>
  <c r="D398" i="2"/>
  <c r="E398" i="2"/>
  <c r="F398" i="2"/>
  <c r="H398" i="2"/>
  <c r="C399" i="2"/>
  <c r="D399" i="2"/>
  <c r="E399" i="2"/>
  <c r="F399" i="2"/>
  <c r="H399" i="2"/>
  <c r="C400" i="2"/>
  <c r="D400" i="2"/>
  <c r="E400" i="2"/>
  <c r="F400" i="2"/>
  <c r="H400" i="2"/>
  <c r="C401" i="2"/>
  <c r="D401" i="2"/>
  <c r="E401" i="2"/>
  <c r="F401" i="2"/>
  <c r="H401" i="2"/>
  <c r="C402" i="2"/>
  <c r="D402" i="2"/>
  <c r="E402" i="2"/>
  <c r="F402" i="2"/>
  <c r="H402" i="2"/>
  <c r="C403" i="2"/>
  <c r="D403" i="2"/>
  <c r="E403" i="2"/>
  <c r="F403" i="2"/>
  <c r="H403" i="2"/>
  <c r="C404" i="2"/>
  <c r="D404" i="2"/>
  <c r="E404" i="2"/>
  <c r="F404" i="2"/>
  <c r="H404" i="2"/>
  <c r="C405" i="2"/>
  <c r="D405" i="2"/>
  <c r="E405" i="2"/>
  <c r="F405" i="2"/>
  <c r="H405" i="2"/>
  <c r="C406" i="2"/>
  <c r="D406" i="2"/>
  <c r="E406" i="2"/>
  <c r="F406" i="2"/>
  <c r="H406" i="2"/>
  <c r="C407" i="2"/>
  <c r="D407" i="2"/>
  <c r="E407" i="2"/>
  <c r="F407" i="2"/>
  <c r="H407" i="2"/>
  <c r="C408" i="2"/>
  <c r="D408" i="2"/>
  <c r="E408" i="2"/>
  <c r="F408" i="2"/>
  <c r="H408" i="2"/>
  <c r="C409" i="2"/>
  <c r="D409" i="2"/>
  <c r="E409" i="2"/>
  <c r="F409" i="2"/>
  <c r="H409" i="2"/>
  <c r="C410" i="2"/>
  <c r="D410" i="2"/>
  <c r="E410" i="2"/>
  <c r="F410" i="2"/>
  <c r="H410" i="2"/>
  <c r="C411" i="2"/>
  <c r="D411" i="2"/>
  <c r="E411" i="2"/>
  <c r="F411" i="2"/>
  <c r="H411" i="2"/>
  <c r="C412" i="2"/>
  <c r="D412" i="2"/>
  <c r="E412" i="2"/>
  <c r="F412" i="2"/>
  <c r="H412" i="2"/>
  <c r="C413" i="2"/>
  <c r="D413" i="2"/>
  <c r="E413" i="2"/>
  <c r="F413" i="2"/>
  <c r="H413" i="2"/>
  <c r="C414" i="2"/>
  <c r="D414" i="2"/>
  <c r="E414" i="2"/>
  <c r="F414" i="2"/>
  <c r="H414" i="2"/>
  <c r="C415" i="2"/>
  <c r="D415" i="2"/>
  <c r="E415" i="2"/>
  <c r="F415" i="2"/>
  <c r="H415" i="2"/>
  <c r="C416" i="2"/>
  <c r="D416" i="2"/>
  <c r="E416" i="2"/>
  <c r="F416" i="2"/>
  <c r="H416" i="2"/>
  <c r="C417" i="2"/>
  <c r="D417" i="2"/>
  <c r="E417" i="2"/>
  <c r="F417" i="2"/>
  <c r="H417" i="2"/>
  <c r="C418" i="2"/>
  <c r="D418" i="2"/>
  <c r="E418" i="2"/>
  <c r="F418" i="2"/>
  <c r="H418" i="2"/>
  <c r="C419" i="2"/>
  <c r="D419" i="2"/>
  <c r="E419" i="2"/>
  <c r="F419" i="2"/>
  <c r="H419" i="2"/>
  <c r="C420" i="2"/>
  <c r="D420" i="2"/>
  <c r="E420" i="2"/>
  <c r="F420" i="2"/>
  <c r="H420" i="2"/>
  <c r="C421" i="2"/>
  <c r="D421" i="2"/>
  <c r="E421" i="2"/>
  <c r="F421" i="2"/>
  <c r="H421" i="2"/>
  <c r="C422" i="2"/>
  <c r="D422" i="2"/>
  <c r="E422" i="2"/>
  <c r="F422" i="2"/>
  <c r="H422" i="2"/>
  <c r="C423" i="2"/>
  <c r="D423" i="2"/>
  <c r="E423" i="2"/>
  <c r="F423" i="2"/>
  <c r="H423" i="2"/>
  <c r="C424" i="2"/>
  <c r="D424" i="2"/>
  <c r="E424" i="2"/>
  <c r="F424" i="2"/>
  <c r="H424" i="2"/>
  <c r="C425" i="2"/>
  <c r="D425" i="2"/>
  <c r="E425" i="2"/>
  <c r="F425" i="2"/>
  <c r="H425" i="2"/>
  <c r="C426" i="2"/>
  <c r="D426" i="2"/>
  <c r="E426" i="2"/>
  <c r="F426" i="2"/>
  <c r="H426" i="2"/>
  <c r="C427" i="2"/>
  <c r="D427" i="2"/>
  <c r="E427" i="2"/>
  <c r="F427" i="2"/>
  <c r="H427" i="2"/>
  <c r="C428" i="2"/>
  <c r="D428" i="2"/>
  <c r="E428" i="2"/>
  <c r="F428" i="2"/>
  <c r="H428" i="2"/>
  <c r="C429" i="2"/>
  <c r="D429" i="2"/>
  <c r="E429" i="2"/>
  <c r="F429" i="2"/>
  <c r="H429" i="2"/>
  <c r="C430" i="2"/>
  <c r="D430" i="2"/>
  <c r="E430" i="2"/>
  <c r="F430" i="2"/>
  <c r="H430" i="2"/>
  <c r="C431" i="2"/>
  <c r="D431" i="2"/>
  <c r="E431" i="2"/>
  <c r="F431" i="2"/>
  <c r="H431" i="2"/>
  <c r="C432" i="2"/>
  <c r="D432" i="2"/>
  <c r="E432" i="2"/>
  <c r="F432" i="2"/>
  <c r="H432" i="2"/>
  <c r="C433" i="2"/>
  <c r="D433" i="2"/>
  <c r="E433" i="2"/>
  <c r="F433" i="2"/>
  <c r="H433" i="2"/>
  <c r="C434" i="2"/>
  <c r="D434" i="2"/>
  <c r="E434" i="2"/>
  <c r="F434" i="2"/>
  <c r="H434" i="2"/>
  <c r="C435" i="2"/>
  <c r="D435" i="2"/>
  <c r="E435" i="2"/>
  <c r="F435" i="2"/>
  <c r="H435" i="2"/>
  <c r="C436" i="2"/>
  <c r="D436" i="2"/>
  <c r="E436" i="2"/>
  <c r="F436" i="2"/>
  <c r="H436" i="2"/>
  <c r="C437" i="2"/>
  <c r="D437" i="2"/>
  <c r="E437" i="2"/>
  <c r="F437" i="2"/>
  <c r="H437" i="2"/>
  <c r="C438" i="2"/>
  <c r="D438" i="2"/>
  <c r="E438" i="2"/>
  <c r="F438" i="2"/>
  <c r="H438" i="2"/>
  <c r="C439" i="2"/>
  <c r="D439" i="2"/>
  <c r="E439" i="2"/>
  <c r="F439" i="2"/>
  <c r="H439" i="2"/>
  <c r="C440" i="2"/>
  <c r="D440" i="2"/>
  <c r="E440" i="2"/>
  <c r="F440" i="2"/>
  <c r="H440" i="2"/>
  <c r="C441" i="2"/>
  <c r="D441" i="2"/>
  <c r="E441" i="2"/>
  <c r="F441" i="2"/>
  <c r="H441" i="2"/>
  <c r="C442" i="2"/>
  <c r="D442" i="2"/>
  <c r="E442" i="2"/>
  <c r="F442" i="2"/>
  <c r="H442" i="2"/>
  <c r="C443" i="2"/>
  <c r="D443" i="2"/>
  <c r="E443" i="2"/>
  <c r="F443" i="2"/>
  <c r="H443" i="2"/>
  <c r="C444" i="2"/>
  <c r="D444" i="2"/>
  <c r="E444" i="2"/>
  <c r="F444" i="2"/>
  <c r="H444" i="2"/>
  <c r="C445" i="2"/>
  <c r="D445" i="2"/>
  <c r="E445" i="2"/>
  <c r="F445" i="2"/>
  <c r="H445" i="2"/>
  <c r="C446" i="2"/>
  <c r="D446" i="2"/>
  <c r="E446" i="2"/>
  <c r="F446" i="2"/>
  <c r="H446" i="2"/>
  <c r="C447" i="2"/>
  <c r="D447" i="2"/>
  <c r="E447" i="2"/>
  <c r="F447" i="2"/>
  <c r="H447" i="2"/>
  <c r="C448" i="2"/>
  <c r="D448" i="2"/>
  <c r="E448" i="2"/>
  <c r="F448" i="2"/>
  <c r="H448" i="2"/>
  <c r="C449" i="2"/>
  <c r="D449" i="2"/>
  <c r="E449" i="2"/>
  <c r="F449" i="2"/>
  <c r="H449" i="2"/>
  <c r="C450" i="2"/>
  <c r="D450" i="2"/>
  <c r="E450" i="2"/>
  <c r="F450" i="2"/>
  <c r="H450" i="2"/>
  <c r="C451" i="2"/>
  <c r="D451" i="2"/>
  <c r="E451" i="2"/>
  <c r="F451" i="2"/>
  <c r="H451" i="2"/>
  <c r="C452" i="2"/>
  <c r="D452" i="2"/>
  <c r="E452" i="2"/>
  <c r="F452" i="2"/>
  <c r="H452" i="2"/>
  <c r="C453" i="2"/>
  <c r="D453" i="2"/>
  <c r="E453" i="2"/>
  <c r="F453" i="2"/>
  <c r="H453" i="2"/>
  <c r="C454" i="2"/>
  <c r="D454" i="2"/>
  <c r="E454" i="2"/>
  <c r="F454" i="2"/>
  <c r="H454" i="2"/>
  <c r="C455" i="2"/>
  <c r="D455" i="2"/>
  <c r="E455" i="2"/>
  <c r="F455" i="2"/>
  <c r="H455" i="2"/>
  <c r="C456" i="2"/>
  <c r="D456" i="2"/>
  <c r="E456" i="2"/>
  <c r="F456" i="2"/>
  <c r="H456" i="2"/>
  <c r="C457" i="2"/>
  <c r="D457" i="2"/>
  <c r="E457" i="2"/>
  <c r="F457" i="2"/>
  <c r="H457" i="2"/>
  <c r="C458" i="2"/>
  <c r="D458" i="2"/>
  <c r="E458" i="2"/>
  <c r="F458" i="2"/>
  <c r="H458" i="2"/>
  <c r="C459" i="2"/>
  <c r="D459" i="2"/>
  <c r="E459" i="2"/>
  <c r="F459" i="2"/>
  <c r="H459" i="2"/>
  <c r="C460" i="2"/>
  <c r="D460" i="2"/>
  <c r="E460" i="2"/>
  <c r="F460" i="2"/>
  <c r="H460" i="2"/>
  <c r="C461" i="2"/>
  <c r="D461" i="2"/>
  <c r="E461" i="2"/>
  <c r="F461" i="2"/>
  <c r="H461" i="2"/>
  <c r="C462" i="2"/>
  <c r="D462" i="2"/>
  <c r="E462" i="2"/>
  <c r="F462" i="2"/>
  <c r="H462" i="2"/>
  <c r="C463" i="2"/>
  <c r="D463" i="2"/>
  <c r="E463" i="2"/>
  <c r="F463" i="2"/>
  <c r="H463" i="2"/>
  <c r="C464" i="2"/>
  <c r="D464" i="2"/>
  <c r="E464" i="2"/>
  <c r="F464" i="2"/>
  <c r="H464" i="2"/>
  <c r="C465" i="2"/>
  <c r="D465" i="2"/>
  <c r="E465" i="2"/>
  <c r="F465" i="2"/>
  <c r="H465" i="2"/>
  <c r="C466" i="2"/>
  <c r="D466" i="2"/>
  <c r="E466" i="2"/>
  <c r="F466" i="2"/>
  <c r="H466" i="2"/>
  <c r="C467" i="2"/>
  <c r="D467" i="2"/>
  <c r="E467" i="2"/>
  <c r="F467" i="2"/>
  <c r="H467" i="2"/>
  <c r="C468" i="2"/>
  <c r="D468" i="2"/>
  <c r="E468" i="2"/>
  <c r="F468" i="2"/>
  <c r="H468" i="2"/>
  <c r="C469" i="2"/>
  <c r="D469" i="2"/>
  <c r="E469" i="2"/>
  <c r="F469" i="2"/>
  <c r="H469" i="2"/>
  <c r="C470" i="2"/>
  <c r="D470" i="2"/>
  <c r="E470" i="2"/>
  <c r="F470" i="2"/>
  <c r="H470" i="2"/>
  <c r="C471" i="2"/>
  <c r="D471" i="2"/>
  <c r="E471" i="2"/>
  <c r="F471" i="2"/>
  <c r="H471" i="2"/>
  <c r="C472" i="2"/>
  <c r="D472" i="2"/>
  <c r="E472" i="2"/>
  <c r="F472" i="2"/>
  <c r="H472" i="2"/>
  <c r="C473" i="2"/>
  <c r="D473" i="2"/>
  <c r="E473" i="2"/>
  <c r="F473" i="2"/>
  <c r="H473" i="2"/>
  <c r="C474" i="2"/>
  <c r="D474" i="2"/>
  <c r="E474" i="2"/>
  <c r="F474" i="2"/>
  <c r="H474" i="2"/>
  <c r="C475" i="2"/>
  <c r="D475" i="2"/>
  <c r="E475" i="2"/>
  <c r="F475" i="2"/>
  <c r="H475" i="2"/>
  <c r="C476" i="2"/>
  <c r="D476" i="2"/>
  <c r="E476" i="2"/>
  <c r="F476" i="2"/>
  <c r="H476" i="2"/>
  <c r="C477" i="2"/>
  <c r="D477" i="2"/>
  <c r="E477" i="2"/>
  <c r="F477" i="2"/>
  <c r="H477" i="2"/>
  <c r="C478" i="2"/>
  <c r="D478" i="2"/>
  <c r="E478" i="2"/>
  <c r="F478" i="2"/>
  <c r="H478" i="2"/>
  <c r="C479" i="2"/>
  <c r="D479" i="2"/>
  <c r="E479" i="2"/>
  <c r="F479" i="2"/>
  <c r="H479" i="2"/>
  <c r="C480" i="2"/>
  <c r="D480" i="2"/>
  <c r="E480" i="2"/>
  <c r="F480" i="2"/>
  <c r="H480" i="2"/>
  <c r="C481" i="2"/>
  <c r="D481" i="2"/>
  <c r="E481" i="2"/>
  <c r="F481" i="2"/>
  <c r="H481" i="2"/>
  <c r="C482" i="2"/>
  <c r="D482" i="2"/>
  <c r="E482" i="2"/>
  <c r="F482" i="2"/>
  <c r="H482" i="2"/>
  <c r="C483" i="2"/>
  <c r="D483" i="2"/>
  <c r="E483" i="2"/>
  <c r="F483" i="2"/>
  <c r="H483" i="2"/>
  <c r="C484" i="2"/>
  <c r="D484" i="2"/>
  <c r="E484" i="2"/>
  <c r="F484" i="2"/>
  <c r="H484" i="2"/>
  <c r="C485" i="2"/>
  <c r="D485" i="2"/>
  <c r="E485" i="2"/>
  <c r="F485" i="2"/>
  <c r="H485" i="2"/>
  <c r="C486" i="2"/>
  <c r="D486" i="2"/>
  <c r="E486" i="2"/>
  <c r="F486" i="2"/>
  <c r="H486" i="2"/>
  <c r="C487" i="2"/>
  <c r="D487" i="2"/>
  <c r="E487" i="2"/>
  <c r="F487" i="2"/>
  <c r="H487" i="2"/>
  <c r="C488" i="2"/>
  <c r="D488" i="2"/>
  <c r="E488" i="2"/>
  <c r="F488" i="2"/>
  <c r="H488" i="2"/>
  <c r="C489" i="2"/>
  <c r="D489" i="2"/>
  <c r="E489" i="2"/>
  <c r="F489" i="2"/>
  <c r="H489" i="2"/>
  <c r="C490" i="2"/>
  <c r="D490" i="2"/>
  <c r="E490" i="2"/>
  <c r="F490" i="2"/>
  <c r="H490" i="2"/>
  <c r="C491" i="2"/>
  <c r="D491" i="2"/>
  <c r="E491" i="2"/>
  <c r="F491" i="2"/>
  <c r="H491" i="2"/>
  <c r="C492" i="2"/>
  <c r="D492" i="2"/>
  <c r="E492" i="2"/>
  <c r="F492" i="2"/>
  <c r="H492" i="2"/>
  <c r="C493" i="2"/>
  <c r="D493" i="2"/>
  <c r="E493" i="2"/>
  <c r="F493" i="2"/>
  <c r="H493" i="2"/>
  <c r="C494" i="2"/>
  <c r="D494" i="2"/>
  <c r="E494" i="2"/>
  <c r="F494" i="2"/>
  <c r="H494" i="2"/>
  <c r="C495" i="2"/>
  <c r="D495" i="2"/>
  <c r="E495" i="2"/>
  <c r="F495" i="2"/>
  <c r="H495" i="2"/>
  <c r="C496" i="2"/>
  <c r="D496" i="2"/>
  <c r="E496" i="2"/>
  <c r="F496" i="2"/>
  <c r="H496" i="2"/>
  <c r="C497" i="2"/>
  <c r="D497" i="2"/>
  <c r="E497" i="2"/>
  <c r="F497" i="2"/>
  <c r="H497" i="2"/>
  <c r="C498" i="2"/>
  <c r="D498" i="2"/>
  <c r="E498" i="2"/>
  <c r="F498" i="2"/>
  <c r="H498" i="2"/>
  <c r="C499" i="2"/>
  <c r="D499" i="2"/>
  <c r="E499" i="2"/>
  <c r="F499" i="2"/>
  <c r="H499" i="2"/>
  <c r="C500" i="2"/>
  <c r="D500" i="2"/>
  <c r="E500" i="2"/>
  <c r="F500" i="2"/>
  <c r="H500" i="2"/>
  <c r="C501" i="2"/>
  <c r="D501" i="2"/>
  <c r="E501" i="2"/>
  <c r="F501" i="2"/>
  <c r="H501" i="2"/>
  <c r="C502" i="2"/>
  <c r="D502" i="2"/>
  <c r="E502" i="2"/>
  <c r="F502" i="2"/>
  <c r="H502" i="2"/>
  <c r="C503" i="2"/>
  <c r="D503" i="2"/>
  <c r="E503" i="2"/>
  <c r="F503" i="2"/>
  <c r="H503" i="2"/>
  <c r="C504" i="2"/>
  <c r="D504" i="2"/>
  <c r="E504" i="2"/>
  <c r="F504" i="2"/>
  <c r="H504" i="2"/>
  <c r="C505" i="2"/>
  <c r="D505" i="2"/>
  <c r="E505" i="2"/>
  <c r="F505" i="2"/>
  <c r="H505" i="2"/>
  <c r="C506" i="2"/>
  <c r="D506" i="2"/>
  <c r="E506" i="2"/>
  <c r="F506" i="2"/>
  <c r="H506" i="2"/>
  <c r="C507" i="2"/>
  <c r="D507" i="2"/>
  <c r="E507" i="2"/>
  <c r="F507" i="2"/>
  <c r="H507" i="2"/>
  <c r="C508" i="2"/>
  <c r="D508" i="2"/>
  <c r="E508" i="2"/>
  <c r="F508" i="2"/>
  <c r="H508" i="2"/>
  <c r="C509" i="2"/>
  <c r="D509" i="2"/>
  <c r="E509" i="2"/>
  <c r="F509" i="2"/>
  <c r="H509" i="2"/>
  <c r="C510" i="2"/>
  <c r="D510" i="2"/>
  <c r="E510" i="2"/>
  <c r="F510" i="2"/>
  <c r="H510" i="2"/>
  <c r="C511" i="2"/>
  <c r="D511" i="2"/>
  <c r="E511" i="2"/>
  <c r="F511" i="2"/>
  <c r="H511" i="2"/>
  <c r="C512" i="2"/>
  <c r="D512" i="2"/>
  <c r="E512" i="2"/>
  <c r="F512" i="2"/>
  <c r="H512" i="2"/>
  <c r="C513" i="2"/>
  <c r="D513" i="2"/>
  <c r="E513" i="2"/>
  <c r="F513" i="2"/>
  <c r="H513" i="2"/>
  <c r="C514" i="2"/>
  <c r="D514" i="2"/>
  <c r="E514" i="2"/>
  <c r="F514" i="2"/>
  <c r="H514" i="2"/>
  <c r="C515" i="2"/>
  <c r="D515" i="2"/>
  <c r="E515" i="2"/>
  <c r="F515" i="2"/>
  <c r="H515" i="2"/>
  <c r="C516" i="2"/>
  <c r="D516" i="2"/>
  <c r="E516" i="2"/>
  <c r="F516" i="2"/>
  <c r="H516" i="2"/>
  <c r="C517" i="2"/>
  <c r="D517" i="2"/>
  <c r="E517" i="2"/>
  <c r="F517" i="2"/>
  <c r="H517" i="2"/>
  <c r="C518" i="2"/>
  <c r="D518" i="2"/>
  <c r="E518" i="2"/>
  <c r="F518" i="2"/>
  <c r="H518" i="2"/>
  <c r="C519" i="2"/>
  <c r="D519" i="2"/>
  <c r="E519" i="2"/>
  <c r="F519" i="2"/>
  <c r="H519" i="2"/>
  <c r="C520" i="2"/>
  <c r="D520" i="2"/>
  <c r="E520" i="2"/>
  <c r="F520" i="2"/>
  <c r="H520" i="2"/>
  <c r="C521" i="2"/>
  <c r="D521" i="2"/>
  <c r="E521" i="2"/>
  <c r="F521" i="2"/>
  <c r="H521" i="2"/>
  <c r="C522" i="2"/>
  <c r="D522" i="2"/>
  <c r="E522" i="2"/>
  <c r="F522" i="2"/>
  <c r="H522" i="2"/>
  <c r="C523" i="2"/>
  <c r="D523" i="2"/>
  <c r="E523" i="2"/>
  <c r="F523" i="2"/>
  <c r="H523" i="2"/>
  <c r="C524" i="2"/>
  <c r="D524" i="2"/>
  <c r="E524" i="2"/>
  <c r="F524" i="2"/>
  <c r="H524" i="2"/>
  <c r="C525" i="2"/>
  <c r="D525" i="2"/>
  <c r="E525" i="2"/>
  <c r="F525" i="2"/>
  <c r="H525" i="2"/>
  <c r="C526" i="2"/>
  <c r="D526" i="2"/>
  <c r="E526" i="2"/>
  <c r="F526" i="2"/>
  <c r="H526" i="2"/>
  <c r="C527" i="2"/>
  <c r="D527" i="2"/>
  <c r="E527" i="2"/>
  <c r="F527" i="2"/>
  <c r="H527" i="2"/>
  <c r="C528" i="2"/>
  <c r="D528" i="2"/>
  <c r="E528" i="2"/>
  <c r="F528" i="2"/>
  <c r="H528" i="2"/>
  <c r="C529" i="2"/>
  <c r="D529" i="2"/>
  <c r="E529" i="2"/>
  <c r="F529" i="2"/>
  <c r="H529" i="2"/>
  <c r="C530" i="2"/>
  <c r="D530" i="2"/>
  <c r="E530" i="2"/>
  <c r="F530" i="2"/>
  <c r="H530" i="2"/>
  <c r="C531" i="2"/>
  <c r="D531" i="2"/>
  <c r="E531" i="2"/>
  <c r="F531" i="2"/>
  <c r="H531" i="2"/>
  <c r="C532" i="2"/>
  <c r="D532" i="2"/>
  <c r="E532" i="2"/>
  <c r="F532" i="2"/>
  <c r="H532" i="2"/>
  <c r="C533" i="2"/>
  <c r="D533" i="2"/>
  <c r="E533" i="2"/>
  <c r="F533" i="2"/>
  <c r="H533" i="2"/>
  <c r="C534" i="2"/>
  <c r="D534" i="2"/>
  <c r="E534" i="2"/>
  <c r="F534" i="2"/>
  <c r="H534" i="2"/>
  <c r="C535" i="2"/>
  <c r="D535" i="2"/>
  <c r="E535" i="2"/>
  <c r="F535" i="2"/>
  <c r="H535" i="2"/>
  <c r="C536" i="2"/>
  <c r="D536" i="2"/>
  <c r="E536" i="2"/>
  <c r="F536" i="2"/>
  <c r="H536" i="2"/>
  <c r="C537" i="2"/>
  <c r="D537" i="2"/>
  <c r="E537" i="2"/>
  <c r="F537" i="2"/>
  <c r="H537" i="2"/>
  <c r="C538" i="2"/>
  <c r="D538" i="2"/>
  <c r="E538" i="2"/>
  <c r="F538" i="2"/>
  <c r="H538" i="2"/>
  <c r="C539" i="2"/>
  <c r="D539" i="2"/>
  <c r="E539" i="2"/>
  <c r="F539" i="2"/>
  <c r="H539" i="2"/>
  <c r="C540" i="2"/>
  <c r="D540" i="2"/>
  <c r="E540" i="2"/>
  <c r="F540" i="2"/>
  <c r="H540" i="2"/>
  <c r="C541" i="2"/>
  <c r="D541" i="2"/>
  <c r="E541" i="2"/>
  <c r="F541" i="2"/>
  <c r="H541" i="2"/>
  <c r="C542" i="2"/>
  <c r="D542" i="2"/>
  <c r="E542" i="2"/>
  <c r="F542" i="2"/>
  <c r="H542" i="2"/>
  <c r="C543" i="2"/>
  <c r="D543" i="2"/>
  <c r="E543" i="2"/>
  <c r="F543" i="2"/>
  <c r="H543" i="2"/>
  <c r="C544" i="2"/>
  <c r="D544" i="2"/>
  <c r="E544" i="2"/>
  <c r="F544" i="2"/>
  <c r="H544" i="2"/>
  <c r="C545" i="2"/>
  <c r="D545" i="2"/>
  <c r="E545" i="2"/>
  <c r="F545" i="2"/>
  <c r="H545" i="2"/>
  <c r="C546" i="2"/>
  <c r="D546" i="2"/>
  <c r="E546" i="2"/>
  <c r="F546" i="2"/>
  <c r="H546" i="2"/>
  <c r="C547" i="2"/>
  <c r="D547" i="2"/>
  <c r="E547" i="2"/>
  <c r="F547" i="2"/>
  <c r="H547" i="2"/>
  <c r="C548" i="2"/>
  <c r="D548" i="2"/>
  <c r="E548" i="2"/>
  <c r="F548" i="2"/>
  <c r="H548" i="2"/>
  <c r="C549" i="2"/>
  <c r="D549" i="2"/>
  <c r="E549" i="2"/>
  <c r="F549" i="2"/>
  <c r="H549" i="2"/>
  <c r="C550" i="2"/>
  <c r="D550" i="2"/>
  <c r="E550" i="2"/>
  <c r="F550" i="2"/>
  <c r="H550" i="2"/>
  <c r="C551" i="2"/>
  <c r="D551" i="2"/>
  <c r="E551" i="2"/>
  <c r="F551" i="2"/>
  <c r="H551" i="2"/>
  <c r="C552" i="2"/>
  <c r="D552" i="2"/>
  <c r="E552" i="2"/>
  <c r="F552" i="2"/>
  <c r="H552" i="2"/>
  <c r="C553" i="2"/>
  <c r="D553" i="2"/>
  <c r="E553" i="2"/>
  <c r="F553" i="2"/>
  <c r="H553" i="2"/>
  <c r="C554" i="2"/>
  <c r="D554" i="2"/>
  <c r="E554" i="2"/>
  <c r="F554" i="2"/>
  <c r="H554" i="2"/>
  <c r="C555" i="2"/>
  <c r="D555" i="2"/>
  <c r="E555" i="2"/>
  <c r="F555" i="2"/>
  <c r="H555" i="2"/>
  <c r="C556" i="2"/>
  <c r="D556" i="2"/>
  <c r="E556" i="2"/>
  <c r="F556" i="2"/>
  <c r="H556" i="2"/>
  <c r="C557" i="2"/>
  <c r="D557" i="2"/>
  <c r="E557" i="2"/>
  <c r="F557" i="2"/>
  <c r="H557" i="2"/>
  <c r="C558" i="2"/>
  <c r="D558" i="2"/>
  <c r="E558" i="2"/>
  <c r="F558" i="2"/>
  <c r="H558" i="2"/>
  <c r="C559" i="2"/>
  <c r="D559" i="2"/>
  <c r="E559" i="2"/>
  <c r="F559" i="2"/>
  <c r="H559" i="2"/>
  <c r="C560" i="2"/>
  <c r="D560" i="2"/>
  <c r="E560" i="2"/>
  <c r="F560" i="2"/>
  <c r="H560" i="2"/>
  <c r="C561" i="2"/>
  <c r="D561" i="2"/>
  <c r="E561" i="2"/>
  <c r="F561" i="2"/>
  <c r="H561" i="2"/>
  <c r="C562" i="2"/>
  <c r="D562" i="2"/>
  <c r="E562" i="2"/>
  <c r="F562" i="2"/>
  <c r="H562" i="2"/>
  <c r="C563" i="2"/>
  <c r="D563" i="2"/>
  <c r="E563" i="2"/>
  <c r="F563" i="2"/>
  <c r="H563" i="2"/>
  <c r="C564" i="2"/>
  <c r="D564" i="2"/>
  <c r="E564" i="2"/>
  <c r="F564" i="2"/>
  <c r="H564" i="2"/>
  <c r="C565" i="2"/>
  <c r="D565" i="2"/>
  <c r="E565" i="2"/>
  <c r="F565" i="2"/>
  <c r="H565" i="2"/>
  <c r="C566" i="2"/>
  <c r="D566" i="2"/>
  <c r="E566" i="2"/>
  <c r="F566" i="2"/>
  <c r="H566" i="2"/>
  <c r="C567" i="2"/>
  <c r="D567" i="2"/>
  <c r="E567" i="2"/>
  <c r="F567" i="2"/>
  <c r="H567" i="2"/>
  <c r="C568" i="2"/>
  <c r="D568" i="2"/>
  <c r="E568" i="2"/>
  <c r="F568" i="2"/>
  <c r="H568" i="2"/>
  <c r="C569" i="2"/>
  <c r="D569" i="2"/>
  <c r="E569" i="2"/>
  <c r="F569" i="2"/>
  <c r="H569" i="2"/>
  <c r="C570" i="2"/>
  <c r="D570" i="2"/>
  <c r="E570" i="2"/>
  <c r="F570" i="2"/>
  <c r="H570" i="2"/>
  <c r="C571" i="2"/>
  <c r="D571" i="2"/>
  <c r="E571" i="2"/>
  <c r="F571" i="2"/>
  <c r="H571" i="2"/>
  <c r="C572" i="2"/>
  <c r="D572" i="2"/>
  <c r="E572" i="2"/>
  <c r="F572" i="2"/>
  <c r="H572" i="2"/>
  <c r="C573" i="2"/>
  <c r="D573" i="2"/>
  <c r="E573" i="2"/>
  <c r="F573" i="2"/>
  <c r="H573" i="2"/>
  <c r="C574" i="2"/>
  <c r="D574" i="2"/>
  <c r="E574" i="2"/>
  <c r="F574" i="2"/>
  <c r="H574" i="2"/>
  <c r="C575" i="2"/>
  <c r="D575" i="2"/>
  <c r="E575" i="2"/>
  <c r="F575" i="2"/>
  <c r="H575" i="2"/>
  <c r="C576" i="2"/>
  <c r="D576" i="2"/>
  <c r="E576" i="2"/>
  <c r="F576" i="2"/>
  <c r="H576" i="2"/>
  <c r="C577" i="2"/>
  <c r="D577" i="2"/>
  <c r="E577" i="2"/>
  <c r="F577" i="2"/>
  <c r="H577" i="2"/>
  <c r="C578" i="2"/>
  <c r="D578" i="2"/>
  <c r="E578" i="2"/>
  <c r="F578" i="2"/>
  <c r="H578" i="2"/>
  <c r="C579" i="2"/>
  <c r="D579" i="2"/>
  <c r="E579" i="2"/>
  <c r="F579" i="2"/>
  <c r="H579" i="2"/>
  <c r="C580" i="2"/>
  <c r="D580" i="2"/>
  <c r="E580" i="2"/>
  <c r="F580" i="2"/>
  <c r="H580" i="2"/>
  <c r="C581" i="2"/>
  <c r="D581" i="2"/>
  <c r="E581" i="2"/>
  <c r="F581" i="2"/>
  <c r="H581" i="2"/>
  <c r="C582" i="2"/>
  <c r="D582" i="2"/>
  <c r="E582" i="2"/>
  <c r="F582" i="2"/>
  <c r="H582" i="2"/>
  <c r="C583" i="2"/>
  <c r="D583" i="2"/>
  <c r="E583" i="2"/>
  <c r="F583" i="2"/>
  <c r="H583" i="2"/>
  <c r="C584" i="2"/>
  <c r="D584" i="2"/>
  <c r="E584" i="2"/>
  <c r="F584" i="2"/>
  <c r="H584" i="2"/>
  <c r="C585" i="2"/>
  <c r="D585" i="2"/>
  <c r="E585" i="2"/>
  <c r="F585" i="2"/>
  <c r="H585" i="2"/>
  <c r="C586" i="2"/>
  <c r="D586" i="2"/>
  <c r="E586" i="2"/>
  <c r="F586" i="2"/>
  <c r="H586" i="2"/>
  <c r="C587" i="2"/>
  <c r="D587" i="2"/>
  <c r="E587" i="2"/>
  <c r="F587" i="2"/>
  <c r="H587" i="2"/>
  <c r="C588" i="2"/>
  <c r="D588" i="2"/>
  <c r="E588" i="2"/>
  <c r="F588" i="2"/>
  <c r="H588" i="2"/>
  <c r="C589" i="2"/>
  <c r="D589" i="2"/>
  <c r="E589" i="2"/>
  <c r="F589" i="2"/>
  <c r="H589" i="2"/>
  <c r="C590" i="2"/>
  <c r="D590" i="2"/>
  <c r="E590" i="2"/>
  <c r="F590" i="2"/>
  <c r="H590" i="2"/>
  <c r="C591" i="2"/>
  <c r="D591" i="2"/>
  <c r="E591" i="2"/>
  <c r="F591" i="2"/>
  <c r="H591" i="2"/>
  <c r="C592" i="2"/>
  <c r="D592" i="2"/>
  <c r="E592" i="2"/>
  <c r="F592" i="2"/>
  <c r="H592" i="2"/>
  <c r="C593" i="2"/>
  <c r="D593" i="2"/>
  <c r="E593" i="2"/>
  <c r="F593" i="2"/>
  <c r="H593" i="2"/>
  <c r="C594" i="2"/>
  <c r="D594" i="2"/>
  <c r="E594" i="2"/>
  <c r="F594" i="2"/>
  <c r="H594" i="2"/>
  <c r="C595" i="2"/>
  <c r="D595" i="2"/>
  <c r="E595" i="2"/>
  <c r="F595" i="2"/>
  <c r="H595" i="2"/>
  <c r="C596" i="2"/>
  <c r="D596" i="2"/>
  <c r="E596" i="2"/>
  <c r="F596" i="2"/>
  <c r="H596" i="2"/>
  <c r="C597" i="2"/>
  <c r="D597" i="2"/>
  <c r="E597" i="2"/>
  <c r="F597" i="2"/>
  <c r="H597" i="2"/>
  <c r="C598" i="2"/>
  <c r="D598" i="2"/>
  <c r="E598" i="2"/>
  <c r="F598" i="2"/>
  <c r="H598" i="2"/>
  <c r="C599" i="2"/>
  <c r="D599" i="2"/>
  <c r="E599" i="2"/>
  <c r="F599" i="2"/>
  <c r="H599" i="2"/>
  <c r="C600" i="2"/>
  <c r="D600" i="2"/>
  <c r="E600" i="2"/>
  <c r="F600" i="2"/>
  <c r="H600" i="2"/>
  <c r="C601" i="2"/>
  <c r="D601" i="2"/>
  <c r="E601" i="2"/>
  <c r="F601" i="2"/>
  <c r="H601" i="2"/>
  <c r="C602" i="2"/>
  <c r="D602" i="2"/>
  <c r="E602" i="2"/>
  <c r="F602" i="2"/>
  <c r="H602" i="2"/>
  <c r="C603" i="2"/>
  <c r="D603" i="2"/>
  <c r="E603" i="2"/>
  <c r="F603" i="2"/>
  <c r="H603" i="2"/>
  <c r="C604" i="2"/>
  <c r="D604" i="2"/>
  <c r="E604" i="2"/>
  <c r="F604" i="2"/>
  <c r="H604" i="2"/>
  <c r="C605" i="2"/>
  <c r="D605" i="2"/>
  <c r="E605" i="2"/>
  <c r="F605" i="2"/>
  <c r="H605" i="2"/>
  <c r="C606" i="2"/>
  <c r="D606" i="2"/>
  <c r="E606" i="2"/>
  <c r="F606" i="2"/>
  <c r="H606" i="2"/>
  <c r="C607" i="2"/>
  <c r="D607" i="2"/>
  <c r="E607" i="2"/>
  <c r="F607" i="2"/>
  <c r="H607" i="2"/>
  <c r="C608" i="2"/>
  <c r="D608" i="2"/>
  <c r="E608" i="2"/>
  <c r="F608" i="2"/>
  <c r="H608" i="2"/>
  <c r="C609" i="2"/>
  <c r="D609" i="2"/>
  <c r="E609" i="2"/>
  <c r="F609" i="2"/>
  <c r="H609" i="2"/>
  <c r="C610" i="2"/>
  <c r="D610" i="2"/>
  <c r="E610" i="2"/>
  <c r="F610" i="2"/>
  <c r="H610" i="2"/>
  <c r="C611" i="2"/>
  <c r="D611" i="2"/>
  <c r="E611" i="2"/>
  <c r="F611" i="2"/>
  <c r="H611" i="2"/>
  <c r="C612" i="2"/>
  <c r="D612" i="2"/>
  <c r="E612" i="2"/>
  <c r="F612" i="2"/>
  <c r="H612" i="2"/>
  <c r="C613" i="2"/>
  <c r="D613" i="2"/>
  <c r="E613" i="2"/>
  <c r="F613" i="2"/>
  <c r="H613" i="2"/>
  <c r="C614" i="2"/>
  <c r="D614" i="2"/>
  <c r="E614" i="2"/>
  <c r="F614" i="2"/>
  <c r="H614" i="2"/>
  <c r="C615" i="2"/>
  <c r="D615" i="2"/>
  <c r="E615" i="2"/>
  <c r="F615" i="2"/>
  <c r="H615" i="2"/>
  <c r="C616" i="2"/>
  <c r="D616" i="2"/>
  <c r="E616" i="2"/>
  <c r="F616" i="2"/>
  <c r="H616" i="2"/>
  <c r="C617" i="2"/>
  <c r="D617" i="2"/>
  <c r="E617" i="2"/>
  <c r="F617" i="2"/>
  <c r="H617" i="2"/>
  <c r="C618" i="2"/>
  <c r="D618" i="2"/>
  <c r="E618" i="2"/>
  <c r="F618" i="2"/>
  <c r="H618" i="2"/>
  <c r="C619" i="2"/>
  <c r="D619" i="2"/>
  <c r="E619" i="2"/>
  <c r="F619" i="2"/>
  <c r="H619" i="2"/>
  <c r="C620" i="2"/>
  <c r="D620" i="2"/>
  <c r="E620" i="2"/>
  <c r="F620" i="2"/>
  <c r="H620" i="2"/>
  <c r="C621" i="2"/>
  <c r="D621" i="2"/>
  <c r="E621" i="2"/>
  <c r="F621" i="2"/>
  <c r="H621" i="2"/>
  <c r="C622" i="2"/>
  <c r="D622" i="2"/>
  <c r="E622" i="2"/>
  <c r="F622" i="2"/>
  <c r="H622" i="2"/>
  <c r="C623" i="2"/>
  <c r="D623" i="2"/>
  <c r="E623" i="2"/>
  <c r="F623" i="2"/>
  <c r="H623" i="2"/>
  <c r="C624" i="2"/>
  <c r="D624" i="2"/>
  <c r="E624" i="2"/>
  <c r="F624" i="2"/>
  <c r="H624" i="2"/>
  <c r="C625" i="2"/>
  <c r="D625" i="2"/>
  <c r="E625" i="2"/>
  <c r="F625" i="2"/>
  <c r="H625" i="2"/>
  <c r="C626" i="2"/>
  <c r="D626" i="2"/>
  <c r="E626" i="2"/>
  <c r="F626" i="2"/>
  <c r="H626" i="2"/>
  <c r="C627" i="2"/>
  <c r="D627" i="2"/>
  <c r="E627" i="2"/>
  <c r="F627" i="2"/>
  <c r="H627" i="2"/>
  <c r="C628" i="2"/>
  <c r="D628" i="2"/>
  <c r="E628" i="2"/>
  <c r="F628" i="2"/>
  <c r="H628" i="2"/>
  <c r="C629" i="2"/>
  <c r="D629" i="2"/>
  <c r="E629" i="2"/>
  <c r="F629" i="2"/>
  <c r="H629" i="2"/>
  <c r="C630" i="2"/>
  <c r="D630" i="2"/>
  <c r="E630" i="2"/>
  <c r="F630" i="2"/>
  <c r="H630" i="2"/>
  <c r="C631" i="2"/>
  <c r="D631" i="2"/>
  <c r="E631" i="2"/>
  <c r="F631" i="2"/>
  <c r="H631" i="2"/>
  <c r="C632" i="2"/>
  <c r="D632" i="2"/>
  <c r="E632" i="2"/>
  <c r="F632" i="2"/>
  <c r="H632" i="2"/>
  <c r="C633" i="2"/>
  <c r="D633" i="2"/>
  <c r="E633" i="2"/>
  <c r="F633" i="2"/>
  <c r="H633" i="2"/>
  <c r="C634" i="2"/>
  <c r="D634" i="2"/>
  <c r="E634" i="2"/>
  <c r="F634" i="2"/>
  <c r="H634" i="2"/>
  <c r="C635" i="2"/>
  <c r="D635" i="2"/>
  <c r="E635" i="2"/>
  <c r="F635" i="2"/>
  <c r="H635" i="2"/>
  <c r="C636" i="2"/>
  <c r="D636" i="2"/>
  <c r="E636" i="2"/>
  <c r="F636" i="2"/>
  <c r="H636" i="2"/>
  <c r="C637" i="2"/>
  <c r="D637" i="2"/>
  <c r="E637" i="2"/>
  <c r="F637" i="2"/>
  <c r="H637" i="2"/>
  <c r="C638" i="2"/>
  <c r="D638" i="2"/>
  <c r="E638" i="2"/>
  <c r="F638" i="2"/>
  <c r="H638" i="2"/>
  <c r="C639" i="2"/>
  <c r="D639" i="2"/>
  <c r="E639" i="2"/>
  <c r="F639" i="2"/>
  <c r="H639" i="2"/>
  <c r="C640" i="2"/>
  <c r="D640" i="2"/>
  <c r="E640" i="2"/>
  <c r="F640" i="2"/>
  <c r="H640" i="2"/>
  <c r="C641" i="2"/>
  <c r="D641" i="2"/>
  <c r="E641" i="2"/>
  <c r="F641" i="2"/>
  <c r="H641" i="2"/>
  <c r="C642" i="2"/>
  <c r="D642" i="2"/>
  <c r="E642" i="2"/>
  <c r="F642" i="2"/>
  <c r="H642" i="2"/>
  <c r="C643" i="2"/>
  <c r="D643" i="2"/>
  <c r="E643" i="2"/>
  <c r="F643" i="2"/>
  <c r="H643" i="2"/>
  <c r="C644" i="2"/>
  <c r="D644" i="2"/>
  <c r="E644" i="2"/>
  <c r="F644" i="2"/>
  <c r="H644" i="2"/>
  <c r="C645" i="2"/>
  <c r="D645" i="2"/>
  <c r="E645" i="2"/>
  <c r="F645" i="2"/>
  <c r="H645" i="2"/>
  <c r="C646" i="2"/>
  <c r="D646" i="2"/>
  <c r="E646" i="2"/>
  <c r="F646" i="2"/>
  <c r="H646" i="2"/>
  <c r="C647" i="2"/>
  <c r="D647" i="2"/>
  <c r="E647" i="2"/>
  <c r="F647" i="2"/>
  <c r="H647" i="2"/>
  <c r="C648" i="2"/>
  <c r="D648" i="2"/>
  <c r="E648" i="2"/>
  <c r="F648" i="2"/>
  <c r="H648" i="2"/>
  <c r="C649" i="2"/>
  <c r="D649" i="2"/>
  <c r="E649" i="2"/>
  <c r="F649" i="2"/>
  <c r="H649" i="2"/>
  <c r="C650" i="2"/>
  <c r="D650" i="2"/>
  <c r="E650" i="2"/>
  <c r="F650" i="2"/>
  <c r="H650" i="2"/>
  <c r="C651" i="2"/>
  <c r="D651" i="2"/>
  <c r="E651" i="2"/>
  <c r="F651" i="2"/>
  <c r="H651" i="2"/>
  <c r="C652" i="2"/>
  <c r="D652" i="2"/>
  <c r="E652" i="2"/>
  <c r="F652" i="2"/>
  <c r="H652" i="2"/>
  <c r="C653" i="2"/>
  <c r="D653" i="2"/>
  <c r="E653" i="2"/>
  <c r="F653" i="2"/>
  <c r="H653" i="2"/>
  <c r="C654" i="2"/>
  <c r="D654" i="2"/>
  <c r="E654" i="2"/>
  <c r="F654" i="2"/>
  <c r="H654" i="2"/>
  <c r="C655" i="2"/>
  <c r="D655" i="2"/>
  <c r="E655" i="2"/>
  <c r="F655" i="2"/>
  <c r="H655" i="2"/>
  <c r="C656" i="2"/>
  <c r="D656" i="2"/>
  <c r="E656" i="2"/>
  <c r="F656" i="2"/>
  <c r="H656" i="2"/>
  <c r="C657" i="2"/>
  <c r="D657" i="2"/>
  <c r="E657" i="2"/>
  <c r="F657" i="2"/>
  <c r="H657" i="2"/>
  <c r="C658" i="2"/>
  <c r="D658" i="2"/>
  <c r="E658" i="2"/>
  <c r="F658" i="2"/>
  <c r="H658" i="2"/>
  <c r="C659" i="2"/>
  <c r="D659" i="2"/>
  <c r="E659" i="2"/>
  <c r="F659" i="2"/>
  <c r="H659" i="2"/>
  <c r="C660" i="2"/>
  <c r="D660" i="2"/>
  <c r="E660" i="2"/>
  <c r="F660" i="2"/>
  <c r="H660" i="2"/>
  <c r="C661" i="2"/>
  <c r="D661" i="2"/>
  <c r="E661" i="2"/>
  <c r="F661" i="2"/>
  <c r="H661" i="2"/>
  <c r="C662" i="2"/>
  <c r="D662" i="2"/>
  <c r="E662" i="2"/>
  <c r="F662" i="2"/>
  <c r="H662" i="2"/>
  <c r="C663" i="2"/>
  <c r="D663" i="2"/>
  <c r="E663" i="2"/>
  <c r="F663" i="2"/>
  <c r="H663" i="2"/>
  <c r="C664" i="2"/>
  <c r="D664" i="2"/>
  <c r="E664" i="2"/>
  <c r="F664" i="2"/>
  <c r="H664" i="2"/>
  <c r="C665" i="2"/>
  <c r="D665" i="2"/>
  <c r="E665" i="2"/>
  <c r="F665" i="2"/>
  <c r="H665" i="2"/>
  <c r="C666" i="2"/>
  <c r="D666" i="2"/>
  <c r="E666" i="2"/>
  <c r="F666" i="2"/>
  <c r="H666" i="2"/>
  <c r="C667" i="2"/>
  <c r="D667" i="2"/>
  <c r="E667" i="2"/>
  <c r="F667" i="2"/>
  <c r="H667" i="2"/>
  <c r="C668" i="2"/>
  <c r="D668" i="2"/>
  <c r="E668" i="2"/>
  <c r="F668" i="2"/>
  <c r="H668" i="2"/>
  <c r="C669" i="2"/>
  <c r="D669" i="2"/>
  <c r="E669" i="2"/>
  <c r="F669" i="2"/>
  <c r="H669" i="2"/>
  <c r="C670" i="2"/>
  <c r="D670" i="2"/>
  <c r="E670" i="2"/>
  <c r="F670" i="2"/>
  <c r="H670" i="2"/>
  <c r="C671" i="2"/>
  <c r="D671" i="2"/>
  <c r="E671" i="2"/>
  <c r="F671" i="2"/>
  <c r="H671" i="2"/>
  <c r="C672" i="2"/>
  <c r="D672" i="2"/>
  <c r="E672" i="2"/>
  <c r="F672" i="2"/>
  <c r="H672" i="2"/>
  <c r="C673" i="2"/>
  <c r="D673" i="2"/>
  <c r="E673" i="2"/>
  <c r="F673" i="2"/>
  <c r="H673" i="2"/>
  <c r="C674" i="2"/>
  <c r="D674" i="2"/>
  <c r="E674" i="2"/>
  <c r="F674" i="2"/>
  <c r="H674" i="2"/>
  <c r="C675" i="2"/>
  <c r="D675" i="2"/>
  <c r="E675" i="2"/>
  <c r="F675" i="2"/>
  <c r="H675" i="2"/>
  <c r="C676" i="2"/>
  <c r="D676" i="2"/>
  <c r="E676" i="2"/>
  <c r="F676" i="2"/>
  <c r="H676" i="2"/>
  <c r="C677" i="2"/>
  <c r="D677" i="2"/>
  <c r="E677" i="2"/>
  <c r="F677" i="2"/>
  <c r="H677" i="2"/>
  <c r="C678" i="2"/>
  <c r="D678" i="2"/>
  <c r="E678" i="2"/>
  <c r="F678" i="2"/>
  <c r="H678" i="2"/>
  <c r="C679" i="2"/>
  <c r="D679" i="2"/>
  <c r="E679" i="2"/>
  <c r="F679" i="2"/>
  <c r="H679" i="2"/>
  <c r="C680" i="2"/>
  <c r="D680" i="2"/>
  <c r="E680" i="2"/>
  <c r="F680" i="2"/>
  <c r="H680" i="2"/>
  <c r="C681" i="2"/>
  <c r="D681" i="2"/>
  <c r="E681" i="2"/>
  <c r="F681" i="2"/>
  <c r="H681" i="2"/>
  <c r="C682" i="2"/>
  <c r="D682" i="2"/>
  <c r="E682" i="2"/>
  <c r="F682" i="2"/>
  <c r="H682" i="2"/>
  <c r="C683" i="2"/>
  <c r="D683" i="2"/>
  <c r="E683" i="2"/>
  <c r="F683" i="2"/>
  <c r="H683" i="2"/>
  <c r="C684" i="2"/>
  <c r="D684" i="2"/>
  <c r="E684" i="2"/>
  <c r="F684" i="2"/>
  <c r="H684" i="2"/>
  <c r="C685" i="2"/>
  <c r="D685" i="2"/>
  <c r="E685" i="2"/>
  <c r="F685" i="2"/>
  <c r="H685" i="2"/>
  <c r="C686" i="2"/>
  <c r="D686" i="2"/>
  <c r="E686" i="2"/>
  <c r="F686" i="2"/>
  <c r="H686" i="2"/>
  <c r="C687" i="2"/>
  <c r="D687" i="2"/>
  <c r="E687" i="2"/>
  <c r="F687" i="2"/>
  <c r="H687" i="2"/>
  <c r="C688" i="2"/>
  <c r="D688" i="2"/>
  <c r="E688" i="2"/>
  <c r="F688" i="2"/>
  <c r="H688" i="2"/>
  <c r="C689" i="2"/>
  <c r="D689" i="2"/>
  <c r="E689" i="2"/>
  <c r="F689" i="2"/>
  <c r="H689" i="2"/>
  <c r="C690" i="2"/>
  <c r="D690" i="2"/>
  <c r="E690" i="2"/>
  <c r="F690" i="2"/>
  <c r="H690" i="2"/>
  <c r="C691" i="2"/>
  <c r="D691" i="2"/>
  <c r="E691" i="2"/>
  <c r="F691" i="2"/>
  <c r="H691" i="2"/>
  <c r="C692" i="2"/>
  <c r="D692" i="2"/>
  <c r="E692" i="2"/>
  <c r="F692" i="2"/>
  <c r="H692" i="2"/>
  <c r="C693" i="2"/>
  <c r="D693" i="2"/>
  <c r="E693" i="2"/>
  <c r="F693" i="2"/>
  <c r="H693" i="2"/>
  <c r="C694" i="2"/>
  <c r="D694" i="2"/>
  <c r="E694" i="2"/>
  <c r="F694" i="2"/>
  <c r="H694" i="2"/>
  <c r="C695" i="2"/>
  <c r="D695" i="2"/>
  <c r="E695" i="2"/>
  <c r="F695" i="2"/>
  <c r="H695" i="2"/>
  <c r="C696" i="2"/>
  <c r="D696" i="2"/>
  <c r="E696" i="2"/>
  <c r="F696" i="2"/>
  <c r="H696" i="2"/>
  <c r="C697" i="2"/>
  <c r="D697" i="2"/>
  <c r="E697" i="2"/>
  <c r="F697" i="2"/>
  <c r="H697" i="2"/>
  <c r="C698" i="2"/>
  <c r="D698" i="2"/>
  <c r="E698" i="2"/>
  <c r="F698" i="2"/>
  <c r="H698" i="2"/>
  <c r="C699" i="2"/>
  <c r="D699" i="2"/>
  <c r="E699" i="2"/>
  <c r="F699" i="2"/>
  <c r="H699" i="2"/>
  <c r="C700" i="2"/>
  <c r="D700" i="2"/>
  <c r="E700" i="2"/>
  <c r="F700" i="2"/>
  <c r="H700" i="2"/>
  <c r="C701" i="2"/>
  <c r="D701" i="2"/>
  <c r="E701" i="2"/>
  <c r="F701" i="2"/>
  <c r="H701" i="2"/>
  <c r="C702" i="2"/>
  <c r="D702" i="2"/>
  <c r="E702" i="2"/>
  <c r="F702" i="2"/>
  <c r="H702" i="2"/>
  <c r="C703" i="2"/>
  <c r="D703" i="2"/>
  <c r="E703" i="2"/>
  <c r="F703" i="2"/>
  <c r="H703" i="2"/>
  <c r="C704" i="2"/>
  <c r="D704" i="2"/>
  <c r="E704" i="2"/>
  <c r="F704" i="2"/>
  <c r="H704" i="2"/>
  <c r="C705" i="2"/>
  <c r="D705" i="2"/>
  <c r="E705" i="2"/>
  <c r="F705" i="2"/>
  <c r="H705" i="2"/>
  <c r="C706" i="2"/>
  <c r="D706" i="2"/>
  <c r="E706" i="2"/>
  <c r="F706" i="2"/>
  <c r="H706" i="2"/>
  <c r="C707" i="2"/>
  <c r="D707" i="2"/>
  <c r="E707" i="2"/>
  <c r="F707" i="2"/>
  <c r="H707" i="2"/>
  <c r="C708" i="2"/>
  <c r="D708" i="2"/>
  <c r="E708" i="2"/>
  <c r="F708" i="2"/>
  <c r="H708" i="2"/>
  <c r="C709" i="2"/>
  <c r="D709" i="2"/>
  <c r="E709" i="2"/>
  <c r="F709" i="2"/>
  <c r="H709" i="2"/>
  <c r="C710" i="2"/>
  <c r="D710" i="2"/>
  <c r="E710" i="2"/>
  <c r="F710" i="2"/>
  <c r="H710" i="2"/>
  <c r="C711" i="2"/>
  <c r="D711" i="2"/>
  <c r="E711" i="2"/>
  <c r="F711" i="2"/>
  <c r="H711" i="2"/>
  <c r="C712" i="2"/>
  <c r="D712" i="2"/>
  <c r="E712" i="2"/>
  <c r="F712" i="2"/>
  <c r="H712" i="2"/>
  <c r="C713" i="2"/>
  <c r="D713" i="2"/>
  <c r="E713" i="2"/>
  <c r="F713" i="2"/>
  <c r="H713" i="2"/>
  <c r="C714" i="2"/>
  <c r="D714" i="2"/>
  <c r="E714" i="2"/>
  <c r="F714" i="2"/>
  <c r="H714" i="2"/>
  <c r="C715" i="2"/>
  <c r="D715" i="2"/>
  <c r="E715" i="2"/>
  <c r="F715" i="2"/>
  <c r="H715" i="2"/>
  <c r="C716" i="2"/>
  <c r="D716" i="2"/>
  <c r="E716" i="2"/>
  <c r="F716" i="2"/>
  <c r="H716" i="2"/>
  <c r="C717" i="2"/>
  <c r="D717" i="2"/>
  <c r="E717" i="2"/>
  <c r="F717" i="2"/>
  <c r="H717" i="2"/>
  <c r="C718" i="2"/>
  <c r="D718" i="2"/>
  <c r="E718" i="2"/>
  <c r="F718" i="2"/>
  <c r="H718" i="2"/>
  <c r="C719" i="2"/>
  <c r="D719" i="2"/>
  <c r="E719" i="2"/>
  <c r="F719" i="2"/>
  <c r="H719" i="2"/>
  <c r="C720" i="2"/>
  <c r="D720" i="2"/>
  <c r="E720" i="2"/>
  <c r="F720" i="2"/>
  <c r="H720" i="2"/>
  <c r="C721" i="2"/>
  <c r="D721" i="2"/>
  <c r="E721" i="2"/>
  <c r="F721" i="2"/>
  <c r="H721" i="2"/>
  <c r="C722" i="2"/>
  <c r="D722" i="2"/>
  <c r="E722" i="2"/>
  <c r="F722" i="2"/>
  <c r="H722" i="2"/>
  <c r="C723" i="2"/>
  <c r="D723" i="2"/>
  <c r="E723" i="2"/>
  <c r="F723" i="2"/>
  <c r="H723" i="2"/>
  <c r="C724" i="2"/>
  <c r="D724" i="2"/>
  <c r="E724" i="2"/>
  <c r="F724" i="2"/>
  <c r="H724" i="2"/>
  <c r="C725" i="2"/>
  <c r="D725" i="2"/>
  <c r="E725" i="2"/>
  <c r="F725" i="2"/>
  <c r="H725" i="2"/>
  <c r="C726" i="2"/>
  <c r="D726" i="2"/>
  <c r="E726" i="2"/>
  <c r="F726" i="2"/>
  <c r="H726" i="2"/>
  <c r="C727" i="2"/>
  <c r="D727" i="2"/>
  <c r="E727" i="2"/>
  <c r="F727" i="2"/>
  <c r="H727" i="2"/>
  <c r="C728" i="2"/>
  <c r="D728" i="2"/>
  <c r="E728" i="2"/>
  <c r="F728" i="2"/>
  <c r="H728" i="2"/>
  <c r="C729" i="2"/>
  <c r="D729" i="2"/>
  <c r="E729" i="2"/>
  <c r="F729" i="2"/>
  <c r="H729" i="2"/>
  <c r="C730" i="2"/>
  <c r="D730" i="2"/>
  <c r="E730" i="2"/>
  <c r="F730" i="2"/>
  <c r="H730" i="2"/>
  <c r="C731" i="2"/>
  <c r="D731" i="2"/>
  <c r="E731" i="2"/>
  <c r="F731" i="2"/>
  <c r="H731" i="2"/>
  <c r="C732" i="2"/>
  <c r="D732" i="2"/>
  <c r="E732" i="2"/>
  <c r="F732" i="2"/>
  <c r="H732" i="2"/>
  <c r="C733" i="2"/>
  <c r="D733" i="2"/>
  <c r="E733" i="2"/>
  <c r="F733" i="2"/>
  <c r="H733" i="2"/>
  <c r="C734" i="2"/>
  <c r="D734" i="2"/>
  <c r="E734" i="2"/>
  <c r="F734" i="2"/>
  <c r="H734" i="2"/>
  <c r="C735" i="2"/>
  <c r="D735" i="2"/>
  <c r="E735" i="2"/>
  <c r="F735" i="2"/>
  <c r="H735" i="2"/>
  <c r="C736" i="2"/>
  <c r="D736" i="2"/>
  <c r="E736" i="2"/>
  <c r="F736" i="2"/>
  <c r="H736" i="2"/>
  <c r="C737" i="2"/>
  <c r="D737" i="2"/>
  <c r="E737" i="2"/>
  <c r="F737" i="2"/>
  <c r="H737" i="2"/>
  <c r="C738" i="2"/>
  <c r="D738" i="2"/>
  <c r="E738" i="2"/>
  <c r="F738" i="2"/>
  <c r="H738" i="2"/>
  <c r="C739" i="2"/>
  <c r="D739" i="2"/>
  <c r="E739" i="2"/>
  <c r="F739" i="2"/>
  <c r="H739" i="2"/>
  <c r="C740" i="2"/>
  <c r="D740" i="2"/>
  <c r="E740" i="2"/>
  <c r="F740" i="2"/>
  <c r="H740" i="2"/>
  <c r="C741" i="2"/>
  <c r="D741" i="2"/>
  <c r="E741" i="2"/>
  <c r="F741" i="2"/>
  <c r="H741" i="2"/>
  <c r="C742" i="2"/>
  <c r="D742" i="2"/>
  <c r="E742" i="2"/>
  <c r="F742" i="2"/>
  <c r="H742" i="2"/>
  <c r="C743" i="2"/>
  <c r="D743" i="2"/>
  <c r="E743" i="2"/>
  <c r="F743" i="2"/>
  <c r="H743" i="2"/>
  <c r="C744" i="2"/>
  <c r="D744" i="2"/>
  <c r="E744" i="2"/>
  <c r="F744" i="2"/>
  <c r="H744" i="2"/>
  <c r="C745" i="2"/>
  <c r="D745" i="2"/>
  <c r="E745" i="2"/>
  <c r="F745" i="2"/>
  <c r="H745" i="2"/>
  <c r="C746" i="2"/>
  <c r="D746" i="2"/>
  <c r="E746" i="2"/>
  <c r="F746" i="2"/>
  <c r="H746" i="2"/>
  <c r="C747" i="2"/>
  <c r="D747" i="2"/>
  <c r="E747" i="2"/>
  <c r="F747" i="2"/>
  <c r="H747" i="2"/>
  <c r="C748" i="2"/>
  <c r="D748" i="2"/>
  <c r="E748" i="2"/>
  <c r="F748" i="2"/>
  <c r="H748" i="2"/>
  <c r="C749" i="2"/>
  <c r="D749" i="2"/>
  <c r="E749" i="2"/>
  <c r="F749" i="2"/>
  <c r="H749" i="2"/>
  <c r="C750" i="2"/>
  <c r="D750" i="2"/>
  <c r="E750" i="2"/>
  <c r="F750" i="2"/>
  <c r="H750" i="2"/>
  <c r="C751" i="2"/>
  <c r="D751" i="2"/>
  <c r="E751" i="2"/>
  <c r="F751" i="2"/>
  <c r="H751" i="2"/>
  <c r="C752" i="2"/>
  <c r="D752" i="2"/>
  <c r="E752" i="2"/>
  <c r="F752" i="2"/>
  <c r="H752" i="2"/>
  <c r="C753" i="2"/>
  <c r="D753" i="2"/>
  <c r="E753" i="2"/>
  <c r="F753" i="2"/>
  <c r="H753" i="2"/>
  <c r="C754" i="2"/>
  <c r="D754" i="2"/>
  <c r="E754" i="2"/>
  <c r="F754" i="2"/>
  <c r="H754" i="2"/>
  <c r="C755" i="2"/>
  <c r="D755" i="2"/>
  <c r="E755" i="2"/>
  <c r="F755" i="2"/>
  <c r="H755" i="2"/>
  <c r="C756" i="2"/>
  <c r="D756" i="2"/>
  <c r="E756" i="2"/>
  <c r="F756" i="2"/>
  <c r="H756" i="2"/>
  <c r="C757" i="2"/>
  <c r="D757" i="2"/>
  <c r="E757" i="2"/>
  <c r="F757" i="2"/>
  <c r="H757" i="2"/>
  <c r="C758" i="2"/>
  <c r="D758" i="2"/>
  <c r="E758" i="2"/>
  <c r="F758" i="2"/>
  <c r="H758" i="2"/>
  <c r="C759" i="2"/>
  <c r="D759" i="2"/>
  <c r="E759" i="2"/>
  <c r="F759" i="2"/>
  <c r="H759" i="2"/>
  <c r="C760" i="2"/>
  <c r="D760" i="2"/>
  <c r="E760" i="2"/>
  <c r="F760" i="2"/>
  <c r="H760" i="2"/>
  <c r="C761" i="2"/>
  <c r="D761" i="2"/>
  <c r="E761" i="2"/>
  <c r="F761" i="2"/>
  <c r="H761" i="2"/>
  <c r="C762" i="2"/>
  <c r="D762" i="2"/>
  <c r="E762" i="2"/>
  <c r="F762" i="2"/>
  <c r="H762" i="2"/>
  <c r="C763" i="2"/>
  <c r="D763" i="2"/>
  <c r="E763" i="2"/>
  <c r="F763" i="2"/>
  <c r="H763" i="2"/>
  <c r="C764" i="2"/>
  <c r="D764" i="2"/>
  <c r="E764" i="2"/>
  <c r="F764" i="2"/>
  <c r="H764" i="2"/>
  <c r="C765" i="2"/>
  <c r="D765" i="2"/>
  <c r="E765" i="2"/>
  <c r="F765" i="2"/>
  <c r="H765" i="2"/>
  <c r="C766" i="2"/>
  <c r="D766" i="2"/>
  <c r="E766" i="2"/>
  <c r="F766" i="2"/>
  <c r="H766" i="2"/>
  <c r="C767" i="2"/>
  <c r="D767" i="2"/>
  <c r="E767" i="2"/>
  <c r="F767" i="2"/>
  <c r="H767" i="2"/>
  <c r="C768" i="2"/>
  <c r="D768" i="2"/>
  <c r="E768" i="2"/>
  <c r="F768" i="2"/>
  <c r="H768" i="2"/>
  <c r="C769" i="2"/>
  <c r="D769" i="2"/>
  <c r="E769" i="2"/>
  <c r="F769" i="2"/>
  <c r="H769" i="2"/>
  <c r="C770" i="2"/>
  <c r="D770" i="2"/>
  <c r="E770" i="2"/>
  <c r="F770" i="2"/>
  <c r="H770" i="2"/>
  <c r="C771" i="2"/>
  <c r="D771" i="2"/>
  <c r="E771" i="2"/>
  <c r="F771" i="2"/>
  <c r="H771" i="2"/>
  <c r="C772" i="2"/>
  <c r="D772" i="2"/>
  <c r="E772" i="2"/>
  <c r="F772" i="2"/>
  <c r="H772" i="2"/>
  <c r="C773" i="2"/>
  <c r="D773" i="2"/>
  <c r="E773" i="2"/>
  <c r="F773" i="2"/>
  <c r="H773" i="2"/>
  <c r="C774" i="2"/>
  <c r="D774" i="2"/>
  <c r="E774" i="2"/>
  <c r="F774" i="2"/>
  <c r="H774" i="2"/>
  <c r="C775" i="2"/>
  <c r="D775" i="2"/>
  <c r="E775" i="2"/>
  <c r="F775" i="2"/>
  <c r="H775" i="2"/>
  <c r="C776" i="2"/>
  <c r="D776" i="2"/>
  <c r="E776" i="2"/>
  <c r="F776" i="2"/>
  <c r="H776" i="2"/>
  <c r="C777" i="2"/>
  <c r="D777" i="2"/>
  <c r="E777" i="2"/>
  <c r="F777" i="2"/>
  <c r="H777" i="2"/>
  <c r="C778" i="2"/>
  <c r="D778" i="2"/>
  <c r="E778" i="2"/>
  <c r="F778" i="2"/>
  <c r="H778" i="2"/>
  <c r="C779" i="2"/>
  <c r="D779" i="2"/>
  <c r="E779" i="2"/>
  <c r="F779" i="2"/>
  <c r="H779" i="2"/>
  <c r="C780" i="2"/>
  <c r="D780" i="2"/>
  <c r="E780" i="2"/>
  <c r="F780" i="2"/>
  <c r="H780" i="2"/>
  <c r="C781" i="2"/>
  <c r="D781" i="2"/>
  <c r="E781" i="2"/>
  <c r="F781" i="2"/>
  <c r="H781" i="2"/>
  <c r="C782" i="2"/>
  <c r="D782" i="2"/>
  <c r="E782" i="2"/>
  <c r="F782" i="2"/>
  <c r="H782" i="2"/>
  <c r="C783" i="2"/>
  <c r="D783" i="2"/>
  <c r="E783" i="2"/>
  <c r="F783" i="2"/>
  <c r="H783" i="2"/>
  <c r="C784" i="2"/>
  <c r="D784" i="2"/>
  <c r="E784" i="2"/>
  <c r="F784" i="2"/>
  <c r="H784" i="2"/>
  <c r="C785" i="2"/>
  <c r="D785" i="2"/>
  <c r="E785" i="2"/>
  <c r="F785" i="2"/>
  <c r="H785" i="2"/>
  <c r="C786" i="2"/>
  <c r="D786" i="2"/>
  <c r="E786" i="2"/>
  <c r="F786" i="2"/>
  <c r="H786" i="2"/>
  <c r="C787" i="2"/>
  <c r="D787" i="2"/>
  <c r="E787" i="2"/>
  <c r="F787" i="2"/>
  <c r="H787" i="2"/>
  <c r="C788" i="2"/>
  <c r="D788" i="2"/>
  <c r="E788" i="2"/>
  <c r="F788" i="2"/>
  <c r="H788" i="2"/>
  <c r="C789" i="2"/>
  <c r="D789" i="2"/>
  <c r="E789" i="2"/>
  <c r="F789" i="2"/>
  <c r="H789" i="2"/>
  <c r="C790" i="2"/>
  <c r="D790" i="2"/>
  <c r="E790" i="2"/>
  <c r="F790" i="2"/>
  <c r="H790" i="2"/>
  <c r="C791" i="2"/>
  <c r="D791" i="2"/>
  <c r="E791" i="2"/>
  <c r="F791" i="2"/>
  <c r="H791" i="2"/>
  <c r="C792" i="2"/>
  <c r="D792" i="2"/>
  <c r="E792" i="2"/>
  <c r="F792" i="2"/>
  <c r="H792" i="2"/>
  <c r="C793" i="2"/>
  <c r="D793" i="2"/>
  <c r="E793" i="2"/>
  <c r="F793" i="2"/>
  <c r="H793" i="2"/>
  <c r="C794" i="2"/>
  <c r="D794" i="2"/>
  <c r="E794" i="2"/>
  <c r="F794" i="2"/>
  <c r="H794" i="2"/>
  <c r="C795" i="2"/>
  <c r="D795" i="2"/>
  <c r="E795" i="2"/>
  <c r="F795" i="2"/>
  <c r="H795" i="2"/>
  <c r="C796" i="2"/>
  <c r="D796" i="2"/>
  <c r="E796" i="2"/>
  <c r="F796" i="2"/>
  <c r="H796" i="2"/>
  <c r="C797" i="2"/>
  <c r="D797" i="2"/>
  <c r="E797" i="2"/>
  <c r="F797" i="2"/>
  <c r="H797" i="2"/>
  <c r="C798" i="2"/>
  <c r="D798" i="2"/>
  <c r="E798" i="2"/>
  <c r="F798" i="2"/>
  <c r="H798" i="2"/>
  <c r="C799" i="2"/>
  <c r="D799" i="2"/>
  <c r="E799" i="2"/>
  <c r="F799" i="2"/>
  <c r="H799" i="2"/>
  <c r="C800" i="2"/>
  <c r="D800" i="2"/>
  <c r="E800" i="2"/>
  <c r="F800" i="2"/>
  <c r="H800" i="2"/>
  <c r="C801" i="2"/>
  <c r="D801" i="2"/>
  <c r="E801" i="2"/>
  <c r="F801" i="2"/>
  <c r="H801" i="2"/>
  <c r="C802" i="2"/>
  <c r="D802" i="2"/>
  <c r="E802" i="2"/>
  <c r="F802" i="2"/>
  <c r="H802" i="2"/>
  <c r="C803" i="2"/>
  <c r="D803" i="2"/>
  <c r="E803" i="2"/>
  <c r="F803" i="2"/>
  <c r="H803" i="2"/>
  <c r="C804" i="2"/>
  <c r="D804" i="2"/>
  <c r="E804" i="2"/>
  <c r="F804" i="2"/>
  <c r="H804" i="2"/>
  <c r="C805" i="2"/>
  <c r="D805" i="2"/>
  <c r="E805" i="2"/>
  <c r="F805" i="2"/>
  <c r="H805" i="2"/>
  <c r="C806" i="2"/>
  <c r="D806" i="2"/>
  <c r="E806" i="2"/>
  <c r="F806" i="2"/>
  <c r="H806" i="2"/>
  <c r="C807" i="2"/>
  <c r="D807" i="2"/>
  <c r="E807" i="2"/>
  <c r="F807" i="2"/>
  <c r="H807" i="2"/>
  <c r="C808" i="2"/>
  <c r="D808" i="2"/>
  <c r="E808" i="2"/>
  <c r="F808" i="2"/>
  <c r="H808" i="2"/>
  <c r="C809" i="2"/>
  <c r="D809" i="2"/>
  <c r="E809" i="2"/>
  <c r="F809" i="2"/>
  <c r="H809" i="2"/>
  <c r="C810" i="2"/>
  <c r="D810" i="2"/>
  <c r="E810" i="2"/>
  <c r="F810" i="2"/>
  <c r="H810" i="2"/>
  <c r="C811" i="2"/>
  <c r="D811" i="2"/>
  <c r="E811" i="2"/>
  <c r="F811" i="2"/>
  <c r="H811" i="2"/>
  <c r="C812" i="2"/>
  <c r="D812" i="2"/>
  <c r="E812" i="2"/>
  <c r="F812" i="2"/>
  <c r="H812" i="2"/>
  <c r="C813" i="2"/>
  <c r="D813" i="2"/>
  <c r="E813" i="2"/>
  <c r="F813" i="2"/>
  <c r="H813" i="2"/>
  <c r="C814" i="2"/>
  <c r="D814" i="2"/>
  <c r="E814" i="2"/>
  <c r="F814" i="2"/>
  <c r="H814" i="2"/>
  <c r="C815" i="2"/>
  <c r="D815" i="2"/>
  <c r="E815" i="2"/>
  <c r="F815" i="2"/>
  <c r="H815" i="2"/>
  <c r="C816" i="2"/>
  <c r="D816" i="2"/>
  <c r="E816" i="2"/>
  <c r="F816" i="2"/>
  <c r="H816" i="2"/>
  <c r="C817" i="2"/>
  <c r="D817" i="2"/>
  <c r="E817" i="2"/>
  <c r="F817" i="2"/>
  <c r="H817" i="2"/>
  <c r="C818" i="2"/>
  <c r="D818" i="2"/>
  <c r="E818" i="2"/>
  <c r="F818" i="2"/>
  <c r="H818" i="2"/>
  <c r="C819" i="2"/>
  <c r="D819" i="2"/>
  <c r="E819" i="2"/>
  <c r="F819" i="2"/>
  <c r="H819" i="2"/>
  <c r="C820" i="2"/>
  <c r="D820" i="2"/>
  <c r="E820" i="2"/>
  <c r="F820" i="2"/>
  <c r="H820" i="2"/>
  <c r="C821" i="2"/>
  <c r="D821" i="2"/>
  <c r="E821" i="2"/>
  <c r="F821" i="2"/>
  <c r="H821" i="2"/>
  <c r="C822" i="2"/>
  <c r="D822" i="2"/>
  <c r="E822" i="2"/>
  <c r="F822" i="2"/>
  <c r="H822" i="2"/>
  <c r="C823" i="2"/>
  <c r="D823" i="2"/>
  <c r="E823" i="2"/>
  <c r="F823" i="2"/>
  <c r="H823" i="2"/>
  <c r="C824" i="2"/>
  <c r="D824" i="2"/>
  <c r="E824" i="2"/>
  <c r="F824" i="2"/>
  <c r="H824" i="2"/>
  <c r="C825" i="2"/>
  <c r="D825" i="2"/>
  <c r="E825" i="2"/>
  <c r="F825" i="2"/>
  <c r="H825" i="2"/>
  <c r="C826" i="2"/>
  <c r="D826" i="2"/>
  <c r="E826" i="2"/>
  <c r="F826" i="2"/>
  <c r="H826" i="2"/>
  <c r="C827" i="2"/>
  <c r="D827" i="2"/>
  <c r="E827" i="2"/>
  <c r="F827" i="2"/>
  <c r="H827" i="2"/>
  <c r="C828" i="2"/>
  <c r="D828" i="2"/>
  <c r="E828" i="2"/>
  <c r="F828" i="2"/>
  <c r="H828" i="2"/>
  <c r="C829" i="2"/>
  <c r="D829" i="2"/>
  <c r="E829" i="2"/>
  <c r="F829" i="2"/>
  <c r="H829" i="2"/>
  <c r="C830" i="2"/>
  <c r="D830" i="2"/>
  <c r="E830" i="2"/>
  <c r="F830" i="2"/>
  <c r="H830" i="2"/>
  <c r="C831" i="2"/>
  <c r="D831" i="2"/>
  <c r="E831" i="2"/>
  <c r="F831" i="2"/>
  <c r="H831" i="2"/>
  <c r="C832" i="2"/>
  <c r="D832" i="2"/>
  <c r="E832" i="2"/>
  <c r="F832" i="2"/>
  <c r="H832" i="2"/>
  <c r="C833" i="2"/>
  <c r="D833" i="2"/>
  <c r="E833" i="2"/>
  <c r="F833" i="2"/>
  <c r="H833" i="2"/>
  <c r="C834" i="2"/>
  <c r="D834" i="2"/>
  <c r="E834" i="2"/>
  <c r="F834" i="2"/>
  <c r="H834" i="2"/>
  <c r="C835" i="2"/>
  <c r="D835" i="2"/>
  <c r="E835" i="2"/>
  <c r="F835" i="2"/>
  <c r="H835" i="2"/>
  <c r="C836" i="2"/>
  <c r="D836" i="2"/>
  <c r="E836" i="2"/>
  <c r="F836" i="2"/>
  <c r="H836" i="2"/>
  <c r="C837" i="2"/>
  <c r="D837" i="2"/>
  <c r="E837" i="2"/>
  <c r="F837" i="2"/>
  <c r="H837" i="2"/>
  <c r="C838" i="2"/>
  <c r="D838" i="2"/>
  <c r="E838" i="2"/>
  <c r="F838" i="2"/>
  <c r="H838" i="2"/>
  <c r="C839" i="2"/>
  <c r="D839" i="2"/>
  <c r="E839" i="2"/>
  <c r="F839" i="2"/>
  <c r="H839" i="2"/>
  <c r="C840" i="2"/>
  <c r="D840" i="2"/>
  <c r="E840" i="2"/>
  <c r="F840" i="2"/>
  <c r="H840" i="2"/>
  <c r="C841" i="2"/>
  <c r="D841" i="2"/>
  <c r="E841" i="2"/>
  <c r="F841" i="2"/>
  <c r="H841" i="2"/>
  <c r="C842" i="2"/>
  <c r="D842" i="2"/>
  <c r="E842" i="2"/>
  <c r="F842" i="2"/>
  <c r="H842" i="2"/>
  <c r="C843" i="2"/>
  <c r="D843" i="2"/>
  <c r="E843" i="2"/>
  <c r="F843" i="2"/>
  <c r="H843" i="2"/>
  <c r="C844" i="2"/>
  <c r="D844" i="2"/>
  <c r="E844" i="2"/>
  <c r="F844" i="2"/>
  <c r="H844" i="2"/>
  <c r="C845" i="2"/>
  <c r="D845" i="2"/>
  <c r="E845" i="2"/>
  <c r="F845" i="2"/>
  <c r="H845" i="2"/>
  <c r="C846" i="2"/>
  <c r="D846" i="2"/>
  <c r="E846" i="2"/>
  <c r="F846" i="2"/>
  <c r="H846" i="2"/>
  <c r="C847" i="2"/>
  <c r="D847" i="2"/>
  <c r="E847" i="2"/>
  <c r="F847" i="2"/>
  <c r="H847" i="2"/>
  <c r="C848" i="2"/>
  <c r="D848" i="2"/>
  <c r="E848" i="2"/>
  <c r="F848" i="2"/>
  <c r="H848" i="2"/>
  <c r="C849" i="2"/>
  <c r="D849" i="2"/>
  <c r="E849" i="2"/>
  <c r="F849" i="2"/>
  <c r="H849" i="2"/>
  <c r="C850" i="2"/>
  <c r="D850" i="2"/>
  <c r="E850" i="2"/>
  <c r="F850" i="2"/>
  <c r="H850" i="2"/>
  <c r="C851" i="2"/>
  <c r="D851" i="2"/>
  <c r="E851" i="2"/>
  <c r="F851" i="2"/>
  <c r="H851" i="2"/>
  <c r="C852" i="2"/>
  <c r="D852" i="2"/>
  <c r="E852" i="2"/>
  <c r="F852" i="2"/>
  <c r="H852" i="2"/>
  <c r="C853" i="2"/>
  <c r="D853" i="2"/>
  <c r="E853" i="2"/>
  <c r="F853" i="2"/>
  <c r="H853" i="2"/>
  <c r="C854" i="2"/>
  <c r="D854" i="2"/>
  <c r="E854" i="2"/>
  <c r="F854" i="2"/>
  <c r="H854" i="2"/>
  <c r="C855" i="2"/>
  <c r="D855" i="2"/>
  <c r="E855" i="2"/>
  <c r="F855" i="2"/>
  <c r="H855" i="2"/>
  <c r="C856" i="2"/>
  <c r="D856" i="2"/>
  <c r="E856" i="2"/>
  <c r="F856" i="2"/>
  <c r="H856" i="2"/>
  <c r="C857" i="2"/>
  <c r="D857" i="2"/>
  <c r="E857" i="2"/>
  <c r="F857" i="2"/>
  <c r="H857" i="2"/>
  <c r="C858" i="2"/>
  <c r="D858" i="2"/>
  <c r="E858" i="2"/>
  <c r="F858" i="2"/>
  <c r="H858" i="2"/>
  <c r="C859" i="2"/>
  <c r="D859" i="2"/>
  <c r="E859" i="2"/>
  <c r="F859" i="2"/>
  <c r="H859" i="2"/>
  <c r="C860" i="2"/>
  <c r="D860" i="2"/>
  <c r="E860" i="2"/>
  <c r="F860" i="2"/>
  <c r="H860" i="2"/>
  <c r="C861" i="2"/>
  <c r="D861" i="2"/>
  <c r="E861" i="2"/>
  <c r="F861" i="2"/>
  <c r="H861" i="2"/>
  <c r="C862" i="2"/>
  <c r="D862" i="2"/>
  <c r="E862" i="2"/>
  <c r="F862" i="2"/>
  <c r="H862" i="2"/>
  <c r="C863" i="2"/>
  <c r="D863" i="2"/>
  <c r="E863" i="2"/>
  <c r="F863" i="2"/>
  <c r="H863" i="2"/>
  <c r="C864" i="2"/>
  <c r="D864" i="2"/>
  <c r="E864" i="2"/>
  <c r="F864" i="2"/>
  <c r="H864" i="2"/>
  <c r="C865" i="2"/>
  <c r="D865" i="2"/>
  <c r="E865" i="2"/>
  <c r="F865" i="2"/>
  <c r="H865" i="2"/>
  <c r="C866" i="2"/>
  <c r="D866" i="2"/>
  <c r="E866" i="2"/>
  <c r="F866" i="2"/>
  <c r="H866" i="2"/>
  <c r="C867" i="2"/>
  <c r="D867" i="2"/>
  <c r="E867" i="2"/>
  <c r="F867" i="2"/>
  <c r="H867" i="2"/>
  <c r="C868" i="2"/>
  <c r="D868" i="2"/>
  <c r="E868" i="2"/>
  <c r="F868" i="2"/>
  <c r="H868" i="2"/>
  <c r="C869" i="2"/>
  <c r="D869" i="2"/>
  <c r="E869" i="2"/>
  <c r="F869" i="2"/>
  <c r="H869" i="2"/>
  <c r="C870" i="2"/>
  <c r="D870" i="2"/>
  <c r="E870" i="2"/>
  <c r="F870" i="2"/>
  <c r="H870" i="2"/>
  <c r="C871" i="2"/>
  <c r="D871" i="2"/>
  <c r="E871" i="2"/>
  <c r="F871" i="2"/>
  <c r="H871" i="2"/>
  <c r="C872" i="2"/>
  <c r="D872" i="2"/>
  <c r="E872" i="2"/>
  <c r="F872" i="2"/>
  <c r="H872" i="2"/>
  <c r="C873" i="2"/>
  <c r="D873" i="2"/>
  <c r="E873" i="2"/>
  <c r="F873" i="2"/>
  <c r="H873" i="2"/>
  <c r="C874" i="2"/>
  <c r="D874" i="2"/>
  <c r="E874" i="2"/>
  <c r="F874" i="2"/>
  <c r="H874" i="2"/>
  <c r="C875" i="2"/>
  <c r="D875" i="2"/>
  <c r="E875" i="2"/>
  <c r="F875" i="2"/>
  <c r="H875" i="2"/>
  <c r="C876" i="2"/>
  <c r="D876" i="2"/>
  <c r="E876" i="2"/>
  <c r="F876" i="2"/>
  <c r="H876" i="2"/>
  <c r="C877" i="2"/>
  <c r="D877" i="2"/>
  <c r="E877" i="2"/>
  <c r="F877" i="2"/>
  <c r="H877" i="2"/>
  <c r="C878" i="2"/>
  <c r="D878" i="2"/>
  <c r="E878" i="2"/>
  <c r="F878" i="2"/>
  <c r="H878" i="2"/>
  <c r="C879" i="2"/>
  <c r="D879" i="2"/>
  <c r="E879" i="2"/>
  <c r="F879" i="2"/>
  <c r="H879" i="2"/>
  <c r="C880" i="2"/>
  <c r="D880" i="2"/>
  <c r="E880" i="2"/>
  <c r="F880" i="2"/>
  <c r="H880" i="2"/>
  <c r="C881" i="2"/>
  <c r="D881" i="2"/>
  <c r="E881" i="2"/>
  <c r="F881" i="2"/>
  <c r="H881" i="2"/>
  <c r="C882" i="2"/>
  <c r="D882" i="2"/>
  <c r="E882" i="2"/>
  <c r="F882" i="2"/>
  <c r="H882" i="2"/>
  <c r="C883" i="2"/>
  <c r="D883" i="2"/>
  <c r="E883" i="2"/>
  <c r="F883" i="2"/>
  <c r="H883" i="2"/>
  <c r="C884" i="2"/>
  <c r="D884" i="2"/>
  <c r="E884" i="2"/>
  <c r="F884" i="2"/>
  <c r="H884" i="2"/>
  <c r="C885" i="2"/>
  <c r="D885" i="2"/>
  <c r="E885" i="2"/>
  <c r="F885" i="2"/>
  <c r="H885" i="2"/>
  <c r="C886" i="2"/>
  <c r="D886" i="2"/>
  <c r="E886" i="2"/>
  <c r="F886" i="2"/>
  <c r="H886" i="2"/>
  <c r="C887" i="2"/>
  <c r="D887" i="2"/>
  <c r="E887" i="2"/>
  <c r="F887" i="2"/>
  <c r="H887" i="2"/>
  <c r="C888" i="2"/>
  <c r="D888" i="2"/>
  <c r="E888" i="2"/>
  <c r="F888" i="2"/>
  <c r="H888" i="2"/>
  <c r="C889" i="2"/>
  <c r="D889" i="2"/>
  <c r="E889" i="2"/>
  <c r="F889" i="2"/>
  <c r="H889" i="2"/>
  <c r="C890" i="2"/>
  <c r="D890" i="2"/>
  <c r="E890" i="2"/>
  <c r="F890" i="2"/>
  <c r="H890" i="2"/>
  <c r="C891" i="2"/>
  <c r="D891" i="2"/>
  <c r="E891" i="2"/>
  <c r="F891" i="2"/>
  <c r="H891" i="2"/>
  <c r="C892" i="2"/>
  <c r="D892" i="2"/>
  <c r="E892" i="2"/>
  <c r="F892" i="2"/>
  <c r="H892" i="2"/>
  <c r="C893" i="2"/>
  <c r="D893" i="2"/>
  <c r="E893" i="2"/>
  <c r="F893" i="2"/>
  <c r="H893" i="2"/>
  <c r="C894" i="2"/>
  <c r="D894" i="2"/>
  <c r="E894" i="2"/>
  <c r="F894" i="2"/>
  <c r="H894" i="2"/>
  <c r="C895" i="2"/>
  <c r="D895" i="2"/>
  <c r="E895" i="2"/>
  <c r="F895" i="2"/>
  <c r="H895" i="2"/>
  <c r="C896" i="2"/>
  <c r="D896" i="2"/>
  <c r="E896" i="2"/>
  <c r="F896" i="2"/>
  <c r="H896" i="2"/>
  <c r="C897" i="2"/>
  <c r="D897" i="2"/>
  <c r="E897" i="2"/>
  <c r="F897" i="2"/>
  <c r="H897" i="2"/>
  <c r="C898" i="2"/>
  <c r="D898" i="2"/>
  <c r="E898" i="2"/>
  <c r="F898" i="2"/>
  <c r="H898" i="2"/>
  <c r="C899" i="2"/>
  <c r="D899" i="2"/>
  <c r="E899" i="2"/>
  <c r="F899" i="2"/>
  <c r="H899" i="2"/>
  <c r="C900" i="2"/>
  <c r="D900" i="2"/>
  <c r="E900" i="2"/>
  <c r="F900" i="2"/>
  <c r="H900" i="2"/>
  <c r="C901" i="2"/>
  <c r="D901" i="2"/>
  <c r="E901" i="2"/>
  <c r="F901" i="2"/>
  <c r="H901" i="2"/>
  <c r="C902" i="2"/>
  <c r="D902" i="2"/>
  <c r="E902" i="2"/>
  <c r="F902" i="2"/>
  <c r="H902" i="2"/>
  <c r="C903" i="2"/>
  <c r="D903" i="2"/>
  <c r="E903" i="2"/>
  <c r="F903" i="2"/>
  <c r="H903" i="2"/>
  <c r="C904" i="2"/>
  <c r="D904" i="2"/>
  <c r="E904" i="2"/>
  <c r="F904" i="2"/>
  <c r="H904" i="2"/>
  <c r="C905" i="2"/>
  <c r="D905" i="2"/>
  <c r="E905" i="2"/>
  <c r="F905" i="2"/>
  <c r="H905" i="2"/>
  <c r="C906" i="2"/>
  <c r="D906" i="2"/>
  <c r="E906" i="2"/>
  <c r="F906" i="2"/>
  <c r="H906" i="2"/>
  <c r="C907" i="2"/>
  <c r="D907" i="2"/>
  <c r="E907" i="2"/>
  <c r="F907" i="2"/>
  <c r="H907" i="2"/>
  <c r="C908" i="2"/>
  <c r="D908" i="2"/>
  <c r="E908" i="2"/>
  <c r="F908" i="2"/>
  <c r="H908" i="2"/>
  <c r="C909" i="2"/>
  <c r="D909" i="2"/>
  <c r="E909" i="2"/>
  <c r="F909" i="2"/>
  <c r="H909" i="2"/>
  <c r="C910" i="2"/>
  <c r="D910" i="2"/>
  <c r="E910" i="2"/>
  <c r="F910" i="2"/>
  <c r="H910" i="2"/>
  <c r="C911" i="2"/>
  <c r="D911" i="2"/>
  <c r="E911" i="2"/>
  <c r="F911" i="2"/>
  <c r="H911" i="2"/>
  <c r="C912" i="2"/>
  <c r="D912" i="2"/>
  <c r="E912" i="2"/>
  <c r="F912" i="2"/>
  <c r="H912" i="2"/>
  <c r="C913" i="2"/>
  <c r="D913" i="2"/>
  <c r="E913" i="2"/>
  <c r="F913" i="2"/>
  <c r="H913" i="2"/>
  <c r="C914" i="2"/>
  <c r="D914" i="2"/>
  <c r="E914" i="2"/>
  <c r="F914" i="2"/>
  <c r="H914" i="2"/>
  <c r="C915" i="2"/>
  <c r="D915" i="2"/>
  <c r="E915" i="2"/>
  <c r="F915" i="2"/>
  <c r="H915" i="2"/>
  <c r="C916" i="2"/>
  <c r="D916" i="2"/>
  <c r="E916" i="2"/>
  <c r="F916" i="2"/>
  <c r="H916" i="2"/>
  <c r="C917" i="2"/>
  <c r="D917" i="2"/>
  <c r="E917" i="2"/>
  <c r="F917" i="2"/>
  <c r="H917" i="2"/>
  <c r="C918" i="2"/>
  <c r="D918" i="2"/>
  <c r="E918" i="2"/>
  <c r="F918" i="2"/>
  <c r="H918" i="2"/>
  <c r="C919" i="2"/>
  <c r="D919" i="2"/>
  <c r="E919" i="2"/>
  <c r="F919" i="2"/>
  <c r="H919" i="2"/>
  <c r="C920" i="2"/>
  <c r="D920" i="2"/>
  <c r="E920" i="2"/>
  <c r="F920" i="2"/>
  <c r="H920" i="2"/>
  <c r="C921" i="2"/>
  <c r="D921" i="2"/>
  <c r="E921" i="2"/>
  <c r="F921" i="2"/>
  <c r="H921" i="2"/>
  <c r="C922" i="2"/>
  <c r="D922" i="2"/>
  <c r="E922" i="2"/>
  <c r="F922" i="2"/>
  <c r="H922" i="2"/>
  <c r="C923" i="2"/>
  <c r="D923" i="2"/>
  <c r="E923" i="2"/>
  <c r="F923" i="2"/>
  <c r="H923" i="2"/>
  <c r="C924" i="2"/>
  <c r="D924" i="2"/>
  <c r="E924" i="2"/>
  <c r="F924" i="2"/>
  <c r="H924" i="2"/>
  <c r="C925" i="2"/>
  <c r="D925" i="2"/>
  <c r="E925" i="2"/>
  <c r="F925" i="2"/>
  <c r="H925" i="2"/>
  <c r="C926" i="2"/>
  <c r="D926" i="2"/>
  <c r="E926" i="2"/>
  <c r="F926" i="2"/>
  <c r="H926" i="2"/>
  <c r="C927" i="2"/>
  <c r="D927" i="2"/>
  <c r="E927" i="2"/>
  <c r="F927" i="2"/>
  <c r="H927" i="2"/>
  <c r="C928" i="2"/>
  <c r="D928" i="2"/>
  <c r="E928" i="2"/>
  <c r="F928" i="2"/>
  <c r="H928" i="2"/>
  <c r="C929" i="2"/>
  <c r="D929" i="2"/>
  <c r="E929" i="2"/>
  <c r="F929" i="2"/>
  <c r="H929" i="2"/>
  <c r="C930" i="2"/>
  <c r="D930" i="2"/>
  <c r="E930" i="2"/>
  <c r="F930" i="2"/>
  <c r="H930" i="2"/>
  <c r="C931" i="2"/>
  <c r="D931" i="2"/>
  <c r="E931" i="2"/>
  <c r="F931" i="2"/>
  <c r="H931" i="2"/>
  <c r="C932" i="2"/>
  <c r="D932" i="2"/>
  <c r="E932" i="2"/>
  <c r="F932" i="2"/>
  <c r="H932" i="2"/>
  <c r="C933" i="2"/>
  <c r="D933" i="2"/>
  <c r="E933" i="2"/>
  <c r="F933" i="2"/>
  <c r="H933" i="2"/>
  <c r="C934" i="2"/>
  <c r="D934" i="2"/>
  <c r="E934" i="2"/>
  <c r="F934" i="2"/>
  <c r="H934" i="2"/>
  <c r="C935" i="2"/>
  <c r="D935" i="2"/>
  <c r="E935" i="2"/>
  <c r="F935" i="2"/>
  <c r="H935" i="2"/>
  <c r="C936" i="2"/>
  <c r="D936" i="2"/>
  <c r="E936" i="2"/>
  <c r="F936" i="2"/>
  <c r="H936" i="2"/>
  <c r="C937" i="2"/>
  <c r="D937" i="2"/>
  <c r="E937" i="2"/>
  <c r="F937" i="2"/>
  <c r="H937" i="2"/>
  <c r="C938" i="2"/>
  <c r="D938" i="2"/>
  <c r="E938" i="2"/>
  <c r="F938" i="2"/>
  <c r="H938" i="2"/>
  <c r="C939" i="2"/>
  <c r="D939" i="2"/>
  <c r="E939" i="2"/>
  <c r="F939" i="2"/>
  <c r="H939" i="2"/>
  <c r="C940" i="2"/>
  <c r="D940" i="2"/>
  <c r="E940" i="2"/>
  <c r="F940" i="2"/>
  <c r="H940" i="2"/>
  <c r="C941" i="2"/>
  <c r="D941" i="2"/>
  <c r="E941" i="2"/>
  <c r="F941" i="2"/>
  <c r="H941" i="2"/>
  <c r="C942" i="2"/>
  <c r="D942" i="2"/>
  <c r="E942" i="2"/>
  <c r="F942" i="2"/>
  <c r="H942" i="2"/>
  <c r="C943" i="2"/>
  <c r="D943" i="2"/>
  <c r="E943" i="2"/>
  <c r="F943" i="2"/>
  <c r="H943" i="2"/>
  <c r="C944" i="2"/>
  <c r="D944" i="2"/>
  <c r="E944" i="2"/>
  <c r="F944" i="2"/>
  <c r="H944" i="2"/>
  <c r="C945" i="2"/>
  <c r="D945" i="2"/>
  <c r="E945" i="2"/>
  <c r="F945" i="2"/>
  <c r="H945" i="2"/>
  <c r="C946" i="2"/>
  <c r="D946" i="2"/>
  <c r="E946" i="2"/>
  <c r="F946" i="2"/>
  <c r="H946" i="2"/>
  <c r="C947" i="2"/>
  <c r="D947" i="2"/>
  <c r="E947" i="2"/>
  <c r="F947" i="2"/>
  <c r="H947" i="2"/>
  <c r="C948" i="2"/>
  <c r="D948" i="2"/>
  <c r="E948" i="2"/>
  <c r="F948" i="2"/>
  <c r="H948" i="2"/>
  <c r="C949" i="2"/>
  <c r="D949" i="2"/>
  <c r="E949" i="2"/>
  <c r="F949" i="2"/>
  <c r="H949" i="2"/>
  <c r="C950" i="2"/>
  <c r="D950" i="2"/>
  <c r="E950" i="2"/>
  <c r="F950" i="2"/>
  <c r="H950" i="2"/>
  <c r="C951" i="2"/>
  <c r="D951" i="2"/>
  <c r="E951" i="2"/>
  <c r="F951" i="2"/>
  <c r="H951" i="2"/>
  <c r="C952" i="2"/>
  <c r="D952" i="2"/>
  <c r="E952" i="2"/>
  <c r="F952" i="2"/>
  <c r="H952" i="2"/>
  <c r="C953" i="2"/>
  <c r="D953" i="2"/>
  <c r="E953" i="2"/>
  <c r="F953" i="2"/>
  <c r="H953" i="2"/>
  <c r="C954" i="2"/>
  <c r="D954" i="2"/>
  <c r="E954" i="2"/>
  <c r="F954" i="2"/>
  <c r="H954" i="2"/>
  <c r="C955" i="2"/>
  <c r="D955" i="2"/>
  <c r="E955" i="2"/>
  <c r="F955" i="2"/>
  <c r="H955" i="2"/>
  <c r="C956" i="2"/>
  <c r="D956" i="2"/>
  <c r="E956" i="2"/>
  <c r="F956" i="2"/>
  <c r="H956" i="2"/>
  <c r="C957" i="2"/>
  <c r="D957" i="2"/>
  <c r="E957" i="2"/>
  <c r="F957" i="2"/>
  <c r="H957" i="2"/>
  <c r="C958" i="2"/>
  <c r="D958" i="2"/>
  <c r="E958" i="2"/>
  <c r="F958" i="2"/>
  <c r="H958" i="2"/>
  <c r="C959" i="2"/>
  <c r="D959" i="2"/>
  <c r="E959" i="2"/>
  <c r="F959" i="2"/>
  <c r="H959" i="2"/>
  <c r="C960" i="2"/>
  <c r="D960" i="2"/>
  <c r="E960" i="2"/>
  <c r="F960" i="2"/>
  <c r="H960" i="2"/>
  <c r="C961" i="2"/>
  <c r="D961" i="2"/>
  <c r="E961" i="2"/>
  <c r="F961" i="2"/>
  <c r="H961" i="2"/>
  <c r="C962" i="2"/>
  <c r="D962" i="2"/>
  <c r="E962" i="2"/>
  <c r="F962" i="2"/>
  <c r="H962" i="2"/>
  <c r="C963" i="2"/>
  <c r="D963" i="2"/>
  <c r="E963" i="2"/>
  <c r="F963" i="2"/>
  <c r="H963" i="2"/>
  <c r="C964" i="2"/>
  <c r="D964" i="2"/>
  <c r="E964" i="2"/>
  <c r="F964" i="2"/>
  <c r="H964" i="2"/>
  <c r="C965" i="2"/>
  <c r="D965" i="2"/>
  <c r="E965" i="2"/>
  <c r="F965" i="2"/>
  <c r="H965" i="2"/>
  <c r="C966" i="2"/>
  <c r="D966" i="2"/>
  <c r="E966" i="2"/>
  <c r="F966" i="2"/>
  <c r="H966" i="2"/>
  <c r="C967" i="2"/>
  <c r="D967" i="2"/>
  <c r="E967" i="2"/>
  <c r="F967" i="2"/>
  <c r="H967" i="2"/>
  <c r="C968" i="2"/>
  <c r="D968" i="2"/>
  <c r="E968" i="2"/>
  <c r="F968" i="2"/>
  <c r="H968" i="2"/>
  <c r="C969" i="2"/>
  <c r="D969" i="2"/>
  <c r="E969" i="2"/>
  <c r="F969" i="2"/>
  <c r="H969" i="2"/>
  <c r="C970" i="2"/>
  <c r="D970" i="2"/>
  <c r="E970" i="2"/>
  <c r="F970" i="2"/>
  <c r="H970" i="2"/>
  <c r="C971" i="2"/>
  <c r="D971" i="2"/>
  <c r="E971" i="2"/>
  <c r="F971" i="2"/>
  <c r="H971" i="2"/>
  <c r="C972" i="2"/>
  <c r="D972" i="2"/>
  <c r="E972" i="2"/>
  <c r="F972" i="2"/>
  <c r="H972" i="2"/>
  <c r="C973" i="2"/>
  <c r="D973" i="2"/>
  <c r="E973" i="2"/>
  <c r="F973" i="2"/>
  <c r="H973" i="2"/>
  <c r="C974" i="2"/>
  <c r="D974" i="2"/>
  <c r="E974" i="2"/>
  <c r="F974" i="2"/>
  <c r="H974" i="2"/>
  <c r="C975" i="2"/>
  <c r="D975" i="2"/>
  <c r="E975" i="2"/>
  <c r="F975" i="2"/>
  <c r="H975" i="2"/>
  <c r="C976" i="2"/>
  <c r="D976" i="2"/>
  <c r="E976" i="2"/>
  <c r="F976" i="2"/>
  <c r="H976" i="2"/>
  <c r="C977" i="2"/>
  <c r="D977" i="2"/>
  <c r="E977" i="2"/>
  <c r="F977" i="2"/>
  <c r="H977" i="2"/>
  <c r="C978" i="2"/>
  <c r="D978" i="2"/>
  <c r="E978" i="2"/>
  <c r="F978" i="2"/>
  <c r="H978" i="2"/>
  <c r="C979" i="2"/>
  <c r="D979" i="2"/>
  <c r="E979" i="2"/>
  <c r="F979" i="2"/>
  <c r="H979" i="2"/>
  <c r="C980" i="2"/>
  <c r="D980" i="2"/>
  <c r="E980" i="2"/>
  <c r="F980" i="2"/>
  <c r="H980" i="2"/>
  <c r="C981" i="2"/>
  <c r="D981" i="2"/>
  <c r="E981" i="2"/>
  <c r="F981" i="2"/>
  <c r="H981" i="2"/>
  <c r="C982" i="2"/>
  <c r="D982" i="2"/>
  <c r="E982" i="2"/>
  <c r="F982" i="2"/>
  <c r="H982" i="2"/>
  <c r="C983" i="2"/>
  <c r="D983" i="2"/>
  <c r="E983" i="2"/>
  <c r="F983" i="2"/>
  <c r="H983" i="2"/>
  <c r="C984" i="2"/>
  <c r="D984" i="2"/>
  <c r="E984" i="2"/>
  <c r="F984" i="2"/>
  <c r="H984" i="2"/>
  <c r="C985" i="2"/>
  <c r="D985" i="2"/>
  <c r="E985" i="2"/>
  <c r="F985" i="2"/>
  <c r="H985" i="2"/>
  <c r="C986" i="2"/>
  <c r="D986" i="2"/>
  <c r="E986" i="2"/>
  <c r="F986" i="2"/>
  <c r="H986" i="2"/>
  <c r="C987" i="2"/>
  <c r="D987" i="2"/>
  <c r="E987" i="2"/>
  <c r="F987" i="2"/>
  <c r="H987" i="2"/>
  <c r="C988" i="2"/>
  <c r="D988" i="2"/>
  <c r="E988" i="2"/>
  <c r="F988" i="2"/>
  <c r="H988" i="2"/>
  <c r="C989" i="2"/>
  <c r="D989" i="2"/>
  <c r="E989" i="2"/>
  <c r="F989" i="2"/>
  <c r="H989" i="2"/>
  <c r="C990" i="2"/>
  <c r="D990" i="2"/>
  <c r="E990" i="2"/>
  <c r="F990" i="2"/>
  <c r="H990" i="2"/>
  <c r="C991" i="2"/>
  <c r="D991" i="2"/>
  <c r="E991" i="2"/>
  <c r="F991" i="2"/>
  <c r="H991" i="2"/>
  <c r="C992" i="2"/>
  <c r="D992" i="2"/>
  <c r="E992" i="2"/>
  <c r="F992" i="2"/>
  <c r="H992" i="2"/>
  <c r="C993" i="2"/>
  <c r="D993" i="2"/>
  <c r="E993" i="2"/>
  <c r="F993" i="2"/>
  <c r="H993" i="2"/>
  <c r="C994" i="2"/>
  <c r="D994" i="2"/>
  <c r="E994" i="2"/>
  <c r="F994" i="2"/>
  <c r="H994" i="2"/>
  <c r="C995" i="2"/>
  <c r="D995" i="2"/>
  <c r="E995" i="2"/>
  <c r="F995" i="2"/>
  <c r="H995" i="2"/>
  <c r="C996" i="2"/>
  <c r="D996" i="2"/>
  <c r="E996" i="2"/>
  <c r="F996" i="2"/>
  <c r="H996" i="2"/>
  <c r="C997" i="2"/>
  <c r="D997" i="2"/>
  <c r="E997" i="2"/>
  <c r="F997" i="2"/>
  <c r="H997" i="2"/>
  <c r="C998" i="2"/>
  <c r="D998" i="2"/>
  <c r="E998" i="2"/>
  <c r="F998" i="2"/>
  <c r="H998" i="2"/>
  <c r="C999" i="2"/>
  <c r="D999" i="2"/>
  <c r="E999" i="2"/>
  <c r="F999" i="2"/>
  <c r="H999" i="2"/>
  <c r="C1000" i="2"/>
  <c r="D1000" i="2"/>
  <c r="E1000" i="2"/>
  <c r="F1000" i="2"/>
  <c r="H1000" i="2"/>
  <c r="C1001" i="2"/>
  <c r="D1001" i="2"/>
  <c r="E1001" i="2"/>
  <c r="F1001" i="2"/>
  <c r="H1001" i="2"/>
  <c r="C1002" i="2"/>
  <c r="D1002" i="2"/>
  <c r="E1002" i="2"/>
  <c r="F1002" i="2"/>
  <c r="H1002" i="2"/>
  <c r="C1003" i="2"/>
  <c r="D1003" i="2"/>
  <c r="E1003" i="2"/>
  <c r="F1003" i="2"/>
  <c r="H1003" i="2"/>
  <c r="C1004" i="2"/>
  <c r="D1004" i="2"/>
  <c r="E1004" i="2"/>
  <c r="F1004" i="2"/>
  <c r="H1004" i="2"/>
  <c r="C1005" i="2"/>
  <c r="D1005" i="2"/>
  <c r="E1005" i="2"/>
  <c r="F1005" i="2"/>
  <c r="H1005" i="2"/>
  <c r="C1006" i="2"/>
  <c r="D1006" i="2"/>
  <c r="E1006" i="2"/>
  <c r="F1006" i="2"/>
  <c r="H1006" i="2"/>
  <c r="C1007" i="2"/>
  <c r="D1007" i="2"/>
  <c r="E1007" i="2"/>
  <c r="F1007" i="2"/>
  <c r="H1007" i="2"/>
  <c r="C1008" i="2"/>
  <c r="D1008" i="2"/>
  <c r="E1008" i="2"/>
  <c r="F1008" i="2"/>
  <c r="H1008" i="2"/>
  <c r="C1009" i="2"/>
  <c r="D1009" i="2"/>
  <c r="E1009" i="2"/>
  <c r="F1009" i="2"/>
  <c r="H1009" i="2"/>
  <c r="C1010" i="2"/>
  <c r="D1010" i="2"/>
  <c r="E1010" i="2"/>
  <c r="F1010" i="2"/>
  <c r="H1010" i="2"/>
  <c r="C1011" i="2"/>
  <c r="D1011" i="2"/>
  <c r="E1011" i="2"/>
  <c r="F1011" i="2"/>
  <c r="H1011" i="2"/>
  <c r="C1012" i="2"/>
  <c r="D1012" i="2"/>
  <c r="E1012" i="2"/>
  <c r="F1012" i="2"/>
  <c r="H1012" i="2"/>
  <c r="C1013" i="2"/>
  <c r="D1013" i="2"/>
  <c r="E1013" i="2"/>
  <c r="F1013" i="2"/>
  <c r="H1013" i="2"/>
  <c r="C1014" i="2"/>
  <c r="D1014" i="2"/>
  <c r="E1014" i="2"/>
  <c r="F1014" i="2"/>
  <c r="H1014" i="2"/>
  <c r="C1015" i="2"/>
  <c r="D1015" i="2"/>
  <c r="E1015" i="2"/>
  <c r="F1015" i="2"/>
  <c r="H1015" i="2"/>
  <c r="C1016" i="2"/>
  <c r="D1016" i="2"/>
  <c r="E1016" i="2"/>
  <c r="F1016" i="2"/>
  <c r="H1016" i="2"/>
  <c r="C1017" i="2"/>
  <c r="D1017" i="2"/>
  <c r="E1017" i="2"/>
  <c r="F1017" i="2"/>
  <c r="H1017" i="2"/>
  <c r="C1018" i="2"/>
  <c r="D1018" i="2"/>
  <c r="E1018" i="2"/>
  <c r="F1018" i="2"/>
  <c r="H1018" i="2"/>
  <c r="C1019" i="2"/>
  <c r="D1019" i="2"/>
  <c r="E1019" i="2"/>
  <c r="F1019" i="2"/>
  <c r="H1019" i="2"/>
  <c r="C1020" i="2"/>
  <c r="D1020" i="2"/>
  <c r="E1020" i="2"/>
  <c r="F1020" i="2"/>
  <c r="H1020" i="2"/>
  <c r="C1021" i="2"/>
  <c r="D1021" i="2"/>
  <c r="E1021" i="2"/>
  <c r="F1021" i="2"/>
  <c r="H1021" i="2"/>
  <c r="C1022" i="2"/>
  <c r="D1022" i="2"/>
  <c r="E1022" i="2"/>
  <c r="F1022" i="2"/>
  <c r="H1022" i="2"/>
  <c r="C1023" i="2"/>
  <c r="D1023" i="2"/>
  <c r="E1023" i="2"/>
  <c r="F1023" i="2"/>
  <c r="H1023" i="2"/>
  <c r="C1024" i="2"/>
  <c r="D1024" i="2"/>
  <c r="E1024" i="2"/>
  <c r="F1024" i="2"/>
  <c r="H1024" i="2"/>
  <c r="C1025" i="2"/>
  <c r="D1025" i="2"/>
  <c r="E1025" i="2"/>
  <c r="F1025" i="2"/>
  <c r="H1025" i="2"/>
  <c r="C1026" i="2"/>
  <c r="D1026" i="2"/>
  <c r="E1026" i="2"/>
  <c r="F1026" i="2"/>
  <c r="H1026" i="2"/>
  <c r="C1027" i="2"/>
  <c r="D1027" i="2"/>
  <c r="E1027" i="2"/>
  <c r="F1027" i="2"/>
  <c r="H1027" i="2"/>
  <c r="C1028" i="2"/>
  <c r="D1028" i="2"/>
  <c r="E1028" i="2"/>
  <c r="F1028" i="2"/>
  <c r="H1028" i="2"/>
  <c r="C1029" i="2"/>
  <c r="D1029" i="2"/>
  <c r="E1029" i="2"/>
  <c r="F1029" i="2"/>
  <c r="H1029" i="2"/>
  <c r="C1030" i="2"/>
  <c r="D1030" i="2"/>
  <c r="E1030" i="2"/>
  <c r="F1030" i="2"/>
  <c r="H1030" i="2"/>
  <c r="C1031" i="2"/>
  <c r="D1031" i="2"/>
  <c r="E1031" i="2"/>
  <c r="F1031" i="2"/>
  <c r="H1031" i="2"/>
  <c r="C1032" i="2"/>
  <c r="D1032" i="2"/>
  <c r="E1032" i="2"/>
  <c r="F1032" i="2"/>
  <c r="H1032" i="2"/>
  <c r="C1033" i="2"/>
  <c r="D1033" i="2"/>
  <c r="E1033" i="2"/>
  <c r="F1033" i="2"/>
  <c r="H1033" i="2"/>
  <c r="C1034" i="2"/>
  <c r="D1034" i="2"/>
  <c r="E1034" i="2"/>
  <c r="F1034" i="2"/>
  <c r="H1034" i="2"/>
  <c r="C1035" i="2"/>
  <c r="D1035" i="2"/>
  <c r="E1035" i="2"/>
  <c r="F1035" i="2"/>
  <c r="H1035" i="2"/>
  <c r="C1036" i="2"/>
  <c r="D1036" i="2"/>
  <c r="E1036" i="2"/>
  <c r="F1036" i="2"/>
  <c r="H1036" i="2"/>
  <c r="C1037" i="2"/>
  <c r="D1037" i="2"/>
  <c r="E1037" i="2"/>
  <c r="F1037" i="2"/>
  <c r="H1037" i="2"/>
  <c r="C1038" i="2"/>
  <c r="D1038" i="2"/>
  <c r="E1038" i="2"/>
  <c r="F1038" i="2"/>
  <c r="H1038" i="2"/>
  <c r="C1039" i="2"/>
  <c r="D1039" i="2"/>
  <c r="E1039" i="2"/>
  <c r="F1039" i="2"/>
  <c r="H1039" i="2"/>
  <c r="C1040" i="2"/>
  <c r="D1040" i="2"/>
  <c r="E1040" i="2"/>
  <c r="F1040" i="2"/>
  <c r="H1040" i="2"/>
  <c r="C1041" i="2"/>
  <c r="D1041" i="2"/>
  <c r="E1041" i="2"/>
  <c r="F1041" i="2"/>
  <c r="H1041" i="2"/>
  <c r="C1042" i="2"/>
  <c r="D1042" i="2"/>
  <c r="E1042" i="2"/>
  <c r="F1042" i="2"/>
  <c r="H1042" i="2"/>
  <c r="C1043" i="2"/>
  <c r="D1043" i="2"/>
  <c r="E1043" i="2"/>
  <c r="F1043" i="2"/>
  <c r="H1043" i="2"/>
  <c r="C1044" i="2"/>
  <c r="D1044" i="2"/>
  <c r="E1044" i="2"/>
  <c r="F1044" i="2"/>
  <c r="H1044" i="2"/>
  <c r="C1045" i="2"/>
  <c r="D1045" i="2"/>
  <c r="E1045" i="2"/>
  <c r="F1045" i="2"/>
  <c r="H1045" i="2"/>
  <c r="C1046" i="2"/>
  <c r="D1046" i="2"/>
  <c r="E1046" i="2"/>
  <c r="F1046" i="2"/>
  <c r="H1046" i="2"/>
  <c r="C1047" i="2"/>
  <c r="D1047" i="2"/>
  <c r="E1047" i="2"/>
  <c r="F1047" i="2"/>
  <c r="H1047" i="2"/>
  <c r="C1048" i="2"/>
  <c r="D1048" i="2"/>
  <c r="E1048" i="2"/>
  <c r="F1048" i="2"/>
  <c r="H1048" i="2"/>
  <c r="C1049" i="2"/>
  <c r="D1049" i="2"/>
  <c r="E1049" i="2"/>
  <c r="F1049" i="2"/>
  <c r="H1049" i="2"/>
  <c r="C1050" i="2"/>
  <c r="D1050" i="2"/>
  <c r="E1050" i="2"/>
  <c r="F1050" i="2"/>
  <c r="H1050" i="2"/>
  <c r="C1051" i="2"/>
  <c r="D1051" i="2"/>
  <c r="E1051" i="2"/>
  <c r="F1051" i="2"/>
  <c r="H1051" i="2"/>
  <c r="C1052" i="2"/>
  <c r="D1052" i="2"/>
  <c r="E1052" i="2"/>
  <c r="F1052" i="2"/>
  <c r="H1052" i="2"/>
  <c r="C1053" i="2"/>
  <c r="D1053" i="2"/>
  <c r="E1053" i="2"/>
  <c r="F1053" i="2"/>
  <c r="H1053" i="2"/>
  <c r="C1054" i="2"/>
  <c r="D1054" i="2"/>
  <c r="E1054" i="2"/>
  <c r="F1054" i="2"/>
  <c r="H1054" i="2"/>
  <c r="C1055" i="2"/>
  <c r="D1055" i="2"/>
  <c r="E1055" i="2"/>
  <c r="F1055" i="2"/>
  <c r="H1055" i="2"/>
  <c r="C1056" i="2"/>
  <c r="D1056" i="2"/>
  <c r="E1056" i="2"/>
  <c r="F1056" i="2"/>
  <c r="H1056" i="2"/>
  <c r="C1057" i="2"/>
  <c r="D1057" i="2"/>
  <c r="E1057" i="2"/>
  <c r="F1057" i="2"/>
  <c r="H1057" i="2"/>
  <c r="C1058" i="2"/>
  <c r="D1058" i="2"/>
  <c r="E1058" i="2"/>
  <c r="F1058" i="2"/>
  <c r="H1058" i="2"/>
  <c r="C1059" i="2"/>
  <c r="D1059" i="2"/>
  <c r="E1059" i="2"/>
  <c r="F1059" i="2"/>
  <c r="H1059" i="2"/>
  <c r="C1060" i="2"/>
  <c r="D1060" i="2"/>
  <c r="E1060" i="2"/>
  <c r="F1060" i="2"/>
  <c r="H1060" i="2"/>
  <c r="C1061" i="2"/>
  <c r="D1061" i="2"/>
  <c r="E1061" i="2"/>
  <c r="F1061" i="2"/>
  <c r="H1061" i="2"/>
  <c r="C1062" i="2"/>
  <c r="D1062" i="2"/>
  <c r="E1062" i="2"/>
  <c r="F1062" i="2"/>
  <c r="H1062" i="2"/>
  <c r="C1063" i="2"/>
  <c r="D1063" i="2"/>
  <c r="E1063" i="2"/>
  <c r="F1063" i="2"/>
  <c r="H1063" i="2"/>
  <c r="C1064" i="2"/>
  <c r="D1064" i="2"/>
  <c r="E1064" i="2"/>
  <c r="F1064" i="2"/>
  <c r="H1064" i="2"/>
  <c r="C1065" i="2"/>
  <c r="D1065" i="2"/>
  <c r="E1065" i="2"/>
  <c r="F1065" i="2"/>
  <c r="H1065" i="2"/>
  <c r="C1066" i="2"/>
  <c r="D1066" i="2"/>
  <c r="E1066" i="2"/>
  <c r="F1066" i="2"/>
  <c r="H1066" i="2"/>
  <c r="C1067" i="2"/>
  <c r="D1067" i="2"/>
  <c r="E1067" i="2"/>
  <c r="F1067" i="2"/>
  <c r="H1067" i="2"/>
  <c r="C1068" i="2"/>
  <c r="D1068" i="2"/>
  <c r="E1068" i="2"/>
  <c r="F1068" i="2"/>
  <c r="H1068" i="2"/>
  <c r="C1069" i="2"/>
  <c r="D1069" i="2"/>
  <c r="E1069" i="2"/>
  <c r="F1069" i="2"/>
  <c r="H1069" i="2"/>
  <c r="C1070" i="2"/>
  <c r="D1070" i="2"/>
  <c r="E1070" i="2"/>
  <c r="F1070" i="2"/>
  <c r="H1070" i="2"/>
  <c r="C1071" i="2"/>
  <c r="D1071" i="2"/>
  <c r="E1071" i="2"/>
  <c r="F1071" i="2"/>
  <c r="H1071" i="2"/>
  <c r="C1072" i="2"/>
  <c r="D1072" i="2"/>
  <c r="E1072" i="2"/>
  <c r="F1072" i="2"/>
  <c r="H1072" i="2"/>
  <c r="C1073" i="2"/>
  <c r="D1073" i="2"/>
  <c r="E1073" i="2"/>
  <c r="F1073" i="2"/>
  <c r="H1073" i="2"/>
  <c r="C1074" i="2"/>
  <c r="D1074" i="2"/>
  <c r="E1074" i="2"/>
  <c r="F1074" i="2"/>
  <c r="H1074" i="2"/>
  <c r="C1075" i="2"/>
  <c r="D1075" i="2"/>
  <c r="E1075" i="2"/>
  <c r="F1075" i="2"/>
  <c r="H1075" i="2"/>
  <c r="C1076" i="2"/>
  <c r="D1076" i="2"/>
  <c r="E1076" i="2"/>
  <c r="F1076" i="2"/>
  <c r="H1076" i="2"/>
  <c r="C1077" i="2"/>
  <c r="D1077" i="2"/>
  <c r="E1077" i="2"/>
  <c r="F1077" i="2"/>
  <c r="H1077" i="2"/>
  <c r="C1078" i="2"/>
  <c r="D1078" i="2"/>
  <c r="E1078" i="2"/>
  <c r="F1078" i="2"/>
  <c r="H1078" i="2"/>
  <c r="C1079" i="2"/>
  <c r="D1079" i="2"/>
  <c r="E1079" i="2"/>
  <c r="F1079" i="2"/>
  <c r="H1079" i="2"/>
  <c r="C1080" i="2"/>
  <c r="D1080" i="2"/>
  <c r="E1080" i="2"/>
  <c r="F1080" i="2"/>
  <c r="H1080" i="2"/>
  <c r="C1081" i="2"/>
  <c r="D1081" i="2"/>
  <c r="E1081" i="2"/>
  <c r="F1081" i="2"/>
  <c r="H1081" i="2"/>
  <c r="C1082" i="2"/>
  <c r="D1082" i="2"/>
  <c r="E1082" i="2"/>
  <c r="F1082" i="2"/>
  <c r="H1082" i="2"/>
  <c r="C1083" i="2"/>
  <c r="D1083" i="2"/>
  <c r="E1083" i="2"/>
  <c r="F1083" i="2"/>
  <c r="H1083" i="2"/>
  <c r="C1084" i="2"/>
  <c r="D1084" i="2"/>
  <c r="E1084" i="2"/>
  <c r="F1084" i="2"/>
  <c r="H1084" i="2"/>
  <c r="C1085" i="2"/>
  <c r="D1085" i="2"/>
  <c r="E1085" i="2"/>
  <c r="F1085" i="2"/>
  <c r="H1085" i="2"/>
  <c r="C1086" i="2"/>
  <c r="D1086" i="2"/>
  <c r="E1086" i="2"/>
  <c r="F1086" i="2"/>
  <c r="H1086" i="2"/>
  <c r="C1087" i="2"/>
  <c r="D1087" i="2"/>
  <c r="E1087" i="2"/>
  <c r="F1087" i="2"/>
  <c r="H1087" i="2"/>
  <c r="C1088" i="2"/>
  <c r="D1088" i="2"/>
  <c r="E1088" i="2"/>
  <c r="F1088" i="2"/>
  <c r="H1088" i="2"/>
  <c r="C1089" i="2"/>
  <c r="D1089" i="2"/>
  <c r="E1089" i="2"/>
  <c r="F1089" i="2"/>
  <c r="H1089" i="2"/>
  <c r="C1090" i="2"/>
  <c r="D1090" i="2"/>
  <c r="E1090" i="2"/>
  <c r="F1090" i="2"/>
  <c r="H1090" i="2"/>
  <c r="C1091" i="2"/>
  <c r="D1091" i="2"/>
  <c r="E1091" i="2"/>
  <c r="F1091" i="2"/>
  <c r="H1091" i="2"/>
  <c r="C1092" i="2"/>
  <c r="D1092" i="2"/>
  <c r="E1092" i="2"/>
  <c r="F1092" i="2"/>
  <c r="H1092" i="2"/>
  <c r="C1093" i="2"/>
  <c r="D1093" i="2"/>
  <c r="E1093" i="2"/>
  <c r="F1093" i="2"/>
  <c r="H1093" i="2"/>
  <c r="C1094" i="2"/>
  <c r="D1094" i="2"/>
  <c r="E1094" i="2"/>
  <c r="F1094" i="2"/>
  <c r="H1094" i="2"/>
  <c r="C1095" i="2"/>
  <c r="D1095" i="2"/>
  <c r="E1095" i="2"/>
  <c r="F1095" i="2"/>
  <c r="H1095" i="2"/>
  <c r="C1096" i="2"/>
  <c r="D1096" i="2"/>
  <c r="E1096" i="2"/>
  <c r="F1096" i="2"/>
  <c r="H1096" i="2"/>
  <c r="C1097" i="2"/>
  <c r="D1097" i="2"/>
  <c r="E1097" i="2"/>
  <c r="F1097" i="2"/>
  <c r="H1097" i="2"/>
  <c r="C1098" i="2"/>
  <c r="D1098" i="2"/>
  <c r="E1098" i="2"/>
  <c r="F1098" i="2"/>
  <c r="H1098" i="2"/>
  <c r="C1099" i="2"/>
  <c r="D1099" i="2"/>
  <c r="E1099" i="2"/>
  <c r="F1099" i="2"/>
  <c r="H1099" i="2"/>
  <c r="C1100" i="2"/>
  <c r="D1100" i="2"/>
  <c r="E1100" i="2"/>
  <c r="F1100" i="2"/>
  <c r="H1100" i="2"/>
  <c r="C1101" i="2"/>
  <c r="D1101" i="2"/>
  <c r="E1101" i="2"/>
  <c r="F1101" i="2"/>
  <c r="H1101" i="2"/>
  <c r="C1102" i="2"/>
  <c r="D1102" i="2"/>
  <c r="E1102" i="2"/>
  <c r="F1102" i="2"/>
  <c r="H1102" i="2"/>
  <c r="C1103" i="2"/>
  <c r="D1103" i="2"/>
  <c r="E1103" i="2"/>
  <c r="F1103" i="2"/>
  <c r="H1103" i="2"/>
  <c r="C1104" i="2"/>
  <c r="D1104" i="2"/>
  <c r="E1104" i="2"/>
  <c r="F1104" i="2"/>
  <c r="H1104" i="2"/>
  <c r="C1105" i="2"/>
  <c r="D1105" i="2"/>
  <c r="E1105" i="2"/>
  <c r="F1105" i="2"/>
  <c r="H1105" i="2"/>
  <c r="C1106" i="2"/>
  <c r="D1106" i="2"/>
  <c r="E1106" i="2"/>
  <c r="F1106" i="2"/>
  <c r="H1106" i="2"/>
  <c r="C1107" i="2"/>
  <c r="D1107" i="2"/>
  <c r="E1107" i="2"/>
  <c r="F1107" i="2"/>
  <c r="H1107" i="2"/>
  <c r="C1108" i="2"/>
  <c r="D1108" i="2"/>
  <c r="E1108" i="2"/>
  <c r="F1108" i="2"/>
  <c r="H1108" i="2"/>
  <c r="C1109" i="2"/>
  <c r="D1109" i="2"/>
  <c r="E1109" i="2"/>
  <c r="F1109" i="2"/>
  <c r="H1109" i="2"/>
  <c r="C1110" i="2"/>
  <c r="D1110" i="2"/>
  <c r="E1110" i="2"/>
  <c r="F1110" i="2"/>
  <c r="H1110" i="2"/>
  <c r="C1111" i="2"/>
  <c r="D1111" i="2"/>
  <c r="E1111" i="2"/>
  <c r="F1111" i="2"/>
  <c r="H1111" i="2"/>
  <c r="C1112" i="2"/>
  <c r="D1112" i="2"/>
  <c r="E1112" i="2"/>
  <c r="F1112" i="2"/>
  <c r="H1112" i="2"/>
  <c r="C1113" i="2"/>
  <c r="D1113" i="2"/>
  <c r="E1113" i="2"/>
  <c r="F1113" i="2"/>
  <c r="H1113" i="2"/>
  <c r="C1114" i="2"/>
  <c r="D1114" i="2"/>
  <c r="E1114" i="2"/>
  <c r="F1114" i="2"/>
  <c r="H1114" i="2"/>
  <c r="C1115" i="2"/>
  <c r="D1115" i="2"/>
  <c r="E1115" i="2"/>
  <c r="F1115" i="2"/>
  <c r="H1115" i="2"/>
  <c r="C1116" i="2"/>
  <c r="D1116" i="2"/>
  <c r="E1116" i="2"/>
  <c r="F1116" i="2"/>
  <c r="H1116" i="2"/>
  <c r="C1117" i="2"/>
  <c r="D1117" i="2"/>
  <c r="E1117" i="2"/>
  <c r="F1117" i="2"/>
  <c r="H1117" i="2"/>
  <c r="C1118" i="2"/>
  <c r="D1118" i="2"/>
  <c r="E1118" i="2"/>
  <c r="F1118" i="2"/>
  <c r="H1118" i="2"/>
  <c r="C1119" i="2"/>
  <c r="D1119" i="2"/>
  <c r="E1119" i="2"/>
  <c r="F1119" i="2"/>
  <c r="H1119" i="2"/>
  <c r="C1120" i="2"/>
  <c r="D1120" i="2"/>
  <c r="E1120" i="2"/>
  <c r="F1120" i="2"/>
  <c r="H1120" i="2"/>
  <c r="C1121" i="2"/>
  <c r="D1121" i="2"/>
  <c r="E1121" i="2"/>
  <c r="F1121" i="2"/>
  <c r="H1121" i="2"/>
  <c r="C1122" i="2"/>
  <c r="D1122" i="2"/>
  <c r="E1122" i="2"/>
  <c r="F1122" i="2"/>
  <c r="H1122" i="2"/>
  <c r="C1123" i="2"/>
  <c r="D1123" i="2"/>
  <c r="E1123" i="2"/>
  <c r="F1123" i="2"/>
  <c r="H1123" i="2"/>
  <c r="C1124" i="2"/>
  <c r="D1124" i="2"/>
  <c r="E1124" i="2"/>
  <c r="F1124" i="2"/>
  <c r="H1124" i="2"/>
  <c r="C1125" i="2"/>
  <c r="D1125" i="2"/>
  <c r="E1125" i="2"/>
  <c r="F1125" i="2"/>
  <c r="H1125" i="2"/>
  <c r="C1126" i="2"/>
  <c r="D1126" i="2"/>
  <c r="E1126" i="2"/>
  <c r="F1126" i="2"/>
  <c r="H1126" i="2"/>
  <c r="C1127" i="2"/>
  <c r="D1127" i="2"/>
  <c r="E1127" i="2"/>
  <c r="F1127" i="2"/>
  <c r="H1127" i="2"/>
  <c r="C1128" i="2"/>
  <c r="D1128" i="2"/>
  <c r="E1128" i="2"/>
  <c r="F1128" i="2"/>
  <c r="H1128" i="2"/>
  <c r="C1129" i="2"/>
  <c r="D1129" i="2"/>
  <c r="E1129" i="2"/>
  <c r="F1129" i="2"/>
  <c r="H1129" i="2"/>
  <c r="C1130" i="2"/>
  <c r="D1130" i="2"/>
  <c r="E1130" i="2"/>
  <c r="F1130" i="2"/>
  <c r="H1130" i="2"/>
  <c r="C1131" i="2"/>
  <c r="D1131" i="2"/>
  <c r="E1131" i="2"/>
  <c r="F1131" i="2"/>
  <c r="H1131" i="2"/>
  <c r="C1132" i="2"/>
  <c r="D1132" i="2"/>
  <c r="E1132" i="2"/>
  <c r="F1132" i="2"/>
  <c r="H1132" i="2"/>
  <c r="C1133" i="2"/>
  <c r="D1133" i="2"/>
  <c r="E1133" i="2"/>
  <c r="F1133" i="2"/>
  <c r="H1133" i="2"/>
  <c r="C1134" i="2"/>
  <c r="D1134" i="2"/>
  <c r="E1134" i="2"/>
  <c r="F1134" i="2"/>
  <c r="H1134" i="2"/>
  <c r="C1135" i="2"/>
  <c r="D1135" i="2"/>
  <c r="E1135" i="2"/>
  <c r="F1135" i="2"/>
  <c r="H1135" i="2"/>
  <c r="C1136" i="2"/>
  <c r="D1136" i="2"/>
  <c r="E1136" i="2"/>
  <c r="F1136" i="2"/>
  <c r="H1136" i="2"/>
  <c r="C1137" i="2"/>
  <c r="D1137" i="2"/>
  <c r="E1137" i="2"/>
  <c r="F1137" i="2"/>
  <c r="H1137" i="2"/>
  <c r="C1138" i="2"/>
  <c r="D1138" i="2"/>
  <c r="E1138" i="2"/>
  <c r="F1138" i="2"/>
  <c r="H1138" i="2"/>
  <c r="C1139" i="2"/>
  <c r="D1139" i="2"/>
  <c r="E1139" i="2"/>
  <c r="F1139" i="2"/>
  <c r="H1139" i="2"/>
  <c r="C1140" i="2"/>
  <c r="D1140" i="2"/>
  <c r="E1140" i="2"/>
  <c r="F1140" i="2"/>
  <c r="H1140" i="2"/>
  <c r="C1141" i="2"/>
  <c r="D1141" i="2"/>
  <c r="E1141" i="2"/>
  <c r="F1141" i="2"/>
  <c r="H1141" i="2"/>
  <c r="C1142" i="2"/>
  <c r="D1142" i="2"/>
  <c r="E1142" i="2"/>
  <c r="F1142" i="2"/>
  <c r="H1142" i="2"/>
  <c r="C1143" i="2"/>
  <c r="D1143" i="2"/>
  <c r="E1143" i="2"/>
  <c r="F1143" i="2"/>
  <c r="H1143" i="2"/>
  <c r="C1144" i="2"/>
  <c r="D1144" i="2"/>
  <c r="E1144" i="2"/>
  <c r="F1144" i="2"/>
  <c r="H1144" i="2"/>
  <c r="C1145" i="2"/>
  <c r="D1145" i="2"/>
  <c r="E1145" i="2"/>
  <c r="F1145" i="2"/>
  <c r="H1145" i="2"/>
  <c r="C1146" i="2"/>
  <c r="D1146" i="2"/>
  <c r="E1146" i="2"/>
  <c r="F1146" i="2"/>
  <c r="H1146" i="2"/>
  <c r="C1147" i="2"/>
  <c r="D1147" i="2"/>
  <c r="E1147" i="2"/>
  <c r="F1147" i="2"/>
  <c r="H1147" i="2"/>
  <c r="C1148" i="2"/>
  <c r="D1148" i="2"/>
  <c r="E1148" i="2"/>
  <c r="F1148" i="2"/>
  <c r="H1148" i="2"/>
  <c r="C1149" i="2"/>
  <c r="D1149" i="2"/>
  <c r="E1149" i="2"/>
  <c r="F1149" i="2"/>
  <c r="H1149" i="2"/>
  <c r="C1150" i="2"/>
  <c r="D1150" i="2"/>
  <c r="E1150" i="2"/>
  <c r="F1150" i="2"/>
  <c r="H1150" i="2"/>
  <c r="C1151" i="2"/>
  <c r="D1151" i="2"/>
  <c r="E1151" i="2"/>
  <c r="F1151" i="2"/>
  <c r="H1151" i="2"/>
  <c r="C1152" i="2"/>
  <c r="D1152" i="2"/>
  <c r="E1152" i="2"/>
  <c r="F1152" i="2"/>
  <c r="H1152" i="2"/>
  <c r="H2" i="2"/>
  <c r="F2" i="2"/>
  <c r="E2" i="2"/>
  <c r="D2" i="2"/>
  <c r="C2" i="2"/>
  <c r="B20" i="1"/>
  <c r="B19" i="1"/>
  <c r="B18" i="1"/>
  <c r="B17" i="1"/>
  <c r="B16" i="1"/>
  <c r="B15" i="1"/>
  <c r="G1150" i="2" l="1"/>
  <c r="G1046" i="2"/>
  <c r="G395" i="2"/>
  <c r="G387" i="2"/>
  <c r="G644" i="2"/>
  <c r="G1014" i="2"/>
  <c r="G605" i="2"/>
  <c r="G1077" i="2"/>
  <c r="G1007" i="2"/>
  <c r="G626" i="2"/>
  <c r="G618" i="2"/>
  <c r="G1135" i="2"/>
  <c r="G1019" i="2"/>
  <c r="G647" i="2"/>
  <c r="G1004" i="2"/>
  <c r="G933" i="2"/>
  <c r="G917" i="2"/>
  <c r="G725" i="2"/>
  <c r="G650" i="2"/>
  <c r="G1142" i="2"/>
  <c r="G1126" i="2"/>
  <c r="G507" i="2"/>
  <c r="G359" i="2"/>
  <c r="G894" i="2"/>
  <c r="G886" i="2"/>
  <c r="G575" i="2"/>
  <c r="G440" i="2"/>
  <c r="G399" i="2"/>
  <c r="G360" i="2"/>
  <c r="G629" i="2"/>
  <c r="G874" i="2"/>
  <c r="G855" i="2"/>
  <c r="G807" i="2"/>
  <c r="G799" i="2"/>
  <c r="G673" i="2"/>
  <c r="G641" i="2"/>
  <c r="G356" i="2"/>
  <c r="G343" i="2"/>
  <c r="G331" i="2"/>
  <c r="G27" i="2"/>
  <c r="G234" i="2"/>
  <c r="G194" i="2"/>
  <c r="G1134" i="2"/>
  <c r="G996" i="2"/>
  <c r="G751" i="2"/>
  <c r="G743" i="2"/>
  <c r="G727" i="2"/>
  <c r="G676" i="2"/>
  <c r="G665" i="2"/>
  <c r="G640" i="2"/>
  <c r="G632" i="2"/>
  <c r="G581" i="2"/>
  <c r="G570" i="2"/>
  <c r="G298" i="2"/>
  <c r="G274" i="2"/>
  <c r="G180" i="2"/>
  <c r="G936" i="2"/>
  <c r="G925" i="2"/>
  <c r="G920" i="2"/>
  <c r="G786" i="2"/>
  <c r="G754" i="2"/>
  <c r="G560" i="2"/>
  <c r="G552" i="2"/>
  <c r="G314" i="2"/>
  <c r="G184" i="2"/>
  <c r="G176" i="2"/>
  <c r="G168" i="2"/>
  <c r="G136" i="2"/>
  <c r="G96" i="2"/>
  <c r="G88" i="2"/>
  <c r="G18" i="2"/>
  <c r="G989" i="2"/>
  <c r="G970" i="2"/>
  <c r="G954" i="2"/>
  <c r="G938" i="2"/>
  <c r="G275" i="2"/>
  <c r="G155" i="2"/>
  <c r="G107" i="2"/>
  <c r="G24" i="2"/>
  <c r="G16" i="2"/>
  <c r="G1141" i="2"/>
  <c r="G1073" i="2"/>
  <c r="G1049" i="2"/>
  <c r="G1030" i="2"/>
  <c r="G577" i="2"/>
  <c r="G555" i="2"/>
  <c r="G547" i="2"/>
  <c r="G505" i="2"/>
  <c r="G497" i="2"/>
  <c r="G457" i="2"/>
  <c r="G441" i="2"/>
  <c r="G283" i="2"/>
  <c r="G267" i="2"/>
  <c r="G171" i="2"/>
  <c r="G61" i="2"/>
  <c r="G45" i="2"/>
  <c r="G37" i="2"/>
  <c r="G1146" i="2"/>
  <c r="G1138" i="2"/>
  <c r="G1127" i="2"/>
  <c r="G1087" i="2"/>
  <c r="G912" i="2"/>
  <c r="G720" i="2"/>
  <c r="G680" i="2"/>
  <c r="G669" i="2"/>
  <c r="G661" i="2"/>
  <c r="G654" i="2"/>
  <c r="G653" i="2"/>
  <c r="G609" i="2"/>
  <c r="G273" i="2"/>
  <c r="G217" i="2"/>
  <c r="G129" i="2"/>
  <c r="G81" i="2"/>
  <c r="G1083" i="2"/>
  <c r="G747" i="2"/>
  <c r="G731" i="2"/>
  <c r="G522" i="2"/>
  <c r="G402" i="2"/>
  <c r="G367" i="2"/>
  <c r="G193" i="2"/>
  <c r="G145" i="2"/>
  <c r="G3" i="2"/>
  <c r="G1094" i="2"/>
  <c r="G1013" i="2"/>
  <c r="G943" i="2"/>
  <c r="G927" i="2"/>
  <c r="G546" i="2"/>
  <c r="G370" i="2"/>
  <c r="G338" i="2"/>
  <c r="G161" i="2"/>
  <c r="G65" i="2"/>
  <c r="G62" i="2"/>
  <c r="G49" i="2"/>
  <c r="G46" i="2"/>
  <c r="G30" i="2"/>
  <c r="G19" i="2"/>
  <c r="G1061" i="2"/>
  <c r="G1039" i="2"/>
  <c r="G1023" i="2"/>
  <c r="G633" i="2"/>
  <c r="G582" i="2"/>
  <c r="G571" i="2"/>
  <c r="G352" i="2"/>
  <c r="G330" i="2"/>
  <c r="G322" i="2"/>
  <c r="G146" i="2"/>
  <c r="G114" i="2"/>
  <c r="G82" i="2"/>
  <c r="G41" i="2"/>
  <c r="G22" i="2"/>
  <c r="G896" i="2"/>
  <c r="G888" i="2"/>
  <c r="G728" i="2"/>
  <c r="G709" i="2"/>
  <c r="G701" i="2"/>
  <c r="G425" i="2"/>
  <c r="G417" i="2"/>
  <c r="G272" i="2"/>
  <c r="G264" i="2"/>
  <c r="G256" i="2"/>
  <c r="G205" i="2"/>
  <c r="G154" i="2"/>
  <c r="G122" i="2"/>
  <c r="G68" i="2"/>
  <c r="G379" i="2"/>
  <c r="G371" i="2"/>
  <c r="G347" i="2"/>
  <c r="G165" i="2"/>
  <c r="G157" i="2"/>
  <c r="G1145" i="2"/>
  <c r="G1008" i="2"/>
  <c r="G334" i="2"/>
  <c r="G307" i="2"/>
  <c r="G299" i="2"/>
  <c r="G291" i="2"/>
  <c r="G929" i="2"/>
  <c r="G852" i="2"/>
  <c r="G820" i="2"/>
  <c r="G610" i="2"/>
  <c r="G326" i="2"/>
  <c r="G318" i="2"/>
  <c r="G310" i="2"/>
  <c r="G302" i="2"/>
  <c r="G278" i="2"/>
  <c r="G91" i="2"/>
  <c r="G721" i="2"/>
  <c r="G689" i="2"/>
  <c r="G1012" i="2"/>
  <c r="G928" i="2"/>
  <c r="G539" i="2"/>
  <c r="G33" i="2"/>
  <c r="G1085" i="2"/>
  <c r="G1055" i="2"/>
  <c r="G1028" i="2"/>
  <c r="G981" i="2"/>
  <c r="G973" i="2"/>
  <c r="G957" i="2"/>
  <c r="G949" i="2"/>
  <c r="G932" i="2"/>
  <c r="G607" i="2"/>
  <c r="G574" i="2"/>
  <c r="G534" i="2"/>
  <c r="G526" i="2"/>
  <c r="G491" i="2"/>
  <c r="G467" i="2"/>
  <c r="G435" i="2"/>
  <c r="G187" i="2"/>
  <c r="G98" i="2"/>
  <c r="G1090" i="2"/>
  <c r="G1088" i="2"/>
  <c r="G965" i="2"/>
  <c r="G913" i="2"/>
  <c r="G870" i="2"/>
  <c r="G814" i="2"/>
  <c r="G806" i="2"/>
  <c r="G798" i="2"/>
  <c r="G790" i="2"/>
  <c r="G774" i="2"/>
  <c r="G766" i="2"/>
  <c r="G758" i="2"/>
  <c r="G750" i="2"/>
  <c r="G545" i="2"/>
  <c r="G510" i="2"/>
  <c r="G459" i="2"/>
  <c r="G451" i="2"/>
  <c r="G292" i="2"/>
  <c r="G230" i="2"/>
  <c r="G139" i="2"/>
  <c r="G125" i="2"/>
  <c r="G117" i="2"/>
  <c r="G66" i="2"/>
  <c r="G1128" i="2"/>
  <c r="G1120" i="2"/>
  <c r="G908" i="2"/>
  <c r="G876" i="2"/>
  <c r="G865" i="2"/>
  <c r="G857" i="2"/>
  <c r="G833" i="2"/>
  <c r="G825" i="2"/>
  <c r="G817" i="2"/>
  <c r="G809" i="2"/>
  <c r="G801" i="2"/>
  <c r="G793" i="2"/>
  <c r="G788" i="2"/>
  <c r="G785" i="2"/>
  <c r="G681" i="2"/>
  <c r="G252" i="2"/>
  <c r="G244" i="2"/>
  <c r="G236" i="2"/>
  <c r="G147" i="2"/>
  <c r="G131" i="2"/>
  <c r="G58" i="2"/>
  <c r="G42" i="2"/>
  <c r="G7" i="2"/>
  <c r="G1151" i="2"/>
  <c r="G1131" i="2"/>
  <c r="G1037" i="2"/>
  <c r="G1031" i="2"/>
  <c r="G1021" i="2"/>
  <c r="G934" i="2"/>
  <c r="G565" i="2"/>
  <c r="G385" i="2"/>
  <c r="G1148" i="2"/>
  <c r="G1140" i="2"/>
  <c r="G909" i="2"/>
  <c r="G901" i="2"/>
  <c r="G850" i="2"/>
  <c r="G834" i="2"/>
  <c r="G810" i="2"/>
  <c r="G757" i="2"/>
  <c r="G749" i="2"/>
  <c r="G519" i="2"/>
  <c r="G226" i="2"/>
  <c r="G218" i="2"/>
  <c r="G210" i="2"/>
  <c r="G118" i="2"/>
  <c r="G113" i="2"/>
  <c r="G110" i="2"/>
  <c r="G1072" i="2"/>
  <c r="G991" i="2"/>
  <c r="G985" i="2"/>
  <c r="G953" i="2"/>
  <c r="G923" i="2"/>
  <c r="G904" i="2"/>
  <c r="G893" i="2"/>
  <c r="G885" i="2"/>
  <c r="G880" i="2"/>
  <c r="G842" i="2"/>
  <c r="G789" i="2"/>
  <c r="G781" i="2"/>
  <c r="G533" i="2"/>
  <c r="G514" i="2"/>
  <c r="G436" i="2"/>
  <c r="G202" i="2"/>
  <c r="G140" i="2"/>
  <c r="G130" i="2"/>
  <c r="G1100" i="2"/>
  <c r="G1089" i="2"/>
  <c r="G813" i="2"/>
  <c r="G805" i="2"/>
  <c r="G797" i="2"/>
  <c r="G773" i="2"/>
  <c r="G765" i="2"/>
  <c r="G717" i="2"/>
  <c r="G693" i="2"/>
  <c r="G677" i="2"/>
  <c r="G1107" i="2"/>
  <c r="G1063" i="2"/>
  <c r="G980" i="2"/>
  <c r="G956" i="2"/>
  <c r="G937" i="2"/>
  <c r="G847" i="2"/>
  <c r="G839" i="2"/>
  <c r="G836" i="2"/>
  <c r="G772" i="2"/>
  <c r="G759" i="2"/>
  <c r="G756" i="2"/>
  <c r="G753" i="2"/>
  <c r="G742" i="2"/>
  <c r="G734" i="2"/>
  <c r="G683" i="2"/>
  <c r="G657" i="2"/>
  <c r="G642" i="2"/>
  <c r="G583" i="2"/>
  <c r="G520" i="2"/>
  <c r="G482" i="2"/>
  <c r="G474" i="2"/>
  <c r="G407" i="2"/>
  <c r="G353" i="2"/>
  <c r="G276" i="2"/>
  <c r="G270" i="2"/>
  <c r="G251" i="2"/>
  <c r="G243" i="2"/>
  <c r="G219" i="2"/>
  <c r="G211" i="2"/>
  <c r="G203" i="2"/>
  <c r="G156" i="2"/>
  <c r="G153" i="2"/>
  <c r="G134" i="2"/>
  <c r="G123" i="2"/>
  <c r="G101" i="2"/>
  <c r="G85" i="2"/>
  <c r="G72" i="2"/>
  <c r="G52" i="2"/>
  <c r="G44" i="2"/>
  <c r="G28" i="2"/>
  <c r="G25" i="2"/>
  <c r="G17" i="2"/>
  <c r="G1129" i="2"/>
  <c r="G1118" i="2"/>
  <c r="G1091" i="2"/>
  <c r="G1074" i="2"/>
  <c r="G1058" i="2"/>
  <c r="G1047" i="2"/>
  <c r="G1036" i="2"/>
  <c r="G1020" i="2"/>
  <c r="G1017" i="2"/>
  <c r="G1011" i="2"/>
  <c r="G1002" i="2"/>
  <c r="G906" i="2"/>
  <c r="G710" i="2"/>
  <c r="G702" i="2"/>
  <c r="G694" i="2"/>
  <c r="G667" i="2"/>
  <c r="G645" i="2"/>
  <c r="G561" i="2"/>
  <c r="G542" i="2"/>
  <c r="G523" i="2"/>
  <c r="G501" i="2"/>
  <c r="G496" i="2"/>
  <c r="G488" i="2"/>
  <c r="G472" i="2"/>
  <c r="G456" i="2"/>
  <c r="G448" i="2"/>
  <c r="G391" i="2"/>
  <c r="G362" i="2"/>
  <c r="G345" i="2"/>
  <c r="G340" i="2"/>
  <c r="G323" i="2"/>
  <c r="G288" i="2"/>
  <c r="G282" i="2"/>
  <c r="G262" i="2"/>
  <c r="G162" i="2"/>
  <c r="G137" i="2"/>
  <c r="G64" i="2"/>
  <c r="G56" i="2"/>
  <c r="G50" i="2"/>
  <c r="G34" i="2"/>
  <c r="G32" i="2"/>
  <c r="G9" i="2"/>
  <c r="G1119" i="2"/>
  <c r="G1111" i="2"/>
  <c r="G1067" i="2"/>
  <c r="G976" i="2"/>
  <c r="G952" i="2"/>
  <c r="G738" i="2"/>
  <c r="G719" i="2"/>
  <c r="G711" i="2"/>
  <c r="G695" i="2"/>
  <c r="G600" i="2"/>
  <c r="G592" i="2"/>
  <c r="G573" i="2"/>
  <c r="G554" i="2"/>
  <c r="G400" i="2"/>
  <c r="G329" i="2"/>
  <c r="G280" i="2"/>
  <c r="G97" i="2"/>
  <c r="G75" i="2"/>
  <c r="G1130" i="2"/>
  <c r="G1059" i="2"/>
  <c r="G1048" i="2"/>
  <c r="G1045" i="2"/>
  <c r="G1038" i="2"/>
  <c r="G1029" i="2"/>
  <c r="G1022" i="2"/>
  <c r="G984" i="2"/>
  <c r="G968" i="2"/>
  <c r="G875" i="2"/>
  <c r="G841" i="2"/>
  <c r="G800" i="2"/>
  <c r="G792" i="2"/>
  <c r="G784" i="2"/>
  <c r="G776" i="2"/>
  <c r="G768" i="2"/>
  <c r="G760" i="2"/>
  <c r="G733" i="2"/>
  <c r="G722" i="2"/>
  <c r="G706" i="2"/>
  <c r="G698" i="2"/>
  <c r="G679" i="2"/>
  <c r="G671" i="2"/>
  <c r="G660" i="2"/>
  <c r="G652" i="2"/>
  <c r="G646" i="2"/>
  <c r="G584" i="2"/>
  <c r="G568" i="2"/>
  <c r="G449" i="2"/>
  <c r="G384" i="2"/>
  <c r="G368" i="2"/>
  <c r="G332" i="2"/>
  <c r="G321" i="2"/>
  <c r="G281" i="2"/>
  <c r="G228" i="2"/>
  <c r="G212" i="2"/>
  <c r="G196" i="2"/>
  <c r="G177" i="2"/>
  <c r="G138" i="2"/>
  <c r="G116" i="2"/>
  <c r="G108" i="2"/>
  <c r="G105" i="2"/>
  <c r="G89" i="2"/>
  <c r="G59" i="2"/>
  <c r="G43" i="2"/>
  <c r="G21" i="2"/>
  <c r="G1147" i="2"/>
  <c r="G1136" i="2"/>
  <c r="G1106" i="2"/>
  <c r="G1084" i="2"/>
  <c r="G1081" i="2"/>
  <c r="G1062" i="2"/>
  <c r="G1051" i="2"/>
  <c r="G1040" i="2"/>
  <c r="G1032" i="2"/>
  <c r="G1024" i="2"/>
  <c r="G964" i="2"/>
  <c r="G963" i="2"/>
  <c r="G955" i="2"/>
  <c r="G947" i="2"/>
  <c r="G924" i="2"/>
  <c r="G887" i="2"/>
  <c r="G843" i="2"/>
  <c r="G828" i="2"/>
  <c r="G752" i="2"/>
  <c r="G741" i="2"/>
  <c r="G682" i="2"/>
  <c r="G579" i="2"/>
  <c r="G535" i="2"/>
  <c r="G527" i="2"/>
  <c r="G490" i="2"/>
  <c r="G481" i="2"/>
  <c r="G427" i="2"/>
  <c r="G419" i="2"/>
  <c r="G411" i="2"/>
  <c r="G324" i="2"/>
  <c r="G258" i="2"/>
  <c r="G250" i="2"/>
  <c r="G242" i="2"/>
  <c r="G208" i="2"/>
  <c r="G163" i="2"/>
  <c r="G141" i="2"/>
  <c r="G128" i="2"/>
  <c r="G112" i="2"/>
  <c r="G100" i="2"/>
  <c r="G92" i="2"/>
  <c r="G70" i="2"/>
  <c r="G67" i="2"/>
  <c r="G51" i="2"/>
  <c r="G13" i="2"/>
  <c r="G967" i="2"/>
  <c r="G951" i="2"/>
  <c r="G631" i="2"/>
  <c r="G612" i="2"/>
  <c r="G558" i="2"/>
  <c r="G509" i="2"/>
  <c r="G450" i="2"/>
  <c r="G442" i="2"/>
  <c r="G339" i="2"/>
  <c r="G290" i="2"/>
  <c r="G259" i="2"/>
  <c r="G224" i="2"/>
  <c r="G216" i="2"/>
  <c r="G178" i="2"/>
  <c r="G1144" i="2"/>
  <c r="G1096" i="2"/>
  <c r="G1093" i="2"/>
  <c r="G1079" i="2"/>
  <c r="G1068" i="2"/>
  <c r="G1065" i="2"/>
  <c r="G1121" i="2"/>
  <c r="G1113" i="2"/>
  <c r="G1102" i="2"/>
  <c r="G1152" i="2"/>
  <c r="G1143" i="2"/>
  <c r="G1122" i="2"/>
  <c r="G1114" i="2"/>
  <c r="G1103" i="2"/>
  <c r="G1101" i="2"/>
  <c r="G1095" i="2"/>
  <c r="G1078" i="2"/>
  <c r="G1075" i="2"/>
  <c r="G1064" i="2"/>
  <c r="G1056" i="2"/>
  <c r="G1054" i="2"/>
  <c r="G1104" i="2"/>
  <c r="G1076" i="2"/>
  <c r="G1099" i="2"/>
  <c r="G1071" i="2"/>
  <c r="G1069" i="2"/>
  <c r="G1057" i="2"/>
  <c r="G1043" i="2"/>
  <c r="G1035" i="2"/>
  <c r="G1027" i="2"/>
  <c r="G1016" i="2"/>
  <c r="G1010" i="2"/>
  <c r="G1001" i="2"/>
  <c r="G993" i="2"/>
  <c r="G945" i="2"/>
  <c r="G905" i="2"/>
  <c r="G899" i="2"/>
  <c r="G891" i="2"/>
  <c r="G883" i="2"/>
  <c r="G878" i="2"/>
  <c r="G861" i="2"/>
  <c r="G853" i="2"/>
  <c r="G837" i="2"/>
  <c r="G831" i="2"/>
  <c r="G804" i="2"/>
  <c r="G782" i="2"/>
  <c r="G713" i="2"/>
  <c r="G705" i="2"/>
  <c r="G697" i="2"/>
  <c r="G686" i="2"/>
  <c r="G636" i="2"/>
  <c r="G634" i="2"/>
  <c r="G628" i="2"/>
  <c r="G617" i="2"/>
  <c r="G615" i="2"/>
  <c r="G606" i="2"/>
  <c r="G603" i="2"/>
  <c r="G541" i="2"/>
  <c r="G530" i="2"/>
  <c r="G513" i="2"/>
  <c r="G463" i="2"/>
  <c r="G455" i="2"/>
  <c r="G383" i="2"/>
  <c r="G375" i="2"/>
  <c r="G344" i="2"/>
  <c r="G341" i="2"/>
  <c r="G306" i="2"/>
  <c r="G284" i="2"/>
  <c r="G266" i="2"/>
  <c r="G222" i="2"/>
  <c r="G200" i="2"/>
  <c r="G179" i="2"/>
  <c r="G173" i="2"/>
  <c r="G170" i="2"/>
  <c r="G150" i="2"/>
  <c r="G133" i="2"/>
  <c r="G124" i="2"/>
  <c r="G121" i="2"/>
  <c r="G84" i="2"/>
  <c r="G78" i="2"/>
  <c r="G38" i="2"/>
  <c r="G35" i="2"/>
  <c r="G29" i="2"/>
  <c r="G26" i="2"/>
  <c r="G12" i="2"/>
  <c r="G4" i="2"/>
  <c r="G1105" i="2"/>
  <c r="G1097" i="2"/>
  <c r="G1080" i="2"/>
  <c r="G1070" i="2"/>
  <c r="G1052" i="2"/>
  <c r="G1041" i="2"/>
  <c r="G1033" i="2"/>
  <c r="G1025" i="2"/>
  <c r="G999" i="2"/>
  <c r="G988" i="2"/>
  <c r="G977" i="2"/>
  <c r="G975" i="2"/>
  <c r="G966" i="2"/>
  <c r="G960" i="2"/>
  <c r="G958" i="2"/>
  <c r="G940" i="2"/>
  <c r="G914" i="2"/>
  <c r="G897" i="2"/>
  <c r="G889" i="2"/>
  <c r="G881" i="2"/>
  <c r="G860" i="2"/>
  <c r="G848" i="2"/>
  <c r="G845" i="2"/>
  <c r="G829" i="2"/>
  <c r="G821" i="2"/>
  <c r="G777" i="2"/>
  <c r="G775" i="2"/>
  <c r="G769" i="2"/>
  <c r="G761" i="2"/>
  <c r="G744" i="2"/>
  <c r="G736" i="2"/>
  <c r="G668" i="2"/>
  <c r="G662" i="2"/>
  <c r="G601" i="2"/>
  <c r="G593" i="2"/>
  <c r="G559" i="2"/>
  <c r="G556" i="2"/>
  <c r="G553" i="2"/>
  <c r="G528" i="2"/>
  <c r="G502" i="2"/>
  <c r="G483" i="2"/>
  <c r="G475" i="2"/>
  <c r="G447" i="2"/>
  <c r="G403" i="2"/>
  <c r="G401" i="2"/>
  <c r="G315" i="2"/>
  <c r="G220" i="2"/>
  <c r="G214" i="2"/>
  <c r="G197" i="2"/>
  <c r="G188" i="2"/>
  <c r="G185" i="2"/>
  <c r="G160" i="2"/>
  <c r="G148" i="2"/>
  <c r="G142" i="2"/>
  <c r="G120" i="2"/>
  <c r="G102" i="2"/>
  <c r="G99" i="2"/>
  <c r="G93" i="2"/>
  <c r="G90" i="2"/>
  <c r="G76" i="2"/>
  <c r="G73" i="2"/>
  <c r="G53" i="2"/>
  <c r="G48" i="2"/>
  <c r="G36" i="2"/>
  <c r="G410" i="2"/>
  <c r="G297" i="2"/>
  <c r="G249" i="2"/>
  <c r="G192" i="2"/>
  <c r="G152" i="2"/>
  <c r="G80" i="2"/>
  <c r="G40" i="2"/>
  <c r="G5" i="2"/>
  <c r="G1042" i="2"/>
  <c r="G1026" i="2"/>
  <c r="G1015" i="2"/>
  <c r="G1009" i="2"/>
  <c r="G1000" i="2"/>
  <c r="G992" i="2"/>
  <c r="G972" i="2"/>
  <c r="G944" i="2"/>
  <c r="G941" i="2"/>
  <c r="G921" i="2"/>
  <c r="G919" i="2"/>
  <c r="G915" i="2"/>
  <c r="G890" i="2"/>
  <c r="G868" i="2"/>
  <c r="G849" i="2"/>
  <c r="G838" i="2"/>
  <c r="G745" i="2"/>
  <c r="G737" i="2"/>
  <c r="G726" i="2"/>
  <c r="G724" i="2"/>
  <c r="G712" i="2"/>
  <c r="G704" i="2"/>
  <c r="G696" i="2"/>
  <c r="G674" i="2"/>
  <c r="G663" i="2"/>
  <c r="G655" i="2"/>
  <c r="G627" i="2"/>
  <c r="G625" i="2"/>
  <c r="G551" i="2"/>
  <c r="G529" i="2"/>
  <c r="G503" i="2"/>
  <c r="G495" i="2"/>
  <c r="G431" i="2"/>
  <c r="G423" i="2"/>
  <c r="G415" i="2"/>
  <c r="G363" i="2"/>
  <c r="G351" i="2"/>
  <c r="G316" i="2"/>
  <c r="G313" i="2"/>
  <c r="G294" i="2"/>
  <c r="G268" i="2"/>
  <c r="G254" i="2"/>
  <c r="G246" i="2"/>
  <c r="G238" i="2"/>
  <c r="G235" i="2"/>
  <c r="G233" i="2"/>
  <c r="G195" i="2"/>
  <c r="G189" i="2"/>
  <c r="G186" i="2"/>
  <c r="G172" i="2"/>
  <c r="G169" i="2"/>
  <c r="G149" i="2"/>
  <c r="G144" i="2"/>
  <c r="G132" i="2"/>
  <c r="G104" i="2"/>
  <c r="G94" i="2"/>
  <c r="G83" i="2"/>
  <c r="G77" i="2"/>
  <c r="G74" i="2"/>
  <c r="G54" i="2"/>
  <c r="G982" i="2"/>
  <c r="G942" i="2"/>
  <c r="G823" i="2"/>
  <c r="G729" i="2"/>
  <c r="G718" i="2"/>
  <c r="G716" i="2"/>
  <c r="G715" i="2"/>
  <c r="G708" i="2"/>
  <c r="G700" i="2"/>
  <c r="G699" i="2"/>
  <c r="G688" i="2"/>
  <c r="G666" i="2"/>
  <c r="G664" i="2"/>
  <c r="G658" i="2"/>
  <c r="G656" i="2"/>
  <c r="G639" i="2"/>
  <c r="G590" i="2"/>
  <c r="G589" i="2"/>
  <c r="G578" i="2"/>
  <c r="G521" i="2"/>
  <c r="G515" i="2"/>
  <c r="G506" i="2"/>
  <c r="G487" i="2"/>
  <c r="G479" i="2"/>
  <c r="G468" i="2"/>
  <c r="G443" i="2"/>
  <c r="G355" i="2"/>
  <c r="G308" i="2"/>
  <c r="G300" i="2"/>
  <c r="G286" i="2"/>
  <c r="G260" i="2"/>
  <c r="G227" i="2"/>
  <c r="G204" i="2"/>
  <c r="G201" i="2"/>
  <c r="G181" i="2"/>
  <c r="G164" i="2"/>
  <c r="G126" i="2"/>
  <c r="G115" i="2"/>
  <c r="G109" i="2"/>
  <c r="G106" i="2"/>
  <c r="G86" i="2"/>
  <c r="G69" i="2"/>
  <c r="G60" i="2"/>
  <c r="G57" i="2"/>
  <c r="G20" i="2"/>
  <c r="G14" i="2"/>
  <c r="G1116" i="2"/>
  <c r="G869" i="2"/>
  <c r="G732" i="2"/>
  <c r="G2" i="2"/>
  <c r="G997" i="2"/>
  <c r="G903" i="2"/>
  <c r="G1060" i="2"/>
  <c r="G466" i="2"/>
  <c r="G1112" i="2"/>
  <c r="G499" i="2"/>
  <c r="G1124" i="2"/>
  <c r="G812" i="2"/>
  <c r="G11" i="2"/>
  <c r="G910" i="2"/>
  <c r="G866" i="2"/>
  <c r="G863" i="2"/>
  <c r="G802" i="2"/>
  <c r="G791" i="2"/>
  <c r="G770" i="2"/>
  <c r="G767" i="2"/>
  <c r="G730" i="2"/>
  <c r="G536" i="2"/>
  <c r="G473" i="2"/>
  <c r="G464" i="2"/>
  <c r="G432" i="2"/>
  <c r="G393" i="2"/>
  <c r="G376" i="2"/>
  <c r="G354" i="2"/>
  <c r="G312" i="2"/>
  <c r="G248" i="2"/>
  <c r="G209" i="2"/>
  <c r="G1132" i="2"/>
  <c r="G1109" i="2"/>
  <c r="G1086" i="2"/>
  <c r="G1053" i="2"/>
  <c r="G1044" i="2"/>
  <c r="G1005" i="2"/>
  <c r="G983" i="2"/>
  <c r="G959" i="2"/>
  <c r="G911" i="2"/>
  <c r="G902" i="2"/>
  <c r="G873" i="2"/>
  <c r="G780" i="2"/>
  <c r="G748" i="2"/>
  <c r="G692" i="2"/>
  <c r="G672" i="2"/>
  <c r="G649" i="2"/>
  <c r="G623" i="2"/>
  <c r="G620" i="2"/>
  <c r="G537" i="2"/>
  <c r="G531" i="2"/>
  <c r="G518" i="2"/>
  <c r="G512" i="2"/>
  <c r="G465" i="2"/>
  <c r="G433" i="2"/>
  <c r="G424" i="2"/>
  <c r="G416" i="2"/>
  <c r="G394" i="2"/>
  <c r="G377" i="2"/>
  <c r="G289" i="2"/>
  <c r="G225" i="2"/>
  <c r="G1092" i="2"/>
  <c r="G1006" i="2"/>
  <c r="G974" i="2"/>
  <c r="G950" i="2"/>
  <c r="G935" i="2"/>
  <c r="G926" i="2"/>
  <c r="G879" i="2"/>
  <c r="G844" i="2"/>
  <c r="G826" i="2"/>
  <c r="G815" i="2"/>
  <c r="G783" i="2"/>
  <c r="G740" i="2"/>
  <c r="G714" i="2"/>
  <c r="G703" i="2"/>
  <c r="G678" i="2"/>
  <c r="G597" i="2"/>
  <c r="G586" i="2"/>
  <c r="G498" i="2"/>
  <c r="G489" i="2"/>
  <c r="G480" i="2"/>
  <c r="G408" i="2"/>
  <c r="G386" i="2"/>
  <c r="G369" i="2"/>
  <c r="G320" i="2"/>
  <c r="G304" i="2"/>
  <c r="G265" i="2"/>
  <c r="G240" i="2"/>
  <c r="G434" i="2"/>
  <c r="G378" i="2"/>
  <c r="G346" i="2"/>
  <c r="G305" i="2"/>
  <c r="G241" i="2"/>
  <c r="G918" i="2"/>
  <c r="G624" i="2"/>
  <c r="G569" i="2"/>
  <c r="G550" i="2"/>
  <c r="G409" i="2"/>
  <c r="G361" i="2"/>
  <c r="G10" i="2"/>
  <c r="G895" i="2"/>
  <c r="G871" i="2"/>
  <c r="G796" i="2"/>
  <c r="G764" i="2"/>
  <c r="G746" i="2"/>
  <c r="G735" i="2"/>
  <c r="G690" i="2"/>
  <c r="G687" i="2"/>
  <c r="G685" i="2"/>
  <c r="G670" i="2"/>
  <c r="G595" i="2"/>
  <c r="G563" i="2"/>
  <c r="G504" i="2"/>
  <c r="G458" i="2"/>
  <c r="G426" i="2"/>
  <c r="G418" i="2"/>
  <c r="G392" i="2"/>
  <c r="G328" i="2"/>
  <c r="G296" i="2"/>
  <c r="G257" i="2"/>
  <c r="G232" i="2"/>
  <c r="G8" i="2"/>
  <c r="G998" i="2"/>
  <c r="G1125" i="2"/>
  <c r="G1149" i="2"/>
  <c r="G1117" i="2"/>
  <c r="G1108" i="2"/>
  <c r="G1139" i="2"/>
  <c r="G1133" i="2"/>
  <c r="G1123" i="2"/>
  <c r="G1137" i="2"/>
  <c r="G1115" i="2"/>
  <c r="G1110" i="2"/>
  <c r="G961" i="2"/>
  <c r="G948" i="2"/>
  <c r="G939" i="2"/>
  <c r="G930" i="2"/>
  <c r="G884" i="2"/>
  <c r="G858" i="2"/>
  <c r="G990" i="2"/>
  <c r="G978" i="2"/>
  <c r="G971" i="2"/>
  <c r="G946" i="2"/>
  <c r="G900" i="2"/>
  <c r="G882" i="2"/>
  <c r="G1098" i="2"/>
  <c r="G1082" i="2"/>
  <c r="G1066" i="2"/>
  <c r="G1050" i="2"/>
  <c r="G1034" i="2"/>
  <c r="G1018" i="2"/>
  <c r="G1003" i="2"/>
  <c r="G994" i="2"/>
  <c r="G986" i="2"/>
  <c r="G962" i="2"/>
  <c r="G931" i="2"/>
  <c r="G922" i="2"/>
  <c r="G979" i="2"/>
  <c r="G969" i="2"/>
  <c r="G916" i="2"/>
  <c r="G907" i="2"/>
  <c r="G898" i="2"/>
  <c r="G995" i="2"/>
  <c r="G987" i="2"/>
  <c r="G892" i="2"/>
  <c r="G877" i="2"/>
  <c r="G862" i="2"/>
  <c r="G830" i="2"/>
  <c r="G818" i="2"/>
  <c r="G803" i="2"/>
  <c r="G794" i="2"/>
  <c r="G787" i="2"/>
  <c r="G778" i="2"/>
  <c r="G771" i="2"/>
  <c r="G762" i="2"/>
  <c r="G755" i="2"/>
  <c r="G723" i="2"/>
  <c r="G691" i="2"/>
  <c r="G872" i="2"/>
  <c r="G867" i="2"/>
  <c r="G840" i="2"/>
  <c r="G835" i="2"/>
  <c r="G854" i="2"/>
  <c r="G822" i="2"/>
  <c r="G864" i="2"/>
  <c r="G859" i="2"/>
  <c r="G832" i="2"/>
  <c r="G827" i="2"/>
  <c r="G811" i="2"/>
  <c r="G808" i="2"/>
  <c r="G648" i="2"/>
  <c r="G846" i="2"/>
  <c r="G819" i="2"/>
  <c r="G795" i="2"/>
  <c r="G779" i="2"/>
  <c r="G763" i="2"/>
  <c r="G739" i="2"/>
  <c r="G707" i="2"/>
  <c r="G684" i="2"/>
  <c r="G856" i="2"/>
  <c r="G851" i="2"/>
  <c r="G824" i="2"/>
  <c r="G816" i="2"/>
  <c r="G659" i="2"/>
  <c r="G643" i="2"/>
  <c r="G638" i="2"/>
  <c r="G616" i="2"/>
  <c r="G608" i="2"/>
  <c r="G549" i="2"/>
  <c r="G543" i="2"/>
  <c r="G471" i="2"/>
  <c r="G621" i="2"/>
  <c r="G613" i="2"/>
  <c r="G587" i="2"/>
  <c r="G567" i="2"/>
  <c r="G517" i="2"/>
  <c r="G511" i="2"/>
  <c r="G635" i="2"/>
  <c r="G630" i="2"/>
  <c r="G598" i="2"/>
  <c r="G594" i="2"/>
  <c r="G576" i="2"/>
  <c r="G564" i="2"/>
  <c r="G557" i="2"/>
  <c r="G544" i="2"/>
  <c r="G651" i="2"/>
  <c r="G622" i="2"/>
  <c r="G614" i="2"/>
  <c r="G602" i="2"/>
  <c r="G591" i="2"/>
  <c r="G588" i="2"/>
  <c r="G525" i="2"/>
  <c r="G439" i="2"/>
  <c r="G675" i="2"/>
  <c r="G637" i="2"/>
  <c r="G599" i="2"/>
  <c r="G562" i="2"/>
  <c r="G619" i="2"/>
  <c r="G611" i="2"/>
  <c r="G596" i="2"/>
  <c r="G585" i="2"/>
  <c r="G566" i="2"/>
  <c r="G538" i="2"/>
  <c r="G524" i="2"/>
  <c r="G494" i="2"/>
  <c r="G485" i="2"/>
  <c r="G476" i="2"/>
  <c r="G462" i="2"/>
  <c r="G453" i="2"/>
  <c r="G444" i="2"/>
  <c r="G430" i="2"/>
  <c r="G421" i="2"/>
  <c r="G357" i="2"/>
  <c r="G413" i="2"/>
  <c r="G405" i="2"/>
  <c r="G397" i="2"/>
  <c r="G389" i="2"/>
  <c r="G381" i="2"/>
  <c r="G373" i="2"/>
  <c r="G365" i="2"/>
  <c r="G350" i="2"/>
  <c r="G336" i="2"/>
  <c r="G532" i="2"/>
  <c r="G500" i="2"/>
  <c r="G486" i="2"/>
  <c r="G477" i="2"/>
  <c r="G454" i="2"/>
  <c r="G445" i="2"/>
  <c r="G422" i="2"/>
  <c r="G414" i="2"/>
  <c r="G406" i="2"/>
  <c r="G398" i="2"/>
  <c r="G390" i="2"/>
  <c r="G382" i="2"/>
  <c r="G374" i="2"/>
  <c r="G366" i="2"/>
  <c r="G358" i="2"/>
  <c r="G348" i="2"/>
  <c r="G337" i="2"/>
  <c r="G604" i="2"/>
  <c r="G572" i="2"/>
  <c r="G540" i="2"/>
  <c r="G508" i="2"/>
  <c r="G492" i="2"/>
  <c r="G478" i="2"/>
  <c r="G469" i="2"/>
  <c r="G460" i="2"/>
  <c r="G446" i="2"/>
  <c r="G437" i="2"/>
  <c r="G428" i="2"/>
  <c r="G580" i="2"/>
  <c r="G548" i="2"/>
  <c r="G516" i="2"/>
  <c r="G493" i="2"/>
  <c r="G484" i="2"/>
  <c r="G470" i="2"/>
  <c r="G461" i="2"/>
  <c r="G452" i="2"/>
  <c r="G438" i="2"/>
  <c r="G429" i="2"/>
  <c r="G420" i="2"/>
  <c r="G412" i="2"/>
  <c r="G404" i="2"/>
  <c r="G396" i="2"/>
  <c r="G388" i="2"/>
  <c r="G380" i="2"/>
  <c r="G372" i="2"/>
  <c r="G364" i="2"/>
  <c r="G349" i="2"/>
  <c r="G342" i="2"/>
  <c r="G333" i="2"/>
  <c r="G325" i="2"/>
  <c r="G317" i="2"/>
  <c r="G309" i="2"/>
  <c r="G301" i="2"/>
  <c r="G293" i="2"/>
  <c r="G285" i="2"/>
  <c r="G277" i="2"/>
  <c r="G269" i="2"/>
  <c r="G261" i="2"/>
  <c r="G253" i="2"/>
  <c r="G245" i="2"/>
  <c r="G237" i="2"/>
  <c r="G229" i="2"/>
  <c r="G221" i="2"/>
  <c r="G213" i="2"/>
  <c r="G199" i="2"/>
  <c r="G183" i="2"/>
  <c r="G167" i="2"/>
  <c r="G151" i="2"/>
  <c r="G135" i="2"/>
  <c r="G119" i="2"/>
  <c r="G103" i="2"/>
  <c r="G87" i="2"/>
  <c r="G71" i="2"/>
  <c r="G55" i="2"/>
  <c r="G39" i="2"/>
  <c r="G23" i="2"/>
  <c r="G206" i="2"/>
  <c r="G190" i="2"/>
  <c r="G174" i="2"/>
  <c r="G158" i="2"/>
  <c r="G6" i="2"/>
  <c r="G335" i="2"/>
  <c r="G207" i="2"/>
  <c r="G191" i="2"/>
  <c r="G175" i="2"/>
  <c r="G159" i="2"/>
  <c r="G143" i="2"/>
  <c r="G127" i="2"/>
  <c r="G111" i="2"/>
  <c r="G95" i="2"/>
  <c r="G79" i="2"/>
  <c r="G63" i="2"/>
  <c r="G47" i="2"/>
  <c r="G31" i="2"/>
  <c r="G15" i="2"/>
  <c r="G327" i="2"/>
  <c r="G319" i="2"/>
  <c r="G311" i="2"/>
  <c r="G303" i="2"/>
  <c r="G295" i="2"/>
  <c r="G287" i="2"/>
  <c r="G279" i="2"/>
  <c r="G271" i="2"/>
  <c r="G263" i="2"/>
  <c r="G255" i="2"/>
  <c r="G247" i="2"/>
  <c r="G239" i="2"/>
  <c r="G231" i="2"/>
  <c r="G223" i="2"/>
  <c r="G215" i="2"/>
  <c r="G198" i="2"/>
  <c r="G182" i="2"/>
  <c r="G166" i="2"/>
  <c r="D28" i="1"/>
  <c r="D33" i="1" l="1"/>
  <c r="D32" i="1"/>
  <c r="D31" i="1"/>
  <c r="D38" i="1" s="1"/>
  <c r="D29" i="1"/>
  <c r="K327" i="2"/>
  <c r="I327" i="2"/>
  <c r="K412" i="2"/>
  <c r="I412" i="2"/>
  <c r="K485" i="2"/>
  <c r="I485" i="2"/>
  <c r="K638" i="2"/>
  <c r="I638" i="2"/>
  <c r="K979" i="2"/>
  <c r="I979" i="2"/>
  <c r="K1117" i="2"/>
  <c r="I1117" i="2"/>
  <c r="K826" i="2"/>
  <c r="I826" i="2"/>
  <c r="K910" i="2"/>
  <c r="I910" i="2"/>
  <c r="K729" i="2"/>
  <c r="I729" i="2"/>
  <c r="K944" i="2"/>
  <c r="I944" i="2"/>
  <c r="K668" i="2"/>
  <c r="I668" i="2"/>
  <c r="K455" i="2"/>
  <c r="I455" i="2"/>
  <c r="K224" i="2"/>
  <c r="I224" i="2"/>
  <c r="K21" i="2"/>
  <c r="I21" i="2"/>
  <c r="K711" i="2"/>
  <c r="I711" i="2"/>
  <c r="K85" i="2"/>
  <c r="I85" i="2"/>
  <c r="K885" i="2"/>
  <c r="I885" i="2"/>
  <c r="K117" i="2"/>
  <c r="I117" i="2"/>
  <c r="K310" i="2"/>
  <c r="I310" i="2"/>
  <c r="K46" i="2"/>
  <c r="I46" i="2"/>
  <c r="K555" i="2"/>
  <c r="I555" i="2"/>
  <c r="K343" i="2"/>
  <c r="I343" i="2"/>
  <c r="K15" i="2"/>
  <c r="I15" i="2"/>
  <c r="K420" i="2"/>
  <c r="I420" i="2"/>
  <c r="K350" i="2"/>
  <c r="I350" i="2"/>
  <c r="I159" i="2"/>
  <c r="K159" i="2"/>
  <c r="K429" i="2"/>
  <c r="I429" i="2"/>
  <c r="K421" i="2"/>
  <c r="I421" i="2"/>
  <c r="K763" i="2"/>
  <c r="I763" i="2"/>
  <c r="K175" i="2"/>
  <c r="I175" i="2"/>
  <c r="K301" i="2"/>
  <c r="I301" i="2"/>
  <c r="K508" i="2"/>
  <c r="I508" i="2"/>
  <c r="K430" i="2"/>
  <c r="I430" i="2"/>
  <c r="K63" i="2"/>
  <c r="I63" i="2"/>
  <c r="K151" i="2"/>
  <c r="I151" i="2"/>
  <c r="K239" i="2"/>
  <c r="I239" i="2"/>
  <c r="K303" i="2"/>
  <c r="I303" i="2"/>
  <c r="I207" i="2"/>
  <c r="K207" i="2"/>
  <c r="K253" i="2"/>
  <c r="I253" i="2"/>
  <c r="K317" i="2"/>
  <c r="I317" i="2"/>
  <c r="K461" i="2"/>
  <c r="I461" i="2"/>
  <c r="K572" i="2"/>
  <c r="I572" i="2"/>
  <c r="K486" i="2"/>
  <c r="I486" i="2"/>
  <c r="K453" i="2"/>
  <c r="I453" i="2"/>
  <c r="K247" i="2"/>
  <c r="I247" i="2"/>
  <c r="K311" i="2"/>
  <c r="I311" i="2"/>
  <c r="I95" i="2"/>
  <c r="K95" i="2"/>
  <c r="K335" i="2"/>
  <c r="I335" i="2"/>
  <c r="K55" i="2"/>
  <c r="I55" i="2"/>
  <c r="K183" i="2"/>
  <c r="I183" i="2"/>
  <c r="K261" i="2"/>
  <c r="I261" i="2"/>
  <c r="K325" i="2"/>
  <c r="I325" i="2"/>
  <c r="K396" i="2"/>
  <c r="I396" i="2"/>
  <c r="K470" i="2"/>
  <c r="I470" i="2"/>
  <c r="K446" i="2"/>
  <c r="I446" i="2"/>
  <c r="K604" i="2"/>
  <c r="I604" i="2"/>
  <c r="K398" i="2"/>
  <c r="I398" i="2"/>
  <c r="K500" i="2"/>
  <c r="I500" i="2"/>
  <c r="K397" i="2"/>
  <c r="I397" i="2"/>
  <c r="K462" i="2"/>
  <c r="I462" i="2"/>
  <c r="K596" i="2"/>
  <c r="I596" i="2"/>
  <c r="K525" i="2"/>
  <c r="I525" i="2"/>
  <c r="K557" i="2"/>
  <c r="I557" i="2"/>
  <c r="K517" i="2"/>
  <c r="I517" i="2"/>
  <c r="K608" i="2"/>
  <c r="I608" i="2"/>
  <c r="K856" i="2"/>
  <c r="I856" i="2"/>
  <c r="K846" i="2"/>
  <c r="I846" i="2"/>
  <c r="K822" i="2"/>
  <c r="I822" i="2"/>
  <c r="K755" i="2"/>
  <c r="I755" i="2"/>
  <c r="K830" i="2"/>
  <c r="I830" i="2"/>
  <c r="K916" i="2"/>
  <c r="I916" i="2"/>
  <c r="K1003" i="2"/>
  <c r="I1003" i="2"/>
  <c r="K900" i="2"/>
  <c r="I900" i="2"/>
  <c r="K939" i="2"/>
  <c r="I939" i="2"/>
  <c r="I1139" i="2"/>
  <c r="K1139" i="2"/>
  <c r="K257" i="2"/>
  <c r="I257" i="2"/>
  <c r="K563" i="2"/>
  <c r="I563" i="2"/>
  <c r="K764" i="2"/>
  <c r="I764" i="2"/>
  <c r="K569" i="2"/>
  <c r="I569" i="2"/>
  <c r="K240" i="2"/>
  <c r="I240" i="2"/>
  <c r="K489" i="2"/>
  <c r="I489" i="2"/>
  <c r="K783" i="2"/>
  <c r="I783" i="2"/>
  <c r="K974" i="2"/>
  <c r="I974" i="2"/>
  <c r="K424" i="2"/>
  <c r="I424" i="2"/>
  <c r="K623" i="2"/>
  <c r="I623" i="2"/>
  <c r="K911" i="2"/>
  <c r="I911" i="2"/>
  <c r="K1132" i="2"/>
  <c r="I1132" i="2"/>
  <c r="K464" i="2"/>
  <c r="I464" i="2"/>
  <c r="K863" i="2"/>
  <c r="I863" i="2"/>
  <c r="K466" i="2"/>
  <c r="I466" i="2"/>
  <c r="K14" i="2"/>
  <c r="I14" i="2"/>
  <c r="K115" i="2"/>
  <c r="I115" i="2"/>
  <c r="K286" i="2"/>
  <c r="I286" i="2"/>
  <c r="K506" i="2"/>
  <c r="I506" i="2"/>
  <c r="K658" i="2"/>
  <c r="I658" i="2"/>
  <c r="K716" i="2"/>
  <c r="I716" i="2"/>
  <c r="K77" i="2"/>
  <c r="I77" i="2"/>
  <c r="K172" i="2"/>
  <c r="I172" i="2"/>
  <c r="K254" i="2"/>
  <c r="I254" i="2"/>
  <c r="K423" i="2"/>
  <c r="I423" i="2"/>
  <c r="K655" i="2"/>
  <c r="I655" i="2"/>
  <c r="K737" i="2"/>
  <c r="I737" i="2"/>
  <c r="K921" i="2"/>
  <c r="I921" i="2"/>
  <c r="K1026" i="2"/>
  <c r="I1026" i="2"/>
  <c r="K297" i="2"/>
  <c r="I297" i="2"/>
  <c r="K93" i="2"/>
  <c r="I93" i="2"/>
  <c r="K188" i="2"/>
  <c r="I188" i="2"/>
  <c r="K475" i="2"/>
  <c r="I475" i="2"/>
  <c r="K601" i="2"/>
  <c r="I601" i="2"/>
  <c r="K777" i="2"/>
  <c r="I777" i="2"/>
  <c r="K897" i="2"/>
  <c r="I897" i="2"/>
  <c r="K988" i="2"/>
  <c r="I988" i="2"/>
  <c r="K1097" i="2"/>
  <c r="I1097" i="2"/>
  <c r="K78" i="2"/>
  <c r="I78" i="2"/>
  <c r="K179" i="2"/>
  <c r="I179" i="2"/>
  <c r="K375" i="2"/>
  <c r="I375" i="2"/>
  <c r="K606" i="2"/>
  <c r="I606" i="2"/>
  <c r="K705" i="2"/>
  <c r="I705" i="2"/>
  <c r="K878" i="2"/>
  <c r="I878" i="2"/>
  <c r="K1010" i="2"/>
  <c r="I1010" i="2"/>
  <c r="K1099" i="2"/>
  <c r="I1099" i="2"/>
  <c r="K1095" i="2"/>
  <c r="I1095" i="2"/>
  <c r="K1113" i="2"/>
  <c r="I1113" i="2"/>
  <c r="K178" i="2"/>
  <c r="I178" i="2"/>
  <c r="K509" i="2"/>
  <c r="I509" i="2"/>
  <c r="K67" i="2"/>
  <c r="I67" i="2"/>
  <c r="K208" i="2"/>
  <c r="I208" i="2"/>
  <c r="K481" i="2"/>
  <c r="I481" i="2"/>
  <c r="K828" i="2"/>
  <c r="I828" i="2"/>
  <c r="K1024" i="2"/>
  <c r="I1024" i="2"/>
  <c r="K1136" i="2"/>
  <c r="I1136" i="2"/>
  <c r="K116" i="2"/>
  <c r="I116" i="2"/>
  <c r="K332" i="2"/>
  <c r="I332" i="2"/>
  <c r="K660" i="2"/>
  <c r="I660" i="2"/>
  <c r="K768" i="2"/>
  <c r="I768" i="2"/>
  <c r="K984" i="2"/>
  <c r="I984" i="2"/>
  <c r="K75" i="2"/>
  <c r="I75" i="2"/>
  <c r="K600" i="2"/>
  <c r="I600" i="2"/>
  <c r="K1111" i="2"/>
  <c r="I1111" i="2"/>
  <c r="K137" i="2"/>
  <c r="I137" i="2"/>
  <c r="K362" i="2"/>
  <c r="I362" i="2"/>
  <c r="K523" i="2"/>
  <c r="I523" i="2"/>
  <c r="K906" i="2"/>
  <c r="I906" i="2"/>
  <c r="K1074" i="2"/>
  <c r="I1074" i="2"/>
  <c r="I52" i="2"/>
  <c r="K52" i="2"/>
  <c r="K203" i="2"/>
  <c r="I203" i="2"/>
  <c r="K407" i="2"/>
  <c r="I407" i="2"/>
  <c r="K734" i="2"/>
  <c r="I734" i="2"/>
  <c r="K847" i="2"/>
  <c r="I847" i="2"/>
  <c r="K717" i="2"/>
  <c r="I717" i="2"/>
  <c r="K130" i="2"/>
  <c r="I130" i="2"/>
  <c r="K842" i="2"/>
  <c r="I842" i="2"/>
  <c r="K991" i="2"/>
  <c r="I991" i="2"/>
  <c r="K519" i="2"/>
  <c r="I519" i="2"/>
  <c r="K1140" i="2"/>
  <c r="I1140" i="2"/>
  <c r="K1131" i="2"/>
  <c r="I1131" i="2"/>
  <c r="K244" i="2"/>
  <c r="I244" i="2"/>
  <c r="K817" i="2"/>
  <c r="I817" i="2"/>
  <c r="K1128" i="2"/>
  <c r="I1128" i="2"/>
  <c r="I459" i="2"/>
  <c r="K459" i="2"/>
  <c r="K798" i="2"/>
  <c r="I798" i="2"/>
  <c r="K98" i="2"/>
  <c r="I98" i="2"/>
  <c r="K607" i="2"/>
  <c r="I607" i="2"/>
  <c r="K1085" i="2"/>
  <c r="I1085" i="2"/>
  <c r="K278" i="2"/>
  <c r="I278" i="2"/>
  <c r="K929" i="2"/>
  <c r="I929" i="2"/>
  <c r="K165" i="2"/>
  <c r="I165" i="2"/>
  <c r="K256" i="2"/>
  <c r="I256" i="2"/>
  <c r="K888" i="2"/>
  <c r="I888" i="2"/>
  <c r="K330" i="2"/>
  <c r="I330" i="2"/>
  <c r="K19" i="2"/>
  <c r="I19" i="2"/>
  <c r="K370" i="2"/>
  <c r="I370" i="2"/>
  <c r="K193" i="2"/>
  <c r="I193" i="2"/>
  <c r="K129" i="2"/>
  <c r="I129" i="2"/>
  <c r="K680" i="2"/>
  <c r="I680" i="2"/>
  <c r="K45" i="2"/>
  <c r="I45" i="2"/>
  <c r="K505" i="2"/>
  <c r="I505" i="2"/>
  <c r="K16" i="2"/>
  <c r="I16" i="2"/>
  <c r="K989" i="2"/>
  <c r="I989" i="2"/>
  <c r="K314" i="2"/>
  <c r="I314" i="2"/>
  <c r="K180" i="2"/>
  <c r="I180" i="2"/>
  <c r="K676" i="2"/>
  <c r="I676" i="2"/>
  <c r="K27" i="2"/>
  <c r="I27" i="2"/>
  <c r="K855" i="2"/>
  <c r="I855" i="2"/>
  <c r="K894" i="2"/>
  <c r="I894" i="2"/>
  <c r="K933" i="2"/>
  <c r="I933" i="2"/>
  <c r="K1077" i="2"/>
  <c r="I1077" i="2"/>
  <c r="K182" i="2"/>
  <c r="I182" i="2"/>
  <c r="K342" i="2"/>
  <c r="I342" i="2"/>
  <c r="K336" i="2"/>
  <c r="I336" i="2"/>
  <c r="K707" i="2"/>
  <c r="I707" i="2"/>
  <c r="K961" i="2"/>
  <c r="I961" i="2"/>
  <c r="K586" i="2"/>
  <c r="I586" i="2"/>
  <c r="K536" i="2"/>
  <c r="I536" i="2"/>
  <c r="K666" i="2"/>
  <c r="I666" i="2"/>
  <c r="K838" i="2"/>
  <c r="I838" i="2"/>
  <c r="K829" i="2"/>
  <c r="I829" i="2"/>
  <c r="K617" i="2"/>
  <c r="I617" i="2"/>
  <c r="K1103" i="2"/>
  <c r="I1103" i="2"/>
  <c r="K887" i="2"/>
  <c r="I887" i="2"/>
  <c r="K280" i="2"/>
  <c r="I280" i="2"/>
  <c r="K1118" i="2"/>
  <c r="I1118" i="2"/>
  <c r="K773" i="2"/>
  <c r="I773" i="2"/>
  <c r="K833" i="2"/>
  <c r="I833" i="2"/>
  <c r="K299" i="2"/>
  <c r="I299" i="2"/>
  <c r="K402" i="2"/>
  <c r="I402" i="2"/>
  <c r="K560" i="2"/>
  <c r="I560" i="2"/>
  <c r="K743" i="2"/>
  <c r="I743" i="2"/>
  <c r="K198" i="2"/>
  <c r="I198" i="2"/>
  <c r="K285" i="2"/>
  <c r="I285" i="2"/>
  <c r="K357" i="2"/>
  <c r="I357" i="2"/>
  <c r="K190" i="2"/>
  <c r="I190" i="2"/>
  <c r="K548" i="2"/>
  <c r="I548" i="2"/>
  <c r="K524" i="2"/>
  <c r="I524" i="2"/>
  <c r="K659" i="2"/>
  <c r="I659" i="2"/>
  <c r="K47" i="2"/>
  <c r="I47" i="2"/>
  <c r="K166" i="2"/>
  <c r="I166" i="2"/>
  <c r="K255" i="2"/>
  <c r="I255" i="2"/>
  <c r="K319" i="2"/>
  <c r="I319" i="2"/>
  <c r="K111" i="2"/>
  <c r="I111" i="2"/>
  <c r="K6" i="2"/>
  <c r="I6" i="2"/>
  <c r="K71" i="2"/>
  <c r="I71" i="2"/>
  <c r="K199" i="2"/>
  <c r="I199" i="2"/>
  <c r="K269" i="2"/>
  <c r="I269" i="2"/>
  <c r="K333" i="2"/>
  <c r="I333" i="2"/>
  <c r="K404" i="2"/>
  <c r="I404" i="2"/>
  <c r="K484" i="2"/>
  <c r="I484" i="2"/>
  <c r="K460" i="2"/>
  <c r="I460" i="2"/>
  <c r="K337" i="2"/>
  <c r="I337" i="2"/>
  <c r="K406" i="2"/>
  <c r="I406" i="2"/>
  <c r="K532" i="2"/>
  <c r="I532" i="2"/>
  <c r="K405" i="2"/>
  <c r="I405" i="2"/>
  <c r="K476" i="2"/>
  <c r="I476" i="2"/>
  <c r="K611" i="2"/>
  <c r="I611" i="2"/>
  <c r="K588" i="2"/>
  <c r="I588" i="2"/>
  <c r="K564" i="2"/>
  <c r="I564" i="2"/>
  <c r="K567" i="2"/>
  <c r="I567" i="2"/>
  <c r="I616" i="2"/>
  <c r="K616" i="2"/>
  <c r="K684" i="2"/>
  <c r="I684" i="2"/>
  <c r="K648" i="2"/>
  <c r="I648" i="2"/>
  <c r="K854" i="2"/>
  <c r="I854" i="2"/>
  <c r="K762" i="2"/>
  <c r="I762" i="2"/>
  <c r="K862" i="2"/>
  <c r="I862" i="2"/>
  <c r="K969" i="2"/>
  <c r="I969" i="2"/>
  <c r="K1018" i="2"/>
  <c r="I1018" i="2"/>
  <c r="K946" i="2"/>
  <c r="I946" i="2"/>
  <c r="K948" i="2"/>
  <c r="I948" i="2"/>
  <c r="K1108" i="2"/>
  <c r="I1108" i="2"/>
  <c r="K296" i="2"/>
  <c r="I296" i="2"/>
  <c r="K595" i="2"/>
  <c r="I595" i="2"/>
  <c r="K796" i="2"/>
  <c r="I796" i="2"/>
  <c r="K624" i="2"/>
  <c r="I624" i="2"/>
  <c r="K265" i="2"/>
  <c r="I265" i="2"/>
  <c r="K498" i="2"/>
  <c r="I498" i="2"/>
  <c r="K815" i="2"/>
  <c r="I815" i="2"/>
  <c r="K1006" i="2"/>
  <c r="I1006" i="2"/>
  <c r="K433" i="2"/>
  <c r="I433" i="2"/>
  <c r="K649" i="2"/>
  <c r="I649" i="2"/>
  <c r="K959" i="2"/>
  <c r="I959" i="2"/>
  <c r="K209" i="2"/>
  <c r="I209" i="2"/>
  <c r="K473" i="2"/>
  <c r="I473" i="2"/>
  <c r="K866" i="2"/>
  <c r="I866" i="2"/>
  <c r="K1060" i="2"/>
  <c r="I1060" i="2"/>
  <c r="K20" i="2"/>
  <c r="I20" i="2"/>
  <c r="K126" i="2"/>
  <c r="I126" i="2"/>
  <c r="K300" i="2"/>
  <c r="I300" i="2"/>
  <c r="K515" i="2"/>
  <c r="I515" i="2"/>
  <c r="K664" i="2"/>
  <c r="I664" i="2"/>
  <c r="K718" i="2"/>
  <c r="I718" i="2"/>
  <c r="K83" i="2"/>
  <c r="I83" i="2"/>
  <c r="K186" i="2"/>
  <c r="I186" i="2"/>
  <c r="K268" i="2"/>
  <c r="I268" i="2"/>
  <c r="K431" i="2"/>
  <c r="I431" i="2"/>
  <c r="K663" i="2"/>
  <c r="I663" i="2"/>
  <c r="K745" i="2"/>
  <c r="I745" i="2"/>
  <c r="K941" i="2"/>
  <c r="I941" i="2"/>
  <c r="K1042" i="2"/>
  <c r="I1042" i="2"/>
  <c r="K410" i="2"/>
  <c r="I410" i="2"/>
  <c r="K99" i="2"/>
  <c r="I99" i="2"/>
  <c r="K197" i="2"/>
  <c r="I197" i="2"/>
  <c r="K483" i="2"/>
  <c r="I483" i="2"/>
  <c r="K662" i="2"/>
  <c r="I662" i="2"/>
  <c r="K821" i="2"/>
  <c r="I821" i="2"/>
  <c r="K914" i="2"/>
  <c r="I914" i="2"/>
  <c r="K999" i="2"/>
  <c r="I999" i="2"/>
  <c r="K1105" i="2"/>
  <c r="I1105" i="2"/>
  <c r="K84" i="2"/>
  <c r="I84" i="2"/>
  <c r="K200" i="2"/>
  <c r="I200" i="2"/>
  <c r="K383" i="2"/>
  <c r="I383" i="2"/>
  <c r="K615" i="2"/>
  <c r="I615" i="2"/>
  <c r="K713" i="2"/>
  <c r="I713" i="2"/>
  <c r="K883" i="2"/>
  <c r="I883" i="2"/>
  <c r="K1016" i="2"/>
  <c r="I1016" i="2"/>
  <c r="K1076" i="2"/>
  <c r="I1076" i="2"/>
  <c r="K1101" i="2"/>
  <c r="I1101" i="2"/>
  <c r="K1121" i="2"/>
  <c r="I1121" i="2"/>
  <c r="K216" i="2"/>
  <c r="I216" i="2"/>
  <c r="K558" i="2"/>
  <c r="I558" i="2"/>
  <c r="K70" i="2"/>
  <c r="I70" i="2"/>
  <c r="K242" i="2"/>
  <c r="I242" i="2"/>
  <c r="K490" i="2"/>
  <c r="I490" i="2"/>
  <c r="K843" i="2"/>
  <c r="I843" i="2"/>
  <c r="K1032" i="2"/>
  <c r="I1032" i="2"/>
  <c r="K1147" i="2"/>
  <c r="I1147" i="2"/>
  <c r="K138" i="2"/>
  <c r="I138" i="2"/>
  <c r="K368" i="2"/>
  <c r="I368" i="2"/>
  <c r="I671" i="2"/>
  <c r="K671" i="2"/>
  <c r="K776" i="2"/>
  <c r="I776" i="2"/>
  <c r="K1022" i="2"/>
  <c r="I1022" i="2"/>
  <c r="K97" i="2"/>
  <c r="I97" i="2"/>
  <c r="K695" i="2"/>
  <c r="I695" i="2"/>
  <c r="K1119" i="2"/>
  <c r="I1119" i="2"/>
  <c r="K162" i="2"/>
  <c r="I162" i="2"/>
  <c r="K391" i="2"/>
  <c r="I391" i="2"/>
  <c r="K542" i="2"/>
  <c r="I542" i="2"/>
  <c r="K1002" i="2"/>
  <c r="I1002" i="2"/>
  <c r="I1091" i="2"/>
  <c r="K1091" i="2"/>
  <c r="K72" i="2"/>
  <c r="I72" i="2"/>
  <c r="K211" i="2"/>
  <c r="I211" i="2"/>
  <c r="K474" i="2"/>
  <c r="I474" i="2"/>
  <c r="K742" i="2"/>
  <c r="I742" i="2"/>
  <c r="K937" i="2"/>
  <c r="I937" i="2"/>
  <c r="K765" i="2"/>
  <c r="I765" i="2"/>
  <c r="K140" i="2"/>
  <c r="I140" i="2"/>
  <c r="K880" i="2"/>
  <c r="I880" i="2"/>
  <c r="K1072" i="2"/>
  <c r="I1072" i="2"/>
  <c r="K749" i="2"/>
  <c r="I749" i="2"/>
  <c r="K1148" i="2"/>
  <c r="I1148" i="2"/>
  <c r="K1151" i="2"/>
  <c r="I1151" i="2"/>
  <c r="K252" i="2"/>
  <c r="I252" i="2"/>
  <c r="K825" i="2"/>
  <c r="I825" i="2"/>
  <c r="K66" i="2"/>
  <c r="I66" i="2"/>
  <c r="K510" i="2"/>
  <c r="I510" i="2"/>
  <c r="K806" i="2"/>
  <c r="I806" i="2"/>
  <c r="K187" i="2"/>
  <c r="I187" i="2"/>
  <c r="K932" i="2"/>
  <c r="I932" i="2"/>
  <c r="K33" i="2"/>
  <c r="I33" i="2"/>
  <c r="K302" i="2"/>
  <c r="I302" i="2"/>
  <c r="K291" i="2"/>
  <c r="I291" i="2"/>
  <c r="K347" i="2"/>
  <c r="I347" i="2"/>
  <c r="K264" i="2"/>
  <c r="I264" i="2"/>
  <c r="K896" i="2"/>
  <c r="I896" i="2"/>
  <c r="K352" i="2"/>
  <c r="I352" i="2"/>
  <c r="K30" i="2"/>
  <c r="I30" i="2"/>
  <c r="K546" i="2"/>
  <c r="I546" i="2"/>
  <c r="K367" i="2"/>
  <c r="I367" i="2"/>
  <c r="K217" i="2"/>
  <c r="I217" i="2"/>
  <c r="I720" i="2"/>
  <c r="K720" i="2"/>
  <c r="K61" i="2"/>
  <c r="I61" i="2"/>
  <c r="K547" i="2"/>
  <c r="I547" i="2"/>
  <c r="K24" i="2"/>
  <c r="I24" i="2"/>
  <c r="K18" i="2"/>
  <c r="I18" i="2"/>
  <c r="K552" i="2"/>
  <c r="I552" i="2"/>
  <c r="K274" i="2"/>
  <c r="I274" i="2"/>
  <c r="K727" i="2"/>
  <c r="I727" i="2"/>
  <c r="K331" i="2"/>
  <c r="I331" i="2"/>
  <c r="K874" i="2"/>
  <c r="I874" i="2"/>
  <c r="K359" i="2"/>
  <c r="I359" i="2"/>
  <c r="K1004" i="2"/>
  <c r="I1004" i="2"/>
  <c r="K605" i="2"/>
  <c r="I605" i="2"/>
  <c r="K127" i="2"/>
  <c r="I127" i="2"/>
  <c r="K493" i="2"/>
  <c r="I493" i="2"/>
  <c r="K619" i="2"/>
  <c r="I619" i="2"/>
  <c r="K835" i="2"/>
  <c r="I835" i="2"/>
  <c r="K670" i="2"/>
  <c r="I670" i="2"/>
  <c r="K465" i="2"/>
  <c r="I465" i="2"/>
  <c r="K57" i="2"/>
  <c r="I57" i="2"/>
  <c r="K495" i="2"/>
  <c r="I495" i="2"/>
  <c r="K214" i="2"/>
  <c r="I214" i="2"/>
  <c r="K4" i="2"/>
  <c r="I4" i="2"/>
  <c r="K1027" i="2"/>
  <c r="I1027" i="2"/>
  <c r="K250" i="2"/>
  <c r="I250" i="2"/>
  <c r="K679" i="2"/>
  <c r="I679" i="2"/>
  <c r="K561" i="2"/>
  <c r="I561" i="2"/>
  <c r="K753" i="2"/>
  <c r="I753" i="2"/>
  <c r="K385" i="2"/>
  <c r="I385" i="2"/>
  <c r="K435" i="2"/>
  <c r="I435" i="2"/>
  <c r="K22" i="2"/>
  <c r="I22" i="2"/>
  <c r="K171" i="2"/>
  <c r="I171" i="2"/>
  <c r="K507" i="2"/>
  <c r="I507" i="2"/>
  <c r="K174" i="2"/>
  <c r="I174" i="2"/>
  <c r="K358" i="2"/>
  <c r="I358" i="2"/>
  <c r="K562" i="2"/>
  <c r="I562" i="2"/>
  <c r="K602" i="2"/>
  <c r="I602" i="2"/>
  <c r="K594" i="2"/>
  <c r="I594" i="2"/>
  <c r="K613" i="2"/>
  <c r="I613" i="2"/>
  <c r="K643" i="2"/>
  <c r="I643" i="2"/>
  <c r="K739" i="2"/>
  <c r="I739" i="2"/>
  <c r="K811" i="2"/>
  <c r="I811" i="2"/>
  <c r="K840" i="2"/>
  <c r="I840" i="2"/>
  <c r="K778" i="2"/>
  <c r="I778" i="2"/>
  <c r="K892" i="2"/>
  <c r="I892" i="2"/>
  <c r="K922" i="2"/>
  <c r="I922" i="2"/>
  <c r="K1050" i="2"/>
  <c r="I1050" i="2"/>
  <c r="K978" i="2"/>
  <c r="I978" i="2"/>
  <c r="K1110" i="2"/>
  <c r="I1110" i="2"/>
  <c r="K1149" i="2"/>
  <c r="I1149" i="2"/>
  <c r="K392" i="2"/>
  <c r="I392" i="2"/>
  <c r="K685" i="2"/>
  <c r="I685" i="2"/>
  <c r="K895" i="2"/>
  <c r="I895" i="2"/>
  <c r="K241" i="2"/>
  <c r="I241" i="2"/>
  <c r="K320" i="2"/>
  <c r="I320" i="2"/>
  <c r="K597" i="2"/>
  <c r="I597" i="2"/>
  <c r="K844" i="2"/>
  <c r="I844" i="2"/>
  <c r="K225" i="2"/>
  <c r="I225" i="2"/>
  <c r="K512" i="2"/>
  <c r="I512" i="2"/>
  <c r="K692" i="2"/>
  <c r="I692" i="2"/>
  <c r="K1005" i="2"/>
  <c r="I1005" i="2"/>
  <c r="K312" i="2"/>
  <c r="I312" i="2"/>
  <c r="K730" i="2"/>
  <c r="I730" i="2"/>
  <c r="K11" i="2"/>
  <c r="I11" i="2"/>
  <c r="K997" i="2"/>
  <c r="I997" i="2"/>
  <c r="K60" i="2"/>
  <c r="I60" i="2"/>
  <c r="K181" i="2"/>
  <c r="I181" i="2"/>
  <c r="K355" i="2"/>
  <c r="I355" i="2"/>
  <c r="K578" i="2"/>
  <c r="I578" i="2"/>
  <c r="K688" i="2"/>
  <c r="I688" i="2"/>
  <c r="K823" i="2"/>
  <c r="I823" i="2"/>
  <c r="I104" i="2"/>
  <c r="K104" i="2"/>
  <c r="K195" i="2"/>
  <c r="I195" i="2"/>
  <c r="K313" i="2"/>
  <c r="I313" i="2"/>
  <c r="K503" i="2"/>
  <c r="I503" i="2"/>
  <c r="I696" i="2"/>
  <c r="K696" i="2"/>
  <c r="K849" i="2"/>
  <c r="I849" i="2"/>
  <c r="K972" i="2"/>
  <c r="I972" i="2"/>
  <c r="I40" i="2"/>
  <c r="K40" i="2"/>
  <c r="K48" i="2"/>
  <c r="I48" i="2"/>
  <c r="K120" i="2"/>
  <c r="I120" i="2"/>
  <c r="K220" i="2"/>
  <c r="I220" i="2"/>
  <c r="K528" i="2"/>
  <c r="I528" i="2"/>
  <c r="K736" i="2"/>
  <c r="I736" i="2"/>
  <c r="K845" i="2"/>
  <c r="I845" i="2"/>
  <c r="K958" i="2"/>
  <c r="I958" i="2"/>
  <c r="K1033" i="2"/>
  <c r="I1033" i="2"/>
  <c r="K12" i="2"/>
  <c r="I12" i="2"/>
  <c r="K124" i="2"/>
  <c r="I124" i="2"/>
  <c r="K266" i="2"/>
  <c r="I266" i="2"/>
  <c r="K463" i="2"/>
  <c r="I463" i="2"/>
  <c r="K628" i="2"/>
  <c r="I628" i="2"/>
  <c r="K804" i="2"/>
  <c r="I804" i="2"/>
  <c r="K899" i="2"/>
  <c r="I899" i="2"/>
  <c r="K1035" i="2"/>
  <c r="I1035" i="2"/>
  <c r="K1054" i="2"/>
  <c r="I1054" i="2"/>
  <c r="K1114" i="2"/>
  <c r="I1114" i="2"/>
  <c r="K1068" i="2"/>
  <c r="I1068" i="2"/>
  <c r="K259" i="2"/>
  <c r="I259" i="2"/>
  <c r="K631" i="2"/>
  <c r="I631" i="2"/>
  <c r="K100" i="2"/>
  <c r="I100" i="2"/>
  <c r="I258" i="2"/>
  <c r="K258" i="2"/>
  <c r="K535" i="2"/>
  <c r="I535" i="2"/>
  <c r="K924" i="2"/>
  <c r="I924" i="2"/>
  <c r="K1051" i="2"/>
  <c r="I1051" i="2"/>
  <c r="K43" i="2"/>
  <c r="I43" i="2"/>
  <c r="K196" i="2"/>
  <c r="I196" i="2"/>
  <c r="K449" i="2"/>
  <c r="I449" i="2"/>
  <c r="K698" i="2"/>
  <c r="I698" i="2"/>
  <c r="K792" i="2"/>
  <c r="I792" i="2"/>
  <c r="K1038" i="2"/>
  <c r="I1038" i="2"/>
  <c r="K329" i="2"/>
  <c r="I329" i="2"/>
  <c r="K719" i="2"/>
  <c r="I719" i="2"/>
  <c r="K32" i="2"/>
  <c r="I32" i="2"/>
  <c r="K282" i="2"/>
  <c r="I282" i="2"/>
  <c r="K456" i="2"/>
  <c r="I456" i="2"/>
  <c r="K645" i="2"/>
  <c r="I645" i="2"/>
  <c r="K1017" i="2"/>
  <c r="I1017" i="2"/>
  <c r="K1129" i="2"/>
  <c r="I1129" i="2"/>
  <c r="K101" i="2"/>
  <c r="I101" i="2"/>
  <c r="K243" i="2"/>
  <c r="I243" i="2"/>
  <c r="K520" i="2"/>
  <c r="I520" i="2"/>
  <c r="K756" i="2"/>
  <c r="I756" i="2"/>
  <c r="K980" i="2"/>
  <c r="I980" i="2"/>
  <c r="K797" i="2"/>
  <c r="I797" i="2"/>
  <c r="K436" i="2"/>
  <c r="I436" i="2"/>
  <c r="K893" i="2"/>
  <c r="I893" i="2"/>
  <c r="K113" i="2"/>
  <c r="I113" i="2"/>
  <c r="K810" i="2"/>
  <c r="I810" i="2"/>
  <c r="K565" i="2"/>
  <c r="I565" i="2"/>
  <c r="K42" i="2"/>
  <c r="I42" i="2"/>
  <c r="K785" i="2"/>
  <c r="I785" i="2"/>
  <c r="K857" i="2"/>
  <c r="I857" i="2"/>
  <c r="K125" i="2"/>
  <c r="I125" i="2"/>
  <c r="K750" i="2"/>
  <c r="I750" i="2"/>
  <c r="K870" i="2"/>
  <c r="I870" i="2"/>
  <c r="K467" i="2"/>
  <c r="I467" i="2"/>
  <c r="K957" i="2"/>
  <c r="I957" i="2"/>
  <c r="K928" i="2"/>
  <c r="I928" i="2"/>
  <c r="K318" i="2"/>
  <c r="I318" i="2"/>
  <c r="K307" i="2"/>
  <c r="I307" i="2"/>
  <c r="K379" i="2"/>
  <c r="I379" i="2"/>
  <c r="K417" i="2"/>
  <c r="I417" i="2"/>
  <c r="K41" i="2"/>
  <c r="I41" i="2"/>
  <c r="K582" i="2"/>
  <c r="I582" i="2"/>
  <c r="K49" i="2"/>
  <c r="I49" i="2"/>
  <c r="K943" i="2"/>
  <c r="I943" i="2"/>
  <c r="K522" i="2"/>
  <c r="I522" i="2"/>
  <c r="K609" i="2"/>
  <c r="I609" i="2"/>
  <c r="K1087" i="2"/>
  <c r="I1087" i="2"/>
  <c r="K267" i="2"/>
  <c r="I267" i="2"/>
  <c r="K577" i="2"/>
  <c r="I577" i="2"/>
  <c r="K155" i="2"/>
  <c r="I155" i="2"/>
  <c r="K96" i="2"/>
  <c r="I96" i="2"/>
  <c r="K754" i="2"/>
  <c r="I754" i="2"/>
  <c r="K570" i="2"/>
  <c r="I570" i="2"/>
  <c r="K751" i="2"/>
  <c r="I751" i="2"/>
  <c r="K356" i="2"/>
  <c r="I356" i="2"/>
  <c r="K360" i="2"/>
  <c r="I360" i="2"/>
  <c r="K1126" i="2"/>
  <c r="I1126" i="2"/>
  <c r="K1019" i="2"/>
  <c r="I1019" i="2"/>
  <c r="K644" i="2"/>
  <c r="I644" i="2"/>
  <c r="K158" i="2"/>
  <c r="I158" i="2"/>
  <c r="K469" i="2"/>
  <c r="I469" i="2"/>
  <c r="K591" i="2"/>
  <c r="I591" i="2"/>
  <c r="K771" i="2"/>
  <c r="I771" i="2"/>
  <c r="K871" i="2"/>
  <c r="I871" i="2"/>
  <c r="K672" i="2"/>
  <c r="I672" i="2"/>
  <c r="K164" i="2"/>
  <c r="I164" i="2"/>
  <c r="K294" i="2"/>
  <c r="I294" i="2"/>
  <c r="K102" i="2"/>
  <c r="I102" i="2"/>
  <c r="K121" i="2"/>
  <c r="I121" i="2"/>
  <c r="K1104" i="2"/>
  <c r="I1104" i="2"/>
  <c r="K527" i="2"/>
  <c r="I527" i="2"/>
  <c r="K784" i="2"/>
  <c r="I784" i="2"/>
  <c r="K448" i="2"/>
  <c r="I448" i="2"/>
  <c r="K956" i="2"/>
  <c r="I956" i="2"/>
  <c r="K7" i="2"/>
  <c r="I7" i="2"/>
  <c r="K949" i="2"/>
  <c r="I949" i="2"/>
  <c r="K571" i="2"/>
  <c r="I571" i="2"/>
  <c r="K107" i="2"/>
  <c r="I107" i="2"/>
  <c r="K629" i="2"/>
  <c r="I629" i="2"/>
  <c r="I143" i="2"/>
  <c r="K143" i="2"/>
  <c r="K516" i="2"/>
  <c r="I516" i="2"/>
  <c r="K215" i="2"/>
  <c r="I215" i="2"/>
  <c r="K293" i="2"/>
  <c r="I293" i="2"/>
  <c r="K445" i="2"/>
  <c r="I445" i="2"/>
  <c r="K598" i="2"/>
  <c r="I598" i="2"/>
  <c r="K867" i="2"/>
  <c r="I867" i="2"/>
  <c r="K787" i="2"/>
  <c r="I787" i="2"/>
  <c r="K987" i="2"/>
  <c r="I987" i="2"/>
  <c r="K931" i="2"/>
  <c r="I931" i="2"/>
  <c r="K1066" i="2"/>
  <c r="I1066" i="2"/>
  <c r="K990" i="2"/>
  <c r="I990" i="2"/>
  <c r="K1115" i="2"/>
  <c r="I1115" i="2"/>
  <c r="K1125" i="2"/>
  <c r="I1125" i="2"/>
  <c r="K418" i="2"/>
  <c r="I418" i="2"/>
  <c r="K687" i="2"/>
  <c r="I687" i="2"/>
  <c r="K10" i="2"/>
  <c r="I10" i="2"/>
  <c r="K305" i="2"/>
  <c r="I305" i="2"/>
  <c r="K369" i="2"/>
  <c r="I369" i="2"/>
  <c r="K678" i="2"/>
  <c r="I678" i="2"/>
  <c r="K879" i="2"/>
  <c r="I879" i="2"/>
  <c r="K289" i="2"/>
  <c r="I289" i="2"/>
  <c r="K518" i="2"/>
  <c r="I518" i="2"/>
  <c r="K748" i="2"/>
  <c r="I748" i="2"/>
  <c r="K1044" i="2"/>
  <c r="I1044" i="2"/>
  <c r="K354" i="2"/>
  <c r="I354" i="2"/>
  <c r="K767" i="2"/>
  <c r="I767" i="2"/>
  <c r="K812" i="2"/>
  <c r="I812" i="2"/>
  <c r="K2" i="2"/>
  <c r="I2" i="2"/>
  <c r="K69" i="2"/>
  <c r="I69" i="2"/>
  <c r="K201" i="2"/>
  <c r="I201" i="2"/>
  <c r="K443" i="2"/>
  <c r="I443" i="2"/>
  <c r="K589" i="2"/>
  <c r="I589" i="2"/>
  <c r="K699" i="2"/>
  <c r="I699" i="2"/>
  <c r="K942" i="2"/>
  <c r="I942" i="2"/>
  <c r="K132" i="2"/>
  <c r="I132" i="2"/>
  <c r="K233" i="2"/>
  <c r="I233" i="2"/>
  <c r="K316" i="2"/>
  <c r="I316" i="2"/>
  <c r="K529" i="2"/>
  <c r="I529" i="2"/>
  <c r="K704" i="2"/>
  <c r="I704" i="2"/>
  <c r="K868" i="2"/>
  <c r="I868" i="2"/>
  <c r="K992" i="2"/>
  <c r="I992" i="2"/>
  <c r="K80" i="2"/>
  <c r="I80" i="2"/>
  <c r="K53" i="2"/>
  <c r="I53" i="2"/>
  <c r="K142" i="2"/>
  <c r="I142" i="2"/>
  <c r="K315" i="2"/>
  <c r="I315" i="2"/>
  <c r="K553" i="2"/>
  <c r="I553" i="2"/>
  <c r="K744" i="2"/>
  <c r="I744" i="2"/>
  <c r="I848" i="2"/>
  <c r="K848" i="2"/>
  <c r="K960" i="2"/>
  <c r="I960" i="2"/>
  <c r="K1041" i="2"/>
  <c r="I1041" i="2"/>
  <c r="K26" i="2"/>
  <c r="I26" i="2"/>
  <c r="K133" i="2"/>
  <c r="I133" i="2"/>
  <c r="K284" i="2"/>
  <c r="I284" i="2"/>
  <c r="K513" i="2"/>
  <c r="I513" i="2"/>
  <c r="K634" i="2"/>
  <c r="I634" i="2"/>
  <c r="K831" i="2"/>
  <c r="I831" i="2"/>
  <c r="K905" i="2"/>
  <c r="I905" i="2"/>
  <c r="I1043" i="2"/>
  <c r="K1043" i="2"/>
  <c r="K1056" i="2"/>
  <c r="I1056" i="2"/>
  <c r="K1122" i="2"/>
  <c r="I1122" i="2"/>
  <c r="K1079" i="2"/>
  <c r="I1079" i="2"/>
  <c r="K290" i="2"/>
  <c r="I290" i="2"/>
  <c r="K951" i="2"/>
  <c r="I951" i="2"/>
  <c r="K112" i="2"/>
  <c r="I112" i="2"/>
  <c r="K324" i="2"/>
  <c r="I324" i="2"/>
  <c r="K579" i="2"/>
  <c r="I579" i="2"/>
  <c r="K947" i="2"/>
  <c r="I947" i="2"/>
  <c r="K1062" i="2"/>
  <c r="I1062" i="2"/>
  <c r="K59" i="2"/>
  <c r="I59" i="2"/>
  <c r="K212" i="2"/>
  <c r="I212" i="2"/>
  <c r="K568" i="2"/>
  <c r="I568" i="2"/>
  <c r="K706" i="2"/>
  <c r="I706" i="2"/>
  <c r="K800" i="2"/>
  <c r="I800" i="2"/>
  <c r="K1045" i="2"/>
  <c r="I1045" i="2"/>
  <c r="K400" i="2"/>
  <c r="I400" i="2"/>
  <c r="K738" i="2"/>
  <c r="I738" i="2"/>
  <c r="K34" i="2"/>
  <c r="I34" i="2"/>
  <c r="K288" i="2"/>
  <c r="I288" i="2"/>
  <c r="K472" i="2"/>
  <c r="I472" i="2"/>
  <c r="K667" i="2"/>
  <c r="I667" i="2"/>
  <c r="K1020" i="2"/>
  <c r="I1020" i="2"/>
  <c r="K17" i="2"/>
  <c r="I17" i="2"/>
  <c r="K123" i="2"/>
  <c r="I123" i="2"/>
  <c r="K251" i="2"/>
  <c r="I251" i="2"/>
  <c r="K583" i="2"/>
  <c r="I583" i="2"/>
  <c r="K759" i="2"/>
  <c r="I759" i="2"/>
  <c r="K1063" i="2"/>
  <c r="I1063" i="2"/>
  <c r="K805" i="2"/>
  <c r="I805" i="2"/>
  <c r="K514" i="2"/>
  <c r="I514" i="2"/>
  <c r="K904" i="2"/>
  <c r="I904" i="2"/>
  <c r="K118" i="2"/>
  <c r="I118" i="2"/>
  <c r="K834" i="2"/>
  <c r="I834" i="2"/>
  <c r="K934" i="2"/>
  <c r="I934" i="2"/>
  <c r="K58" i="2"/>
  <c r="I58" i="2"/>
  <c r="K788" i="2"/>
  <c r="I788" i="2"/>
  <c r="K865" i="2"/>
  <c r="I865" i="2"/>
  <c r="K139" i="2"/>
  <c r="I139" i="2"/>
  <c r="K758" i="2"/>
  <c r="I758" i="2"/>
  <c r="K913" i="2"/>
  <c r="I913" i="2"/>
  <c r="K491" i="2"/>
  <c r="I491" i="2"/>
  <c r="K973" i="2"/>
  <c r="I973" i="2"/>
  <c r="K1012" i="2"/>
  <c r="I1012" i="2"/>
  <c r="K326" i="2"/>
  <c r="I326" i="2"/>
  <c r="K334" i="2"/>
  <c r="I334" i="2"/>
  <c r="K68" i="2"/>
  <c r="I68" i="2"/>
  <c r="K425" i="2"/>
  <c r="I425" i="2"/>
  <c r="K82" i="2"/>
  <c r="I82" i="2"/>
  <c r="K633" i="2"/>
  <c r="I633" i="2"/>
  <c r="K62" i="2"/>
  <c r="I62" i="2"/>
  <c r="K1013" i="2"/>
  <c r="I1013" i="2"/>
  <c r="K731" i="2"/>
  <c r="I731" i="2"/>
  <c r="K653" i="2"/>
  <c r="I653" i="2"/>
  <c r="K1127" i="2"/>
  <c r="I1127" i="2"/>
  <c r="K283" i="2"/>
  <c r="I283" i="2"/>
  <c r="K1030" i="2"/>
  <c r="I1030" i="2"/>
  <c r="K275" i="2"/>
  <c r="I275" i="2"/>
  <c r="K136" i="2"/>
  <c r="I136" i="2"/>
  <c r="K786" i="2"/>
  <c r="I786" i="2"/>
  <c r="K581" i="2"/>
  <c r="I581" i="2"/>
  <c r="K996" i="2"/>
  <c r="I996" i="2"/>
  <c r="K641" i="2"/>
  <c r="I641" i="2"/>
  <c r="K399" i="2"/>
  <c r="I399" i="2"/>
  <c r="K1142" i="2"/>
  <c r="I1142" i="2"/>
  <c r="K1135" i="2"/>
  <c r="I1135" i="2"/>
  <c r="K387" i="2"/>
  <c r="I387" i="2"/>
  <c r="K263" i="2"/>
  <c r="I263" i="2"/>
  <c r="K277" i="2"/>
  <c r="I277" i="2"/>
  <c r="K413" i="2"/>
  <c r="I413" i="2"/>
  <c r="K808" i="2"/>
  <c r="I808" i="2"/>
  <c r="K971" i="2"/>
  <c r="I971" i="2"/>
  <c r="K304" i="2"/>
  <c r="I304" i="2"/>
  <c r="I248" i="2"/>
  <c r="K248" i="2"/>
  <c r="K521" i="2"/>
  <c r="I521" i="2"/>
  <c r="K674" i="2"/>
  <c r="I674" i="2"/>
  <c r="K502" i="2"/>
  <c r="I502" i="2"/>
  <c r="K222" i="2"/>
  <c r="I222" i="2"/>
  <c r="K1065" i="2"/>
  <c r="I1065" i="2"/>
  <c r="K1040" i="2"/>
  <c r="I1040" i="2"/>
  <c r="K1029" i="2"/>
  <c r="I1029" i="2"/>
  <c r="I1011" i="2"/>
  <c r="K1011" i="2"/>
  <c r="K202" i="2"/>
  <c r="I202" i="2"/>
  <c r="K681" i="2"/>
  <c r="I681" i="2"/>
  <c r="K539" i="2"/>
  <c r="I539" i="2"/>
  <c r="K927" i="2"/>
  <c r="I927" i="2"/>
  <c r="K88" i="2"/>
  <c r="I88" i="2"/>
  <c r="K298" i="2"/>
  <c r="I298" i="2"/>
  <c r="K271" i="2"/>
  <c r="I271" i="2"/>
  <c r="K349" i="2"/>
  <c r="I349" i="2"/>
  <c r="K494" i="2"/>
  <c r="I494" i="2"/>
  <c r="K119" i="2"/>
  <c r="I119" i="2"/>
  <c r="K492" i="2"/>
  <c r="I492" i="2"/>
  <c r="K599" i="2"/>
  <c r="I599" i="2"/>
  <c r="K827" i="2"/>
  <c r="I827" i="2"/>
  <c r="K206" i="2"/>
  <c r="I206" i="2"/>
  <c r="K372" i="2"/>
  <c r="I372" i="2"/>
  <c r="K374" i="2"/>
  <c r="I374" i="2"/>
  <c r="K538" i="2"/>
  <c r="I538" i="2"/>
  <c r="K637" i="2"/>
  <c r="I637" i="2"/>
  <c r="K622" i="2"/>
  <c r="I622" i="2"/>
  <c r="K630" i="2"/>
  <c r="I630" i="2"/>
  <c r="K471" i="2"/>
  <c r="I471" i="2"/>
  <c r="K816" i="2"/>
  <c r="I816" i="2"/>
  <c r="K779" i="2"/>
  <c r="I779" i="2"/>
  <c r="K832" i="2"/>
  <c r="I832" i="2"/>
  <c r="K872" i="2"/>
  <c r="I872" i="2"/>
  <c r="K794" i="2"/>
  <c r="I794" i="2"/>
  <c r="K995" i="2"/>
  <c r="I995" i="2"/>
  <c r="K962" i="2"/>
  <c r="I962" i="2"/>
  <c r="K1082" i="2"/>
  <c r="I1082" i="2"/>
  <c r="K858" i="2"/>
  <c r="I858" i="2"/>
  <c r="K1137" i="2"/>
  <c r="I1137" i="2"/>
  <c r="K998" i="2"/>
  <c r="I998" i="2"/>
  <c r="K426" i="2"/>
  <c r="I426" i="2"/>
  <c r="K690" i="2"/>
  <c r="I690" i="2"/>
  <c r="K361" i="2"/>
  <c r="I361" i="2"/>
  <c r="K346" i="2"/>
  <c r="I346" i="2"/>
  <c r="K386" i="2"/>
  <c r="I386" i="2"/>
  <c r="K703" i="2"/>
  <c r="I703" i="2"/>
  <c r="K926" i="2"/>
  <c r="I926" i="2"/>
  <c r="K377" i="2"/>
  <c r="I377" i="2"/>
  <c r="K531" i="2"/>
  <c r="I531" i="2"/>
  <c r="K780" i="2"/>
  <c r="I780" i="2"/>
  <c r="K1053" i="2"/>
  <c r="I1053" i="2"/>
  <c r="K376" i="2"/>
  <c r="I376" i="2"/>
  <c r="K770" i="2"/>
  <c r="I770" i="2"/>
  <c r="K1124" i="2"/>
  <c r="I1124" i="2"/>
  <c r="K732" i="2"/>
  <c r="I732" i="2"/>
  <c r="K86" i="2"/>
  <c r="I86" i="2"/>
  <c r="K204" i="2"/>
  <c r="I204" i="2"/>
  <c r="K468" i="2"/>
  <c r="I468" i="2"/>
  <c r="K590" i="2"/>
  <c r="I590" i="2"/>
  <c r="K700" i="2"/>
  <c r="I700" i="2"/>
  <c r="K982" i="2"/>
  <c r="I982" i="2"/>
  <c r="K144" i="2"/>
  <c r="I144" i="2"/>
  <c r="K235" i="2"/>
  <c r="I235" i="2"/>
  <c r="K351" i="2"/>
  <c r="I351" i="2"/>
  <c r="K551" i="2"/>
  <c r="I551" i="2"/>
  <c r="K712" i="2"/>
  <c r="I712" i="2"/>
  <c r="K890" i="2"/>
  <c r="I890" i="2"/>
  <c r="K1000" i="2"/>
  <c r="I1000" i="2"/>
  <c r="K152" i="2"/>
  <c r="I152" i="2"/>
  <c r="K73" i="2"/>
  <c r="I73" i="2"/>
  <c r="K148" i="2"/>
  <c r="I148" i="2"/>
  <c r="K401" i="2"/>
  <c r="I401" i="2"/>
  <c r="K556" i="2"/>
  <c r="I556" i="2"/>
  <c r="K761" i="2"/>
  <c r="I761" i="2"/>
  <c r="K860" i="2"/>
  <c r="I860" i="2"/>
  <c r="K966" i="2"/>
  <c r="I966" i="2"/>
  <c r="K1052" i="2"/>
  <c r="I1052" i="2"/>
  <c r="K29" i="2"/>
  <c r="I29" i="2"/>
  <c r="K150" i="2"/>
  <c r="I150" i="2"/>
  <c r="K306" i="2"/>
  <c r="I306" i="2"/>
  <c r="K530" i="2"/>
  <c r="I530" i="2"/>
  <c r="K636" i="2"/>
  <c r="I636" i="2"/>
  <c r="K837" i="2"/>
  <c r="I837" i="2"/>
  <c r="K945" i="2"/>
  <c r="I945" i="2"/>
  <c r="K1057" i="2"/>
  <c r="I1057" i="2"/>
  <c r="K1064" i="2"/>
  <c r="I1064" i="2"/>
  <c r="K1143" i="2"/>
  <c r="I1143" i="2"/>
  <c r="K1093" i="2"/>
  <c r="I1093" i="2"/>
  <c r="K339" i="2"/>
  <c r="I339" i="2"/>
  <c r="K967" i="2"/>
  <c r="I967" i="2"/>
  <c r="K128" i="2"/>
  <c r="I128" i="2"/>
  <c r="K411" i="2"/>
  <c r="I411" i="2"/>
  <c r="K682" i="2"/>
  <c r="I682" i="2"/>
  <c r="K955" i="2"/>
  <c r="I955" i="2"/>
  <c r="K1081" i="2"/>
  <c r="I1081" i="2"/>
  <c r="K89" i="2"/>
  <c r="I89" i="2"/>
  <c r="K228" i="2"/>
  <c r="I228" i="2"/>
  <c r="K584" i="2"/>
  <c r="I584" i="2"/>
  <c r="K722" i="2"/>
  <c r="I722" i="2"/>
  <c r="K841" i="2"/>
  <c r="I841" i="2"/>
  <c r="K1048" i="2"/>
  <c r="I1048" i="2"/>
  <c r="K554" i="2"/>
  <c r="I554" i="2"/>
  <c r="K952" i="2"/>
  <c r="I952" i="2"/>
  <c r="K50" i="2"/>
  <c r="I50" i="2"/>
  <c r="K323" i="2"/>
  <c r="I323" i="2"/>
  <c r="K488" i="2"/>
  <c r="I488" i="2"/>
  <c r="K694" i="2"/>
  <c r="I694" i="2"/>
  <c r="K1036" i="2"/>
  <c r="I1036" i="2"/>
  <c r="K25" i="2"/>
  <c r="I25" i="2"/>
  <c r="K134" i="2"/>
  <c r="I134" i="2"/>
  <c r="K270" i="2"/>
  <c r="I270" i="2"/>
  <c r="K642" i="2"/>
  <c r="I642" i="2"/>
  <c r="K772" i="2"/>
  <c r="I772" i="2"/>
  <c r="K1107" i="2"/>
  <c r="I1107" i="2"/>
  <c r="K813" i="2"/>
  <c r="I813" i="2"/>
  <c r="K533" i="2"/>
  <c r="I533" i="2"/>
  <c r="K923" i="2"/>
  <c r="I923" i="2"/>
  <c r="I210" i="2"/>
  <c r="K210" i="2"/>
  <c r="K850" i="2"/>
  <c r="I850" i="2"/>
  <c r="K1021" i="2"/>
  <c r="I1021" i="2"/>
  <c r="K131" i="2"/>
  <c r="I131" i="2"/>
  <c r="K793" i="2"/>
  <c r="I793" i="2"/>
  <c r="K876" i="2"/>
  <c r="I876" i="2"/>
  <c r="K230" i="2"/>
  <c r="I230" i="2"/>
  <c r="K766" i="2"/>
  <c r="I766" i="2"/>
  <c r="K965" i="2"/>
  <c r="I965" i="2"/>
  <c r="K526" i="2"/>
  <c r="I526" i="2"/>
  <c r="K981" i="2"/>
  <c r="I981" i="2"/>
  <c r="K689" i="2"/>
  <c r="I689" i="2"/>
  <c r="K610" i="2"/>
  <c r="I610" i="2"/>
  <c r="K1008" i="2"/>
  <c r="I1008" i="2"/>
  <c r="K122" i="2"/>
  <c r="I122" i="2"/>
  <c r="K701" i="2"/>
  <c r="I701" i="2"/>
  <c r="K114" i="2"/>
  <c r="I114" i="2"/>
  <c r="K1023" i="2"/>
  <c r="I1023" i="2"/>
  <c r="K65" i="2"/>
  <c r="I65" i="2"/>
  <c r="K1094" i="2"/>
  <c r="I1094" i="2"/>
  <c r="K747" i="2"/>
  <c r="I747" i="2"/>
  <c r="K654" i="2"/>
  <c r="I654" i="2"/>
  <c r="K1138" i="2"/>
  <c r="I1138" i="2"/>
  <c r="K441" i="2"/>
  <c r="I441" i="2"/>
  <c r="K1049" i="2"/>
  <c r="I1049" i="2"/>
  <c r="K938" i="2"/>
  <c r="I938" i="2"/>
  <c r="K168" i="2"/>
  <c r="I168" i="2"/>
  <c r="K920" i="2"/>
  <c r="I920" i="2"/>
  <c r="K632" i="2"/>
  <c r="I632" i="2"/>
  <c r="K1134" i="2"/>
  <c r="I1134" i="2"/>
  <c r="K673" i="2"/>
  <c r="I673" i="2"/>
  <c r="K440" i="2"/>
  <c r="I440" i="2"/>
  <c r="K650" i="2"/>
  <c r="I650" i="2"/>
  <c r="K618" i="2"/>
  <c r="I618" i="2"/>
  <c r="K395" i="2"/>
  <c r="I395" i="2"/>
  <c r="K87" i="2"/>
  <c r="I87" i="2"/>
  <c r="K348" i="2"/>
  <c r="I348" i="2"/>
  <c r="K576" i="2"/>
  <c r="I576" i="2"/>
  <c r="K877" i="2"/>
  <c r="I877" i="2"/>
  <c r="K328" i="2"/>
  <c r="I328" i="2"/>
  <c r="K1092" i="2"/>
  <c r="I1092" i="2"/>
  <c r="K903" i="2"/>
  <c r="I903" i="2"/>
  <c r="K94" i="2"/>
  <c r="I94" i="2"/>
  <c r="K5" i="2"/>
  <c r="I5" i="2"/>
  <c r="K1025" i="2"/>
  <c r="I1025" i="2"/>
  <c r="K782" i="2"/>
  <c r="I782" i="2"/>
  <c r="K612" i="2"/>
  <c r="I612" i="2"/>
  <c r="K177" i="2"/>
  <c r="I177" i="2"/>
  <c r="K262" i="2"/>
  <c r="I262" i="2"/>
  <c r="K219" i="2"/>
  <c r="I219" i="2"/>
  <c r="K757" i="2"/>
  <c r="I757" i="2"/>
  <c r="I545" i="2"/>
  <c r="K545" i="2"/>
  <c r="K371" i="2"/>
  <c r="I371" i="2"/>
  <c r="K273" i="2"/>
  <c r="I273" i="2"/>
  <c r="K647" i="2"/>
  <c r="I647" i="2"/>
  <c r="K103" i="2"/>
  <c r="I103" i="2"/>
  <c r="K478" i="2"/>
  <c r="I478" i="2"/>
  <c r="K279" i="2"/>
  <c r="I279" i="2"/>
  <c r="K229" i="2"/>
  <c r="I229" i="2"/>
  <c r="K366" i="2"/>
  <c r="I366" i="2"/>
  <c r="K614" i="2"/>
  <c r="I614" i="2"/>
  <c r="K223" i="2"/>
  <c r="I223" i="2"/>
  <c r="K135" i="2"/>
  <c r="I135" i="2"/>
  <c r="K438" i="2"/>
  <c r="I438" i="2"/>
  <c r="K454" i="2"/>
  <c r="I454" i="2"/>
  <c r="K231" i="2"/>
  <c r="I231" i="2"/>
  <c r="K191" i="2"/>
  <c r="I191" i="2"/>
  <c r="K245" i="2"/>
  <c r="I245" i="2"/>
  <c r="K380" i="2"/>
  <c r="I380" i="2"/>
  <c r="K452" i="2"/>
  <c r="I452" i="2"/>
  <c r="K428" i="2"/>
  <c r="I428" i="2"/>
  <c r="K540" i="2"/>
  <c r="I540" i="2"/>
  <c r="K382" i="2"/>
  <c r="I382" i="2"/>
  <c r="K477" i="2"/>
  <c r="I477" i="2"/>
  <c r="K381" i="2"/>
  <c r="I381" i="2"/>
  <c r="K444" i="2"/>
  <c r="I444" i="2"/>
  <c r="K566" i="2"/>
  <c r="I566" i="2"/>
  <c r="K675" i="2"/>
  <c r="I675" i="2"/>
  <c r="K651" i="2"/>
  <c r="I651" i="2"/>
  <c r="K635" i="2"/>
  <c r="I635" i="2"/>
  <c r="I543" i="2"/>
  <c r="K543" i="2"/>
  <c r="K824" i="2"/>
  <c r="I824" i="2"/>
  <c r="K795" i="2"/>
  <c r="I795" i="2"/>
  <c r="K859" i="2"/>
  <c r="I859" i="2"/>
  <c r="K691" i="2"/>
  <c r="I691" i="2"/>
  <c r="I803" i="2"/>
  <c r="K803" i="2"/>
  <c r="K898" i="2"/>
  <c r="I898" i="2"/>
  <c r="K986" i="2"/>
  <c r="I986" i="2"/>
  <c r="K1098" i="2"/>
  <c r="I1098" i="2"/>
  <c r="K884" i="2"/>
  <c r="I884" i="2"/>
  <c r="I1123" i="2"/>
  <c r="K1123" i="2"/>
  <c r="K8" i="2"/>
  <c r="I8" i="2"/>
  <c r="K458" i="2"/>
  <c r="I458" i="2"/>
  <c r="K735" i="2"/>
  <c r="I735" i="2"/>
  <c r="K409" i="2"/>
  <c r="I409" i="2"/>
  <c r="K378" i="2"/>
  <c r="I378" i="2"/>
  <c r="K408" i="2"/>
  <c r="I408" i="2"/>
  <c r="K714" i="2"/>
  <c r="I714" i="2"/>
  <c r="K935" i="2"/>
  <c r="I935" i="2"/>
  <c r="K394" i="2"/>
  <c r="I394" i="2"/>
  <c r="K537" i="2"/>
  <c r="I537" i="2"/>
  <c r="K873" i="2"/>
  <c r="I873" i="2"/>
  <c r="K1086" i="2"/>
  <c r="I1086" i="2"/>
  <c r="K393" i="2"/>
  <c r="I393" i="2"/>
  <c r="K791" i="2"/>
  <c r="I791" i="2"/>
  <c r="K499" i="2"/>
  <c r="I499" i="2"/>
  <c r="K869" i="2"/>
  <c r="I869" i="2"/>
  <c r="K106" i="2"/>
  <c r="I106" i="2"/>
  <c r="K227" i="2"/>
  <c r="I227" i="2"/>
  <c r="K479" i="2"/>
  <c r="I479" i="2"/>
  <c r="K639" i="2"/>
  <c r="I639" i="2"/>
  <c r="K708" i="2"/>
  <c r="I708" i="2"/>
  <c r="K54" i="2"/>
  <c r="I54" i="2"/>
  <c r="K149" i="2"/>
  <c r="I149" i="2"/>
  <c r="K238" i="2"/>
  <c r="I238" i="2"/>
  <c r="I363" i="2"/>
  <c r="K363" i="2"/>
  <c r="K625" i="2"/>
  <c r="I625" i="2"/>
  <c r="K724" i="2"/>
  <c r="I724" i="2"/>
  <c r="K915" i="2"/>
  <c r="I915" i="2"/>
  <c r="K1009" i="2"/>
  <c r="I1009" i="2"/>
  <c r="K192" i="2"/>
  <c r="I192" i="2"/>
  <c r="K76" i="2"/>
  <c r="I76" i="2"/>
  <c r="K160" i="2"/>
  <c r="I160" i="2"/>
  <c r="K403" i="2"/>
  <c r="I403" i="2"/>
  <c r="K559" i="2"/>
  <c r="I559" i="2"/>
  <c r="K769" i="2"/>
  <c r="I769" i="2"/>
  <c r="K881" i="2"/>
  <c r="I881" i="2"/>
  <c r="K975" i="2"/>
  <c r="I975" i="2"/>
  <c r="K1070" i="2"/>
  <c r="I1070" i="2"/>
  <c r="K35" i="2"/>
  <c r="I35" i="2"/>
  <c r="K170" i="2"/>
  <c r="I170" i="2"/>
  <c r="K341" i="2"/>
  <c r="I341" i="2"/>
  <c r="K541" i="2"/>
  <c r="I541" i="2"/>
  <c r="K686" i="2"/>
  <c r="I686" i="2"/>
  <c r="K853" i="2"/>
  <c r="I853" i="2"/>
  <c r="K993" i="2"/>
  <c r="I993" i="2"/>
  <c r="K1069" i="2"/>
  <c r="I1069" i="2"/>
  <c r="K1075" i="2"/>
  <c r="I1075" i="2"/>
  <c r="K1152" i="2"/>
  <c r="I1152" i="2"/>
  <c r="K1096" i="2"/>
  <c r="I1096" i="2"/>
  <c r="K442" i="2"/>
  <c r="I442" i="2"/>
  <c r="K13" i="2"/>
  <c r="I13" i="2"/>
  <c r="K141" i="2"/>
  <c r="I141" i="2"/>
  <c r="K419" i="2"/>
  <c r="I419" i="2"/>
  <c r="K741" i="2"/>
  <c r="I741" i="2"/>
  <c r="I963" i="2"/>
  <c r="K963" i="2"/>
  <c r="K1084" i="2"/>
  <c r="I1084" i="2"/>
  <c r="K105" i="2"/>
  <c r="I105" i="2"/>
  <c r="K281" i="2"/>
  <c r="I281" i="2"/>
  <c r="K646" i="2"/>
  <c r="I646" i="2"/>
  <c r="K733" i="2"/>
  <c r="I733" i="2"/>
  <c r="K875" i="2"/>
  <c r="I875" i="2"/>
  <c r="K1059" i="2"/>
  <c r="I1059" i="2"/>
  <c r="K573" i="2"/>
  <c r="I573" i="2"/>
  <c r="K976" i="2"/>
  <c r="I976" i="2"/>
  <c r="I56" i="2"/>
  <c r="K56" i="2"/>
  <c r="K340" i="2"/>
  <c r="I340" i="2"/>
  <c r="K496" i="2"/>
  <c r="I496" i="2"/>
  <c r="K702" i="2"/>
  <c r="I702" i="2"/>
  <c r="K1047" i="2"/>
  <c r="I1047" i="2"/>
  <c r="K28" i="2"/>
  <c r="I28" i="2"/>
  <c r="K153" i="2"/>
  <c r="I153" i="2"/>
  <c r="K276" i="2"/>
  <c r="I276" i="2"/>
  <c r="K657" i="2"/>
  <c r="I657" i="2"/>
  <c r="K836" i="2"/>
  <c r="I836" i="2"/>
  <c r="K677" i="2"/>
  <c r="I677" i="2"/>
  <c r="K1089" i="2"/>
  <c r="I1089" i="2"/>
  <c r="K781" i="2"/>
  <c r="I781" i="2"/>
  <c r="K953" i="2"/>
  <c r="I953" i="2"/>
  <c r="K218" i="2"/>
  <c r="I218" i="2"/>
  <c r="K901" i="2"/>
  <c r="I901" i="2"/>
  <c r="K1031" i="2"/>
  <c r="I1031" i="2"/>
  <c r="K147" i="2"/>
  <c r="I147" i="2"/>
  <c r="K801" i="2"/>
  <c r="I801" i="2"/>
  <c r="K908" i="2"/>
  <c r="I908" i="2"/>
  <c r="K292" i="2"/>
  <c r="I292" i="2"/>
  <c r="K774" i="2"/>
  <c r="I774" i="2"/>
  <c r="K1088" i="2"/>
  <c r="I1088" i="2"/>
  <c r="K534" i="2"/>
  <c r="I534" i="2"/>
  <c r="K1028" i="2"/>
  <c r="I1028" i="2"/>
  <c r="K721" i="2"/>
  <c r="I721" i="2"/>
  <c r="K820" i="2"/>
  <c r="I820" i="2"/>
  <c r="K1145" i="2"/>
  <c r="I1145" i="2"/>
  <c r="K154" i="2"/>
  <c r="I154" i="2"/>
  <c r="K709" i="2"/>
  <c r="I709" i="2"/>
  <c r="K146" i="2"/>
  <c r="I146" i="2"/>
  <c r="K1039" i="2"/>
  <c r="I1039" i="2"/>
  <c r="K161" i="2"/>
  <c r="I161" i="2"/>
  <c r="K3" i="2"/>
  <c r="I3" i="2"/>
  <c r="K1083" i="2"/>
  <c r="I1083" i="2"/>
  <c r="K661" i="2"/>
  <c r="I661" i="2"/>
  <c r="K1146" i="2"/>
  <c r="I1146" i="2"/>
  <c r="K457" i="2"/>
  <c r="I457" i="2"/>
  <c r="K1073" i="2"/>
  <c r="I1073" i="2"/>
  <c r="K954" i="2"/>
  <c r="I954" i="2"/>
  <c r="K176" i="2"/>
  <c r="I176" i="2"/>
  <c r="K925" i="2"/>
  <c r="I925" i="2"/>
  <c r="K640" i="2"/>
  <c r="I640" i="2"/>
  <c r="K194" i="2"/>
  <c r="I194" i="2"/>
  <c r="K799" i="2"/>
  <c r="I799" i="2"/>
  <c r="K575" i="2"/>
  <c r="I575" i="2"/>
  <c r="K725" i="2"/>
  <c r="I725" i="2"/>
  <c r="K626" i="2"/>
  <c r="I626" i="2"/>
  <c r="K1046" i="2"/>
  <c r="I1046" i="2"/>
  <c r="K213" i="2"/>
  <c r="I213" i="2"/>
  <c r="K414" i="2"/>
  <c r="I414" i="2"/>
  <c r="K587" i="2"/>
  <c r="I587" i="2"/>
  <c r="K1034" i="2"/>
  <c r="I1034" i="2"/>
  <c r="K918" i="2"/>
  <c r="I918" i="2"/>
  <c r="K983" i="2"/>
  <c r="I983" i="2"/>
  <c r="K308" i="2"/>
  <c r="I308" i="2"/>
  <c r="K189" i="2"/>
  <c r="I189" i="2"/>
  <c r="K36" i="2"/>
  <c r="I36" i="2"/>
  <c r="K940" i="2"/>
  <c r="I940" i="2"/>
  <c r="K891" i="2"/>
  <c r="I891" i="2"/>
  <c r="K92" i="2"/>
  <c r="I92" i="2"/>
  <c r="K384" i="2"/>
  <c r="I384" i="2"/>
  <c r="K9" i="2"/>
  <c r="I9" i="2"/>
  <c r="K482" i="2"/>
  <c r="I482" i="2"/>
  <c r="K110" i="2"/>
  <c r="I110" i="2"/>
  <c r="K814" i="2"/>
  <c r="I814" i="2"/>
  <c r="K272" i="2"/>
  <c r="I272" i="2"/>
  <c r="K912" i="2"/>
  <c r="I912" i="2"/>
  <c r="K1014" i="2"/>
  <c r="I1014" i="2"/>
  <c r="K221" i="2"/>
  <c r="I221" i="2"/>
  <c r="K422" i="2"/>
  <c r="I422" i="2"/>
  <c r="I31" i="2"/>
  <c r="K31" i="2"/>
  <c r="K364" i="2"/>
  <c r="I364" i="2"/>
  <c r="K365" i="2"/>
  <c r="I365" i="2"/>
  <c r="K621" i="2"/>
  <c r="I621" i="2"/>
  <c r="K287" i="2"/>
  <c r="I287" i="2"/>
  <c r="K237" i="2"/>
  <c r="I237" i="2"/>
  <c r="K580" i="2"/>
  <c r="I580" i="2"/>
  <c r="K373" i="2"/>
  <c r="I373" i="2"/>
  <c r="K295" i="2"/>
  <c r="I295" i="2"/>
  <c r="K23" i="2"/>
  <c r="I23" i="2"/>
  <c r="K309" i="2"/>
  <c r="I309" i="2"/>
  <c r="K79" i="2"/>
  <c r="I79" i="2"/>
  <c r="K39" i="2"/>
  <c r="I39" i="2"/>
  <c r="K167" i="2"/>
  <c r="I167" i="2"/>
  <c r="K388" i="2"/>
  <c r="I388" i="2"/>
  <c r="K437" i="2"/>
  <c r="I437" i="2"/>
  <c r="K390" i="2"/>
  <c r="I390" i="2"/>
  <c r="K389" i="2"/>
  <c r="I389" i="2"/>
  <c r="K585" i="2"/>
  <c r="I585" i="2"/>
  <c r="K439" i="2"/>
  <c r="I439" i="2"/>
  <c r="K544" i="2"/>
  <c r="I544" i="2"/>
  <c r="K511" i="2"/>
  <c r="I511" i="2"/>
  <c r="K549" i="2"/>
  <c r="I549" i="2"/>
  <c r="K851" i="2"/>
  <c r="I851" i="2"/>
  <c r="K819" i="2"/>
  <c r="I819" i="2"/>
  <c r="K864" i="2"/>
  <c r="I864" i="2"/>
  <c r="K723" i="2"/>
  <c r="I723" i="2"/>
  <c r="K818" i="2"/>
  <c r="I818" i="2"/>
  <c r="K907" i="2"/>
  <c r="I907" i="2"/>
  <c r="K994" i="2"/>
  <c r="I994" i="2"/>
  <c r="K882" i="2"/>
  <c r="I882" i="2"/>
  <c r="I930" i="2"/>
  <c r="K930" i="2"/>
  <c r="K1133" i="2"/>
  <c r="I1133" i="2"/>
  <c r="K232" i="2"/>
  <c r="I232" i="2"/>
  <c r="K504" i="2"/>
  <c r="I504" i="2"/>
  <c r="K746" i="2"/>
  <c r="I746" i="2"/>
  <c r="K550" i="2"/>
  <c r="I550" i="2"/>
  <c r="K434" i="2"/>
  <c r="I434" i="2"/>
  <c r="K480" i="2"/>
  <c r="I480" i="2"/>
  <c r="K740" i="2"/>
  <c r="I740" i="2"/>
  <c r="K950" i="2"/>
  <c r="I950" i="2"/>
  <c r="K416" i="2"/>
  <c r="I416" i="2"/>
  <c r="K620" i="2"/>
  <c r="I620" i="2"/>
  <c r="K902" i="2"/>
  <c r="I902" i="2"/>
  <c r="K1109" i="2"/>
  <c r="I1109" i="2"/>
  <c r="K432" i="2"/>
  <c r="I432" i="2"/>
  <c r="K802" i="2"/>
  <c r="I802" i="2"/>
  <c r="K1112" i="2"/>
  <c r="I1112" i="2"/>
  <c r="K1116" i="2"/>
  <c r="I1116" i="2"/>
  <c r="K109" i="2"/>
  <c r="I109" i="2"/>
  <c r="K260" i="2"/>
  <c r="I260" i="2"/>
  <c r="K487" i="2"/>
  <c r="I487" i="2"/>
  <c r="K656" i="2"/>
  <c r="I656" i="2"/>
  <c r="K715" i="2"/>
  <c r="I715" i="2"/>
  <c r="K74" i="2"/>
  <c r="I74" i="2"/>
  <c r="K169" i="2"/>
  <c r="I169" i="2"/>
  <c r="K246" i="2"/>
  <c r="I246" i="2"/>
  <c r="I415" i="2"/>
  <c r="K415" i="2"/>
  <c r="K627" i="2"/>
  <c r="I627" i="2"/>
  <c r="K726" i="2"/>
  <c r="I726" i="2"/>
  <c r="K919" i="2"/>
  <c r="I919" i="2"/>
  <c r="K1015" i="2"/>
  <c r="I1015" i="2"/>
  <c r="K249" i="2"/>
  <c r="I249" i="2"/>
  <c r="K90" i="2"/>
  <c r="I90" i="2"/>
  <c r="K185" i="2"/>
  <c r="I185" i="2"/>
  <c r="K447" i="2"/>
  <c r="I447" i="2"/>
  <c r="K593" i="2"/>
  <c r="I593" i="2"/>
  <c r="K775" i="2"/>
  <c r="I775" i="2"/>
  <c r="K889" i="2"/>
  <c r="I889" i="2"/>
  <c r="K977" i="2"/>
  <c r="I977" i="2"/>
  <c r="K1080" i="2"/>
  <c r="I1080" i="2"/>
  <c r="K38" i="2"/>
  <c r="I38" i="2"/>
  <c r="K173" i="2"/>
  <c r="I173" i="2"/>
  <c r="K344" i="2"/>
  <c r="I344" i="2"/>
  <c r="K603" i="2"/>
  <c r="I603" i="2"/>
  <c r="K697" i="2"/>
  <c r="I697" i="2"/>
  <c r="K861" i="2"/>
  <c r="I861" i="2"/>
  <c r="K1001" i="2"/>
  <c r="I1001" i="2"/>
  <c r="K1071" i="2"/>
  <c r="I1071" i="2"/>
  <c r="K1078" i="2"/>
  <c r="I1078" i="2"/>
  <c r="K1102" i="2"/>
  <c r="I1102" i="2"/>
  <c r="K1144" i="2"/>
  <c r="I1144" i="2"/>
  <c r="K450" i="2"/>
  <c r="I450" i="2"/>
  <c r="K51" i="2"/>
  <c r="I51" i="2"/>
  <c r="K163" i="2"/>
  <c r="I163" i="2"/>
  <c r="K427" i="2"/>
  <c r="I427" i="2"/>
  <c r="K752" i="2"/>
  <c r="I752" i="2"/>
  <c r="K964" i="2"/>
  <c r="I964" i="2"/>
  <c r="K1106" i="2"/>
  <c r="I1106" i="2"/>
  <c r="K108" i="2"/>
  <c r="I108" i="2"/>
  <c r="K321" i="2"/>
  <c r="I321" i="2"/>
  <c r="K652" i="2"/>
  <c r="I652" i="2"/>
  <c r="K760" i="2"/>
  <c r="I760" i="2"/>
  <c r="K968" i="2"/>
  <c r="I968" i="2"/>
  <c r="K1130" i="2"/>
  <c r="I1130" i="2"/>
  <c r="K592" i="2"/>
  <c r="I592" i="2"/>
  <c r="K1067" i="2"/>
  <c r="I1067" i="2"/>
  <c r="K64" i="2"/>
  <c r="I64" i="2"/>
  <c r="K345" i="2"/>
  <c r="I345" i="2"/>
  <c r="K501" i="2"/>
  <c r="I501" i="2"/>
  <c r="K710" i="2"/>
  <c r="I710" i="2"/>
  <c r="I1058" i="2"/>
  <c r="K1058" i="2"/>
  <c r="K44" i="2"/>
  <c r="I44" i="2"/>
  <c r="K156" i="2"/>
  <c r="I156" i="2"/>
  <c r="K353" i="2"/>
  <c r="I353" i="2"/>
  <c r="K683" i="2"/>
  <c r="I683" i="2"/>
  <c r="K839" i="2"/>
  <c r="I839" i="2"/>
  <c r="K693" i="2"/>
  <c r="I693" i="2"/>
  <c r="K1100" i="2"/>
  <c r="I1100" i="2"/>
  <c r="K789" i="2"/>
  <c r="I789" i="2"/>
  <c r="K985" i="2"/>
  <c r="I985" i="2"/>
  <c r="K226" i="2"/>
  <c r="I226" i="2"/>
  <c r="K909" i="2"/>
  <c r="I909" i="2"/>
  <c r="K1037" i="2"/>
  <c r="I1037" i="2"/>
  <c r="K236" i="2"/>
  <c r="I236" i="2"/>
  <c r="K809" i="2"/>
  <c r="I809" i="2"/>
  <c r="K1120" i="2"/>
  <c r="I1120" i="2"/>
  <c r="K451" i="2"/>
  <c r="I451" i="2"/>
  <c r="K790" i="2"/>
  <c r="I790" i="2"/>
  <c r="K1090" i="2"/>
  <c r="I1090" i="2"/>
  <c r="K574" i="2"/>
  <c r="I574" i="2"/>
  <c r="K1055" i="2"/>
  <c r="I1055" i="2"/>
  <c r="K91" i="2"/>
  <c r="I91" i="2"/>
  <c r="K852" i="2"/>
  <c r="I852" i="2"/>
  <c r="K157" i="2"/>
  <c r="I157" i="2"/>
  <c r="K205" i="2"/>
  <c r="I205" i="2"/>
  <c r="K728" i="2"/>
  <c r="I728" i="2"/>
  <c r="K322" i="2"/>
  <c r="I322" i="2"/>
  <c r="K1061" i="2"/>
  <c r="I1061" i="2"/>
  <c r="K338" i="2"/>
  <c r="I338" i="2"/>
  <c r="K145" i="2"/>
  <c r="I145" i="2"/>
  <c r="K81" i="2"/>
  <c r="I81" i="2"/>
  <c r="K669" i="2"/>
  <c r="I669" i="2"/>
  <c r="K37" i="2"/>
  <c r="I37" i="2"/>
  <c r="K497" i="2"/>
  <c r="I497" i="2"/>
  <c r="K1141" i="2"/>
  <c r="I1141" i="2"/>
  <c r="K970" i="2"/>
  <c r="I970" i="2"/>
  <c r="K184" i="2"/>
  <c r="I184" i="2"/>
  <c r="K936" i="2"/>
  <c r="I936" i="2"/>
  <c r="K665" i="2"/>
  <c r="I665" i="2"/>
  <c r="K234" i="2"/>
  <c r="I234" i="2"/>
  <c r="K807" i="2"/>
  <c r="I807" i="2"/>
  <c r="K886" i="2"/>
  <c r="I886" i="2"/>
  <c r="K917" i="2"/>
  <c r="I917" i="2"/>
  <c r="K1007" i="2"/>
  <c r="I1007" i="2"/>
  <c r="K1150" i="2"/>
  <c r="I1150" i="2"/>
  <c r="D44" i="1" l="1"/>
  <c r="J2" i="3" s="1"/>
  <c r="D48" i="1"/>
  <c r="D45" i="1"/>
  <c r="D47" i="1"/>
  <c r="D43" i="1"/>
  <c r="D46" i="1"/>
  <c r="D41" i="1"/>
  <c r="D36" i="1"/>
  <c r="D39" i="1" s="1"/>
  <c r="D37" i="1"/>
  <c r="D34" i="1"/>
  <c r="J2" i="2"/>
  <c r="D55" i="1" s="1"/>
  <c r="D57" i="1" s="1"/>
  <c r="L2" i="2"/>
  <c r="D54" i="1" s="1"/>
  <c r="D56" i="1" s="1"/>
  <c r="F9982" i="3" l="1"/>
  <c r="F9991" i="3"/>
  <c r="F9951" i="3"/>
  <c r="F9911" i="3"/>
  <c r="F9879" i="3"/>
  <c r="F9847" i="3"/>
  <c r="F9828" i="3"/>
  <c r="F9806" i="3"/>
  <c r="F9783" i="3"/>
  <c r="F9764" i="3"/>
  <c r="F9742" i="3"/>
  <c r="F9719" i="3"/>
  <c r="F9700" i="3"/>
  <c r="F9678" i="3"/>
  <c r="F9655" i="3"/>
  <c r="F9636" i="3"/>
  <c r="F9614" i="3"/>
  <c r="F9591" i="3"/>
  <c r="F9572" i="3"/>
  <c r="F9550" i="3"/>
  <c r="F9527" i="3"/>
  <c r="F9508" i="3"/>
  <c r="F9486" i="3"/>
  <c r="F9463" i="3"/>
  <c r="F9444" i="3"/>
  <c r="F9422" i="3"/>
  <c r="F9399" i="3"/>
  <c r="F9380" i="3"/>
  <c r="F9358" i="3"/>
  <c r="F9345" i="3"/>
  <c r="F9337" i="3"/>
  <c r="F9329" i="3"/>
  <c r="F9321" i="3"/>
  <c r="F9313" i="3"/>
  <c r="F9305" i="3"/>
  <c r="F9297" i="3"/>
  <c r="F9289" i="3"/>
  <c r="F9281" i="3"/>
  <c r="F9273" i="3"/>
  <c r="F9265" i="3"/>
  <c r="F9257" i="3"/>
  <c r="F9249" i="3"/>
  <c r="F9241" i="3"/>
  <c r="F9233" i="3"/>
  <c r="F9225" i="3"/>
  <c r="F9217" i="3"/>
  <c r="F9209" i="3"/>
  <c r="F9201" i="3"/>
  <c r="F9193" i="3"/>
  <c r="F9185" i="3"/>
  <c r="F9177" i="3"/>
  <c r="F9169" i="3"/>
  <c r="F9161" i="3"/>
  <c r="F9153" i="3"/>
  <c r="F9145" i="3"/>
  <c r="F9137" i="3"/>
  <c r="F9129" i="3"/>
  <c r="F9121" i="3"/>
  <c r="F9113" i="3"/>
  <c r="F9105" i="3"/>
  <c r="F9097" i="3"/>
  <c r="F9089" i="3"/>
  <c r="F9081" i="3"/>
  <c r="F9073" i="3"/>
  <c r="F9065" i="3"/>
  <c r="F9057" i="3"/>
  <c r="F9049" i="3"/>
  <c r="F9041" i="3"/>
  <c r="F9033" i="3"/>
  <c r="F9025" i="3"/>
  <c r="F9017" i="3"/>
  <c r="F9009" i="3"/>
  <c r="F9001" i="3"/>
  <c r="F8993" i="3"/>
  <c r="F8985" i="3"/>
  <c r="F8977" i="3"/>
  <c r="F8969" i="3"/>
  <c r="F8961" i="3"/>
  <c r="F8953" i="3"/>
  <c r="F8945" i="3"/>
  <c r="F8937" i="3"/>
  <c r="F8929" i="3"/>
  <c r="F8921" i="3"/>
  <c r="F8913" i="3"/>
  <c r="F8905" i="3"/>
  <c r="F8897" i="3"/>
  <c r="F9990" i="3"/>
  <c r="F9943" i="3"/>
  <c r="F9910" i="3"/>
  <c r="F9878" i="3"/>
  <c r="F9846" i="3"/>
  <c r="F9823" i="3"/>
  <c r="F9804" i="3"/>
  <c r="F9782" i="3"/>
  <c r="F9759" i="3"/>
  <c r="F9740" i="3"/>
  <c r="F9718" i="3"/>
  <c r="F9695" i="3"/>
  <c r="F9676" i="3"/>
  <c r="F9654" i="3"/>
  <c r="F9631" i="3"/>
  <c r="F9612" i="3"/>
  <c r="F9590" i="3"/>
  <c r="F9567" i="3"/>
  <c r="F9548" i="3"/>
  <c r="F9526" i="3"/>
  <c r="F9503" i="3"/>
  <c r="F9484" i="3"/>
  <c r="F9462" i="3"/>
  <c r="F9439" i="3"/>
  <c r="F9420" i="3"/>
  <c r="F9398" i="3"/>
  <c r="F9375" i="3"/>
  <c r="F9356" i="3"/>
  <c r="F9344" i="3"/>
  <c r="F9336" i="3"/>
  <c r="F9328" i="3"/>
  <c r="F9320" i="3"/>
  <c r="F9312" i="3"/>
  <c r="F9304" i="3"/>
  <c r="F9296" i="3"/>
  <c r="F9288" i="3"/>
  <c r="F9280" i="3"/>
  <c r="F9272" i="3"/>
  <c r="F9264" i="3"/>
  <c r="F9256" i="3"/>
  <c r="F9248" i="3"/>
  <c r="F9240" i="3"/>
  <c r="F9232" i="3"/>
  <c r="F9224" i="3"/>
  <c r="F9216" i="3"/>
  <c r="F9208" i="3"/>
  <c r="F9200" i="3"/>
  <c r="F9192" i="3"/>
  <c r="F9184" i="3"/>
  <c r="F9176" i="3"/>
  <c r="F9168" i="3"/>
  <c r="F9160" i="3"/>
  <c r="F9152" i="3"/>
  <c r="F9144" i="3"/>
  <c r="F9136" i="3"/>
  <c r="F9128" i="3"/>
  <c r="F9120" i="3"/>
  <c r="F9112" i="3"/>
  <c r="F9104" i="3"/>
  <c r="F9096" i="3"/>
  <c r="F9088" i="3"/>
  <c r="F9080" i="3"/>
  <c r="F9072" i="3"/>
  <c r="F9064" i="3"/>
  <c r="F9056" i="3"/>
  <c r="F9048" i="3"/>
  <c r="F9040" i="3"/>
  <c r="F9032" i="3"/>
  <c r="F9024" i="3"/>
  <c r="F9016" i="3"/>
  <c r="F9008" i="3"/>
  <c r="F9000" i="3"/>
  <c r="F8992" i="3"/>
  <c r="F8984" i="3"/>
  <c r="F8976" i="3"/>
  <c r="F8968" i="3"/>
  <c r="F8960" i="3"/>
  <c r="F8952" i="3"/>
  <c r="F8944" i="3"/>
  <c r="F8936" i="3"/>
  <c r="F8928" i="3"/>
  <c r="F8920" i="3"/>
  <c r="F8912" i="3"/>
  <c r="F8904" i="3"/>
  <c r="F8896" i="3"/>
  <c r="F9983" i="3"/>
  <c r="F9935" i="3"/>
  <c r="F9903" i="3"/>
  <c r="F9871" i="3"/>
  <c r="F9844" i="3"/>
  <c r="F9822" i="3"/>
  <c r="F9799" i="3"/>
  <c r="F9780" i="3"/>
  <c r="F9758" i="3"/>
  <c r="F9735" i="3"/>
  <c r="F9716" i="3"/>
  <c r="F9694" i="3"/>
  <c r="F9671" i="3"/>
  <c r="F9652" i="3"/>
  <c r="F9630" i="3"/>
  <c r="F9607" i="3"/>
  <c r="F9588" i="3"/>
  <c r="F9566" i="3"/>
  <c r="F9543" i="3"/>
  <c r="F9524" i="3"/>
  <c r="F9502" i="3"/>
  <c r="F9479" i="3"/>
  <c r="F9460" i="3"/>
  <c r="F9438" i="3"/>
  <c r="F9415" i="3"/>
  <c r="F9396" i="3"/>
  <c r="F9374" i="3"/>
  <c r="F9351" i="3"/>
  <c r="F9343" i="3"/>
  <c r="F9335" i="3"/>
  <c r="F9327" i="3"/>
  <c r="F9319" i="3"/>
  <c r="F9311" i="3"/>
  <c r="F9303" i="3"/>
  <c r="F9295" i="3"/>
  <c r="F9287" i="3"/>
  <c r="F9279" i="3"/>
  <c r="F9271" i="3"/>
  <c r="F9263" i="3"/>
  <c r="F9255" i="3"/>
  <c r="F9247" i="3"/>
  <c r="F9239" i="3"/>
  <c r="F9231" i="3"/>
  <c r="F9223" i="3"/>
  <c r="F9215" i="3"/>
  <c r="F9207" i="3"/>
  <c r="F9199" i="3"/>
  <c r="F9191" i="3"/>
  <c r="F9183" i="3"/>
  <c r="F9175" i="3"/>
  <c r="F9167" i="3"/>
  <c r="F9159" i="3"/>
  <c r="F9151" i="3"/>
  <c r="F9143" i="3"/>
  <c r="F9135" i="3"/>
  <c r="F9127" i="3"/>
  <c r="F9119" i="3"/>
  <c r="F9111" i="3"/>
  <c r="F9103" i="3"/>
  <c r="F9095" i="3"/>
  <c r="F9087" i="3"/>
  <c r="F9079" i="3"/>
  <c r="F9071" i="3"/>
  <c r="F9063" i="3"/>
  <c r="F9055" i="3"/>
  <c r="F9047" i="3"/>
  <c r="F9039" i="3"/>
  <c r="F9031" i="3"/>
  <c r="F9023" i="3"/>
  <c r="F9015" i="3"/>
  <c r="F9007" i="3"/>
  <c r="F8999" i="3"/>
  <c r="F8991" i="3"/>
  <c r="F8983" i="3"/>
  <c r="F8975" i="3"/>
  <c r="F8967" i="3"/>
  <c r="F8959" i="3"/>
  <c r="F8951" i="3"/>
  <c r="F8943" i="3"/>
  <c r="F8935" i="3"/>
  <c r="F8927" i="3"/>
  <c r="F8919" i="3"/>
  <c r="F8911" i="3"/>
  <c r="F8903" i="3"/>
  <c r="F9975" i="3"/>
  <c r="F9934" i="3"/>
  <c r="F9902" i="3"/>
  <c r="F9870" i="3"/>
  <c r="F9839" i="3"/>
  <c r="F9820" i="3"/>
  <c r="F9798" i="3"/>
  <c r="F9775" i="3"/>
  <c r="F9756" i="3"/>
  <c r="F9734" i="3"/>
  <c r="F9711" i="3"/>
  <c r="F9692" i="3"/>
  <c r="F9670" i="3"/>
  <c r="F9647" i="3"/>
  <c r="F9628" i="3"/>
  <c r="F9606" i="3"/>
  <c r="F9583" i="3"/>
  <c r="F9564" i="3"/>
  <c r="F9542" i="3"/>
  <c r="F9519" i="3"/>
  <c r="F9500" i="3"/>
  <c r="F9478" i="3"/>
  <c r="F9455" i="3"/>
  <c r="F9436" i="3"/>
  <c r="F9414" i="3"/>
  <c r="F9391" i="3"/>
  <c r="F9372" i="3"/>
  <c r="F9350" i="3"/>
  <c r="F9342" i="3"/>
  <c r="F9334" i="3"/>
  <c r="F9326" i="3"/>
  <c r="F9318" i="3"/>
  <c r="F9310" i="3"/>
  <c r="F9302" i="3"/>
  <c r="F9294" i="3"/>
  <c r="F9286" i="3"/>
  <c r="F9278" i="3"/>
  <c r="F9270" i="3"/>
  <c r="F9262" i="3"/>
  <c r="F9254" i="3"/>
  <c r="F9246" i="3"/>
  <c r="F9238" i="3"/>
  <c r="F9230" i="3"/>
  <c r="F9222" i="3"/>
  <c r="F9214" i="3"/>
  <c r="F9206" i="3"/>
  <c r="F9198" i="3"/>
  <c r="F9190" i="3"/>
  <c r="F9182" i="3"/>
  <c r="F9174" i="3"/>
  <c r="F9166" i="3"/>
  <c r="F9158" i="3"/>
  <c r="F9150" i="3"/>
  <c r="F9142" i="3"/>
  <c r="F9134" i="3"/>
  <c r="F9126" i="3"/>
  <c r="F9118" i="3"/>
  <c r="F9110" i="3"/>
  <c r="F9102" i="3"/>
  <c r="F9094" i="3"/>
  <c r="F9086" i="3"/>
  <c r="F9078" i="3"/>
  <c r="F9070" i="3"/>
  <c r="F9062" i="3"/>
  <c r="F9054" i="3"/>
  <c r="F9046" i="3"/>
  <c r="F9038" i="3"/>
  <c r="F9030" i="3"/>
  <c r="F9022" i="3"/>
  <c r="F9014" i="3"/>
  <c r="F9006" i="3"/>
  <c r="F8998" i="3"/>
  <c r="F8990" i="3"/>
  <c r="F8982" i="3"/>
  <c r="F8974" i="3"/>
  <c r="F8966" i="3"/>
  <c r="F8958" i="3"/>
  <c r="F8950" i="3"/>
  <c r="F8942" i="3"/>
  <c r="F8934" i="3"/>
  <c r="F8926" i="3"/>
  <c r="F8918" i="3"/>
  <c r="F8910" i="3"/>
  <c r="F8902" i="3"/>
  <c r="F9997" i="3"/>
  <c r="F9967" i="3"/>
  <c r="F9927" i="3"/>
  <c r="F9895" i="3"/>
  <c r="F9863" i="3"/>
  <c r="F9838" i="3"/>
  <c r="F9815" i="3"/>
  <c r="F9796" i="3"/>
  <c r="F9774" i="3"/>
  <c r="F9751" i="3"/>
  <c r="F9732" i="3"/>
  <c r="F9710" i="3"/>
  <c r="F9687" i="3"/>
  <c r="F9668" i="3"/>
  <c r="F9646" i="3"/>
  <c r="F9623" i="3"/>
  <c r="F9604" i="3"/>
  <c r="F9582" i="3"/>
  <c r="F9559" i="3"/>
  <c r="F9540" i="3"/>
  <c r="F9518" i="3"/>
  <c r="F9495" i="3"/>
  <c r="F9476" i="3"/>
  <c r="F9454" i="3"/>
  <c r="F9431" i="3"/>
  <c r="F9412" i="3"/>
  <c r="F9390" i="3"/>
  <c r="F9367" i="3"/>
  <c r="F9349" i="3"/>
  <c r="F9341" i="3"/>
  <c r="F9333" i="3"/>
  <c r="F9325" i="3"/>
  <c r="F9317" i="3"/>
  <c r="F9309" i="3"/>
  <c r="F9301" i="3"/>
  <c r="F9293" i="3"/>
  <c r="F9285" i="3"/>
  <c r="F9277" i="3"/>
  <c r="F9269" i="3"/>
  <c r="F9261" i="3"/>
  <c r="F9253" i="3"/>
  <c r="F9245" i="3"/>
  <c r="F9237" i="3"/>
  <c r="F9229" i="3"/>
  <c r="F9221" i="3"/>
  <c r="F9213" i="3"/>
  <c r="F9205" i="3"/>
  <c r="F9197" i="3"/>
  <c r="F9189" i="3"/>
  <c r="F9181" i="3"/>
  <c r="F9173" i="3"/>
  <c r="F9165" i="3"/>
  <c r="F9157" i="3"/>
  <c r="F9149" i="3"/>
  <c r="F9141" i="3"/>
  <c r="F9133" i="3"/>
  <c r="F9125" i="3"/>
  <c r="F9117" i="3"/>
  <c r="F9109" i="3"/>
  <c r="F9101" i="3"/>
  <c r="F9093" i="3"/>
  <c r="F9085" i="3"/>
  <c r="F9077" i="3"/>
  <c r="F9069" i="3"/>
  <c r="F9061" i="3"/>
  <c r="F9053" i="3"/>
  <c r="F9045" i="3"/>
  <c r="F9037" i="3"/>
  <c r="F9029" i="3"/>
  <c r="F9021" i="3"/>
  <c r="F9013" i="3"/>
  <c r="F9005" i="3"/>
  <c r="F8997" i="3"/>
  <c r="F8989" i="3"/>
  <c r="F8981" i="3"/>
  <c r="F8973" i="3"/>
  <c r="F8965" i="3"/>
  <c r="F8957" i="3"/>
  <c r="F8949" i="3"/>
  <c r="F8941" i="3"/>
  <c r="F8933" i="3"/>
  <c r="F8925" i="3"/>
  <c r="F8917" i="3"/>
  <c r="F8909" i="3"/>
  <c r="F8901" i="3"/>
  <c r="F9966" i="3"/>
  <c r="F9926" i="3"/>
  <c r="F9894" i="3"/>
  <c r="F9862" i="3"/>
  <c r="F9836" i="3"/>
  <c r="F9814" i="3"/>
  <c r="F9791" i="3"/>
  <c r="F9772" i="3"/>
  <c r="F9750" i="3"/>
  <c r="F9727" i="3"/>
  <c r="F9708" i="3"/>
  <c r="F9686" i="3"/>
  <c r="F9663" i="3"/>
  <c r="F9644" i="3"/>
  <c r="F9622" i="3"/>
  <c r="F9599" i="3"/>
  <c r="F9580" i="3"/>
  <c r="F9558" i="3"/>
  <c r="F9535" i="3"/>
  <c r="F9516" i="3"/>
  <c r="F9494" i="3"/>
  <c r="F9471" i="3"/>
  <c r="F9452" i="3"/>
  <c r="F9430" i="3"/>
  <c r="F9407" i="3"/>
  <c r="F9388" i="3"/>
  <c r="F9366" i="3"/>
  <c r="F9348" i="3"/>
  <c r="F9340" i="3"/>
  <c r="F9332" i="3"/>
  <c r="F9324" i="3"/>
  <c r="F9316" i="3"/>
  <c r="F9308" i="3"/>
  <c r="F9300" i="3"/>
  <c r="F9292" i="3"/>
  <c r="F9284" i="3"/>
  <c r="F9276" i="3"/>
  <c r="F9268" i="3"/>
  <c r="F9260" i="3"/>
  <c r="F9252" i="3"/>
  <c r="F9244" i="3"/>
  <c r="F9236" i="3"/>
  <c r="F9228" i="3"/>
  <c r="F9220" i="3"/>
  <c r="F9212" i="3"/>
  <c r="F9204" i="3"/>
  <c r="F9196" i="3"/>
  <c r="F9188" i="3"/>
  <c r="F9180" i="3"/>
  <c r="F9172" i="3"/>
  <c r="F9164" i="3"/>
  <c r="F9156" i="3"/>
  <c r="F9148" i="3"/>
  <c r="F9140" i="3"/>
  <c r="F9132" i="3"/>
  <c r="F9124" i="3"/>
  <c r="F9116" i="3"/>
  <c r="F9108" i="3"/>
  <c r="F9100" i="3"/>
  <c r="F9092" i="3"/>
  <c r="F9084" i="3"/>
  <c r="F9076" i="3"/>
  <c r="F9068" i="3"/>
  <c r="F9060" i="3"/>
  <c r="F9052" i="3"/>
  <c r="F9044" i="3"/>
  <c r="F9036" i="3"/>
  <c r="F9028" i="3"/>
  <c r="F9020" i="3"/>
  <c r="F9012" i="3"/>
  <c r="F9004" i="3"/>
  <c r="F8996" i="3"/>
  <c r="F8988" i="3"/>
  <c r="F8980" i="3"/>
  <c r="F8972" i="3"/>
  <c r="F8964" i="3"/>
  <c r="F8956" i="3"/>
  <c r="F8948" i="3"/>
  <c r="F8940" i="3"/>
  <c r="F8932" i="3"/>
  <c r="F8924" i="3"/>
  <c r="F8916" i="3"/>
  <c r="F8908" i="3"/>
  <c r="F8900" i="3"/>
  <c r="F9999" i="3"/>
  <c r="F9959" i="3"/>
  <c r="F9919" i="3"/>
  <c r="F9887" i="3"/>
  <c r="F9855" i="3"/>
  <c r="F9831" i="3"/>
  <c r="F9812" i="3"/>
  <c r="F9790" i="3"/>
  <c r="F9767" i="3"/>
  <c r="F9748" i="3"/>
  <c r="F9726" i="3"/>
  <c r="F9703" i="3"/>
  <c r="F9684" i="3"/>
  <c r="F9662" i="3"/>
  <c r="F9639" i="3"/>
  <c r="F9620" i="3"/>
  <c r="F9598" i="3"/>
  <c r="F9575" i="3"/>
  <c r="F9556" i="3"/>
  <c r="F9534" i="3"/>
  <c r="F9511" i="3"/>
  <c r="F9492" i="3"/>
  <c r="F9470" i="3"/>
  <c r="F9447" i="3"/>
  <c r="F9428" i="3"/>
  <c r="F9406" i="3"/>
  <c r="F9383" i="3"/>
  <c r="F9364" i="3"/>
  <c r="F9347" i="3"/>
  <c r="F9339" i="3"/>
  <c r="F9331" i="3"/>
  <c r="F9323" i="3"/>
  <c r="F9315" i="3"/>
  <c r="F9307" i="3"/>
  <c r="F9299" i="3"/>
  <c r="F9291" i="3"/>
  <c r="F9283" i="3"/>
  <c r="F9275" i="3"/>
  <c r="F9267" i="3"/>
  <c r="F9259" i="3"/>
  <c r="F9251" i="3"/>
  <c r="F9243" i="3"/>
  <c r="F9235" i="3"/>
  <c r="F9227" i="3"/>
  <c r="F9219" i="3"/>
  <c r="F9211" i="3"/>
  <c r="F9203" i="3"/>
  <c r="F9195" i="3"/>
  <c r="F9187" i="3"/>
  <c r="F9179" i="3"/>
  <c r="F9171" i="3"/>
  <c r="F9163" i="3"/>
  <c r="F9155" i="3"/>
  <c r="F9147" i="3"/>
  <c r="F9139" i="3"/>
  <c r="F9131" i="3"/>
  <c r="F9123" i="3"/>
  <c r="F9115" i="3"/>
  <c r="F9107" i="3"/>
  <c r="F9099" i="3"/>
  <c r="F9091" i="3"/>
  <c r="F9083" i="3"/>
  <c r="F9075" i="3"/>
  <c r="F9067" i="3"/>
  <c r="F9059" i="3"/>
  <c r="F9051" i="3"/>
  <c r="F9043" i="3"/>
  <c r="F9035" i="3"/>
  <c r="F9027" i="3"/>
  <c r="F9019" i="3"/>
  <c r="F9011" i="3"/>
  <c r="F9003" i="3"/>
  <c r="F8995" i="3"/>
  <c r="F8987" i="3"/>
  <c r="F8979" i="3"/>
  <c r="F8971" i="3"/>
  <c r="F8963" i="3"/>
  <c r="F8955" i="3"/>
  <c r="F8947" i="3"/>
  <c r="F8939" i="3"/>
  <c r="F8931" i="3"/>
  <c r="F8923" i="3"/>
  <c r="F8915" i="3"/>
  <c r="F8907" i="3"/>
  <c r="F8899" i="3"/>
  <c r="F9854" i="3"/>
  <c r="F9679" i="3"/>
  <c r="F9510" i="3"/>
  <c r="F9346" i="3"/>
  <c r="F9282" i="3"/>
  <c r="F9218" i="3"/>
  <c r="F9154" i="3"/>
  <c r="F9090" i="3"/>
  <c r="F9026" i="3"/>
  <c r="F8962" i="3"/>
  <c r="F8898" i="3"/>
  <c r="F8888" i="3"/>
  <c r="F8880" i="3"/>
  <c r="F8872" i="3"/>
  <c r="F8864" i="3"/>
  <c r="F8856" i="3"/>
  <c r="F8848" i="3"/>
  <c r="F8840" i="3"/>
  <c r="F8832" i="3"/>
  <c r="F8824" i="3"/>
  <c r="F8816" i="3"/>
  <c r="F8808" i="3"/>
  <c r="F8800" i="3"/>
  <c r="F8792" i="3"/>
  <c r="F8784" i="3"/>
  <c r="F8776" i="3"/>
  <c r="F8768" i="3"/>
  <c r="F8760" i="3"/>
  <c r="F8752" i="3"/>
  <c r="F8744" i="3"/>
  <c r="F8736" i="3"/>
  <c r="F8728" i="3"/>
  <c r="F8720" i="3"/>
  <c r="F8712" i="3"/>
  <c r="F8704" i="3"/>
  <c r="F8696" i="3"/>
  <c r="F8688" i="3"/>
  <c r="F8680" i="3"/>
  <c r="F8672" i="3"/>
  <c r="F8664" i="3"/>
  <c r="F8656" i="3"/>
  <c r="F8648" i="3"/>
  <c r="F8640" i="3"/>
  <c r="F8632" i="3"/>
  <c r="F8624" i="3"/>
  <c r="F8616" i="3"/>
  <c r="F8608" i="3"/>
  <c r="F8600" i="3"/>
  <c r="F8592" i="3"/>
  <c r="F8584" i="3"/>
  <c r="F8576" i="3"/>
  <c r="F8568" i="3"/>
  <c r="F8560" i="3"/>
  <c r="F8552" i="3"/>
  <c r="F8544" i="3"/>
  <c r="F8536" i="3"/>
  <c r="F8528" i="3"/>
  <c r="F8520" i="3"/>
  <c r="F8512" i="3"/>
  <c r="F8504" i="3"/>
  <c r="F8496" i="3"/>
  <c r="F8488" i="3"/>
  <c r="F8480" i="3"/>
  <c r="F8472" i="3"/>
  <c r="F8464" i="3"/>
  <c r="F8456" i="3"/>
  <c r="F8448" i="3"/>
  <c r="F8440" i="3"/>
  <c r="F8432" i="3"/>
  <c r="F8424" i="3"/>
  <c r="F8416" i="3"/>
  <c r="F8408" i="3"/>
  <c r="F8400" i="3"/>
  <c r="F8392" i="3"/>
  <c r="F8384" i="3"/>
  <c r="F8376" i="3"/>
  <c r="F8368" i="3"/>
  <c r="F8360" i="3"/>
  <c r="F8352" i="3"/>
  <c r="F8344" i="3"/>
  <c r="F8336" i="3"/>
  <c r="F8328" i="3"/>
  <c r="F8320" i="3"/>
  <c r="F8312" i="3"/>
  <c r="F8304" i="3"/>
  <c r="F9807" i="3"/>
  <c r="F9638" i="3"/>
  <c r="F9468" i="3"/>
  <c r="F9330" i="3"/>
  <c r="F9266" i="3"/>
  <c r="F9202" i="3"/>
  <c r="F9138" i="3"/>
  <c r="F9074" i="3"/>
  <c r="F9010" i="3"/>
  <c r="F8946" i="3"/>
  <c r="F8894" i="3"/>
  <c r="F8886" i="3"/>
  <c r="F8878" i="3"/>
  <c r="F8870" i="3"/>
  <c r="F8862" i="3"/>
  <c r="F8854" i="3"/>
  <c r="F8846" i="3"/>
  <c r="F8838" i="3"/>
  <c r="F8830" i="3"/>
  <c r="F8822" i="3"/>
  <c r="F8814" i="3"/>
  <c r="F8806" i="3"/>
  <c r="F8798" i="3"/>
  <c r="F8790" i="3"/>
  <c r="F8782" i="3"/>
  <c r="F8774" i="3"/>
  <c r="F8766" i="3"/>
  <c r="F8758" i="3"/>
  <c r="F8750" i="3"/>
  <c r="F8742" i="3"/>
  <c r="F8734" i="3"/>
  <c r="F8726" i="3"/>
  <c r="F8718" i="3"/>
  <c r="F8710" i="3"/>
  <c r="F8702" i="3"/>
  <c r="F8694" i="3"/>
  <c r="F8686" i="3"/>
  <c r="F8678" i="3"/>
  <c r="F8670" i="3"/>
  <c r="F8662" i="3"/>
  <c r="F8654" i="3"/>
  <c r="F8646" i="3"/>
  <c r="F8638" i="3"/>
  <c r="F8630" i="3"/>
  <c r="F8622" i="3"/>
  <c r="F8614" i="3"/>
  <c r="F8606" i="3"/>
  <c r="F8598" i="3"/>
  <c r="F8590" i="3"/>
  <c r="F8582" i="3"/>
  <c r="F8574" i="3"/>
  <c r="F8566" i="3"/>
  <c r="F8558" i="3"/>
  <c r="F8550" i="3"/>
  <c r="F8542" i="3"/>
  <c r="F8534" i="3"/>
  <c r="F8526" i="3"/>
  <c r="F8518" i="3"/>
  <c r="F8510" i="3"/>
  <c r="F8502" i="3"/>
  <c r="F8494" i="3"/>
  <c r="F8486" i="3"/>
  <c r="F8478" i="3"/>
  <c r="F8470" i="3"/>
  <c r="F8462" i="3"/>
  <c r="F8454" i="3"/>
  <c r="F8446" i="3"/>
  <c r="F8438" i="3"/>
  <c r="F8430" i="3"/>
  <c r="F8422" i="3"/>
  <c r="F8414" i="3"/>
  <c r="F8406" i="3"/>
  <c r="F8398" i="3"/>
  <c r="F8390" i="3"/>
  <c r="F8382" i="3"/>
  <c r="F8374" i="3"/>
  <c r="F8366" i="3"/>
  <c r="F8358" i="3"/>
  <c r="F8350" i="3"/>
  <c r="F8342" i="3"/>
  <c r="F8334" i="3"/>
  <c r="F8326" i="3"/>
  <c r="F8318" i="3"/>
  <c r="F8310" i="3"/>
  <c r="F8302" i="3"/>
  <c r="F9788" i="3"/>
  <c r="F9615" i="3"/>
  <c r="F9446" i="3"/>
  <c r="F9322" i="3"/>
  <c r="F9258" i="3"/>
  <c r="F9194" i="3"/>
  <c r="F9130" i="3"/>
  <c r="F9066" i="3"/>
  <c r="F9002" i="3"/>
  <c r="F8938" i="3"/>
  <c r="F8893" i="3"/>
  <c r="F8885" i="3"/>
  <c r="F8877" i="3"/>
  <c r="F8869" i="3"/>
  <c r="F8861" i="3"/>
  <c r="F8853" i="3"/>
  <c r="F8845" i="3"/>
  <c r="F8837" i="3"/>
  <c r="F8829" i="3"/>
  <c r="F8821" i="3"/>
  <c r="F8813" i="3"/>
  <c r="F8805" i="3"/>
  <c r="F8797" i="3"/>
  <c r="F8789" i="3"/>
  <c r="F8781" i="3"/>
  <c r="F8773" i="3"/>
  <c r="F8765" i="3"/>
  <c r="F8757" i="3"/>
  <c r="F8749" i="3"/>
  <c r="F8741" i="3"/>
  <c r="F8733" i="3"/>
  <c r="F8725" i="3"/>
  <c r="F8717" i="3"/>
  <c r="F8709" i="3"/>
  <c r="F8701" i="3"/>
  <c r="F8693" i="3"/>
  <c r="F8685" i="3"/>
  <c r="F8677" i="3"/>
  <c r="F8669" i="3"/>
  <c r="F8661" i="3"/>
  <c r="F8653" i="3"/>
  <c r="F8645" i="3"/>
  <c r="F8637" i="3"/>
  <c r="F8629" i="3"/>
  <c r="F8621" i="3"/>
  <c r="F8613" i="3"/>
  <c r="F8605" i="3"/>
  <c r="F8597" i="3"/>
  <c r="F8589" i="3"/>
  <c r="F8581" i="3"/>
  <c r="F8573" i="3"/>
  <c r="F8565" i="3"/>
  <c r="F8557" i="3"/>
  <c r="F8549" i="3"/>
  <c r="F8541" i="3"/>
  <c r="F8533" i="3"/>
  <c r="F8525" i="3"/>
  <c r="F8517" i="3"/>
  <c r="F8509" i="3"/>
  <c r="F8501" i="3"/>
  <c r="F8493" i="3"/>
  <c r="F8485" i="3"/>
  <c r="F8477" i="3"/>
  <c r="F8469" i="3"/>
  <c r="F8461" i="3"/>
  <c r="F8453" i="3"/>
  <c r="F8445" i="3"/>
  <c r="F8437" i="3"/>
  <c r="F8429" i="3"/>
  <c r="F8421" i="3"/>
  <c r="F8413" i="3"/>
  <c r="F8405" i="3"/>
  <c r="F8397" i="3"/>
  <c r="F8389" i="3"/>
  <c r="F8381" i="3"/>
  <c r="F8373" i="3"/>
  <c r="F8365" i="3"/>
  <c r="F8357" i="3"/>
  <c r="F8349" i="3"/>
  <c r="F8341" i="3"/>
  <c r="F8333" i="3"/>
  <c r="F8325" i="3"/>
  <c r="F8317" i="3"/>
  <c r="F8309" i="3"/>
  <c r="F8301" i="3"/>
  <c r="F9998" i="3"/>
  <c r="F9766" i="3"/>
  <c r="F9596" i="3"/>
  <c r="F9423" i="3"/>
  <c r="F9314" i="3"/>
  <c r="F9250" i="3"/>
  <c r="F9186" i="3"/>
  <c r="F9122" i="3"/>
  <c r="F9058" i="3"/>
  <c r="F8994" i="3"/>
  <c r="F8930" i="3"/>
  <c r="F8892" i="3"/>
  <c r="F8884" i="3"/>
  <c r="F8876" i="3"/>
  <c r="F8868" i="3"/>
  <c r="F8860" i="3"/>
  <c r="F8852" i="3"/>
  <c r="F8844" i="3"/>
  <c r="F8836" i="3"/>
  <c r="F8828" i="3"/>
  <c r="F8820" i="3"/>
  <c r="F8812" i="3"/>
  <c r="F8804" i="3"/>
  <c r="F8796" i="3"/>
  <c r="F8788" i="3"/>
  <c r="F8780" i="3"/>
  <c r="F8772" i="3"/>
  <c r="F8764" i="3"/>
  <c r="F8756" i="3"/>
  <c r="F8748" i="3"/>
  <c r="F8740" i="3"/>
  <c r="F8732" i="3"/>
  <c r="F8724" i="3"/>
  <c r="F8716" i="3"/>
  <c r="F8708" i="3"/>
  <c r="F8700" i="3"/>
  <c r="F8692" i="3"/>
  <c r="F8684" i="3"/>
  <c r="F8676" i="3"/>
  <c r="F8668" i="3"/>
  <c r="F8660" i="3"/>
  <c r="F8652" i="3"/>
  <c r="F8644" i="3"/>
  <c r="F8636" i="3"/>
  <c r="F8628" i="3"/>
  <c r="F8620" i="3"/>
  <c r="F8612" i="3"/>
  <c r="F8604" i="3"/>
  <c r="F8596" i="3"/>
  <c r="F8588" i="3"/>
  <c r="F8580" i="3"/>
  <c r="F8572" i="3"/>
  <c r="F8564" i="3"/>
  <c r="F8556" i="3"/>
  <c r="F8548" i="3"/>
  <c r="F8540" i="3"/>
  <c r="F8532" i="3"/>
  <c r="F8524" i="3"/>
  <c r="F8516" i="3"/>
  <c r="F8508" i="3"/>
  <c r="F8500" i="3"/>
  <c r="F8492" i="3"/>
  <c r="F8484" i="3"/>
  <c r="F8476" i="3"/>
  <c r="F8468" i="3"/>
  <c r="F8460" i="3"/>
  <c r="F8452" i="3"/>
  <c r="F8444" i="3"/>
  <c r="F8436" i="3"/>
  <c r="F8428" i="3"/>
  <c r="F8420" i="3"/>
  <c r="F8412" i="3"/>
  <c r="F8404" i="3"/>
  <c r="F8396" i="3"/>
  <c r="F8388" i="3"/>
  <c r="F8380" i="3"/>
  <c r="F8372" i="3"/>
  <c r="F8364" i="3"/>
  <c r="F8356" i="3"/>
  <c r="F8348" i="3"/>
  <c r="F8340" i="3"/>
  <c r="F8332" i="3"/>
  <c r="F8324" i="3"/>
  <c r="F8316" i="3"/>
  <c r="F8308" i="3"/>
  <c r="F9958" i="3"/>
  <c r="F9743" i="3"/>
  <c r="F9574" i="3"/>
  <c r="F9404" i="3"/>
  <c r="F9306" i="3"/>
  <c r="F9242" i="3"/>
  <c r="F9178" i="3"/>
  <c r="F9114" i="3"/>
  <c r="F9050" i="3"/>
  <c r="F8986" i="3"/>
  <c r="F8922" i="3"/>
  <c r="F8891" i="3"/>
  <c r="F8883" i="3"/>
  <c r="F8875" i="3"/>
  <c r="F8867" i="3"/>
  <c r="F8859" i="3"/>
  <c r="F8851" i="3"/>
  <c r="F8843" i="3"/>
  <c r="F8835" i="3"/>
  <c r="F8827" i="3"/>
  <c r="F8819" i="3"/>
  <c r="F8811" i="3"/>
  <c r="F8803" i="3"/>
  <c r="F8795" i="3"/>
  <c r="F8787" i="3"/>
  <c r="F8779" i="3"/>
  <c r="F8771" i="3"/>
  <c r="F8763" i="3"/>
  <c r="F8755" i="3"/>
  <c r="F8747" i="3"/>
  <c r="F8739" i="3"/>
  <c r="F8731" i="3"/>
  <c r="F8723" i="3"/>
  <c r="F8715" i="3"/>
  <c r="F8707" i="3"/>
  <c r="F8699" i="3"/>
  <c r="F8691" i="3"/>
  <c r="F8683" i="3"/>
  <c r="F8675" i="3"/>
  <c r="F8667" i="3"/>
  <c r="F8659" i="3"/>
  <c r="F8651" i="3"/>
  <c r="F8643" i="3"/>
  <c r="F8635" i="3"/>
  <c r="F8627" i="3"/>
  <c r="F8619" i="3"/>
  <c r="F8611" i="3"/>
  <c r="F8603" i="3"/>
  <c r="F8595" i="3"/>
  <c r="F8587" i="3"/>
  <c r="F8579" i="3"/>
  <c r="F8571" i="3"/>
  <c r="F8563" i="3"/>
  <c r="F8555" i="3"/>
  <c r="F8547" i="3"/>
  <c r="F8539" i="3"/>
  <c r="F8531" i="3"/>
  <c r="F8523" i="3"/>
  <c r="F8515" i="3"/>
  <c r="F8507" i="3"/>
  <c r="F8499" i="3"/>
  <c r="F8491" i="3"/>
  <c r="F8483" i="3"/>
  <c r="F8475" i="3"/>
  <c r="F8467" i="3"/>
  <c r="F8459" i="3"/>
  <c r="F8451" i="3"/>
  <c r="F8443" i="3"/>
  <c r="F8435" i="3"/>
  <c r="F8427" i="3"/>
  <c r="F8419" i="3"/>
  <c r="F8411" i="3"/>
  <c r="F8403" i="3"/>
  <c r="F8395" i="3"/>
  <c r="F8387" i="3"/>
  <c r="F8379" i="3"/>
  <c r="F8371" i="3"/>
  <c r="F8363" i="3"/>
  <c r="F8355" i="3"/>
  <c r="F8347" i="3"/>
  <c r="F8339" i="3"/>
  <c r="F8331" i="3"/>
  <c r="F8323" i="3"/>
  <c r="F8315" i="3"/>
  <c r="F8307" i="3"/>
  <c r="F9702" i="3"/>
  <c r="F9298" i="3"/>
  <c r="F9146" i="3"/>
  <c r="F8970" i="3"/>
  <c r="F8882" i="3"/>
  <c r="F8863" i="3"/>
  <c r="F8841" i="3"/>
  <c r="F8818" i="3"/>
  <c r="F8799" i="3"/>
  <c r="F8777" i="3"/>
  <c r="F8754" i="3"/>
  <c r="F8735" i="3"/>
  <c r="F8713" i="3"/>
  <c r="F8690" i="3"/>
  <c r="F8671" i="3"/>
  <c r="F8649" i="3"/>
  <c r="F8626" i="3"/>
  <c r="F8607" i="3"/>
  <c r="F8585" i="3"/>
  <c r="F8562" i="3"/>
  <c r="F8543" i="3"/>
  <c r="F8521" i="3"/>
  <c r="F8498" i="3"/>
  <c r="F8479" i="3"/>
  <c r="F8457" i="3"/>
  <c r="F8434" i="3"/>
  <c r="F8415" i="3"/>
  <c r="F8393" i="3"/>
  <c r="F8370" i="3"/>
  <c r="F8351" i="3"/>
  <c r="F8329" i="3"/>
  <c r="F8306" i="3"/>
  <c r="F8295" i="3"/>
  <c r="F8287" i="3"/>
  <c r="F8279" i="3"/>
  <c r="F8271" i="3"/>
  <c r="F8263" i="3"/>
  <c r="F8255" i="3"/>
  <c r="F8247" i="3"/>
  <c r="F8239" i="3"/>
  <c r="F8231" i="3"/>
  <c r="F8223" i="3"/>
  <c r="F8215" i="3"/>
  <c r="F8207" i="3"/>
  <c r="F8199" i="3"/>
  <c r="F8191" i="3"/>
  <c r="F8183" i="3"/>
  <c r="F8175" i="3"/>
  <c r="F8167" i="3"/>
  <c r="F8159" i="3"/>
  <c r="F8151" i="3"/>
  <c r="F8143" i="3"/>
  <c r="F8135" i="3"/>
  <c r="F8127" i="3"/>
  <c r="F8119" i="3"/>
  <c r="F8111" i="3"/>
  <c r="F8103" i="3"/>
  <c r="F8095" i="3"/>
  <c r="F8087" i="3"/>
  <c r="F8079" i="3"/>
  <c r="F8071" i="3"/>
  <c r="F8063" i="3"/>
  <c r="F8055" i="3"/>
  <c r="F8047" i="3"/>
  <c r="F8039" i="3"/>
  <c r="F8031" i="3"/>
  <c r="F8023" i="3"/>
  <c r="F8015" i="3"/>
  <c r="F8007" i="3"/>
  <c r="F7999" i="3"/>
  <c r="F7991" i="3"/>
  <c r="F7983" i="3"/>
  <c r="F7975" i="3"/>
  <c r="F7967" i="3"/>
  <c r="F7959" i="3"/>
  <c r="F7951" i="3"/>
  <c r="F7943" i="3"/>
  <c r="F7935" i="3"/>
  <c r="F7927" i="3"/>
  <c r="F7919" i="3"/>
  <c r="F7911" i="3"/>
  <c r="F7903" i="3"/>
  <c r="F7895" i="3"/>
  <c r="F7887" i="3"/>
  <c r="F7879" i="3"/>
  <c r="F9660" i="3"/>
  <c r="F9290" i="3"/>
  <c r="F9106" i="3"/>
  <c r="F8954" i="3"/>
  <c r="F8881" i="3"/>
  <c r="F8858" i="3"/>
  <c r="F8839" i="3"/>
  <c r="F8817" i="3"/>
  <c r="F8794" i="3"/>
  <c r="F8775" i="3"/>
  <c r="F8753" i="3"/>
  <c r="F8730" i="3"/>
  <c r="F8711" i="3"/>
  <c r="F8689" i="3"/>
  <c r="F8666" i="3"/>
  <c r="F8647" i="3"/>
  <c r="F8625" i="3"/>
  <c r="F8602" i="3"/>
  <c r="F8583" i="3"/>
  <c r="F8561" i="3"/>
  <c r="F8538" i="3"/>
  <c r="F8519" i="3"/>
  <c r="F8497" i="3"/>
  <c r="F8474" i="3"/>
  <c r="F8455" i="3"/>
  <c r="F8433" i="3"/>
  <c r="F8410" i="3"/>
  <c r="F8391" i="3"/>
  <c r="F8369" i="3"/>
  <c r="F8346" i="3"/>
  <c r="F8327" i="3"/>
  <c r="F8305" i="3"/>
  <c r="F8294" i="3"/>
  <c r="F8286" i="3"/>
  <c r="F8278" i="3"/>
  <c r="F8270" i="3"/>
  <c r="F8262" i="3"/>
  <c r="F8254" i="3"/>
  <c r="F8246" i="3"/>
  <c r="F8238" i="3"/>
  <c r="F8230" i="3"/>
  <c r="F8222" i="3"/>
  <c r="F8214" i="3"/>
  <c r="F8206" i="3"/>
  <c r="F8198" i="3"/>
  <c r="F8190" i="3"/>
  <c r="F8182" i="3"/>
  <c r="F8174" i="3"/>
  <c r="F8166" i="3"/>
  <c r="F8158" i="3"/>
  <c r="F8150" i="3"/>
  <c r="F8142" i="3"/>
  <c r="F8134" i="3"/>
  <c r="F8126" i="3"/>
  <c r="F8118" i="3"/>
  <c r="F8110" i="3"/>
  <c r="F8102" i="3"/>
  <c r="F8094" i="3"/>
  <c r="F8086" i="3"/>
  <c r="F8078" i="3"/>
  <c r="F8070" i="3"/>
  <c r="F8062" i="3"/>
  <c r="F8054" i="3"/>
  <c r="F8046" i="3"/>
  <c r="F8038" i="3"/>
  <c r="F8030" i="3"/>
  <c r="F8022" i="3"/>
  <c r="F8014" i="3"/>
  <c r="F8006" i="3"/>
  <c r="F7998" i="3"/>
  <c r="F7990" i="3"/>
  <c r="F7982" i="3"/>
  <c r="F7974" i="3"/>
  <c r="F7966" i="3"/>
  <c r="F7958" i="3"/>
  <c r="F7950" i="3"/>
  <c r="F7942" i="3"/>
  <c r="F7934" i="3"/>
  <c r="F7926" i="3"/>
  <c r="F7918" i="3"/>
  <c r="F7910" i="3"/>
  <c r="F7902" i="3"/>
  <c r="F7894" i="3"/>
  <c r="F7886" i="3"/>
  <c r="F7878" i="3"/>
  <c r="F9551" i="3"/>
  <c r="F9274" i="3"/>
  <c r="F9098" i="3"/>
  <c r="F8914" i="3"/>
  <c r="F8879" i="3"/>
  <c r="F8857" i="3"/>
  <c r="F8834" i="3"/>
  <c r="F8815" i="3"/>
  <c r="F8793" i="3"/>
  <c r="F8770" i="3"/>
  <c r="F8751" i="3"/>
  <c r="F8729" i="3"/>
  <c r="F8706" i="3"/>
  <c r="F8687" i="3"/>
  <c r="F8665" i="3"/>
  <c r="F8642" i="3"/>
  <c r="F8623" i="3"/>
  <c r="F8601" i="3"/>
  <c r="F8578" i="3"/>
  <c r="F8559" i="3"/>
  <c r="F8537" i="3"/>
  <c r="F8514" i="3"/>
  <c r="F8495" i="3"/>
  <c r="F8473" i="3"/>
  <c r="F8450" i="3"/>
  <c r="F8431" i="3"/>
  <c r="F8409" i="3"/>
  <c r="F8386" i="3"/>
  <c r="F8367" i="3"/>
  <c r="F8345" i="3"/>
  <c r="F8322" i="3"/>
  <c r="F8303" i="3"/>
  <c r="F8293" i="3"/>
  <c r="F8285" i="3"/>
  <c r="F8277" i="3"/>
  <c r="F8269" i="3"/>
  <c r="F8261" i="3"/>
  <c r="F8253" i="3"/>
  <c r="F8245" i="3"/>
  <c r="F8237" i="3"/>
  <c r="F8229" i="3"/>
  <c r="F8221" i="3"/>
  <c r="F8213" i="3"/>
  <c r="F8205" i="3"/>
  <c r="F8197" i="3"/>
  <c r="F8189" i="3"/>
  <c r="F8181" i="3"/>
  <c r="F8173" i="3"/>
  <c r="F8165" i="3"/>
  <c r="F8157" i="3"/>
  <c r="F8149" i="3"/>
  <c r="F8141" i="3"/>
  <c r="F8133" i="3"/>
  <c r="F8125" i="3"/>
  <c r="F8117" i="3"/>
  <c r="F8109" i="3"/>
  <c r="F8101" i="3"/>
  <c r="F8093" i="3"/>
  <c r="F8085" i="3"/>
  <c r="F8077" i="3"/>
  <c r="F8069" i="3"/>
  <c r="F8061" i="3"/>
  <c r="F8053" i="3"/>
  <c r="F8045" i="3"/>
  <c r="F8037" i="3"/>
  <c r="F8029" i="3"/>
  <c r="F8021" i="3"/>
  <c r="F8013" i="3"/>
  <c r="F8005" i="3"/>
  <c r="F7997" i="3"/>
  <c r="F7989" i="3"/>
  <c r="F7981" i="3"/>
  <c r="F7973" i="3"/>
  <c r="F7965" i="3"/>
  <c r="F7957" i="3"/>
  <c r="F7949" i="3"/>
  <c r="F7941" i="3"/>
  <c r="F7933" i="3"/>
  <c r="F7925" i="3"/>
  <c r="F7917" i="3"/>
  <c r="F7909" i="3"/>
  <c r="F7901" i="3"/>
  <c r="F7893" i="3"/>
  <c r="F7885" i="3"/>
  <c r="F7877" i="3"/>
  <c r="F9532" i="3"/>
  <c r="F9234" i="3"/>
  <c r="F9082" i="3"/>
  <c r="F8906" i="3"/>
  <c r="F8874" i="3"/>
  <c r="F8855" i="3"/>
  <c r="F8833" i="3"/>
  <c r="F8810" i="3"/>
  <c r="F8791" i="3"/>
  <c r="F8769" i="3"/>
  <c r="F8746" i="3"/>
  <c r="F8727" i="3"/>
  <c r="F8705" i="3"/>
  <c r="F8682" i="3"/>
  <c r="F8663" i="3"/>
  <c r="F8641" i="3"/>
  <c r="F8618" i="3"/>
  <c r="F8599" i="3"/>
  <c r="F8577" i="3"/>
  <c r="F8554" i="3"/>
  <c r="F8535" i="3"/>
  <c r="F8513" i="3"/>
  <c r="F8490" i="3"/>
  <c r="F8471" i="3"/>
  <c r="F8449" i="3"/>
  <c r="F8426" i="3"/>
  <c r="F8407" i="3"/>
  <c r="F8385" i="3"/>
  <c r="F8362" i="3"/>
  <c r="F8343" i="3"/>
  <c r="F8321" i="3"/>
  <c r="F8300" i="3"/>
  <c r="F8292" i="3"/>
  <c r="F8284" i="3"/>
  <c r="F8276" i="3"/>
  <c r="F8268" i="3"/>
  <c r="F8260" i="3"/>
  <c r="F8252" i="3"/>
  <c r="F8244" i="3"/>
  <c r="F8236" i="3"/>
  <c r="F8228" i="3"/>
  <c r="F8220" i="3"/>
  <c r="F8212" i="3"/>
  <c r="F8204" i="3"/>
  <c r="F8196" i="3"/>
  <c r="F8188" i="3"/>
  <c r="F8180" i="3"/>
  <c r="F8172" i="3"/>
  <c r="F8164" i="3"/>
  <c r="F8156" i="3"/>
  <c r="F8148" i="3"/>
  <c r="F8140" i="3"/>
  <c r="F8132" i="3"/>
  <c r="F8124" i="3"/>
  <c r="F8116" i="3"/>
  <c r="F8108" i="3"/>
  <c r="F8100" i="3"/>
  <c r="F8092" i="3"/>
  <c r="F8084" i="3"/>
  <c r="F8076" i="3"/>
  <c r="F8068" i="3"/>
  <c r="F8060" i="3"/>
  <c r="F8052" i="3"/>
  <c r="F8044" i="3"/>
  <c r="F8036" i="3"/>
  <c r="F8028" i="3"/>
  <c r="F8020" i="3"/>
  <c r="F8012" i="3"/>
  <c r="F8004" i="3"/>
  <c r="F7996" i="3"/>
  <c r="F7988" i="3"/>
  <c r="F7980" i="3"/>
  <c r="F7972" i="3"/>
  <c r="F7964" i="3"/>
  <c r="F7956" i="3"/>
  <c r="F7948" i="3"/>
  <c r="F7940" i="3"/>
  <c r="F7932" i="3"/>
  <c r="F7924" i="3"/>
  <c r="F7916" i="3"/>
  <c r="F7908" i="3"/>
  <c r="F7900" i="3"/>
  <c r="F7892" i="3"/>
  <c r="F7884" i="3"/>
  <c r="F7876" i="3"/>
  <c r="F9918" i="3"/>
  <c r="F9487" i="3"/>
  <c r="F9226" i="3"/>
  <c r="F9042" i="3"/>
  <c r="F8895" i="3"/>
  <c r="F8873" i="3"/>
  <c r="F8850" i="3"/>
  <c r="F8831" i="3"/>
  <c r="F8809" i="3"/>
  <c r="F8786" i="3"/>
  <c r="F8767" i="3"/>
  <c r="F8745" i="3"/>
  <c r="F8722" i="3"/>
  <c r="F8703" i="3"/>
  <c r="F8681" i="3"/>
  <c r="F8658" i="3"/>
  <c r="F8639" i="3"/>
  <c r="F8617" i="3"/>
  <c r="F8594" i="3"/>
  <c r="F8575" i="3"/>
  <c r="F8553" i="3"/>
  <c r="F8530" i="3"/>
  <c r="F8511" i="3"/>
  <c r="F8489" i="3"/>
  <c r="F8466" i="3"/>
  <c r="F8447" i="3"/>
  <c r="F8425" i="3"/>
  <c r="F8402" i="3"/>
  <c r="F8383" i="3"/>
  <c r="F8361" i="3"/>
  <c r="F8338" i="3"/>
  <c r="F8319" i="3"/>
  <c r="F8299" i="3"/>
  <c r="F8291" i="3"/>
  <c r="F8283" i="3"/>
  <c r="F8275" i="3"/>
  <c r="F8267" i="3"/>
  <c r="F8259" i="3"/>
  <c r="F8251" i="3"/>
  <c r="F8243" i="3"/>
  <c r="F8235" i="3"/>
  <c r="F8227" i="3"/>
  <c r="F8219" i="3"/>
  <c r="F8211" i="3"/>
  <c r="F8203" i="3"/>
  <c r="F8195" i="3"/>
  <c r="F8187" i="3"/>
  <c r="F8179" i="3"/>
  <c r="F8171" i="3"/>
  <c r="F8163" i="3"/>
  <c r="F8155" i="3"/>
  <c r="F8147" i="3"/>
  <c r="F8139" i="3"/>
  <c r="F8131" i="3"/>
  <c r="F8123" i="3"/>
  <c r="F8115" i="3"/>
  <c r="F8107" i="3"/>
  <c r="F8099" i="3"/>
  <c r="F8091" i="3"/>
  <c r="F8083" i="3"/>
  <c r="F8075" i="3"/>
  <c r="F8067" i="3"/>
  <c r="F8059" i="3"/>
  <c r="F8051" i="3"/>
  <c r="F8043" i="3"/>
  <c r="F8035" i="3"/>
  <c r="F8027" i="3"/>
  <c r="F8019" i="3"/>
  <c r="F8011" i="3"/>
  <c r="F8003" i="3"/>
  <c r="F7995" i="3"/>
  <c r="F7987" i="3"/>
  <c r="F7979" i="3"/>
  <c r="F7971" i="3"/>
  <c r="F7963" i="3"/>
  <c r="F7955" i="3"/>
  <c r="F7947" i="3"/>
  <c r="F7939" i="3"/>
  <c r="F7931" i="3"/>
  <c r="F7923" i="3"/>
  <c r="F7915" i="3"/>
  <c r="F7907" i="3"/>
  <c r="F7899" i="3"/>
  <c r="F7891" i="3"/>
  <c r="F7883" i="3"/>
  <c r="F7875" i="3"/>
  <c r="F9886" i="3"/>
  <c r="F9382" i="3"/>
  <c r="F9210" i="3"/>
  <c r="F9034" i="3"/>
  <c r="F8890" i="3"/>
  <c r="F8871" i="3"/>
  <c r="F8849" i="3"/>
  <c r="F8826" i="3"/>
  <c r="F8807" i="3"/>
  <c r="F8785" i="3"/>
  <c r="F8762" i="3"/>
  <c r="F8743" i="3"/>
  <c r="F8721" i="3"/>
  <c r="F8698" i="3"/>
  <c r="F8679" i="3"/>
  <c r="F8657" i="3"/>
  <c r="F8634" i="3"/>
  <c r="F8615" i="3"/>
  <c r="F8593" i="3"/>
  <c r="F8570" i="3"/>
  <c r="F8551" i="3"/>
  <c r="F8529" i="3"/>
  <c r="F8506" i="3"/>
  <c r="F8487" i="3"/>
  <c r="F8465" i="3"/>
  <c r="F8442" i="3"/>
  <c r="F8423" i="3"/>
  <c r="F8401" i="3"/>
  <c r="F8378" i="3"/>
  <c r="F8359" i="3"/>
  <c r="F8337" i="3"/>
  <c r="F8314" i="3"/>
  <c r="F8298" i="3"/>
  <c r="F8290" i="3"/>
  <c r="F8282" i="3"/>
  <c r="F8274" i="3"/>
  <c r="F8266" i="3"/>
  <c r="F8258" i="3"/>
  <c r="F8250" i="3"/>
  <c r="F8242" i="3"/>
  <c r="F8234" i="3"/>
  <c r="F8226" i="3"/>
  <c r="F8218" i="3"/>
  <c r="F8210" i="3"/>
  <c r="F8202" i="3"/>
  <c r="F8194" i="3"/>
  <c r="F8186" i="3"/>
  <c r="F8178" i="3"/>
  <c r="F8170" i="3"/>
  <c r="F8162" i="3"/>
  <c r="F8154" i="3"/>
  <c r="F8146" i="3"/>
  <c r="F8138" i="3"/>
  <c r="F8130" i="3"/>
  <c r="F8122" i="3"/>
  <c r="F8114" i="3"/>
  <c r="F8106" i="3"/>
  <c r="F8098" i="3"/>
  <c r="F8090" i="3"/>
  <c r="F8082" i="3"/>
  <c r="F8074" i="3"/>
  <c r="F8066" i="3"/>
  <c r="F8058" i="3"/>
  <c r="F8050" i="3"/>
  <c r="F8042" i="3"/>
  <c r="F8034" i="3"/>
  <c r="F8026" i="3"/>
  <c r="F8018" i="3"/>
  <c r="F8010" i="3"/>
  <c r="F8002" i="3"/>
  <c r="F7994" i="3"/>
  <c r="F7986" i="3"/>
  <c r="F7978" i="3"/>
  <c r="F7970" i="3"/>
  <c r="F7962" i="3"/>
  <c r="F7954" i="3"/>
  <c r="F7946" i="3"/>
  <c r="F7938" i="3"/>
  <c r="F7930" i="3"/>
  <c r="F7922" i="3"/>
  <c r="F7914" i="3"/>
  <c r="F7906" i="3"/>
  <c r="F7898" i="3"/>
  <c r="F7890" i="3"/>
  <c r="F7882" i="3"/>
  <c r="F9170" i="3"/>
  <c r="F8847" i="3"/>
  <c r="F8761" i="3"/>
  <c r="F8674" i="3"/>
  <c r="F8591" i="3"/>
  <c r="F8505" i="3"/>
  <c r="F8418" i="3"/>
  <c r="F8335" i="3"/>
  <c r="F8281" i="3"/>
  <c r="F8249" i="3"/>
  <c r="F8217" i="3"/>
  <c r="F8185" i="3"/>
  <c r="F8153" i="3"/>
  <c r="F8121" i="3"/>
  <c r="F8089" i="3"/>
  <c r="F8057" i="3"/>
  <c r="F8025" i="3"/>
  <c r="F7993" i="3"/>
  <c r="F7961" i="3"/>
  <c r="F7929" i="3"/>
  <c r="F7897" i="3"/>
  <c r="F7872" i="3"/>
  <c r="F7864" i="3"/>
  <c r="F7856" i="3"/>
  <c r="F7848" i="3"/>
  <c r="F7840" i="3"/>
  <c r="F7832" i="3"/>
  <c r="F7824" i="3"/>
  <c r="F7816" i="3"/>
  <c r="F7808" i="3"/>
  <c r="F7800" i="3"/>
  <c r="F7792" i="3"/>
  <c r="F7784" i="3"/>
  <c r="F7776" i="3"/>
  <c r="F7768" i="3"/>
  <c r="F7760" i="3"/>
  <c r="F7752" i="3"/>
  <c r="F7744" i="3"/>
  <c r="F7736" i="3"/>
  <c r="F7728" i="3"/>
  <c r="F7720" i="3"/>
  <c r="F7712" i="3"/>
  <c r="F7704" i="3"/>
  <c r="F7696" i="3"/>
  <c r="F7688" i="3"/>
  <c r="F7680" i="3"/>
  <c r="F7672" i="3"/>
  <c r="F7664" i="3"/>
  <c r="F7656" i="3"/>
  <c r="F7648" i="3"/>
  <c r="F7640" i="3"/>
  <c r="F7632" i="3"/>
  <c r="F7624" i="3"/>
  <c r="F7616" i="3"/>
  <c r="F7608" i="3"/>
  <c r="F7600" i="3"/>
  <c r="F7592" i="3"/>
  <c r="F7584" i="3"/>
  <c r="F7576" i="3"/>
  <c r="F7568" i="3"/>
  <c r="F7560" i="3"/>
  <c r="F7552" i="3"/>
  <c r="F7544" i="3"/>
  <c r="F7536" i="3"/>
  <c r="F7528" i="3"/>
  <c r="F7520" i="3"/>
  <c r="F7512" i="3"/>
  <c r="F7504" i="3"/>
  <c r="F7496" i="3"/>
  <c r="F7488" i="3"/>
  <c r="F7480" i="3"/>
  <c r="F7472" i="3"/>
  <c r="F7464" i="3"/>
  <c r="F7456" i="3"/>
  <c r="F7448" i="3"/>
  <c r="F7440" i="3"/>
  <c r="F7432" i="3"/>
  <c r="F7424" i="3"/>
  <c r="F7416" i="3"/>
  <c r="F7408" i="3"/>
  <c r="F7400" i="3"/>
  <c r="F7392" i="3"/>
  <c r="F7384" i="3"/>
  <c r="F7376" i="3"/>
  <c r="F7368" i="3"/>
  <c r="F9162" i="3"/>
  <c r="F8842" i="3"/>
  <c r="F8759" i="3"/>
  <c r="F8673" i="3"/>
  <c r="F8586" i="3"/>
  <c r="F8503" i="3"/>
  <c r="F8417" i="3"/>
  <c r="F8330" i="3"/>
  <c r="F8280" i="3"/>
  <c r="F8248" i="3"/>
  <c r="F8216" i="3"/>
  <c r="F8184" i="3"/>
  <c r="F8152" i="3"/>
  <c r="F8120" i="3"/>
  <c r="F8088" i="3"/>
  <c r="F8056" i="3"/>
  <c r="F8024" i="3"/>
  <c r="F7992" i="3"/>
  <c r="F7960" i="3"/>
  <c r="F7928" i="3"/>
  <c r="F7896" i="3"/>
  <c r="F7871" i="3"/>
  <c r="F7863" i="3"/>
  <c r="F7855" i="3"/>
  <c r="F7847" i="3"/>
  <c r="F7839" i="3"/>
  <c r="F7831" i="3"/>
  <c r="F7823" i="3"/>
  <c r="F7815" i="3"/>
  <c r="F7807" i="3"/>
  <c r="F7799" i="3"/>
  <c r="F7791" i="3"/>
  <c r="F7783" i="3"/>
  <c r="F7775" i="3"/>
  <c r="F7767" i="3"/>
  <c r="F7759" i="3"/>
  <c r="F7751" i="3"/>
  <c r="F7743" i="3"/>
  <c r="F7735" i="3"/>
  <c r="F7727" i="3"/>
  <c r="F7719" i="3"/>
  <c r="F7711" i="3"/>
  <c r="F7703" i="3"/>
  <c r="F7695" i="3"/>
  <c r="F7687" i="3"/>
  <c r="F7679" i="3"/>
  <c r="F7671" i="3"/>
  <c r="F7663" i="3"/>
  <c r="F7655" i="3"/>
  <c r="F7647" i="3"/>
  <c r="F7639" i="3"/>
  <c r="F7631" i="3"/>
  <c r="F7623" i="3"/>
  <c r="F7615" i="3"/>
  <c r="F7607" i="3"/>
  <c r="F7599" i="3"/>
  <c r="F7591" i="3"/>
  <c r="F7583" i="3"/>
  <c r="F7575" i="3"/>
  <c r="F7567" i="3"/>
  <c r="F7559" i="3"/>
  <c r="F7551" i="3"/>
  <c r="F7543" i="3"/>
  <c r="F7535" i="3"/>
  <c r="F7527" i="3"/>
  <c r="F7519" i="3"/>
  <c r="F7511" i="3"/>
  <c r="F7503" i="3"/>
  <c r="F7495" i="3"/>
  <c r="F7487" i="3"/>
  <c r="F7479" i="3"/>
  <c r="F7471" i="3"/>
  <c r="F7463" i="3"/>
  <c r="F7455" i="3"/>
  <c r="F7447" i="3"/>
  <c r="F7439" i="3"/>
  <c r="F7431" i="3"/>
  <c r="F7423" i="3"/>
  <c r="F7415" i="3"/>
  <c r="F7407" i="3"/>
  <c r="F7399" i="3"/>
  <c r="F7391" i="3"/>
  <c r="F7383" i="3"/>
  <c r="F7375" i="3"/>
  <c r="F7367" i="3"/>
  <c r="F9018" i="3"/>
  <c r="F8825" i="3"/>
  <c r="F8738" i="3"/>
  <c r="F8655" i="3"/>
  <c r="F8569" i="3"/>
  <c r="F8482" i="3"/>
  <c r="F8399" i="3"/>
  <c r="F8313" i="3"/>
  <c r="F8273" i="3"/>
  <c r="F8241" i="3"/>
  <c r="F8209" i="3"/>
  <c r="F8177" i="3"/>
  <c r="F8145" i="3"/>
  <c r="F8113" i="3"/>
  <c r="F8081" i="3"/>
  <c r="F8049" i="3"/>
  <c r="F8017" i="3"/>
  <c r="F7985" i="3"/>
  <c r="F7953" i="3"/>
  <c r="F7921" i="3"/>
  <c r="F7889" i="3"/>
  <c r="F7870" i="3"/>
  <c r="F7862" i="3"/>
  <c r="F7854" i="3"/>
  <c r="F7846" i="3"/>
  <c r="F7838" i="3"/>
  <c r="F7830" i="3"/>
  <c r="F7822" i="3"/>
  <c r="F7814" i="3"/>
  <c r="F7806" i="3"/>
  <c r="F7798" i="3"/>
  <c r="F7790" i="3"/>
  <c r="F7782" i="3"/>
  <c r="F7774" i="3"/>
  <c r="F7766" i="3"/>
  <c r="F7758" i="3"/>
  <c r="F7750" i="3"/>
  <c r="F7742" i="3"/>
  <c r="F7734" i="3"/>
  <c r="F7726" i="3"/>
  <c r="F7718" i="3"/>
  <c r="F7710" i="3"/>
  <c r="F7702" i="3"/>
  <c r="F7694" i="3"/>
  <c r="F7686" i="3"/>
  <c r="F7678" i="3"/>
  <c r="F7670" i="3"/>
  <c r="F7662" i="3"/>
  <c r="F7654" i="3"/>
  <c r="F7646" i="3"/>
  <c r="F7638" i="3"/>
  <c r="F7630" i="3"/>
  <c r="F7622" i="3"/>
  <c r="F7614" i="3"/>
  <c r="F7606" i="3"/>
  <c r="F7598" i="3"/>
  <c r="F7590" i="3"/>
  <c r="F7582" i="3"/>
  <c r="F7574" i="3"/>
  <c r="F7566" i="3"/>
  <c r="F7558" i="3"/>
  <c r="F7550" i="3"/>
  <c r="F7542" i="3"/>
  <c r="F7534" i="3"/>
  <c r="F7526" i="3"/>
  <c r="F7518" i="3"/>
  <c r="F7510" i="3"/>
  <c r="F7502" i="3"/>
  <c r="F7494" i="3"/>
  <c r="F7486" i="3"/>
  <c r="F7478" i="3"/>
  <c r="F7470" i="3"/>
  <c r="F7462" i="3"/>
  <c r="F7454" i="3"/>
  <c r="F7446" i="3"/>
  <c r="F7438" i="3"/>
  <c r="F7430" i="3"/>
  <c r="F7422" i="3"/>
  <c r="F7414" i="3"/>
  <c r="F7406" i="3"/>
  <c r="F7398" i="3"/>
  <c r="F7390" i="3"/>
  <c r="F7382" i="3"/>
  <c r="F7374" i="3"/>
  <c r="F8978" i="3"/>
  <c r="F8823" i="3"/>
  <c r="F8737" i="3"/>
  <c r="F8650" i="3"/>
  <c r="F8567" i="3"/>
  <c r="F8481" i="3"/>
  <c r="F8394" i="3"/>
  <c r="F8311" i="3"/>
  <c r="F8272" i="3"/>
  <c r="F8240" i="3"/>
  <c r="F8208" i="3"/>
  <c r="F8176" i="3"/>
  <c r="F8144" i="3"/>
  <c r="F8112" i="3"/>
  <c r="F8080" i="3"/>
  <c r="F8048" i="3"/>
  <c r="F8016" i="3"/>
  <c r="F7984" i="3"/>
  <c r="F7952" i="3"/>
  <c r="F7920" i="3"/>
  <c r="F7888" i="3"/>
  <c r="F7869" i="3"/>
  <c r="F7861" i="3"/>
  <c r="F7853" i="3"/>
  <c r="F7845" i="3"/>
  <c r="F7837" i="3"/>
  <c r="F7829" i="3"/>
  <c r="F7821" i="3"/>
  <c r="F7813" i="3"/>
  <c r="F7805" i="3"/>
  <c r="F7797" i="3"/>
  <c r="F7789" i="3"/>
  <c r="F7781" i="3"/>
  <c r="F7773" i="3"/>
  <c r="F7765" i="3"/>
  <c r="F7757" i="3"/>
  <c r="F7749" i="3"/>
  <c r="F7741" i="3"/>
  <c r="F7733" i="3"/>
  <c r="F7725" i="3"/>
  <c r="F7717" i="3"/>
  <c r="F7709" i="3"/>
  <c r="F7701" i="3"/>
  <c r="F7693" i="3"/>
  <c r="F7685" i="3"/>
  <c r="F7677" i="3"/>
  <c r="F7669" i="3"/>
  <c r="F7661" i="3"/>
  <c r="F7653" i="3"/>
  <c r="F7645" i="3"/>
  <c r="F7637" i="3"/>
  <c r="F7629" i="3"/>
  <c r="F7621" i="3"/>
  <c r="F7613" i="3"/>
  <c r="F7605" i="3"/>
  <c r="F7597" i="3"/>
  <c r="F7589" i="3"/>
  <c r="F7581" i="3"/>
  <c r="F7573" i="3"/>
  <c r="F7565" i="3"/>
  <c r="F7557" i="3"/>
  <c r="F7549" i="3"/>
  <c r="F7541" i="3"/>
  <c r="F7533" i="3"/>
  <c r="F7525" i="3"/>
  <c r="F7517" i="3"/>
  <c r="F7509" i="3"/>
  <c r="F7501" i="3"/>
  <c r="F7493" i="3"/>
  <c r="F7485" i="3"/>
  <c r="F7477" i="3"/>
  <c r="F7469" i="3"/>
  <c r="F7461" i="3"/>
  <c r="F7453" i="3"/>
  <c r="F7445" i="3"/>
  <c r="F7437" i="3"/>
  <c r="F7429" i="3"/>
  <c r="F7421" i="3"/>
  <c r="F7413" i="3"/>
  <c r="F7405" i="3"/>
  <c r="F7397" i="3"/>
  <c r="F7389" i="3"/>
  <c r="F7381" i="3"/>
  <c r="F7373" i="3"/>
  <c r="F7365" i="3"/>
  <c r="F9830" i="3"/>
  <c r="F8889" i="3"/>
  <c r="F8802" i="3"/>
  <c r="F8719" i="3"/>
  <c r="F8633" i="3"/>
  <c r="F8546" i="3"/>
  <c r="F8463" i="3"/>
  <c r="F8377" i="3"/>
  <c r="F8297" i="3"/>
  <c r="F8265" i="3"/>
  <c r="F8233" i="3"/>
  <c r="F8201" i="3"/>
  <c r="F8169" i="3"/>
  <c r="F8137" i="3"/>
  <c r="F8105" i="3"/>
  <c r="F8073" i="3"/>
  <c r="F8041" i="3"/>
  <c r="F8009" i="3"/>
  <c r="F7977" i="3"/>
  <c r="F7945" i="3"/>
  <c r="F7913" i="3"/>
  <c r="F7881" i="3"/>
  <c r="F7868" i="3"/>
  <c r="F7860" i="3"/>
  <c r="F7852" i="3"/>
  <c r="F7844" i="3"/>
  <c r="F7836" i="3"/>
  <c r="F7828" i="3"/>
  <c r="F7820" i="3"/>
  <c r="F7812" i="3"/>
  <c r="F7804" i="3"/>
  <c r="F7796" i="3"/>
  <c r="F7788" i="3"/>
  <c r="F7780" i="3"/>
  <c r="F7772" i="3"/>
  <c r="F7764" i="3"/>
  <c r="F7756" i="3"/>
  <c r="F7748" i="3"/>
  <c r="F7740" i="3"/>
  <c r="F7732" i="3"/>
  <c r="F7724" i="3"/>
  <c r="F7716" i="3"/>
  <c r="F7708" i="3"/>
  <c r="F7700" i="3"/>
  <c r="F7692" i="3"/>
  <c r="F7684" i="3"/>
  <c r="F7676" i="3"/>
  <c r="F7668" i="3"/>
  <c r="F7660" i="3"/>
  <c r="F7652" i="3"/>
  <c r="F7644" i="3"/>
  <c r="F7636" i="3"/>
  <c r="F7628" i="3"/>
  <c r="F7620" i="3"/>
  <c r="F7612" i="3"/>
  <c r="F7604" i="3"/>
  <c r="F7596" i="3"/>
  <c r="F7588" i="3"/>
  <c r="F7580" i="3"/>
  <c r="F7572" i="3"/>
  <c r="F7564" i="3"/>
  <c r="F7556" i="3"/>
  <c r="F7548" i="3"/>
  <c r="F7540" i="3"/>
  <c r="F7532" i="3"/>
  <c r="F7524" i="3"/>
  <c r="F7516" i="3"/>
  <c r="F7508" i="3"/>
  <c r="F7500" i="3"/>
  <c r="F7492" i="3"/>
  <c r="F7484" i="3"/>
  <c r="F7476" i="3"/>
  <c r="F7468" i="3"/>
  <c r="F7460" i="3"/>
  <c r="F7452" i="3"/>
  <c r="F7444" i="3"/>
  <c r="F7436" i="3"/>
  <c r="F7428" i="3"/>
  <c r="F7420" i="3"/>
  <c r="F7412" i="3"/>
  <c r="F7404" i="3"/>
  <c r="F7396" i="3"/>
  <c r="F7388" i="3"/>
  <c r="F7380" i="3"/>
  <c r="F7372" i="3"/>
  <c r="F7364" i="3"/>
  <c r="F9359" i="3"/>
  <c r="F8866" i="3"/>
  <c r="F8783" i="3"/>
  <c r="F8697" i="3"/>
  <c r="F8610" i="3"/>
  <c r="F8527" i="3"/>
  <c r="F8441" i="3"/>
  <c r="F8354" i="3"/>
  <c r="F8289" i="3"/>
  <c r="F8257" i="3"/>
  <c r="F8225" i="3"/>
  <c r="F8193" i="3"/>
  <c r="F8161" i="3"/>
  <c r="F8129" i="3"/>
  <c r="F8097" i="3"/>
  <c r="F8065" i="3"/>
  <c r="F8033" i="3"/>
  <c r="F8001" i="3"/>
  <c r="F7969" i="3"/>
  <c r="F7937" i="3"/>
  <c r="F7905" i="3"/>
  <c r="F7874" i="3"/>
  <c r="F7866" i="3"/>
  <c r="F7858" i="3"/>
  <c r="F7850" i="3"/>
  <c r="F7842" i="3"/>
  <c r="F7834" i="3"/>
  <c r="F7826" i="3"/>
  <c r="F7818" i="3"/>
  <c r="F7810" i="3"/>
  <c r="F7802" i="3"/>
  <c r="F7794" i="3"/>
  <c r="F7786" i="3"/>
  <c r="F7778" i="3"/>
  <c r="F7770" i="3"/>
  <c r="F7762" i="3"/>
  <c r="F7754" i="3"/>
  <c r="F7746" i="3"/>
  <c r="F7738" i="3"/>
  <c r="F7730" i="3"/>
  <c r="F7722" i="3"/>
  <c r="F7714" i="3"/>
  <c r="F7706" i="3"/>
  <c r="F7698" i="3"/>
  <c r="F7690" i="3"/>
  <c r="F7682" i="3"/>
  <c r="F7674" i="3"/>
  <c r="F7666" i="3"/>
  <c r="F7658" i="3"/>
  <c r="F7650" i="3"/>
  <c r="F7642" i="3"/>
  <c r="F7634" i="3"/>
  <c r="F7626" i="3"/>
  <c r="F7618" i="3"/>
  <c r="F7610" i="3"/>
  <c r="F7602" i="3"/>
  <c r="F7594" i="3"/>
  <c r="F7586" i="3"/>
  <c r="F7578" i="3"/>
  <c r="F7570" i="3"/>
  <c r="F7562" i="3"/>
  <c r="F7554" i="3"/>
  <c r="F7546" i="3"/>
  <c r="F7538" i="3"/>
  <c r="F7530" i="3"/>
  <c r="F7522" i="3"/>
  <c r="F7514" i="3"/>
  <c r="F7506" i="3"/>
  <c r="F7498" i="3"/>
  <c r="F7490" i="3"/>
  <c r="F7482" i="3"/>
  <c r="F7474" i="3"/>
  <c r="F7466" i="3"/>
  <c r="F7458" i="3"/>
  <c r="F7450" i="3"/>
  <c r="F7442" i="3"/>
  <c r="F7434" i="3"/>
  <c r="F7426" i="3"/>
  <c r="F7418" i="3"/>
  <c r="F7410" i="3"/>
  <c r="F7402" i="3"/>
  <c r="F7394" i="3"/>
  <c r="F7386" i="3"/>
  <c r="F7378" i="3"/>
  <c r="F7370" i="3"/>
  <c r="F8801" i="3"/>
  <c r="F8458" i="3"/>
  <c r="F8232" i="3"/>
  <c r="F8104" i="3"/>
  <c r="F7976" i="3"/>
  <c r="F7867" i="3"/>
  <c r="F7835" i="3"/>
  <c r="F7803" i="3"/>
  <c r="F7771" i="3"/>
  <c r="F7739" i="3"/>
  <c r="F7707" i="3"/>
  <c r="F7675" i="3"/>
  <c r="F7643" i="3"/>
  <c r="F7611" i="3"/>
  <c r="F7579" i="3"/>
  <c r="F7547" i="3"/>
  <c r="F7515" i="3"/>
  <c r="F7483" i="3"/>
  <c r="F7451" i="3"/>
  <c r="F7419" i="3"/>
  <c r="F7387" i="3"/>
  <c r="F7362" i="3"/>
  <c r="F7354" i="3"/>
  <c r="F7346" i="3"/>
  <c r="F7338" i="3"/>
  <c r="F7330" i="3"/>
  <c r="F7322" i="3"/>
  <c r="F7314" i="3"/>
  <c r="F7306" i="3"/>
  <c r="F7298" i="3"/>
  <c r="F7290" i="3"/>
  <c r="F7282" i="3"/>
  <c r="F7274" i="3"/>
  <c r="F7266" i="3"/>
  <c r="F7258" i="3"/>
  <c r="F7250" i="3"/>
  <c r="F7242" i="3"/>
  <c r="F7234" i="3"/>
  <c r="F7226" i="3"/>
  <c r="F7218" i="3"/>
  <c r="F7210" i="3"/>
  <c r="F7202" i="3"/>
  <c r="F7194" i="3"/>
  <c r="F7186" i="3"/>
  <c r="F7178" i="3"/>
  <c r="F7170" i="3"/>
  <c r="F7162" i="3"/>
  <c r="F7154" i="3"/>
  <c r="F7146" i="3"/>
  <c r="F7138" i="3"/>
  <c r="F7130" i="3"/>
  <c r="F7122" i="3"/>
  <c r="F7114" i="3"/>
  <c r="F7106" i="3"/>
  <c r="F7098" i="3"/>
  <c r="F7090" i="3"/>
  <c r="F7082" i="3"/>
  <c r="F7074" i="3"/>
  <c r="F7066" i="3"/>
  <c r="F7058" i="3"/>
  <c r="F7050" i="3"/>
  <c r="F7042" i="3"/>
  <c r="F7034" i="3"/>
  <c r="F7026" i="3"/>
  <c r="F7018" i="3"/>
  <c r="F7010" i="3"/>
  <c r="F7002" i="3"/>
  <c r="F6994" i="3"/>
  <c r="F6986" i="3"/>
  <c r="F6978" i="3"/>
  <c r="F6970" i="3"/>
  <c r="F6962" i="3"/>
  <c r="F6954" i="3"/>
  <c r="F6946" i="3"/>
  <c r="F6938" i="3"/>
  <c r="F6930" i="3"/>
  <c r="F6922" i="3"/>
  <c r="F6914" i="3"/>
  <c r="F6906" i="3"/>
  <c r="F6898" i="3"/>
  <c r="F6890" i="3"/>
  <c r="F6882" i="3"/>
  <c r="F6874" i="3"/>
  <c r="F6866" i="3"/>
  <c r="F6858" i="3"/>
  <c r="F8778" i="3"/>
  <c r="F8439" i="3"/>
  <c r="F8224" i="3"/>
  <c r="F8096" i="3"/>
  <c r="F7968" i="3"/>
  <c r="F7865" i="3"/>
  <c r="F7833" i="3"/>
  <c r="F7801" i="3"/>
  <c r="F7769" i="3"/>
  <c r="F7737" i="3"/>
  <c r="F7705" i="3"/>
  <c r="F7673" i="3"/>
  <c r="F7641" i="3"/>
  <c r="F7609" i="3"/>
  <c r="F7577" i="3"/>
  <c r="F7545" i="3"/>
  <c r="F7513" i="3"/>
  <c r="F7481" i="3"/>
  <c r="F7449" i="3"/>
  <c r="F7417" i="3"/>
  <c r="F7385" i="3"/>
  <c r="F7361" i="3"/>
  <c r="F7353" i="3"/>
  <c r="F7345" i="3"/>
  <c r="F7337" i="3"/>
  <c r="F7329" i="3"/>
  <c r="F7321" i="3"/>
  <c r="F7313" i="3"/>
  <c r="F7305" i="3"/>
  <c r="F7297" i="3"/>
  <c r="F7289" i="3"/>
  <c r="F7281" i="3"/>
  <c r="F7273" i="3"/>
  <c r="F7265" i="3"/>
  <c r="F7257" i="3"/>
  <c r="F7249" i="3"/>
  <c r="F7241" i="3"/>
  <c r="F7233" i="3"/>
  <c r="F7225" i="3"/>
  <c r="F7217" i="3"/>
  <c r="F7209" i="3"/>
  <c r="F7201" i="3"/>
  <c r="F7193" i="3"/>
  <c r="F7185" i="3"/>
  <c r="F7177" i="3"/>
  <c r="F7169" i="3"/>
  <c r="F7161" i="3"/>
  <c r="F7153" i="3"/>
  <c r="F7145" i="3"/>
  <c r="F7137" i="3"/>
  <c r="F7129" i="3"/>
  <c r="F7121" i="3"/>
  <c r="F7113" i="3"/>
  <c r="F7105" i="3"/>
  <c r="F7097" i="3"/>
  <c r="F7089" i="3"/>
  <c r="F7081" i="3"/>
  <c r="F7073" i="3"/>
  <c r="F7065" i="3"/>
  <c r="F7057" i="3"/>
  <c r="F7049" i="3"/>
  <c r="F7041" i="3"/>
  <c r="F7033" i="3"/>
  <c r="F7025" i="3"/>
  <c r="F7017" i="3"/>
  <c r="F7009" i="3"/>
  <c r="F7001" i="3"/>
  <c r="F6993" i="3"/>
  <c r="F6985" i="3"/>
  <c r="F6977" i="3"/>
  <c r="F6969" i="3"/>
  <c r="F6961" i="3"/>
  <c r="F6953" i="3"/>
  <c r="F6945" i="3"/>
  <c r="F6937" i="3"/>
  <c r="F6929" i="3"/>
  <c r="F6921" i="3"/>
  <c r="F6913" i="3"/>
  <c r="F6905" i="3"/>
  <c r="F6897" i="3"/>
  <c r="F6889" i="3"/>
  <c r="F6881" i="3"/>
  <c r="F6873" i="3"/>
  <c r="F6865" i="3"/>
  <c r="F6857" i="3"/>
  <c r="F8714" i="3"/>
  <c r="F8375" i="3"/>
  <c r="F8200" i="3"/>
  <c r="F8072" i="3"/>
  <c r="F7944" i="3"/>
  <c r="F7859" i="3"/>
  <c r="F7827" i="3"/>
  <c r="F7795" i="3"/>
  <c r="F7763" i="3"/>
  <c r="F7731" i="3"/>
  <c r="F7699" i="3"/>
  <c r="F7667" i="3"/>
  <c r="F7635" i="3"/>
  <c r="F7603" i="3"/>
  <c r="F7571" i="3"/>
  <c r="F7539" i="3"/>
  <c r="F7507" i="3"/>
  <c r="F7475" i="3"/>
  <c r="F7443" i="3"/>
  <c r="F7411" i="3"/>
  <c r="F7379" i="3"/>
  <c r="F7360" i="3"/>
  <c r="F7352" i="3"/>
  <c r="F7344" i="3"/>
  <c r="F7336" i="3"/>
  <c r="F7328" i="3"/>
  <c r="F7320" i="3"/>
  <c r="F7312" i="3"/>
  <c r="F7304" i="3"/>
  <c r="F7296" i="3"/>
  <c r="F7288" i="3"/>
  <c r="F7280" i="3"/>
  <c r="F7272" i="3"/>
  <c r="F7264" i="3"/>
  <c r="F7256" i="3"/>
  <c r="F7248" i="3"/>
  <c r="F7240" i="3"/>
  <c r="F7232" i="3"/>
  <c r="F7224" i="3"/>
  <c r="F7216" i="3"/>
  <c r="F7208" i="3"/>
  <c r="F7200" i="3"/>
  <c r="F7192" i="3"/>
  <c r="F7184" i="3"/>
  <c r="F7176" i="3"/>
  <c r="F7168" i="3"/>
  <c r="F7160" i="3"/>
  <c r="F7152" i="3"/>
  <c r="F7144" i="3"/>
  <c r="F7136" i="3"/>
  <c r="F7128" i="3"/>
  <c r="F7120" i="3"/>
  <c r="F7112" i="3"/>
  <c r="F7104" i="3"/>
  <c r="F7096" i="3"/>
  <c r="F7088" i="3"/>
  <c r="F7080" i="3"/>
  <c r="F7072" i="3"/>
  <c r="F7064" i="3"/>
  <c r="F7056" i="3"/>
  <c r="F7048" i="3"/>
  <c r="F7040" i="3"/>
  <c r="F7032" i="3"/>
  <c r="F7024" i="3"/>
  <c r="F7016" i="3"/>
  <c r="F7008" i="3"/>
  <c r="F7000" i="3"/>
  <c r="F6992" i="3"/>
  <c r="F6984" i="3"/>
  <c r="F6976" i="3"/>
  <c r="F6968" i="3"/>
  <c r="F6960" i="3"/>
  <c r="F6952" i="3"/>
  <c r="F6944" i="3"/>
  <c r="F6936" i="3"/>
  <c r="F6928" i="3"/>
  <c r="F6920" i="3"/>
  <c r="F6912" i="3"/>
  <c r="F6904" i="3"/>
  <c r="F6896" i="3"/>
  <c r="F6888" i="3"/>
  <c r="F6880" i="3"/>
  <c r="F6872" i="3"/>
  <c r="F6864" i="3"/>
  <c r="F6856" i="3"/>
  <c r="F8695" i="3"/>
  <c r="F8353" i="3"/>
  <c r="F8192" i="3"/>
  <c r="F8064" i="3"/>
  <c r="F7936" i="3"/>
  <c r="F7857" i="3"/>
  <c r="F7825" i="3"/>
  <c r="F7793" i="3"/>
  <c r="F7761" i="3"/>
  <c r="F7729" i="3"/>
  <c r="F7697" i="3"/>
  <c r="F7665" i="3"/>
  <c r="F7633" i="3"/>
  <c r="F7601" i="3"/>
  <c r="F7569" i="3"/>
  <c r="F7537" i="3"/>
  <c r="F7505" i="3"/>
  <c r="F7473" i="3"/>
  <c r="F7441" i="3"/>
  <c r="F7409" i="3"/>
  <c r="F7377" i="3"/>
  <c r="F7359" i="3"/>
  <c r="F7351" i="3"/>
  <c r="F7343" i="3"/>
  <c r="F7335" i="3"/>
  <c r="F7327" i="3"/>
  <c r="F7319" i="3"/>
  <c r="F7311" i="3"/>
  <c r="F7303" i="3"/>
  <c r="F7295" i="3"/>
  <c r="F7287" i="3"/>
  <c r="F7279" i="3"/>
  <c r="F7271" i="3"/>
  <c r="F7263" i="3"/>
  <c r="F7255" i="3"/>
  <c r="F7247" i="3"/>
  <c r="F7239" i="3"/>
  <c r="F7231" i="3"/>
  <c r="F7223" i="3"/>
  <c r="F7215" i="3"/>
  <c r="F7207" i="3"/>
  <c r="F7199" i="3"/>
  <c r="F7191" i="3"/>
  <c r="F7183" i="3"/>
  <c r="F7175" i="3"/>
  <c r="F7167" i="3"/>
  <c r="F7159" i="3"/>
  <c r="F7151" i="3"/>
  <c r="F7143" i="3"/>
  <c r="F7135" i="3"/>
  <c r="F7127" i="3"/>
  <c r="F7119" i="3"/>
  <c r="F7111" i="3"/>
  <c r="F7103" i="3"/>
  <c r="F7095" i="3"/>
  <c r="F7087" i="3"/>
  <c r="F7079" i="3"/>
  <c r="F7071" i="3"/>
  <c r="F7063" i="3"/>
  <c r="F7055" i="3"/>
  <c r="F7047" i="3"/>
  <c r="F7039" i="3"/>
  <c r="F7031" i="3"/>
  <c r="F7023" i="3"/>
  <c r="F7015" i="3"/>
  <c r="F7007" i="3"/>
  <c r="F6999" i="3"/>
  <c r="F6991" i="3"/>
  <c r="F6983" i="3"/>
  <c r="F6975" i="3"/>
  <c r="F6967" i="3"/>
  <c r="F6959" i="3"/>
  <c r="F6951" i="3"/>
  <c r="F6943" i="3"/>
  <c r="F6935" i="3"/>
  <c r="F6927" i="3"/>
  <c r="F6919" i="3"/>
  <c r="F6911" i="3"/>
  <c r="F6903" i="3"/>
  <c r="F6895" i="3"/>
  <c r="F6887" i="3"/>
  <c r="F6879" i="3"/>
  <c r="F6871" i="3"/>
  <c r="F6863" i="3"/>
  <c r="F6855" i="3"/>
  <c r="F9724" i="3"/>
  <c r="F8631" i="3"/>
  <c r="F8296" i="3"/>
  <c r="F8168" i="3"/>
  <c r="F8040" i="3"/>
  <c r="F7912" i="3"/>
  <c r="F7851" i="3"/>
  <c r="F7819" i="3"/>
  <c r="F7787" i="3"/>
  <c r="F7755" i="3"/>
  <c r="F7723" i="3"/>
  <c r="F7691" i="3"/>
  <c r="F7659" i="3"/>
  <c r="F7627" i="3"/>
  <c r="F7595" i="3"/>
  <c r="F7563" i="3"/>
  <c r="F7531" i="3"/>
  <c r="F7499" i="3"/>
  <c r="F7467" i="3"/>
  <c r="F7435" i="3"/>
  <c r="F7403" i="3"/>
  <c r="F7371" i="3"/>
  <c r="F7358" i="3"/>
  <c r="F7350" i="3"/>
  <c r="F7342" i="3"/>
  <c r="F7334" i="3"/>
  <c r="F7326" i="3"/>
  <c r="F7318" i="3"/>
  <c r="F7310" i="3"/>
  <c r="F7302" i="3"/>
  <c r="F7294" i="3"/>
  <c r="F7286" i="3"/>
  <c r="F7278" i="3"/>
  <c r="F7270" i="3"/>
  <c r="F7262" i="3"/>
  <c r="F7254" i="3"/>
  <c r="F7246" i="3"/>
  <c r="F7238" i="3"/>
  <c r="F7230" i="3"/>
  <c r="F7222" i="3"/>
  <c r="F7214" i="3"/>
  <c r="F7206" i="3"/>
  <c r="F7198" i="3"/>
  <c r="F7190" i="3"/>
  <c r="F7182" i="3"/>
  <c r="F7174" i="3"/>
  <c r="F7166" i="3"/>
  <c r="F7158" i="3"/>
  <c r="F7150" i="3"/>
  <c r="F7142" i="3"/>
  <c r="F7134" i="3"/>
  <c r="F7126" i="3"/>
  <c r="F7118" i="3"/>
  <c r="F7110" i="3"/>
  <c r="F7102" i="3"/>
  <c r="F7094" i="3"/>
  <c r="F7086" i="3"/>
  <c r="F7078" i="3"/>
  <c r="F7070" i="3"/>
  <c r="F7062" i="3"/>
  <c r="F7054" i="3"/>
  <c r="F7046" i="3"/>
  <c r="F7038" i="3"/>
  <c r="F7030" i="3"/>
  <c r="F7022" i="3"/>
  <c r="F7014" i="3"/>
  <c r="F7006" i="3"/>
  <c r="F6998" i="3"/>
  <c r="F6990" i="3"/>
  <c r="F6982" i="3"/>
  <c r="F6974" i="3"/>
  <c r="F6966" i="3"/>
  <c r="F6958" i="3"/>
  <c r="F6950" i="3"/>
  <c r="F6942" i="3"/>
  <c r="F6934" i="3"/>
  <c r="F6926" i="3"/>
  <c r="F6918" i="3"/>
  <c r="F6910" i="3"/>
  <c r="F6902" i="3"/>
  <c r="F6894" i="3"/>
  <c r="F6886" i="3"/>
  <c r="F6878" i="3"/>
  <c r="F6870" i="3"/>
  <c r="F6862" i="3"/>
  <c r="F6854" i="3"/>
  <c r="F8887" i="3"/>
  <c r="F8545" i="3"/>
  <c r="F8264" i="3"/>
  <c r="F8136" i="3"/>
  <c r="F8008" i="3"/>
  <c r="F7880" i="3"/>
  <c r="F7843" i="3"/>
  <c r="F7811" i="3"/>
  <c r="F7779" i="3"/>
  <c r="F7747" i="3"/>
  <c r="F7715" i="3"/>
  <c r="F7683" i="3"/>
  <c r="F7651" i="3"/>
  <c r="F7619" i="3"/>
  <c r="F7587" i="3"/>
  <c r="F7555" i="3"/>
  <c r="F7523" i="3"/>
  <c r="F7491" i="3"/>
  <c r="F7459" i="3"/>
  <c r="F7427" i="3"/>
  <c r="F7395" i="3"/>
  <c r="F7366" i="3"/>
  <c r="F7356" i="3"/>
  <c r="F7348" i="3"/>
  <c r="F7340" i="3"/>
  <c r="F7332" i="3"/>
  <c r="F7324" i="3"/>
  <c r="F7316" i="3"/>
  <c r="F7308" i="3"/>
  <c r="F7300" i="3"/>
  <c r="F7292" i="3"/>
  <c r="F7284" i="3"/>
  <c r="F7276" i="3"/>
  <c r="F7268" i="3"/>
  <c r="F7260" i="3"/>
  <c r="F7252" i="3"/>
  <c r="F7244" i="3"/>
  <c r="F7236" i="3"/>
  <c r="F7228" i="3"/>
  <c r="F7220" i="3"/>
  <c r="F7212" i="3"/>
  <c r="F7204" i="3"/>
  <c r="F7196" i="3"/>
  <c r="F7188" i="3"/>
  <c r="F7180" i="3"/>
  <c r="F7172" i="3"/>
  <c r="F7164" i="3"/>
  <c r="F7156" i="3"/>
  <c r="F7148" i="3"/>
  <c r="F7140" i="3"/>
  <c r="F7132" i="3"/>
  <c r="F7124" i="3"/>
  <c r="F7116" i="3"/>
  <c r="F7108" i="3"/>
  <c r="F7100" i="3"/>
  <c r="F7092" i="3"/>
  <c r="F7084" i="3"/>
  <c r="F7076" i="3"/>
  <c r="F7068" i="3"/>
  <c r="F7060" i="3"/>
  <c r="F7052" i="3"/>
  <c r="F7044" i="3"/>
  <c r="F7036" i="3"/>
  <c r="F7028" i="3"/>
  <c r="F7020" i="3"/>
  <c r="F7012" i="3"/>
  <c r="F7004" i="3"/>
  <c r="F6996" i="3"/>
  <c r="F6988" i="3"/>
  <c r="F6980" i="3"/>
  <c r="F6972" i="3"/>
  <c r="F6964" i="3"/>
  <c r="F6956" i="3"/>
  <c r="F6948" i="3"/>
  <c r="F6940" i="3"/>
  <c r="F6932" i="3"/>
  <c r="F6924" i="3"/>
  <c r="F6916" i="3"/>
  <c r="F6908" i="3"/>
  <c r="F6900" i="3"/>
  <c r="F6892" i="3"/>
  <c r="F6884" i="3"/>
  <c r="F6876" i="3"/>
  <c r="F6868" i="3"/>
  <c r="F6860" i="3"/>
  <c r="F6852" i="3"/>
  <c r="F8288" i="3"/>
  <c r="F7849" i="3"/>
  <c r="F7721" i="3"/>
  <c r="F7593" i="3"/>
  <c r="F7465" i="3"/>
  <c r="F7357" i="3"/>
  <c r="F7325" i="3"/>
  <c r="F7293" i="3"/>
  <c r="F7261" i="3"/>
  <c r="F7229" i="3"/>
  <c r="F7197" i="3"/>
  <c r="F7165" i="3"/>
  <c r="F7133" i="3"/>
  <c r="F7101" i="3"/>
  <c r="F7069" i="3"/>
  <c r="F7037" i="3"/>
  <c r="F7005" i="3"/>
  <c r="F6973" i="3"/>
  <c r="F6941" i="3"/>
  <c r="F6909" i="3"/>
  <c r="F6877" i="3"/>
  <c r="F6850" i="3"/>
  <c r="F8256" i="3"/>
  <c r="F7841" i="3"/>
  <c r="F7713" i="3"/>
  <c r="F7585" i="3"/>
  <c r="F7457" i="3"/>
  <c r="F7355" i="3"/>
  <c r="F7323" i="3"/>
  <c r="F7291" i="3"/>
  <c r="F7259" i="3"/>
  <c r="F7227" i="3"/>
  <c r="F7195" i="3"/>
  <c r="F7163" i="3"/>
  <c r="F7131" i="3"/>
  <c r="F7099" i="3"/>
  <c r="F7067" i="3"/>
  <c r="F7035" i="3"/>
  <c r="F7003" i="3"/>
  <c r="F6971" i="3"/>
  <c r="F6939" i="3"/>
  <c r="F6907" i="3"/>
  <c r="F6875" i="3"/>
  <c r="F6849" i="3"/>
  <c r="F6841" i="3"/>
  <c r="F6833" i="3"/>
  <c r="F6825" i="3"/>
  <c r="F6817" i="3"/>
  <c r="F6809" i="3"/>
  <c r="F6801" i="3"/>
  <c r="F6793" i="3"/>
  <c r="F6785" i="3"/>
  <c r="F6777" i="3"/>
  <c r="F6769" i="3"/>
  <c r="F6761" i="3"/>
  <c r="F6753" i="3"/>
  <c r="F6745" i="3"/>
  <c r="F6737" i="3"/>
  <c r="F6729" i="3"/>
  <c r="F6721" i="3"/>
  <c r="F6713" i="3"/>
  <c r="F6705" i="3"/>
  <c r="F6697" i="3"/>
  <c r="F6689" i="3"/>
  <c r="F6681" i="3"/>
  <c r="F6673" i="3"/>
  <c r="F6665" i="3"/>
  <c r="F6657" i="3"/>
  <c r="F6649" i="3"/>
  <c r="F6641" i="3"/>
  <c r="F6633" i="3"/>
  <c r="F6625" i="3"/>
  <c r="F6617" i="3"/>
  <c r="F6609" i="3"/>
  <c r="F6601" i="3"/>
  <c r="F6593" i="3"/>
  <c r="F6585" i="3"/>
  <c r="F6577" i="3"/>
  <c r="F6569" i="3"/>
  <c r="F6561" i="3"/>
  <c r="F6553" i="3"/>
  <c r="F6545" i="3"/>
  <c r="F6537" i="3"/>
  <c r="F6529" i="3"/>
  <c r="F6521" i="3"/>
  <c r="F6513" i="3"/>
  <c r="F6505" i="3"/>
  <c r="F6497" i="3"/>
  <c r="F6489" i="3"/>
  <c r="F6481" i="3"/>
  <c r="F6473" i="3"/>
  <c r="F6465" i="3"/>
  <c r="F6457" i="3"/>
  <c r="F6449" i="3"/>
  <c r="F6441" i="3"/>
  <c r="F6433" i="3"/>
  <c r="F6425" i="3"/>
  <c r="F6417" i="3"/>
  <c r="F6409" i="3"/>
  <c r="F6401" i="3"/>
  <c r="F6393" i="3"/>
  <c r="F6385" i="3"/>
  <c r="F6377" i="3"/>
  <c r="F6369" i="3"/>
  <c r="F6361" i="3"/>
  <c r="F6353" i="3"/>
  <c r="F6345" i="3"/>
  <c r="F8160" i="3"/>
  <c r="F7817" i="3"/>
  <c r="F7689" i="3"/>
  <c r="F7561" i="3"/>
  <c r="F7433" i="3"/>
  <c r="F7349" i="3"/>
  <c r="F7317" i="3"/>
  <c r="F7285" i="3"/>
  <c r="F7253" i="3"/>
  <c r="F7221" i="3"/>
  <c r="F7189" i="3"/>
  <c r="F7157" i="3"/>
  <c r="F7125" i="3"/>
  <c r="F7093" i="3"/>
  <c r="F7061" i="3"/>
  <c r="F7029" i="3"/>
  <c r="F6997" i="3"/>
  <c r="F6965" i="3"/>
  <c r="F6933" i="3"/>
  <c r="F6901" i="3"/>
  <c r="F6869" i="3"/>
  <c r="F8128" i="3"/>
  <c r="F7809" i="3"/>
  <c r="F7681" i="3"/>
  <c r="F7553" i="3"/>
  <c r="F7425" i="3"/>
  <c r="F7347" i="3"/>
  <c r="F7315" i="3"/>
  <c r="F7283" i="3"/>
  <c r="F7251" i="3"/>
  <c r="F7219" i="3"/>
  <c r="F7187" i="3"/>
  <c r="F7155" i="3"/>
  <c r="F7123" i="3"/>
  <c r="F7091" i="3"/>
  <c r="F7059" i="3"/>
  <c r="F7027" i="3"/>
  <c r="F6995" i="3"/>
  <c r="F6963" i="3"/>
  <c r="F6931" i="3"/>
  <c r="F6899" i="3"/>
  <c r="F6867" i="3"/>
  <c r="F6847" i="3"/>
  <c r="F6839" i="3"/>
  <c r="F6831" i="3"/>
  <c r="F6823" i="3"/>
  <c r="F6815" i="3"/>
  <c r="F6807" i="3"/>
  <c r="F6799" i="3"/>
  <c r="F6791" i="3"/>
  <c r="F6783" i="3"/>
  <c r="F6775" i="3"/>
  <c r="F6767" i="3"/>
  <c r="F6759" i="3"/>
  <c r="F6751" i="3"/>
  <c r="F6743" i="3"/>
  <c r="F6735" i="3"/>
  <c r="F6727" i="3"/>
  <c r="F6719" i="3"/>
  <c r="F6711" i="3"/>
  <c r="F6703" i="3"/>
  <c r="F6695" i="3"/>
  <c r="F6687" i="3"/>
  <c r="F6679" i="3"/>
  <c r="F6671" i="3"/>
  <c r="F6663" i="3"/>
  <c r="F6655" i="3"/>
  <c r="F6647" i="3"/>
  <c r="F6639" i="3"/>
  <c r="F6631" i="3"/>
  <c r="F6623" i="3"/>
  <c r="F6615" i="3"/>
  <c r="F6607" i="3"/>
  <c r="F6599" i="3"/>
  <c r="F6591" i="3"/>
  <c r="F6583" i="3"/>
  <c r="F6575" i="3"/>
  <c r="F6567" i="3"/>
  <c r="F6559" i="3"/>
  <c r="F6551" i="3"/>
  <c r="F6543" i="3"/>
  <c r="F6535" i="3"/>
  <c r="F6527" i="3"/>
  <c r="F6519" i="3"/>
  <c r="F6511" i="3"/>
  <c r="F6503" i="3"/>
  <c r="F6495" i="3"/>
  <c r="F6487" i="3"/>
  <c r="F6479" i="3"/>
  <c r="F6471" i="3"/>
  <c r="F6463" i="3"/>
  <c r="F6455" i="3"/>
  <c r="F6447" i="3"/>
  <c r="F6439" i="3"/>
  <c r="F6431" i="3"/>
  <c r="F6423" i="3"/>
  <c r="F6415" i="3"/>
  <c r="F6407" i="3"/>
  <c r="F6399" i="3"/>
  <c r="F6391" i="3"/>
  <c r="F6383" i="3"/>
  <c r="F6375" i="3"/>
  <c r="F6367" i="3"/>
  <c r="F6359" i="3"/>
  <c r="F6351" i="3"/>
  <c r="F6343" i="3"/>
  <c r="F9338" i="3"/>
  <c r="F8032" i="3"/>
  <c r="F7785" i="3"/>
  <c r="F7657" i="3"/>
  <c r="F7529" i="3"/>
  <c r="F7401" i="3"/>
  <c r="F7341" i="3"/>
  <c r="F7309" i="3"/>
  <c r="F7277" i="3"/>
  <c r="F7245" i="3"/>
  <c r="F7213" i="3"/>
  <c r="F7181" i="3"/>
  <c r="F7149" i="3"/>
  <c r="F7117" i="3"/>
  <c r="F7085" i="3"/>
  <c r="F7053" i="3"/>
  <c r="F7021" i="3"/>
  <c r="F6989" i="3"/>
  <c r="F6957" i="3"/>
  <c r="F6925" i="3"/>
  <c r="F6893" i="3"/>
  <c r="F6861" i="3"/>
  <c r="F6846" i="3"/>
  <c r="F6838" i="3"/>
  <c r="F6830" i="3"/>
  <c r="F6822" i="3"/>
  <c r="F6814" i="3"/>
  <c r="F6806" i="3"/>
  <c r="F6798" i="3"/>
  <c r="F6790" i="3"/>
  <c r="F6782" i="3"/>
  <c r="F6774" i="3"/>
  <c r="F6766" i="3"/>
  <c r="F6758" i="3"/>
  <c r="F6750" i="3"/>
  <c r="F6742" i="3"/>
  <c r="F6734" i="3"/>
  <c r="F6726" i="3"/>
  <c r="F6718" i="3"/>
  <c r="F6710" i="3"/>
  <c r="F6702" i="3"/>
  <c r="F6694" i="3"/>
  <c r="F6686" i="3"/>
  <c r="F6678" i="3"/>
  <c r="F6670" i="3"/>
  <c r="F6662" i="3"/>
  <c r="F6654" i="3"/>
  <c r="F6646" i="3"/>
  <c r="F6638" i="3"/>
  <c r="F6630" i="3"/>
  <c r="F6622" i="3"/>
  <c r="F6614" i="3"/>
  <c r="F6606" i="3"/>
  <c r="F6598" i="3"/>
  <c r="F6590" i="3"/>
  <c r="F6582" i="3"/>
  <c r="F6574" i="3"/>
  <c r="F6566" i="3"/>
  <c r="F6558" i="3"/>
  <c r="F6550" i="3"/>
  <c r="F6542" i="3"/>
  <c r="F6534" i="3"/>
  <c r="F6526" i="3"/>
  <c r="F6518" i="3"/>
  <c r="F6510" i="3"/>
  <c r="F6502" i="3"/>
  <c r="F6494" i="3"/>
  <c r="F6486" i="3"/>
  <c r="F6478" i="3"/>
  <c r="F6470" i="3"/>
  <c r="F6462" i="3"/>
  <c r="F6454" i="3"/>
  <c r="F6446" i="3"/>
  <c r="F6438" i="3"/>
  <c r="F6430" i="3"/>
  <c r="F6422" i="3"/>
  <c r="F6414" i="3"/>
  <c r="F6406" i="3"/>
  <c r="F6398" i="3"/>
  <c r="F6390" i="3"/>
  <c r="F6382" i="3"/>
  <c r="F6374" i="3"/>
  <c r="F6366" i="3"/>
  <c r="F6358" i="3"/>
  <c r="F6350" i="3"/>
  <c r="F6342" i="3"/>
  <c r="F8865" i="3"/>
  <c r="F8000" i="3"/>
  <c r="F7777" i="3"/>
  <c r="F7649" i="3"/>
  <c r="F7521" i="3"/>
  <c r="F7393" i="3"/>
  <c r="F7339" i="3"/>
  <c r="F7307" i="3"/>
  <c r="F7275" i="3"/>
  <c r="F7243" i="3"/>
  <c r="F7211" i="3"/>
  <c r="F7179" i="3"/>
  <c r="F7147" i="3"/>
  <c r="F7115" i="3"/>
  <c r="F7083" i="3"/>
  <c r="F7051" i="3"/>
  <c r="F7019" i="3"/>
  <c r="F6987" i="3"/>
  <c r="F6955" i="3"/>
  <c r="F6923" i="3"/>
  <c r="F6891" i="3"/>
  <c r="F6859" i="3"/>
  <c r="F6845" i="3"/>
  <c r="F6837" i="3"/>
  <c r="F6829" i="3"/>
  <c r="F6821" i="3"/>
  <c r="F6813" i="3"/>
  <c r="F6805" i="3"/>
  <c r="F6797" i="3"/>
  <c r="F6789" i="3"/>
  <c r="F6781" i="3"/>
  <c r="F6773" i="3"/>
  <c r="F6765" i="3"/>
  <c r="F6757" i="3"/>
  <c r="F6749" i="3"/>
  <c r="F6741" i="3"/>
  <c r="F6733" i="3"/>
  <c r="F6725" i="3"/>
  <c r="F6717" i="3"/>
  <c r="F6709" i="3"/>
  <c r="F6701" i="3"/>
  <c r="F6693" i="3"/>
  <c r="F6685" i="3"/>
  <c r="F6677" i="3"/>
  <c r="F6669" i="3"/>
  <c r="F6661" i="3"/>
  <c r="F6653" i="3"/>
  <c r="F6645" i="3"/>
  <c r="F6637" i="3"/>
  <c r="F6629" i="3"/>
  <c r="F6621" i="3"/>
  <c r="F6613" i="3"/>
  <c r="F6605" i="3"/>
  <c r="F6597" i="3"/>
  <c r="F6589" i="3"/>
  <c r="F6581" i="3"/>
  <c r="F6573" i="3"/>
  <c r="F6565" i="3"/>
  <c r="F6557" i="3"/>
  <c r="F6549" i="3"/>
  <c r="F6541" i="3"/>
  <c r="F6533" i="3"/>
  <c r="F6525" i="3"/>
  <c r="F6517" i="3"/>
  <c r="F6509" i="3"/>
  <c r="F6501" i="3"/>
  <c r="F6493" i="3"/>
  <c r="F6485" i="3"/>
  <c r="F6477" i="3"/>
  <c r="F6469" i="3"/>
  <c r="F6461" i="3"/>
  <c r="F6453" i="3"/>
  <c r="F6445" i="3"/>
  <c r="F6437" i="3"/>
  <c r="F6429" i="3"/>
  <c r="F6421" i="3"/>
  <c r="F6413" i="3"/>
  <c r="F6405" i="3"/>
  <c r="F6397" i="3"/>
  <c r="F6389" i="3"/>
  <c r="F6381" i="3"/>
  <c r="F6373" i="3"/>
  <c r="F6365" i="3"/>
  <c r="F6357" i="3"/>
  <c r="F6349" i="3"/>
  <c r="F6341" i="3"/>
  <c r="F7753" i="3"/>
  <c r="F7333" i="3"/>
  <c r="F7205" i="3"/>
  <c r="F7077" i="3"/>
  <c r="F6949" i="3"/>
  <c r="F6848" i="3"/>
  <c r="F6832" i="3"/>
  <c r="F6816" i="3"/>
  <c r="F6800" i="3"/>
  <c r="F6784" i="3"/>
  <c r="F6768" i="3"/>
  <c r="F6752" i="3"/>
  <c r="F6736" i="3"/>
  <c r="F6720" i="3"/>
  <c r="F6704" i="3"/>
  <c r="F6688" i="3"/>
  <c r="F6672" i="3"/>
  <c r="F6656" i="3"/>
  <c r="F6640" i="3"/>
  <c r="F6624" i="3"/>
  <c r="F6608" i="3"/>
  <c r="F6592" i="3"/>
  <c r="F6576" i="3"/>
  <c r="F6560" i="3"/>
  <c r="F6544" i="3"/>
  <c r="F6528" i="3"/>
  <c r="F6512" i="3"/>
  <c r="F6496" i="3"/>
  <c r="F6480" i="3"/>
  <c r="F6464" i="3"/>
  <c r="F6448" i="3"/>
  <c r="F6432" i="3"/>
  <c r="F6416" i="3"/>
  <c r="F6400" i="3"/>
  <c r="F6384" i="3"/>
  <c r="F6368" i="3"/>
  <c r="F6352" i="3"/>
  <c r="F6337" i="3"/>
  <c r="F6329" i="3"/>
  <c r="F6321" i="3"/>
  <c r="F6313" i="3"/>
  <c r="F6305" i="3"/>
  <c r="F6297" i="3"/>
  <c r="F6289" i="3"/>
  <c r="F6281" i="3"/>
  <c r="F6273" i="3"/>
  <c r="F6265" i="3"/>
  <c r="F6257" i="3"/>
  <c r="F6249" i="3"/>
  <c r="F6241" i="3"/>
  <c r="F6233" i="3"/>
  <c r="F6225" i="3"/>
  <c r="F6217" i="3"/>
  <c r="F6209" i="3"/>
  <c r="F6201" i="3"/>
  <c r="F6193" i="3"/>
  <c r="F6185" i="3"/>
  <c r="F6177" i="3"/>
  <c r="F6169" i="3"/>
  <c r="F6161" i="3"/>
  <c r="F6153" i="3"/>
  <c r="F6145" i="3"/>
  <c r="F6137" i="3"/>
  <c r="F6129" i="3"/>
  <c r="F6121" i="3"/>
  <c r="F6113" i="3"/>
  <c r="F6105" i="3"/>
  <c r="F6097" i="3"/>
  <c r="F6089" i="3"/>
  <c r="F6081" i="3"/>
  <c r="F6073" i="3"/>
  <c r="F6065" i="3"/>
  <c r="F6057" i="3"/>
  <c r="F6049" i="3"/>
  <c r="F6041" i="3"/>
  <c r="F6033" i="3"/>
  <c r="F6025" i="3"/>
  <c r="F6017" i="3"/>
  <c r="F6009" i="3"/>
  <c r="F6001" i="3"/>
  <c r="F5993" i="3"/>
  <c r="F5985" i="3"/>
  <c r="F5977" i="3"/>
  <c r="F5969" i="3"/>
  <c r="F5961" i="3"/>
  <c r="F5953" i="3"/>
  <c r="F7745" i="3"/>
  <c r="F7331" i="3"/>
  <c r="F7203" i="3"/>
  <c r="F7075" i="3"/>
  <c r="F6947" i="3"/>
  <c r="F6844" i="3"/>
  <c r="F6828" i="3"/>
  <c r="F6812" i="3"/>
  <c r="F6796" i="3"/>
  <c r="F6780" i="3"/>
  <c r="F6764" i="3"/>
  <c r="F6748" i="3"/>
  <c r="F6732" i="3"/>
  <c r="F6716" i="3"/>
  <c r="F6700" i="3"/>
  <c r="F6684" i="3"/>
  <c r="F6668" i="3"/>
  <c r="F6652" i="3"/>
  <c r="F6636" i="3"/>
  <c r="F6620" i="3"/>
  <c r="F6604" i="3"/>
  <c r="F6588" i="3"/>
  <c r="F6572" i="3"/>
  <c r="F6556" i="3"/>
  <c r="F6540" i="3"/>
  <c r="F6524" i="3"/>
  <c r="F6508" i="3"/>
  <c r="F6492" i="3"/>
  <c r="F6476" i="3"/>
  <c r="F6460" i="3"/>
  <c r="F6444" i="3"/>
  <c r="F6428" i="3"/>
  <c r="F6412" i="3"/>
  <c r="F6396" i="3"/>
  <c r="F6380" i="3"/>
  <c r="F6364" i="3"/>
  <c r="F6348" i="3"/>
  <c r="F6336" i="3"/>
  <c r="F6328" i="3"/>
  <c r="F6320" i="3"/>
  <c r="F6312" i="3"/>
  <c r="F6304" i="3"/>
  <c r="F6296" i="3"/>
  <c r="F6288" i="3"/>
  <c r="F6280" i="3"/>
  <c r="F6272" i="3"/>
  <c r="F6264" i="3"/>
  <c r="F6256" i="3"/>
  <c r="F6248" i="3"/>
  <c r="F6240" i="3"/>
  <c r="F6232" i="3"/>
  <c r="F6224" i="3"/>
  <c r="F6216" i="3"/>
  <c r="F6208" i="3"/>
  <c r="F6200" i="3"/>
  <c r="F6192" i="3"/>
  <c r="F6184" i="3"/>
  <c r="F6176" i="3"/>
  <c r="F6168" i="3"/>
  <c r="F6160" i="3"/>
  <c r="F6152" i="3"/>
  <c r="F6144" i="3"/>
  <c r="F6136" i="3"/>
  <c r="F6128" i="3"/>
  <c r="F6120" i="3"/>
  <c r="F6112" i="3"/>
  <c r="F6104" i="3"/>
  <c r="F6096" i="3"/>
  <c r="F6088" i="3"/>
  <c r="F6080" i="3"/>
  <c r="F6072" i="3"/>
  <c r="F6064" i="3"/>
  <c r="F6056" i="3"/>
  <c r="F6048" i="3"/>
  <c r="F6040" i="3"/>
  <c r="F6032" i="3"/>
  <c r="F6024" i="3"/>
  <c r="F6016" i="3"/>
  <c r="F6008" i="3"/>
  <c r="F6000" i="3"/>
  <c r="F5992" i="3"/>
  <c r="F5984" i="3"/>
  <c r="F5976" i="3"/>
  <c r="F5968" i="3"/>
  <c r="F5960" i="3"/>
  <c r="F5952" i="3"/>
  <c r="F7625" i="3"/>
  <c r="F7301" i="3"/>
  <c r="F7173" i="3"/>
  <c r="F7045" i="3"/>
  <c r="F6917" i="3"/>
  <c r="F6843" i="3"/>
  <c r="F6827" i="3"/>
  <c r="F6811" i="3"/>
  <c r="F6795" i="3"/>
  <c r="F6779" i="3"/>
  <c r="F6763" i="3"/>
  <c r="F6747" i="3"/>
  <c r="F6731" i="3"/>
  <c r="F6715" i="3"/>
  <c r="F6699" i="3"/>
  <c r="F6683" i="3"/>
  <c r="F6667" i="3"/>
  <c r="F6651" i="3"/>
  <c r="F6635" i="3"/>
  <c r="F6619" i="3"/>
  <c r="F6603" i="3"/>
  <c r="F6587" i="3"/>
  <c r="F6571" i="3"/>
  <c r="F6555" i="3"/>
  <c r="F6539" i="3"/>
  <c r="F6523" i="3"/>
  <c r="F6507" i="3"/>
  <c r="F6491" i="3"/>
  <c r="F6475" i="3"/>
  <c r="F6459" i="3"/>
  <c r="F6443" i="3"/>
  <c r="F6427" i="3"/>
  <c r="F6411" i="3"/>
  <c r="F6395" i="3"/>
  <c r="F6379" i="3"/>
  <c r="F6363" i="3"/>
  <c r="F6347" i="3"/>
  <c r="F6335" i="3"/>
  <c r="F6327" i="3"/>
  <c r="F6319" i="3"/>
  <c r="F6311" i="3"/>
  <c r="F6303" i="3"/>
  <c r="F6295" i="3"/>
  <c r="F6287" i="3"/>
  <c r="F6279" i="3"/>
  <c r="F6271" i="3"/>
  <c r="F6263" i="3"/>
  <c r="F6255" i="3"/>
  <c r="F6247" i="3"/>
  <c r="F6239" i="3"/>
  <c r="F6231" i="3"/>
  <c r="F6223" i="3"/>
  <c r="F6215" i="3"/>
  <c r="F6207" i="3"/>
  <c r="F6199" i="3"/>
  <c r="F6191" i="3"/>
  <c r="F6183" i="3"/>
  <c r="F6175" i="3"/>
  <c r="F6167" i="3"/>
  <c r="F6159" i="3"/>
  <c r="F6151" i="3"/>
  <c r="F6143" i="3"/>
  <c r="F6135" i="3"/>
  <c r="F6127" i="3"/>
  <c r="F6119" i="3"/>
  <c r="F6111" i="3"/>
  <c r="F6103" i="3"/>
  <c r="F6095" i="3"/>
  <c r="F6087" i="3"/>
  <c r="F6079" i="3"/>
  <c r="F6071" i="3"/>
  <c r="F6063" i="3"/>
  <c r="F6055" i="3"/>
  <c r="F6047" i="3"/>
  <c r="F6039" i="3"/>
  <c r="F6031" i="3"/>
  <c r="F6023" i="3"/>
  <c r="F6015" i="3"/>
  <c r="F6007" i="3"/>
  <c r="F5999" i="3"/>
  <c r="F5991" i="3"/>
  <c r="F5983" i="3"/>
  <c r="F5975" i="3"/>
  <c r="F5967" i="3"/>
  <c r="F5959" i="3"/>
  <c r="F5951" i="3"/>
  <c r="F7617" i="3"/>
  <c r="F7299" i="3"/>
  <c r="F7171" i="3"/>
  <c r="F7043" i="3"/>
  <c r="F6915" i="3"/>
  <c r="F6842" i="3"/>
  <c r="F6826" i="3"/>
  <c r="F6810" i="3"/>
  <c r="F6794" i="3"/>
  <c r="F6778" i="3"/>
  <c r="F6762" i="3"/>
  <c r="F6746" i="3"/>
  <c r="F6730" i="3"/>
  <c r="F6714" i="3"/>
  <c r="F6698" i="3"/>
  <c r="F6682" i="3"/>
  <c r="F6666" i="3"/>
  <c r="F6650" i="3"/>
  <c r="F6634" i="3"/>
  <c r="F6618" i="3"/>
  <c r="F6602" i="3"/>
  <c r="F6586" i="3"/>
  <c r="F6570" i="3"/>
  <c r="F6554" i="3"/>
  <c r="F6538" i="3"/>
  <c r="F6522" i="3"/>
  <c r="F6506" i="3"/>
  <c r="F6490" i="3"/>
  <c r="F6474" i="3"/>
  <c r="F6458" i="3"/>
  <c r="F6442" i="3"/>
  <c r="F6426" i="3"/>
  <c r="F6410" i="3"/>
  <c r="F6394" i="3"/>
  <c r="F6378" i="3"/>
  <c r="F6362" i="3"/>
  <c r="F6346" i="3"/>
  <c r="F6334" i="3"/>
  <c r="F6326" i="3"/>
  <c r="F6318" i="3"/>
  <c r="F6310" i="3"/>
  <c r="F6302" i="3"/>
  <c r="F6294" i="3"/>
  <c r="F6286" i="3"/>
  <c r="F6278" i="3"/>
  <c r="F6270" i="3"/>
  <c r="F6262" i="3"/>
  <c r="F6254" i="3"/>
  <c r="F6246" i="3"/>
  <c r="F6238" i="3"/>
  <c r="F6230" i="3"/>
  <c r="F6222" i="3"/>
  <c r="F6214" i="3"/>
  <c r="F6206" i="3"/>
  <c r="F6198" i="3"/>
  <c r="F6190" i="3"/>
  <c r="F6182" i="3"/>
  <c r="F6174" i="3"/>
  <c r="F6166" i="3"/>
  <c r="F6158" i="3"/>
  <c r="F6150" i="3"/>
  <c r="F6142" i="3"/>
  <c r="F6134" i="3"/>
  <c r="F6126" i="3"/>
  <c r="F6118" i="3"/>
  <c r="F6110" i="3"/>
  <c r="F6102" i="3"/>
  <c r="F6094" i="3"/>
  <c r="F6086" i="3"/>
  <c r="F6078" i="3"/>
  <c r="F6070" i="3"/>
  <c r="F6062" i="3"/>
  <c r="F6054" i="3"/>
  <c r="F6046" i="3"/>
  <c r="F6038" i="3"/>
  <c r="F6030" i="3"/>
  <c r="F6022" i="3"/>
  <c r="F6014" i="3"/>
  <c r="F6006" i="3"/>
  <c r="F5998" i="3"/>
  <c r="F5990" i="3"/>
  <c r="F5982" i="3"/>
  <c r="F5974" i="3"/>
  <c r="F5966" i="3"/>
  <c r="F5958" i="3"/>
  <c r="F8609" i="3"/>
  <c r="F7497" i="3"/>
  <c r="F7269" i="3"/>
  <c r="F7141" i="3"/>
  <c r="F7013" i="3"/>
  <c r="F6885" i="3"/>
  <c r="F6840" i="3"/>
  <c r="F6824" i="3"/>
  <c r="F6808" i="3"/>
  <c r="F6792" i="3"/>
  <c r="F6776" i="3"/>
  <c r="F6760" i="3"/>
  <c r="F6744" i="3"/>
  <c r="F6728" i="3"/>
  <c r="F6712" i="3"/>
  <c r="F6696" i="3"/>
  <c r="F6680" i="3"/>
  <c r="F6664" i="3"/>
  <c r="F6648" i="3"/>
  <c r="F6632" i="3"/>
  <c r="F6616" i="3"/>
  <c r="F6600" i="3"/>
  <c r="F6584" i="3"/>
  <c r="F6568" i="3"/>
  <c r="F6552" i="3"/>
  <c r="F6536" i="3"/>
  <c r="F6520" i="3"/>
  <c r="F6504" i="3"/>
  <c r="F6488" i="3"/>
  <c r="F6472" i="3"/>
  <c r="F6456" i="3"/>
  <c r="F6440" i="3"/>
  <c r="F6424" i="3"/>
  <c r="F6408" i="3"/>
  <c r="F6392" i="3"/>
  <c r="F6376" i="3"/>
  <c r="F6360" i="3"/>
  <c r="F6344" i="3"/>
  <c r="F6333" i="3"/>
  <c r="F6325" i="3"/>
  <c r="F6317" i="3"/>
  <c r="F6309" i="3"/>
  <c r="F6301" i="3"/>
  <c r="F6293" i="3"/>
  <c r="F6285" i="3"/>
  <c r="F6277" i="3"/>
  <c r="F6269" i="3"/>
  <c r="F6261" i="3"/>
  <c r="F6253" i="3"/>
  <c r="F6245" i="3"/>
  <c r="F6237" i="3"/>
  <c r="F6229" i="3"/>
  <c r="F6221" i="3"/>
  <c r="F6213" i="3"/>
  <c r="F6205" i="3"/>
  <c r="F6197" i="3"/>
  <c r="F6189" i="3"/>
  <c r="F6181" i="3"/>
  <c r="F6173" i="3"/>
  <c r="F6165" i="3"/>
  <c r="F6157" i="3"/>
  <c r="F6149" i="3"/>
  <c r="F6141" i="3"/>
  <c r="F6133" i="3"/>
  <c r="F6125" i="3"/>
  <c r="F6117" i="3"/>
  <c r="F6109" i="3"/>
  <c r="F6101" i="3"/>
  <c r="F6093" i="3"/>
  <c r="F6085" i="3"/>
  <c r="F6077" i="3"/>
  <c r="F6069" i="3"/>
  <c r="F6061" i="3"/>
  <c r="F6053" i="3"/>
  <c r="F6045" i="3"/>
  <c r="F6037" i="3"/>
  <c r="F6029" i="3"/>
  <c r="F6021" i="3"/>
  <c r="F6013" i="3"/>
  <c r="F6005" i="3"/>
  <c r="F5997" i="3"/>
  <c r="F5989" i="3"/>
  <c r="F5981" i="3"/>
  <c r="F5973" i="3"/>
  <c r="F5965" i="3"/>
  <c r="F5957" i="3"/>
  <c r="F5949" i="3"/>
  <c r="F7904" i="3"/>
  <c r="F7369" i="3"/>
  <c r="F7237" i="3"/>
  <c r="F7109" i="3"/>
  <c r="F6981" i="3"/>
  <c r="F6853" i="3"/>
  <c r="F6835" i="3"/>
  <c r="F6819" i="3"/>
  <c r="F6803" i="3"/>
  <c r="F6787" i="3"/>
  <c r="F6771" i="3"/>
  <c r="F6755" i="3"/>
  <c r="F6739" i="3"/>
  <c r="F6723" i="3"/>
  <c r="F6707" i="3"/>
  <c r="F6691" i="3"/>
  <c r="F6675" i="3"/>
  <c r="F6659" i="3"/>
  <c r="F6643" i="3"/>
  <c r="F6627" i="3"/>
  <c r="F6611" i="3"/>
  <c r="F6595" i="3"/>
  <c r="F6579" i="3"/>
  <c r="F6563" i="3"/>
  <c r="F6547" i="3"/>
  <c r="F6531" i="3"/>
  <c r="F6515" i="3"/>
  <c r="F6499" i="3"/>
  <c r="F6483" i="3"/>
  <c r="F6467" i="3"/>
  <c r="F6451" i="3"/>
  <c r="F6435" i="3"/>
  <c r="F6419" i="3"/>
  <c r="F6403" i="3"/>
  <c r="F6387" i="3"/>
  <c r="F6371" i="3"/>
  <c r="F6355" i="3"/>
  <c r="F6339" i="3"/>
  <c r="F6331" i="3"/>
  <c r="F6323" i="3"/>
  <c r="F6315" i="3"/>
  <c r="F6307" i="3"/>
  <c r="F6299" i="3"/>
  <c r="F6291" i="3"/>
  <c r="F6283" i="3"/>
  <c r="F6275" i="3"/>
  <c r="F6267" i="3"/>
  <c r="F6259" i="3"/>
  <c r="F6251" i="3"/>
  <c r="F6243" i="3"/>
  <c r="F6235" i="3"/>
  <c r="F6227" i="3"/>
  <c r="F6219" i="3"/>
  <c r="F6211" i="3"/>
  <c r="F6203" i="3"/>
  <c r="F6195" i="3"/>
  <c r="F6187" i="3"/>
  <c r="F6179" i="3"/>
  <c r="F6171" i="3"/>
  <c r="F6163" i="3"/>
  <c r="F6155" i="3"/>
  <c r="F6147" i="3"/>
  <c r="F6139" i="3"/>
  <c r="F6131" i="3"/>
  <c r="F6123" i="3"/>
  <c r="F6115" i="3"/>
  <c r="F6107" i="3"/>
  <c r="F6099" i="3"/>
  <c r="F6091" i="3"/>
  <c r="F6083" i="3"/>
  <c r="F6075" i="3"/>
  <c r="F6067" i="3"/>
  <c r="F6059" i="3"/>
  <c r="F6051" i="3"/>
  <c r="F6043" i="3"/>
  <c r="F6035" i="3"/>
  <c r="F6027" i="3"/>
  <c r="F6019" i="3"/>
  <c r="F6011" i="3"/>
  <c r="F6003" i="3"/>
  <c r="F5995" i="3"/>
  <c r="F5987" i="3"/>
  <c r="F5979" i="3"/>
  <c r="F5971" i="3"/>
  <c r="F5963" i="3"/>
  <c r="F5955" i="3"/>
  <c r="F7267" i="3"/>
  <c r="F6836" i="3"/>
  <c r="F6772" i="3"/>
  <c r="F6708" i="3"/>
  <c r="F6644" i="3"/>
  <c r="F6580" i="3"/>
  <c r="F6516" i="3"/>
  <c r="F6452" i="3"/>
  <c r="F6388" i="3"/>
  <c r="F6332" i="3"/>
  <c r="F6300" i="3"/>
  <c r="F6268" i="3"/>
  <c r="F6236" i="3"/>
  <c r="F6204" i="3"/>
  <c r="F6172" i="3"/>
  <c r="F6140" i="3"/>
  <c r="F6108" i="3"/>
  <c r="F6076" i="3"/>
  <c r="F6044" i="3"/>
  <c r="F6012" i="3"/>
  <c r="F5980" i="3"/>
  <c r="F5950" i="3"/>
  <c r="F5941" i="3"/>
  <c r="F5933" i="3"/>
  <c r="F5925" i="3"/>
  <c r="F5917" i="3"/>
  <c r="F5909" i="3"/>
  <c r="F5901" i="3"/>
  <c r="F5893" i="3"/>
  <c r="F5885" i="3"/>
  <c r="F5877" i="3"/>
  <c r="F5869" i="3"/>
  <c r="F5861" i="3"/>
  <c r="F5853" i="3"/>
  <c r="F5845" i="3"/>
  <c r="F5837" i="3"/>
  <c r="F5829" i="3"/>
  <c r="F5821" i="3"/>
  <c r="F5813" i="3"/>
  <c r="F5805" i="3"/>
  <c r="F5797" i="3"/>
  <c r="F5789" i="3"/>
  <c r="F5781" i="3"/>
  <c r="F5773" i="3"/>
  <c r="F5765" i="3"/>
  <c r="F5757" i="3"/>
  <c r="F5749" i="3"/>
  <c r="F5741" i="3"/>
  <c r="F5733" i="3"/>
  <c r="F5725" i="3"/>
  <c r="F5717" i="3"/>
  <c r="F5709" i="3"/>
  <c r="F5701" i="3"/>
  <c r="F5693" i="3"/>
  <c r="F5685" i="3"/>
  <c r="F5677" i="3"/>
  <c r="F5669" i="3"/>
  <c r="F5661" i="3"/>
  <c r="F5653" i="3"/>
  <c r="F5645" i="3"/>
  <c r="F5637" i="3"/>
  <c r="F5629" i="3"/>
  <c r="F5621" i="3"/>
  <c r="F5613" i="3"/>
  <c r="F5605" i="3"/>
  <c r="F5597" i="3"/>
  <c r="F5589" i="3"/>
  <c r="F5581" i="3"/>
  <c r="F5573" i="3"/>
  <c r="F5565" i="3"/>
  <c r="F5557" i="3"/>
  <c r="F5549" i="3"/>
  <c r="F5541" i="3"/>
  <c r="F5533" i="3"/>
  <c r="F5525" i="3"/>
  <c r="F5517" i="3"/>
  <c r="F5509" i="3"/>
  <c r="F5501" i="3"/>
  <c r="F5493" i="3"/>
  <c r="F5485" i="3"/>
  <c r="F5477" i="3"/>
  <c r="F5469" i="3"/>
  <c r="F5461" i="3"/>
  <c r="F5453" i="3"/>
  <c r="F5445" i="3"/>
  <c r="F5437" i="3"/>
  <c r="F5429" i="3"/>
  <c r="F5421" i="3"/>
  <c r="F5413" i="3"/>
  <c r="F5405" i="3"/>
  <c r="F5397" i="3"/>
  <c r="F5389" i="3"/>
  <c r="F5381" i="3"/>
  <c r="F5373" i="3"/>
  <c r="F5365" i="3"/>
  <c r="F5357" i="3"/>
  <c r="F5349" i="3"/>
  <c r="F5341" i="3"/>
  <c r="F5333" i="3"/>
  <c r="F5325" i="3"/>
  <c r="F5317" i="3"/>
  <c r="F5309" i="3"/>
  <c r="F5301" i="3"/>
  <c r="F5293" i="3"/>
  <c r="F5285" i="3"/>
  <c r="F5277" i="3"/>
  <c r="F5269" i="3"/>
  <c r="F5261" i="3"/>
  <c r="F5253" i="3"/>
  <c r="F5245" i="3"/>
  <c r="F5237" i="3"/>
  <c r="F5229" i="3"/>
  <c r="F5221" i="3"/>
  <c r="F5213" i="3"/>
  <c r="F5205" i="3"/>
  <c r="F5197" i="3"/>
  <c r="F5189" i="3"/>
  <c r="F5181" i="3"/>
  <c r="F5173" i="3"/>
  <c r="F5165" i="3"/>
  <c r="F5157" i="3"/>
  <c r="F5149" i="3"/>
  <c r="F5141" i="3"/>
  <c r="F5133" i="3"/>
  <c r="F5125" i="3"/>
  <c r="F5117" i="3"/>
  <c r="F5109" i="3"/>
  <c r="F5101" i="3"/>
  <c r="F5093" i="3"/>
  <c r="F5085" i="3"/>
  <c r="F5077" i="3"/>
  <c r="F5069" i="3"/>
  <c r="F5061" i="3"/>
  <c r="F5053" i="3"/>
  <c r="F5045" i="3"/>
  <c r="F5037" i="3"/>
  <c r="F5029" i="3"/>
  <c r="F5021" i="3"/>
  <c r="F5013" i="3"/>
  <c r="F5005" i="3"/>
  <c r="F4997" i="3"/>
  <c r="F4989" i="3"/>
  <c r="F4981" i="3"/>
  <c r="F4973" i="3"/>
  <c r="F4965" i="3"/>
  <c r="F4957" i="3"/>
  <c r="F4949" i="3"/>
  <c r="F4941" i="3"/>
  <c r="F4933" i="3"/>
  <c r="F4925" i="3"/>
  <c r="F4917" i="3"/>
  <c r="F4909" i="3"/>
  <c r="F4901" i="3"/>
  <c r="F7235" i="3"/>
  <c r="F6834" i="3"/>
  <c r="F6770" i="3"/>
  <c r="F6706" i="3"/>
  <c r="F6642" i="3"/>
  <c r="F6578" i="3"/>
  <c r="F6514" i="3"/>
  <c r="F6450" i="3"/>
  <c r="F6386" i="3"/>
  <c r="F6330" i="3"/>
  <c r="F6298" i="3"/>
  <c r="F6266" i="3"/>
  <c r="F6234" i="3"/>
  <c r="F6202" i="3"/>
  <c r="F6170" i="3"/>
  <c r="F6138" i="3"/>
  <c r="F6106" i="3"/>
  <c r="F6074" i="3"/>
  <c r="F6042" i="3"/>
  <c r="F6010" i="3"/>
  <c r="F5978" i="3"/>
  <c r="F5948" i="3"/>
  <c r="F5940" i="3"/>
  <c r="F5932" i="3"/>
  <c r="F5924" i="3"/>
  <c r="F5916" i="3"/>
  <c r="F5908" i="3"/>
  <c r="F5900" i="3"/>
  <c r="F5892" i="3"/>
  <c r="F5884" i="3"/>
  <c r="F5876" i="3"/>
  <c r="F5868" i="3"/>
  <c r="F5860" i="3"/>
  <c r="F5852" i="3"/>
  <c r="F5844" i="3"/>
  <c r="F5836" i="3"/>
  <c r="F5828" i="3"/>
  <c r="F5820" i="3"/>
  <c r="F5812" i="3"/>
  <c r="F5804" i="3"/>
  <c r="F5796" i="3"/>
  <c r="F5788" i="3"/>
  <c r="F5780" i="3"/>
  <c r="F5772" i="3"/>
  <c r="F5764" i="3"/>
  <c r="F5756" i="3"/>
  <c r="F5748" i="3"/>
  <c r="F5740" i="3"/>
  <c r="F5732" i="3"/>
  <c r="F5724" i="3"/>
  <c r="F5716" i="3"/>
  <c r="F5708" i="3"/>
  <c r="F5700" i="3"/>
  <c r="F5692" i="3"/>
  <c r="F5684" i="3"/>
  <c r="F5676" i="3"/>
  <c r="F5668" i="3"/>
  <c r="F5660" i="3"/>
  <c r="F5652" i="3"/>
  <c r="F5644" i="3"/>
  <c r="F5636" i="3"/>
  <c r="F5628" i="3"/>
  <c r="F5620" i="3"/>
  <c r="F5612" i="3"/>
  <c r="F5604" i="3"/>
  <c r="F5596" i="3"/>
  <c r="F5588" i="3"/>
  <c r="F5580" i="3"/>
  <c r="F5572" i="3"/>
  <c r="F5564" i="3"/>
  <c r="F5556" i="3"/>
  <c r="F5548" i="3"/>
  <c r="F5540" i="3"/>
  <c r="F5532" i="3"/>
  <c r="F5524" i="3"/>
  <c r="F5516" i="3"/>
  <c r="F5508" i="3"/>
  <c r="F5500" i="3"/>
  <c r="F5492" i="3"/>
  <c r="F5484" i="3"/>
  <c r="F5476" i="3"/>
  <c r="F5468" i="3"/>
  <c r="F5460" i="3"/>
  <c r="F5452" i="3"/>
  <c r="F5444" i="3"/>
  <c r="F5436" i="3"/>
  <c r="F5428" i="3"/>
  <c r="F5420" i="3"/>
  <c r="F5412" i="3"/>
  <c r="F5404" i="3"/>
  <c r="F5396" i="3"/>
  <c r="F5388" i="3"/>
  <c r="F5380" i="3"/>
  <c r="F5372" i="3"/>
  <c r="F5364" i="3"/>
  <c r="F5356" i="3"/>
  <c r="F5348" i="3"/>
  <c r="F5340" i="3"/>
  <c r="F5332" i="3"/>
  <c r="F5324" i="3"/>
  <c r="F5316" i="3"/>
  <c r="F5308" i="3"/>
  <c r="F5300" i="3"/>
  <c r="F5292" i="3"/>
  <c r="F5284" i="3"/>
  <c r="F5276" i="3"/>
  <c r="F5268" i="3"/>
  <c r="F5260" i="3"/>
  <c r="F5252" i="3"/>
  <c r="F5244" i="3"/>
  <c r="F5236" i="3"/>
  <c r="F5228" i="3"/>
  <c r="F5220" i="3"/>
  <c r="F5212" i="3"/>
  <c r="F5204" i="3"/>
  <c r="F5196" i="3"/>
  <c r="F5188" i="3"/>
  <c r="F5180" i="3"/>
  <c r="F5172" i="3"/>
  <c r="F5164" i="3"/>
  <c r="F5156" i="3"/>
  <c r="F5148" i="3"/>
  <c r="F5140" i="3"/>
  <c r="F5132" i="3"/>
  <c r="F5124" i="3"/>
  <c r="F5116" i="3"/>
  <c r="F5108" i="3"/>
  <c r="F5100" i="3"/>
  <c r="F5092" i="3"/>
  <c r="F5084" i="3"/>
  <c r="F5076" i="3"/>
  <c r="F5068" i="3"/>
  <c r="F5060" i="3"/>
  <c r="F5052" i="3"/>
  <c r="F5044" i="3"/>
  <c r="F5036" i="3"/>
  <c r="F5028" i="3"/>
  <c r="F5020" i="3"/>
  <c r="F5012" i="3"/>
  <c r="F5004" i="3"/>
  <c r="F4996" i="3"/>
  <c r="F4988" i="3"/>
  <c r="F4980" i="3"/>
  <c r="F4972" i="3"/>
  <c r="F4964" i="3"/>
  <c r="F4956" i="3"/>
  <c r="F4948" i="3"/>
  <c r="F4940" i="3"/>
  <c r="F4932" i="3"/>
  <c r="F4924" i="3"/>
  <c r="F4916" i="3"/>
  <c r="F4908" i="3"/>
  <c r="F4900" i="3"/>
  <c r="F7139" i="3"/>
  <c r="F6820" i="3"/>
  <c r="F6756" i="3"/>
  <c r="F6692" i="3"/>
  <c r="F6628" i="3"/>
  <c r="F6564" i="3"/>
  <c r="F6500" i="3"/>
  <c r="F6436" i="3"/>
  <c r="F6372" i="3"/>
  <c r="F6324" i="3"/>
  <c r="F6292" i="3"/>
  <c r="F6260" i="3"/>
  <c r="F6228" i="3"/>
  <c r="F6196" i="3"/>
  <c r="F6164" i="3"/>
  <c r="F6132" i="3"/>
  <c r="F6100" i="3"/>
  <c r="F6068" i="3"/>
  <c r="F6036" i="3"/>
  <c r="F6004" i="3"/>
  <c r="F5972" i="3"/>
  <c r="F5947" i="3"/>
  <c r="F5939" i="3"/>
  <c r="F5931" i="3"/>
  <c r="F5923" i="3"/>
  <c r="F5915" i="3"/>
  <c r="F5907" i="3"/>
  <c r="F5899" i="3"/>
  <c r="F5891" i="3"/>
  <c r="F5883" i="3"/>
  <c r="F5875" i="3"/>
  <c r="F5867" i="3"/>
  <c r="F5859" i="3"/>
  <c r="F5851" i="3"/>
  <c r="F5843" i="3"/>
  <c r="F5835" i="3"/>
  <c r="F5827" i="3"/>
  <c r="F5819" i="3"/>
  <c r="F5811" i="3"/>
  <c r="F5803" i="3"/>
  <c r="F5795" i="3"/>
  <c r="F5787" i="3"/>
  <c r="F5779" i="3"/>
  <c r="F5771" i="3"/>
  <c r="F5763" i="3"/>
  <c r="F5755" i="3"/>
  <c r="F5747" i="3"/>
  <c r="F5739" i="3"/>
  <c r="F5731" i="3"/>
  <c r="F5723" i="3"/>
  <c r="F5715" i="3"/>
  <c r="F5707" i="3"/>
  <c r="F5699" i="3"/>
  <c r="F5691" i="3"/>
  <c r="F5683" i="3"/>
  <c r="F5675" i="3"/>
  <c r="F5667" i="3"/>
  <c r="F5659" i="3"/>
  <c r="F5651" i="3"/>
  <c r="F5643" i="3"/>
  <c r="F5635" i="3"/>
  <c r="F5627" i="3"/>
  <c r="F5619" i="3"/>
  <c r="F5611" i="3"/>
  <c r="F5603" i="3"/>
  <c r="F5595" i="3"/>
  <c r="F5587" i="3"/>
  <c r="F5579" i="3"/>
  <c r="F5571" i="3"/>
  <c r="F5563" i="3"/>
  <c r="F5555" i="3"/>
  <c r="F5547" i="3"/>
  <c r="F5539" i="3"/>
  <c r="F5531" i="3"/>
  <c r="F5523" i="3"/>
  <c r="F5515" i="3"/>
  <c r="F5507" i="3"/>
  <c r="F5499" i="3"/>
  <c r="F5491" i="3"/>
  <c r="F5483" i="3"/>
  <c r="F5475" i="3"/>
  <c r="F5467" i="3"/>
  <c r="F5459" i="3"/>
  <c r="F5451" i="3"/>
  <c r="F5443" i="3"/>
  <c r="F5435" i="3"/>
  <c r="F5427" i="3"/>
  <c r="F5419" i="3"/>
  <c r="F5411" i="3"/>
  <c r="F5403" i="3"/>
  <c r="F5395" i="3"/>
  <c r="F5387" i="3"/>
  <c r="F5379" i="3"/>
  <c r="F5371" i="3"/>
  <c r="F5363" i="3"/>
  <c r="F5355" i="3"/>
  <c r="F5347" i="3"/>
  <c r="F5339" i="3"/>
  <c r="F5331" i="3"/>
  <c r="F5323" i="3"/>
  <c r="F5315" i="3"/>
  <c r="F5307" i="3"/>
  <c r="F5299" i="3"/>
  <c r="F5291" i="3"/>
  <c r="F5283" i="3"/>
  <c r="F5275" i="3"/>
  <c r="F5267" i="3"/>
  <c r="F5259" i="3"/>
  <c r="F5251" i="3"/>
  <c r="F5243" i="3"/>
  <c r="F5235" i="3"/>
  <c r="F5227" i="3"/>
  <c r="F5219" i="3"/>
  <c r="F5211" i="3"/>
  <c r="F5203" i="3"/>
  <c r="F5195" i="3"/>
  <c r="F5187" i="3"/>
  <c r="F5179" i="3"/>
  <c r="F5171" i="3"/>
  <c r="F5163" i="3"/>
  <c r="F5155" i="3"/>
  <c r="F5147" i="3"/>
  <c r="F5139" i="3"/>
  <c r="F5131" i="3"/>
  <c r="F5123" i="3"/>
  <c r="F5115" i="3"/>
  <c r="F5107" i="3"/>
  <c r="F5099" i="3"/>
  <c r="F5091" i="3"/>
  <c r="F5083" i="3"/>
  <c r="F5075" i="3"/>
  <c r="F5067" i="3"/>
  <c r="F5059" i="3"/>
  <c r="F5051" i="3"/>
  <c r="F5043" i="3"/>
  <c r="F5035" i="3"/>
  <c r="F5027" i="3"/>
  <c r="F5019" i="3"/>
  <c r="F5011" i="3"/>
  <c r="F5003" i="3"/>
  <c r="F4995" i="3"/>
  <c r="F4987" i="3"/>
  <c r="F4979" i="3"/>
  <c r="F4971" i="3"/>
  <c r="F4963" i="3"/>
  <c r="F4955" i="3"/>
  <c r="F4947" i="3"/>
  <c r="F4939" i="3"/>
  <c r="F4931" i="3"/>
  <c r="F4923" i="3"/>
  <c r="F4915" i="3"/>
  <c r="F4907" i="3"/>
  <c r="F4899" i="3"/>
  <c r="F7107" i="3"/>
  <c r="F6818" i="3"/>
  <c r="F6754" i="3"/>
  <c r="F6690" i="3"/>
  <c r="F6626" i="3"/>
  <c r="F6562" i="3"/>
  <c r="F6498" i="3"/>
  <c r="F6434" i="3"/>
  <c r="F6370" i="3"/>
  <c r="F6322" i="3"/>
  <c r="F6290" i="3"/>
  <c r="F6258" i="3"/>
  <c r="F6226" i="3"/>
  <c r="F6194" i="3"/>
  <c r="F6162" i="3"/>
  <c r="F6130" i="3"/>
  <c r="F6098" i="3"/>
  <c r="F6066" i="3"/>
  <c r="F6034" i="3"/>
  <c r="F6002" i="3"/>
  <c r="F5970" i="3"/>
  <c r="F5946" i="3"/>
  <c r="F5938" i="3"/>
  <c r="F5930" i="3"/>
  <c r="F5922" i="3"/>
  <c r="F5914" i="3"/>
  <c r="F5906" i="3"/>
  <c r="F5898" i="3"/>
  <c r="F5890" i="3"/>
  <c r="F5882" i="3"/>
  <c r="F5874" i="3"/>
  <c r="F5866" i="3"/>
  <c r="F5858" i="3"/>
  <c r="F5850" i="3"/>
  <c r="F5842" i="3"/>
  <c r="F5834" i="3"/>
  <c r="F5826" i="3"/>
  <c r="F5818" i="3"/>
  <c r="F5810" i="3"/>
  <c r="F5802" i="3"/>
  <c r="F5794" i="3"/>
  <c r="F5786" i="3"/>
  <c r="F5778" i="3"/>
  <c r="F5770" i="3"/>
  <c r="F5762" i="3"/>
  <c r="F5754" i="3"/>
  <c r="F5746" i="3"/>
  <c r="F5738" i="3"/>
  <c r="F5730" i="3"/>
  <c r="F5722" i="3"/>
  <c r="F5714" i="3"/>
  <c r="F5706" i="3"/>
  <c r="F5698" i="3"/>
  <c r="F5690" i="3"/>
  <c r="F5682" i="3"/>
  <c r="F5674" i="3"/>
  <c r="F5666" i="3"/>
  <c r="F5658" i="3"/>
  <c r="F5650" i="3"/>
  <c r="F5642" i="3"/>
  <c r="F5634" i="3"/>
  <c r="F5626" i="3"/>
  <c r="F5618" i="3"/>
  <c r="F5610" i="3"/>
  <c r="F5602" i="3"/>
  <c r="F5594" i="3"/>
  <c r="F5586" i="3"/>
  <c r="F5578" i="3"/>
  <c r="F5570" i="3"/>
  <c r="F5562" i="3"/>
  <c r="F5554" i="3"/>
  <c r="F5546" i="3"/>
  <c r="F5538" i="3"/>
  <c r="F5530" i="3"/>
  <c r="F5522" i="3"/>
  <c r="F5514" i="3"/>
  <c r="F5506" i="3"/>
  <c r="F5498" i="3"/>
  <c r="F5490" i="3"/>
  <c r="F5482" i="3"/>
  <c r="F5474" i="3"/>
  <c r="F5466" i="3"/>
  <c r="F5458" i="3"/>
  <c r="F5450" i="3"/>
  <c r="F5442" i="3"/>
  <c r="F5434" i="3"/>
  <c r="F5426" i="3"/>
  <c r="F5418" i="3"/>
  <c r="F5410" i="3"/>
  <c r="F5402" i="3"/>
  <c r="F5394" i="3"/>
  <c r="F5386" i="3"/>
  <c r="F5378" i="3"/>
  <c r="F5370" i="3"/>
  <c r="F5362" i="3"/>
  <c r="F5354" i="3"/>
  <c r="F5346" i="3"/>
  <c r="F5338" i="3"/>
  <c r="F5330" i="3"/>
  <c r="F5322" i="3"/>
  <c r="F5314" i="3"/>
  <c r="F5306" i="3"/>
  <c r="F5298" i="3"/>
  <c r="F5290" i="3"/>
  <c r="F5282" i="3"/>
  <c r="F5274" i="3"/>
  <c r="F5266" i="3"/>
  <c r="F5258" i="3"/>
  <c r="F5250" i="3"/>
  <c r="F5242" i="3"/>
  <c r="F5234" i="3"/>
  <c r="F5226" i="3"/>
  <c r="F5218" i="3"/>
  <c r="F5210" i="3"/>
  <c r="F5202" i="3"/>
  <c r="F5194" i="3"/>
  <c r="F5186" i="3"/>
  <c r="F5178" i="3"/>
  <c r="F5170" i="3"/>
  <c r="F5162" i="3"/>
  <c r="F5154" i="3"/>
  <c r="F5146" i="3"/>
  <c r="F5138" i="3"/>
  <c r="F5130" i="3"/>
  <c r="F5122" i="3"/>
  <c r="F5114" i="3"/>
  <c r="F5106" i="3"/>
  <c r="F5098" i="3"/>
  <c r="F5090" i="3"/>
  <c r="F5082" i="3"/>
  <c r="F5074" i="3"/>
  <c r="F5066" i="3"/>
  <c r="F5058" i="3"/>
  <c r="F5050" i="3"/>
  <c r="F5042" i="3"/>
  <c r="F5034" i="3"/>
  <c r="F5026" i="3"/>
  <c r="F5018" i="3"/>
  <c r="F5010" i="3"/>
  <c r="F5002" i="3"/>
  <c r="F4994" i="3"/>
  <c r="F4986" i="3"/>
  <c r="F4978" i="3"/>
  <c r="F4970" i="3"/>
  <c r="F4962" i="3"/>
  <c r="F4954" i="3"/>
  <c r="F4946" i="3"/>
  <c r="F4938" i="3"/>
  <c r="F4930" i="3"/>
  <c r="F4922" i="3"/>
  <c r="F4914" i="3"/>
  <c r="F4906" i="3"/>
  <c r="F4898" i="3"/>
  <c r="F8522" i="3"/>
  <c r="F7011" i="3"/>
  <c r="F6804" i="3"/>
  <c r="F6740" i="3"/>
  <c r="F6676" i="3"/>
  <c r="F6612" i="3"/>
  <c r="F6548" i="3"/>
  <c r="F6484" i="3"/>
  <c r="F6420" i="3"/>
  <c r="F6356" i="3"/>
  <c r="F6316" i="3"/>
  <c r="F6284" i="3"/>
  <c r="F6252" i="3"/>
  <c r="F6220" i="3"/>
  <c r="F6188" i="3"/>
  <c r="F6156" i="3"/>
  <c r="F6124" i="3"/>
  <c r="F6092" i="3"/>
  <c r="F6060" i="3"/>
  <c r="F6028" i="3"/>
  <c r="F5996" i="3"/>
  <c r="F5964" i="3"/>
  <c r="F5945" i="3"/>
  <c r="F5937" i="3"/>
  <c r="F5929" i="3"/>
  <c r="F5921" i="3"/>
  <c r="F5913" i="3"/>
  <c r="F5905" i="3"/>
  <c r="F5897" i="3"/>
  <c r="F5889" i="3"/>
  <c r="F5881" i="3"/>
  <c r="F5873" i="3"/>
  <c r="F5865" i="3"/>
  <c r="F5857" i="3"/>
  <c r="F5849" i="3"/>
  <c r="F5841" i="3"/>
  <c r="F5833" i="3"/>
  <c r="F5825" i="3"/>
  <c r="F5817" i="3"/>
  <c r="F5809" i="3"/>
  <c r="F5801" i="3"/>
  <c r="F5793" i="3"/>
  <c r="F5785" i="3"/>
  <c r="F5777" i="3"/>
  <c r="F5769" i="3"/>
  <c r="F5761" i="3"/>
  <c r="F5753" i="3"/>
  <c r="F5745" i="3"/>
  <c r="F5737" i="3"/>
  <c r="F5729" i="3"/>
  <c r="F5721" i="3"/>
  <c r="F5713" i="3"/>
  <c r="F5705" i="3"/>
  <c r="F5697" i="3"/>
  <c r="F5689" i="3"/>
  <c r="F5681" i="3"/>
  <c r="F5673" i="3"/>
  <c r="F5665" i="3"/>
  <c r="F5657" i="3"/>
  <c r="F5649" i="3"/>
  <c r="F5641" i="3"/>
  <c r="F5633" i="3"/>
  <c r="F5625" i="3"/>
  <c r="F5617" i="3"/>
  <c r="F5609" i="3"/>
  <c r="F5601" i="3"/>
  <c r="F5593" i="3"/>
  <c r="F5585" i="3"/>
  <c r="F5577" i="3"/>
  <c r="F5569" i="3"/>
  <c r="F5561" i="3"/>
  <c r="F5553" i="3"/>
  <c r="F5545" i="3"/>
  <c r="F5537" i="3"/>
  <c r="F5529" i="3"/>
  <c r="F5521" i="3"/>
  <c r="F5513" i="3"/>
  <c r="F5505" i="3"/>
  <c r="F5497" i="3"/>
  <c r="F5489" i="3"/>
  <c r="F5481" i="3"/>
  <c r="F5473" i="3"/>
  <c r="F5465" i="3"/>
  <c r="F5457" i="3"/>
  <c r="F5449" i="3"/>
  <c r="F5441" i="3"/>
  <c r="F5433" i="3"/>
  <c r="F5425" i="3"/>
  <c r="F5417" i="3"/>
  <c r="F5409" i="3"/>
  <c r="F5401" i="3"/>
  <c r="F5393" i="3"/>
  <c r="F5385" i="3"/>
  <c r="F5377" i="3"/>
  <c r="F5369" i="3"/>
  <c r="F5361" i="3"/>
  <c r="F5353" i="3"/>
  <c r="F5345" i="3"/>
  <c r="F5337" i="3"/>
  <c r="F5329" i="3"/>
  <c r="F5321" i="3"/>
  <c r="F5313" i="3"/>
  <c r="F5305" i="3"/>
  <c r="F5297" i="3"/>
  <c r="F5289" i="3"/>
  <c r="F5281" i="3"/>
  <c r="F5273" i="3"/>
  <c r="F5265" i="3"/>
  <c r="F5257" i="3"/>
  <c r="F5249" i="3"/>
  <c r="F5241" i="3"/>
  <c r="F5233" i="3"/>
  <c r="F5225" i="3"/>
  <c r="F5217" i="3"/>
  <c r="F5209" i="3"/>
  <c r="F5201" i="3"/>
  <c r="F5193" i="3"/>
  <c r="F5185" i="3"/>
  <c r="F5177" i="3"/>
  <c r="F5169" i="3"/>
  <c r="F5161" i="3"/>
  <c r="F5153" i="3"/>
  <c r="F5145" i="3"/>
  <c r="F5137" i="3"/>
  <c r="F5129" i="3"/>
  <c r="F5121" i="3"/>
  <c r="F5113" i="3"/>
  <c r="F5105" i="3"/>
  <c r="F5097" i="3"/>
  <c r="F5089" i="3"/>
  <c r="F5081" i="3"/>
  <c r="F5073" i="3"/>
  <c r="F5065" i="3"/>
  <c r="F5057" i="3"/>
  <c r="F5049" i="3"/>
  <c r="F5041" i="3"/>
  <c r="F5033" i="3"/>
  <c r="F5025" i="3"/>
  <c r="F5017" i="3"/>
  <c r="F5009" i="3"/>
  <c r="F5001" i="3"/>
  <c r="F4993" i="3"/>
  <c r="F4985" i="3"/>
  <c r="F4977" i="3"/>
  <c r="F4969" i="3"/>
  <c r="F4961" i="3"/>
  <c r="F4953" i="3"/>
  <c r="F4945" i="3"/>
  <c r="F4937" i="3"/>
  <c r="F4929" i="3"/>
  <c r="F4921" i="3"/>
  <c r="F4913" i="3"/>
  <c r="F4905" i="3"/>
  <c r="F4897" i="3"/>
  <c r="F7489" i="3"/>
  <c r="F6883" i="3"/>
  <c r="F6788" i="3"/>
  <c r="F6724" i="3"/>
  <c r="F6660" i="3"/>
  <c r="F6596" i="3"/>
  <c r="F6532" i="3"/>
  <c r="F6468" i="3"/>
  <c r="F6404" i="3"/>
  <c r="F6340" i="3"/>
  <c r="F6308" i="3"/>
  <c r="F6276" i="3"/>
  <c r="F6244" i="3"/>
  <c r="F6212" i="3"/>
  <c r="F6180" i="3"/>
  <c r="F6148" i="3"/>
  <c r="F6116" i="3"/>
  <c r="F6084" i="3"/>
  <c r="F6052" i="3"/>
  <c r="F6020" i="3"/>
  <c r="F5988" i="3"/>
  <c r="F5956" i="3"/>
  <c r="F5943" i="3"/>
  <c r="F5935" i="3"/>
  <c r="F5927" i="3"/>
  <c r="F5919" i="3"/>
  <c r="F5911" i="3"/>
  <c r="F5903" i="3"/>
  <c r="F5895" i="3"/>
  <c r="F5887" i="3"/>
  <c r="F5879" i="3"/>
  <c r="F5871" i="3"/>
  <c r="F5863" i="3"/>
  <c r="F5855" i="3"/>
  <c r="F5847" i="3"/>
  <c r="F5839" i="3"/>
  <c r="F5831" i="3"/>
  <c r="F5823" i="3"/>
  <c r="F5815" i="3"/>
  <c r="F5807" i="3"/>
  <c r="F5799" i="3"/>
  <c r="F5791" i="3"/>
  <c r="F5783" i="3"/>
  <c r="F5775" i="3"/>
  <c r="F5767" i="3"/>
  <c r="F5759" i="3"/>
  <c r="F5751" i="3"/>
  <c r="F5743" i="3"/>
  <c r="F5735" i="3"/>
  <c r="F5727" i="3"/>
  <c r="F5719" i="3"/>
  <c r="F5711" i="3"/>
  <c r="F5703" i="3"/>
  <c r="F5695" i="3"/>
  <c r="F5687" i="3"/>
  <c r="F5679" i="3"/>
  <c r="F5671" i="3"/>
  <c r="F5663" i="3"/>
  <c r="F5655" i="3"/>
  <c r="F5647" i="3"/>
  <c r="F5639" i="3"/>
  <c r="F5631" i="3"/>
  <c r="F5623" i="3"/>
  <c r="F5615" i="3"/>
  <c r="F5607" i="3"/>
  <c r="F5599" i="3"/>
  <c r="F5591" i="3"/>
  <c r="F5583" i="3"/>
  <c r="F5575" i="3"/>
  <c r="F5567" i="3"/>
  <c r="F5559" i="3"/>
  <c r="F5551" i="3"/>
  <c r="F5543" i="3"/>
  <c r="F5535" i="3"/>
  <c r="F5527" i="3"/>
  <c r="F5519" i="3"/>
  <c r="F5511" i="3"/>
  <c r="F5503" i="3"/>
  <c r="F5495" i="3"/>
  <c r="F5487" i="3"/>
  <c r="F5479" i="3"/>
  <c r="F5471" i="3"/>
  <c r="F5463" i="3"/>
  <c r="F5455" i="3"/>
  <c r="F5447" i="3"/>
  <c r="F5439" i="3"/>
  <c r="F5431" i="3"/>
  <c r="F5423" i="3"/>
  <c r="F5415" i="3"/>
  <c r="F5407" i="3"/>
  <c r="F5399" i="3"/>
  <c r="F5391" i="3"/>
  <c r="F5383" i="3"/>
  <c r="F5375" i="3"/>
  <c r="F5367" i="3"/>
  <c r="F5359" i="3"/>
  <c r="F5351" i="3"/>
  <c r="F5343" i="3"/>
  <c r="F5335" i="3"/>
  <c r="F5327" i="3"/>
  <c r="F5319" i="3"/>
  <c r="F5311" i="3"/>
  <c r="F5303" i="3"/>
  <c r="F5295" i="3"/>
  <c r="F5287" i="3"/>
  <c r="F5279" i="3"/>
  <c r="F5271" i="3"/>
  <c r="F5263" i="3"/>
  <c r="F5255" i="3"/>
  <c r="F5247" i="3"/>
  <c r="F5239" i="3"/>
  <c r="F5231" i="3"/>
  <c r="F5223" i="3"/>
  <c r="F5215" i="3"/>
  <c r="F5207" i="3"/>
  <c r="F5199" i="3"/>
  <c r="F5191" i="3"/>
  <c r="F5183" i="3"/>
  <c r="F5175" i="3"/>
  <c r="F5167" i="3"/>
  <c r="F5159" i="3"/>
  <c r="F5151" i="3"/>
  <c r="F5143" i="3"/>
  <c r="F5135" i="3"/>
  <c r="F5127" i="3"/>
  <c r="F5119" i="3"/>
  <c r="F5111" i="3"/>
  <c r="F5103" i="3"/>
  <c r="F5095" i="3"/>
  <c r="F5087" i="3"/>
  <c r="F5079" i="3"/>
  <c r="F5071" i="3"/>
  <c r="F5063" i="3"/>
  <c r="F5055" i="3"/>
  <c r="F5047" i="3"/>
  <c r="F5039" i="3"/>
  <c r="F5031" i="3"/>
  <c r="F5023" i="3"/>
  <c r="F5015" i="3"/>
  <c r="F5007" i="3"/>
  <c r="F4999" i="3"/>
  <c r="F4991" i="3"/>
  <c r="F4983" i="3"/>
  <c r="F4975" i="3"/>
  <c r="F4967" i="3"/>
  <c r="F4959" i="3"/>
  <c r="F4951" i="3"/>
  <c r="F4943" i="3"/>
  <c r="F4935" i="3"/>
  <c r="F4927" i="3"/>
  <c r="F4919" i="3"/>
  <c r="F4911" i="3"/>
  <c r="F4903" i="3"/>
  <c r="F4895" i="3"/>
  <c r="F7363" i="3"/>
  <c r="F6851" i="3"/>
  <c r="F6786" i="3"/>
  <c r="F6722" i="3"/>
  <c r="F6658" i="3"/>
  <c r="F6594" i="3"/>
  <c r="F6530" i="3"/>
  <c r="F6466" i="3"/>
  <c r="F6402" i="3"/>
  <c r="F6338" i="3"/>
  <c r="F6306" i="3"/>
  <c r="F6274" i="3"/>
  <c r="F6242" i="3"/>
  <c r="F6210" i="3"/>
  <c r="F6178" i="3"/>
  <c r="F6146" i="3"/>
  <c r="F6114" i="3"/>
  <c r="F6082" i="3"/>
  <c r="F6050" i="3"/>
  <c r="F6018" i="3"/>
  <c r="F5986" i="3"/>
  <c r="F5954" i="3"/>
  <c r="F5942" i="3"/>
  <c r="F5934" i="3"/>
  <c r="F5926" i="3"/>
  <c r="F5918" i="3"/>
  <c r="F5910" i="3"/>
  <c r="F5902" i="3"/>
  <c r="F5894" i="3"/>
  <c r="F5886" i="3"/>
  <c r="F5878" i="3"/>
  <c r="F5870" i="3"/>
  <c r="F5862" i="3"/>
  <c r="F5854" i="3"/>
  <c r="F5846" i="3"/>
  <c r="F5838" i="3"/>
  <c r="F5830" i="3"/>
  <c r="F5822" i="3"/>
  <c r="F5814" i="3"/>
  <c r="F5806" i="3"/>
  <c r="F5798" i="3"/>
  <c r="F5790" i="3"/>
  <c r="F5782" i="3"/>
  <c r="F5774" i="3"/>
  <c r="F5766" i="3"/>
  <c r="F5758" i="3"/>
  <c r="F5750" i="3"/>
  <c r="F5742" i="3"/>
  <c r="F5734" i="3"/>
  <c r="F5726" i="3"/>
  <c r="F5718" i="3"/>
  <c r="F5710" i="3"/>
  <c r="F5702" i="3"/>
  <c r="F5694" i="3"/>
  <c r="F5686" i="3"/>
  <c r="F5678" i="3"/>
  <c r="F5670" i="3"/>
  <c r="F5662" i="3"/>
  <c r="F5654" i="3"/>
  <c r="F5646" i="3"/>
  <c r="F5638" i="3"/>
  <c r="F5630" i="3"/>
  <c r="F5622" i="3"/>
  <c r="F5614" i="3"/>
  <c r="F5606" i="3"/>
  <c r="F5598" i="3"/>
  <c r="F5590" i="3"/>
  <c r="F5582" i="3"/>
  <c r="F5574" i="3"/>
  <c r="F5566" i="3"/>
  <c r="F5558" i="3"/>
  <c r="F5550" i="3"/>
  <c r="F5542" i="3"/>
  <c r="F5534" i="3"/>
  <c r="F5526" i="3"/>
  <c r="F5518" i="3"/>
  <c r="F5510" i="3"/>
  <c r="F5502" i="3"/>
  <c r="F5494" i="3"/>
  <c r="F5486" i="3"/>
  <c r="F5478" i="3"/>
  <c r="F5470" i="3"/>
  <c r="F5462" i="3"/>
  <c r="F5454" i="3"/>
  <c r="F5446" i="3"/>
  <c r="F6674" i="3"/>
  <c r="F6250" i="3"/>
  <c r="F5994" i="3"/>
  <c r="F5896" i="3"/>
  <c r="F5832" i="3"/>
  <c r="F5768" i="3"/>
  <c r="F5704" i="3"/>
  <c r="F5640" i="3"/>
  <c r="F5576" i="3"/>
  <c r="F5512" i="3"/>
  <c r="F5448" i="3"/>
  <c r="F5414" i="3"/>
  <c r="F5382" i="3"/>
  <c r="F5350" i="3"/>
  <c r="F5318" i="3"/>
  <c r="F5286" i="3"/>
  <c r="F5254" i="3"/>
  <c r="F5222" i="3"/>
  <c r="F5190" i="3"/>
  <c r="F5158" i="3"/>
  <c r="F5126" i="3"/>
  <c r="F5094" i="3"/>
  <c r="F5062" i="3"/>
  <c r="F5030" i="3"/>
  <c r="F4998" i="3"/>
  <c r="F4966" i="3"/>
  <c r="F4934" i="3"/>
  <c r="F4902" i="3"/>
  <c r="F4888" i="3"/>
  <c r="F4880" i="3"/>
  <c r="F4872" i="3"/>
  <c r="F4864" i="3"/>
  <c r="F4856" i="3"/>
  <c r="F4848" i="3"/>
  <c r="F4840" i="3"/>
  <c r="F4832" i="3"/>
  <c r="F4824" i="3"/>
  <c r="F4816" i="3"/>
  <c r="F4808" i="3"/>
  <c r="F4800" i="3"/>
  <c r="F4792" i="3"/>
  <c r="F4784" i="3"/>
  <c r="F4776" i="3"/>
  <c r="F4768" i="3"/>
  <c r="F4760" i="3"/>
  <c r="F4752" i="3"/>
  <c r="F4744" i="3"/>
  <c r="F4736" i="3"/>
  <c r="F4728" i="3"/>
  <c r="F4720" i="3"/>
  <c r="F4712" i="3"/>
  <c r="F4704" i="3"/>
  <c r="F4696" i="3"/>
  <c r="F4688" i="3"/>
  <c r="F4680" i="3"/>
  <c r="F4672" i="3"/>
  <c r="F4664" i="3"/>
  <c r="F4656" i="3"/>
  <c r="F4648" i="3"/>
  <c r="F4640" i="3"/>
  <c r="F4632" i="3"/>
  <c r="F4624" i="3"/>
  <c r="F4616" i="3"/>
  <c r="F4608" i="3"/>
  <c r="F4600" i="3"/>
  <c r="F4592" i="3"/>
  <c r="F4584" i="3"/>
  <c r="F4576" i="3"/>
  <c r="F4568" i="3"/>
  <c r="F4560" i="3"/>
  <c r="F4552" i="3"/>
  <c r="F4544" i="3"/>
  <c r="F4536" i="3"/>
  <c r="F4528" i="3"/>
  <c r="F4520" i="3"/>
  <c r="F4512" i="3"/>
  <c r="F4504" i="3"/>
  <c r="F4496" i="3"/>
  <c r="F4488" i="3"/>
  <c r="F4480" i="3"/>
  <c r="F4472" i="3"/>
  <c r="F4464" i="3"/>
  <c r="F4456" i="3"/>
  <c r="F4448" i="3"/>
  <c r="F4440" i="3"/>
  <c r="F4432" i="3"/>
  <c r="F4424" i="3"/>
  <c r="F4416" i="3"/>
  <c r="F4408" i="3"/>
  <c r="F4400" i="3"/>
  <c r="F4392" i="3"/>
  <c r="F4384" i="3"/>
  <c r="F4376" i="3"/>
  <c r="F4368" i="3"/>
  <c r="F4360" i="3"/>
  <c r="F4352" i="3"/>
  <c r="F4344" i="3"/>
  <c r="F4336" i="3"/>
  <c r="F4328" i="3"/>
  <c r="F4320" i="3"/>
  <c r="F4312" i="3"/>
  <c r="F4304" i="3"/>
  <c r="F4296" i="3"/>
  <c r="F4288" i="3"/>
  <c r="F4280" i="3"/>
  <c r="F4272" i="3"/>
  <c r="F4264" i="3"/>
  <c r="F4256" i="3"/>
  <c r="F4248" i="3"/>
  <c r="F4240" i="3"/>
  <c r="F4232" i="3"/>
  <c r="F4224" i="3"/>
  <c r="F4216" i="3"/>
  <c r="F4208" i="3"/>
  <c r="F4200" i="3"/>
  <c r="F4192" i="3"/>
  <c r="F4184" i="3"/>
  <c r="F4176" i="3"/>
  <c r="F4168" i="3"/>
  <c r="F4160" i="3"/>
  <c r="F4152" i="3"/>
  <c r="F4144" i="3"/>
  <c r="F4136" i="3"/>
  <c r="F4128" i="3"/>
  <c r="F4120" i="3"/>
  <c r="F4112" i="3"/>
  <c r="F4104" i="3"/>
  <c r="F4096" i="3"/>
  <c r="F4088" i="3"/>
  <c r="F4080" i="3"/>
  <c r="F4072" i="3"/>
  <c r="F4064" i="3"/>
  <c r="F4056" i="3"/>
  <c r="F4048" i="3"/>
  <c r="F4040" i="3"/>
  <c r="F4032" i="3"/>
  <c r="F4024" i="3"/>
  <c r="F4016" i="3"/>
  <c r="F4008" i="3"/>
  <c r="F4000" i="3"/>
  <c r="F3992" i="3"/>
  <c r="F3984" i="3"/>
  <c r="F3976" i="3"/>
  <c r="F3968" i="3"/>
  <c r="F3960" i="3"/>
  <c r="F3952" i="3"/>
  <c r="F3944" i="3"/>
  <c r="F3936" i="3"/>
  <c r="F3928" i="3"/>
  <c r="F3920" i="3"/>
  <c r="F3912" i="3"/>
  <c r="F3904" i="3"/>
  <c r="F3896" i="3"/>
  <c r="F3888" i="3"/>
  <c r="F3880" i="3"/>
  <c r="F3872" i="3"/>
  <c r="F3864" i="3"/>
  <c r="F6610" i="3"/>
  <c r="F6218" i="3"/>
  <c r="F5962" i="3"/>
  <c r="F5888" i="3"/>
  <c r="F5824" i="3"/>
  <c r="F5760" i="3"/>
  <c r="F5696" i="3"/>
  <c r="F5632" i="3"/>
  <c r="F5568" i="3"/>
  <c r="F5504" i="3"/>
  <c r="F5440" i="3"/>
  <c r="F5408" i="3"/>
  <c r="F5376" i="3"/>
  <c r="F5344" i="3"/>
  <c r="F5312" i="3"/>
  <c r="F5280" i="3"/>
  <c r="F5248" i="3"/>
  <c r="F5216" i="3"/>
  <c r="F5184" i="3"/>
  <c r="F5152" i="3"/>
  <c r="F5120" i="3"/>
  <c r="F5088" i="3"/>
  <c r="F5056" i="3"/>
  <c r="F5024" i="3"/>
  <c r="F4992" i="3"/>
  <c r="F4960" i="3"/>
  <c r="F4928" i="3"/>
  <c r="F4896" i="3"/>
  <c r="F4887" i="3"/>
  <c r="F4879" i="3"/>
  <c r="F4871" i="3"/>
  <c r="F4863" i="3"/>
  <c r="F4855" i="3"/>
  <c r="F4847" i="3"/>
  <c r="F4839" i="3"/>
  <c r="F4831" i="3"/>
  <c r="F4823" i="3"/>
  <c r="F4815" i="3"/>
  <c r="F4807" i="3"/>
  <c r="F4799" i="3"/>
  <c r="F4791" i="3"/>
  <c r="F4783" i="3"/>
  <c r="F4775" i="3"/>
  <c r="F4767" i="3"/>
  <c r="F4759" i="3"/>
  <c r="F4751" i="3"/>
  <c r="F4743" i="3"/>
  <c r="F4735" i="3"/>
  <c r="F4727" i="3"/>
  <c r="F4719" i="3"/>
  <c r="F4711" i="3"/>
  <c r="F4703" i="3"/>
  <c r="F4695" i="3"/>
  <c r="F4687" i="3"/>
  <c r="F4679" i="3"/>
  <c r="F4671" i="3"/>
  <c r="F4663" i="3"/>
  <c r="F4655" i="3"/>
  <c r="F4647" i="3"/>
  <c r="F4639" i="3"/>
  <c r="F4631" i="3"/>
  <c r="F4623" i="3"/>
  <c r="F4615" i="3"/>
  <c r="F4607" i="3"/>
  <c r="F4599" i="3"/>
  <c r="F4591" i="3"/>
  <c r="F4583" i="3"/>
  <c r="F4575" i="3"/>
  <c r="F4567" i="3"/>
  <c r="F4559" i="3"/>
  <c r="F4551" i="3"/>
  <c r="F4543" i="3"/>
  <c r="F4535" i="3"/>
  <c r="F4527" i="3"/>
  <c r="F4519" i="3"/>
  <c r="F4511" i="3"/>
  <c r="F4503" i="3"/>
  <c r="F4495" i="3"/>
  <c r="F4487" i="3"/>
  <c r="F4479" i="3"/>
  <c r="F4471" i="3"/>
  <c r="F4463" i="3"/>
  <c r="F4455" i="3"/>
  <c r="F4447" i="3"/>
  <c r="F4439" i="3"/>
  <c r="F4431" i="3"/>
  <c r="F4423" i="3"/>
  <c r="F4415" i="3"/>
  <c r="F4407" i="3"/>
  <c r="F4399" i="3"/>
  <c r="F4391" i="3"/>
  <c r="F4383" i="3"/>
  <c r="F4375" i="3"/>
  <c r="F4367" i="3"/>
  <c r="F4359" i="3"/>
  <c r="F4351" i="3"/>
  <c r="F4343" i="3"/>
  <c r="F4335" i="3"/>
  <c r="F4327" i="3"/>
  <c r="F4319" i="3"/>
  <c r="F4311" i="3"/>
  <c r="F4303" i="3"/>
  <c r="F4295" i="3"/>
  <c r="F4287" i="3"/>
  <c r="F4279" i="3"/>
  <c r="F4271" i="3"/>
  <c r="F4263" i="3"/>
  <c r="F4255" i="3"/>
  <c r="F4247" i="3"/>
  <c r="F4239" i="3"/>
  <c r="F4231" i="3"/>
  <c r="F4223" i="3"/>
  <c r="F4215" i="3"/>
  <c r="F4207" i="3"/>
  <c r="F4199" i="3"/>
  <c r="F4191" i="3"/>
  <c r="F4183" i="3"/>
  <c r="F4175" i="3"/>
  <c r="F4167" i="3"/>
  <c r="F4159" i="3"/>
  <c r="F4151" i="3"/>
  <c r="F4143" i="3"/>
  <c r="F4135" i="3"/>
  <c r="F4127" i="3"/>
  <c r="F4119" i="3"/>
  <c r="F4111" i="3"/>
  <c r="F4103" i="3"/>
  <c r="F4095" i="3"/>
  <c r="F4087" i="3"/>
  <c r="F4079" i="3"/>
  <c r="F4071" i="3"/>
  <c r="F4063" i="3"/>
  <c r="F4055" i="3"/>
  <c r="F4047" i="3"/>
  <c r="F4039" i="3"/>
  <c r="F4031" i="3"/>
  <c r="F4023" i="3"/>
  <c r="F4015" i="3"/>
  <c r="F4007" i="3"/>
  <c r="F3999" i="3"/>
  <c r="F3991" i="3"/>
  <c r="F3983" i="3"/>
  <c r="F3975" i="3"/>
  <c r="F3967" i="3"/>
  <c r="F3959" i="3"/>
  <c r="F3951" i="3"/>
  <c r="F3943" i="3"/>
  <c r="F3935" i="3"/>
  <c r="F3927" i="3"/>
  <c r="F3919" i="3"/>
  <c r="F3911" i="3"/>
  <c r="F3903" i="3"/>
  <c r="F3895" i="3"/>
  <c r="F3887" i="3"/>
  <c r="F3879" i="3"/>
  <c r="F3871" i="3"/>
  <c r="F3863" i="3"/>
  <c r="F3855" i="3"/>
  <c r="F3847" i="3"/>
  <c r="F3839" i="3"/>
  <c r="F3831" i="3"/>
  <c r="F3823" i="3"/>
  <c r="F3815" i="3"/>
  <c r="F3807" i="3"/>
  <c r="F3799" i="3"/>
  <c r="F3791" i="3"/>
  <c r="F3783" i="3"/>
  <c r="F3775" i="3"/>
  <c r="F3767" i="3"/>
  <c r="F3759" i="3"/>
  <c r="F6546" i="3"/>
  <c r="F6186" i="3"/>
  <c r="F5944" i="3"/>
  <c r="F5880" i="3"/>
  <c r="F5816" i="3"/>
  <c r="F5752" i="3"/>
  <c r="F5688" i="3"/>
  <c r="F5624" i="3"/>
  <c r="F5560" i="3"/>
  <c r="F5496" i="3"/>
  <c r="F5438" i="3"/>
  <c r="F5406" i="3"/>
  <c r="F5374" i="3"/>
  <c r="F5342" i="3"/>
  <c r="F5310" i="3"/>
  <c r="F5278" i="3"/>
  <c r="F5246" i="3"/>
  <c r="F5214" i="3"/>
  <c r="F5182" i="3"/>
  <c r="F5150" i="3"/>
  <c r="F5118" i="3"/>
  <c r="F5086" i="3"/>
  <c r="F5054" i="3"/>
  <c r="F5022" i="3"/>
  <c r="F4990" i="3"/>
  <c r="F4958" i="3"/>
  <c r="F4926" i="3"/>
  <c r="F4894" i="3"/>
  <c r="F4886" i="3"/>
  <c r="F4878" i="3"/>
  <c r="F4870" i="3"/>
  <c r="F4862" i="3"/>
  <c r="F4854" i="3"/>
  <c r="F4846" i="3"/>
  <c r="F4838" i="3"/>
  <c r="F4830" i="3"/>
  <c r="F4822" i="3"/>
  <c r="F4814" i="3"/>
  <c r="F4806" i="3"/>
  <c r="F4798" i="3"/>
  <c r="F4790" i="3"/>
  <c r="F4782" i="3"/>
  <c r="F4774" i="3"/>
  <c r="F4766" i="3"/>
  <c r="F4758" i="3"/>
  <c r="F4750" i="3"/>
  <c r="F4742" i="3"/>
  <c r="F4734" i="3"/>
  <c r="F4726" i="3"/>
  <c r="F4718" i="3"/>
  <c r="F4710" i="3"/>
  <c r="F4702" i="3"/>
  <c r="F4694" i="3"/>
  <c r="F4686" i="3"/>
  <c r="F4678" i="3"/>
  <c r="F4670" i="3"/>
  <c r="F4662" i="3"/>
  <c r="F4654" i="3"/>
  <c r="F4646" i="3"/>
  <c r="F4638" i="3"/>
  <c r="F4630" i="3"/>
  <c r="F4622" i="3"/>
  <c r="F4614" i="3"/>
  <c r="F4606" i="3"/>
  <c r="F4598" i="3"/>
  <c r="F4590" i="3"/>
  <c r="F4582" i="3"/>
  <c r="F4574" i="3"/>
  <c r="F4566" i="3"/>
  <c r="F4558" i="3"/>
  <c r="F4550" i="3"/>
  <c r="F4542" i="3"/>
  <c r="F4534" i="3"/>
  <c r="F4526" i="3"/>
  <c r="F4518" i="3"/>
  <c r="F4510" i="3"/>
  <c r="F4502" i="3"/>
  <c r="F4494" i="3"/>
  <c r="F4486" i="3"/>
  <c r="F4478" i="3"/>
  <c r="F4470" i="3"/>
  <c r="F4462" i="3"/>
  <c r="F4454" i="3"/>
  <c r="F4446" i="3"/>
  <c r="F4438" i="3"/>
  <c r="F4430" i="3"/>
  <c r="F4422" i="3"/>
  <c r="F4414" i="3"/>
  <c r="F4406" i="3"/>
  <c r="F4398" i="3"/>
  <c r="F4390" i="3"/>
  <c r="F4382" i="3"/>
  <c r="F4374" i="3"/>
  <c r="F4366" i="3"/>
  <c r="F4358" i="3"/>
  <c r="F4350" i="3"/>
  <c r="F4342" i="3"/>
  <c r="F4334" i="3"/>
  <c r="F4326" i="3"/>
  <c r="F4318" i="3"/>
  <c r="F4310" i="3"/>
  <c r="F4302" i="3"/>
  <c r="F4294" i="3"/>
  <c r="F4286" i="3"/>
  <c r="F4278" i="3"/>
  <c r="F4270" i="3"/>
  <c r="F4262" i="3"/>
  <c r="F4254" i="3"/>
  <c r="F4246" i="3"/>
  <c r="F4238" i="3"/>
  <c r="F4230" i="3"/>
  <c r="F4222" i="3"/>
  <c r="F4214" i="3"/>
  <c r="F4206" i="3"/>
  <c r="F4198" i="3"/>
  <c r="F4190" i="3"/>
  <c r="F4182" i="3"/>
  <c r="F4174" i="3"/>
  <c r="F4166" i="3"/>
  <c r="F4158" i="3"/>
  <c r="F4150" i="3"/>
  <c r="F4142" i="3"/>
  <c r="F4134" i="3"/>
  <c r="F4126" i="3"/>
  <c r="F4118" i="3"/>
  <c r="F4110" i="3"/>
  <c r="F4102" i="3"/>
  <c r="F4094" i="3"/>
  <c r="F4086" i="3"/>
  <c r="F4078" i="3"/>
  <c r="F4070" i="3"/>
  <c r="F4062" i="3"/>
  <c r="F4054" i="3"/>
  <c r="F4046" i="3"/>
  <c r="F4038" i="3"/>
  <c r="F4030" i="3"/>
  <c r="F4022" i="3"/>
  <c r="F4014" i="3"/>
  <c r="F4006" i="3"/>
  <c r="F3998" i="3"/>
  <c r="F3990" i="3"/>
  <c r="F3982" i="3"/>
  <c r="F3974" i="3"/>
  <c r="F3966" i="3"/>
  <c r="F3958" i="3"/>
  <c r="F3950" i="3"/>
  <c r="F3942" i="3"/>
  <c r="F3934" i="3"/>
  <c r="F3926" i="3"/>
  <c r="F3918" i="3"/>
  <c r="F3910" i="3"/>
  <c r="F3902" i="3"/>
  <c r="F3894" i="3"/>
  <c r="F3886" i="3"/>
  <c r="F3878" i="3"/>
  <c r="F3870" i="3"/>
  <c r="F3862" i="3"/>
  <c r="F3854" i="3"/>
  <c r="F3846" i="3"/>
  <c r="F3838" i="3"/>
  <c r="F3830" i="3"/>
  <c r="F3822" i="3"/>
  <c r="F3814" i="3"/>
  <c r="F3806" i="3"/>
  <c r="F3798" i="3"/>
  <c r="F3790" i="3"/>
  <c r="F3782" i="3"/>
  <c r="F3774" i="3"/>
  <c r="F3766" i="3"/>
  <c r="F3758" i="3"/>
  <c r="F6482" i="3"/>
  <c r="F6154" i="3"/>
  <c r="F5936" i="3"/>
  <c r="F5872" i="3"/>
  <c r="F5808" i="3"/>
  <c r="F5744" i="3"/>
  <c r="F5680" i="3"/>
  <c r="F5616" i="3"/>
  <c r="F5552" i="3"/>
  <c r="F5488" i="3"/>
  <c r="F5432" i="3"/>
  <c r="F5400" i="3"/>
  <c r="F5368" i="3"/>
  <c r="F5336" i="3"/>
  <c r="F5304" i="3"/>
  <c r="F5272" i="3"/>
  <c r="F5240" i="3"/>
  <c r="F5208" i="3"/>
  <c r="F5176" i="3"/>
  <c r="F5144" i="3"/>
  <c r="F5112" i="3"/>
  <c r="F5080" i="3"/>
  <c r="F5048" i="3"/>
  <c r="F5016" i="3"/>
  <c r="F4984" i="3"/>
  <c r="F4952" i="3"/>
  <c r="F4920" i="3"/>
  <c r="F4893" i="3"/>
  <c r="F4885" i="3"/>
  <c r="F4877" i="3"/>
  <c r="F4869" i="3"/>
  <c r="F4861" i="3"/>
  <c r="F4853" i="3"/>
  <c r="F4845" i="3"/>
  <c r="F4837" i="3"/>
  <c r="F4829" i="3"/>
  <c r="F4821" i="3"/>
  <c r="F4813" i="3"/>
  <c r="F4805" i="3"/>
  <c r="F4797" i="3"/>
  <c r="F4789" i="3"/>
  <c r="F4781" i="3"/>
  <c r="F4773" i="3"/>
  <c r="F4765" i="3"/>
  <c r="F4757" i="3"/>
  <c r="F4749" i="3"/>
  <c r="F4741" i="3"/>
  <c r="F4733" i="3"/>
  <c r="F4725" i="3"/>
  <c r="F4717" i="3"/>
  <c r="F4709" i="3"/>
  <c r="F4701" i="3"/>
  <c r="F4693" i="3"/>
  <c r="F4685" i="3"/>
  <c r="F4677" i="3"/>
  <c r="F4669" i="3"/>
  <c r="F4661" i="3"/>
  <c r="F4653" i="3"/>
  <c r="F4645" i="3"/>
  <c r="F4637" i="3"/>
  <c r="F4629" i="3"/>
  <c r="F4621" i="3"/>
  <c r="F4613" i="3"/>
  <c r="F4605" i="3"/>
  <c r="F4597" i="3"/>
  <c r="F4589" i="3"/>
  <c r="F4581" i="3"/>
  <c r="F4573" i="3"/>
  <c r="F4565" i="3"/>
  <c r="F4557" i="3"/>
  <c r="F4549" i="3"/>
  <c r="F4541" i="3"/>
  <c r="F4533" i="3"/>
  <c r="F4525" i="3"/>
  <c r="F4517" i="3"/>
  <c r="F4509" i="3"/>
  <c r="F4501" i="3"/>
  <c r="F4493" i="3"/>
  <c r="F4485" i="3"/>
  <c r="F4477" i="3"/>
  <c r="F4469" i="3"/>
  <c r="F4461" i="3"/>
  <c r="F4453" i="3"/>
  <c r="F4445" i="3"/>
  <c r="F4437" i="3"/>
  <c r="F4429" i="3"/>
  <c r="F4421" i="3"/>
  <c r="F4413" i="3"/>
  <c r="F4405" i="3"/>
  <c r="F4397" i="3"/>
  <c r="F4389" i="3"/>
  <c r="F4381" i="3"/>
  <c r="F4373" i="3"/>
  <c r="F4365" i="3"/>
  <c r="F4357" i="3"/>
  <c r="F4349" i="3"/>
  <c r="F4341" i="3"/>
  <c r="F4333" i="3"/>
  <c r="F4325" i="3"/>
  <c r="F4317" i="3"/>
  <c r="F4309" i="3"/>
  <c r="F4301" i="3"/>
  <c r="F4293" i="3"/>
  <c r="F4285" i="3"/>
  <c r="F4277" i="3"/>
  <c r="F4269" i="3"/>
  <c r="F4261" i="3"/>
  <c r="F4253" i="3"/>
  <c r="F4245" i="3"/>
  <c r="F4237" i="3"/>
  <c r="F4229" i="3"/>
  <c r="F4221" i="3"/>
  <c r="F4213" i="3"/>
  <c r="F4205" i="3"/>
  <c r="F4197" i="3"/>
  <c r="F4189" i="3"/>
  <c r="F4181" i="3"/>
  <c r="F4173" i="3"/>
  <c r="F4165" i="3"/>
  <c r="F4157" i="3"/>
  <c r="F4149" i="3"/>
  <c r="F4141" i="3"/>
  <c r="F4133" i="3"/>
  <c r="F4125" i="3"/>
  <c r="F4117" i="3"/>
  <c r="F4109" i="3"/>
  <c r="F4101" i="3"/>
  <c r="F4093" i="3"/>
  <c r="F4085" i="3"/>
  <c r="F4077" i="3"/>
  <c r="F4069" i="3"/>
  <c r="F4061" i="3"/>
  <c r="F4053" i="3"/>
  <c r="F4045" i="3"/>
  <c r="F4037" i="3"/>
  <c r="F4029" i="3"/>
  <c r="F4021" i="3"/>
  <c r="F4013" i="3"/>
  <c r="F4005" i="3"/>
  <c r="F3997" i="3"/>
  <c r="F3989" i="3"/>
  <c r="F3981" i="3"/>
  <c r="F3973" i="3"/>
  <c r="F3965" i="3"/>
  <c r="F3957" i="3"/>
  <c r="F3949" i="3"/>
  <c r="F3941" i="3"/>
  <c r="F3933" i="3"/>
  <c r="F3925" i="3"/>
  <c r="F3917" i="3"/>
  <c r="F3909" i="3"/>
  <c r="F3901" i="3"/>
  <c r="F3893" i="3"/>
  <c r="F3885" i="3"/>
  <c r="F3877" i="3"/>
  <c r="F3869" i="3"/>
  <c r="F3861" i="3"/>
  <c r="F3853" i="3"/>
  <c r="F3845" i="3"/>
  <c r="F3837" i="3"/>
  <c r="F3829" i="3"/>
  <c r="F3821" i="3"/>
  <c r="F3813" i="3"/>
  <c r="F3805" i="3"/>
  <c r="F3797" i="3"/>
  <c r="F3789" i="3"/>
  <c r="F3781" i="3"/>
  <c r="F3773" i="3"/>
  <c r="F3765" i="3"/>
  <c r="F3757" i="3"/>
  <c r="F7873" i="3"/>
  <c r="F6418" i="3"/>
  <c r="F6122" i="3"/>
  <c r="F5928" i="3"/>
  <c r="F5864" i="3"/>
  <c r="F5800" i="3"/>
  <c r="F5736" i="3"/>
  <c r="F5672" i="3"/>
  <c r="F5608" i="3"/>
  <c r="F5544" i="3"/>
  <c r="F5480" i="3"/>
  <c r="F5430" i="3"/>
  <c r="F5398" i="3"/>
  <c r="F5366" i="3"/>
  <c r="F5334" i="3"/>
  <c r="F5302" i="3"/>
  <c r="F5270" i="3"/>
  <c r="F5238" i="3"/>
  <c r="F5206" i="3"/>
  <c r="F5174" i="3"/>
  <c r="F5142" i="3"/>
  <c r="F5110" i="3"/>
  <c r="F5078" i="3"/>
  <c r="F5046" i="3"/>
  <c r="F5014" i="3"/>
  <c r="F4982" i="3"/>
  <c r="F4950" i="3"/>
  <c r="F4918" i="3"/>
  <c r="F4892" i="3"/>
  <c r="F4884" i="3"/>
  <c r="F4876" i="3"/>
  <c r="F4868" i="3"/>
  <c r="F4860" i="3"/>
  <c r="F4852" i="3"/>
  <c r="F4844" i="3"/>
  <c r="F4836" i="3"/>
  <c r="F4828" i="3"/>
  <c r="F4820" i="3"/>
  <c r="F4812" i="3"/>
  <c r="F4804" i="3"/>
  <c r="F4796" i="3"/>
  <c r="F4788" i="3"/>
  <c r="F4780" i="3"/>
  <c r="F4772" i="3"/>
  <c r="F4764" i="3"/>
  <c r="F4756" i="3"/>
  <c r="F4748" i="3"/>
  <c r="F4740" i="3"/>
  <c r="F4732" i="3"/>
  <c r="F4724" i="3"/>
  <c r="F4716" i="3"/>
  <c r="F4708" i="3"/>
  <c r="F4700" i="3"/>
  <c r="F4692" i="3"/>
  <c r="F4684" i="3"/>
  <c r="F4676" i="3"/>
  <c r="F4668" i="3"/>
  <c r="F4660" i="3"/>
  <c r="F4652" i="3"/>
  <c r="F4644" i="3"/>
  <c r="F4636" i="3"/>
  <c r="F4628" i="3"/>
  <c r="F4620" i="3"/>
  <c r="F4612" i="3"/>
  <c r="F4604" i="3"/>
  <c r="F4596" i="3"/>
  <c r="F4588" i="3"/>
  <c r="F4580" i="3"/>
  <c r="F4572" i="3"/>
  <c r="F4564" i="3"/>
  <c r="F4556" i="3"/>
  <c r="F4548" i="3"/>
  <c r="F4540" i="3"/>
  <c r="F4532" i="3"/>
  <c r="F4524" i="3"/>
  <c r="F4516" i="3"/>
  <c r="F4508" i="3"/>
  <c r="F4500" i="3"/>
  <c r="F4492" i="3"/>
  <c r="F4484" i="3"/>
  <c r="F4476" i="3"/>
  <c r="F4468" i="3"/>
  <c r="F4460" i="3"/>
  <c r="F4452" i="3"/>
  <c r="F4444" i="3"/>
  <c r="F4436" i="3"/>
  <c r="F4428" i="3"/>
  <c r="F4420" i="3"/>
  <c r="F4412" i="3"/>
  <c r="F4404" i="3"/>
  <c r="F4396" i="3"/>
  <c r="F4388" i="3"/>
  <c r="F4380" i="3"/>
  <c r="F4372" i="3"/>
  <c r="F4364" i="3"/>
  <c r="F4356" i="3"/>
  <c r="F4348" i="3"/>
  <c r="F4340" i="3"/>
  <c r="F4332" i="3"/>
  <c r="F4324" i="3"/>
  <c r="F4316" i="3"/>
  <c r="F4308" i="3"/>
  <c r="F4300" i="3"/>
  <c r="F4292" i="3"/>
  <c r="F4284" i="3"/>
  <c r="F4276" i="3"/>
  <c r="F4268" i="3"/>
  <c r="F4260" i="3"/>
  <c r="F4252" i="3"/>
  <c r="F4244" i="3"/>
  <c r="F4236" i="3"/>
  <c r="F4228" i="3"/>
  <c r="F4220" i="3"/>
  <c r="F4212" i="3"/>
  <c r="F4204" i="3"/>
  <c r="F4196" i="3"/>
  <c r="F4188" i="3"/>
  <c r="F4180" i="3"/>
  <c r="F4172" i="3"/>
  <c r="F4164" i="3"/>
  <c r="F4156" i="3"/>
  <c r="F4148" i="3"/>
  <c r="F4140" i="3"/>
  <c r="F4132" i="3"/>
  <c r="F4124" i="3"/>
  <c r="F4116" i="3"/>
  <c r="F4108" i="3"/>
  <c r="F4100" i="3"/>
  <c r="F4092" i="3"/>
  <c r="F4084" i="3"/>
  <c r="F4076" i="3"/>
  <c r="F4068" i="3"/>
  <c r="F4060" i="3"/>
  <c r="F4052" i="3"/>
  <c r="F4044" i="3"/>
  <c r="F4036" i="3"/>
  <c r="F4028" i="3"/>
  <c r="F4020" i="3"/>
  <c r="F4012" i="3"/>
  <c r="F4004" i="3"/>
  <c r="F3996" i="3"/>
  <c r="F3988" i="3"/>
  <c r="F3980" i="3"/>
  <c r="F3972" i="3"/>
  <c r="F3964" i="3"/>
  <c r="F3956" i="3"/>
  <c r="F3948" i="3"/>
  <c r="F3940" i="3"/>
  <c r="F3932" i="3"/>
  <c r="F3924" i="3"/>
  <c r="F3916" i="3"/>
  <c r="F3908" i="3"/>
  <c r="F3900" i="3"/>
  <c r="F3892" i="3"/>
  <c r="F3884" i="3"/>
  <c r="F3876" i="3"/>
  <c r="F3868" i="3"/>
  <c r="F3860" i="3"/>
  <c r="F3852" i="3"/>
  <c r="F3844" i="3"/>
  <c r="F3836" i="3"/>
  <c r="F3828" i="3"/>
  <c r="F3820" i="3"/>
  <c r="F3812" i="3"/>
  <c r="F3804" i="3"/>
  <c r="F3796" i="3"/>
  <c r="F3788" i="3"/>
  <c r="F3780" i="3"/>
  <c r="F3772" i="3"/>
  <c r="F3764" i="3"/>
  <c r="F6979" i="3"/>
  <c r="F6354" i="3"/>
  <c r="F6090" i="3"/>
  <c r="F5920" i="3"/>
  <c r="F5856" i="3"/>
  <c r="F5792" i="3"/>
  <c r="F5728" i="3"/>
  <c r="F5664" i="3"/>
  <c r="F5600" i="3"/>
  <c r="F5536" i="3"/>
  <c r="F5472" i="3"/>
  <c r="F5424" i="3"/>
  <c r="F5392" i="3"/>
  <c r="F5360" i="3"/>
  <c r="F5328" i="3"/>
  <c r="F5296" i="3"/>
  <c r="F5264" i="3"/>
  <c r="F5232" i="3"/>
  <c r="F5200" i="3"/>
  <c r="F5168" i="3"/>
  <c r="F5136" i="3"/>
  <c r="F5104" i="3"/>
  <c r="F5072" i="3"/>
  <c r="F5040" i="3"/>
  <c r="F5008" i="3"/>
  <c r="F4976" i="3"/>
  <c r="F4944" i="3"/>
  <c r="F4912" i="3"/>
  <c r="F4891" i="3"/>
  <c r="F4883" i="3"/>
  <c r="F4875" i="3"/>
  <c r="F4867" i="3"/>
  <c r="F4859" i="3"/>
  <c r="F4851" i="3"/>
  <c r="F4843" i="3"/>
  <c r="F4835" i="3"/>
  <c r="F4827" i="3"/>
  <c r="F4819" i="3"/>
  <c r="F4811" i="3"/>
  <c r="F4803" i="3"/>
  <c r="F4795" i="3"/>
  <c r="F4787" i="3"/>
  <c r="F4779" i="3"/>
  <c r="F4771" i="3"/>
  <c r="F4763" i="3"/>
  <c r="F4755" i="3"/>
  <c r="F4747" i="3"/>
  <c r="F4739" i="3"/>
  <c r="F4731" i="3"/>
  <c r="F6802" i="3"/>
  <c r="F6314" i="3"/>
  <c r="F6058" i="3"/>
  <c r="F5912" i="3"/>
  <c r="F5848" i="3"/>
  <c r="F5784" i="3"/>
  <c r="F5720" i="3"/>
  <c r="F5656" i="3"/>
  <c r="F5592" i="3"/>
  <c r="F5528" i="3"/>
  <c r="F5464" i="3"/>
  <c r="F5422" i="3"/>
  <c r="F5390" i="3"/>
  <c r="F5358" i="3"/>
  <c r="F5326" i="3"/>
  <c r="F5294" i="3"/>
  <c r="F5262" i="3"/>
  <c r="F5230" i="3"/>
  <c r="F5198" i="3"/>
  <c r="F5166" i="3"/>
  <c r="F5134" i="3"/>
  <c r="F5102" i="3"/>
  <c r="F5070" i="3"/>
  <c r="F5038" i="3"/>
  <c r="F5006" i="3"/>
  <c r="F4974" i="3"/>
  <c r="F4942" i="3"/>
  <c r="F4910" i="3"/>
  <c r="F4890" i="3"/>
  <c r="F4882" i="3"/>
  <c r="F4874" i="3"/>
  <c r="F4866" i="3"/>
  <c r="F4858" i="3"/>
  <c r="F4850" i="3"/>
  <c r="F4842" i="3"/>
  <c r="F4834" i="3"/>
  <c r="F4826" i="3"/>
  <c r="F4818" i="3"/>
  <c r="F4810" i="3"/>
  <c r="F4802" i="3"/>
  <c r="F4794" i="3"/>
  <c r="F4786" i="3"/>
  <c r="F4778" i="3"/>
  <c r="F4770" i="3"/>
  <c r="F4762" i="3"/>
  <c r="F4754" i="3"/>
  <c r="F4746" i="3"/>
  <c r="F4738" i="3"/>
  <c r="F4730" i="3"/>
  <c r="F4722" i="3"/>
  <c r="F4714" i="3"/>
  <c r="F4706" i="3"/>
  <c r="F4698" i="3"/>
  <c r="F4690" i="3"/>
  <c r="F4682" i="3"/>
  <c r="F4674" i="3"/>
  <c r="F4666" i="3"/>
  <c r="F4658" i="3"/>
  <c r="F4650" i="3"/>
  <c r="F4642" i="3"/>
  <c r="F4634" i="3"/>
  <c r="F4626" i="3"/>
  <c r="F4618" i="3"/>
  <c r="F4610" i="3"/>
  <c r="F4602" i="3"/>
  <c r="F4594" i="3"/>
  <c r="F4586" i="3"/>
  <c r="F4578" i="3"/>
  <c r="F4570" i="3"/>
  <c r="F4562" i="3"/>
  <c r="F4554" i="3"/>
  <c r="F4546" i="3"/>
  <c r="F4538" i="3"/>
  <c r="F4530" i="3"/>
  <c r="F4522" i="3"/>
  <c r="F4514" i="3"/>
  <c r="F4506" i="3"/>
  <c r="F4498" i="3"/>
  <c r="F4490" i="3"/>
  <c r="F4482" i="3"/>
  <c r="F4474" i="3"/>
  <c r="F4466" i="3"/>
  <c r="F4458" i="3"/>
  <c r="F4450" i="3"/>
  <c r="F4442" i="3"/>
  <c r="F4434" i="3"/>
  <c r="F4426" i="3"/>
  <c r="F4418" i="3"/>
  <c r="F4410" i="3"/>
  <c r="F4402" i="3"/>
  <c r="F4394" i="3"/>
  <c r="F4386" i="3"/>
  <c r="F4378" i="3"/>
  <c r="F4370" i="3"/>
  <c r="F4362" i="3"/>
  <c r="F4354" i="3"/>
  <c r="F4346" i="3"/>
  <c r="F4338" i="3"/>
  <c r="F4330" i="3"/>
  <c r="F4322" i="3"/>
  <c r="F4314" i="3"/>
  <c r="F4306" i="3"/>
  <c r="F4298" i="3"/>
  <c r="F4290" i="3"/>
  <c r="F4282" i="3"/>
  <c r="F4274" i="3"/>
  <c r="F4266" i="3"/>
  <c r="F4258" i="3"/>
  <c r="F4250" i="3"/>
  <c r="F4242" i="3"/>
  <c r="F4234" i="3"/>
  <c r="F4226" i="3"/>
  <c r="F4218" i="3"/>
  <c r="F4210" i="3"/>
  <c r="F4202" i="3"/>
  <c r="F4194" i="3"/>
  <c r="F4186" i="3"/>
  <c r="F4178" i="3"/>
  <c r="F4170" i="3"/>
  <c r="F4162" i="3"/>
  <c r="F4154" i="3"/>
  <c r="F4146" i="3"/>
  <c r="F4138" i="3"/>
  <c r="F4130" i="3"/>
  <c r="F4122" i="3"/>
  <c r="F4114" i="3"/>
  <c r="F4106" i="3"/>
  <c r="F4098" i="3"/>
  <c r="F4090" i="3"/>
  <c r="F4082" i="3"/>
  <c r="F4074" i="3"/>
  <c r="F4066" i="3"/>
  <c r="F4058" i="3"/>
  <c r="F4050" i="3"/>
  <c r="F4042" i="3"/>
  <c r="F4034" i="3"/>
  <c r="F4026" i="3"/>
  <c r="F4018" i="3"/>
  <c r="F4010" i="3"/>
  <c r="F4002" i="3"/>
  <c r="F3994" i="3"/>
  <c r="F3986" i="3"/>
  <c r="F3978" i="3"/>
  <c r="F3970" i="3"/>
  <c r="F3962" i="3"/>
  <c r="F3954" i="3"/>
  <c r="F3946" i="3"/>
  <c r="F3938" i="3"/>
  <c r="F3930" i="3"/>
  <c r="F3922" i="3"/>
  <c r="F3914" i="3"/>
  <c r="F3906" i="3"/>
  <c r="F3898" i="3"/>
  <c r="F3890" i="3"/>
  <c r="F3882" i="3"/>
  <c r="F3874" i="3"/>
  <c r="F3866" i="3"/>
  <c r="F3858" i="3"/>
  <c r="F3850" i="3"/>
  <c r="F3842" i="3"/>
  <c r="F3834" i="3"/>
  <c r="F3826" i="3"/>
  <c r="F3818" i="3"/>
  <c r="F3810" i="3"/>
  <c r="F3802" i="3"/>
  <c r="F3794" i="3"/>
  <c r="F3786" i="3"/>
  <c r="F3778" i="3"/>
  <c r="F3770" i="3"/>
  <c r="F3762" i="3"/>
  <c r="F5840" i="3"/>
  <c r="F5384" i="3"/>
  <c r="F5128" i="3"/>
  <c r="F4889" i="3"/>
  <c r="F4825" i="3"/>
  <c r="F4761" i="3"/>
  <c r="F4713" i="3"/>
  <c r="F4681" i="3"/>
  <c r="F4649" i="3"/>
  <c r="F4617" i="3"/>
  <c r="F4585" i="3"/>
  <c r="F4553" i="3"/>
  <c r="F4521" i="3"/>
  <c r="F4489" i="3"/>
  <c r="F4457" i="3"/>
  <c r="F4425" i="3"/>
  <c r="F4393" i="3"/>
  <c r="F4361" i="3"/>
  <c r="F4329" i="3"/>
  <c r="F4297" i="3"/>
  <c r="F4265" i="3"/>
  <c r="F4233" i="3"/>
  <c r="F4201" i="3"/>
  <c r="F4169" i="3"/>
  <c r="F4137" i="3"/>
  <c r="F4105" i="3"/>
  <c r="F4073" i="3"/>
  <c r="F4041" i="3"/>
  <c r="F4009" i="3"/>
  <c r="F3977" i="3"/>
  <c r="F3945" i="3"/>
  <c r="F3913" i="3"/>
  <c r="F3881" i="3"/>
  <c r="F3851" i="3"/>
  <c r="F3832" i="3"/>
  <c r="F3809" i="3"/>
  <c r="F3787" i="3"/>
  <c r="F3768" i="3"/>
  <c r="F3752" i="3"/>
  <c r="F3744" i="3"/>
  <c r="F3736" i="3"/>
  <c r="F3728" i="3"/>
  <c r="F3720" i="3"/>
  <c r="F3712" i="3"/>
  <c r="F3704" i="3"/>
  <c r="F3696" i="3"/>
  <c r="F3688" i="3"/>
  <c r="F3680" i="3"/>
  <c r="F3672" i="3"/>
  <c r="F3664" i="3"/>
  <c r="F3656" i="3"/>
  <c r="F3648" i="3"/>
  <c r="F3640" i="3"/>
  <c r="F3632" i="3"/>
  <c r="F3624" i="3"/>
  <c r="F3616" i="3"/>
  <c r="F3608" i="3"/>
  <c r="F3600" i="3"/>
  <c r="F3592" i="3"/>
  <c r="F3584" i="3"/>
  <c r="F3576" i="3"/>
  <c r="F3568" i="3"/>
  <c r="F3560" i="3"/>
  <c r="F3552" i="3"/>
  <c r="F3544" i="3"/>
  <c r="F3536" i="3"/>
  <c r="F3528" i="3"/>
  <c r="F3520" i="3"/>
  <c r="F3512" i="3"/>
  <c r="F3504" i="3"/>
  <c r="F3496" i="3"/>
  <c r="F3488" i="3"/>
  <c r="F3480" i="3"/>
  <c r="F3472" i="3"/>
  <c r="F3464" i="3"/>
  <c r="F3456" i="3"/>
  <c r="F3448" i="3"/>
  <c r="F3440" i="3"/>
  <c r="F3432" i="3"/>
  <c r="F3424" i="3"/>
  <c r="F3416" i="3"/>
  <c r="F3408" i="3"/>
  <c r="F3400" i="3"/>
  <c r="F3392" i="3"/>
  <c r="F3384" i="3"/>
  <c r="F3376" i="3"/>
  <c r="F3368" i="3"/>
  <c r="F3360" i="3"/>
  <c r="F3352" i="3"/>
  <c r="F3344" i="3"/>
  <c r="F3336" i="3"/>
  <c r="F3328" i="3"/>
  <c r="F3320" i="3"/>
  <c r="F3312" i="3"/>
  <c r="F3304" i="3"/>
  <c r="F3296" i="3"/>
  <c r="F3288" i="3"/>
  <c r="F3280" i="3"/>
  <c r="F3272" i="3"/>
  <c r="F3264" i="3"/>
  <c r="F3256" i="3"/>
  <c r="F3248" i="3"/>
  <c r="F3240" i="3"/>
  <c r="F3232" i="3"/>
  <c r="F3224" i="3"/>
  <c r="F3216" i="3"/>
  <c r="F3208" i="3"/>
  <c r="F3200" i="3"/>
  <c r="F3192" i="3"/>
  <c r="F3184" i="3"/>
  <c r="F3176" i="3"/>
  <c r="F3168" i="3"/>
  <c r="F3160" i="3"/>
  <c r="F3152" i="3"/>
  <c r="F3144" i="3"/>
  <c r="F3136" i="3"/>
  <c r="F3128" i="3"/>
  <c r="F3120" i="3"/>
  <c r="F3112" i="3"/>
  <c r="F3104" i="3"/>
  <c r="F3096" i="3"/>
  <c r="F3088" i="3"/>
  <c r="F3080" i="3"/>
  <c r="F3072" i="3"/>
  <c r="F3064" i="3"/>
  <c r="F3056" i="3"/>
  <c r="F3048" i="3"/>
  <c r="F3040" i="3"/>
  <c r="F3032" i="3"/>
  <c r="F3024" i="3"/>
  <c r="F3016" i="3"/>
  <c r="F3008" i="3"/>
  <c r="F3000" i="3"/>
  <c r="F2992" i="3"/>
  <c r="F2984" i="3"/>
  <c r="F2976" i="3"/>
  <c r="F2968" i="3"/>
  <c r="F2960" i="3"/>
  <c r="F2952" i="3"/>
  <c r="F2944" i="3"/>
  <c r="F2936" i="3"/>
  <c r="F2928" i="3"/>
  <c r="F2920" i="3"/>
  <c r="F2912" i="3"/>
  <c r="F2904" i="3"/>
  <c r="F2896" i="3"/>
  <c r="F2888" i="3"/>
  <c r="F2880" i="3"/>
  <c r="F2872" i="3"/>
  <c r="F2864" i="3"/>
  <c r="F2856" i="3"/>
  <c r="F2848" i="3"/>
  <c r="F2840" i="3"/>
  <c r="F2832" i="3"/>
  <c r="F2824" i="3"/>
  <c r="F2816" i="3"/>
  <c r="F2808" i="3"/>
  <c r="F2800" i="3"/>
  <c r="F2792" i="3"/>
  <c r="F2784" i="3"/>
  <c r="F2776" i="3"/>
  <c r="F2768" i="3"/>
  <c r="F2760" i="3"/>
  <c r="F2752" i="3"/>
  <c r="F2744" i="3"/>
  <c r="F2736" i="3"/>
  <c r="F2728" i="3"/>
  <c r="F2720" i="3"/>
  <c r="F2712" i="3"/>
  <c r="F2704" i="3"/>
  <c r="F5776" i="3"/>
  <c r="F5352" i="3"/>
  <c r="F5096" i="3"/>
  <c r="F4881" i="3"/>
  <c r="F4817" i="3"/>
  <c r="F4753" i="3"/>
  <c r="F4707" i="3"/>
  <c r="F4675" i="3"/>
  <c r="F4643" i="3"/>
  <c r="F4611" i="3"/>
  <c r="F4579" i="3"/>
  <c r="F4547" i="3"/>
  <c r="F4515" i="3"/>
  <c r="F4483" i="3"/>
  <c r="F4451" i="3"/>
  <c r="F4419" i="3"/>
  <c r="F4387" i="3"/>
  <c r="F4355" i="3"/>
  <c r="F4323" i="3"/>
  <c r="F4291" i="3"/>
  <c r="F4259" i="3"/>
  <c r="F4227" i="3"/>
  <c r="F4195" i="3"/>
  <c r="F4163" i="3"/>
  <c r="F4131" i="3"/>
  <c r="F4099" i="3"/>
  <c r="F4067" i="3"/>
  <c r="F4035" i="3"/>
  <c r="F4003" i="3"/>
  <c r="F3971" i="3"/>
  <c r="F3939" i="3"/>
  <c r="F3907" i="3"/>
  <c r="F3875" i="3"/>
  <c r="F3849" i="3"/>
  <c r="F3827" i="3"/>
  <c r="F3808" i="3"/>
  <c r="F3785" i="3"/>
  <c r="F3763" i="3"/>
  <c r="F3751" i="3"/>
  <c r="F3743" i="3"/>
  <c r="F3735" i="3"/>
  <c r="F3727" i="3"/>
  <c r="F3719" i="3"/>
  <c r="F3711" i="3"/>
  <c r="F3703" i="3"/>
  <c r="F3695" i="3"/>
  <c r="F3687" i="3"/>
  <c r="F3679" i="3"/>
  <c r="F3671" i="3"/>
  <c r="F3663" i="3"/>
  <c r="F3655" i="3"/>
  <c r="F3647" i="3"/>
  <c r="F3639" i="3"/>
  <c r="F3631" i="3"/>
  <c r="F3623" i="3"/>
  <c r="F3615" i="3"/>
  <c r="F3607" i="3"/>
  <c r="F3599" i="3"/>
  <c r="F3591" i="3"/>
  <c r="F3583" i="3"/>
  <c r="F3575" i="3"/>
  <c r="F3567" i="3"/>
  <c r="F3559" i="3"/>
  <c r="F3551" i="3"/>
  <c r="F3543" i="3"/>
  <c r="F3535" i="3"/>
  <c r="F3527" i="3"/>
  <c r="F3519" i="3"/>
  <c r="F3511" i="3"/>
  <c r="F3503" i="3"/>
  <c r="F3495" i="3"/>
  <c r="F3487" i="3"/>
  <c r="F3479" i="3"/>
  <c r="F3471" i="3"/>
  <c r="F3463" i="3"/>
  <c r="F3455" i="3"/>
  <c r="F3447" i="3"/>
  <c r="F3439" i="3"/>
  <c r="F3431" i="3"/>
  <c r="F3423" i="3"/>
  <c r="F3415" i="3"/>
  <c r="F3407" i="3"/>
  <c r="F3399" i="3"/>
  <c r="F3391" i="3"/>
  <c r="F3383" i="3"/>
  <c r="F3375" i="3"/>
  <c r="F3367" i="3"/>
  <c r="F3359" i="3"/>
  <c r="F3351" i="3"/>
  <c r="F3343" i="3"/>
  <c r="F3335" i="3"/>
  <c r="F3327" i="3"/>
  <c r="F3319" i="3"/>
  <c r="F3311" i="3"/>
  <c r="F3303" i="3"/>
  <c r="F3295" i="3"/>
  <c r="F3287" i="3"/>
  <c r="F3279" i="3"/>
  <c r="F3271" i="3"/>
  <c r="F3263" i="3"/>
  <c r="F3255" i="3"/>
  <c r="F3247" i="3"/>
  <c r="F3239" i="3"/>
  <c r="F3231" i="3"/>
  <c r="F3223" i="3"/>
  <c r="F3215" i="3"/>
  <c r="F3207" i="3"/>
  <c r="F3199" i="3"/>
  <c r="F3191" i="3"/>
  <c r="F3183" i="3"/>
  <c r="F3175" i="3"/>
  <c r="F3167" i="3"/>
  <c r="F3159" i="3"/>
  <c r="F3151" i="3"/>
  <c r="F3143" i="3"/>
  <c r="F3135" i="3"/>
  <c r="F3127" i="3"/>
  <c r="F3119" i="3"/>
  <c r="F3111" i="3"/>
  <c r="F3103" i="3"/>
  <c r="F3095" i="3"/>
  <c r="F3087" i="3"/>
  <c r="F3079" i="3"/>
  <c r="F3071" i="3"/>
  <c r="F3063" i="3"/>
  <c r="F3055" i="3"/>
  <c r="F3047" i="3"/>
  <c r="F3039" i="3"/>
  <c r="F3031" i="3"/>
  <c r="F3023" i="3"/>
  <c r="F3015" i="3"/>
  <c r="F3007" i="3"/>
  <c r="F2999" i="3"/>
  <c r="F2991" i="3"/>
  <c r="F2983" i="3"/>
  <c r="F2975" i="3"/>
  <c r="F2967" i="3"/>
  <c r="F2959" i="3"/>
  <c r="F2951" i="3"/>
  <c r="F2943" i="3"/>
  <c r="F2935" i="3"/>
  <c r="F2927" i="3"/>
  <c r="F2919" i="3"/>
  <c r="F2911" i="3"/>
  <c r="F2903" i="3"/>
  <c r="F2895" i="3"/>
  <c r="F2887" i="3"/>
  <c r="F2879" i="3"/>
  <c r="F2871" i="3"/>
  <c r="F2863" i="3"/>
  <c r="F2855" i="3"/>
  <c r="F2847" i="3"/>
  <c r="F2839" i="3"/>
  <c r="F2831" i="3"/>
  <c r="F2823" i="3"/>
  <c r="F2815" i="3"/>
  <c r="F2807" i="3"/>
  <c r="F2799" i="3"/>
  <c r="F2791" i="3"/>
  <c r="F2783" i="3"/>
  <c r="F2775" i="3"/>
  <c r="F2767" i="3"/>
  <c r="F2759" i="3"/>
  <c r="F2751" i="3"/>
  <c r="F2743" i="3"/>
  <c r="F2735" i="3"/>
  <c r="F2727" i="3"/>
  <c r="F2719" i="3"/>
  <c r="F2711" i="3"/>
  <c r="F2703" i="3"/>
  <c r="F5712" i="3"/>
  <c r="F5320" i="3"/>
  <c r="F5064" i="3"/>
  <c r="F4873" i="3"/>
  <c r="F4809" i="3"/>
  <c r="F4745" i="3"/>
  <c r="F4705" i="3"/>
  <c r="F4673" i="3"/>
  <c r="F4641" i="3"/>
  <c r="F4609" i="3"/>
  <c r="F4577" i="3"/>
  <c r="F4545" i="3"/>
  <c r="F4513" i="3"/>
  <c r="F4481" i="3"/>
  <c r="F4449" i="3"/>
  <c r="F4417" i="3"/>
  <c r="F4385" i="3"/>
  <c r="F4353" i="3"/>
  <c r="F4321" i="3"/>
  <c r="F4289" i="3"/>
  <c r="F4257" i="3"/>
  <c r="F4225" i="3"/>
  <c r="F4193" i="3"/>
  <c r="F4161" i="3"/>
  <c r="F4129" i="3"/>
  <c r="F4097" i="3"/>
  <c r="F4065" i="3"/>
  <c r="F4033" i="3"/>
  <c r="F4001" i="3"/>
  <c r="F3969" i="3"/>
  <c r="F3937" i="3"/>
  <c r="F3905" i="3"/>
  <c r="F3873" i="3"/>
  <c r="F3848" i="3"/>
  <c r="F3825" i="3"/>
  <c r="F3803" i="3"/>
  <c r="F3784" i="3"/>
  <c r="F3761" i="3"/>
  <c r="F3750" i="3"/>
  <c r="F3742" i="3"/>
  <c r="F3734" i="3"/>
  <c r="F3726" i="3"/>
  <c r="F3718" i="3"/>
  <c r="F3710" i="3"/>
  <c r="F3702" i="3"/>
  <c r="F3694" i="3"/>
  <c r="F3686" i="3"/>
  <c r="F3678" i="3"/>
  <c r="F3670" i="3"/>
  <c r="F3662" i="3"/>
  <c r="F3654" i="3"/>
  <c r="F3646" i="3"/>
  <c r="F3638" i="3"/>
  <c r="F3630" i="3"/>
  <c r="F3622" i="3"/>
  <c r="F3614" i="3"/>
  <c r="F3606" i="3"/>
  <c r="F3598" i="3"/>
  <c r="F3590" i="3"/>
  <c r="F3582" i="3"/>
  <c r="F3574" i="3"/>
  <c r="F3566" i="3"/>
  <c r="F3558" i="3"/>
  <c r="F3550" i="3"/>
  <c r="F3542" i="3"/>
  <c r="F3534" i="3"/>
  <c r="F3526" i="3"/>
  <c r="F3518" i="3"/>
  <c r="F3510" i="3"/>
  <c r="F3502" i="3"/>
  <c r="F3494" i="3"/>
  <c r="F3486" i="3"/>
  <c r="F3478" i="3"/>
  <c r="F3470" i="3"/>
  <c r="F3462" i="3"/>
  <c r="F3454" i="3"/>
  <c r="F3446" i="3"/>
  <c r="F3438" i="3"/>
  <c r="F3430" i="3"/>
  <c r="F3422" i="3"/>
  <c r="F3414" i="3"/>
  <c r="F3406" i="3"/>
  <c r="F3398" i="3"/>
  <c r="F3390" i="3"/>
  <c r="F3382" i="3"/>
  <c r="F3374" i="3"/>
  <c r="F3366" i="3"/>
  <c r="F3358" i="3"/>
  <c r="F3350" i="3"/>
  <c r="F3342" i="3"/>
  <c r="F3334" i="3"/>
  <c r="F3326" i="3"/>
  <c r="F3318" i="3"/>
  <c r="F3310" i="3"/>
  <c r="F3302" i="3"/>
  <c r="F3294" i="3"/>
  <c r="F3286" i="3"/>
  <c r="F3278" i="3"/>
  <c r="F3270" i="3"/>
  <c r="F3262" i="3"/>
  <c r="F3254" i="3"/>
  <c r="F3246" i="3"/>
  <c r="F3238" i="3"/>
  <c r="F3230" i="3"/>
  <c r="F3222" i="3"/>
  <c r="F3214" i="3"/>
  <c r="F3206" i="3"/>
  <c r="F3198" i="3"/>
  <c r="F3190" i="3"/>
  <c r="F3182" i="3"/>
  <c r="F3174" i="3"/>
  <c r="F3166" i="3"/>
  <c r="F3158" i="3"/>
  <c r="F3150" i="3"/>
  <c r="F3142" i="3"/>
  <c r="F3134" i="3"/>
  <c r="F3126" i="3"/>
  <c r="F3118" i="3"/>
  <c r="F3110" i="3"/>
  <c r="F3102" i="3"/>
  <c r="F3094" i="3"/>
  <c r="F3086" i="3"/>
  <c r="F3078" i="3"/>
  <c r="F3070" i="3"/>
  <c r="F3062" i="3"/>
  <c r="F3054" i="3"/>
  <c r="F3046" i="3"/>
  <c r="F3038" i="3"/>
  <c r="F3030" i="3"/>
  <c r="F3022" i="3"/>
  <c r="F3014" i="3"/>
  <c r="F3006" i="3"/>
  <c r="F2998" i="3"/>
  <c r="F2990" i="3"/>
  <c r="F2982" i="3"/>
  <c r="F2974" i="3"/>
  <c r="F2966" i="3"/>
  <c r="F2958" i="3"/>
  <c r="F2950" i="3"/>
  <c r="F2942" i="3"/>
  <c r="F2934" i="3"/>
  <c r="F2926" i="3"/>
  <c r="F2918" i="3"/>
  <c r="F2910" i="3"/>
  <c r="F2902" i="3"/>
  <c r="F2894" i="3"/>
  <c r="F2886" i="3"/>
  <c r="F2878" i="3"/>
  <c r="F2870" i="3"/>
  <c r="F2862" i="3"/>
  <c r="F2854" i="3"/>
  <c r="F2846" i="3"/>
  <c r="F2838" i="3"/>
  <c r="F2830" i="3"/>
  <c r="F2822" i="3"/>
  <c r="F2814" i="3"/>
  <c r="F2806" i="3"/>
  <c r="F2798" i="3"/>
  <c r="F2790" i="3"/>
  <c r="F2782" i="3"/>
  <c r="F2774" i="3"/>
  <c r="F2766" i="3"/>
  <c r="F2758" i="3"/>
  <c r="F2750" i="3"/>
  <c r="F2742" i="3"/>
  <c r="F2734" i="3"/>
  <c r="F2726" i="3"/>
  <c r="F2718" i="3"/>
  <c r="F2710" i="3"/>
  <c r="F2702" i="3"/>
  <c r="F5648" i="3"/>
  <c r="F5288" i="3"/>
  <c r="F5032" i="3"/>
  <c r="F4865" i="3"/>
  <c r="F4801" i="3"/>
  <c r="F4737" i="3"/>
  <c r="F4699" i="3"/>
  <c r="F4667" i="3"/>
  <c r="F4635" i="3"/>
  <c r="F4603" i="3"/>
  <c r="F4571" i="3"/>
  <c r="F4539" i="3"/>
  <c r="F4507" i="3"/>
  <c r="F4475" i="3"/>
  <c r="F4443" i="3"/>
  <c r="F4411" i="3"/>
  <c r="F4379" i="3"/>
  <c r="F4347" i="3"/>
  <c r="F4315" i="3"/>
  <c r="F4283" i="3"/>
  <c r="F4251" i="3"/>
  <c r="F4219" i="3"/>
  <c r="F4187" i="3"/>
  <c r="F4155" i="3"/>
  <c r="F4123" i="3"/>
  <c r="F4091" i="3"/>
  <c r="F4059" i="3"/>
  <c r="F4027" i="3"/>
  <c r="F3995" i="3"/>
  <c r="F3963" i="3"/>
  <c r="F3931" i="3"/>
  <c r="F3899" i="3"/>
  <c r="F3867" i="3"/>
  <c r="F3843" i="3"/>
  <c r="F3824" i="3"/>
  <c r="F3801" i="3"/>
  <c r="F3779" i="3"/>
  <c r="F3760" i="3"/>
  <c r="F3749" i="3"/>
  <c r="F3741" i="3"/>
  <c r="F3733" i="3"/>
  <c r="F3725" i="3"/>
  <c r="F3717" i="3"/>
  <c r="F3709" i="3"/>
  <c r="F3701" i="3"/>
  <c r="F3693" i="3"/>
  <c r="F3685" i="3"/>
  <c r="F3677" i="3"/>
  <c r="F3669" i="3"/>
  <c r="F3661" i="3"/>
  <c r="F3653" i="3"/>
  <c r="F3645" i="3"/>
  <c r="F3637" i="3"/>
  <c r="F3629" i="3"/>
  <c r="F3621" i="3"/>
  <c r="F3613" i="3"/>
  <c r="F3605" i="3"/>
  <c r="F3597" i="3"/>
  <c r="F3589" i="3"/>
  <c r="F3581" i="3"/>
  <c r="F3573" i="3"/>
  <c r="F3565" i="3"/>
  <c r="F3557" i="3"/>
  <c r="F3549" i="3"/>
  <c r="F3541" i="3"/>
  <c r="F3533" i="3"/>
  <c r="F3525" i="3"/>
  <c r="F3517" i="3"/>
  <c r="F3509" i="3"/>
  <c r="F3501" i="3"/>
  <c r="F3493" i="3"/>
  <c r="F3485" i="3"/>
  <c r="F3477" i="3"/>
  <c r="F3469" i="3"/>
  <c r="F3461" i="3"/>
  <c r="F3453" i="3"/>
  <c r="F3445" i="3"/>
  <c r="F3437" i="3"/>
  <c r="F3429" i="3"/>
  <c r="F3421" i="3"/>
  <c r="F3413" i="3"/>
  <c r="F3405" i="3"/>
  <c r="F3397" i="3"/>
  <c r="F3389" i="3"/>
  <c r="F3381" i="3"/>
  <c r="F3373" i="3"/>
  <c r="F3365" i="3"/>
  <c r="F3357" i="3"/>
  <c r="F3349" i="3"/>
  <c r="F3341" i="3"/>
  <c r="F3333" i="3"/>
  <c r="F3325" i="3"/>
  <c r="F3317" i="3"/>
  <c r="F3309" i="3"/>
  <c r="F3301" i="3"/>
  <c r="F3293" i="3"/>
  <c r="F3285" i="3"/>
  <c r="F3277" i="3"/>
  <c r="F3269" i="3"/>
  <c r="F3261" i="3"/>
  <c r="F3253" i="3"/>
  <c r="F3245" i="3"/>
  <c r="F3237" i="3"/>
  <c r="F3229" i="3"/>
  <c r="F3221" i="3"/>
  <c r="F3213" i="3"/>
  <c r="F3205" i="3"/>
  <c r="F3197" i="3"/>
  <c r="F3189" i="3"/>
  <c r="F3181" i="3"/>
  <c r="F3173" i="3"/>
  <c r="F3165" i="3"/>
  <c r="F3157" i="3"/>
  <c r="F3149" i="3"/>
  <c r="F3141" i="3"/>
  <c r="F3133" i="3"/>
  <c r="F3125" i="3"/>
  <c r="F3117" i="3"/>
  <c r="F3109" i="3"/>
  <c r="F3101" i="3"/>
  <c r="F3093" i="3"/>
  <c r="F3085" i="3"/>
  <c r="F3077" i="3"/>
  <c r="F3069" i="3"/>
  <c r="F3061" i="3"/>
  <c r="F3053" i="3"/>
  <c r="F3045" i="3"/>
  <c r="F3037" i="3"/>
  <c r="F3029" i="3"/>
  <c r="F3021" i="3"/>
  <c r="F3013" i="3"/>
  <c r="F3005" i="3"/>
  <c r="F2997" i="3"/>
  <c r="F2989" i="3"/>
  <c r="F2981" i="3"/>
  <c r="F2973" i="3"/>
  <c r="F2965" i="3"/>
  <c r="F2957" i="3"/>
  <c r="F2949" i="3"/>
  <c r="F2941" i="3"/>
  <c r="F2933" i="3"/>
  <c r="F2925" i="3"/>
  <c r="F2917" i="3"/>
  <c r="F2909" i="3"/>
  <c r="F2901" i="3"/>
  <c r="F2893" i="3"/>
  <c r="F2885" i="3"/>
  <c r="F2877" i="3"/>
  <c r="F2869" i="3"/>
  <c r="F2861" i="3"/>
  <c r="F2853" i="3"/>
  <c r="F2845" i="3"/>
  <c r="F2837" i="3"/>
  <c r="F2829" i="3"/>
  <c r="F2821" i="3"/>
  <c r="F2813" i="3"/>
  <c r="F2805" i="3"/>
  <c r="F2797" i="3"/>
  <c r="F2789" i="3"/>
  <c r="F2781" i="3"/>
  <c r="F2773" i="3"/>
  <c r="F2765" i="3"/>
  <c r="F2757" i="3"/>
  <c r="F2749" i="3"/>
  <c r="F2741" i="3"/>
  <c r="F2733" i="3"/>
  <c r="F2725" i="3"/>
  <c r="F2717" i="3"/>
  <c r="F2709" i="3"/>
  <c r="F2701" i="3"/>
  <c r="F6738" i="3"/>
  <c r="F5584" i="3"/>
  <c r="F5256" i="3"/>
  <c r="F5000" i="3"/>
  <c r="F4857" i="3"/>
  <c r="F4793" i="3"/>
  <c r="F4729" i="3"/>
  <c r="F4697" i="3"/>
  <c r="F4665" i="3"/>
  <c r="F4633" i="3"/>
  <c r="F4601" i="3"/>
  <c r="F4569" i="3"/>
  <c r="F4537" i="3"/>
  <c r="F4505" i="3"/>
  <c r="F4473" i="3"/>
  <c r="F4441" i="3"/>
  <c r="F4409" i="3"/>
  <c r="F4377" i="3"/>
  <c r="F4345" i="3"/>
  <c r="F4313" i="3"/>
  <c r="F4281" i="3"/>
  <c r="F4249" i="3"/>
  <c r="F4217" i="3"/>
  <c r="F4185" i="3"/>
  <c r="F4153" i="3"/>
  <c r="F4121" i="3"/>
  <c r="F4089" i="3"/>
  <c r="F4057" i="3"/>
  <c r="F4025" i="3"/>
  <c r="F3993" i="3"/>
  <c r="F3961" i="3"/>
  <c r="F3929" i="3"/>
  <c r="F3897" i="3"/>
  <c r="F3865" i="3"/>
  <c r="F3841" i="3"/>
  <c r="F6026" i="3"/>
  <c r="F5456" i="3"/>
  <c r="F5192" i="3"/>
  <c r="F4936" i="3"/>
  <c r="F4841" i="3"/>
  <c r="F4777" i="3"/>
  <c r="F4721" i="3"/>
  <c r="F4689" i="3"/>
  <c r="F4657" i="3"/>
  <c r="F4625" i="3"/>
  <c r="F4593" i="3"/>
  <c r="F4561" i="3"/>
  <c r="F4529" i="3"/>
  <c r="F4497" i="3"/>
  <c r="F4465" i="3"/>
  <c r="F4433" i="3"/>
  <c r="F4401" i="3"/>
  <c r="F4369" i="3"/>
  <c r="F4337" i="3"/>
  <c r="F4305" i="3"/>
  <c r="F4273" i="3"/>
  <c r="F4241" i="3"/>
  <c r="F4209" i="3"/>
  <c r="F4177" i="3"/>
  <c r="F4145" i="3"/>
  <c r="F4113" i="3"/>
  <c r="F4081" i="3"/>
  <c r="F4049" i="3"/>
  <c r="F4017" i="3"/>
  <c r="F3985" i="3"/>
  <c r="F3953" i="3"/>
  <c r="F3921" i="3"/>
  <c r="F3889" i="3"/>
  <c r="F3857" i="3"/>
  <c r="F3835" i="3"/>
  <c r="F3816" i="3"/>
  <c r="F3793" i="3"/>
  <c r="F3771" i="3"/>
  <c r="F3754" i="3"/>
  <c r="F3746" i="3"/>
  <c r="F3738" i="3"/>
  <c r="F3730" i="3"/>
  <c r="F3722" i="3"/>
  <c r="F3714" i="3"/>
  <c r="F3706" i="3"/>
  <c r="F3698" i="3"/>
  <c r="F3690" i="3"/>
  <c r="F3682" i="3"/>
  <c r="F3674" i="3"/>
  <c r="F3666" i="3"/>
  <c r="F3658" i="3"/>
  <c r="F3650" i="3"/>
  <c r="F3642" i="3"/>
  <c r="F3634" i="3"/>
  <c r="F3626" i="3"/>
  <c r="F3618" i="3"/>
  <c r="F3610" i="3"/>
  <c r="F3602" i="3"/>
  <c r="F3594" i="3"/>
  <c r="F3586" i="3"/>
  <c r="F3578" i="3"/>
  <c r="F3570" i="3"/>
  <c r="F3562" i="3"/>
  <c r="F3554" i="3"/>
  <c r="F3546" i="3"/>
  <c r="F3538" i="3"/>
  <c r="F3530" i="3"/>
  <c r="F3522" i="3"/>
  <c r="F3514" i="3"/>
  <c r="F3506" i="3"/>
  <c r="F3498" i="3"/>
  <c r="F3490" i="3"/>
  <c r="F3482" i="3"/>
  <c r="F3474" i="3"/>
  <c r="F3466" i="3"/>
  <c r="F3458" i="3"/>
  <c r="F3450" i="3"/>
  <c r="F3442" i="3"/>
  <c r="F3434" i="3"/>
  <c r="F3426" i="3"/>
  <c r="F3418" i="3"/>
  <c r="F3410" i="3"/>
  <c r="F3402" i="3"/>
  <c r="F3394" i="3"/>
  <c r="F3386" i="3"/>
  <c r="F3378" i="3"/>
  <c r="F3370" i="3"/>
  <c r="F3362" i="3"/>
  <c r="F3354" i="3"/>
  <c r="F3346" i="3"/>
  <c r="F3338" i="3"/>
  <c r="F3330" i="3"/>
  <c r="F3322" i="3"/>
  <c r="F3314" i="3"/>
  <c r="F3306" i="3"/>
  <c r="F3298" i="3"/>
  <c r="F3290" i="3"/>
  <c r="F3282" i="3"/>
  <c r="F3274" i="3"/>
  <c r="F3266" i="3"/>
  <c r="F3258" i="3"/>
  <c r="F3250" i="3"/>
  <c r="F3242" i="3"/>
  <c r="F3234" i="3"/>
  <c r="F3226" i="3"/>
  <c r="F3218" i="3"/>
  <c r="F3210" i="3"/>
  <c r="F3202" i="3"/>
  <c r="F3194" i="3"/>
  <c r="F3186" i="3"/>
  <c r="F3178" i="3"/>
  <c r="F3170" i="3"/>
  <c r="F3162" i="3"/>
  <c r="F3154" i="3"/>
  <c r="F3146" i="3"/>
  <c r="F3138" i="3"/>
  <c r="F3130" i="3"/>
  <c r="F3122" i="3"/>
  <c r="F3114" i="3"/>
  <c r="F3106" i="3"/>
  <c r="F3098" i="3"/>
  <c r="F3090" i="3"/>
  <c r="F3082" i="3"/>
  <c r="F3074" i="3"/>
  <c r="F3066" i="3"/>
  <c r="F3058" i="3"/>
  <c r="F3050" i="3"/>
  <c r="F3042" i="3"/>
  <c r="F3034" i="3"/>
  <c r="F3026" i="3"/>
  <c r="F3018" i="3"/>
  <c r="F3010" i="3"/>
  <c r="F3002" i="3"/>
  <c r="F2994" i="3"/>
  <c r="F2986" i="3"/>
  <c r="F2978" i="3"/>
  <c r="F2970" i="3"/>
  <c r="F2962" i="3"/>
  <c r="F2954" i="3"/>
  <c r="F2946" i="3"/>
  <c r="F2938" i="3"/>
  <c r="F2930" i="3"/>
  <c r="F2922" i="3"/>
  <c r="F2914" i="3"/>
  <c r="F2906" i="3"/>
  <c r="F2898" i="3"/>
  <c r="F2890" i="3"/>
  <c r="F2882" i="3"/>
  <c r="F2874" i="3"/>
  <c r="F2866" i="3"/>
  <c r="F2858" i="3"/>
  <c r="F2850" i="3"/>
  <c r="F2842" i="3"/>
  <c r="F2834" i="3"/>
  <c r="F2826" i="3"/>
  <c r="F2818" i="3"/>
  <c r="F2810" i="3"/>
  <c r="F2802" i="3"/>
  <c r="F2794" i="3"/>
  <c r="F2786" i="3"/>
  <c r="F2778" i="3"/>
  <c r="F2770" i="3"/>
  <c r="F2762" i="3"/>
  <c r="F2754" i="3"/>
  <c r="F2746" i="3"/>
  <c r="F2738" i="3"/>
  <c r="F2730" i="3"/>
  <c r="F2722" i="3"/>
  <c r="F2714" i="3"/>
  <c r="F2706" i="3"/>
  <c r="F5904" i="3"/>
  <c r="F5416" i="3"/>
  <c r="F5160" i="3"/>
  <c r="F4904" i="3"/>
  <c r="F4833" i="3"/>
  <c r="F4769" i="3"/>
  <c r="F4715" i="3"/>
  <c r="F4683" i="3"/>
  <c r="F4651" i="3"/>
  <c r="F4619" i="3"/>
  <c r="F4587" i="3"/>
  <c r="F4555" i="3"/>
  <c r="F4523" i="3"/>
  <c r="F4491" i="3"/>
  <c r="F4459" i="3"/>
  <c r="F4427" i="3"/>
  <c r="F4395" i="3"/>
  <c r="F4363" i="3"/>
  <c r="F4331" i="3"/>
  <c r="F4299" i="3"/>
  <c r="F4267" i="3"/>
  <c r="F4235" i="3"/>
  <c r="F4203" i="3"/>
  <c r="F4171" i="3"/>
  <c r="F4139" i="3"/>
  <c r="F4107" i="3"/>
  <c r="F4075" i="3"/>
  <c r="F4043" i="3"/>
  <c r="F4011" i="3"/>
  <c r="F3979" i="3"/>
  <c r="F3947" i="3"/>
  <c r="F3915" i="3"/>
  <c r="F3883" i="3"/>
  <c r="F3856" i="3"/>
  <c r="F3833" i="3"/>
  <c r="F3811" i="3"/>
  <c r="F3792" i="3"/>
  <c r="F3769" i="3"/>
  <c r="F3753" i="3"/>
  <c r="F3745" i="3"/>
  <c r="F3737" i="3"/>
  <c r="F3729" i="3"/>
  <c r="F3721" i="3"/>
  <c r="F3713" i="3"/>
  <c r="F3705" i="3"/>
  <c r="F3697" i="3"/>
  <c r="F3689" i="3"/>
  <c r="F3681" i="3"/>
  <c r="F3673" i="3"/>
  <c r="F3665" i="3"/>
  <c r="F3657" i="3"/>
  <c r="F3649" i="3"/>
  <c r="F3641" i="3"/>
  <c r="F3633" i="3"/>
  <c r="F3625" i="3"/>
  <c r="F3617" i="3"/>
  <c r="F3609" i="3"/>
  <c r="F3601" i="3"/>
  <c r="F3593" i="3"/>
  <c r="F3585" i="3"/>
  <c r="F3577" i="3"/>
  <c r="F3569" i="3"/>
  <c r="F3561" i="3"/>
  <c r="F3553" i="3"/>
  <c r="F3545" i="3"/>
  <c r="F3537" i="3"/>
  <c r="F3529" i="3"/>
  <c r="F3521" i="3"/>
  <c r="F3513" i="3"/>
  <c r="F3505" i="3"/>
  <c r="F3497" i="3"/>
  <c r="F3489" i="3"/>
  <c r="F3481" i="3"/>
  <c r="F3473" i="3"/>
  <c r="F3465" i="3"/>
  <c r="F3457" i="3"/>
  <c r="F3449" i="3"/>
  <c r="F3441" i="3"/>
  <c r="F3433" i="3"/>
  <c r="F3425" i="3"/>
  <c r="F3417" i="3"/>
  <c r="F3409" i="3"/>
  <c r="F3401" i="3"/>
  <c r="F3393" i="3"/>
  <c r="F3385" i="3"/>
  <c r="F3377" i="3"/>
  <c r="F3369" i="3"/>
  <c r="F3361" i="3"/>
  <c r="F3353" i="3"/>
  <c r="F3345" i="3"/>
  <c r="F3337" i="3"/>
  <c r="F3329" i="3"/>
  <c r="F3321" i="3"/>
  <c r="F3313" i="3"/>
  <c r="F3305" i="3"/>
  <c r="F3297" i="3"/>
  <c r="F3289" i="3"/>
  <c r="F3281" i="3"/>
  <c r="F3273" i="3"/>
  <c r="F3265" i="3"/>
  <c r="F3257" i="3"/>
  <c r="F3249" i="3"/>
  <c r="F3241" i="3"/>
  <c r="F3233" i="3"/>
  <c r="F3225" i="3"/>
  <c r="F3217" i="3"/>
  <c r="F3209" i="3"/>
  <c r="F3201" i="3"/>
  <c r="F3193" i="3"/>
  <c r="F3185" i="3"/>
  <c r="F3177" i="3"/>
  <c r="F3169" i="3"/>
  <c r="F3161" i="3"/>
  <c r="F3153" i="3"/>
  <c r="F3145" i="3"/>
  <c r="F3137" i="3"/>
  <c r="F3129" i="3"/>
  <c r="F3121" i="3"/>
  <c r="F3113" i="3"/>
  <c r="F3105" i="3"/>
  <c r="F3097" i="3"/>
  <c r="F3089" i="3"/>
  <c r="F3081" i="3"/>
  <c r="F3073" i="3"/>
  <c r="F3065" i="3"/>
  <c r="F3057" i="3"/>
  <c r="F3049" i="3"/>
  <c r="F3041" i="3"/>
  <c r="F3033" i="3"/>
  <c r="F3025" i="3"/>
  <c r="F3017" i="3"/>
  <c r="F3009" i="3"/>
  <c r="F3001" i="3"/>
  <c r="F2993" i="3"/>
  <c r="F2985" i="3"/>
  <c r="F2977" i="3"/>
  <c r="F2969" i="3"/>
  <c r="F2961" i="3"/>
  <c r="F2953" i="3"/>
  <c r="F2945" i="3"/>
  <c r="F2937" i="3"/>
  <c r="F2929" i="3"/>
  <c r="F2921" i="3"/>
  <c r="F2913" i="3"/>
  <c r="F2905" i="3"/>
  <c r="F2897" i="3"/>
  <c r="F2889" i="3"/>
  <c r="F2881" i="3"/>
  <c r="F2873" i="3"/>
  <c r="F2865" i="3"/>
  <c r="F2857" i="3"/>
  <c r="F2849" i="3"/>
  <c r="F2841" i="3"/>
  <c r="F2833" i="3"/>
  <c r="F2825" i="3"/>
  <c r="F2817" i="3"/>
  <c r="F2809" i="3"/>
  <c r="F2801" i="3"/>
  <c r="F2793" i="3"/>
  <c r="F2785" i="3"/>
  <c r="F2777" i="3"/>
  <c r="F2769" i="3"/>
  <c r="F2761" i="3"/>
  <c r="F2753" i="3"/>
  <c r="F2745" i="3"/>
  <c r="F2737" i="3"/>
  <c r="F2729" i="3"/>
  <c r="F2721" i="3"/>
  <c r="F2713" i="3"/>
  <c r="F2705" i="3"/>
  <c r="F4785" i="3"/>
  <c r="F4499" i="3"/>
  <c r="F4243" i="3"/>
  <c r="F3987" i="3"/>
  <c r="F3800" i="3"/>
  <c r="F3740" i="3"/>
  <c r="F3708" i="3"/>
  <c r="F3676" i="3"/>
  <c r="F3644" i="3"/>
  <c r="F3612" i="3"/>
  <c r="F3580" i="3"/>
  <c r="F3548" i="3"/>
  <c r="F3516" i="3"/>
  <c r="F3484" i="3"/>
  <c r="F3452" i="3"/>
  <c r="F3420" i="3"/>
  <c r="F3388" i="3"/>
  <c r="F3356" i="3"/>
  <c r="F3324" i="3"/>
  <c r="F3292" i="3"/>
  <c r="F3260" i="3"/>
  <c r="F3228" i="3"/>
  <c r="F3196" i="3"/>
  <c r="F3164" i="3"/>
  <c r="F3132" i="3"/>
  <c r="F3100" i="3"/>
  <c r="F3068" i="3"/>
  <c r="F3036" i="3"/>
  <c r="F3004" i="3"/>
  <c r="F2972" i="3"/>
  <c r="F2940" i="3"/>
  <c r="F2908" i="3"/>
  <c r="F2876" i="3"/>
  <c r="F2844" i="3"/>
  <c r="F2812" i="3"/>
  <c r="F2780" i="3"/>
  <c r="F2748" i="3"/>
  <c r="F2716" i="3"/>
  <c r="F2696" i="3"/>
  <c r="F2688" i="3"/>
  <c r="F2680" i="3"/>
  <c r="F2672" i="3"/>
  <c r="F2664" i="3"/>
  <c r="F2656" i="3"/>
  <c r="F2648" i="3"/>
  <c r="F2640" i="3"/>
  <c r="F2632" i="3"/>
  <c r="F2624" i="3"/>
  <c r="F2616" i="3"/>
  <c r="F2608" i="3"/>
  <c r="F2600" i="3"/>
  <c r="F2592" i="3"/>
  <c r="F2584" i="3"/>
  <c r="F2576" i="3"/>
  <c r="F2568" i="3"/>
  <c r="F2560" i="3"/>
  <c r="F2552" i="3"/>
  <c r="F2544" i="3"/>
  <c r="F2536" i="3"/>
  <c r="F2528" i="3"/>
  <c r="F2520" i="3"/>
  <c r="F2512" i="3"/>
  <c r="F2504" i="3"/>
  <c r="F2496" i="3"/>
  <c r="F2488" i="3"/>
  <c r="F2480" i="3"/>
  <c r="F2472" i="3"/>
  <c r="F2464" i="3"/>
  <c r="F2456" i="3"/>
  <c r="F2448" i="3"/>
  <c r="F2440" i="3"/>
  <c r="F2432" i="3"/>
  <c r="F2424" i="3"/>
  <c r="F2416" i="3"/>
  <c r="F2408" i="3"/>
  <c r="F2400" i="3"/>
  <c r="F2392" i="3"/>
  <c r="F2384" i="3"/>
  <c r="F2376" i="3"/>
  <c r="F2368" i="3"/>
  <c r="F2360" i="3"/>
  <c r="F2352" i="3"/>
  <c r="F2344" i="3"/>
  <c r="F2336" i="3"/>
  <c r="F2328" i="3"/>
  <c r="F2320" i="3"/>
  <c r="F2312" i="3"/>
  <c r="F2304" i="3"/>
  <c r="F2296" i="3"/>
  <c r="F2288" i="3"/>
  <c r="F2280" i="3"/>
  <c r="F2272" i="3"/>
  <c r="F2264" i="3"/>
  <c r="F2256" i="3"/>
  <c r="F2248" i="3"/>
  <c r="F2240" i="3"/>
  <c r="F2232" i="3"/>
  <c r="F2224" i="3"/>
  <c r="F2216" i="3"/>
  <c r="F2208" i="3"/>
  <c r="F2200" i="3"/>
  <c r="F2192" i="3"/>
  <c r="F2184" i="3"/>
  <c r="F2176" i="3"/>
  <c r="F2168" i="3"/>
  <c r="F2160" i="3"/>
  <c r="F2152" i="3"/>
  <c r="F2144" i="3"/>
  <c r="F2136" i="3"/>
  <c r="F2128" i="3"/>
  <c r="F2120" i="3"/>
  <c r="F2112" i="3"/>
  <c r="F2104" i="3"/>
  <c r="F2096" i="3"/>
  <c r="F2088" i="3"/>
  <c r="F2080" i="3"/>
  <c r="F2072" i="3"/>
  <c r="F2064" i="3"/>
  <c r="F2056" i="3"/>
  <c r="F2048" i="3"/>
  <c r="F2040" i="3"/>
  <c r="F2032" i="3"/>
  <c r="F2024" i="3"/>
  <c r="F2016" i="3"/>
  <c r="F2008" i="3"/>
  <c r="F2000" i="3"/>
  <c r="F1992" i="3"/>
  <c r="F1984" i="3"/>
  <c r="F1976" i="3"/>
  <c r="F1968" i="3"/>
  <c r="F1960" i="3"/>
  <c r="F1952" i="3"/>
  <c r="F1944" i="3"/>
  <c r="F1936" i="3"/>
  <c r="F1928" i="3"/>
  <c r="F1920" i="3"/>
  <c r="F1912" i="3"/>
  <c r="F1904" i="3"/>
  <c r="F1896" i="3"/>
  <c r="F1888" i="3"/>
  <c r="F1880" i="3"/>
  <c r="F1872" i="3"/>
  <c r="F1864" i="3"/>
  <c r="F1856" i="3"/>
  <c r="F1848" i="3"/>
  <c r="F1840" i="3"/>
  <c r="F1832" i="3"/>
  <c r="F1824" i="3"/>
  <c r="F1816" i="3"/>
  <c r="F1808" i="3"/>
  <c r="F1800" i="3"/>
  <c r="F1792" i="3"/>
  <c r="F1784" i="3"/>
  <c r="F1776" i="3"/>
  <c r="F1768" i="3"/>
  <c r="F1760" i="3"/>
  <c r="F1752" i="3"/>
  <c r="F1744" i="3"/>
  <c r="F1736" i="3"/>
  <c r="F1728" i="3"/>
  <c r="F1720" i="3"/>
  <c r="F1712" i="3"/>
  <c r="F1704" i="3"/>
  <c r="F1696" i="3"/>
  <c r="F1688" i="3"/>
  <c r="F1680" i="3"/>
  <c r="F1672" i="3"/>
  <c r="F1664" i="3"/>
  <c r="F1656" i="3"/>
  <c r="F1648" i="3"/>
  <c r="F4723" i="3"/>
  <c r="F4467" i="3"/>
  <c r="F4211" i="3"/>
  <c r="F3955" i="3"/>
  <c r="F3795" i="3"/>
  <c r="F3739" i="3"/>
  <c r="F3707" i="3"/>
  <c r="F3675" i="3"/>
  <c r="F3643" i="3"/>
  <c r="F3611" i="3"/>
  <c r="F3579" i="3"/>
  <c r="F3547" i="3"/>
  <c r="F3515" i="3"/>
  <c r="F3483" i="3"/>
  <c r="F3451" i="3"/>
  <c r="F3419" i="3"/>
  <c r="F3387" i="3"/>
  <c r="F3355" i="3"/>
  <c r="F3323" i="3"/>
  <c r="F3291" i="3"/>
  <c r="F3259" i="3"/>
  <c r="F3227" i="3"/>
  <c r="F3195" i="3"/>
  <c r="F3163" i="3"/>
  <c r="F3131" i="3"/>
  <c r="F3099" i="3"/>
  <c r="F3067" i="3"/>
  <c r="F3035" i="3"/>
  <c r="F3003" i="3"/>
  <c r="F2971" i="3"/>
  <c r="F2939" i="3"/>
  <c r="F2907" i="3"/>
  <c r="F2875" i="3"/>
  <c r="F2843" i="3"/>
  <c r="F2811" i="3"/>
  <c r="F2779" i="3"/>
  <c r="F2747" i="3"/>
  <c r="F2715" i="3"/>
  <c r="F2695" i="3"/>
  <c r="F2687" i="3"/>
  <c r="F2679" i="3"/>
  <c r="F2671" i="3"/>
  <c r="F2663" i="3"/>
  <c r="F2655" i="3"/>
  <c r="F2647" i="3"/>
  <c r="F2639" i="3"/>
  <c r="F2631" i="3"/>
  <c r="F2623" i="3"/>
  <c r="F2615" i="3"/>
  <c r="F2607" i="3"/>
  <c r="F2599" i="3"/>
  <c r="F2591" i="3"/>
  <c r="F2583" i="3"/>
  <c r="F2575" i="3"/>
  <c r="F2567" i="3"/>
  <c r="F2559" i="3"/>
  <c r="F2551" i="3"/>
  <c r="F2543" i="3"/>
  <c r="F2535" i="3"/>
  <c r="F2527" i="3"/>
  <c r="F2519" i="3"/>
  <c r="F2511" i="3"/>
  <c r="F2503" i="3"/>
  <c r="F2495" i="3"/>
  <c r="F2487" i="3"/>
  <c r="F2479" i="3"/>
  <c r="F2471" i="3"/>
  <c r="F2463" i="3"/>
  <c r="F2455" i="3"/>
  <c r="F2447" i="3"/>
  <c r="F2439" i="3"/>
  <c r="F2431" i="3"/>
  <c r="F2423" i="3"/>
  <c r="F2415" i="3"/>
  <c r="F2407" i="3"/>
  <c r="F2399" i="3"/>
  <c r="F2391" i="3"/>
  <c r="F2383" i="3"/>
  <c r="F2375" i="3"/>
  <c r="F2367" i="3"/>
  <c r="F2359" i="3"/>
  <c r="F2351" i="3"/>
  <c r="F4691" i="3"/>
  <c r="F4435" i="3"/>
  <c r="F4179" i="3"/>
  <c r="F3923" i="3"/>
  <c r="F3777" i="3"/>
  <c r="F3732" i="3"/>
  <c r="F3700" i="3"/>
  <c r="F3668" i="3"/>
  <c r="F3636" i="3"/>
  <c r="F3604" i="3"/>
  <c r="F3572" i="3"/>
  <c r="F3540" i="3"/>
  <c r="F3508" i="3"/>
  <c r="F3476" i="3"/>
  <c r="F3444" i="3"/>
  <c r="F3412" i="3"/>
  <c r="F3380" i="3"/>
  <c r="F3348" i="3"/>
  <c r="F3316" i="3"/>
  <c r="F3284" i="3"/>
  <c r="F3252" i="3"/>
  <c r="F3220" i="3"/>
  <c r="F3188" i="3"/>
  <c r="F3156" i="3"/>
  <c r="F3124" i="3"/>
  <c r="F3092" i="3"/>
  <c r="F3060" i="3"/>
  <c r="F3028" i="3"/>
  <c r="F2996" i="3"/>
  <c r="F2964" i="3"/>
  <c r="F2932" i="3"/>
  <c r="F2900" i="3"/>
  <c r="F2868" i="3"/>
  <c r="F2836" i="3"/>
  <c r="F2804" i="3"/>
  <c r="F2772" i="3"/>
  <c r="F2740" i="3"/>
  <c r="F2708" i="3"/>
  <c r="F2694" i="3"/>
  <c r="F2686" i="3"/>
  <c r="F2678" i="3"/>
  <c r="F2670" i="3"/>
  <c r="F2662" i="3"/>
  <c r="F2654" i="3"/>
  <c r="F2646" i="3"/>
  <c r="F2638" i="3"/>
  <c r="F2630" i="3"/>
  <c r="F2622" i="3"/>
  <c r="F2614" i="3"/>
  <c r="F2606" i="3"/>
  <c r="F2598" i="3"/>
  <c r="F2590" i="3"/>
  <c r="F2582" i="3"/>
  <c r="F2574" i="3"/>
  <c r="F2566" i="3"/>
  <c r="F2558" i="3"/>
  <c r="F2550" i="3"/>
  <c r="F2542" i="3"/>
  <c r="F2534" i="3"/>
  <c r="F2526" i="3"/>
  <c r="F2518" i="3"/>
  <c r="F2510" i="3"/>
  <c r="F2502" i="3"/>
  <c r="F2494" i="3"/>
  <c r="F2486" i="3"/>
  <c r="F2478" i="3"/>
  <c r="F2470" i="3"/>
  <c r="F2462" i="3"/>
  <c r="F2454" i="3"/>
  <c r="F2446" i="3"/>
  <c r="F2438" i="3"/>
  <c r="F2430" i="3"/>
  <c r="F2422" i="3"/>
  <c r="F2414" i="3"/>
  <c r="F2406" i="3"/>
  <c r="F2398" i="3"/>
  <c r="F2390" i="3"/>
  <c r="F2382" i="3"/>
  <c r="F2374" i="3"/>
  <c r="F2366" i="3"/>
  <c r="F2358" i="3"/>
  <c r="F2350" i="3"/>
  <c r="F2342" i="3"/>
  <c r="F2334" i="3"/>
  <c r="F2326" i="3"/>
  <c r="F2318" i="3"/>
  <c r="F2310" i="3"/>
  <c r="F2302" i="3"/>
  <c r="F2294" i="3"/>
  <c r="F2286" i="3"/>
  <c r="F2278" i="3"/>
  <c r="F2270" i="3"/>
  <c r="F2262" i="3"/>
  <c r="F2254" i="3"/>
  <c r="F2246" i="3"/>
  <c r="F2238" i="3"/>
  <c r="F2230" i="3"/>
  <c r="F2222" i="3"/>
  <c r="F2214" i="3"/>
  <c r="F2206" i="3"/>
  <c r="F2198" i="3"/>
  <c r="F2190" i="3"/>
  <c r="F2182" i="3"/>
  <c r="F2174" i="3"/>
  <c r="F2166" i="3"/>
  <c r="F2158" i="3"/>
  <c r="F2150" i="3"/>
  <c r="F2142" i="3"/>
  <c r="F2134" i="3"/>
  <c r="F2126" i="3"/>
  <c r="F2118" i="3"/>
  <c r="F2110" i="3"/>
  <c r="F2102" i="3"/>
  <c r="F2094" i="3"/>
  <c r="F2086" i="3"/>
  <c r="F2078" i="3"/>
  <c r="F2070" i="3"/>
  <c r="F2062" i="3"/>
  <c r="F2054" i="3"/>
  <c r="F2046" i="3"/>
  <c r="F2038" i="3"/>
  <c r="F2030" i="3"/>
  <c r="F2022" i="3"/>
  <c r="F2014" i="3"/>
  <c r="F2006" i="3"/>
  <c r="F1998" i="3"/>
  <c r="F1990" i="3"/>
  <c r="F1982" i="3"/>
  <c r="F1974" i="3"/>
  <c r="F1966" i="3"/>
  <c r="F1958" i="3"/>
  <c r="F1950" i="3"/>
  <c r="F1942" i="3"/>
  <c r="F1934" i="3"/>
  <c r="F1926" i="3"/>
  <c r="F1918" i="3"/>
  <c r="F1910" i="3"/>
  <c r="F1902" i="3"/>
  <c r="F1894" i="3"/>
  <c r="F1886" i="3"/>
  <c r="F1878" i="3"/>
  <c r="F1870" i="3"/>
  <c r="F1862" i="3"/>
  <c r="F1854" i="3"/>
  <c r="F1846" i="3"/>
  <c r="F1838" i="3"/>
  <c r="F1830" i="3"/>
  <c r="F1822" i="3"/>
  <c r="F1814" i="3"/>
  <c r="F1806" i="3"/>
  <c r="F1798" i="3"/>
  <c r="F1790" i="3"/>
  <c r="F1782" i="3"/>
  <c r="F1774" i="3"/>
  <c r="F1766" i="3"/>
  <c r="F1758" i="3"/>
  <c r="F1750" i="3"/>
  <c r="F1742" i="3"/>
  <c r="F1734" i="3"/>
  <c r="F1726" i="3"/>
  <c r="F1718" i="3"/>
  <c r="F1710" i="3"/>
  <c r="F1702" i="3"/>
  <c r="F1694" i="3"/>
  <c r="F1686" i="3"/>
  <c r="F1678" i="3"/>
  <c r="F1670" i="3"/>
  <c r="F1662" i="3"/>
  <c r="F1654" i="3"/>
  <c r="F1646" i="3"/>
  <c r="F6282" i="3"/>
  <c r="F4659" i="3"/>
  <c r="F4403" i="3"/>
  <c r="F4147" i="3"/>
  <c r="F3891" i="3"/>
  <c r="F3776" i="3"/>
  <c r="F3731" i="3"/>
  <c r="F3699" i="3"/>
  <c r="F3667" i="3"/>
  <c r="F3635" i="3"/>
  <c r="F3603" i="3"/>
  <c r="F3571" i="3"/>
  <c r="F3539" i="3"/>
  <c r="F3507" i="3"/>
  <c r="F3475" i="3"/>
  <c r="F3443" i="3"/>
  <c r="F3411" i="3"/>
  <c r="F3379" i="3"/>
  <c r="F3347" i="3"/>
  <c r="F3315" i="3"/>
  <c r="F3283" i="3"/>
  <c r="F3251" i="3"/>
  <c r="F3219" i="3"/>
  <c r="F3187" i="3"/>
  <c r="F3155" i="3"/>
  <c r="F3123" i="3"/>
  <c r="F3091" i="3"/>
  <c r="F3059" i="3"/>
  <c r="F3027" i="3"/>
  <c r="F2995" i="3"/>
  <c r="F2963" i="3"/>
  <c r="F2931" i="3"/>
  <c r="F2899" i="3"/>
  <c r="F2867" i="3"/>
  <c r="F2835" i="3"/>
  <c r="F2803" i="3"/>
  <c r="F2771" i="3"/>
  <c r="F2739" i="3"/>
  <c r="F2707" i="3"/>
  <c r="F2693" i="3"/>
  <c r="F2685" i="3"/>
  <c r="F2677" i="3"/>
  <c r="F2669" i="3"/>
  <c r="F2661" i="3"/>
  <c r="F2653" i="3"/>
  <c r="F2645" i="3"/>
  <c r="F2637" i="3"/>
  <c r="F2629" i="3"/>
  <c r="F2621" i="3"/>
  <c r="F2613" i="3"/>
  <c r="F2605" i="3"/>
  <c r="F2597" i="3"/>
  <c r="F2589" i="3"/>
  <c r="F2581" i="3"/>
  <c r="F2573" i="3"/>
  <c r="F2565" i="3"/>
  <c r="F2557" i="3"/>
  <c r="F2549" i="3"/>
  <c r="F2541" i="3"/>
  <c r="F2533" i="3"/>
  <c r="F2525" i="3"/>
  <c r="F2517" i="3"/>
  <c r="F2509" i="3"/>
  <c r="F2501" i="3"/>
  <c r="F2493" i="3"/>
  <c r="F2485" i="3"/>
  <c r="F2477" i="3"/>
  <c r="F2469" i="3"/>
  <c r="F2461" i="3"/>
  <c r="F2453" i="3"/>
  <c r="F2445" i="3"/>
  <c r="F2437" i="3"/>
  <c r="F2429" i="3"/>
  <c r="F2421" i="3"/>
  <c r="F2413" i="3"/>
  <c r="F2405" i="3"/>
  <c r="F2397" i="3"/>
  <c r="F2389" i="3"/>
  <c r="F2381" i="3"/>
  <c r="F2373" i="3"/>
  <c r="F2365" i="3"/>
  <c r="F2357" i="3"/>
  <c r="F2349" i="3"/>
  <c r="F2341" i="3"/>
  <c r="F2333" i="3"/>
  <c r="F2325" i="3"/>
  <c r="F2317" i="3"/>
  <c r="F2309" i="3"/>
  <c r="F2301" i="3"/>
  <c r="F2293" i="3"/>
  <c r="F2285" i="3"/>
  <c r="F2277" i="3"/>
  <c r="F2269" i="3"/>
  <c r="F2261" i="3"/>
  <c r="F2253" i="3"/>
  <c r="F2245" i="3"/>
  <c r="F2237" i="3"/>
  <c r="F2229" i="3"/>
  <c r="F2221" i="3"/>
  <c r="F2213" i="3"/>
  <c r="F2205" i="3"/>
  <c r="F2197" i="3"/>
  <c r="F2189" i="3"/>
  <c r="F2181" i="3"/>
  <c r="F2173" i="3"/>
  <c r="F2165" i="3"/>
  <c r="F2157" i="3"/>
  <c r="F2149" i="3"/>
  <c r="F2141" i="3"/>
  <c r="F2133" i="3"/>
  <c r="F2125" i="3"/>
  <c r="F2117" i="3"/>
  <c r="F2109" i="3"/>
  <c r="F2101" i="3"/>
  <c r="F2093" i="3"/>
  <c r="F2085" i="3"/>
  <c r="F2077" i="3"/>
  <c r="F2069" i="3"/>
  <c r="F2061" i="3"/>
  <c r="F2053" i="3"/>
  <c r="F2045" i="3"/>
  <c r="F2037" i="3"/>
  <c r="F2029" i="3"/>
  <c r="F2021" i="3"/>
  <c r="F2013" i="3"/>
  <c r="F2005" i="3"/>
  <c r="F1997" i="3"/>
  <c r="F1989" i="3"/>
  <c r="F1981" i="3"/>
  <c r="F1973" i="3"/>
  <c r="F1965" i="3"/>
  <c r="F1957" i="3"/>
  <c r="F1949" i="3"/>
  <c r="F1941" i="3"/>
  <c r="F1933" i="3"/>
  <c r="F1925" i="3"/>
  <c r="F1917" i="3"/>
  <c r="F1909" i="3"/>
  <c r="F1901" i="3"/>
  <c r="F1893" i="3"/>
  <c r="F1885" i="3"/>
  <c r="F1877" i="3"/>
  <c r="F1869" i="3"/>
  <c r="F1861" i="3"/>
  <c r="F1853" i="3"/>
  <c r="F1845" i="3"/>
  <c r="F1837" i="3"/>
  <c r="F1829" i="3"/>
  <c r="F1821" i="3"/>
  <c r="F1813" i="3"/>
  <c r="F1805" i="3"/>
  <c r="F1797" i="3"/>
  <c r="F1789" i="3"/>
  <c r="F1781" i="3"/>
  <c r="F1773" i="3"/>
  <c r="F1765" i="3"/>
  <c r="F1757" i="3"/>
  <c r="F1749" i="3"/>
  <c r="F1741" i="3"/>
  <c r="F1733" i="3"/>
  <c r="F1725" i="3"/>
  <c r="F1717" i="3"/>
  <c r="F1709" i="3"/>
  <c r="F1701" i="3"/>
  <c r="F1693" i="3"/>
  <c r="F1685" i="3"/>
  <c r="F1677" i="3"/>
  <c r="F1669" i="3"/>
  <c r="F1661" i="3"/>
  <c r="F1653" i="3"/>
  <c r="F1645" i="3"/>
  <c r="F5520" i="3"/>
  <c r="F4627" i="3"/>
  <c r="F4371" i="3"/>
  <c r="F4115" i="3"/>
  <c r="F3859" i="3"/>
  <c r="F3756" i="3"/>
  <c r="F3724" i="3"/>
  <c r="F3692" i="3"/>
  <c r="F3660" i="3"/>
  <c r="F3628" i="3"/>
  <c r="F3596" i="3"/>
  <c r="F3564" i="3"/>
  <c r="F3532" i="3"/>
  <c r="F3500" i="3"/>
  <c r="F3468" i="3"/>
  <c r="F3436" i="3"/>
  <c r="F3404" i="3"/>
  <c r="F3372" i="3"/>
  <c r="F3340" i="3"/>
  <c r="F3308" i="3"/>
  <c r="F3276" i="3"/>
  <c r="F3244" i="3"/>
  <c r="F3212" i="3"/>
  <c r="F3180" i="3"/>
  <c r="F3148" i="3"/>
  <c r="F3116" i="3"/>
  <c r="F3084" i="3"/>
  <c r="F3052" i="3"/>
  <c r="F3020" i="3"/>
  <c r="F2988" i="3"/>
  <c r="F2956" i="3"/>
  <c r="F2924" i="3"/>
  <c r="F2892" i="3"/>
  <c r="F2860" i="3"/>
  <c r="F2828" i="3"/>
  <c r="F2796" i="3"/>
  <c r="F2764" i="3"/>
  <c r="F2732" i="3"/>
  <c r="F2700" i="3"/>
  <c r="F2692" i="3"/>
  <c r="F2684" i="3"/>
  <c r="F2676" i="3"/>
  <c r="F2668" i="3"/>
  <c r="F2660" i="3"/>
  <c r="F2652" i="3"/>
  <c r="F2644" i="3"/>
  <c r="F2636" i="3"/>
  <c r="F2628" i="3"/>
  <c r="F2620" i="3"/>
  <c r="F2612" i="3"/>
  <c r="F2604" i="3"/>
  <c r="F2596" i="3"/>
  <c r="F2588" i="3"/>
  <c r="F2580" i="3"/>
  <c r="F2572" i="3"/>
  <c r="F2564" i="3"/>
  <c r="F2556" i="3"/>
  <c r="F2548" i="3"/>
  <c r="F2540" i="3"/>
  <c r="F2532" i="3"/>
  <c r="F2524" i="3"/>
  <c r="F2516" i="3"/>
  <c r="F2508" i="3"/>
  <c r="F2500" i="3"/>
  <c r="F2492" i="3"/>
  <c r="F2484" i="3"/>
  <c r="F2476" i="3"/>
  <c r="F2468" i="3"/>
  <c r="F2460" i="3"/>
  <c r="F2452" i="3"/>
  <c r="F2444" i="3"/>
  <c r="F2436" i="3"/>
  <c r="F2428" i="3"/>
  <c r="F2420" i="3"/>
  <c r="F2412" i="3"/>
  <c r="F2404" i="3"/>
  <c r="F2396" i="3"/>
  <c r="F2388" i="3"/>
  <c r="F2380" i="3"/>
  <c r="F2372" i="3"/>
  <c r="F2364" i="3"/>
  <c r="F2356" i="3"/>
  <c r="F2348" i="3"/>
  <c r="F2340" i="3"/>
  <c r="F2332" i="3"/>
  <c r="F2324" i="3"/>
  <c r="F2316" i="3"/>
  <c r="F2308" i="3"/>
  <c r="F2300" i="3"/>
  <c r="F2292" i="3"/>
  <c r="F2284" i="3"/>
  <c r="F2276" i="3"/>
  <c r="F2268" i="3"/>
  <c r="F2260" i="3"/>
  <c r="F2252" i="3"/>
  <c r="F2244" i="3"/>
  <c r="F2236" i="3"/>
  <c r="F2228" i="3"/>
  <c r="F2220" i="3"/>
  <c r="F2212" i="3"/>
  <c r="F2204" i="3"/>
  <c r="F2196" i="3"/>
  <c r="F2188" i="3"/>
  <c r="F2180" i="3"/>
  <c r="F2172" i="3"/>
  <c r="F2164" i="3"/>
  <c r="F2156" i="3"/>
  <c r="F2148" i="3"/>
  <c r="F2140" i="3"/>
  <c r="F2132" i="3"/>
  <c r="F2124" i="3"/>
  <c r="F2116" i="3"/>
  <c r="F2108" i="3"/>
  <c r="F2100" i="3"/>
  <c r="F2092" i="3"/>
  <c r="F2084" i="3"/>
  <c r="F2076" i="3"/>
  <c r="F2068" i="3"/>
  <c r="F2060" i="3"/>
  <c r="F2052" i="3"/>
  <c r="F2044" i="3"/>
  <c r="F2036" i="3"/>
  <c r="F2028" i="3"/>
  <c r="F2020" i="3"/>
  <c r="F2012" i="3"/>
  <c r="F2004" i="3"/>
  <c r="F1996" i="3"/>
  <c r="F1988" i="3"/>
  <c r="F1980" i="3"/>
  <c r="F1972" i="3"/>
  <c r="F1964" i="3"/>
  <c r="F1956" i="3"/>
  <c r="F1948" i="3"/>
  <c r="F1940" i="3"/>
  <c r="F1932" i="3"/>
  <c r="F1924" i="3"/>
  <c r="F1916" i="3"/>
  <c r="F1908" i="3"/>
  <c r="F1900" i="3"/>
  <c r="F1892" i="3"/>
  <c r="F1884" i="3"/>
  <c r="F1876" i="3"/>
  <c r="F1868" i="3"/>
  <c r="F1860" i="3"/>
  <c r="F1852" i="3"/>
  <c r="F1844" i="3"/>
  <c r="F1836" i="3"/>
  <c r="F1828" i="3"/>
  <c r="F1820" i="3"/>
  <c r="F1812" i="3"/>
  <c r="F1804" i="3"/>
  <c r="F1796" i="3"/>
  <c r="F1788" i="3"/>
  <c r="F1780" i="3"/>
  <c r="F1772" i="3"/>
  <c r="F1764" i="3"/>
  <c r="F1756" i="3"/>
  <c r="F1748" i="3"/>
  <c r="F1740" i="3"/>
  <c r="F1732" i="3"/>
  <c r="F1724" i="3"/>
  <c r="F1716" i="3"/>
  <c r="F1708" i="3"/>
  <c r="F1700" i="3"/>
  <c r="F1692" i="3"/>
  <c r="F1684" i="3"/>
  <c r="F1676" i="3"/>
  <c r="F1668" i="3"/>
  <c r="F1660" i="3"/>
  <c r="F1652" i="3"/>
  <c r="F5224" i="3"/>
  <c r="F4595" i="3"/>
  <c r="F4339" i="3"/>
  <c r="F4083" i="3"/>
  <c r="F3840" i="3"/>
  <c r="F3755" i="3"/>
  <c r="F3723" i="3"/>
  <c r="F3691" i="3"/>
  <c r="F3659" i="3"/>
  <c r="F3627" i="3"/>
  <c r="F3595" i="3"/>
  <c r="F3563" i="3"/>
  <c r="F3531" i="3"/>
  <c r="F3499" i="3"/>
  <c r="F3467" i="3"/>
  <c r="F3435" i="3"/>
  <c r="F3403" i="3"/>
  <c r="F3371" i="3"/>
  <c r="F3339" i="3"/>
  <c r="F3307" i="3"/>
  <c r="F3275" i="3"/>
  <c r="F3243" i="3"/>
  <c r="F3211" i="3"/>
  <c r="F3179" i="3"/>
  <c r="F3147" i="3"/>
  <c r="F3115" i="3"/>
  <c r="F3083" i="3"/>
  <c r="F3051" i="3"/>
  <c r="F3019" i="3"/>
  <c r="F2987" i="3"/>
  <c r="F2955" i="3"/>
  <c r="F2923" i="3"/>
  <c r="F2891" i="3"/>
  <c r="F2859" i="3"/>
  <c r="F2827" i="3"/>
  <c r="F2795" i="3"/>
  <c r="F2763" i="3"/>
  <c r="F2731" i="3"/>
  <c r="F2699" i="3"/>
  <c r="F2691" i="3"/>
  <c r="F2683" i="3"/>
  <c r="F2675" i="3"/>
  <c r="F2667" i="3"/>
  <c r="F2659" i="3"/>
  <c r="F2651" i="3"/>
  <c r="F2643" i="3"/>
  <c r="F2635" i="3"/>
  <c r="F2627" i="3"/>
  <c r="F2619" i="3"/>
  <c r="F2611" i="3"/>
  <c r="F2603" i="3"/>
  <c r="F2595" i="3"/>
  <c r="F2587" i="3"/>
  <c r="F2579" i="3"/>
  <c r="F2571" i="3"/>
  <c r="F2563" i="3"/>
  <c r="F2555" i="3"/>
  <c r="F2547" i="3"/>
  <c r="F2539" i="3"/>
  <c r="F2531" i="3"/>
  <c r="F2523" i="3"/>
  <c r="F2515" i="3"/>
  <c r="F2507" i="3"/>
  <c r="F2499" i="3"/>
  <c r="F2491" i="3"/>
  <c r="F2483" i="3"/>
  <c r="F2475" i="3"/>
  <c r="F2467" i="3"/>
  <c r="F2459" i="3"/>
  <c r="F2451" i="3"/>
  <c r="F2443" i="3"/>
  <c r="F2435" i="3"/>
  <c r="F2427" i="3"/>
  <c r="F2419" i="3"/>
  <c r="F2411" i="3"/>
  <c r="F2403" i="3"/>
  <c r="F2395" i="3"/>
  <c r="F2387" i="3"/>
  <c r="F2379" i="3"/>
  <c r="F2371" i="3"/>
  <c r="F2363" i="3"/>
  <c r="F2355" i="3"/>
  <c r="F2347" i="3"/>
  <c r="F2339" i="3"/>
  <c r="F2331" i="3"/>
  <c r="F2323" i="3"/>
  <c r="F2315" i="3"/>
  <c r="F2307" i="3"/>
  <c r="F2299" i="3"/>
  <c r="F2291" i="3"/>
  <c r="F2283" i="3"/>
  <c r="F2275" i="3"/>
  <c r="F2267" i="3"/>
  <c r="F2259" i="3"/>
  <c r="F2251" i="3"/>
  <c r="F2243" i="3"/>
  <c r="F2235" i="3"/>
  <c r="F2227" i="3"/>
  <c r="F2219" i="3"/>
  <c r="F2211" i="3"/>
  <c r="F2203" i="3"/>
  <c r="F2195" i="3"/>
  <c r="F2187" i="3"/>
  <c r="F2179" i="3"/>
  <c r="F2171" i="3"/>
  <c r="F2163" i="3"/>
  <c r="F2155" i="3"/>
  <c r="F2147" i="3"/>
  <c r="F2139" i="3"/>
  <c r="F2131" i="3"/>
  <c r="F2123" i="3"/>
  <c r="F2115" i="3"/>
  <c r="F2107" i="3"/>
  <c r="F2099" i="3"/>
  <c r="F2091" i="3"/>
  <c r="F2083" i="3"/>
  <c r="F2075" i="3"/>
  <c r="F2067" i="3"/>
  <c r="F2059" i="3"/>
  <c r="F2051" i="3"/>
  <c r="F2043" i="3"/>
  <c r="F2035" i="3"/>
  <c r="F2027" i="3"/>
  <c r="F2019" i="3"/>
  <c r="F2011" i="3"/>
  <c r="F2003" i="3"/>
  <c r="F1995" i="3"/>
  <c r="F1987" i="3"/>
  <c r="F1979" i="3"/>
  <c r="F1971" i="3"/>
  <c r="F1963" i="3"/>
  <c r="F1955" i="3"/>
  <c r="F1947" i="3"/>
  <c r="F1939" i="3"/>
  <c r="F1931" i="3"/>
  <c r="F1923" i="3"/>
  <c r="F1915" i="3"/>
  <c r="F1907" i="3"/>
  <c r="F1899" i="3"/>
  <c r="F1891" i="3"/>
  <c r="F1883" i="3"/>
  <c r="F1875" i="3"/>
  <c r="F1867" i="3"/>
  <c r="F1859" i="3"/>
  <c r="F1851" i="3"/>
  <c r="F1843" i="3"/>
  <c r="F1835" i="3"/>
  <c r="F1827" i="3"/>
  <c r="F1819" i="3"/>
  <c r="F1811" i="3"/>
  <c r="F1803" i="3"/>
  <c r="F1795" i="3"/>
  <c r="F1787" i="3"/>
  <c r="F1779" i="3"/>
  <c r="F1771" i="3"/>
  <c r="F1763" i="3"/>
  <c r="F1755" i="3"/>
  <c r="F1747" i="3"/>
  <c r="F1739" i="3"/>
  <c r="F1731" i="3"/>
  <c r="F1723" i="3"/>
  <c r="F1715" i="3"/>
  <c r="F1707" i="3"/>
  <c r="F1699" i="3"/>
  <c r="F1691" i="3"/>
  <c r="F1683" i="3"/>
  <c r="F1675" i="3"/>
  <c r="F1667" i="3"/>
  <c r="F1659" i="3"/>
  <c r="F1651" i="3"/>
  <c r="F4307" i="3"/>
  <c r="F3716" i="3"/>
  <c r="F3588" i="3"/>
  <c r="F3460" i="3"/>
  <c r="F3332" i="3"/>
  <c r="F3204" i="3"/>
  <c r="F3076" i="3"/>
  <c r="F2948" i="3"/>
  <c r="F2820" i="3"/>
  <c r="F2698" i="3"/>
  <c r="F2666" i="3"/>
  <c r="F2634" i="3"/>
  <c r="F2602" i="3"/>
  <c r="F2570" i="3"/>
  <c r="F2538" i="3"/>
  <c r="F2506" i="3"/>
  <c r="F2474" i="3"/>
  <c r="F2442" i="3"/>
  <c r="F2410" i="3"/>
  <c r="F2378" i="3"/>
  <c r="F2346" i="3"/>
  <c r="F2327" i="3"/>
  <c r="F2305" i="3"/>
  <c r="F2282" i="3"/>
  <c r="F2263" i="3"/>
  <c r="F2241" i="3"/>
  <c r="F2218" i="3"/>
  <c r="F2199" i="3"/>
  <c r="F2177" i="3"/>
  <c r="F2154" i="3"/>
  <c r="F2135" i="3"/>
  <c r="F2113" i="3"/>
  <c r="F2090" i="3"/>
  <c r="F2071" i="3"/>
  <c r="F2049" i="3"/>
  <c r="F2026" i="3"/>
  <c r="F2007" i="3"/>
  <c r="F1985" i="3"/>
  <c r="F1962" i="3"/>
  <c r="F1943" i="3"/>
  <c r="F1921" i="3"/>
  <c r="F1898" i="3"/>
  <c r="F1879" i="3"/>
  <c r="F1857" i="3"/>
  <c r="F1834" i="3"/>
  <c r="F1815" i="3"/>
  <c r="F1793" i="3"/>
  <c r="F1770" i="3"/>
  <c r="F1751" i="3"/>
  <c r="F1729" i="3"/>
  <c r="F1706" i="3"/>
  <c r="F1687" i="3"/>
  <c r="F1665" i="3"/>
  <c r="F1644" i="3"/>
  <c r="F1636" i="3"/>
  <c r="F1628" i="3"/>
  <c r="F1620" i="3"/>
  <c r="F1612" i="3"/>
  <c r="F1604" i="3"/>
  <c r="F1596" i="3"/>
  <c r="F1588" i="3"/>
  <c r="F1580" i="3"/>
  <c r="F1572" i="3"/>
  <c r="F1564" i="3"/>
  <c r="F1556" i="3"/>
  <c r="F1548" i="3"/>
  <c r="F1540" i="3"/>
  <c r="F1532" i="3"/>
  <c r="F1524" i="3"/>
  <c r="F1516" i="3"/>
  <c r="F1508" i="3"/>
  <c r="F1500" i="3"/>
  <c r="F1492" i="3"/>
  <c r="F1484" i="3"/>
  <c r="F1476" i="3"/>
  <c r="F1468" i="3"/>
  <c r="F1460" i="3"/>
  <c r="F1452" i="3"/>
  <c r="F1444" i="3"/>
  <c r="F1436" i="3"/>
  <c r="F1428" i="3"/>
  <c r="F1420" i="3"/>
  <c r="F1412" i="3"/>
  <c r="F1404" i="3"/>
  <c r="F1396" i="3"/>
  <c r="F1388" i="3"/>
  <c r="F1380" i="3"/>
  <c r="F1372" i="3"/>
  <c r="F1364" i="3"/>
  <c r="F1356" i="3"/>
  <c r="F1348" i="3"/>
  <c r="F1340" i="3"/>
  <c r="F1332" i="3"/>
  <c r="F1324" i="3"/>
  <c r="F1316" i="3"/>
  <c r="F1308" i="3"/>
  <c r="F1300" i="3"/>
  <c r="F1292" i="3"/>
  <c r="F1284" i="3"/>
  <c r="F1276" i="3"/>
  <c r="F1268" i="3"/>
  <c r="F1260" i="3"/>
  <c r="F1252" i="3"/>
  <c r="F1244" i="3"/>
  <c r="F1236" i="3"/>
  <c r="F1228" i="3"/>
  <c r="F1220" i="3"/>
  <c r="F1212" i="3"/>
  <c r="F1204" i="3"/>
  <c r="F1196" i="3"/>
  <c r="F1188" i="3"/>
  <c r="F1180" i="3"/>
  <c r="F1172" i="3"/>
  <c r="F1164" i="3"/>
  <c r="F1156" i="3"/>
  <c r="F1148" i="3"/>
  <c r="F1140" i="3"/>
  <c r="F1132" i="3"/>
  <c r="F1124" i="3"/>
  <c r="F1116" i="3"/>
  <c r="F1108" i="3"/>
  <c r="F1100" i="3"/>
  <c r="F1092" i="3"/>
  <c r="F1084" i="3"/>
  <c r="F1076" i="3"/>
  <c r="F1068" i="3"/>
  <c r="F1060" i="3"/>
  <c r="F1052" i="3"/>
  <c r="F1044" i="3"/>
  <c r="F1036" i="3"/>
  <c r="F1028" i="3"/>
  <c r="F1020" i="3"/>
  <c r="F1012" i="3"/>
  <c r="F1004" i="3"/>
  <c r="F996" i="3"/>
  <c r="F988" i="3"/>
  <c r="F980" i="3"/>
  <c r="F972" i="3"/>
  <c r="F964" i="3"/>
  <c r="F956" i="3"/>
  <c r="F948" i="3"/>
  <c r="F940" i="3"/>
  <c r="F932" i="3"/>
  <c r="F924" i="3"/>
  <c r="F916" i="3"/>
  <c r="F908" i="3"/>
  <c r="F900" i="3"/>
  <c r="F892" i="3"/>
  <c r="F884" i="3"/>
  <c r="F876" i="3"/>
  <c r="F868" i="3"/>
  <c r="F860" i="3"/>
  <c r="F852" i="3"/>
  <c r="F844" i="3"/>
  <c r="F836" i="3"/>
  <c r="F828" i="3"/>
  <c r="F820" i="3"/>
  <c r="F812" i="3"/>
  <c r="F804" i="3"/>
  <c r="F796" i="3"/>
  <c r="F788" i="3"/>
  <c r="F780" i="3"/>
  <c r="F772" i="3"/>
  <c r="F764" i="3"/>
  <c r="F756" i="3"/>
  <c r="F748" i="3"/>
  <c r="F740" i="3"/>
  <c r="F732" i="3"/>
  <c r="F724" i="3"/>
  <c r="F716" i="3"/>
  <c r="F4275" i="3"/>
  <c r="F3715" i="3"/>
  <c r="F3587" i="3"/>
  <c r="F3459" i="3"/>
  <c r="F3331" i="3"/>
  <c r="F3203" i="3"/>
  <c r="F3075" i="3"/>
  <c r="F2947" i="3"/>
  <c r="F2819" i="3"/>
  <c r="F2697" i="3"/>
  <c r="F2665" i="3"/>
  <c r="F2633" i="3"/>
  <c r="F2601" i="3"/>
  <c r="F2569" i="3"/>
  <c r="F2537" i="3"/>
  <c r="F2505" i="3"/>
  <c r="F2473" i="3"/>
  <c r="F2441" i="3"/>
  <c r="F2409" i="3"/>
  <c r="F2377" i="3"/>
  <c r="F2345" i="3"/>
  <c r="F2322" i="3"/>
  <c r="F2303" i="3"/>
  <c r="F2281" i="3"/>
  <c r="F2258" i="3"/>
  <c r="F2239" i="3"/>
  <c r="F2217" i="3"/>
  <c r="F2194" i="3"/>
  <c r="F2175" i="3"/>
  <c r="F2153" i="3"/>
  <c r="F2130" i="3"/>
  <c r="F2111" i="3"/>
  <c r="F2089" i="3"/>
  <c r="F2066" i="3"/>
  <c r="F2047" i="3"/>
  <c r="F2025" i="3"/>
  <c r="F2002" i="3"/>
  <c r="F1983" i="3"/>
  <c r="F1961" i="3"/>
  <c r="F1938" i="3"/>
  <c r="F1919" i="3"/>
  <c r="F1897" i="3"/>
  <c r="F1874" i="3"/>
  <c r="F1855" i="3"/>
  <c r="F1833" i="3"/>
  <c r="F1810" i="3"/>
  <c r="F1791" i="3"/>
  <c r="F1769" i="3"/>
  <c r="F1746" i="3"/>
  <c r="F1727" i="3"/>
  <c r="F1705" i="3"/>
  <c r="F1682" i="3"/>
  <c r="F1663" i="3"/>
  <c r="F1643" i="3"/>
  <c r="F1635" i="3"/>
  <c r="F1627" i="3"/>
  <c r="F1619" i="3"/>
  <c r="F1611" i="3"/>
  <c r="F1603" i="3"/>
  <c r="F1595" i="3"/>
  <c r="F1587" i="3"/>
  <c r="F1579" i="3"/>
  <c r="F1571" i="3"/>
  <c r="F1563" i="3"/>
  <c r="F1555" i="3"/>
  <c r="F1547" i="3"/>
  <c r="F1539" i="3"/>
  <c r="F1531" i="3"/>
  <c r="F1523" i="3"/>
  <c r="F1515" i="3"/>
  <c r="F1507" i="3"/>
  <c r="F1499" i="3"/>
  <c r="F1491" i="3"/>
  <c r="F1483" i="3"/>
  <c r="F1475" i="3"/>
  <c r="F1467" i="3"/>
  <c r="F1459" i="3"/>
  <c r="F1451" i="3"/>
  <c r="F1443" i="3"/>
  <c r="F1435" i="3"/>
  <c r="F1427" i="3"/>
  <c r="F1419" i="3"/>
  <c r="F1411" i="3"/>
  <c r="F1403" i="3"/>
  <c r="F1395" i="3"/>
  <c r="F1387" i="3"/>
  <c r="F1379" i="3"/>
  <c r="F1371" i="3"/>
  <c r="F1363" i="3"/>
  <c r="F1355" i="3"/>
  <c r="F1347" i="3"/>
  <c r="F1339" i="3"/>
  <c r="F1331" i="3"/>
  <c r="F1323" i="3"/>
  <c r="F1315" i="3"/>
  <c r="F1307" i="3"/>
  <c r="F1299" i="3"/>
  <c r="F1291" i="3"/>
  <c r="F1283" i="3"/>
  <c r="F1275" i="3"/>
  <c r="F1267" i="3"/>
  <c r="F1259" i="3"/>
  <c r="F1251" i="3"/>
  <c r="F1243" i="3"/>
  <c r="F1235" i="3"/>
  <c r="F1227" i="3"/>
  <c r="F1219" i="3"/>
  <c r="F1211" i="3"/>
  <c r="F1203" i="3"/>
  <c r="F1195" i="3"/>
  <c r="F1187" i="3"/>
  <c r="F1179" i="3"/>
  <c r="F1171" i="3"/>
  <c r="F1163" i="3"/>
  <c r="F1155" i="3"/>
  <c r="F1147" i="3"/>
  <c r="F1139" i="3"/>
  <c r="F1131" i="3"/>
  <c r="F1123" i="3"/>
  <c r="F1115" i="3"/>
  <c r="F1107" i="3"/>
  <c r="F1099" i="3"/>
  <c r="F1091" i="3"/>
  <c r="F1083" i="3"/>
  <c r="F1075" i="3"/>
  <c r="F1067" i="3"/>
  <c r="F1059" i="3"/>
  <c r="F1051" i="3"/>
  <c r="F1043" i="3"/>
  <c r="F1035" i="3"/>
  <c r="F1027" i="3"/>
  <c r="F1019" i="3"/>
  <c r="F1011" i="3"/>
  <c r="F1003" i="3"/>
  <c r="F995" i="3"/>
  <c r="F987" i="3"/>
  <c r="F979" i="3"/>
  <c r="F971" i="3"/>
  <c r="F963" i="3"/>
  <c r="F955" i="3"/>
  <c r="F947" i="3"/>
  <c r="F939" i="3"/>
  <c r="F931" i="3"/>
  <c r="F923" i="3"/>
  <c r="F915" i="3"/>
  <c r="F907" i="3"/>
  <c r="F899" i="3"/>
  <c r="F891" i="3"/>
  <c r="F883" i="3"/>
  <c r="F875" i="3"/>
  <c r="F867" i="3"/>
  <c r="F859" i="3"/>
  <c r="F851" i="3"/>
  <c r="F843" i="3"/>
  <c r="F835" i="3"/>
  <c r="F827" i="3"/>
  <c r="F819" i="3"/>
  <c r="F811" i="3"/>
  <c r="F803" i="3"/>
  <c r="F795" i="3"/>
  <c r="F787" i="3"/>
  <c r="F779" i="3"/>
  <c r="F771" i="3"/>
  <c r="F763" i="3"/>
  <c r="F755" i="3"/>
  <c r="F747" i="3"/>
  <c r="F739" i="3"/>
  <c r="F731" i="3"/>
  <c r="F723" i="3"/>
  <c r="F715" i="3"/>
  <c r="F4051" i="3"/>
  <c r="F3684" i="3"/>
  <c r="F3556" i="3"/>
  <c r="F3428" i="3"/>
  <c r="F3300" i="3"/>
  <c r="F3172" i="3"/>
  <c r="F3044" i="3"/>
  <c r="F2916" i="3"/>
  <c r="F2788" i="3"/>
  <c r="F2690" i="3"/>
  <c r="F2658" i="3"/>
  <c r="F2626" i="3"/>
  <c r="F2594" i="3"/>
  <c r="F2562" i="3"/>
  <c r="F2530" i="3"/>
  <c r="F2498" i="3"/>
  <c r="F2466" i="3"/>
  <c r="F2434" i="3"/>
  <c r="F2402" i="3"/>
  <c r="F2370" i="3"/>
  <c r="F2343" i="3"/>
  <c r="F2321" i="3"/>
  <c r="F2298" i="3"/>
  <c r="F2279" i="3"/>
  <c r="F2257" i="3"/>
  <c r="F2234" i="3"/>
  <c r="F2215" i="3"/>
  <c r="F2193" i="3"/>
  <c r="F2170" i="3"/>
  <c r="F2151" i="3"/>
  <c r="F2129" i="3"/>
  <c r="F2106" i="3"/>
  <c r="F2087" i="3"/>
  <c r="F2065" i="3"/>
  <c r="F2042" i="3"/>
  <c r="F2023" i="3"/>
  <c r="F2001" i="3"/>
  <c r="F1978" i="3"/>
  <c r="F1959" i="3"/>
  <c r="F1937" i="3"/>
  <c r="F1914" i="3"/>
  <c r="F1895" i="3"/>
  <c r="F1873" i="3"/>
  <c r="F1850" i="3"/>
  <c r="F1831" i="3"/>
  <c r="F1809" i="3"/>
  <c r="F1786" i="3"/>
  <c r="F1767" i="3"/>
  <c r="F1745" i="3"/>
  <c r="F1722" i="3"/>
  <c r="F1703" i="3"/>
  <c r="F1681" i="3"/>
  <c r="F1658" i="3"/>
  <c r="F1642" i="3"/>
  <c r="F1634" i="3"/>
  <c r="F1626" i="3"/>
  <c r="F1618" i="3"/>
  <c r="F1610" i="3"/>
  <c r="F1602" i="3"/>
  <c r="F1594" i="3"/>
  <c r="F1586" i="3"/>
  <c r="F1578" i="3"/>
  <c r="F1570" i="3"/>
  <c r="F1562" i="3"/>
  <c r="F1554" i="3"/>
  <c r="F1546" i="3"/>
  <c r="F1538" i="3"/>
  <c r="F1530" i="3"/>
  <c r="F1522" i="3"/>
  <c r="F1514" i="3"/>
  <c r="F1506" i="3"/>
  <c r="F1498" i="3"/>
  <c r="F1490" i="3"/>
  <c r="F1482" i="3"/>
  <c r="F1474" i="3"/>
  <c r="F1466" i="3"/>
  <c r="F1458" i="3"/>
  <c r="F1450" i="3"/>
  <c r="F1442" i="3"/>
  <c r="F1434" i="3"/>
  <c r="F1426" i="3"/>
  <c r="F1418" i="3"/>
  <c r="F1410" i="3"/>
  <c r="F1402" i="3"/>
  <c r="F1394" i="3"/>
  <c r="F1386" i="3"/>
  <c r="F1378" i="3"/>
  <c r="F1370" i="3"/>
  <c r="F1362" i="3"/>
  <c r="F1354" i="3"/>
  <c r="F1346" i="3"/>
  <c r="F1338" i="3"/>
  <c r="F1330" i="3"/>
  <c r="F1322" i="3"/>
  <c r="F1314" i="3"/>
  <c r="F1306" i="3"/>
  <c r="F1298" i="3"/>
  <c r="F1290" i="3"/>
  <c r="F1282" i="3"/>
  <c r="F1274" i="3"/>
  <c r="F1266" i="3"/>
  <c r="F1258" i="3"/>
  <c r="F1250" i="3"/>
  <c r="F1242" i="3"/>
  <c r="F1234" i="3"/>
  <c r="F1226" i="3"/>
  <c r="F1218" i="3"/>
  <c r="F1210" i="3"/>
  <c r="F1202" i="3"/>
  <c r="F1194" i="3"/>
  <c r="F1186" i="3"/>
  <c r="F1178" i="3"/>
  <c r="F1170" i="3"/>
  <c r="F1162" i="3"/>
  <c r="F1154" i="3"/>
  <c r="F1146" i="3"/>
  <c r="F1138" i="3"/>
  <c r="F1130" i="3"/>
  <c r="F1122" i="3"/>
  <c r="F1114" i="3"/>
  <c r="F1106" i="3"/>
  <c r="F1098" i="3"/>
  <c r="F1090" i="3"/>
  <c r="F1082" i="3"/>
  <c r="F1074" i="3"/>
  <c r="F1066" i="3"/>
  <c r="F1058" i="3"/>
  <c r="F1050" i="3"/>
  <c r="F1042" i="3"/>
  <c r="F1034" i="3"/>
  <c r="F1026" i="3"/>
  <c r="F1018" i="3"/>
  <c r="F1010" i="3"/>
  <c r="F1002" i="3"/>
  <c r="F994" i="3"/>
  <c r="F986" i="3"/>
  <c r="F978" i="3"/>
  <c r="F970" i="3"/>
  <c r="F962" i="3"/>
  <c r="F954" i="3"/>
  <c r="F946" i="3"/>
  <c r="F938" i="3"/>
  <c r="F930" i="3"/>
  <c r="F922" i="3"/>
  <c r="F914" i="3"/>
  <c r="F906" i="3"/>
  <c r="F898" i="3"/>
  <c r="F890" i="3"/>
  <c r="F882" i="3"/>
  <c r="F874" i="3"/>
  <c r="F866" i="3"/>
  <c r="F858" i="3"/>
  <c r="F850" i="3"/>
  <c r="F842" i="3"/>
  <c r="F834" i="3"/>
  <c r="F826" i="3"/>
  <c r="F818" i="3"/>
  <c r="F810" i="3"/>
  <c r="F802" i="3"/>
  <c r="F794" i="3"/>
  <c r="F786" i="3"/>
  <c r="F778" i="3"/>
  <c r="F770" i="3"/>
  <c r="F762" i="3"/>
  <c r="F754" i="3"/>
  <c r="F746" i="3"/>
  <c r="F738" i="3"/>
  <c r="F730" i="3"/>
  <c r="F722" i="3"/>
  <c r="F714" i="3"/>
  <c r="F4019" i="3"/>
  <c r="F3683" i="3"/>
  <c r="F3555" i="3"/>
  <c r="F3427" i="3"/>
  <c r="F3299" i="3"/>
  <c r="F3171" i="3"/>
  <c r="F3043" i="3"/>
  <c r="F2915" i="3"/>
  <c r="F2787" i="3"/>
  <c r="F2689" i="3"/>
  <c r="F2657" i="3"/>
  <c r="F2625" i="3"/>
  <c r="F2593" i="3"/>
  <c r="F2561" i="3"/>
  <c r="F2529" i="3"/>
  <c r="F2497" i="3"/>
  <c r="F2465" i="3"/>
  <c r="F2433" i="3"/>
  <c r="F2401" i="3"/>
  <c r="F2369" i="3"/>
  <c r="F2338" i="3"/>
  <c r="F2319" i="3"/>
  <c r="F2297" i="3"/>
  <c r="F2274" i="3"/>
  <c r="F2255" i="3"/>
  <c r="F2233" i="3"/>
  <c r="F2210" i="3"/>
  <c r="F2191" i="3"/>
  <c r="F2169" i="3"/>
  <c r="F2146" i="3"/>
  <c r="F2127" i="3"/>
  <c r="F2105" i="3"/>
  <c r="F2082" i="3"/>
  <c r="F2063" i="3"/>
  <c r="F2041" i="3"/>
  <c r="F2018" i="3"/>
  <c r="F1999" i="3"/>
  <c r="F1977" i="3"/>
  <c r="F1954" i="3"/>
  <c r="F1935" i="3"/>
  <c r="F1913" i="3"/>
  <c r="F1890" i="3"/>
  <c r="F1871" i="3"/>
  <c r="F1849" i="3"/>
  <c r="F1826" i="3"/>
  <c r="F1807" i="3"/>
  <c r="F1785" i="3"/>
  <c r="F1762" i="3"/>
  <c r="F1743" i="3"/>
  <c r="F1721" i="3"/>
  <c r="F1698" i="3"/>
  <c r="F1679" i="3"/>
  <c r="F1657" i="3"/>
  <c r="F1641" i="3"/>
  <c r="F1633" i="3"/>
  <c r="F1625" i="3"/>
  <c r="F1617" i="3"/>
  <c r="F1609" i="3"/>
  <c r="F1601" i="3"/>
  <c r="F1593" i="3"/>
  <c r="F1585" i="3"/>
  <c r="F1577" i="3"/>
  <c r="F1569" i="3"/>
  <c r="F1561" i="3"/>
  <c r="F1553" i="3"/>
  <c r="F1545" i="3"/>
  <c r="F1537" i="3"/>
  <c r="F1529" i="3"/>
  <c r="F1521" i="3"/>
  <c r="F1513" i="3"/>
  <c r="F1505" i="3"/>
  <c r="F1497" i="3"/>
  <c r="F1489" i="3"/>
  <c r="F1481" i="3"/>
  <c r="F1473" i="3"/>
  <c r="F1465" i="3"/>
  <c r="F1457" i="3"/>
  <c r="F1449" i="3"/>
  <c r="F1441" i="3"/>
  <c r="F1433" i="3"/>
  <c r="F1425" i="3"/>
  <c r="F1417" i="3"/>
  <c r="F1409" i="3"/>
  <c r="F1401" i="3"/>
  <c r="F1393" i="3"/>
  <c r="F1385" i="3"/>
  <c r="F1377" i="3"/>
  <c r="F1369" i="3"/>
  <c r="F1361" i="3"/>
  <c r="F1353" i="3"/>
  <c r="F1345" i="3"/>
  <c r="F1337" i="3"/>
  <c r="F1329" i="3"/>
  <c r="F1321" i="3"/>
  <c r="F1313" i="3"/>
  <c r="F1305" i="3"/>
  <c r="F1297" i="3"/>
  <c r="F1289" i="3"/>
  <c r="F1281" i="3"/>
  <c r="F1273" i="3"/>
  <c r="F1265" i="3"/>
  <c r="F1257" i="3"/>
  <c r="F1249" i="3"/>
  <c r="F1241" i="3"/>
  <c r="F1233" i="3"/>
  <c r="F1225" i="3"/>
  <c r="F1217" i="3"/>
  <c r="F1209" i="3"/>
  <c r="F1201" i="3"/>
  <c r="F1193" i="3"/>
  <c r="F1185" i="3"/>
  <c r="F1177" i="3"/>
  <c r="F1169" i="3"/>
  <c r="F1161" i="3"/>
  <c r="F1153" i="3"/>
  <c r="F1145" i="3"/>
  <c r="F1137" i="3"/>
  <c r="F1129" i="3"/>
  <c r="F1121" i="3"/>
  <c r="F1113" i="3"/>
  <c r="F1105" i="3"/>
  <c r="F1097" i="3"/>
  <c r="F1089" i="3"/>
  <c r="F1081" i="3"/>
  <c r="F1073" i="3"/>
  <c r="F1065" i="3"/>
  <c r="F1057" i="3"/>
  <c r="F1049" i="3"/>
  <c r="F1041" i="3"/>
  <c r="F1033" i="3"/>
  <c r="F1025" i="3"/>
  <c r="F1017" i="3"/>
  <c r="F1009" i="3"/>
  <c r="F1001" i="3"/>
  <c r="F993" i="3"/>
  <c r="F985" i="3"/>
  <c r="F977" i="3"/>
  <c r="F969" i="3"/>
  <c r="F961" i="3"/>
  <c r="F953" i="3"/>
  <c r="F945" i="3"/>
  <c r="F937" i="3"/>
  <c r="F929" i="3"/>
  <c r="F921" i="3"/>
  <c r="F913" i="3"/>
  <c r="F905" i="3"/>
  <c r="F897" i="3"/>
  <c r="F889" i="3"/>
  <c r="F881" i="3"/>
  <c r="F873" i="3"/>
  <c r="F865" i="3"/>
  <c r="F857" i="3"/>
  <c r="F849" i="3"/>
  <c r="F841" i="3"/>
  <c r="F833" i="3"/>
  <c r="F825" i="3"/>
  <c r="F817" i="3"/>
  <c r="F809" i="3"/>
  <c r="F801" i="3"/>
  <c r="F793" i="3"/>
  <c r="F785" i="3"/>
  <c r="F777" i="3"/>
  <c r="F769" i="3"/>
  <c r="F761" i="3"/>
  <c r="F753" i="3"/>
  <c r="F745" i="3"/>
  <c r="F737" i="3"/>
  <c r="F729" i="3"/>
  <c r="F721" i="3"/>
  <c r="F713" i="3"/>
  <c r="F4968" i="3"/>
  <c r="F3819" i="3"/>
  <c r="F3652" i="3"/>
  <c r="F3524" i="3"/>
  <c r="F3396" i="3"/>
  <c r="F3268" i="3"/>
  <c r="F3140" i="3"/>
  <c r="F3012" i="3"/>
  <c r="F2884" i="3"/>
  <c r="F2756" i="3"/>
  <c r="F2682" i="3"/>
  <c r="F2650" i="3"/>
  <c r="F2618" i="3"/>
  <c r="F2586" i="3"/>
  <c r="F2554" i="3"/>
  <c r="F2522" i="3"/>
  <c r="F2490" i="3"/>
  <c r="F2458" i="3"/>
  <c r="F2426" i="3"/>
  <c r="F2394" i="3"/>
  <c r="F2362" i="3"/>
  <c r="F2337" i="3"/>
  <c r="F2314" i="3"/>
  <c r="F2295" i="3"/>
  <c r="F2273" i="3"/>
  <c r="F2250" i="3"/>
  <c r="F2231" i="3"/>
  <c r="F2209" i="3"/>
  <c r="F2186" i="3"/>
  <c r="F2167" i="3"/>
  <c r="F2145" i="3"/>
  <c r="F2122" i="3"/>
  <c r="F2103" i="3"/>
  <c r="F2081" i="3"/>
  <c r="F2058" i="3"/>
  <c r="F2039" i="3"/>
  <c r="F2017" i="3"/>
  <c r="F1994" i="3"/>
  <c r="F1975" i="3"/>
  <c r="F1953" i="3"/>
  <c r="F1930" i="3"/>
  <c r="F1911" i="3"/>
  <c r="F1889" i="3"/>
  <c r="F1866" i="3"/>
  <c r="F1847" i="3"/>
  <c r="F1825" i="3"/>
  <c r="F1802" i="3"/>
  <c r="F1783" i="3"/>
  <c r="F1761" i="3"/>
  <c r="F1738" i="3"/>
  <c r="F1719" i="3"/>
  <c r="F1697" i="3"/>
  <c r="F1674" i="3"/>
  <c r="F1655" i="3"/>
  <c r="F1640" i="3"/>
  <c r="F1632" i="3"/>
  <c r="F1624" i="3"/>
  <c r="F1616" i="3"/>
  <c r="F1608" i="3"/>
  <c r="F1600" i="3"/>
  <c r="F1592" i="3"/>
  <c r="F1584" i="3"/>
  <c r="F1576" i="3"/>
  <c r="F1568" i="3"/>
  <c r="F1560" i="3"/>
  <c r="F1552" i="3"/>
  <c r="F1544" i="3"/>
  <c r="F1536" i="3"/>
  <c r="F1528" i="3"/>
  <c r="F1520" i="3"/>
  <c r="F1512" i="3"/>
  <c r="F1504" i="3"/>
  <c r="F1496" i="3"/>
  <c r="F1488" i="3"/>
  <c r="F1480" i="3"/>
  <c r="F1472" i="3"/>
  <c r="F1464" i="3"/>
  <c r="F1456" i="3"/>
  <c r="F1448" i="3"/>
  <c r="F1440" i="3"/>
  <c r="F1432" i="3"/>
  <c r="F1424" i="3"/>
  <c r="F1416" i="3"/>
  <c r="F1408" i="3"/>
  <c r="F1400" i="3"/>
  <c r="F1392" i="3"/>
  <c r="F1384" i="3"/>
  <c r="F1376" i="3"/>
  <c r="F1368" i="3"/>
  <c r="F1360" i="3"/>
  <c r="F1352" i="3"/>
  <c r="F1344" i="3"/>
  <c r="F1336" i="3"/>
  <c r="F1328" i="3"/>
  <c r="F1320" i="3"/>
  <c r="F1312" i="3"/>
  <c r="F1304" i="3"/>
  <c r="F1296" i="3"/>
  <c r="F1288" i="3"/>
  <c r="F1280" i="3"/>
  <c r="F1272" i="3"/>
  <c r="F1264" i="3"/>
  <c r="F1256" i="3"/>
  <c r="F1248" i="3"/>
  <c r="F1240" i="3"/>
  <c r="F1232" i="3"/>
  <c r="F1224" i="3"/>
  <c r="F1216" i="3"/>
  <c r="F1208" i="3"/>
  <c r="F1200" i="3"/>
  <c r="F1192" i="3"/>
  <c r="F1184" i="3"/>
  <c r="F1176" i="3"/>
  <c r="F1168" i="3"/>
  <c r="F1160" i="3"/>
  <c r="F1152" i="3"/>
  <c r="F1144" i="3"/>
  <c r="F1136" i="3"/>
  <c r="F1128" i="3"/>
  <c r="F1120" i="3"/>
  <c r="F1112" i="3"/>
  <c r="F1104" i="3"/>
  <c r="F1096" i="3"/>
  <c r="F1088" i="3"/>
  <c r="F1080" i="3"/>
  <c r="F1072" i="3"/>
  <c r="F1064" i="3"/>
  <c r="F1056" i="3"/>
  <c r="F1048" i="3"/>
  <c r="F1040" i="3"/>
  <c r="F1032" i="3"/>
  <c r="F1024" i="3"/>
  <c r="F1016" i="3"/>
  <c r="F1008" i="3"/>
  <c r="F1000" i="3"/>
  <c r="F992" i="3"/>
  <c r="F984" i="3"/>
  <c r="F976" i="3"/>
  <c r="F968" i="3"/>
  <c r="F960" i="3"/>
  <c r="F952" i="3"/>
  <c r="F944" i="3"/>
  <c r="F936" i="3"/>
  <c r="F928" i="3"/>
  <c r="F920" i="3"/>
  <c r="F912" i="3"/>
  <c r="F904" i="3"/>
  <c r="F896" i="3"/>
  <c r="F888" i="3"/>
  <c r="F880" i="3"/>
  <c r="F872" i="3"/>
  <c r="F864" i="3"/>
  <c r="F856" i="3"/>
  <c r="F848" i="3"/>
  <c r="F840" i="3"/>
  <c r="F832" i="3"/>
  <c r="F824" i="3"/>
  <c r="F816" i="3"/>
  <c r="F808" i="3"/>
  <c r="F800" i="3"/>
  <c r="F792" i="3"/>
  <c r="F784" i="3"/>
  <c r="F776" i="3"/>
  <c r="F768" i="3"/>
  <c r="F760" i="3"/>
  <c r="F752" i="3"/>
  <c r="F744" i="3"/>
  <c r="F736" i="3"/>
  <c r="F728" i="3"/>
  <c r="F720" i="3"/>
  <c r="F712" i="3"/>
  <c r="F4563" i="3"/>
  <c r="F3748" i="3"/>
  <c r="F3620" i="3"/>
  <c r="F3492" i="3"/>
  <c r="F3364" i="3"/>
  <c r="F3236" i="3"/>
  <c r="F3108" i="3"/>
  <c r="F2980" i="3"/>
  <c r="F2852" i="3"/>
  <c r="F2724" i="3"/>
  <c r="F2674" i="3"/>
  <c r="F2642" i="3"/>
  <c r="F2610" i="3"/>
  <c r="F2578" i="3"/>
  <c r="F2546" i="3"/>
  <c r="F2514" i="3"/>
  <c r="F2482" i="3"/>
  <c r="F2450" i="3"/>
  <c r="F2418" i="3"/>
  <c r="F2386" i="3"/>
  <c r="F2354" i="3"/>
  <c r="F2330" i="3"/>
  <c r="F2311" i="3"/>
  <c r="F2289" i="3"/>
  <c r="F2266" i="3"/>
  <c r="F2247" i="3"/>
  <c r="F2225" i="3"/>
  <c r="F2202" i="3"/>
  <c r="F2183" i="3"/>
  <c r="F2161" i="3"/>
  <c r="F2138" i="3"/>
  <c r="F2119" i="3"/>
  <c r="F2097" i="3"/>
  <c r="F2074" i="3"/>
  <c r="F2055" i="3"/>
  <c r="F2033" i="3"/>
  <c r="F2010" i="3"/>
  <c r="F1991" i="3"/>
  <c r="F1969" i="3"/>
  <c r="F1946" i="3"/>
  <c r="F1927" i="3"/>
  <c r="F1905" i="3"/>
  <c r="F1882" i="3"/>
  <c r="F1863" i="3"/>
  <c r="F1841" i="3"/>
  <c r="F1818" i="3"/>
  <c r="F1799" i="3"/>
  <c r="F1777" i="3"/>
  <c r="F1754" i="3"/>
  <c r="F1735" i="3"/>
  <c r="F1713" i="3"/>
  <c r="F1690" i="3"/>
  <c r="F1671" i="3"/>
  <c r="F1649" i="3"/>
  <c r="F1638" i="3"/>
  <c r="F1630" i="3"/>
  <c r="F1622" i="3"/>
  <c r="F1614" i="3"/>
  <c r="F1606" i="3"/>
  <c r="F1598" i="3"/>
  <c r="F1590" i="3"/>
  <c r="F1582" i="3"/>
  <c r="F1574" i="3"/>
  <c r="F1566" i="3"/>
  <c r="F1558" i="3"/>
  <c r="F1550" i="3"/>
  <c r="F1542" i="3"/>
  <c r="F1534" i="3"/>
  <c r="F1526" i="3"/>
  <c r="F1518" i="3"/>
  <c r="F1510" i="3"/>
  <c r="F1502" i="3"/>
  <c r="F1494" i="3"/>
  <c r="F1486" i="3"/>
  <c r="F1478" i="3"/>
  <c r="F1470" i="3"/>
  <c r="F1462" i="3"/>
  <c r="F1454" i="3"/>
  <c r="F1446" i="3"/>
  <c r="F1438" i="3"/>
  <c r="F1430" i="3"/>
  <c r="F1422" i="3"/>
  <c r="F1414" i="3"/>
  <c r="F1406" i="3"/>
  <c r="F1398" i="3"/>
  <c r="F1390" i="3"/>
  <c r="F1382" i="3"/>
  <c r="F1374" i="3"/>
  <c r="F1366" i="3"/>
  <c r="F1358" i="3"/>
  <c r="F1350" i="3"/>
  <c r="F1342" i="3"/>
  <c r="F1334" i="3"/>
  <c r="F1326" i="3"/>
  <c r="F1318" i="3"/>
  <c r="F1310" i="3"/>
  <c r="F1302" i="3"/>
  <c r="F1294" i="3"/>
  <c r="F1286" i="3"/>
  <c r="F1278" i="3"/>
  <c r="F1270" i="3"/>
  <c r="F1262" i="3"/>
  <c r="F1254" i="3"/>
  <c r="F1246" i="3"/>
  <c r="F1238" i="3"/>
  <c r="F1230" i="3"/>
  <c r="F1222" i="3"/>
  <c r="F1214" i="3"/>
  <c r="F1206" i="3"/>
  <c r="F1198" i="3"/>
  <c r="F1190" i="3"/>
  <c r="F1182" i="3"/>
  <c r="F1174" i="3"/>
  <c r="F1166" i="3"/>
  <c r="F1158" i="3"/>
  <c r="F1150" i="3"/>
  <c r="F1142" i="3"/>
  <c r="F1134" i="3"/>
  <c r="F1126" i="3"/>
  <c r="F1118" i="3"/>
  <c r="F1110" i="3"/>
  <c r="F1102" i="3"/>
  <c r="F1094" i="3"/>
  <c r="F1086" i="3"/>
  <c r="F1078" i="3"/>
  <c r="F1070" i="3"/>
  <c r="F1062" i="3"/>
  <c r="F1054" i="3"/>
  <c r="F1046" i="3"/>
  <c r="F1038" i="3"/>
  <c r="F1030" i="3"/>
  <c r="F1022" i="3"/>
  <c r="F1014" i="3"/>
  <c r="F1006" i="3"/>
  <c r="F998" i="3"/>
  <c r="F990" i="3"/>
  <c r="F982" i="3"/>
  <c r="F974" i="3"/>
  <c r="F966" i="3"/>
  <c r="F958" i="3"/>
  <c r="F950" i="3"/>
  <c r="F942" i="3"/>
  <c r="F934" i="3"/>
  <c r="F926" i="3"/>
  <c r="F918" i="3"/>
  <c r="F910" i="3"/>
  <c r="F902" i="3"/>
  <c r="F894" i="3"/>
  <c r="F886" i="3"/>
  <c r="F878" i="3"/>
  <c r="F870" i="3"/>
  <c r="F862" i="3"/>
  <c r="F854" i="3"/>
  <c r="F846" i="3"/>
  <c r="F838" i="3"/>
  <c r="F830" i="3"/>
  <c r="F822" i="3"/>
  <c r="F814" i="3"/>
  <c r="F806" i="3"/>
  <c r="F798" i="3"/>
  <c r="F790" i="3"/>
  <c r="F782" i="3"/>
  <c r="F774" i="3"/>
  <c r="F766" i="3"/>
  <c r="F758" i="3"/>
  <c r="F750" i="3"/>
  <c r="F742" i="3"/>
  <c r="F734" i="3"/>
  <c r="F726" i="3"/>
  <c r="F718" i="3"/>
  <c r="F710" i="3"/>
  <c r="F3651" i="3"/>
  <c r="F3139" i="3"/>
  <c r="F2681" i="3"/>
  <c r="F2553" i="3"/>
  <c r="F2425" i="3"/>
  <c r="F2313" i="3"/>
  <c r="F2226" i="3"/>
  <c r="F2143" i="3"/>
  <c r="F2057" i="3"/>
  <c r="F1970" i="3"/>
  <c r="F1887" i="3"/>
  <c r="F1801" i="3"/>
  <c r="F1714" i="3"/>
  <c r="F1639" i="3"/>
  <c r="F1607" i="3"/>
  <c r="F1575" i="3"/>
  <c r="F1543" i="3"/>
  <c r="F1511" i="3"/>
  <c r="F1479" i="3"/>
  <c r="F1447" i="3"/>
  <c r="F1415" i="3"/>
  <c r="F1383" i="3"/>
  <c r="F1351" i="3"/>
  <c r="F1319" i="3"/>
  <c r="F1287" i="3"/>
  <c r="F1255" i="3"/>
  <c r="F1223" i="3"/>
  <c r="F1191" i="3"/>
  <c r="F1159" i="3"/>
  <c r="F1127" i="3"/>
  <c r="F1095" i="3"/>
  <c r="F1063" i="3"/>
  <c r="F1031" i="3"/>
  <c r="F999" i="3"/>
  <c r="F967" i="3"/>
  <c r="F935" i="3"/>
  <c r="F903" i="3"/>
  <c r="F871" i="3"/>
  <c r="F839" i="3"/>
  <c r="F807" i="3"/>
  <c r="F775" i="3"/>
  <c r="F743" i="3"/>
  <c r="F711" i="3"/>
  <c r="F702" i="3"/>
  <c r="F694" i="3"/>
  <c r="F686" i="3"/>
  <c r="F678" i="3"/>
  <c r="F670" i="3"/>
  <c r="F662" i="3"/>
  <c r="F654" i="3"/>
  <c r="F646" i="3"/>
  <c r="F638" i="3"/>
  <c r="F630" i="3"/>
  <c r="F622" i="3"/>
  <c r="F614" i="3"/>
  <c r="F606" i="3"/>
  <c r="F598" i="3"/>
  <c r="F590" i="3"/>
  <c r="F582" i="3"/>
  <c r="F574" i="3"/>
  <c r="F566" i="3"/>
  <c r="F558" i="3"/>
  <c r="F550" i="3"/>
  <c r="F542" i="3"/>
  <c r="F534" i="3"/>
  <c r="F526" i="3"/>
  <c r="F518" i="3"/>
  <c r="F510" i="3"/>
  <c r="F502" i="3"/>
  <c r="F494" i="3"/>
  <c r="F486" i="3"/>
  <c r="F478" i="3"/>
  <c r="F470" i="3"/>
  <c r="F462" i="3"/>
  <c r="F454" i="3"/>
  <c r="F446" i="3"/>
  <c r="F438" i="3"/>
  <c r="F430" i="3"/>
  <c r="F422" i="3"/>
  <c r="F414" i="3"/>
  <c r="F406" i="3"/>
  <c r="F398" i="3"/>
  <c r="F390" i="3"/>
  <c r="F382" i="3"/>
  <c r="F374" i="3"/>
  <c r="F366" i="3"/>
  <c r="F358" i="3"/>
  <c r="F350" i="3"/>
  <c r="F342" i="3"/>
  <c r="F334" i="3"/>
  <c r="F326" i="3"/>
  <c r="F318" i="3"/>
  <c r="F310" i="3"/>
  <c r="F302" i="3"/>
  <c r="F294" i="3"/>
  <c r="F286" i="3"/>
  <c r="F278" i="3"/>
  <c r="F270" i="3"/>
  <c r="F262" i="3"/>
  <c r="F254" i="3"/>
  <c r="F246" i="3"/>
  <c r="F238" i="3"/>
  <c r="F230" i="3"/>
  <c r="F222" i="3"/>
  <c r="F214" i="3"/>
  <c r="F206" i="3"/>
  <c r="F198" i="3"/>
  <c r="F190" i="3"/>
  <c r="F174" i="3"/>
  <c r="F158" i="3"/>
  <c r="F150" i="3"/>
  <c r="F142" i="3"/>
  <c r="F134" i="3"/>
  <c r="F126" i="3"/>
  <c r="F118" i="3"/>
  <c r="F102" i="3"/>
  <c r="F86" i="3"/>
  <c r="F70" i="3"/>
  <c r="F38" i="3"/>
  <c r="F7" i="3"/>
  <c r="F2489" i="3"/>
  <c r="F2361" i="3"/>
  <c r="F2185" i="3"/>
  <c r="F2098" i="3"/>
  <c r="F1929" i="3"/>
  <c r="F1759" i="3"/>
  <c r="F1623" i="3"/>
  <c r="F1559" i="3"/>
  <c r="F1495" i="3"/>
  <c r="F1431" i="3"/>
  <c r="F1367" i="3"/>
  <c r="F1303" i="3"/>
  <c r="F1239" i="3"/>
  <c r="F1175" i="3"/>
  <c r="F1047" i="3"/>
  <c r="F983" i="3"/>
  <c r="F919" i="3"/>
  <c r="F855" i="3"/>
  <c r="F791" i="3"/>
  <c r="F727" i="3"/>
  <c r="F698" i="3"/>
  <c r="F682" i="3"/>
  <c r="F666" i="3"/>
  <c r="F650" i="3"/>
  <c r="F634" i="3"/>
  <c r="F618" i="3"/>
  <c r="F602" i="3"/>
  <c r="F586" i="3"/>
  <c r="F570" i="3"/>
  <c r="F554" i="3"/>
  <c r="F538" i="3"/>
  <c r="F522" i="3"/>
  <c r="F506" i="3"/>
  <c r="F490" i="3"/>
  <c r="F474" i="3"/>
  <c r="F458" i="3"/>
  <c r="F434" i="3"/>
  <c r="F394" i="3"/>
  <c r="F378" i="3"/>
  <c r="F362" i="3"/>
  <c r="F346" i="3"/>
  <c r="F330" i="3"/>
  <c r="F314" i="3"/>
  <c r="F298" i="3"/>
  <c r="F282" i="3"/>
  <c r="F266" i="3"/>
  <c r="F250" i="3"/>
  <c r="F234" i="3"/>
  <c r="F218" i="3"/>
  <c r="F202" i="3"/>
  <c r="F3619" i="3"/>
  <c r="F3107" i="3"/>
  <c r="F2673" i="3"/>
  <c r="F2545" i="3"/>
  <c r="F2417" i="3"/>
  <c r="F2306" i="3"/>
  <c r="F2223" i="3"/>
  <c r="F2137" i="3"/>
  <c r="F2050" i="3"/>
  <c r="F1967" i="3"/>
  <c r="F1881" i="3"/>
  <c r="F1794" i="3"/>
  <c r="F1711" i="3"/>
  <c r="F1637" i="3"/>
  <c r="F1605" i="3"/>
  <c r="F1573" i="3"/>
  <c r="F1541" i="3"/>
  <c r="F1509" i="3"/>
  <c r="F1477" i="3"/>
  <c r="F1445" i="3"/>
  <c r="F1413" i="3"/>
  <c r="F1381" i="3"/>
  <c r="F1349" i="3"/>
  <c r="F1317" i="3"/>
  <c r="F1285" i="3"/>
  <c r="F1253" i="3"/>
  <c r="F1221" i="3"/>
  <c r="F1189" i="3"/>
  <c r="F1157" i="3"/>
  <c r="F1125" i="3"/>
  <c r="F1093" i="3"/>
  <c r="F1061" i="3"/>
  <c r="F1029" i="3"/>
  <c r="F997" i="3"/>
  <c r="F965" i="3"/>
  <c r="F933" i="3"/>
  <c r="F901" i="3"/>
  <c r="F869" i="3"/>
  <c r="F837" i="3"/>
  <c r="F805" i="3"/>
  <c r="F773" i="3"/>
  <c r="F741" i="3"/>
  <c r="F709" i="3"/>
  <c r="F701" i="3"/>
  <c r="F693" i="3"/>
  <c r="F685" i="3"/>
  <c r="F677" i="3"/>
  <c r="F669" i="3"/>
  <c r="F661" i="3"/>
  <c r="F653" i="3"/>
  <c r="F645" i="3"/>
  <c r="F637" i="3"/>
  <c r="F629" i="3"/>
  <c r="F621" i="3"/>
  <c r="F613" i="3"/>
  <c r="F605" i="3"/>
  <c r="F597" i="3"/>
  <c r="F589" i="3"/>
  <c r="F581" i="3"/>
  <c r="F573" i="3"/>
  <c r="F565" i="3"/>
  <c r="F557" i="3"/>
  <c r="F549" i="3"/>
  <c r="F541" i="3"/>
  <c r="F533" i="3"/>
  <c r="F525" i="3"/>
  <c r="F517" i="3"/>
  <c r="F509" i="3"/>
  <c r="F501" i="3"/>
  <c r="F493" i="3"/>
  <c r="F485" i="3"/>
  <c r="F477" i="3"/>
  <c r="F469" i="3"/>
  <c r="F461" i="3"/>
  <c r="F453" i="3"/>
  <c r="F445" i="3"/>
  <c r="F437" i="3"/>
  <c r="F429" i="3"/>
  <c r="F421" i="3"/>
  <c r="F413" i="3"/>
  <c r="F405" i="3"/>
  <c r="F397" i="3"/>
  <c r="F389" i="3"/>
  <c r="F381" i="3"/>
  <c r="F373" i="3"/>
  <c r="F365" i="3"/>
  <c r="F357" i="3"/>
  <c r="F349" i="3"/>
  <c r="F341" i="3"/>
  <c r="F333" i="3"/>
  <c r="F325" i="3"/>
  <c r="F317" i="3"/>
  <c r="F309" i="3"/>
  <c r="F301" i="3"/>
  <c r="F293" i="3"/>
  <c r="F285" i="3"/>
  <c r="F277" i="3"/>
  <c r="F269" i="3"/>
  <c r="F261" i="3"/>
  <c r="F253" i="3"/>
  <c r="F245" i="3"/>
  <c r="F237" i="3"/>
  <c r="F229" i="3"/>
  <c r="F221" i="3"/>
  <c r="F213" i="3"/>
  <c r="F205" i="3"/>
  <c r="F197" i="3"/>
  <c r="F189" i="3"/>
  <c r="F181" i="3"/>
  <c r="F173" i="3"/>
  <c r="F165" i="3"/>
  <c r="F157" i="3"/>
  <c r="F149" i="3"/>
  <c r="F141" i="3"/>
  <c r="F133" i="3"/>
  <c r="F125" i="3"/>
  <c r="F117" i="3"/>
  <c r="F109" i="3"/>
  <c r="F101" i="3"/>
  <c r="F93" i="3"/>
  <c r="F85" i="3"/>
  <c r="F77" i="3"/>
  <c r="F69" i="3"/>
  <c r="F61" i="3"/>
  <c r="F53" i="3"/>
  <c r="F45" i="3"/>
  <c r="F37" i="3"/>
  <c r="F29" i="3"/>
  <c r="F21" i="3"/>
  <c r="F13" i="3"/>
  <c r="F6" i="3"/>
  <c r="F171" i="3"/>
  <c r="F107" i="3"/>
  <c r="F75" i="3"/>
  <c r="F51" i="3"/>
  <c r="F35" i="3"/>
  <c r="F19" i="3"/>
  <c r="F4" i="3"/>
  <c r="F3523" i="3"/>
  <c r="F3011" i="3"/>
  <c r="F2649" i="3"/>
  <c r="F2521" i="3"/>
  <c r="F2393" i="3"/>
  <c r="F2290" i="3"/>
  <c r="F2207" i="3"/>
  <c r="F2121" i="3"/>
  <c r="F2034" i="3"/>
  <c r="F1951" i="3"/>
  <c r="F1865" i="3"/>
  <c r="F1778" i="3"/>
  <c r="F1695" i="3"/>
  <c r="F1631" i="3"/>
  <c r="F1599" i="3"/>
  <c r="F1567" i="3"/>
  <c r="F1535" i="3"/>
  <c r="F1503" i="3"/>
  <c r="F1471" i="3"/>
  <c r="F1439" i="3"/>
  <c r="F1407" i="3"/>
  <c r="F1375" i="3"/>
  <c r="F1343" i="3"/>
  <c r="F1311" i="3"/>
  <c r="F1279" i="3"/>
  <c r="F1247" i="3"/>
  <c r="F1215" i="3"/>
  <c r="F1183" i="3"/>
  <c r="F1151" i="3"/>
  <c r="F1119" i="3"/>
  <c r="F1087" i="3"/>
  <c r="F1055" i="3"/>
  <c r="F1023" i="3"/>
  <c r="F991" i="3"/>
  <c r="F959" i="3"/>
  <c r="F927" i="3"/>
  <c r="F895" i="3"/>
  <c r="F863" i="3"/>
  <c r="F831" i="3"/>
  <c r="F799" i="3"/>
  <c r="F767" i="3"/>
  <c r="F735" i="3"/>
  <c r="F708" i="3"/>
  <c r="F700" i="3"/>
  <c r="F692" i="3"/>
  <c r="F684" i="3"/>
  <c r="F676" i="3"/>
  <c r="F668" i="3"/>
  <c r="F660" i="3"/>
  <c r="F652" i="3"/>
  <c r="F644" i="3"/>
  <c r="F636" i="3"/>
  <c r="F628" i="3"/>
  <c r="F620" i="3"/>
  <c r="F612" i="3"/>
  <c r="F604" i="3"/>
  <c r="F596" i="3"/>
  <c r="F588" i="3"/>
  <c r="F580" i="3"/>
  <c r="F572" i="3"/>
  <c r="F564" i="3"/>
  <c r="F556" i="3"/>
  <c r="F548" i="3"/>
  <c r="F540" i="3"/>
  <c r="F532" i="3"/>
  <c r="F524" i="3"/>
  <c r="F516" i="3"/>
  <c r="F508" i="3"/>
  <c r="F500" i="3"/>
  <c r="F492" i="3"/>
  <c r="F484" i="3"/>
  <c r="F476" i="3"/>
  <c r="F468" i="3"/>
  <c r="F460" i="3"/>
  <c r="F452" i="3"/>
  <c r="F444" i="3"/>
  <c r="F436" i="3"/>
  <c r="F428" i="3"/>
  <c r="F420" i="3"/>
  <c r="F412" i="3"/>
  <c r="F404" i="3"/>
  <c r="F396" i="3"/>
  <c r="F388" i="3"/>
  <c r="F380" i="3"/>
  <c r="F372" i="3"/>
  <c r="F364" i="3"/>
  <c r="F356" i="3"/>
  <c r="F348" i="3"/>
  <c r="F340" i="3"/>
  <c r="F332" i="3"/>
  <c r="F324" i="3"/>
  <c r="F316" i="3"/>
  <c r="F308" i="3"/>
  <c r="F300" i="3"/>
  <c r="F292" i="3"/>
  <c r="F284" i="3"/>
  <c r="F276" i="3"/>
  <c r="F268" i="3"/>
  <c r="F260" i="3"/>
  <c r="F252" i="3"/>
  <c r="F244" i="3"/>
  <c r="F236" i="3"/>
  <c r="F228" i="3"/>
  <c r="F220" i="3"/>
  <c r="F212" i="3"/>
  <c r="F204" i="3"/>
  <c r="F196" i="3"/>
  <c r="F188" i="3"/>
  <c r="F180" i="3"/>
  <c r="F172" i="3"/>
  <c r="F164" i="3"/>
  <c r="F156" i="3"/>
  <c r="F148" i="3"/>
  <c r="F140" i="3"/>
  <c r="F132" i="3"/>
  <c r="F124" i="3"/>
  <c r="F116" i="3"/>
  <c r="F108" i="3"/>
  <c r="F100" i="3"/>
  <c r="F92" i="3"/>
  <c r="F84" i="3"/>
  <c r="F76" i="3"/>
  <c r="F68" i="3"/>
  <c r="F60" i="3"/>
  <c r="F52" i="3"/>
  <c r="F44" i="3"/>
  <c r="F36" i="3"/>
  <c r="F28" i="3"/>
  <c r="F20" i="3"/>
  <c r="F12" i="3"/>
  <c r="F5" i="3"/>
  <c r="F179" i="3"/>
  <c r="F91" i="3"/>
  <c r="F59" i="3"/>
  <c r="F27" i="3"/>
  <c r="F3395" i="3"/>
  <c r="F3491" i="3"/>
  <c r="F2979" i="3"/>
  <c r="F2641" i="3"/>
  <c r="F2513" i="3"/>
  <c r="F2385" i="3"/>
  <c r="F2287" i="3"/>
  <c r="F2201" i="3"/>
  <c r="F2114" i="3"/>
  <c r="F2031" i="3"/>
  <c r="F1945" i="3"/>
  <c r="F1858" i="3"/>
  <c r="F1775" i="3"/>
  <c r="F1689" i="3"/>
  <c r="F1629" i="3"/>
  <c r="F1597" i="3"/>
  <c r="F1565" i="3"/>
  <c r="F1533" i="3"/>
  <c r="F1501" i="3"/>
  <c r="F1469" i="3"/>
  <c r="F1437" i="3"/>
  <c r="F1405" i="3"/>
  <c r="F1373" i="3"/>
  <c r="F1341" i="3"/>
  <c r="F1309" i="3"/>
  <c r="F1277" i="3"/>
  <c r="F1245" i="3"/>
  <c r="F1213" i="3"/>
  <c r="F1181" i="3"/>
  <c r="F1149" i="3"/>
  <c r="F1117" i="3"/>
  <c r="F1085" i="3"/>
  <c r="F1053" i="3"/>
  <c r="F1021" i="3"/>
  <c r="F989" i="3"/>
  <c r="F957" i="3"/>
  <c r="F925" i="3"/>
  <c r="F893" i="3"/>
  <c r="F861" i="3"/>
  <c r="F829" i="3"/>
  <c r="F797" i="3"/>
  <c r="F765" i="3"/>
  <c r="F733" i="3"/>
  <c r="F707" i="3"/>
  <c r="F699" i="3"/>
  <c r="F691" i="3"/>
  <c r="F683" i="3"/>
  <c r="F675" i="3"/>
  <c r="F667" i="3"/>
  <c r="F659" i="3"/>
  <c r="F651" i="3"/>
  <c r="F643" i="3"/>
  <c r="F635" i="3"/>
  <c r="F627" i="3"/>
  <c r="F619" i="3"/>
  <c r="F611" i="3"/>
  <c r="F603" i="3"/>
  <c r="F595" i="3"/>
  <c r="F587" i="3"/>
  <c r="F579" i="3"/>
  <c r="F571" i="3"/>
  <c r="F563" i="3"/>
  <c r="F555" i="3"/>
  <c r="F547" i="3"/>
  <c r="F539" i="3"/>
  <c r="F531" i="3"/>
  <c r="F523" i="3"/>
  <c r="F515" i="3"/>
  <c r="F507" i="3"/>
  <c r="F499" i="3"/>
  <c r="F491" i="3"/>
  <c r="F483" i="3"/>
  <c r="F475" i="3"/>
  <c r="F467" i="3"/>
  <c r="F459" i="3"/>
  <c r="F451" i="3"/>
  <c r="F443" i="3"/>
  <c r="F435" i="3"/>
  <c r="F427" i="3"/>
  <c r="F419" i="3"/>
  <c r="F411" i="3"/>
  <c r="F403" i="3"/>
  <c r="F395" i="3"/>
  <c r="F387" i="3"/>
  <c r="F379" i="3"/>
  <c r="F371" i="3"/>
  <c r="F363" i="3"/>
  <c r="F355" i="3"/>
  <c r="F347" i="3"/>
  <c r="F339" i="3"/>
  <c r="F331" i="3"/>
  <c r="F323" i="3"/>
  <c r="F315" i="3"/>
  <c r="F307" i="3"/>
  <c r="F299" i="3"/>
  <c r="F291" i="3"/>
  <c r="F283" i="3"/>
  <c r="F275" i="3"/>
  <c r="F267" i="3"/>
  <c r="F259" i="3"/>
  <c r="F251" i="3"/>
  <c r="F243" i="3"/>
  <c r="F235" i="3"/>
  <c r="F227" i="3"/>
  <c r="F219" i="3"/>
  <c r="F211" i="3"/>
  <c r="F203" i="3"/>
  <c r="F195" i="3"/>
  <c r="F187" i="3"/>
  <c r="F163" i="3"/>
  <c r="F155" i="3"/>
  <c r="F147" i="3"/>
  <c r="F139" i="3"/>
  <c r="F131" i="3"/>
  <c r="F123" i="3"/>
  <c r="F115" i="3"/>
  <c r="F99" i="3"/>
  <c r="F83" i="3"/>
  <c r="F67" i="3"/>
  <c r="F43" i="3"/>
  <c r="F11" i="3"/>
  <c r="F2883" i="3"/>
  <c r="F2271" i="3"/>
  <c r="F2015" i="3"/>
  <c r="F1842" i="3"/>
  <c r="F1673" i="3"/>
  <c r="F1591" i="3"/>
  <c r="F1527" i="3"/>
  <c r="F1463" i="3"/>
  <c r="F1399" i="3"/>
  <c r="F1335" i="3"/>
  <c r="F1271" i="3"/>
  <c r="F1207" i="3"/>
  <c r="F1143" i="3"/>
  <c r="F1111" i="3"/>
  <c r="F1079" i="3"/>
  <c r="F1015" i="3"/>
  <c r="F951" i="3"/>
  <c r="F887" i="3"/>
  <c r="F823" i="3"/>
  <c r="F759" i="3"/>
  <c r="F706" i="3"/>
  <c r="F690" i="3"/>
  <c r="F674" i="3"/>
  <c r="F658" i="3"/>
  <c r="F642" i="3"/>
  <c r="F626" i="3"/>
  <c r="F610" i="3"/>
  <c r="F594" i="3"/>
  <c r="F578" i="3"/>
  <c r="F562" i="3"/>
  <c r="F546" i="3"/>
  <c r="F530" i="3"/>
  <c r="F514" i="3"/>
  <c r="F498" i="3"/>
  <c r="F482" i="3"/>
  <c r="F466" i="3"/>
  <c r="F450" i="3"/>
  <c r="F418" i="3"/>
  <c r="F386" i="3"/>
  <c r="F370" i="3"/>
  <c r="F354" i="3"/>
  <c r="F338" i="3"/>
  <c r="F322" i="3"/>
  <c r="F306" i="3"/>
  <c r="F290" i="3"/>
  <c r="F274" i="3"/>
  <c r="F258" i="3"/>
  <c r="F242" i="3"/>
  <c r="F226" i="3"/>
  <c r="F210" i="3"/>
  <c r="F3817" i="3"/>
  <c r="F3267" i="3"/>
  <c r="F2755" i="3"/>
  <c r="F2585" i="3"/>
  <c r="F2457" i="3"/>
  <c r="F2335" i="3"/>
  <c r="F2249" i="3"/>
  <c r="F2162" i="3"/>
  <c r="F2079" i="3"/>
  <c r="F1993" i="3"/>
  <c r="F1906" i="3"/>
  <c r="F1823" i="3"/>
  <c r="F1737" i="3"/>
  <c r="F1650" i="3"/>
  <c r="F1615" i="3"/>
  <c r="F1583" i="3"/>
  <c r="F1551" i="3"/>
  <c r="F1519" i="3"/>
  <c r="F1487" i="3"/>
  <c r="F1455" i="3"/>
  <c r="F1423" i="3"/>
  <c r="F1391" i="3"/>
  <c r="F1359" i="3"/>
  <c r="F1327" i="3"/>
  <c r="F1295" i="3"/>
  <c r="F1263" i="3"/>
  <c r="F1231" i="3"/>
  <c r="F1199" i="3"/>
  <c r="F1167" i="3"/>
  <c r="F1135" i="3"/>
  <c r="F1103" i="3"/>
  <c r="F1071" i="3"/>
  <c r="F1039" i="3"/>
  <c r="F1007" i="3"/>
  <c r="F975" i="3"/>
  <c r="F943" i="3"/>
  <c r="F911" i="3"/>
  <c r="F879" i="3"/>
  <c r="F847" i="3"/>
  <c r="F815" i="3"/>
  <c r="F783" i="3"/>
  <c r="F751" i="3"/>
  <c r="F719" i="3"/>
  <c r="F704" i="3"/>
  <c r="F696" i="3"/>
  <c r="F688" i="3"/>
  <c r="F680" i="3"/>
  <c r="F672" i="3"/>
  <c r="F664" i="3"/>
  <c r="F656" i="3"/>
  <c r="F648" i="3"/>
  <c r="F640" i="3"/>
  <c r="F632" i="3"/>
  <c r="F624" i="3"/>
  <c r="F616" i="3"/>
  <c r="F608" i="3"/>
  <c r="F600" i="3"/>
  <c r="F592" i="3"/>
  <c r="F584" i="3"/>
  <c r="F576" i="3"/>
  <c r="F568" i="3"/>
  <c r="F560" i="3"/>
  <c r="F552" i="3"/>
  <c r="F544" i="3"/>
  <c r="F536" i="3"/>
  <c r="F528" i="3"/>
  <c r="F520" i="3"/>
  <c r="F512" i="3"/>
  <c r="F504" i="3"/>
  <c r="F496" i="3"/>
  <c r="F488" i="3"/>
  <c r="F480" i="3"/>
  <c r="F472" i="3"/>
  <c r="F464" i="3"/>
  <c r="F456" i="3"/>
  <c r="F448" i="3"/>
  <c r="F440" i="3"/>
  <c r="F432" i="3"/>
  <c r="F424" i="3"/>
  <c r="F416" i="3"/>
  <c r="F408" i="3"/>
  <c r="F400" i="3"/>
  <c r="F392" i="3"/>
  <c r="F384" i="3"/>
  <c r="F376" i="3"/>
  <c r="F368" i="3"/>
  <c r="F360" i="3"/>
  <c r="F352" i="3"/>
  <c r="F344" i="3"/>
  <c r="F336" i="3"/>
  <c r="F328" i="3"/>
  <c r="F320" i="3"/>
  <c r="F312" i="3"/>
  <c r="F304" i="3"/>
  <c r="F296" i="3"/>
  <c r="F288" i="3"/>
  <c r="F280" i="3"/>
  <c r="F272" i="3"/>
  <c r="F264" i="3"/>
  <c r="F256" i="3"/>
  <c r="F248" i="3"/>
  <c r="F240" i="3"/>
  <c r="F232" i="3"/>
  <c r="F224" i="3"/>
  <c r="F216" i="3"/>
  <c r="F208" i="3"/>
  <c r="F200" i="3"/>
  <c r="F192" i="3"/>
  <c r="F184" i="3"/>
  <c r="F176" i="3"/>
  <c r="F168" i="3"/>
  <c r="F160" i="3"/>
  <c r="F152" i="3"/>
  <c r="F144" i="3"/>
  <c r="F136" i="3"/>
  <c r="F128" i="3"/>
  <c r="F120" i="3"/>
  <c r="F112" i="3"/>
  <c r="F104" i="3"/>
  <c r="F96" i="3"/>
  <c r="F88" i="3"/>
  <c r="F80" i="3"/>
  <c r="F72" i="3"/>
  <c r="F64" i="3"/>
  <c r="F56" i="3"/>
  <c r="F48" i="3"/>
  <c r="F40" i="3"/>
  <c r="F32" i="3"/>
  <c r="F24" i="3"/>
  <c r="F16" i="3"/>
  <c r="F9" i="3"/>
  <c r="F166" i="3"/>
  <c r="F110" i="3"/>
  <c r="F78" i="3"/>
  <c r="F54" i="3"/>
  <c r="F22" i="3"/>
  <c r="F2617" i="3"/>
  <c r="F3747" i="3"/>
  <c r="F3235" i="3"/>
  <c r="F2723" i="3"/>
  <c r="F2577" i="3"/>
  <c r="F2449" i="3"/>
  <c r="F2329" i="3"/>
  <c r="F2242" i="3"/>
  <c r="F2159" i="3"/>
  <c r="F2073" i="3"/>
  <c r="F1986" i="3"/>
  <c r="F1903" i="3"/>
  <c r="F1817" i="3"/>
  <c r="F1730" i="3"/>
  <c r="F1647" i="3"/>
  <c r="F1613" i="3"/>
  <c r="F1581" i="3"/>
  <c r="F1549" i="3"/>
  <c r="F1517" i="3"/>
  <c r="F1485" i="3"/>
  <c r="F1453" i="3"/>
  <c r="F1421" i="3"/>
  <c r="F1389" i="3"/>
  <c r="F1357" i="3"/>
  <c r="F1325" i="3"/>
  <c r="F1293" i="3"/>
  <c r="F1261" i="3"/>
  <c r="F1229" i="3"/>
  <c r="F1197" i="3"/>
  <c r="F1165" i="3"/>
  <c r="F1133" i="3"/>
  <c r="F1101" i="3"/>
  <c r="F1069" i="3"/>
  <c r="F1037" i="3"/>
  <c r="F1005" i="3"/>
  <c r="F973" i="3"/>
  <c r="F941" i="3"/>
  <c r="F909" i="3"/>
  <c r="F877" i="3"/>
  <c r="F845" i="3"/>
  <c r="F813" i="3"/>
  <c r="F781" i="3"/>
  <c r="F749" i="3"/>
  <c r="F717" i="3"/>
  <c r="F703" i="3"/>
  <c r="F695" i="3"/>
  <c r="F687" i="3"/>
  <c r="F679" i="3"/>
  <c r="F671" i="3"/>
  <c r="F663" i="3"/>
  <c r="F655" i="3"/>
  <c r="F647" i="3"/>
  <c r="F639" i="3"/>
  <c r="F631" i="3"/>
  <c r="F623" i="3"/>
  <c r="F615" i="3"/>
  <c r="F607" i="3"/>
  <c r="F599" i="3"/>
  <c r="F591" i="3"/>
  <c r="F583" i="3"/>
  <c r="F575" i="3"/>
  <c r="F567" i="3"/>
  <c r="F559" i="3"/>
  <c r="F551" i="3"/>
  <c r="F543" i="3"/>
  <c r="F535" i="3"/>
  <c r="F527" i="3"/>
  <c r="F519" i="3"/>
  <c r="F511" i="3"/>
  <c r="F503" i="3"/>
  <c r="F495" i="3"/>
  <c r="F487" i="3"/>
  <c r="F479" i="3"/>
  <c r="F471" i="3"/>
  <c r="F463" i="3"/>
  <c r="F455" i="3"/>
  <c r="F447" i="3"/>
  <c r="F439" i="3"/>
  <c r="F431" i="3"/>
  <c r="F423" i="3"/>
  <c r="F415" i="3"/>
  <c r="F407" i="3"/>
  <c r="F399" i="3"/>
  <c r="F391" i="3"/>
  <c r="F383" i="3"/>
  <c r="F375" i="3"/>
  <c r="F367" i="3"/>
  <c r="F359" i="3"/>
  <c r="F351" i="3"/>
  <c r="F343" i="3"/>
  <c r="F335" i="3"/>
  <c r="F327" i="3"/>
  <c r="F319" i="3"/>
  <c r="F311" i="3"/>
  <c r="F303" i="3"/>
  <c r="F295" i="3"/>
  <c r="F287" i="3"/>
  <c r="F279" i="3"/>
  <c r="F271" i="3"/>
  <c r="F263" i="3"/>
  <c r="F255" i="3"/>
  <c r="F247" i="3"/>
  <c r="F239" i="3"/>
  <c r="F231" i="3"/>
  <c r="F223" i="3"/>
  <c r="F215" i="3"/>
  <c r="F207" i="3"/>
  <c r="F199" i="3"/>
  <c r="F191" i="3"/>
  <c r="F183" i="3"/>
  <c r="F175" i="3"/>
  <c r="F167" i="3"/>
  <c r="F159" i="3"/>
  <c r="F151" i="3"/>
  <c r="F143" i="3"/>
  <c r="F135" i="3"/>
  <c r="F127" i="3"/>
  <c r="F119" i="3"/>
  <c r="F111" i="3"/>
  <c r="F103" i="3"/>
  <c r="F95" i="3"/>
  <c r="F87" i="3"/>
  <c r="F79" i="3"/>
  <c r="F71" i="3"/>
  <c r="F63" i="3"/>
  <c r="F55" i="3"/>
  <c r="F47" i="3"/>
  <c r="F39" i="3"/>
  <c r="F31" i="3"/>
  <c r="F23" i="3"/>
  <c r="F15" i="3"/>
  <c r="F8" i="3"/>
  <c r="F182" i="3"/>
  <c r="F94" i="3"/>
  <c r="F62" i="3"/>
  <c r="F46" i="3"/>
  <c r="F30" i="3"/>
  <c r="F14" i="3"/>
  <c r="F4849" i="3"/>
  <c r="F2353" i="3"/>
  <c r="F1666" i="3"/>
  <c r="F1397" i="3"/>
  <c r="F1141" i="3"/>
  <c r="F885" i="3"/>
  <c r="F689" i="3"/>
  <c r="F625" i="3"/>
  <c r="F561" i="3"/>
  <c r="F497" i="3"/>
  <c r="F441" i="3"/>
  <c r="F401" i="3"/>
  <c r="F337" i="3"/>
  <c r="F273" i="3"/>
  <c r="F209" i="3"/>
  <c r="F170" i="3"/>
  <c r="F138" i="3"/>
  <c r="F106" i="3"/>
  <c r="F74" i="3"/>
  <c r="F42" i="3"/>
  <c r="C11" i="3"/>
  <c r="C12" i="3" s="1"/>
  <c r="F2095" i="3"/>
  <c r="F377" i="3"/>
  <c r="F129" i="3"/>
  <c r="F2" i="3"/>
  <c r="F3363" i="3"/>
  <c r="F657" i="3"/>
  <c r="F241" i="3"/>
  <c r="F58" i="3"/>
  <c r="F2265" i="3"/>
  <c r="F1621" i="3"/>
  <c r="F1365" i="3"/>
  <c r="F1109" i="3"/>
  <c r="F853" i="3"/>
  <c r="F681" i="3"/>
  <c r="F617" i="3"/>
  <c r="F553" i="3"/>
  <c r="F489" i="3"/>
  <c r="F433" i="3"/>
  <c r="F393" i="3"/>
  <c r="F329" i="3"/>
  <c r="F265" i="3"/>
  <c r="F201" i="3"/>
  <c r="F169" i="3"/>
  <c r="F137" i="3"/>
  <c r="F105" i="3"/>
  <c r="F73" i="3"/>
  <c r="F41" i="3"/>
  <c r="F10" i="3"/>
  <c r="F1557" i="3"/>
  <c r="F473" i="3"/>
  <c r="F193" i="3"/>
  <c r="F65" i="3"/>
  <c r="F1525" i="3"/>
  <c r="F593" i="3"/>
  <c r="F417" i="3"/>
  <c r="F186" i="3"/>
  <c r="F26" i="3"/>
  <c r="F2178" i="3"/>
  <c r="F1589" i="3"/>
  <c r="F1333" i="3"/>
  <c r="F1077" i="3"/>
  <c r="F821" i="3"/>
  <c r="F673" i="3"/>
  <c r="F609" i="3"/>
  <c r="F545" i="3"/>
  <c r="F481" i="3"/>
  <c r="F426" i="3"/>
  <c r="F385" i="3"/>
  <c r="F321" i="3"/>
  <c r="F257" i="3"/>
  <c r="F194" i="3"/>
  <c r="F162" i="3"/>
  <c r="F130" i="3"/>
  <c r="F98" i="3"/>
  <c r="F66" i="3"/>
  <c r="F34" i="3"/>
  <c r="F3" i="3"/>
  <c r="F4531" i="3"/>
  <c r="F1301" i="3"/>
  <c r="F1045" i="3"/>
  <c r="F789" i="3"/>
  <c r="F665" i="3"/>
  <c r="F601" i="3"/>
  <c r="F537" i="3"/>
  <c r="F425" i="3"/>
  <c r="F313" i="3"/>
  <c r="F249" i="3"/>
  <c r="F161" i="3"/>
  <c r="F97" i="3"/>
  <c r="F33" i="3"/>
  <c r="F1013" i="3"/>
  <c r="F465" i="3"/>
  <c r="F154" i="3"/>
  <c r="F2851" i="3"/>
  <c r="F1922" i="3"/>
  <c r="F1493" i="3"/>
  <c r="F1237" i="3"/>
  <c r="F981" i="3"/>
  <c r="F725" i="3"/>
  <c r="F649" i="3"/>
  <c r="F585" i="3"/>
  <c r="F521" i="3"/>
  <c r="F457" i="3"/>
  <c r="F410" i="3"/>
  <c r="F361" i="3"/>
  <c r="F297" i="3"/>
  <c r="F233" i="3"/>
  <c r="F185" i="3"/>
  <c r="F153" i="3"/>
  <c r="F121" i="3"/>
  <c r="F89" i="3"/>
  <c r="F57" i="3"/>
  <c r="F25" i="3"/>
  <c r="F505" i="3"/>
  <c r="F281" i="3"/>
  <c r="F145" i="3"/>
  <c r="F81" i="3"/>
  <c r="F17" i="3"/>
  <c r="F1269" i="3"/>
  <c r="F529" i="3"/>
  <c r="F305" i="3"/>
  <c r="F90" i="3"/>
  <c r="F2609" i="3"/>
  <c r="F1839" i="3"/>
  <c r="F1461" i="3"/>
  <c r="F1205" i="3"/>
  <c r="F949" i="3"/>
  <c r="F705" i="3"/>
  <c r="F641" i="3"/>
  <c r="F577" i="3"/>
  <c r="F513" i="3"/>
  <c r="F449" i="3"/>
  <c r="F409" i="3"/>
  <c r="F353" i="3"/>
  <c r="F289" i="3"/>
  <c r="F225" i="3"/>
  <c r="F178" i="3"/>
  <c r="F146" i="3"/>
  <c r="F114" i="3"/>
  <c r="F82" i="3"/>
  <c r="F50" i="3"/>
  <c r="F18" i="3"/>
  <c r="F2481" i="3"/>
  <c r="F1753" i="3"/>
  <c r="F1429" i="3"/>
  <c r="F1173" i="3"/>
  <c r="F917" i="3"/>
  <c r="F697" i="3"/>
  <c r="F633" i="3"/>
  <c r="F569" i="3"/>
  <c r="F442" i="3"/>
  <c r="F402" i="3"/>
  <c r="F345" i="3"/>
  <c r="F217" i="3"/>
  <c r="F177" i="3"/>
  <c r="F113" i="3"/>
  <c r="F49" i="3"/>
  <c r="F2009" i="3"/>
  <c r="F757" i="3"/>
  <c r="F369" i="3"/>
  <c r="F122" i="3"/>
  <c r="F9942" i="3"/>
  <c r="F9392" i="3"/>
  <c r="F9456" i="3"/>
  <c r="F9520" i="3"/>
  <c r="F9584" i="3"/>
  <c r="F9648" i="3"/>
  <c r="F9712" i="3"/>
  <c r="F9776" i="3"/>
  <c r="F9840" i="3"/>
  <c r="F9904" i="3"/>
  <c r="F9968" i="3"/>
  <c r="F9377" i="3"/>
  <c r="F9441" i="3"/>
  <c r="F9505" i="3"/>
  <c r="F9569" i="3"/>
  <c r="F9633" i="3"/>
  <c r="F9697" i="3"/>
  <c r="F9761" i="3"/>
  <c r="F9825" i="3"/>
  <c r="F9889" i="3"/>
  <c r="F9953" i="3"/>
  <c r="F9362" i="3"/>
  <c r="F9426" i="3"/>
  <c r="F9490" i="3"/>
  <c r="F9554" i="3"/>
  <c r="F9618" i="3"/>
  <c r="F9682" i="3"/>
  <c r="F9746" i="3"/>
  <c r="F9810" i="3"/>
  <c r="F9874" i="3"/>
  <c r="F9938" i="3"/>
  <c r="F10002" i="3"/>
  <c r="F9411" i="3"/>
  <c r="F9475" i="3"/>
  <c r="F9539" i="3"/>
  <c r="F9603" i="3"/>
  <c r="F9667" i="3"/>
  <c r="F9731" i="3"/>
  <c r="F9795" i="3"/>
  <c r="F9859" i="3"/>
  <c r="F9923" i="3"/>
  <c r="F9987" i="3"/>
  <c r="F9900" i="3"/>
  <c r="F9964" i="3"/>
  <c r="F9381" i="3"/>
  <c r="F9445" i="3"/>
  <c r="F9509" i="3"/>
  <c r="F9573" i="3"/>
  <c r="F9637" i="3"/>
  <c r="F9701" i="3"/>
  <c r="F9765" i="3"/>
  <c r="F9829" i="3"/>
  <c r="F9893" i="3"/>
  <c r="F9957" i="3"/>
  <c r="F9974" i="3"/>
  <c r="F9400" i="3"/>
  <c r="F9464" i="3"/>
  <c r="F9528" i="3"/>
  <c r="F9592" i="3"/>
  <c r="F9656" i="3"/>
  <c r="F9720" i="3"/>
  <c r="F9784" i="3"/>
  <c r="F9848" i="3"/>
  <c r="F9912" i="3"/>
  <c r="F9976" i="3"/>
  <c r="F9385" i="3"/>
  <c r="F9449" i="3"/>
  <c r="F9513" i="3"/>
  <c r="F9577" i="3"/>
  <c r="F9641" i="3"/>
  <c r="F9705" i="3"/>
  <c r="F9769" i="3"/>
  <c r="F9833" i="3"/>
  <c r="F9897" i="3"/>
  <c r="F9961" i="3"/>
  <c r="F9370" i="3"/>
  <c r="F9434" i="3"/>
  <c r="F9498" i="3"/>
  <c r="F9562" i="3"/>
  <c r="F9626" i="3"/>
  <c r="F9690" i="3"/>
  <c r="F9754" i="3"/>
  <c r="F9818" i="3"/>
  <c r="F9882" i="3"/>
  <c r="F9946" i="3"/>
  <c r="F9355" i="3"/>
  <c r="F9419" i="3"/>
  <c r="F9483" i="3"/>
  <c r="F9547" i="3"/>
  <c r="F9611" i="3"/>
  <c r="F9675" i="3"/>
  <c r="F9739" i="3"/>
  <c r="F9803" i="3"/>
  <c r="F9867" i="3"/>
  <c r="F9931" i="3"/>
  <c r="F9995" i="3"/>
  <c r="F9908" i="3"/>
  <c r="F9972" i="3"/>
  <c r="F9389" i="3"/>
  <c r="F9453" i="3"/>
  <c r="F9517" i="3"/>
  <c r="F9581" i="3"/>
  <c r="F9645" i="3"/>
  <c r="F9709" i="3"/>
  <c r="F9773" i="3"/>
  <c r="F9837" i="3"/>
  <c r="F9901" i="3"/>
  <c r="F9965" i="3"/>
  <c r="F9950" i="3"/>
  <c r="F9408" i="3"/>
  <c r="F9472" i="3"/>
  <c r="F9536" i="3"/>
  <c r="F9600" i="3"/>
  <c r="F9664" i="3"/>
  <c r="F9728" i="3"/>
  <c r="F9792" i="3"/>
  <c r="F9856" i="3"/>
  <c r="F9920" i="3"/>
  <c r="F9984" i="3"/>
  <c r="F9393" i="3"/>
  <c r="F9457" i="3"/>
  <c r="F9521" i="3"/>
  <c r="F9585" i="3"/>
  <c r="F9649" i="3"/>
  <c r="F9713" i="3"/>
  <c r="F9777" i="3"/>
  <c r="F9841" i="3"/>
  <c r="F9905" i="3"/>
  <c r="F9969" i="3"/>
  <c r="F9378" i="3"/>
  <c r="F9442" i="3"/>
  <c r="F9506" i="3"/>
  <c r="F9570" i="3"/>
  <c r="F9634" i="3"/>
  <c r="F9698" i="3"/>
  <c r="F9762" i="3"/>
  <c r="F9826" i="3"/>
  <c r="F9890" i="3"/>
  <c r="F9954" i="3"/>
  <c r="F9363" i="3"/>
  <c r="F9427" i="3"/>
  <c r="F9491" i="3"/>
  <c r="F9555" i="3"/>
  <c r="F9619" i="3"/>
  <c r="F9683" i="3"/>
  <c r="F9747" i="3"/>
  <c r="F9811" i="3"/>
  <c r="F9875" i="3"/>
  <c r="F9939" i="3"/>
  <c r="F9852" i="3"/>
  <c r="F9916" i="3"/>
  <c r="F9980" i="3"/>
  <c r="F9397" i="3"/>
  <c r="F9461" i="3"/>
  <c r="F9525" i="3"/>
  <c r="F9589" i="3"/>
  <c r="F9653" i="3"/>
  <c r="F9717" i="3"/>
  <c r="F9781" i="3"/>
  <c r="F9845" i="3"/>
  <c r="F9909" i="3"/>
  <c r="F9973" i="3"/>
  <c r="F9352" i="3"/>
  <c r="F9416" i="3"/>
  <c r="F9480" i="3"/>
  <c r="F9544" i="3"/>
  <c r="F9608" i="3"/>
  <c r="F9672" i="3"/>
  <c r="F9736" i="3"/>
  <c r="F9800" i="3"/>
  <c r="F9864" i="3"/>
  <c r="F9928" i="3"/>
  <c r="F9992" i="3"/>
  <c r="F9401" i="3"/>
  <c r="F9465" i="3"/>
  <c r="F9529" i="3"/>
  <c r="F9593" i="3"/>
  <c r="F9657" i="3"/>
  <c r="F9721" i="3"/>
  <c r="F9785" i="3"/>
  <c r="F9849" i="3"/>
  <c r="F9913" i="3"/>
  <c r="F9977" i="3"/>
  <c r="F9386" i="3"/>
  <c r="F9450" i="3"/>
  <c r="F9514" i="3"/>
  <c r="F9578" i="3"/>
  <c r="F9642" i="3"/>
  <c r="F9706" i="3"/>
  <c r="F9770" i="3"/>
  <c r="F9834" i="3"/>
  <c r="F9898" i="3"/>
  <c r="F9962" i="3"/>
  <c r="F9371" i="3"/>
  <c r="F9435" i="3"/>
  <c r="F9499" i="3"/>
  <c r="F9563" i="3"/>
  <c r="F9627" i="3"/>
  <c r="F9691" i="3"/>
  <c r="F9755" i="3"/>
  <c r="F9819" i="3"/>
  <c r="F9883" i="3"/>
  <c r="F9947" i="3"/>
  <c r="F9860" i="3"/>
  <c r="F9924" i="3"/>
  <c r="F9988" i="3"/>
  <c r="F9405" i="3"/>
  <c r="F9469" i="3"/>
  <c r="F9533" i="3"/>
  <c r="F9597" i="3"/>
  <c r="F9661" i="3"/>
  <c r="F9725" i="3"/>
  <c r="F9789" i="3"/>
  <c r="F9853" i="3"/>
  <c r="F9917" i="3"/>
  <c r="F9981" i="3"/>
  <c r="F9360" i="3"/>
  <c r="F9424" i="3"/>
  <c r="F9488" i="3"/>
  <c r="F9552" i="3"/>
  <c r="F9616" i="3"/>
  <c r="F9680" i="3"/>
  <c r="F9744" i="3"/>
  <c r="F9808" i="3"/>
  <c r="F9872" i="3"/>
  <c r="F9936" i="3"/>
  <c r="F10000" i="3"/>
  <c r="F9409" i="3"/>
  <c r="F9473" i="3"/>
  <c r="F9537" i="3"/>
  <c r="F9601" i="3"/>
  <c r="F9665" i="3"/>
  <c r="F9729" i="3"/>
  <c r="F9793" i="3"/>
  <c r="F9857" i="3"/>
  <c r="F9921" i="3"/>
  <c r="F9985" i="3"/>
  <c r="F9394" i="3"/>
  <c r="F9458" i="3"/>
  <c r="F9522" i="3"/>
  <c r="F9586" i="3"/>
  <c r="F9650" i="3"/>
  <c r="F9714" i="3"/>
  <c r="F9778" i="3"/>
  <c r="F9842" i="3"/>
  <c r="F9906" i="3"/>
  <c r="F9970" i="3"/>
  <c r="F9379" i="3"/>
  <c r="F9443" i="3"/>
  <c r="F9507" i="3"/>
  <c r="F9571" i="3"/>
  <c r="F9635" i="3"/>
  <c r="F9699" i="3"/>
  <c r="F9763" i="3"/>
  <c r="F9827" i="3"/>
  <c r="F9891" i="3"/>
  <c r="F9955" i="3"/>
  <c r="F9868" i="3"/>
  <c r="F9932" i="3"/>
  <c r="F9996" i="3"/>
  <c r="F9413" i="3"/>
  <c r="F9477" i="3"/>
  <c r="F9541" i="3"/>
  <c r="F9605" i="3"/>
  <c r="F9669" i="3"/>
  <c r="F9733" i="3"/>
  <c r="F9797" i="3"/>
  <c r="F9861" i="3"/>
  <c r="F9925" i="3"/>
  <c r="F9989" i="3"/>
  <c r="F9376" i="3"/>
  <c r="F9440" i="3"/>
  <c r="F9504" i="3"/>
  <c r="F9568" i="3"/>
  <c r="F9632" i="3"/>
  <c r="F9696" i="3"/>
  <c r="F9760" i="3"/>
  <c r="F9824" i="3"/>
  <c r="F9888" i="3"/>
  <c r="F9952" i="3"/>
  <c r="F9361" i="3"/>
  <c r="F9425" i="3"/>
  <c r="F9489" i="3"/>
  <c r="F9553" i="3"/>
  <c r="F9617" i="3"/>
  <c r="F9681" i="3"/>
  <c r="F9745" i="3"/>
  <c r="F9809" i="3"/>
  <c r="F9873" i="3"/>
  <c r="F9937" i="3"/>
  <c r="F10001" i="3"/>
  <c r="F9410" i="3"/>
  <c r="F9474" i="3"/>
  <c r="F9538" i="3"/>
  <c r="F9602" i="3"/>
  <c r="F9666" i="3"/>
  <c r="F9730" i="3"/>
  <c r="F9794" i="3"/>
  <c r="F9858" i="3"/>
  <c r="F9922" i="3"/>
  <c r="F9986" i="3"/>
  <c r="F9395" i="3"/>
  <c r="F9459" i="3"/>
  <c r="F9523" i="3"/>
  <c r="F9587" i="3"/>
  <c r="F9651" i="3"/>
  <c r="F9715" i="3"/>
  <c r="F9779" i="3"/>
  <c r="F9843" i="3"/>
  <c r="F9907" i="3"/>
  <c r="F9971" i="3"/>
  <c r="F9884" i="3"/>
  <c r="F9948" i="3"/>
  <c r="F9365" i="3"/>
  <c r="F9429" i="3"/>
  <c r="F9493" i="3"/>
  <c r="F9557" i="3"/>
  <c r="F9621" i="3"/>
  <c r="F9685" i="3"/>
  <c r="F9749" i="3"/>
  <c r="F9813" i="3"/>
  <c r="F9877" i="3"/>
  <c r="F9941" i="3"/>
  <c r="F9384" i="3"/>
  <c r="F9448" i="3"/>
  <c r="F9512" i="3"/>
  <c r="F9576" i="3"/>
  <c r="F9640" i="3"/>
  <c r="F9704" i="3"/>
  <c r="F9768" i="3"/>
  <c r="F9832" i="3"/>
  <c r="F9896" i="3"/>
  <c r="F9960" i="3"/>
  <c r="F9369" i="3"/>
  <c r="F9433" i="3"/>
  <c r="F9497" i="3"/>
  <c r="F9561" i="3"/>
  <c r="F9625" i="3"/>
  <c r="F9689" i="3"/>
  <c r="F9753" i="3"/>
  <c r="F9817" i="3"/>
  <c r="F9881" i="3"/>
  <c r="F9945" i="3"/>
  <c r="F9432" i="3"/>
  <c r="F9944" i="3"/>
  <c r="F9801" i="3"/>
  <c r="F9482" i="3"/>
  <c r="G9482" i="3" s="1"/>
  <c r="H9482" i="3" s="1"/>
  <c r="F9738" i="3"/>
  <c r="F9994" i="3"/>
  <c r="F9595" i="3"/>
  <c r="F9851" i="3"/>
  <c r="F9956" i="3"/>
  <c r="F9565" i="3"/>
  <c r="F9821" i="3"/>
  <c r="F9496" i="3"/>
  <c r="F9353" i="3"/>
  <c r="F9865" i="3"/>
  <c r="F9530" i="3"/>
  <c r="F9786" i="3"/>
  <c r="F9387" i="3"/>
  <c r="F9643" i="3"/>
  <c r="F9899" i="3"/>
  <c r="F9357" i="3"/>
  <c r="F9613" i="3"/>
  <c r="F9869" i="3"/>
  <c r="F9560" i="3"/>
  <c r="F9417" i="3"/>
  <c r="F9929" i="3"/>
  <c r="F9546" i="3"/>
  <c r="F9802" i="3"/>
  <c r="F9403" i="3"/>
  <c r="F9659" i="3"/>
  <c r="F9915" i="3"/>
  <c r="F9373" i="3"/>
  <c r="F9629" i="3"/>
  <c r="F9885" i="3"/>
  <c r="F9624" i="3"/>
  <c r="F9481" i="3"/>
  <c r="F9993" i="3"/>
  <c r="F9594" i="3"/>
  <c r="F9850" i="3"/>
  <c r="F9451" i="3"/>
  <c r="F9707" i="3"/>
  <c r="F9963" i="3"/>
  <c r="F9421" i="3"/>
  <c r="F9677" i="3"/>
  <c r="F9933" i="3"/>
  <c r="F9752" i="3"/>
  <c r="F9609" i="3"/>
  <c r="F9402" i="3"/>
  <c r="F9658" i="3"/>
  <c r="F9914" i="3"/>
  <c r="F9515" i="3"/>
  <c r="F9771" i="3"/>
  <c r="F9876" i="3"/>
  <c r="F9485" i="3"/>
  <c r="F9741" i="3"/>
  <c r="F9816" i="3"/>
  <c r="F9673" i="3"/>
  <c r="F9418" i="3"/>
  <c r="F9674" i="3"/>
  <c r="F9930" i="3"/>
  <c r="F9531" i="3"/>
  <c r="F9787" i="3"/>
  <c r="F9892" i="3"/>
  <c r="F9501" i="3"/>
  <c r="F9757" i="3"/>
  <c r="F9368" i="3"/>
  <c r="F9722" i="3"/>
  <c r="F9940" i="3"/>
  <c r="F9688" i="3"/>
  <c r="F9866" i="3"/>
  <c r="F9437" i="3"/>
  <c r="F9880" i="3"/>
  <c r="F9978" i="3"/>
  <c r="F9549" i="3"/>
  <c r="F9545" i="3"/>
  <c r="F9467" i="3"/>
  <c r="F9693" i="3"/>
  <c r="F9737" i="3"/>
  <c r="F9579" i="3"/>
  <c r="F9805" i="3"/>
  <c r="F9466" i="3"/>
  <c r="F9835" i="3"/>
  <c r="F9610" i="3"/>
  <c r="F9979" i="3"/>
  <c r="F9354" i="3"/>
  <c r="F9723" i="3"/>
  <c r="F9949" i="3"/>
  <c r="G9809" i="3" l="1"/>
  <c r="H9809" i="3" s="1"/>
  <c r="G9817" i="3"/>
  <c r="H9817" i="3" s="1"/>
  <c r="G9779" i="3"/>
  <c r="H9779" i="3" s="1"/>
  <c r="G9410" i="3"/>
  <c r="H9410" i="3" s="1"/>
  <c r="G964" i="3"/>
  <c r="H964" i="3" s="1"/>
  <c r="G9919" i="3"/>
  <c r="H9919" i="3" s="1"/>
  <c r="G9613" i="3"/>
  <c r="H9613" i="3" s="1"/>
  <c r="G9325" i="3"/>
  <c r="H9325" i="3" s="1"/>
  <c r="G9476" i="3"/>
  <c r="H9476" i="3" s="1"/>
  <c r="G9334" i="3"/>
  <c r="H9334" i="3" s="1"/>
  <c r="G9340" i="3"/>
  <c r="H9340" i="3" s="1"/>
  <c r="G9081" i="3"/>
  <c r="H9081" i="3" s="1"/>
  <c r="G9028" i="3"/>
  <c r="H9028" i="3" s="1"/>
  <c r="G9034" i="3"/>
  <c r="H9034" i="3" s="1"/>
  <c r="G8911" i="3"/>
  <c r="H8911" i="3" s="1"/>
  <c r="G8785" i="3"/>
  <c r="H8785" i="3" s="1"/>
  <c r="G8794" i="3"/>
  <c r="H8794" i="3" s="1"/>
  <c r="G8736" i="3"/>
  <c r="H8736" i="3" s="1"/>
  <c r="G8682" i="3"/>
  <c r="H8682" i="3" s="1"/>
  <c r="G8632" i="3"/>
  <c r="H8632" i="3" s="1"/>
  <c r="G8584" i="3"/>
  <c r="H8584" i="3" s="1"/>
  <c r="G8534" i="3"/>
  <c r="H8534" i="3" s="1"/>
  <c r="G8490" i="3"/>
  <c r="H8490" i="3" s="1"/>
  <c r="G8456" i="3"/>
  <c r="H8456" i="3" s="1"/>
  <c r="G9020" i="3"/>
  <c r="H9020" i="3" s="1"/>
  <c r="G8812" i="3"/>
  <c r="H8812" i="3" s="1"/>
  <c r="G8903" i="3"/>
  <c r="H8903" i="3" s="1"/>
  <c r="G8968" i="3"/>
  <c r="H8968" i="3" s="1"/>
  <c r="G8827" i="3"/>
  <c r="H8827" i="3" s="1"/>
  <c r="G8753" i="3"/>
  <c r="H8753" i="3" s="1"/>
  <c r="G8715" i="3"/>
  <c r="H8715" i="3" s="1"/>
  <c r="G8675" i="3"/>
  <c r="H8675" i="3" s="1"/>
  <c r="G8641" i="3"/>
  <c r="H8641" i="3" s="1"/>
  <c r="G8601" i="3"/>
  <c r="H8601" i="3" s="1"/>
  <c r="G8561" i="3"/>
  <c r="H8561" i="3" s="1"/>
  <c r="G8527" i="3"/>
  <c r="H8527" i="3" s="1"/>
  <c r="G8487" i="3"/>
  <c r="H8487" i="3" s="1"/>
  <c r="G8449" i="3"/>
  <c r="H8449" i="3" s="1"/>
  <c r="G9010" i="3"/>
  <c r="H9010" i="3" s="1"/>
  <c r="G8804" i="3"/>
  <c r="H8804" i="3" s="1"/>
  <c r="G8408" i="3"/>
  <c r="H8408" i="3" s="1"/>
  <c r="G8372" i="3"/>
  <c r="H8372" i="3" s="1"/>
  <c r="G8332" i="3"/>
  <c r="H8332" i="3" s="1"/>
  <c r="G8292" i="3"/>
  <c r="H8292" i="3" s="1"/>
  <c r="G9048" i="3"/>
  <c r="H9048" i="3" s="1"/>
  <c r="G8397" i="3"/>
  <c r="H8397" i="3" s="1"/>
  <c r="G8359" i="3"/>
  <c r="H8359" i="3" s="1"/>
  <c r="G8323" i="3"/>
  <c r="H8323" i="3" s="1"/>
  <c r="G8285" i="3"/>
  <c r="H8285" i="3" s="1"/>
  <c r="G8245" i="3"/>
  <c r="H8245" i="3" s="1"/>
  <c r="G8211" i="3"/>
  <c r="H8211" i="3" s="1"/>
  <c r="G8171" i="3"/>
  <c r="H8171" i="3" s="1"/>
  <c r="G8131" i="3"/>
  <c r="H8131" i="3" s="1"/>
  <c r="G8095" i="3"/>
  <c r="H8095" i="3" s="1"/>
  <c r="G8055" i="3"/>
  <c r="H8055" i="3" s="1"/>
  <c r="G8019" i="3"/>
  <c r="H8019" i="3" s="1"/>
  <c r="G7981" i="3"/>
  <c r="H7981" i="3" s="1"/>
  <c r="G8244" i="3"/>
  <c r="H8244" i="3" s="1"/>
  <c r="G8204" i="3"/>
  <c r="H8204" i="3" s="1"/>
  <c r="G8170" i="3"/>
  <c r="H8170" i="3" s="1"/>
  <c r="G8130" i="3"/>
  <c r="H8130" i="3" s="1"/>
  <c r="G8090" i="3"/>
  <c r="H8090" i="3" s="1"/>
  <c r="G8056" i="3"/>
  <c r="H8056" i="3" s="1"/>
  <c r="G8016" i="3"/>
  <c r="H8016" i="3" s="1"/>
  <c r="G7949" i="3"/>
  <c r="H7949" i="3" s="1"/>
  <c r="G7911" i="3"/>
  <c r="H7911" i="3" s="1"/>
  <c r="G7875" i="3"/>
  <c r="H7875" i="3" s="1"/>
  <c r="G7845" i="3"/>
  <c r="H7845" i="3" s="1"/>
  <c r="G7819" i="3"/>
  <c r="H7819" i="3" s="1"/>
  <c r="G7789" i="3"/>
  <c r="H7789" i="3" s="1"/>
  <c r="G7759" i="3"/>
  <c r="H7759" i="3" s="1"/>
  <c r="G7733" i="3"/>
  <c r="H7733" i="3" s="1"/>
  <c r="G7703" i="3"/>
  <c r="H7703" i="3" s="1"/>
  <c r="G7675" i="3"/>
  <c r="H7675" i="3" s="1"/>
  <c r="G7647" i="3"/>
  <c r="H7647" i="3" s="1"/>
  <c r="G7619" i="3"/>
  <c r="H7619" i="3" s="1"/>
  <c r="G7589" i="3"/>
  <c r="H7589" i="3" s="1"/>
  <c r="G7563" i="3"/>
  <c r="H7563" i="3" s="1"/>
  <c r="G7533" i="3"/>
  <c r="H7533" i="3" s="1"/>
  <c r="G7503" i="3"/>
  <c r="H7503" i="3" s="1"/>
  <c r="G7988" i="3"/>
  <c r="H7988" i="3" s="1"/>
  <c r="G7936" i="3"/>
  <c r="H7936" i="3" s="1"/>
  <c r="G7908" i="3"/>
  <c r="H7908" i="3" s="1"/>
  <c r="G7880" i="3"/>
  <c r="H7880" i="3" s="1"/>
  <c r="G7852" i="3"/>
  <c r="H7852" i="3" s="1"/>
  <c r="G7822" i="3"/>
  <c r="H7822" i="3" s="1"/>
  <c r="G7796" i="3"/>
  <c r="H7796" i="3" s="1"/>
  <c r="G7766" i="3"/>
  <c r="H7766" i="3" s="1"/>
  <c r="G7736" i="3"/>
  <c r="H7736" i="3" s="1"/>
  <c r="G7710" i="3"/>
  <c r="H7710" i="3" s="1"/>
  <c r="G7680" i="3"/>
  <c r="H7680" i="3" s="1"/>
  <c r="G7658" i="3"/>
  <c r="H7658" i="3" s="1"/>
  <c r="G7638" i="3"/>
  <c r="H7638" i="3" s="1"/>
  <c r="G7616" i="3"/>
  <c r="H7616" i="3" s="1"/>
  <c r="G7594" i="3"/>
  <c r="H7594" i="3" s="1"/>
  <c r="G7574" i="3"/>
  <c r="H7574" i="3" s="1"/>
  <c r="G7552" i="3"/>
  <c r="H7552" i="3" s="1"/>
  <c r="G7530" i="3"/>
  <c r="H7530" i="3" s="1"/>
  <c r="G7510" i="3"/>
  <c r="H7510" i="3" s="1"/>
  <c r="G7488" i="3"/>
  <c r="H7488" i="3" s="1"/>
  <c r="G7481" i="3"/>
  <c r="H7481" i="3" s="1"/>
  <c r="G7461" i="3"/>
  <c r="H7461" i="3" s="1"/>
  <c r="G7439" i="3"/>
  <c r="H7439" i="3" s="1"/>
  <c r="G7417" i="3"/>
  <c r="H7417" i="3" s="1"/>
  <c r="G7397" i="3"/>
  <c r="H7397" i="3" s="1"/>
  <c r="G7375" i="3"/>
  <c r="H7375" i="3" s="1"/>
  <c r="G7353" i="3"/>
  <c r="H7353" i="3" s="1"/>
  <c r="G7333" i="3"/>
  <c r="H7333" i="3" s="1"/>
  <c r="G7311" i="3"/>
  <c r="H7311" i="3" s="1"/>
  <c r="G7289" i="3"/>
  <c r="H7289" i="3" s="1"/>
  <c r="G7269" i="3"/>
  <c r="H7269" i="3" s="1"/>
  <c r="G7247" i="3"/>
  <c r="H7247" i="3" s="1"/>
  <c r="G7225" i="3"/>
  <c r="H7225" i="3" s="1"/>
  <c r="G7205" i="3"/>
  <c r="H7205" i="3" s="1"/>
  <c r="G7183" i="3"/>
  <c r="H7183" i="3" s="1"/>
  <c r="G7161" i="3"/>
  <c r="H7161" i="3" s="1"/>
  <c r="G7141" i="3"/>
  <c r="H7141" i="3" s="1"/>
  <c r="G7119" i="3"/>
  <c r="H7119" i="3" s="1"/>
  <c r="G7097" i="3"/>
  <c r="H7097" i="3" s="1"/>
  <c r="G7077" i="3"/>
  <c r="H7077" i="3" s="1"/>
  <c r="G7055" i="3"/>
  <c r="H7055" i="3" s="1"/>
  <c r="G7033" i="3"/>
  <c r="H7033" i="3" s="1"/>
  <c r="G9865" i="3"/>
  <c r="H9865" i="3" s="1"/>
  <c r="G9495" i="3"/>
  <c r="H9495" i="3" s="1"/>
  <c r="G9281" i="3"/>
  <c r="H9281" i="3" s="1"/>
  <c r="G9235" i="3"/>
  <c r="H9235" i="3" s="1"/>
  <c r="G9286" i="3"/>
  <c r="H9286" i="3" s="1"/>
  <c r="G9488" i="3"/>
  <c r="H9488" i="3" s="1"/>
  <c r="G9073" i="3"/>
  <c r="H9073" i="3" s="1"/>
  <c r="G9360" i="3"/>
  <c r="H9360" i="3" s="1"/>
  <c r="G9128" i="3"/>
  <c r="H9128" i="3" s="1"/>
  <c r="G8854" i="3"/>
  <c r="H8854" i="3" s="1"/>
  <c r="G8996" i="3"/>
  <c r="H8996" i="3" s="1"/>
  <c r="G8778" i="3"/>
  <c r="H8778" i="3" s="1"/>
  <c r="G8726" i="3"/>
  <c r="H8726" i="3" s="1"/>
  <c r="G8680" i="3"/>
  <c r="H8680" i="3" s="1"/>
  <c r="G8626" i="3"/>
  <c r="H8626" i="3" s="1"/>
  <c r="G8576" i="3"/>
  <c r="H8576" i="3" s="1"/>
  <c r="G8526" i="3"/>
  <c r="H8526" i="3" s="1"/>
  <c r="G8488" i="3"/>
  <c r="H8488" i="3" s="1"/>
  <c r="G8448" i="3"/>
  <c r="H8448" i="3" s="1"/>
  <c r="G9012" i="3"/>
  <c r="H9012" i="3" s="1"/>
  <c r="G8796" i="3"/>
  <c r="H8796" i="3" s="1"/>
  <c r="G8871" i="3"/>
  <c r="H8871" i="3" s="1"/>
  <c r="G8960" i="3"/>
  <c r="H8960" i="3" s="1"/>
  <c r="G8802" i="3"/>
  <c r="H8802" i="3" s="1"/>
  <c r="G8747" i="3"/>
  <c r="H8747" i="3" s="1"/>
  <c r="G8711" i="3"/>
  <c r="H8711" i="3" s="1"/>
  <c r="G8673" i="3"/>
  <c r="H8673" i="3" s="1"/>
  <c r="G8633" i="3"/>
  <c r="H8633" i="3" s="1"/>
  <c r="G8599" i="3"/>
  <c r="H8599" i="3" s="1"/>
  <c r="G8559" i="3"/>
  <c r="H8559" i="3" s="1"/>
  <c r="G8519" i="3"/>
  <c r="H8519" i="3" s="1"/>
  <c r="G8483" i="3"/>
  <c r="H8483" i="3" s="1"/>
  <c r="G8443" i="3"/>
  <c r="H8443" i="3" s="1"/>
  <c r="G8932" i="3"/>
  <c r="H8932" i="3" s="1"/>
  <c r="G8781" i="3"/>
  <c r="H8781" i="3" s="1"/>
  <c r="G8404" i="3"/>
  <c r="H8404" i="3" s="1"/>
  <c r="G8364" i="3"/>
  <c r="H8364" i="3" s="1"/>
  <c r="G8330" i="3"/>
  <c r="H8330" i="3" s="1"/>
  <c r="G8290" i="3"/>
  <c r="H8290" i="3" s="1"/>
  <c r="G8420" i="3"/>
  <c r="H8420" i="3" s="1"/>
  <c r="G8395" i="3"/>
  <c r="H8395" i="3" s="1"/>
  <c r="G8355" i="3"/>
  <c r="H8355" i="3" s="1"/>
  <c r="G8317" i="3"/>
  <c r="H8317" i="3" s="1"/>
  <c r="G8279" i="3"/>
  <c r="H8279" i="3" s="1"/>
  <c r="G8243" i="3"/>
  <c r="H8243" i="3" s="1"/>
  <c r="G8203" i="3"/>
  <c r="H8203" i="3" s="1"/>
  <c r="G8167" i="3"/>
  <c r="H8167" i="3" s="1"/>
  <c r="G8127" i="3"/>
  <c r="H8127" i="3" s="1"/>
  <c r="G8087" i="3"/>
  <c r="H8087" i="3" s="1"/>
  <c r="G8053" i="3"/>
  <c r="H8053" i="3" s="1"/>
  <c r="G8013" i="3"/>
  <c r="H8013" i="3" s="1"/>
  <c r="G7975" i="3"/>
  <c r="H7975" i="3" s="1"/>
  <c r="G8240" i="3"/>
  <c r="H8240" i="3" s="1"/>
  <c r="G8202" i="3"/>
  <c r="H8202" i="3" s="1"/>
  <c r="G8162" i="3"/>
  <c r="H8162" i="3" s="1"/>
  <c r="G8128" i="3"/>
  <c r="H8128" i="3" s="1"/>
  <c r="G8088" i="3"/>
  <c r="H8088" i="3" s="1"/>
  <c r="G8048" i="3"/>
  <c r="H8048" i="3" s="1"/>
  <c r="G8012" i="3"/>
  <c r="H8012" i="3" s="1"/>
  <c r="G7943" i="3"/>
  <c r="H7943" i="3" s="1"/>
  <c r="G7907" i="3"/>
  <c r="H7907" i="3" s="1"/>
  <c r="G7871" i="3"/>
  <c r="H7871" i="3" s="1"/>
  <c r="G7843" i="3"/>
  <c r="H7843" i="3" s="1"/>
  <c r="G7813" i="3"/>
  <c r="H7813" i="3" s="1"/>
  <c r="G7787" i="3"/>
  <c r="H7787" i="3" s="1"/>
  <c r="G7757" i="3"/>
  <c r="H7757" i="3" s="1"/>
  <c r="G7727" i="3"/>
  <c r="H7727" i="3" s="1"/>
  <c r="G7701" i="3"/>
  <c r="H7701" i="3" s="1"/>
  <c r="G7671" i="3"/>
  <c r="H7671" i="3" s="1"/>
  <c r="G7643" i="3"/>
  <c r="H7643" i="3" s="1"/>
  <c r="G7615" i="3"/>
  <c r="H7615" i="3" s="1"/>
  <c r="G7587" i="3"/>
  <c r="H7587" i="3" s="1"/>
  <c r="G7557" i="3"/>
  <c r="H7557" i="3" s="1"/>
  <c r="G7531" i="3"/>
  <c r="H7531" i="3" s="1"/>
  <c r="G7501" i="3"/>
  <c r="H7501" i="3" s="1"/>
  <c r="G7974" i="3"/>
  <c r="H7974" i="3" s="1"/>
  <c r="G7934" i="3"/>
  <c r="H7934" i="3" s="1"/>
  <c r="G7904" i="3"/>
  <c r="H7904" i="3" s="1"/>
  <c r="G7876" i="3"/>
  <c r="H7876" i="3" s="1"/>
  <c r="G7848" i="3"/>
  <c r="H7848" i="3" s="1"/>
  <c r="G7820" i="3"/>
  <c r="H7820" i="3" s="1"/>
  <c r="G7790" i="3"/>
  <c r="H7790" i="3" s="1"/>
  <c r="G7764" i="3"/>
  <c r="H7764" i="3" s="1"/>
  <c r="G7734" i="3"/>
  <c r="H7734" i="3" s="1"/>
  <c r="G7704" i="3"/>
  <c r="H7704" i="3" s="1"/>
  <c r="G7678" i="3"/>
  <c r="H7678" i="3" s="1"/>
  <c r="G7656" i="3"/>
  <c r="H7656" i="3" s="1"/>
  <c r="G7634" i="3"/>
  <c r="H7634" i="3" s="1"/>
  <c r="G7614" i="3"/>
  <c r="H7614" i="3" s="1"/>
  <c r="G7592" i="3"/>
  <c r="H7592" i="3" s="1"/>
  <c r="G7570" i="3"/>
  <c r="H7570" i="3" s="1"/>
  <c r="G7550" i="3"/>
  <c r="H7550" i="3" s="1"/>
  <c r="G7528" i="3"/>
  <c r="H7528" i="3" s="1"/>
  <c r="G7506" i="3"/>
  <c r="H7506" i="3" s="1"/>
  <c r="G7992" i="3"/>
  <c r="H7992" i="3" s="1"/>
  <c r="G7479" i="3"/>
  <c r="H7479" i="3" s="1"/>
  <c r="G7457" i="3"/>
  <c r="H7457" i="3" s="1"/>
  <c r="G7437" i="3"/>
  <c r="H7437" i="3" s="1"/>
  <c r="G7415" i="3"/>
  <c r="H7415" i="3" s="1"/>
  <c r="G7393" i="3"/>
  <c r="H7393" i="3" s="1"/>
  <c r="G7373" i="3"/>
  <c r="H7373" i="3" s="1"/>
  <c r="G7351" i="3"/>
  <c r="H7351" i="3" s="1"/>
  <c r="G7329" i="3"/>
  <c r="H7329" i="3" s="1"/>
  <c r="G7309" i="3"/>
  <c r="H7309" i="3" s="1"/>
  <c r="G7287" i="3"/>
  <c r="H7287" i="3" s="1"/>
  <c r="G7265" i="3"/>
  <c r="H7265" i="3" s="1"/>
  <c r="G7245" i="3"/>
  <c r="H7245" i="3" s="1"/>
  <c r="G7223" i="3"/>
  <c r="H7223" i="3" s="1"/>
  <c r="G7201" i="3"/>
  <c r="H7201" i="3" s="1"/>
  <c r="G7181" i="3"/>
  <c r="H7181" i="3" s="1"/>
  <c r="G7159" i="3"/>
  <c r="H7159" i="3" s="1"/>
  <c r="G7137" i="3"/>
  <c r="H7137" i="3" s="1"/>
  <c r="G7117" i="3"/>
  <c r="H7117" i="3" s="1"/>
  <c r="G7095" i="3"/>
  <c r="H7095" i="3" s="1"/>
  <c r="G7073" i="3"/>
  <c r="H7073" i="3" s="1"/>
  <c r="G7053" i="3"/>
  <c r="H7053" i="3" s="1"/>
  <c r="G9914" i="3"/>
  <c r="H9914" i="3" s="1"/>
  <c r="G9471" i="3"/>
  <c r="H9471" i="3" s="1"/>
  <c r="G9273" i="3"/>
  <c r="H9273" i="3" s="1"/>
  <c r="G9207" i="3"/>
  <c r="H9207" i="3" s="1"/>
  <c r="G9266" i="3"/>
  <c r="H9266" i="3" s="1"/>
  <c r="G9146" i="3"/>
  <c r="H9146" i="3" s="1"/>
  <c r="G9051" i="3"/>
  <c r="H9051" i="3" s="1"/>
  <c r="G9013" i="3"/>
  <c r="H9013" i="3" s="1"/>
  <c r="G9112" i="3"/>
  <c r="H9112" i="3" s="1"/>
  <c r="G8822" i="3"/>
  <c r="H8822" i="3" s="1"/>
  <c r="G8956" i="3"/>
  <c r="H8956" i="3" s="1"/>
  <c r="G8776" i="3"/>
  <c r="H8776" i="3" s="1"/>
  <c r="G8722" i="3"/>
  <c r="H8722" i="3" s="1"/>
  <c r="G8670" i="3"/>
  <c r="H8670" i="3" s="1"/>
  <c r="G8622" i="3"/>
  <c r="H8622" i="3" s="1"/>
  <c r="G8568" i="3"/>
  <c r="H8568" i="3" s="1"/>
  <c r="G8520" i="3"/>
  <c r="H8520" i="3" s="1"/>
  <c r="G8482" i="3"/>
  <c r="H8482" i="3" s="1"/>
  <c r="G8444" i="3"/>
  <c r="H8444" i="3" s="1"/>
  <c r="G8924" i="3"/>
  <c r="H8924" i="3" s="1"/>
  <c r="G8789" i="3"/>
  <c r="H8789" i="3" s="1"/>
  <c r="G8862" i="3"/>
  <c r="H8862" i="3" s="1"/>
  <c r="G8930" i="3"/>
  <c r="H8930" i="3" s="1"/>
  <c r="G8795" i="3"/>
  <c r="H8795" i="3" s="1"/>
  <c r="G8743" i="3"/>
  <c r="H8743" i="3" s="1"/>
  <c r="G8705" i="3"/>
  <c r="H8705" i="3" s="1"/>
  <c r="G8667" i="3"/>
  <c r="H8667" i="3" s="1"/>
  <c r="G8631" i="3"/>
  <c r="H8631" i="3" s="1"/>
  <c r="G8591" i="3"/>
  <c r="H8591" i="3" s="1"/>
  <c r="G8555" i="3"/>
  <c r="H8555" i="3" s="1"/>
  <c r="G8515" i="3"/>
  <c r="H8515" i="3" s="1"/>
  <c r="G8475" i="3"/>
  <c r="H8475" i="3" s="1"/>
  <c r="G8441" i="3"/>
  <c r="H8441" i="3" s="1"/>
  <c r="G8909" i="3"/>
  <c r="H8909" i="3" s="1"/>
  <c r="G8784" i="3"/>
  <c r="H8784" i="3" s="1"/>
  <c r="G8400" i="3"/>
  <c r="H8400" i="3" s="1"/>
  <c r="G8362" i="3"/>
  <c r="H8362" i="3" s="1"/>
  <c r="G8322" i="3"/>
  <c r="H8322" i="3" s="1"/>
  <c r="G8288" i="3"/>
  <c r="H8288" i="3" s="1"/>
  <c r="G8889" i="3"/>
  <c r="H8889" i="3" s="1"/>
  <c r="G8387" i="3"/>
  <c r="H8387" i="3" s="1"/>
  <c r="G8351" i="3"/>
  <c r="H8351" i="3" s="1"/>
  <c r="G8311" i="3"/>
  <c r="H8311" i="3" s="1"/>
  <c r="G8275" i="3"/>
  <c r="H8275" i="3" s="1"/>
  <c r="G8237" i="3"/>
  <c r="H8237" i="3" s="1"/>
  <c r="G8199" i="3"/>
  <c r="H8199" i="3" s="1"/>
  <c r="G8159" i="3"/>
  <c r="H8159" i="3" s="1"/>
  <c r="G8125" i="3"/>
  <c r="H8125" i="3" s="1"/>
  <c r="G8085" i="3"/>
  <c r="H8085" i="3" s="1"/>
  <c r="G8045" i="3"/>
  <c r="H8045" i="3" s="1"/>
  <c r="G8011" i="3"/>
  <c r="H8011" i="3" s="1"/>
  <c r="G7971" i="3"/>
  <c r="H7971" i="3" s="1"/>
  <c r="G8234" i="3"/>
  <c r="H8234" i="3" s="1"/>
  <c r="G8196" i="3"/>
  <c r="H8196" i="3" s="1"/>
  <c r="G8160" i="3"/>
  <c r="H8160" i="3" s="1"/>
  <c r="G8120" i="3"/>
  <c r="H8120" i="3" s="1"/>
  <c r="G8084" i="3"/>
  <c r="H8084" i="3" s="1"/>
  <c r="G8044" i="3"/>
  <c r="H8044" i="3" s="1"/>
  <c r="G8004" i="3"/>
  <c r="H8004" i="3" s="1"/>
  <c r="G7941" i="3"/>
  <c r="H7941" i="3" s="1"/>
  <c r="G7901" i="3"/>
  <c r="H7901" i="3" s="1"/>
  <c r="G7867" i="3"/>
  <c r="H7867" i="3" s="1"/>
  <c r="G7839" i="3"/>
  <c r="H7839" i="3" s="1"/>
  <c r="G7811" i="3"/>
  <c r="H7811" i="3" s="1"/>
  <c r="G7781" i="3"/>
  <c r="H7781" i="3" s="1"/>
  <c r="G7755" i="3"/>
  <c r="H7755" i="3" s="1"/>
  <c r="G7725" i="3"/>
  <c r="H7725" i="3" s="1"/>
  <c r="G7695" i="3"/>
  <c r="H7695" i="3" s="1"/>
  <c r="G7669" i="3"/>
  <c r="H7669" i="3" s="1"/>
  <c r="G7639" i="3"/>
  <c r="H7639" i="3" s="1"/>
  <c r="G7611" i="3"/>
  <c r="H7611" i="3" s="1"/>
  <c r="G7583" i="3"/>
  <c r="H7583" i="3" s="1"/>
  <c r="G7555" i="3"/>
  <c r="H7555" i="3" s="1"/>
  <c r="G7525" i="3"/>
  <c r="H7525" i="3" s="1"/>
  <c r="G7499" i="3"/>
  <c r="H7499" i="3" s="1"/>
  <c r="G7958" i="3"/>
  <c r="H7958" i="3" s="1"/>
  <c r="G7928" i="3"/>
  <c r="H7928" i="3" s="1"/>
  <c r="G7902" i="3"/>
  <c r="H7902" i="3" s="1"/>
  <c r="G7872" i="3"/>
  <c r="H7872" i="3" s="1"/>
  <c r="G7844" i="3"/>
  <c r="H7844" i="3" s="1"/>
  <c r="G7816" i="3"/>
  <c r="H7816" i="3" s="1"/>
  <c r="G7788" i="3"/>
  <c r="H7788" i="3" s="1"/>
  <c r="G7758" i="3"/>
  <c r="H7758" i="3" s="1"/>
  <c r="G7732" i="3"/>
  <c r="H7732" i="3" s="1"/>
  <c r="G7702" i="3"/>
  <c r="H7702" i="3" s="1"/>
  <c r="G7674" i="3"/>
  <c r="H7674" i="3" s="1"/>
  <c r="G7654" i="3"/>
  <c r="H7654" i="3" s="1"/>
  <c r="G7632" i="3"/>
  <c r="H7632" i="3" s="1"/>
  <c r="G7610" i="3"/>
  <c r="H7610" i="3" s="1"/>
  <c r="G7590" i="3"/>
  <c r="H7590" i="3" s="1"/>
  <c r="G7568" i="3"/>
  <c r="H7568" i="3" s="1"/>
  <c r="G7546" i="3"/>
  <c r="H7546" i="3" s="1"/>
  <c r="G7526" i="3"/>
  <c r="H7526" i="3" s="1"/>
  <c r="G7504" i="3"/>
  <c r="H7504" i="3" s="1"/>
  <c r="G7960" i="3"/>
  <c r="H7960" i="3" s="1"/>
  <c r="G7477" i="3"/>
  <c r="H7477" i="3" s="1"/>
  <c r="G7455" i="3"/>
  <c r="H7455" i="3" s="1"/>
  <c r="G7433" i="3"/>
  <c r="H7433" i="3" s="1"/>
  <c r="G7413" i="3"/>
  <c r="H7413" i="3" s="1"/>
  <c r="G7391" i="3"/>
  <c r="H7391" i="3" s="1"/>
  <c r="G7369" i="3"/>
  <c r="H7369" i="3" s="1"/>
  <c r="G7349" i="3"/>
  <c r="H7349" i="3" s="1"/>
  <c r="G7327" i="3"/>
  <c r="H7327" i="3" s="1"/>
  <c r="G7305" i="3"/>
  <c r="H7305" i="3" s="1"/>
  <c r="G7285" i="3"/>
  <c r="H7285" i="3" s="1"/>
  <c r="G7263" i="3"/>
  <c r="H7263" i="3" s="1"/>
  <c r="G7241" i="3"/>
  <c r="H7241" i="3" s="1"/>
  <c r="G7221" i="3"/>
  <c r="H7221" i="3" s="1"/>
  <c r="G7199" i="3"/>
  <c r="H7199" i="3" s="1"/>
  <c r="G7177" i="3"/>
  <c r="H7177" i="3" s="1"/>
  <c r="G7157" i="3"/>
  <c r="H7157" i="3" s="1"/>
  <c r="G7135" i="3"/>
  <c r="H7135" i="3" s="1"/>
  <c r="G7113" i="3"/>
  <c r="H7113" i="3" s="1"/>
  <c r="G7093" i="3"/>
  <c r="H7093" i="3" s="1"/>
  <c r="G7071" i="3"/>
  <c r="H7071" i="3" s="1"/>
  <c r="G7049" i="3"/>
  <c r="H7049" i="3" s="1"/>
  <c r="G9534" i="3"/>
  <c r="H9534" i="3" s="1"/>
  <c r="G9421" i="3"/>
  <c r="H9421" i="3" s="1"/>
  <c r="G9249" i="3"/>
  <c r="H9249" i="3" s="1"/>
  <c r="G9193" i="3"/>
  <c r="H9193" i="3" s="1"/>
  <c r="G9336" i="3"/>
  <c r="H9336" i="3" s="1"/>
  <c r="G9430" i="3"/>
  <c r="H9430" i="3" s="1"/>
  <c r="G9047" i="3"/>
  <c r="H9047" i="3" s="1"/>
  <c r="G9007" i="3"/>
  <c r="H9007" i="3" s="1"/>
  <c r="G9080" i="3"/>
  <c r="H9080" i="3" s="1"/>
  <c r="G8799" i="3"/>
  <c r="H8799" i="3" s="1"/>
  <c r="G8938" i="3"/>
  <c r="H8938" i="3" s="1"/>
  <c r="G8766" i="3"/>
  <c r="H8766" i="3" s="1"/>
  <c r="G8718" i="3"/>
  <c r="H8718" i="3" s="1"/>
  <c r="G8664" i="3"/>
  <c r="H8664" i="3" s="1"/>
  <c r="G8610" i="3"/>
  <c r="H8610" i="3" s="1"/>
  <c r="G8566" i="3"/>
  <c r="H8566" i="3" s="1"/>
  <c r="G8514" i="3"/>
  <c r="H8514" i="3" s="1"/>
  <c r="G8476" i="3"/>
  <c r="H8476" i="3" s="1"/>
  <c r="G8440" i="3"/>
  <c r="H8440" i="3" s="1"/>
  <c r="G8917" i="3"/>
  <c r="H8917" i="3" s="1"/>
  <c r="G8990" i="3"/>
  <c r="H8990" i="3" s="1"/>
  <c r="G8855" i="3"/>
  <c r="H8855" i="3" s="1"/>
  <c r="G8923" i="3"/>
  <c r="H8923" i="3" s="1"/>
  <c r="G8775" i="3"/>
  <c r="H8775" i="3" s="1"/>
  <c r="G8739" i="3"/>
  <c r="H8739" i="3" s="1"/>
  <c r="G8699" i="3"/>
  <c r="H8699" i="3" s="1"/>
  <c r="G8663" i="3"/>
  <c r="H8663" i="3" s="1"/>
  <c r="G8625" i="3"/>
  <c r="H8625" i="3" s="1"/>
  <c r="G8587" i="3"/>
  <c r="H8587" i="3" s="1"/>
  <c r="G8547" i="3"/>
  <c r="H8547" i="3" s="1"/>
  <c r="G8513" i="3"/>
  <c r="H8513" i="3" s="1"/>
  <c r="G8473" i="3"/>
  <c r="H8473" i="3" s="1"/>
  <c r="G8433" i="3"/>
  <c r="H8433" i="3" s="1"/>
  <c r="G8900" i="3"/>
  <c r="H8900" i="3" s="1"/>
  <c r="G8905" i="3"/>
  <c r="H8905" i="3" s="1"/>
  <c r="G8394" i="3"/>
  <c r="H8394" i="3" s="1"/>
  <c r="G8356" i="3"/>
  <c r="H8356" i="3" s="1"/>
  <c r="G8320" i="3"/>
  <c r="H8320" i="3" s="1"/>
  <c r="G8280" i="3"/>
  <c r="H8280" i="3" s="1"/>
  <c r="G8937" i="3"/>
  <c r="H8937" i="3" s="1"/>
  <c r="G8383" i="3"/>
  <c r="H8383" i="3" s="1"/>
  <c r="G8343" i="3"/>
  <c r="H8343" i="3" s="1"/>
  <c r="G8309" i="3"/>
  <c r="H8309" i="3" s="1"/>
  <c r="G8269" i="3"/>
  <c r="H8269" i="3" s="1"/>
  <c r="G8231" i="3"/>
  <c r="H8231" i="3" s="1"/>
  <c r="G8195" i="3"/>
  <c r="H8195" i="3" s="1"/>
  <c r="G8157" i="3"/>
  <c r="H8157" i="3" s="1"/>
  <c r="G8117" i="3"/>
  <c r="H8117" i="3" s="1"/>
  <c r="G8083" i="3"/>
  <c r="H8083" i="3" s="1"/>
  <c r="G8043" i="3"/>
  <c r="H8043" i="3" s="1"/>
  <c r="G8003" i="3"/>
  <c r="H8003" i="3" s="1"/>
  <c r="G7967" i="3"/>
  <c r="H7967" i="3" s="1"/>
  <c r="G8228" i="3"/>
  <c r="H8228" i="3" s="1"/>
  <c r="G8192" i="3"/>
  <c r="H8192" i="3" s="1"/>
  <c r="G8154" i="3"/>
  <c r="H8154" i="3" s="1"/>
  <c r="G8116" i="3"/>
  <c r="H8116" i="3" s="1"/>
  <c r="G8076" i="3"/>
  <c r="H8076" i="3" s="1"/>
  <c r="G8042" i="3"/>
  <c r="H8042" i="3" s="1"/>
  <c r="G8002" i="3"/>
  <c r="H8002" i="3" s="1"/>
  <c r="G7933" i="3"/>
  <c r="H7933" i="3" s="1"/>
  <c r="G7899" i="3"/>
  <c r="H7899" i="3" s="1"/>
  <c r="G7863" i="3"/>
  <c r="H7863" i="3" s="1"/>
  <c r="G7835" i="3"/>
  <c r="H7835" i="3" s="1"/>
  <c r="G7807" i="3"/>
  <c r="H7807" i="3" s="1"/>
  <c r="G7779" i="3"/>
  <c r="H7779" i="3" s="1"/>
  <c r="G7749" i="3"/>
  <c r="H7749" i="3" s="1"/>
  <c r="G7723" i="3"/>
  <c r="H7723" i="3" s="1"/>
  <c r="G7693" i="3"/>
  <c r="H7693" i="3" s="1"/>
  <c r="G7663" i="3"/>
  <c r="H7663" i="3" s="1"/>
  <c r="G7637" i="3"/>
  <c r="H7637" i="3" s="1"/>
  <c r="G7607" i="3"/>
  <c r="H7607" i="3" s="1"/>
  <c r="G7579" i="3"/>
  <c r="H7579" i="3" s="1"/>
  <c r="G7551" i="3"/>
  <c r="H7551" i="3" s="1"/>
  <c r="G7523" i="3"/>
  <c r="H7523" i="3" s="1"/>
  <c r="G7493" i="3"/>
  <c r="H7493" i="3" s="1"/>
  <c r="G7956" i="3"/>
  <c r="H7956" i="3" s="1"/>
  <c r="G7926" i="3"/>
  <c r="H7926" i="3" s="1"/>
  <c r="G7896" i="3"/>
  <c r="H7896" i="3" s="1"/>
  <c r="G7870" i="3"/>
  <c r="H7870" i="3" s="1"/>
  <c r="G7840" i="3"/>
  <c r="H7840" i="3" s="1"/>
  <c r="G7812" i="3"/>
  <c r="H7812" i="3" s="1"/>
  <c r="G7784" i="3"/>
  <c r="H7784" i="3" s="1"/>
  <c r="G7756" i="3"/>
  <c r="H7756" i="3" s="1"/>
  <c r="G7726" i="3"/>
  <c r="H7726" i="3" s="1"/>
  <c r="G7700" i="3"/>
  <c r="H7700" i="3" s="1"/>
  <c r="G7672" i="3"/>
  <c r="H7672" i="3" s="1"/>
  <c r="G7650" i="3"/>
  <c r="H7650" i="3" s="1"/>
  <c r="G7630" i="3"/>
  <c r="H7630" i="3" s="1"/>
  <c r="G7608" i="3"/>
  <c r="H7608" i="3" s="1"/>
  <c r="G7586" i="3"/>
  <c r="H7586" i="3" s="1"/>
  <c r="G7566" i="3"/>
  <c r="H7566" i="3" s="1"/>
  <c r="G7544" i="3"/>
  <c r="H7544" i="3" s="1"/>
  <c r="G7522" i="3"/>
  <c r="H7522" i="3" s="1"/>
  <c r="G7502" i="3"/>
  <c r="H7502" i="3" s="1"/>
  <c r="G7978" i="3"/>
  <c r="H7978" i="3" s="1"/>
  <c r="G7473" i="3"/>
  <c r="H7473" i="3" s="1"/>
  <c r="G7453" i="3"/>
  <c r="H7453" i="3" s="1"/>
  <c r="G7431" i="3"/>
  <c r="H7431" i="3" s="1"/>
  <c r="G7409" i="3"/>
  <c r="H7409" i="3" s="1"/>
  <c r="G7389" i="3"/>
  <c r="H7389" i="3" s="1"/>
  <c r="G7367" i="3"/>
  <c r="H7367" i="3" s="1"/>
  <c r="G7345" i="3"/>
  <c r="H7345" i="3" s="1"/>
  <c r="G7325" i="3"/>
  <c r="H7325" i="3" s="1"/>
  <c r="G7303" i="3"/>
  <c r="H7303" i="3" s="1"/>
  <c r="G7281" i="3"/>
  <c r="H7281" i="3" s="1"/>
  <c r="G7261" i="3"/>
  <c r="H7261" i="3" s="1"/>
  <c r="G7239" i="3"/>
  <c r="H7239" i="3" s="1"/>
  <c r="G7217" i="3"/>
  <c r="H7217" i="3" s="1"/>
  <c r="G7197" i="3"/>
  <c r="H7197" i="3" s="1"/>
  <c r="G7175" i="3"/>
  <c r="H7175" i="3" s="1"/>
  <c r="G7153" i="3"/>
  <c r="H7153" i="3" s="1"/>
  <c r="G7133" i="3"/>
  <c r="H7133" i="3" s="1"/>
  <c r="G7111" i="3"/>
  <c r="H7111" i="3" s="1"/>
  <c r="G7089" i="3"/>
  <c r="H7089" i="3" s="1"/>
  <c r="G7069" i="3"/>
  <c r="H7069" i="3" s="1"/>
  <c r="G7047" i="3"/>
  <c r="H7047" i="3" s="1"/>
  <c r="G9842" i="3"/>
  <c r="H9842" i="3" s="1"/>
  <c r="G9401" i="3"/>
  <c r="H9401" i="3" s="1"/>
  <c r="G9238" i="3"/>
  <c r="H9238" i="3" s="1"/>
  <c r="G9181" i="3"/>
  <c r="H9181" i="3" s="1"/>
  <c r="G9296" i="3"/>
  <c r="H9296" i="3" s="1"/>
  <c r="G9131" i="3"/>
  <c r="H9131" i="3" s="1"/>
  <c r="G9035" i="3"/>
  <c r="H9035" i="3" s="1"/>
  <c r="G8995" i="3"/>
  <c r="H8995" i="3" s="1"/>
  <c r="G9068" i="3"/>
  <c r="H9068" i="3" s="1"/>
  <c r="G8913" i="3"/>
  <c r="H8913" i="3" s="1"/>
  <c r="G8906" i="3"/>
  <c r="H8906" i="3" s="1"/>
  <c r="G8760" i="3"/>
  <c r="H8760" i="3" s="1"/>
  <c r="G8706" i="3"/>
  <c r="H8706" i="3" s="1"/>
  <c r="G8662" i="3"/>
  <c r="H8662" i="3" s="1"/>
  <c r="G8608" i="3"/>
  <c r="H8608" i="3" s="1"/>
  <c r="G8554" i="3"/>
  <c r="H8554" i="3" s="1"/>
  <c r="G8512" i="3"/>
  <c r="H8512" i="3" s="1"/>
  <c r="G8472" i="3"/>
  <c r="H8472" i="3" s="1"/>
  <c r="G8434" i="3"/>
  <c r="H8434" i="3" s="1"/>
  <c r="G8892" i="3"/>
  <c r="H8892" i="3" s="1"/>
  <c r="G8982" i="3"/>
  <c r="H8982" i="3" s="1"/>
  <c r="G8823" i="3"/>
  <c r="H8823" i="3" s="1"/>
  <c r="G8907" i="3"/>
  <c r="H8907" i="3" s="1"/>
  <c r="G8771" i="3"/>
  <c r="H8771" i="3" s="1"/>
  <c r="G8731" i="3"/>
  <c r="H8731" i="3" s="1"/>
  <c r="G8697" i="3"/>
  <c r="H8697" i="3" s="1"/>
  <c r="G8657" i="3"/>
  <c r="H8657" i="3" s="1"/>
  <c r="G8619" i="3"/>
  <c r="H8619" i="3" s="1"/>
  <c r="G8583" i="3"/>
  <c r="H8583" i="3" s="1"/>
  <c r="G8545" i="3"/>
  <c r="H8545" i="3" s="1"/>
  <c r="G8505" i="3"/>
  <c r="H8505" i="3" s="1"/>
  <c r="G8471" i="3"/>
  <c r="H8471" i="3" s="1"/>
  <c r="G8431" i="3"/>
  <c r="H8431" i="3" s="1"/>
  <c r="G8868" i="3"/>
  <c r="H8868" i="3" s="1"/>
  <c r="G8880" i="3"/>
  <c r="H8880" i="3" s="1"/>
  <c r="G8388" i="3"/>
  <c r="H8388" i="3" s="1"/>
  <c r="G8352" i="3"/>
  <c r="H8352" i="3" s="1"/>
  <c r="G8314" i="3"/>
  <c r="H8314" i="3" s="1"/>
  <c r="G8276" i="3"/>
  <c r="H8276" i="3" s="1"/>
  <c r="G8415" i="3"/>
  <c r="H8415" i="3" s="1"/>
  <c r="G8381" i="3"/>
  <c r="H8381" i="3" s="1"/>
  <c r="G8341" i="3"/>
  <c r="H8341" i="3" s="1"/>
  <c r="G8301" i="3"/>
  <c r="H8301" i="3" s="1"/>
  <c r="G8267" i="3"/>
  <c r="H8267" i="3" s="1"/>
  <c r="G8227" i="3"/>
  <c r="H8227" i="3" s="1"/>
  <c r="G8189" i="3"/>
  <c r="H8189" i="3" s="1"/>
  <c r="G8151" i="3"/>
  <c r="H8151" i="3" s="1"/>
  <c r="G8115" i="3"/>
  <c r="H8115" i="3" s="1"/>
  <c r="G8075" i="3"/>
  <c r="H8075" i="3" s="1"/>
  <c r="G8039" i="3"/>
  <c r="H8039" i="3" s="1"/>
  <c r="G7999" i="3"/>
  <c r="H7999" i="3" s="1"/>
  <c r="G7959" i="3"/>
  <c r="H7959" i="3" s="1"/>
  <c r="G8226" i="3"/>
  <c r="H8226" i="3" s="1"/>
  <c r="G8186" i="3"/>
  <c r="H8186" i="3" s="1"/>
  <c r="G8148" i="3"/>
  <c r="H8148" i="3" s="1"/>
  <c r="G8112" i="3"/>
  <c r="H8112" i="3" s="1"/>
  <c r="G8074" i="3"/>
  <c r="H8074" i="3" s="1"/>
  <c r="G8034" i="3"/>
  <c r="H8034" i="3" s="1"/>
  <c r="G8000" i="3"/>
  <c r="H8000" i="3" s="1"/>
  <c r="G7931" i="3"/>
  <c r="H7931" i="3" s="1"/>
  <c r="G7891" i="3"/>
  <c r="H7891" i="3" s="1"/>
  <c r="G7861" i="3"/>
  <c r="H7861" i="3" s="1"/>
  <c r="G7831" i="3"/>
  <c r="H7831" i="3" s="1"/>
  <c r="G7803" i="3"/>
  <c r="H7803" i="3" s="1"/>
  <c r="G7775" i="3"/>
  <c r="H7775" i="3" s="1"/>
  <c r="G7747" i="3"/>
  <c r="H7747" i="3" s="1"/>
  <c r="G7717" i="3"/>
  <c r="H7717" i="3" s="1"/>
  <c r="G7691" i="3"/>
  <c r="H7691" i="3" s="1"/>
  <c r="G7661" i="3"/>
  <c r="H7661" i="3" s="1"/>
  <c r="G7631" i="3"/>
  <c r="H7631" i="3" s="1"/>
  <c r="G7605" i="3"/>
  <c r="H7605" i="3" s="1"/>
  <c r="G7575" i="3"/>
  <c r="H7575" i="3" s="1"/>
  <c r="G7547" i="3"/>
  <c r="H7547" i="3" s="1"/>
  <c r="G7519" i="3"/>
  <c r="H7519" i="3" s="1"/>
  <c r="G7491" i="3"/>
  <c r="H7491" i="3" s="1"/>
  <c r="G7950" i="3"/>
  <c r="H7950" i="3" s="1"/>
  <c r="G7924" i="3"/>
  <c r="H7924" i="3" s="1"/>
  <c r="G7894" i="3"/>
  <c r="H7894" i="3" s="1"/>
  <c r="G7864" i="3"/>
  <c r="H7864" i="3" s="1"/>
  <c r="G7838" i="3"/>
  <c r="H7838" i="3" s="1"/>
  <c r="G7808" i="3"/>
  <c r="H7808" i="3" s="1"/>
  <c r="G7780" i="3"/>
  <c r="H7780" i="3" s="1"/>
  <c r="G7752" i="3"/>
  <c r="H7752" i="3" s="1"/>
  <c r="G7724" i="3"/>
  <c r="H7724" i="3" s="1"/>
  <c r="G7694" i="3"/>
  <c r="H7694" i="3" s="1"/>
  <c r="G7670" i="3"/>
  <c r="H7670" i="3" s="1"/>
  <c r="G7648" i="3"/>
  <c r="H7648" i="3" s="1"/>
  <c r="G7626" i="3"/>
  <c r="H7626" i="3" s="1"/>
  <c r="G7606" i="3"/>
  <c r="H7606" i="3" s="1"/>
  <c r="G7584" i="3"/>
  <c r="H7584" i="3" s="1"/>
  <c r="G7562" i="3"/>
  <c r="H7562" i="3" s="1"/>
  <c r="G7542" i="3"/>
  <c r="H7542" i="3" s="1"/>
  <c r="G7520" i="3"/>
  <c r="H7520" i="3" s="1"/>
  <c r="G7498" i="3"/>
  <c r="H7498" i="3" s="1"/>
  <c r="G7962" i="3"/>
  <c r="H7962" i="3" s="1"/>
  <c r="G7471" i="3"/>
  <c r="H7471" i="3" s="1"/>
  <c r="G7449" i="3"/>
  <c r="H7449" i="3" s="1"/>
  <c r="G7429" i="3"/>
  <c r="H7429" i="3" s="1"/>
  <c r="G7407" i="3"/>
  <c r="H7407" i="3" s="1"/>
  <c r="G7385" i="3"/>
  <c r="H7385" i="3" s="1"/>
  <c r="G7365" i="3"/>
  <c r="H7365" i="3" s="1"/>
  <c r="G7343" i="3"/>
  <c r="H7343" i="3" s="1"/>
  <c r="G7321" i="3"/>
  <c r="H7321" i="3" s="1"/>
  <c r="G7301" i="3"/>
  <c r="H7301" i="3" s="1"/>
  <c r="G7279" i="3"/>
  <c r="H7279" i="3" s="1"/>
  <c r="G7257" i="3"/>
  <c r="H7257" i="3" s="1"/>
  <c r="G7237" i="3"/>
  <c r="H7237" i="3" s="1"/>
  <c r="G7215" i="3"/>
  <c r="H7215" i="3" s="1"/>
  <c r="G7193" i="3"/>
  <c r="H7193" i="3" s="1"/>
  <c r="G7173" i="3"/>
  <c r="H7173" i="3" s="1"/>
  <c r="G7151" i="3"/>
  <c r="H7151" i="3" s="1"/>
  <c r="G7129" i="3"/>
  <c r="H7129" i="3" s="1"/>
  <c r="G7109" i="3"/>
  <c r="H7109" i="3" s="1"/>
  <c r="G7087" i="3"/>
  <c r="H7087" i="3" s="1"/>
  <c r="G7065" i="3"/>
  <c r="H7065" i="3" s="1"/>
  <c r="G7045" i="3"/>
  <c r="H7045" i="3" s="1"/>
  <c r="G208" i="3"/>
  <c r="H208" i="3" s="1"/>
  <c r="G9783" i="3"/>
  <c r="H9783" i="3" s="1"/>
  <c r="G9541" i="3"/>
  <c r="H9541" i="3" s="1"/>
  <c r="G9196" i="3"/>
  <c r="H9196" i="3" s="1"/>
  <c r="G9145" i="3"/>
  <c r="H9145" i="3" s="1"/>
  <c r="G9298" i="3"/>
  <c r="H9298" i="3" s="1"/>
  <c r="G9111" i="3"/>
  <c r="H9111" i="3" s="1"/>
  <c r="G9106" i="3"/>
  <c r="H9106" i="3" s="1"/>
  <c r="G8965" i="3"/>
  <c r="H8965" i="3" s="1"/>
  <c r="G8978" i="3"/>
  <c r="H8978" i="3" s="1"/>
  <c r="G8865" i="3"/>
  <c r="H8865" i="3" s="1"/>
  <c r="G8858" i="3"/>
  <c r="H8858" i="3" s="1"/>
  <c r="G8746" i="3"/>
  <c r="H8746" i="3" s="1"/>
  <c r="G8696" i="3"/>
  <c r="H8696" i="3" s="1"/>
  <c r="G8648" i="3"/>
  <c r="H8648" i="3" s="1"/>
  <c r="G8594" i="3"/>
  <c r="H8594" i="3" s="1"/>
  <c r="G8546" i="3"/>
  <c r="H8546" i="3" s="1"/>
  <c r="G8500" i="3"/>
  <c r="H8500" i="3" s="1"/>
  <c r="G8460" i="3"/>
  <c r="H8460" i="3" s="1"/>
  <c r="G8426" i="3"/>
  <c r="H8426" i="3" s="1"/>
  <c r="G8853" i="3"/>
  <c r="H8853" i="3" s="1"/>
  <c r="G8935" i="3"/>
  <c r="H8935" i="3" s="1"/>
  <c r="G8791" i="3"/>
  <c r="H8791" i="3" s="1"/>
  <c r="G8866" i="3"/>
  <c r="H8866" i="3" s="1"/>
  <c r="G8761" i="3"/>
  <c r="H8761" i="3" s="1"/>
  <c r="G8727" i="3"/>
  <c r="H8727" i="3" s="1"/>
  <c r="G8687" i="3"/>
  <c r="H8687" i="3" s="1"/>
  <c r="G8647" i="3"/>
  <c r="H8647" i="3" s="1"/>
  <c r="G8611" i="3"/>
  <c r="H8611" i="3" s="1"/>
  <c r="G8571" i="3"/>
  <c r="H8571" i="3" s="1"/>
  <c r="G8535" i="3"/>
  <c r="H8535" i="3" s="1"/>
  <c r="G8497" i="3"/>
  <c r="H8497" i="3" s="1"/>
  <c r="G8459" i="3"/>
  <c r="H8459" i="3" s="1"/>
  <c r="G8419" i="3"/>
  <c r="H8419" i="3" s="1"/>
  <c r="G8845" i="3"/>
  <c r="H8845" i="3" s="1"/>
  <c r="G8418" i="3"/>
  <c r="H8418" i="3" s="1"/>
  <c r="G8378" i="3"/>
  <c r="H8378" i="3" s="1"/>
  <c r="G8344" i="3"/>
  <c r="H8344" i="3" s="1"/>
  <c r="G8304" i="3"/>
  <c r="H8304" i="3" s="1"/>
  <c r="G8266" i="3"/>
  <c r="H8266" i="3" s="1"/>
  <c r="G8407" i="3"/>
  <c r="H8407" i="3" s="1"/>
  <c r="G8371" i="3"/>
  <c r="H8371" i="3" s="1"/>
  <c r="G8331" i="3"/>
  <c r="H8331" i="3" s="1"/>
  <c r="G8295" i="3"/>
  <c r="H8295" i="3" s="1"/>
  <c r="G8255" i="3"/>
  <c r="H8255" i="3" s="1"/>
  <c r="G8215" i="3"/>
  <c r="H8215" i="3" s="1"/>
  <c r="G8181" i="3"/>
  <c r="H8181" i="3" s="1"/>
  <c r="G8141" i="3"/>
  <c r="H8141" i="3" s="1"/>
  <c r="G8103" i="3"/>
  <c r="H8103" i="3" s="1"/>
  <c r="G8067" i="3"/>
  <c r="H8067" i="3" s="1"/>
  <c r="G8029" i="3"/>
  <c r="H8029" i="3" s="1"/>
  <c r="G7989" i="3"/>
  <c r="H7989" i="3" s="1"/>
  <c r="G8256" i="3"/>
  <c r="H8256" i="3" s="1"/>
  <c r="G8216" i="3"/>
  <c r="H8216" i="3" s="1"/>
  <c r="G8176" i="3"/>
  <c r="H8176" i="3" s="1"/>
  <c r="G8140" i="3"/>
  <c r="H8140" i="3" s="1"/>
  <c r="G8100" i="3"/>
  <c r="H8100" i="3" s="1"/>
  <c r="G8064" i="3"/>
  <c r="H8064" i="3" s="1"/>
  <c r="G8026" i="3"/>
  <c r="H8026" i="3" s="1"/>
  <c r="G7966" i="3"/>
  <c r="H7966" i="3" s="1"/>
  <c r="G7919" i="3"/>
  <c r="H7919" i="3" s="1"/>
  <c r="G7885" i="3"/>
  <c r="H7885" i="3" s="1"/>
  <c r="G7853" i="3"/>
  <c r="H7853" i="3" s="1"/>
  <c r="G7823" i="3"/>
  <c r="H7823" i="3" s="1"/>
  <c r="G7797" i="3"/>
  <c r="H7797" i="3" s="1"/>
  <c r="G7767" i="3"/>
  <c r="H7767" i="3" s="1"/>
  <c r="G7739" i="3"/>
  <c r="H7739" i="3" s="1"/>
  <c r="G7711" i="3"/>
  <c r="H7711" i="3" s="1"/>
  <c r="G7683" i="3"/>
  <c r="H7683" i="3" s="1"/>
  <c r="G7653" i="3"/>
  <c r="H7653" i="3" s="1"/>
  <c r="G7627" i="3"/>
  <c r="H7627" i="3" s="1"/>
  <c r="G7597" i="3"/>
  <c r="H7597" i="3" s="1"/>
  <c r="G7567" i="3"/>
  <c r="H7567" i="3" s="1"/>
  <c r="G7541" i="3"/>
  <c r="H7541" i="3" s="1"/>
  <c r="G7511" i="3"/>
  <c r="H7511" i="3" s="1"/>
  <c r="G8896" i="3"/>
  <c r="H8896" i="3" s="1"/>
  <c r="G7944" i="3"/>
  <c r="H7944" i="3" s="1"/>
  <c r="G7916" i="3"/>
  <c r="H7916" i="3" s="1"/>
  <c r="G7886" i="3"/>
  <c r="H7886" i="3" s="1"/>
  <c r="G7860" i="3"/>
  <c r="H7860" i="3" s="1"/>
  <c r="G7830" i="3"/>
  <c r="H7830" i="3" s="1"/>
  <c r="G7800" i="3"/>
  <c r="H7800" i="3" s="1"/>
  <c r="G7774" i="3"/>
  <c r="H7774" i="3" s="1"/>
  <c r="G7744" i="3"/>
  <c r="H7744" i="3" s="1"/>
  <c r="G7716" i="3"/>
  <c r="H7716" i="3" s="1"/>
  <c r="G7688" i="3"/>
  <c r="H7688" i="3" s="1"/>
  <c r="G7664" i="3"/>
  <c r="H7664" i="3" s="1"/>
  <c r="G7642" i="3"/>
  <c r="H7642" i="3" s="1"/>
  <c r="G7622" i="3"/>
  <c r="H7622" i="3" s="1"/>
  <c r="G7600" i="3"/>
  <c r="H7600" i="3" s="1"/>
  <c r="G7578" i="3"/>
  <c r="H7578" i="3" s="1"/>
  <c r="G7558" i="3"/>
  <c r="H7558" i="3" s="1"/>
  <c r="G7536" i="3"/>
  <c r="H7536" i="3" s="1"/>
  <c r="G7514" i="3"/>
  <c r="H7514" i="3" s="1"/>
  <c r="G7494" i="3"/>
  <c r="H7494" i="3" s="1"/>
  <c r="G7487" i="3"/>
  <c r="H7487" i="3" s="1"/>
  <c r="G7465" i="3"/>
  <c r="H7465" i="3" s="1"/>
  <c r="G7445" i="3"/>
  <c r="H7445" i="3" s="1"/>
  <c r="G7423" i="3"/>
  <c r="H7423" i="3" s="1"/>
  <c r="G7401" i="3"/>
  <c r="H7401" i="3" s="1"/>
  <c r="G7381" i="3"/>
  <c r="H7381" i="3" s="1"/>
  <c r="G7359" i="3"/>
  <c r="H7359" i="3" s="1"/>
  <c r="G7337" i="3"/>
  <c r="H7337" i="3" s="1"/>
  <c r="G7317" i="3"/>
  <c r="H7317" i="3" s="1"/>
  <c r="G7295" i="3"/>
  <c r="H7295" i="3" s="1"/>
  <c r="G7273" i="3"/>
  <c r="H7273" i="3" s="1"/>
  <c r="G7253" i="3"/>
  <c r="H7253" i="3" s="1"/>
  <c r="G7231" i="3"/>
  <c r="H7231" i="3" s="1"/>
  <c r="G7209" i="3"/>
  <c r="H7209" i="3" s="1"/>
  <c r="G7189" i="3"/>
  <c r="H7189" i="3" s="1"/>
  <c r="G7167" i="3"/>
  <c r="H7167" i="3" s="1"/>
  <c r="G7145" i="3"/>
  <c r="H7145" i="3" s="1"/>
  <c r="G7125" i="3"/>
  <c r="H7125" i="3" s="1"/>
  <c r="G7103" i="3"/>
  <c r="H7103" i="3" s="1"/>
  <c r="G7081" i="3"/>
  <c r="H7081" i="3" s="1"/>
  <c r="G7061" i="3"/>
  <c r="H7061" i="3" s="1"/>
  <c r="G7039" i="3"/>
  <c r="H7039" i="3" s="1"/>
  <c r="G9808" i="3"/>
  <c r="H9808" i="3" s="1"/>
  <c r="G9242" i="3"/>
  <c r="H9242" i="3" s="1"/>
  <c r="G8946" i="3"/>
  <c r="H8946" i="3" s="1"/>
  <c r="G8690" i="3"/>
  <c r="H8690" i="3" s="1"/>
  <c r="G8498" i="3"/>
  <c r="H8498" i="3" s="1"/>
  <c r="G8919" i="3"/>
  <c r="H8919" i="3" s="1"/>
  <c r="G8719" i="3"/>
  <c r="H8719" i="3" s="1"/>
  <c r="G8569" i="3"/>
  <c r="H8569" i="3" s="1"/>
  <c r="G9022" i="3"/>
  <c r="H9022" i="3" s="1"/>
  <c r="G8336" i="3"/>
  <c r="H8336" i="3" s="1"/>
  <c r="G8365" i="3"/>
  <c r="H8365" i="3" s="1"/>
  <c r="G8213" i="3"/>
  <c r="H8213" i="3" s="1"/>
  <c r="G8061" i="3"/>
  <c r="H8061" i="3" s="1"/>
  <c r="G8212" i="3"/>
  <c r="H8212" i="3" s="1"/>
  <c r="G8058" i="3"/>
  <c r="H8058" i="3" s="1"/>
  <c r="G7877" i="3"/>
  <c r="H7877" i="3" s="1"/>
  <c r="G7765" i="3"/>
  <c r="H7765" i="3" s="1"/>
  <c r="G7651" i="3"/>
  <c r="H7651" i="3" s="1"/>
  <c r="G7535" i="3"/>
  <c r="H7535" i="3" s="1"/>
  <c r="G7912" i="3"/>
  <c r="H7912" i="3" s="1"/>
  <c r="G7798" i="3"/>
  <c r="H7798" i="3" s="1"/>
  <c r="G7684" i="3"/>
  <c r="H7684" i="3" s="1"/>
  <c r="G7598" i="3"/>
  <c r="H7598" i="3" s="1"/>
  <c r="G7512" i="3"/>
  <c r="H7512" i="3" s="1"/>
  <c r="G7441" i="3"/>
  <c r="H7441" i="3" s="1"/>
  <c r="G7357" i="3"/>
  <c r="H7357" i="3" s="1"/>
  <c r="G7271" i="3"/>
  <c r="H7271" i="3" s="1"/>
  <c r="G7185" i="3"/>
  <c r="H7185" i="3" s="1"/>
  <c r="G7101" i="3"/>
  <c r="H7101" i="3" s="1"/>
  <c r="G7029" i="3"/>
  <c r="H7029" i="3" s="1"/>
  <c r="G7007" i="3"/>
  <c r="H7007" i="3" s="1"/>
  <c r="G6985" i="3"/>
  <c r="H6985" i="3" s="1"/>
  <c r="G6965" i="3"/>
  <c r="H6965" i="3" s="1"/>
  <c r="G6943" i="3"/>
  <c r="H6943" i="3" s="1"/>
  <c r="G6921" i="3"/>
  <c r="H6921" i="3" s="1"/>
  <c r="G7476" i="3"/>
  <c r="H7476" i="3" s="1"/>
  <c r="G7454" i="3"/>
  <c r="H7454" i="3" s="1"/>
  <c r="G7436" i="3"/>
  <c r="H7436" i="3" s="1"/>
  <c r="G7420" i="3"/>
  <c r="H7420" i="3" s="1"/>
  <c r="G7404" i="3"/>
  <c r="H7404" i="3" s="1"/>
  <c r="G7388" i="3"/>
  <c r="H7388" i="3" s="1"/>
  <c r="G7372" i="3"/>
  <c r="H7372" i="3" s="1"/>
  <c r="G7356" i="3"/>
  <c r="H7356" i="3" s="1"/>
  <c r="G7340" i="3"/>
  <c r="H7340" i="3" s="1"/>
  <c r="G7324" i="3"/>
  <c r="H7324" i="3" s="1"/>
  <c r="G7308" i="3"/>
  <c r="H7308" i="3" s="1"/>
  <c r="G7292" i="3"/>
  <c r="H7292" i="3" s="1"/>
  <c r="G7276" i="3"/>
  <c r="H7276" i="3" s="1"/>
  <c r="G7260" i="3"/>
  <c r="H7260" i="3" s="1"/>
  <c r="G7244" i="3"/>
  <c r="H7244" i="3" s="1"/>
  <c r="G7228" i="3"/>
  <c r="H7228" i="3" s="1"/>
  <c r="G7212" i="3"/>
  <c r="H7212" i="3" s="1"/>
  <c r="G7196" i="3"/>
  <c r="H7196" i="3" s="1"/>
  <c r="G7180" i="3"/>
  <c r="H7180" i="3" s="1"/>
  <c r="G7164" i="3"/>
  <c r="H7164" i="3" s="1"/>
  <c r="G7148" i="3"/>
  <c r="H7148" i="3" s="1"/>
  <c r="G7132" i="3"/>
  <c r="H7132" i="3" s="1"/>
  <c r="G7116" i="3"/>
  <c r="H7116" i="3" s="1"/>
  <c r="G7100" i="3"/>
  <c r="H7100" i="3" s="1"/>
  <c r="G7084" i="3"/>
  <c r="H7084" i="3" s="1"/>
  <c r="G7068" i="3"/>
  <c r="H7068" i="3" s="1"/>
  <c r="G7052" i="3"/>
  <c r="H7052" i="3" s="1"/>
  <c r="G7036" i="3"/>
  <c r="H7036" i="3" s="1"/>
  <c r="G7020" i="3"/>
  <c r="H7020" i="3" s="1"/>
  <c r="G7004" i="3"/>
  <c r="H7004" i="3" s="1"/>
  <c r="G6988" i="3"/>
  <c r="H6988" i="3" s="1"/>
  <c r="G6972" i="3"/>
  <c r="H6972" i="3" s="1"/>
  <c r="G6956" i="3"/>
  <c r="H6956" i="3" s="1"/>
  <c r="G6940" i="3"/>
  <c r="H6940" i="3" s="1"/>
  <c r="G6924" i="3"/>
  <c r="H6924" i="3" s="1"/>
  <c r="G6909" i="3"/>
  <c r="H6909" i="3" s="1"/>
  <c r="G6893" i="3"/>
  <c r="H6893" i="3" s="1"/>
  <c r="G6877" i="3"/>
  <c r="H6877" i="3" s="1"/>
  <c r="G6861" i="3"/>
  <c r="H6861" i="3" s="1"/>
  <c r="G6845" i="3"/>
  <c r="H6845" i="3" s="1"/>
  <c r="G6829" i="3"/>
  <c r="H6829" i="3" s="1"/>
  <c r="G6813" i="3"/>
  <c r="H6813" i="3" s="1"/>
  <c r="G6797" i="3"/>
  <c r="H6797" i="3" s="1"/>
  <c r="G6781" i="3"/>
  <c r="H6781" i="3" s="1"/>
  <c r="G6765" i="3"/>
  <c r="H6765" i="3" s="1"/>
  <c r="G6749" i="3"/>
  <c r="H6749" i="3" s="1"/>
  <c r="G6733" i="3"/>
  <c r="H6733" i="3" s="1"/>
  <c r="G6717" i="3"/>
  <c r="H6717" i="3" s="1"/>
  <c r="G6896" i="3"/>
  <c r="H6896" i="3" s="1"/>
  <c r="G6880" i="3"/>
  <c r="H6880" i="3" s="1"/>
  <c r="G6864" i="3"/>
  <c r="H6864" i="3" s="1"/>
  <c r="G6848" i="3"/>
  <c r="H6848" i="3" s="1"/>
  <c r="G6832" i="3"/>
  <c r="H6832" i="3" s="1"/>
  <c r="G6816" i="3"/>
  <c r="H6816" i="3" s="1"/>
  <c r="G6800" i="3"/>
  <c r="H6800" i="3" s="1"/>
  <c r="G6784" i="3"/>
  <c r="H6784" i="3" s="1"/>
  <c r="G6768" i="3"/>
  <c r="H6768" i="3" s="1"/>
  <c r="G6752" i="3"/>
  <c r="H6752" i="3" s="1"/>
  <c r="G6736" i="3"/>
  <c r="H6736" i="3" s="1"/>
  <c r="G6720" i="3"/>
  <c r="H6720" i="3" s="1"/>
  <c r="G6706" i="3"/>
  <c r="H6706" i="3" s="1"/>
  <c r="G6690" i="3"/>
  <c r="H6690" i="3" s="1"/>
  <c r="G6674" i="3"/>
  <c r="H6674" i="3" s="1"/>
  <c r="G6658" i="3"/>
  <c r="H6658" i="3" s="1"/>
  <c r="G6642" i="3"/>
  <c r="H6642" i="3" s="1"/>
  <c r="G6626" i="3"/>
  <c r="H6626" i="3" s="1"/>
  <c r="G6610" i="3"/>
  <c r="H6610" i="3" s="1"/>
  <c r="G6594" i="3"/>
  <c r="H6594" i="3" s="1"/>
  <c r="G6578" i="3"/>
  <c r="H6578" i="3" s="1"/>
  <c r="G6562" i="3"/>
  <c r="H6562" i="3" s="1"/>
  <c r="G6546" i="3"/>
  <c r="H6546" i="3" s="1"/>
  <c r="G6530" i="3"/>
  <c r="H6530" i="3" s="1"/>
  <c r="G6514" i="3"/>
  <c r="H6514" i="3" s="1"/>
  <c r="G6498" i="3"/>
  <c r="H6498" i="3" s="1"/>
  <c r="G6482" i="3"/>
  <c r="H6482" i="3" s="1"/>
  <c r="G6466" i="3"/>
  <c r="H6466" i="3" s="1"/>
  <c r="G6450" i="3"/>
  <c r="H6450" i="3" s="1"/>
  <c r="G6434" i="3"/>
  <c r="H6434" i="3" s="1"/>
  <c r="G6418" i="3"/>
  <c r="H6418" i="3" s="1"/>
  <c r="G6402" i="3"/>
  <c r="H6402" i="3" s="1"/>
  <c r="G6386" i="3"/>
  <c r="H6386" i="3" s="1"/>
  <c r="G6370" i="3"/>
  <c r="H6370" i="3" s="1"/>
  <c r="G6354" i="3"/>
  <c r="H6354" i="3" s="1"/>
  <c r="G6338" i="3"/>
  <c r="H6338" i="3" s="1"/>
  <c r="G6322" i="3"/>
  <c r="H6322" i="3" s="1"/>
  <c r="G6667" i="3"/>
  <c r="H6667" i="3" s="1"/>
  <c r="G6539" i="3"/>
  <c r="H6539" i="3" s="1"/>
  <c r="G6411" i="3"/>
  <c r="H6411" i="3" s="1"/>
  <c r="G6693" i="3"/>
  <c r="H6693" i="3" s="1"/>
  <c r="G6565" i="3"/>
  <c r="H6565" i="3" s="1"/>
  <c r="G6425" i="3"/>
  <c r="H6425" i="3" s="1"/>
  <c r="G6703" i="3"/>
  <c r="H6703" i="3" s="1"/>
  <c r="G6575" i="3"/>
  <c r="H6575" i="3" s="1"/>
  <c r="G6443" i="3"/>
  <c r="H6443" i="3" s="1"/>
  <c r="G9579" i="3"/>
  <c r="H9579" i="3" s="1"/>
  <c r="G9121" i="3"/>
  <c r="H9121" i="3" s="1"/>
  <c r="G8897" i="3"/>
  <c r="H8897" i="3" s="1"/>
  <c r="G8650" i="3"/>
  <c r="H8650" i="3" s="1"/>
  <c r="G8468" i="3"/>
  <c r="H8468" i="3" s="1"/>
  <c r="G8807" i="3"/>
  <c r="H8807" i="3" s="1"/>
  <c r="G8689" i="3"/>
  <c r="H8689" i="3" s="1"/>
  <c r="G8539" i="3"/>
  <c r="H8539" i="3" s="1"/>
  <c r="G8852" i="3"/>
  <c r="H8852" i="3" s="1"/>
  <c r="G8308" i="3"/>
  <c r="H8308" i="3" s="1"/>
  <c r="G8339" i="3"/>
  <c r="H8339" i="3" s="1"/>
  <c r="G8183" i="3"/>
  <c r="H8183" i="3" s="1"/>
  <c r="G8031" i="3"/>
  <c r="H8031" i="3" s="1"/>
  <c r="G8184" i="3"/>
  <c r="H8184" i="3" s="1"/>
  <c r="G8032" i="3"/>
  <c r="H8032" i="3" s="1"/>
  <c r="G7855" i="3"/>
  <c r="H7855" i="3" s="1"/>
  <c r="G7743" i="3"/>
  <c r="H7743" i="3" s="1"/>
  <c r="G7629" i="3"/>
  <c r="H7629" i="3" s="1"/>
  <c r="G7515" i="3"/>
  <c r="H7515" i="3" s="1"/>
  <c r="G7892" i="3"/>
  <c r="H7892" i="3" s="1"/>
  <c r="G7776" i="3"/>
  <c r="H7776" i="3" s="1"/>
  <c r="G7666" i="3"/>
  <c r="H7666" i="3" s="1"/>
  <c r="G7582" i="3"/>
  <c r="H7582" i="3" s="1"/>
  <c r="G7496" i="3"/>
  <c r="H7496" i="3" s="1"/>
  <c r="G7425" i="3"/>
  <c r="H7425" i="3" s="1"/>
  <c r="G7341" i="3"/>
  <c r="H7341" i="3" s="1"/>
  <c r="G7255" i="3"/>
  <c r="H7255" i="3" s="1"/>
  <c r="G7169" i="3"/>
  <c r="H7169" i="3" s="1"/>
  <c r="G7085" i="3"/>
  <c r="H7085" i="3" s="1"/>
  <c r="G7025" i="3"/>
  <c r="H7025" i="3" s="1"/>
  <c r="G7005" i="3"/>
  <c r="H7005" i="3" s="1"/>
  <c r="G6983" i="3"/>
  <c r="H6983" i="3" s="1"/>
  <c r="G6961" i="3"/>
  <c r="H6961" i="3" s="1"/>
  <c r="G6941" i="3"/>
  <c r="H6941" i="3" s="1"/>
  <c r="G6919" i="3"/>
  <c r="H6919" i="3" s="1"/>
  <c r="G7472" i="3"/>
  <c r="H7472" i="3" s="1"/>
  <c r="G7452" i="3"/>
  <c r="H7452" i="3" s="1"/>
  <c r="G7434" i="3"/>
  <c r="H7434" i="3" s="1"/>
  <c r="G7418" i="3"/>
  <c r="H7418" i="3" s="1"/>
  <c r="G7402" i="3"/>
  <c r="H7402" i="3" s="1"/>
  <c r="G7386" i="3"/>
  <c r="H7386" i="3" s="1"/>
  <c r="G7370" i="3"/>
  <c r="H7370" i="3" s="1"/>
  <c r="G7354" i="3"/>
  <c r="H7354" i="3" s="1"/>
  <c r="G7338" i="3"/>
  <c r="H7338" i="3" s="1"/>
  <c r="G7322" i="3"/>
  <c r="H7322" i="3" s="1"/>
  <c r="G7306" i="3"/>
  <c r="H7306" i="3" s="1"/>
  <c r="G7290" i="3"/>
  <c r="H7290" i="3" s="1"/>
  <c r="G7274" i="3"/>
  <c r="H7274" i="3" s="1"/>
  <c r="G7258" i="3"/>
  <c r="H7258" i="3" s="1"/>
  <c r="G7242" i="3"/>
  <c r="H7242" i="3" s="1"/>
  <c r="G7226" i="3"/>
  <c r="H7226" i="3" s="1"/>
  <c r="G7210" i="3"/>
  <c r="H7210" i="3" s="1"/>
  <c r="G7194" i="3"/>
  <c r="H7194" i="3" s="1"/>
  <c r="G7178" i="3"/>
  <c r="H7178" i="3" s="1"/>
  <c r="G7162" i="3"/>
  <c r="H7162" i="3" s="1"/>
  <c r="G7146" i="3"/>
  <c r="H7146" i="3" s="1"/>
  <c r="G7130" i="3"/>
  <c r="H7130" i="3" s="1"/>
  <c r="G7114" i="3"/>
  <c r="H7114" i="3" s="1"/>
  <c r="G7098" i="3"/>
  <c r="H7098" i="3" s="1"/>
  <c r="G7082" i="3"/>
  <c r="H7082" i="3" s="1"/>
  <c r="G7066" i="3"/>
  <c r="H7066" i="3" s="1"/>
  <c r="G7050" i="3"/>
  <c r="H7050" i="3" s="1"/>
  <c r="G7034" i="3"/>
  <c r="H7034" i="3" s="1"/>
  <c r="G7018" i="3"/>
  <c r="H7018" i="3" s="1"/>
  <c r="G7002" i="3"/>
  <c r="H7002" i="3" s="1"/>
  <c r="G6986" i="3"/>
  <c r="H6986" i="3" s="1"/>
  <c r="G6970" i="3"/>
  <c r="H6970" i="3" s="1"/>
  <c r="G6954" i="3"/>
  <c r="H6954" i="3" s="1"/>
  <c r="G6938" i="3"/>
  <c r="H6938" i="3" s="1"/>
  <c r="G6922" i="3"/>
  <c r="H6922" i="3" s="1"/>
  <c r="G6907" i="3"/>
  <c r="H6907" i="3" s="1"/>
  <c r="G6891" i="3"/>
  <c r="H6891" i="3" s="1"/>
  <c r="G6875" i="3"/>
  <c r="H6875" i="3" s="1"/>
  <c r="G6859" i="3"/>
  <c r="H6859" i="3" s="1"/>
  <c r="G6843" i="3"/>
  <c r="H6843" i="3" s="1"/>
  <c r="G6827" i="3"/>
  <c r="H6827" i="3" s="1"/>
  <c r="G6811" i="3"/>
  <c r="H6811" i="3" s="1"/>
  <c r="G6795" i="3"/>
  <c r="H6795" i="3" s="1"/>
  <c r="G6779" i="3"/>
  <c r="H6779" i="3" s="1"/>
  <c r="G6763" i="3"/>
  <c r="H6763" i="3" s="1"/>
  <c r="G6747" i="3"/>
  <c r="H6747" i="3" s="1"/>
  <c r="G6731" i="3"/>
  <c r="H6731" i="3" s="1"/>
  <c r="G6911" i="3"/>
  <c r="H6911" i="3" s="1"/>
  <c r="G6894" i="3"/>
  <c r="H6894" i="3" s="1"/>
  <c r="G9339" i="3"/>
  <c r="H9339" i="3" s="1"/>
  <c r="G9093" i="3"/>
  <c r="H9093" i="3" s="1"/>
  <c r="G8808" i="3"/>
  <c r="H8808" i="3" s="1"/>
  <c r="G8640" i="3"/>
  <c r="H8640" i="3" s="1"/>
  <c r="G8458" i="3"/>
  <c r="H8458" i="3" s="1"/>
  <c r="G8992" i="3"/>
  <c r="H8992" i="3" s="1"/>
  <c r="G8683" i="3"/>
  <c r="H8683" i="3" s="1"/>
  <c r="G8529" i="3"/>
  <c r="H8529" i="3" s="1"/>
  <c r="G8813" i="3"/>
  <c r="H8813" i="3" s="1"/>
  <c r="G8300" i="3"/>
  <c r="H8300" i="3" s="1"/>
  <c r="G8327" i="3"/>
  <c r="H8327" i="3" s="1"/>
  <c r="G8173" i="3"/>
  <c r="H8173" i="3" s="1"/>
  <c r="G8023" i="3"/>
  <c r="H8023" i="3" s="1"/>
  <c r="G8172" i="3"/>
  <c r="H8172" i="3" s="1"/>
  <c r="G8020" i="3"/>
  <c r="H8020" i="3" s="1"/>
  <c r="G7851" i="3"/>
  <c r="H7851" i="3" s="1"/>
  <c r="G7735" i="3"/>
  <c r="H7735" i="3" s="1"/>
  <c r="G7621" i="3"/>
  <c r="H7621" i="3" s="1"/>
  <c r="G7509" i="3"/>
  <c r="H7509" i="3" s="1"/>
  <c r="G7884" i="3"/>
  <c r="H7884" i="3" s="1"/>
  <c r="G7768" i="3"/>
  <c r="H7768" i="3" s="1"/>
  <c r="G7662" i="3"/>
  <c r="H7662" i="3" s="1"/>
  <c r="G7576" i="3"/>
  <c r="H7576" i="3" s="1"/>
  <c r="G7490" i="3"/>
  <c r="H7490" i="3" s="1"/>
  <c r="G7421" i="3"/>
  <c r="H7421" i="3" s="1"/>
  <c r="G7335" i="3"/>
  <c r="H7335" i="3" s="1"/>
  <c r="G7249" i="3"/>
  <c r="H7249" i="3" s="1"/>
  <c r="G7165" i="3"/>
  <c r="H7165" i="3" s="1"/>
  <c r="G7079" i="3"/>
  <c r="H7079" i="3" s="1"/>
  <c r="G7023" i="3"/>
  <c r="H7023" i="3" s="1"/>
  <c r="G7001" i="3"/>
  <c r="H7001" i="3" s="1"/>
  <c r="G6981" i="3"/>
  <c r="H6981" i="3" s="1"/>
  <c r="G6959" i="3"/>
  <c r="H6959" i="3" s="1"/>
  <c r="G6937" i="3"/>
  <c r="H6937" i="3" s="1"/>
  <c r="G6917" i="3"/>
  <c r="H6917" i="3" s="1"/>
  <c r="G7470" i="3"/>
  <c r="H7470" i="3" s="1"/>
  <c r="G7448" i="3"/>
  <c r="H7448" i="3" s="1"/>
  <c r="G7432" i="3"/>
  <c r="H7432" i="3" s="1"/>
  <c r="G7416" i="3"/>
  <c r="H7416" i="3" s="1"/>
  <c r="G7400" i="3"/>
  <c r="H7400" i="3" s="1"/>
  <c r="G7384" i="3"/>
  <c r="H7384" i="3" s="1"/>
  <c r="G7368" i="3"/>
  <c r="H7368" i="3" s="1"/>
  <c r="G7352" i="3"/>
  <c r="H7352" i="3" s="1"/>
  <c r="G7336" i="3"/>
  <c r="H7336" i="3" s="1"/>
  <c r="G7320" i="3"/>
  <c r="H7320" i="3" s="1"/>
  <c r="G7304" i="3"/>
  <c r="H7304" i="3" s="1"/>
  <c r="G7288" i="3"/>
  <c r="H7288" i="3" s="1"/>
  <c r="G7272" i="3"/>
  <c r="H7272" i="3" s="1"/>
  <c r="G7256" i="3"/>
  <c r="H7256" i="3" s="1"/>
  <c r="G7240" i="3"/>
  <c r="H7240" i="3" s="1"/>
  <c r="G7224" i="3"/>
  <c r="H7224" i="3" s="1"/>
  <c r="G7208" i="3"/>
  <c r="H7208" i="3" s="1"/>
  <c r="G7192" i="3"/>
  <c r="H7192" i="3" s="1"/>
  <c r="G7176" i="3"/>
  <c r="H7176" i="3" s="1"/>
  <c r="G7160" i="3"/>
  <c r="H7160" i="3" s="1"/>
  <c r="G7144" i="3"/>
  <c r="H7144" i="3" s="1"/>
  <c r="G7128" i="3"/>
  <c r="H7128" i="3" s="1"/>
  <c r="G9216" i="3"/>
  <c r="H9216" i="3" s="1"/>
  <c r="G9126" i="3"/>
  <c r="H9126" i="3" s="1"/>
  <c r="G8874" i="3"/>
  <c r="H8874" i="3" s="1"/>
  <c r="G8606" i="3"/>
  <c r="H8606" i="3" s="1"/>
  <c r="G8428" i="3"/>
  <c r="H8428" i="3" s="1"/>
  <c r="G8875" i="3"/>
  <c r="H8875" i="3" s="1"/>
  <c r="G8655" i="3"/>
  <c r="H8655" i="3" s="1"/>
  <c r="G8503" i="3"/>
  <c r="H8503" i="3" s="1"/>
  <c r="G8800" i="3"/>
  <c r="H8800" i="3" s="1"/>
  <c r="G8272" i="3"/>
  <c r="H8272" i="3" s="1"/>
  <c r="G8299" i="3"/>
  <c r="H8299" i="3" s="1"/>
  <c r="G8147" i="3"/>
  <c r="H8147" i="3" s="1"/>
  <c r="G7997" i="3"/>
  <c r="H7997" i="3" s="1"/>
  <c r="G8144" i="3"/>
  <c r="H8144" i="3" s="1"/>
  <c r="G8841" i="3"/>
  <c r="H8841" i="3" s="1"/>
  <c r="G7829" i="3"/>
  <c r="H7829" i="3" s="1"/>
  <c r="G7715" i="3"/>
  <c r="H7715" i="3" s="1"/>
  <c r="G7599" i="3"/>
  <c r="H7599" i="3" s="1"/>
  <c r="G7984" i="3"/>
  <c r="H7984" i="3" s="1"/>
  <c r="G7862" i="3"/>
  <c r="H7862" i="3" s="1"/>
  <c r="G7748" i="3"/>
  <c r="H7748" i="3" s="1"/>
  <c r="G7646" i="3"/>
  <c r="H7646" i="3" s="1"/>
  <c r="G7560" i="3"/>
  <c r="H7560" i="3" s="1"/>
  <c r="G7964" i="3"/>
  <c r="H7964" i="3" s="1"/>
  <c r="G7405" i="3"/>
  <c r="H7405" i="3" s="1"/>
  <c r="G7319" i="3"/>
  <c r="H7319" i="3" s="1"/>
  <c r="G7233" i="3"/>
  <c r="H7233" i="3" s="1"/>
  <c r="G7149" i="3"/>
  <c r="H7149" i="3" s="1"/>
  <c r="G7063" i="3"/>
  <c r="H7063" i="3" s="1"/>
  <c r="G7021" i="3"/>
  <c r="H7021" i="3" s="1"/>
  <c r="G6999" i="3"/>
  <c r="H6999" i="3" s="1"/>
  <c r="G6977" i="3"/>
  <c r="H6977" i="3" s="1"/>
  <c r="G6957" i="3"/>
  <c r="H6957" i="3" s="1"/>
  <c r="G6935" i="3"/>
  <c r="H6935" i="3" s="1"/>
  <c r="G6913" i="3"/>
  <c r="H6913" i="3" s="1"/>
  <c r="G7468" i="3"/>
  <c r="H7468" i="3" s="1"/>
  <c r="G7446" i="3"/>
  <c r="H7446" i="3" s="1"/>
  <c r="G7430" i="3"/>
  <c r="H7430" i="3" s="1"/>
  <c r="G7414" i="3"/>
  <c r="H7414" i="3" s="1"/>
  <c r="G7398" i="3"/>
  <c r="H7398" i="3" s="1"/>
  <c r="G7382" i="3"/>
  <c r="H7382" i="3" s="1"/>
  <c r="G7366" i="3"/>
  <c r="H7366" i="3" s="1"/>
  <c r="G7350" i="3"/>
  <c r="H7350" i="3" s="1"/>
  <c r="G7334" i="3"/>
  <c r="H7334" i="3" s="1"/>
  <c r="G7318" i="3"/>
  <c r="H7318" i="3" s="1"/>
  <c r="G7302" i="3"/>
  <c r="H7302" i="3" s="1"/>
  <c r="G7286" i="3"/>
  <c r="H7286" i="3" s="1"/>
  <c r="G7270" i="3"/>
  <c r="H7270" i="3" s="1"/>
  <c r="G7254" i="3"/>
  <c r="H7254" i="3" s="1"/>
  <c r="G7238" i="3"/>
  <c r="H7238" i="3" s="1"/>
  <c r="G7222" i="3"/>
  <c r="H7222" i="3" s="1"/>
  <c r="G7206" i="3"/>
  <c r="H7206" i="3" s="1"/>
  <c r="G7190" i="3"/>
  <c r="H7190" i="3" s="1"/>
  <c r="G7174" i="3"/>
  <c r="H7174" i="3" s="1"/>
  <c r="G7158" i="3"/>
  <c r="H7158" i="3" s="1"/>
  <c r="G7142" i="3"/>
  <c r="H7142" i="3" s="1"/>
  <c r="G7126" i="3"/>
  <c r="H7126" i="3" s="1"/>
  <c r="G7110" i="3"/>
  <c r="H7110" i="3" s="1"/>
  <c r="G7094" i="3"/>
  <c r="H7094" i="3" s="1"/>
  <c r="G7078" i="3"/>
  <c r="H7078" i="3" s="1"/>
  <c r="G7062" i="3"/>
  <c r="H7062" i="3" s="1"/>
  <c r="G7046" i="3"/>
  <c r="H7046" i="3" s="1"/>
  <c r="G7030" i="3"/>
  <c r="H7030" i="3" s="1"/>
  <c r="G7014" i="3"/>
  <c r="H7014" i="3" s="1"/>
  <c r="G6998" i="3"/>
  <c r="H6998" i="3" s="1"/>
  <c r="G6982" i="3"/>
  <c r="H6982" i="3" s="1"/>
  <c r="G6966" i="3"/>
  <c r="H6966" i="3" s="1"/>
  <c r="G6950" i="3"/>
  <c r="H6950" i="3" s="1"/>
  <c r="G6934" i="3"/>
  <c r="H6934" i="3" s="1"/>
  <c r="G6918" i="3"/>
  <c r="H6918" i="3" s="1"/>
  <c r="G6903" i="3"/>
  <c r="H6903" i="3" s="1"/>
  <c r="G6887" i="3"/>
  <c r="H6887" i="3" s="1"/>
  <c r="G6871" i="3"/>
  <c r="H6871" i="3" s="1"/>
  <c r="G6855" i="3"/>
  <c r="H6855" i="3" s="1"/>
  <c r="G6839" i="3"/>
  <c r="H6839" i="3" s="1"/>
  <c r="G6823" i="3"/>
  <c r="H6823" i="3" s="1"/>
  <c r="G6807" i="3"/>
  <c r="H6807" i="3" s="1"/>
  <c r="G6791" i="3"/>
  <c r="H6791" i="3" s="1"/>
  <c r="G6775" i="3"/>
  <c r="H6775" i="3" s="1"/>
  <c r="G6759" i="3"/>
  <c r="H6759" i="3" s="1"/>
  <c r="G6743" i="3"/>
  <c r="H6743" i="3" s="1"/>
  <c r="G6727" i="3"/>
  <c r="H6727" i="3" s="1"/>
  <c r="G6906" i="3"/>
  <c r="H6906" i="3" s="1"/>
  <c r="G6890" i="3"/>
  <c r="H6890" i="3" s="1"/>
  <c r="G6874" i="3"/>
  <c r="H6874" i="3" s="1"/>
  <c r="G6858" i="3"/>
  <c r="H6858" i="3" s="1"/>
  <c r="G6842" i="3"/>
  <c r="H6842" i="3" s="1"/>
  <c r="G6826" i="3"/>
  <c r="H6826" i="3" s="1"/>
  <c r="G6810" i="3"/>
  <c r="H6810" i="3" s="1"/>
  <c r="G6794" i="3"/>
  <c r="H6794" i="3" s="1"/>
  <c r="G6778" i="3"/>
  <c r="H6778" i="3" s="1"/>
  <c r="G6762" i="3"/>
  <c r="H6762" i="3" s="1"/>
  <c r="G6746" i="3"/>
  <c r="H6746" i="3" s="1"/>
  <c r="G6730" i="3"/>
  <c r="H6730" i="3" s="1"/>
  <c r="G9155" i="3"/>
  <c r="H9155" i="3" s="1"/>
  <c r="G8977" i="3"/>
  <c r="H8977" i="3" s="1"/>
  <c r="G8754" i="3"/>
  <c r="H8754" i="3" s="1"/>
  <c r="G8552" i="3"/>
  <c r="H8552" i="3" s="1"/>
  <c r="G8876" i="3"/>
  <c r="H8876" i="3" s="1"/>
  <c r="G8769" i="3"/>
  <c r="H8769" i="3" s="1"/>
  <c r="G8615" i="3"/>
  <c r="H8615" i="3" s="1"/>
  <c r="G8463" i="3"/>
  <c r="H8463" i="3" s="1"/>
  <c r="G8386" i="3"/>
  <c r="H8386" i="3" s="1"/>
  <c r="G8413" i="3"/>
  <c r="H8413" i="3" s="1"/>
  <c r="G8259" i="3"/>
  <c r="H8259" i="3" s="1"/>
  <c r="G8109" i="3"/>
  <c r="H8109" i="3" s="1"/>
  <c r="G8258" i="3"/>
  <c r="H8258" i="3" s="1"/>
  <c r="G8106" i="3"/>
  <c r="H8106" i="3" s="1"/>
  <c r="G7927" i="3"/>
  <c r="H7927" i="3" s="1"/>
  <c r="G7799" i="3"/>
  <c r="H7799" i="3" s="1"/>
  <c r="G7685" i="3"/>
  <c r="H7685" i="3" s="1"/>
  <c r="G7573" i="3"/>
  <c r="H7573" i="3" s="1"/>
  <c r="G7948" i="3"/>
  <c r="H7948" i="3" s="1"/>
  <c r="G7832" i="3"/>
  <c r="H7832" i="3" s="1"/>
  <c r="G7720" i="3"/>
  <c r="H7720" i="3" s="1"/>
  <c r="G7624" i="3"/>
  <c r="H7624" i="3" s="1"/>
  <c r="G7538" i="3"/>
  <c r="H7538" i="3" s="1"/>
  <c r="G7469" i="3"/>
  <c r="H7469" i="3" s="1"/>
  <c r="G7383" i="3"/>
  <c r="H7383" i="3" s="1"/>
  <c r="G7297" i="3"/>
  <c r="H7297" i="3" s="1"/>
  <c r="G7213" i="3"/>
  <c r="H7213" i="3" s="1"/>
  <c r="G7127" i="3"/>
  <c r="H7127" i="3" s="1"/>
  <c r="G7041" i="3"/>
  <c r="H7041" i="3" s="1"/>
  <c r="G7015" i="3"/>
  <c r="H7015" i="3" s="1"/>
  <c r="G6993" i="3"/>
  <c r="H6993" i="3" s="1"/>
  <c r="G6973" i="3"/>
  <c r="H6973" i="3" s="1"/>
  <c r="G6951" i="3"/>
  <c r="H6951" i="3" s="1"/>
  <c r="G6929" i="3"/>
  <c r="H6929" i="3" s="1"/>
  <c r="G7484" i="3"/>
  <c r="H7484" i="3" s="1"/>
  <c r="G7462" i="3"/>
  <c r="H7462" i="3" s="1"/>
  <c r="G7442" i="3"/>
  <c r="H7442" i="3" s="1"/>
  <c r="G7426" i="3"/>
  <c r="H7426" i="3" s="1"/>
  <c r="G7410" i="3"/>
  <c r="H7410" i="3" s="1"/>
  <c r="G7394" i="3"/>
  <c r="H7394" i="3" s="1"/>
  <c r="G7378" i="3"/>
  <c r="H7378" i="3" s="1"/>
  <c r="G7362" i="3"/>
  <c r="H7362" i="3" s="1"/>
  <c r="G7346" i="3"/>
  <c r="H7346" i="3" s="1"/>
  <c r="G7330" i="3"/>
  <c r="H7330" i="3" s="1"/>
  <c r="G7314" i="3"/>
  <c r="H7314" i="3" s="1"/>
  <c r="G7298" i="3"/>
  <c r="H7298" i="3" s="1"/>
  <c r="G7282" i="3"/>
  <c r="H7282" i="3" s="1"/>
  <c r="G7266" i="3"/>
  <c r="H7266" i="3" s="1"/>
  <c r="G7250" i="3"/>
  <c r="H7250" i="3" s="1"/>
  <c r="G7234" i="3"/>
  <c r="H7234" i="3" s="1"/>
  <c r="G7218" i="3"/>
  <c r="H7218" i="3" s="1"/>
  <c r="G7202" i="3"/>
  <c r="H7202" i="3" s="1"/>
  <c r="G7186" i="3"/>
  <c r="H7186" i="3" s="1"/>
  <c r="G7170" i="3"/>
  <c r="H7170" i="3" s="1"/>
  <c r="G7154" i="3"/>
  <c r="H7154" i="3" s="1"/>
  <c r="G7138" i="3"/>
  <c r="H7138" i="3" s="1"/>
  <c r="G7122" i="3"/>
  <c r="H7122" i="3" s="1"/>
  <c r="G7106" i="3"/>
  <c r="H7106" i="3" s="1"/>
  <c r="G7090" i="3"/>
  <c r="H7090" i="3" s="1"/>
  <c r="G7074" i="3"/>
  <c r="H7074" i="3" s="1"/>
  <c r="G7058" i="3"/>
  <c r="H7058" i="3" s="1"/>
  <c r="G7042" i="3"/>
  <c r="H7042" i="3" s="1"/>
  <c r="G7026" i="3"/>
  <c r="H7026" i="3" s="1"/>
  <c r="G7010" i="3"/>
  <c r="H7010" i="3" s="1"/>
  <c r="G6994" i="3"/>
  <c r="H6994" i="3" s="1"/>
  <c r="G6978" i="3"/>
  <c r="H6978" i="3" s="1"/>
  <c r="G6962" i="3"/>
  <c r="H6962" i="3" s="1"/>
  <c r="G6946" i="3"/>
  <c r="H6946" i="3" s="1"/>
  <c r="G6930" i="3"/>
  <c r="H6930" i="3" s="1"/>
  <c r="G6914" i="3"/>
  <c r="H6914" i="3" s="1"/>
  <c r="G6899" i="3"/>
  <c r="H6899" i="3" s="1"/>
  <c r="G6883" i="3"/>
  <c r="H6883" i="3" s="1"/>
  <c r="G6867" i="3"/>
  <c r="H6867" i="3" s="1"/>
  <c r="G6851" i="3"/>
  <c r="H6851" i="3" s="1"/>
  <c r="G6835" i="3"/>
  <c r="H6835" i="3" s="1"/>
  <c r="G6819" i="3"/>
  <c r="H6819" i="3" s="1"/>
  <c r="G6803" i="3"/>
  <c r="H6803" i="3" s="1"/>
  <c r="G6787" i="3"/>
  <c r="H6787" i="3" s="1"/>
  <c r="G6771" i="3"/>
  <c r="H6771" i="3" s="1"/>
  <c r="G6755" i="3"/>
  <c r="H6755" i="3" s="1"/>
  <c r="G6739" i="3"/>
  <c r="H6739" i="3" s="1"/>
  <c r="G6723" i="3"/>
  <c r="H6723" i="3" s="1"/>
  <c r="G6902" i="3"/>
  <c r="H6902" i="3" s="1"/>
  <c r="G6886" i="3"/>
  <c r="H6886" i="3" s="1"/>
  <c r="G6870" i="3"/>
  <c r="H6870" i="3" s="1"/>
  <c r="G6854" i="3"/>
  <c r="H6854" i="3" s="1"/>
  <c r="G6838" i="3"/>
  <c r="H6838" i="3" s="1"/>
  <c r="G6822" i="3"/>
  <c r="H6822" i="3" s="1"/>
  <c r="G6806" i="3"/>
  <c r="H6806" i="3" s="1"/>
  <c r="G6790" i="3"/>
  <c r="H6790" i="3" s="1"/>
  <c r="G6774" i="3"/>
  <c r="H6774" i="3" s="1"/>
  <c r="G6758" i="3"/>
  <c r="H6758" i="3" s="1"/>
  <c r="G6742" i="3"/>
  <c r="H6742" i="3" s="1"/>
  <c r="G6726" i="3"/>
  <c r="H6726" i="3" s="1"/>
  <c r="G6712" i="3"/>
  <c r="H6712" i="3" s="1"/>
  <c r="G6696" i="3"/>
  <c r="H6696" i="3" s="1"/>
  <c r="G6680" i="3"/>
  <c r="H6680" i="3" s="1"/>
  <c r="G6664" i="3"/>
  <c r="H6664" i="3" s="1"/>
  <c r="G6648" i="3"/>
  <c r="H6648" i="3" s="1"/>
  <c r="G6632" i="3"/>
  <c r="H6632" i="3" s="1"/>
  <c r="G6616" i="3"/>
  <c r="H6616" i="3" s="1"/>
  <c r="G6600" i="3"/>
  <c r="H6600" i="3" s="1"/>
  <c r="G6584" i="3"/>
  <c r="H6584" i="3" s="1"/>
  <c r="G6568" i="3"/>
  <c r="H6568" i="3" s="1"/>
  <c r="G6552" i="3"/>
  <c r="H6552" i="3" s="1"/>
  <c r="G6536" i="3"/>
  <c r="H6536" i="3" s="1"/>
  <c r="G6520" i="3"/>
  <c r="H6520" i="3" s="1"/>
  <c r="G6504" i="3"/>
  <c r="H6504" i="3" s="1"/>
  <c r="G6488" i="3"/>
  <c r="H6488" i="3" s="1"/>
  <c r="G6472" i="3"/>
  <c r="H6472" i="3" s="1"/>
  <c r="G6456" i="3"/>
  <c r="H6456" i="3" s="1"/>
  <c r="G6440" i="3"/>
  <c r="H6440" i="3" s="1"/>
  <c r="G6424" i="3"/>
  <c r="H6424" i="3" s="1"/>
  <c r="G6408" i="3"/>
  <c r="H6408" i="3" s="1"/>
  <c r="G6392" i="3"/>
  <c r="H6392" i="3" s="1"/>
  <c r="G6376" i="3"/>
  <c r="H6376" i="3" s="1"/>
  <c r="G6360" i="3"/>
  <c r="H6360" i="3" s="1"/>
  <c r="G6344" i="3"/>
  <c r="H6344" i="3" s="1"/>
  <c r="G6328" i="3"/>
  <c r="H6328" i="3" s="1"/>
  <c r="G6312" i="3"/>
  <c r="H6312" i="3" s="1"/>
  <c r="G6587" i="3"/>
  <c r="H6587" i="3" s="1"/>
  <c r="G6463" i="3"/>
  <c r="H6463" i="3" s="1"/>
  <c r="G6331" i="3"/>
  <c r="H6331" i="3" s="1"/>
  <c r="G6613" i="3"/>
  <c r="H6613" i="3" s="1"/>
  <c r="G6469" i="3"/>
  <c r="H6469" i="3" s="1"/>
  <c r="G6349" i="3"/>
  <c r="H6349" i="3" s="1"/>
  <c r="G6623" i="3"/>
  <c r="H6623" i="3" s="1"/>
  <c r="G6495" i="3"/>
  <c r="H6495" i="3" s="1"/>
  <c r="G6351" i="3"/>
  <c r="H6351" i="3" s="1"/>
  <c r="G6300" i="3"/>
  <c r="H6300" i="3" s="1"/>
  <c r="G6284" i="3"/>
  <c r="H6284" i="3" s="1"/>
  <c r="G6268" i="3"/>
  <c r="H6268" i="3" s="1"/>
  <c r="G6252" i="3"/>
  <c r="H6252" i="3" s="1"/>
  <c r="G6236" i="3"/>
  <c r="H6236" i="3" s="1"/>
  <c r="G6220" i="3"/>
  <c r="H6220" i="3" s="1"/>
  <c r="G6204" i="3"/>
  <c r="H6204" i="3" s="1"/>
  <c r="G6188" i="3"/>
  <c r="H6188" i="3" s="1"/>
  <c r="G6172" i="3"/>
  <c r="H6172" i="3" s="1"/>
  <c r="G6156" i="3"/>
  <c r="H6156" i="3" s="1"/>
  <c r="G6140" i="3"/>
  <c r="H6140" i="3" s="1"/>
  <c r="G6124" i="3"/>
  <c r="H6124" i="3" s="1"/>
  <c r="G6108" i="3"/>
  <c r="H6108" i="3" s="1"/>
  <c r="G6092" i="3"/>
  <c r="H6092" i="3" s="1"/>
  <c r="G6076" i="3"/>
  <c r="H6076" i="3" s="1"/>
  <c r="G6060" i="3"/>
  <c r="H6060" i="3" s="1"/>
  <c r="G6044" i="3"/>
  <c r="H6044" i="3" s="1"/>
  <c r="G6028" i="3"/>
  <c r="H6028" i="3" s="1"/>
  <c r="G6012" i="3"/>
  <c r="H6012" i="3" s="1"/>
  <c r="G5996" i="3"/>
  <c r="H5996" i="3" s="1"/>
  <c r="G5980" i="3"/>
  <c r="H5980" i="3" s="1"/>
  <c r="G5964" i="3"/>
  <c r="H5964" i="3" s="1"/>
  <c r="G5948" i="3"/>
  <c r="H5948" i="3" s="1"/>
  <c r="G5932" i="3"/>
  <c r="H5932" i="3" s="1"/>
  <c r="G5916" i="3"/>
  <c r="H5916" i="3" s="1"/>
  <c r="G5900" i="3"/>
  <c r="H5900" i="3" s="1"/>
  <c r="G5884" i="3"/>
  <c r="H5884" i="3" s="1"/>
  <c r="G5868" i="3"/>
  <c r="H5868" i="3" s="1"/>
  <c r="G5852" i="3"/>
  <c r="H5852" i="3" s="1"/>
  <c r="G5836" i="3"/>
  <c r="H5836" i="3" s="1"/>
  <c r="G5820" i="3"/>
  <c r="H5820" i="3" s="1"/>
  <c r="G297" i="3"/>
  <c r="H297" i="3" s="1"/>
  <c r="G9486" i="3"/>
  <c r="H9486" i="3" s="1"/>
  <c r="G8955" i="3"/>
  <c r="H8955" i="3" s="1"/>
  <c r="G8738" i="3"/>
  <c r="H8738" i="3" s="1"/>
  <c r="G8536" i="3"/>
  <c r="H8536" i="3" s="1"/>
  <c r="G8844" i="3"/>
  <c r="H8844" i="3" s="1"/>
  <c r="G8759" i="3"/>
  <c r="H8759" i="3" s="1"/>
  <c r="G8603" i="3"/>
  <c r="H8603" i="3" s="1"/>
  <c r="G8455" i="3"/>
  <c r="H8455" i="3" s="1"/>
  <c r="G8376" i="3"/>
  <c r="H8376" i="3" s="1"/>
  <c r="G8403" i="3"/>
  <c r="H8403" i="3" s="1"/>
  <c r="G8253" i="3"/>
  <c r="H8253" i="3" s="1"/>
  <c r="G8099" i="3"/>
  <c r="H8099" i="3" s="1"/>
  <c r="G8248" i="3"/>
  <c r="H8248" i="3" s="1"/>
  <c r="G8098" i="3"/>
  <c r="H8098" i="3" s="1"/>
  <c r="G7917" i="3"/>
  <c r="H7917" i="3" s="1"/>
  <c r="G7791" i="3"/>
  <c r="H7791" i="3" s="1"/>
  <c r="G7679" i="3"/>
  <c r="H7679" i="3" s="1"/>
  <c r="G7565" i="3"/>
  <c r="H7565" i="3" s="1"/>
  <c r="G7940" i="3"/>
  <c r="H7940" i="3" s="1"/>
  <c r="G7828" i="3"/>
  <c r="H7828" i="3" s="1"/>
  <c r="G7712" i="3"/>
  <c r="H7712" i="3" s="1"/>
  <c r="G7618" i="3"/>
  <c r="H7618" i="3" s="1"/>
  <c r="G7534" i="3"/>
  <c r="H7534" i="3" s="1"/>
  <c r="G7463" i="3"/>
  <c r="H7463" i="3" s="1"/>
  <c r="G7377" i="3"/>
  <c r="H7377" i="3" s="1"/>
  <c r="G7293" i="3"/>
  <c r="H7293" i="3" s="1"/>
  <c r="G7207" i="3"/>
  <c r="H7207" i="3" s="1"/>
  <c r="G7121" i="3"/>
  <c r="H7121" i="3" s="1"/>
  <c r="G7037" i="3"/>
  <c r="H7037" i="3" s="1"/>
  <c r="G7013" i="3"/>
  <c r="H7013" i="3" s="1"/>
  <c r="G6991" i="3"/>
  <c r="H6991" i="3" s="1"/>
  <c r="G6969" i="3"/>
  <c r="H6969" i="3" s="1"/>
  <c r="G6949" i="3"/>
  <c r="H6949" i="3" s="1"/>
  <c r="G6927" i="3"/>
  <c r="H6927" i="3" s="1"/>
  <c r="G7480" i="3"/>
  <c r="H7480" i="3" s="1"/>
  <c r="G7460" i="3"/>
  <c r="H7460" i="3" s="1"/>
  <c r="G7440" i="3"/>
  <c r="H7440" i="3" s="1"/>
  <c r="G7424" i="3"/>
  <c r="H7424" i="3" s="1"/>
  <c r="G7408" i="3"/>
  <c r="H7408" i="3" s="1"/>
  <c r="G7392" i="3"/>
  <c r="H7392" i="3" s="1"/>
  <c r="G7376" i="3"/>
  <c r="H7376" i="3" s="1"/>
  <c r="G7360" i="3"/>
  <c r="H7360" i="3" s="1"/>
  <c r="G7344" i="3"/>
  <c r="H7344" i="3" s="1"/>
  <c r="G7328" i="3"/>
  <c r="H7328" i="3" s="1"/>
  <c r="G7312" i="3"/>
  <c r="H7312" i="3" s="1"/>
  <c r="G7296" i="3"/>
  <c r="H7296" i="3" s="1"/>
  <c r="G7280" i="3"/>
  <c r="H7280" i="3" s="1"/>
  <c r="G7264" i="3"/>
  <c r="H7264" i="3" s="1"/>
  <c r="G7248" i="3"/>
  <c r="H7248" i="3" s="1"/>
  <c r="G7232" i="3"/>
  <c r="H7232" i="3" s="1"/>
  <c r="G7216" i="3"/>
  <c r="H7216" i="3" s="1"/>
  <c r="G7200" i="3"/>
  <c r="H7200" i="3" s="1"/>
  <c r="G7184" i="3"/>
  <c r="H7184" i="3" s="1"/>
  <c r="G7168" i="3"/>
  <c r="H7168" i="3" s="1"/>
  <c r="G7152" i="3"/>
  <c r="H7152" i="3" s="1"/>
  <c r="G7136" i="3"/>
  <c r="H7136" i="3" s="1"/>
  <c r="G7120" i="3"/>
  <c r="H7120" i="3" s="1"/>
  <c r="G7104" i="3"/>
  <c r="H7104" i="3" s="1"/>
  <c r="G7088" i="3"/>
  <c r="H7088" i="3" s="1"/>
  <c r="G7072" i="3"/>
  <c r="H7072" i="3" s="1"/>
  <c r="G7056" i="3"/>
  <c r="H7056" i="3" s="1"/>
  <c r="G7040" i="3"/>
  <c r="H7040" i="3" s="1"/>
  <c r="G7024" i="3"/>
  <c r="H7024" i="3" s="1"/>
  <c r="G7008" i="3"/>
  <c r="H7008" i="3" s="1"/>
  <c r="G6992" i="3"/>
  <c r="H6992" i="3" s="1"/>
  <c r="G6976" i="3"/>
  <c r="H6976" i="3" s="1"/>
  <c r="G6960" i="3"/>
  <c r="H6960" i="3" s="1"/>
  <c r="G6944" i="3"/>
  <c r="H6944" i="3" s="1"/>
  <c r="G6928" i="3"/>
  <c r="H6928" i="3" s="1"/>
  <c r="G6912" i="3"/>
  <c r="H6912" i="3" s="1"/>
  <c r="G6897" i="3"/>
  <c r="H6897" i="3" s="1"/>
  <c r="G6881" i="3"/>
  <c r="H6881" i="3" s="1"/>
  <c r="G6865" i="3"/>
  <c r="H6865" i="3" s="1"/>
  <c r="G6849" i="3"/>
  <c r="H6849" i="3" s="1"/>
  <c r="G6833" i="3"/>
  <c r="H6833" i="3" s="1"/>
  <c r="G6817" i="3"/>
  <c r="H6817" i="3" s="1"/>
  <c r="G6801" i="3"/>
  <c r="H6801" i="3" s="1"/>
  <c r="G6785" i="3"/>
  <c r="H6785" i="3" s="1"/>
  <c r="G6769" i="3"/>
  <c r="H6769" i="3" s="1"/>
  <c r="G6753" i="3"/>
  <c r="H6753" i="3" s="1"/>
  <c r="G6737" i="3"/>
  <c r="H6737" i="3" s="1"/>
  <c r="G6721" i="3"/>
  <c r="H6721" i="3" s="1"/>
  <c r="G6900" i="3"/>
  <c r="H6900" i="3" s="1"/>
  <c r="G6884" i="3"/>
  <c r="H6884" i="3" s="1"/>
  <c r="G6868" i="3"/>
  <c r="H6868" i="3" s="1"/>
  <c r="G6852" i="3"/>
  <c r="H6852" i="3" s="1"/>
  <c r="G6836" i="3"/>
  <c r="H6836" i="3" s="1"/>
  <c r="G6820" i="3"/>
  <c r="H6820" i="3" s="1"/>
  <c r="G6804" i="3"/>
  <c r="H6804" i="3" s="1"/>
  <c r="G6788" i="3"/>
  <c r="H6788" i="3" s="1"/>
  <c r="G6772" i="3"/>
  <c r="H6772" i="3" s="1"/>
  <c r="G6756" i="3"/>
  <c r="H6756" i="3" s="1"/>
  <c r="G6740" i="3"/>
  <c r="H6740" i="3" s="1"/>
  <c r="G6724" i="3"/>
  <c r="H6724" i="3" s="1"/>
  <c r="G6710" i="3"/>
  <c r="H6710" i="3" s="1"/>
  <c r="G6694" i="3"/>
  <c r="H6694" i="3" s="1"/>
  <c r="G6678" i="3"/>
  <c r="H6678" i="3" s="1"/>
  <c r="G6662" i="3"/>
  <c r="H6662" i="3" s="1"/>
  <c r="G6646" i="3"/>
  <c r="H6646" i="3" s="1"/>
  <c r="G6630" i="3"/>
  <c r="H6630" i="3" s="1"/>
  <c r="G6614" i="3"/>
  <c r="H6614" i="3" s="1"/>
  <c r="G6598" i="3"/>
  <c r="H6598" i="3" s="1"/>
  <c r="G6582" i="3"/>
  <c r="H6582" i="3" s="1"/>
  <c r="G6566" i="3"/>
  <c r="H6566" i="3" s="1"/>
  <c r="G6550" i="3"/>
  <c r="H6550" i="3" s="1"/>
  <c r="G6534" i="3"/>
  <c r="H6534" i="3" s="1"/>
  <c r="G6518" i="3"/>
  <c r="H6518" i="3" s="1"/>
  <c r="G6502" i="3"/>
  <c r="H6502" i="3" s="1"/>
  <c r="G6486" i="3"/>
  <c r="H6486" i="3" s="1"/>
  <c r="G6470" i="3"/>
  <c r="H6470" i="3" s="1"/>
  <c r="G6454" i="3"/>
  <c r="H6454" i="3" s="1"/>
  <c r="G6438" i="3"/>
  <c r="H6438" i="3" s="1"/>
  <c r="G6422" i="3"/>
  <c r="H6422" i="3" s="1"/>
  <c r="G6406" i="3"/>
  <c r="H6406" i="3" s="1"/>
  <c r="G6390" i="3"/>
  <c r="H6390" i="3" s="1"/>
  <c r="G6374" i="3"/>
  <c r="H6374" i="3" s="1"/>
  <c r="G6358" i="3"/>
  <c r="H6358" i="3" s="1"/>
  <c r="G6342" i="3"/>
  <c r="H6342" i="3" s="1"/>
  <c r="G6326" i="3"/>
  <c r="H6326" i="3" s="1"/>
  <c r="G6699" i="3"/>
  <c r="H6699" i="3" s="1"/>
  <c r="G6571" i="3"/>
  <c r="H6571" i="3" s="1"/>
  <c r="G6447" i="3"/>
  <c r="H6447" i="3" s="1"/>
  <c r="G6315" i="3"/>
  <c r="H6315" i="3" s="1"/>
  <c r="G6597" i="3"/>
  <c r="H6597" i="3" s="1"/>
  <c r="G6453" i="3"/>
  <c r="H6453" i="3" s="1"/>
  <c r="G6333" i="3"/>
  <c r="H6333" i="3" s="1"/>
  <c r="G6607" i="3"/>
  <c r="H6607" i="3" s="1"/>
  <c r="G6475" i="3"/>
  <c r="H6475" i="3" s="1"/>
  <c r="G6335" i="3"/>
  <c r="H6335" i="3" s="1"/>
  <c r="G6298" i="3"/>
  <c r="H6298" i="3" s="1"/>
  <c r="G6282" i="3"/>
  <c r="H6282" i="3" s="1"/>
  <c r="G6266" i="3"/>
  <c r="H6266" i="3" s="1"/>
  <c r="G6250" i="3"/>
  <c r="H6250" i="3" s="1"/>
  <c r="G6234" i="3"/>
  <c r="H6234" i="3" s="1"/>
  <c r="G6218" i="3"/>
  <c r="H6218" i="3" s="1"/>
  <c r="G6202" i="3"/>
  <c r="H6202" i="3" s="1"/>
  <c r="G6186" i="3"/>
  <c r="H6186" i="3" s="1"/>
  <c r="G6170" i="3"/>
  <c r="H6170" i="3" s="1"/>
  <c r="G6154" i="3"/>
  <c r="H6154" i="3" s="1"/>
  <c r="G6138" i="3"/>
  <c r="H6138" i="3" s="1"/>
  <c r="G6122" i="3"/>
  <c r="H6122" i="3" s="1"/>
  <c r="G6106" i="3"/>
  <c r="H6106" i="3" s="1"/>
  <c r="G6090" i="3"/>
  <c r="H6090" i="3" s="1"/>
  <c r="G6074" i="3"/>
  <c r="H6074" i="3" s="1"/>
  <c r="G6058" i="3"/>
  <c r="H6058" i="3" s="1"/>
  <c r="G6042" i="3"/>
  <c r="H6042" i="3" s="1"/>
  <c r="G6026" i="3"/>
  <c r="H6026" i="3" s="1"/>
  <c r="G6010" i="3"/>
  <c r="H6010" i="3" s="1"/>
  <c r="G5994" i="3"/>
  <c r="H5994" i="3" s="1"/>
  <c r="G5978" i="3"/>
  <c r="H5978" i="3" s="1"/>
  <c r="G5962" i="3"/>
  <c r="H5962" i="3" s="1"/>
  <c r="G5946" i="3"/>
  <c r="H5946" i="3" s="1"/>
  <c r="G5930" i="3"/>
  <c r="H5930" i="3" s="1"/>
  <c r="G5914" i="3"/>
  <c r="H5914" i="3" s="1"/>
  <c r="G5898" i="3"/>
  <c r="H5898" i="3" s="1"/>
  <c r="G5882" i="3"/>
  <c r="H5882" i="3" s="1"/>
  <c r="G5866" i="3"/>
  <c r="H5866" i="3" s="1"/>
  <c r="G5850" i="3"/>
  <c r="H5850" i="3" s="1"/>
  <c r="G5834" i="3"/>
  <c r="H5834" i="3" s="1"/>
  <c r="G9338" i="3"/>
  <c r="H9338" i="3" s="1"/>
  <c r="G8958" i="3"/>
  <c r="H8958" i="3" s="1"/>
  <c r="G8346" i="3"/>
  <c r="H8346" i="3" s="1"/>
  <c r="G8218" i="3"/>
  <c r="H8218" i="3" s="1"/>
  <c r="G7659" i="3"/>
  <c r="H7659" i="3" s="1"/>
  <c r="G7692" i="3"/>
  <c r="H7692" i="3" s="1"/>
  <c r="G7361" i="3"/>
  <c r="H7361" i="3" s="1"/>
  <c r="G7031" i="3"/>
  <c r="H7031" i="3" s="1"/>
  <c r="G6945" i="3"/>
  <c r="H6945" i="3" s="1"/>
  <c r="G7438" i="3"/>
  <c r="H7438" i="3" s="1"/>
  <c r="G7374" i="3"/>
  <c r="H7374" i="3" s="1"/>
  <c r="G7310" i="3"/>
  <c r="H7310" i="3" s="1"/>
  <c r="G7246" i="3"/>
  <c r="H7246" i="3" s="1"/>
  <c r="G7182" i="3"/>
  <c r="H7182" i="3" s="1"/>
  <c r="G7118" i="3"/>
  <c r="H7118" i="3" s="1"/>
  <c r="G7076" i="3"/>
  <c r="H7076" i="3" s="1"/>
  <c r="G7032" i="3"/>
  <c r="H7032" i="3" s="1"/>
  <c r="G6990" i="3"/>
  <c r="H6990" i="3" s="1"/>
  <c r="G6948" i="3"/>
  <c r="H6948" i="3" s="1"/>
  <c r="G6905" i="3"/>
  <c r="H6905" i="3" s="1"/>
  <c r="G6863" i="3"/>
  <c r="H6863" i="3" s="1"/>
  <c r="G6821" i="3"/>
  <c r="H6821" i="3" s="1"/>
  <c r="G6777" i="3"/>
  <c r="H6777" i="3" s="1"/>
  <c r="G6735" i="3"/>
  <c r="H6735" i="3" s="1"/>
  <c r="G6888" i="3"/>
  <c r="H6888" i="3" s="1"/>
  <c r="G6856" i="3"/>
  <c r="H6856" i="3" s="1"/>
  <c r="G6824" i="3"/>
  <c r="H6824" i="3" s="1"/>
  <c r="G6792" i="3"/>
  <c r="H6792" i="3" s="1"/>
  <c r="G6760" i="3"/>
  <c r="H6760" i="3" s="1"/>
  <c r="G6728" i="3"/>
  <c r="H6728" i="3" s="1"/>
  <c r="G6702" i="3"/>
  <c r="H6702" i="3" s="1"/>
  <c r="G6676" i="3"/>
  <c r="H6676" i="3" s="1"/>
  <c r="G6652" i="3"/>
  <c r="H6652" i="3" s="1"/>
  <c r="G6624" i="3"/>
  <c r="H6624" i="3" s="1"/>
  <c r="G6602" i="3"/>
  <c r="H6602" i="3" s="1"/>
  <c r="G6574" i="3"/>
  <c r="H6574" i="3" s="1"/>
  <c r="G6548" i="3"/>
  <c r="H6548" i="3" s="1"/>
  <c r="G6524" i="3"/>
  <c r="H6524" i="3" s="1"/>
  <c r="G6496" i="3"/>
  <c r="H6496" i="3" s="1"/>
  <c r="G6474" i="3"/>
  <c r="H6474" i="3" s="1"/>
  <c r="G6446" i="3"/>
  <c r="H6446" i="3" s="1"/>
  <c r="G6420" i="3"/>
  <c r="H6420" i="3" s="1"/>
  <c r="G6396" i="3"/>
  <c r="H6396" i="3" s="1"/>
  <c r="G6368" i="3"/>
  <c r="H6368" i="3" s="1"/>
  <c r="G6346" i="3"/>
  <c r="H6346" i="3" s="1"/>
  <c r="G6318" i="3"/>
  <c r="H6318" i="3" s="1"/>
  <c r="G6555" i="3"/>
  <c r="H6555" i="3" s="1"/>
  <c r="G6363" i="3"/>
  <c r="H6363" i="3" s="1"/>
  <c r="G6549" i="3"/>
  <c r="H6549" i="3" s="1"/>
  <c r="G6365" i="3"/>
  <c r="H6365" i="3" s="1"/>
  <c r="G6543" i="3"/>
  <c r="H6543" i="3" s="1"/>
  <c r="G6319" i="3"/>
  <c r="H6319" i="3" s="1"/>
  <c r="G6292" i="3"/>
  <c r="H6292" i="3" s="1"/>
  <c r="G6272" i="3"/>
  <c r="H6272" i="3" s="1"/>
  <c r="G6248" i="3"/>
  <c r="H6248" i="3" s="1"/>
  <c r="G6228" i="3"/>
  <c r="H6228" i="3" s="1"/>
  <c r="G6208" i="3"/>
  <c r="H6208" i="3" s="1"/>
  <c r="G6184" i="3"/>
  <c r="H6184" i="3" s="1"/>
  <c r="G6164" i="3"/>
  <c r="H6164" i="3" s="1"/>
  <c r="G6144" i="3"/>
  <c r="H6144" i="3" s="1"/>
  <c r="G6120" i="3"/>
  <c r="H6120" i="3" s="1"/>
  <c r="G6100" i="3"/>
  <c r="H6100" i="3" s="1"/>
  <c r="G6080" i="3"/>
  <c r="H6080" i="3" s="1"/>
  <c r="G6056" i="3"/>
  <c r="H6056" i="3" s="1"/>
  <c r="G6036" i="3"/>
  <c r="H6036" i="3" s="1"/>
  <c r="G6016" i="3"/>
  <c r="H6016" i="3" s="1"/>
  <c r="G5992" i="3"/>
  <c r="H5992" i="3" s="1"/>
  <c r="G5972" i="3"/>
  <c r="H5972" i="3" s="1"/>
  <c r="G5952" i="3"/>
  <c r="H5952" i="3" s="1"/>
  <c r="G5928" i="3"/>
  <c r="H5928" i="3" s="1"/>
  <c r="G5908" i="3"/>
  <c r="H5908" i="3" s="1"/>
  <c r="G5888" i="3"/>
  <c r="H5888" i="3" s="1"/>
  <c r="G5864" i="3"/>
  <c r="H5864" i="3" s="1"/>
  <c r="G5844" i="3"/>
  <c r="H5844" i="3" s="1"/>
  <c r="G5824" i="3"/>
  <c r="H5824" i="3" s="1"/>
  <c r="G5806" i="3"/>
  <c r="H5806" i="3" s="1"/>
  <c r="G5790" i="3"/>
  <c r="H5790" i="3" s="1"/>
  <c r="G5774" i="3"/>
  <c r="H5774" i="3" s="1"/>
  <c r="G6633" i="3"/>
  <c r="H6633" i="3" s="1"/>
  <c r="G6505" i="3"/>
  <c r="H6505" i="3" s="1"/>
  <c r="G6417" i="3"/>
  <c r="H6417" i="3" s="1"/>
  <c r="G6691" i="3"/>
  <c r="H6691" i="3" s="1"/>
  <c r="G6563" i="3"/>
  <c r="H6563" i="3" s="1"/>
  <c r="G6419" i="3"/>
  <c r="H6419" i="3" s="1"/>
  <c r="G6685" i="3"/>
  <c r="H6685" i="3" s="1"/>
  <c r="G6557" i="3"/>
  <c r="H6557" i="3" s="1"/>
  <c r="G6429" i="3"/>
  <c r="H6429" i="3" s="1"/>
  <c r="G6711" i="3"/>
  <c r="H6711" i="3" s="1"/>
  <c r="G6583" i="3"/>
  <c r="H6583" i="3" s="1"/>
  <c r="G6435" i="3"/>
  <c r="H6435" i="3" s="1"/>
  <c r="G6309" i="3"/>
  <c r="H6309" i="3" s="1"/>
  <c r="G6293" i="3"/>
  <c r="H6293" i="3" s="1"/>
  <c r="G6277" i="3"/>
  <c r="H6277" i="3" s="1"/>
  <c r="G6261" i="3"/>
  <c r="H6261" i="3" s="1"/>
  <c r="G6245" i="3"/>
  <c r="H6245" i="3" s="1"/>
  <c r="G6229" i="3"/>
  <c r="H6229" i="3" s="1"/>
  <c r="G6213" i="3"/>
  <c r="H6213" i="3" s="1"/>
  <c r="G6197" i="3"/>
  <c r="H6197" i="3" s="1"/>
  <c r="G6181" i="3"/>
  <c r="H6181" i="3" s="1"/>
  <c r="G6165" i="3"/>
  <c r="H6165" i="3" s="1"/>
  <c r="G6149" i="3"/>
  <c r="H6149" i="3" s="1"/>
  <c r="G6133" i="3"/>
  <c r="H6133" i="3" s="1"/>
  <c r="G6117" i="3"/>
  <c r="H6117" i="3" s="1"/>
  <c r="G6101" i="3"/>
  <c r="H6101" i="3" s="1"/>
  <c r="G6085" i="3"/>
  <c r="H6085" i="3" s="1"/>
  <c r="G6069" i="3"/>
  <c r="H6069" i="3" s="1"/>
  <c r="G6053" i="3"/>
  <c r="H6053" i="3" s="1"/>
  <c r="G6037" i="3"/>
  <c r="H6037" i="3" s="1"/>
  <c r="G6021" i="3"/>
  <c r="H6021" i="3" s="1"/>
  <c r="G6005" i="3"/>
  <c r="H6005" i="3" s="1"/>
  <c r="G5989" i="3"/>
  <c r="H5989" i="3" s="1"/>
  <c r="G5973" i="3"/>
  <c r="H5973" i="3" s="1"/>
  <c r="G5957" i="3"/>
  <c r="H5957" i="3" s="1"/>
  <c r="G5941" i="3"/>
  <c r="H5941" i="3" s="1"/>
  <c r="G5925" i="3"/>
  <c r="H5925" i="3" s="1"/>
  <c r="G5909" i="3"/>
  <c r="H5909" i="3" s="1"/>
  <c r="G5893" i="3"/>
  <c r="H5893" i="3" s="1"/>
  <c r="G5877" i="3"/>
  <c r="H5877" i="3" s="1"/>
  <c r="G5861" i="3"/>
  <c r="H5861" i="3" s="1"/>
  <c r="G5845" i="3"/>
  <c r="H5845" i="3" s="1"/>
  <c r="G5829" i="3"/>
  <c r="H5829" i="3" s="1"/>
  <c r="G5813" i="3"/>
  <c r="H5813" i="3" s="1"/>
  <c r="G5797" i="3"/>
  <c r="H5797" i="3" s="1"/>
  <c r="G5781" i="3"/>
  <c r="H5781" i="3" s="1"/>
  <c r="G6545" i="3"/>
  <c r="H6545" i="3" s="1"/>
  <c r="G5757" i="3"/>
  <c r="H5757" i="3" s="1"/>
  <c r="G5741" i="3"/>
  <c r="H5741" i="3" s="1"/>
  <c r="G5725" i="3"/>
  <c r="H5725" i="3" s="1"/>
  <c r="G5709" i="3"/>
  <c r="H5709" i="3" s="1"/>
  <c r="G5693" i="3"/>
  <c r="H5693" i="3" s="1"/>
  <c r="G5677" i="3"/>
  <c r="H5677" i="3" s="1"/>
  <c r="G5661" i="3"/>
  <c r="H5661" i="3" s="1"/>
  <c r="G5645" i="3"/>
  <c r="H5645" i="3" s="1"/>
  <c r="G5629" i="3"/>
  <c r="H5629" i="3" s="1"/>
  <c r="G5613" i="3"/>
  <c r="H5613" i="3" s="1"/>
  <c r="G5597" i="3"/>
  <c r="H5597" i="3" s="1"/>
  <c r="G5581" i="3"/>
  <c r="H5581" i="3" s="1"/>
  <c r="G5565" i="3"/>
  <c r="H5565" i="3" s="1"/>
  <c r="G5549" i="3"/>
  <c r="H5549" i="3" s="1"/>
  <c r="G5533" i="3"/>
  <c r="H5533" i="3" s="1"/>
  <c r="G5517" i="3"/>
  <c r="H5517" i="3" s="1"/>
  <c r="G5501" i="3"/>
  <c r="H5501" i="3" s="1"/>
  <c r="G5485" i="3"/>
  <c r="H5485" i="3" s="1"/>
  <c r="G5469" i="3"/>
  <c r="H5469" i="3" s="1"/>
  <c r="G5453" i="3"/>
  <c r="H5453" i="3" s="1"/>
  <c r="G5437" i="3"/>
  <c r="H5437" i="3" s="1"/>
  <c r="G5421" i="3"/>
  <c r="H5421" i="3" s="1"/>
  <c r="G5405" i="3"/>
  <c r="H5405" i="3" s="1"/>
  <c r="G5389" i="3"/>
  <c r="H5389" i="3" s="1"/>
  <c r="G5373" i="3"/>
  <c r="H5373" i="3" s="1"/>
  <c r="G5357" i="3"/>
  <c r="H5357" i="3" s="1"/>
  <c r="G5341" i="3"/>
  <c r="H5341" i="3" s="1"/>
  <c r="G5325" i="3"/>
  <c r="H5325" i="3" s="1"/>
  <c r="G5309" i="3"/>
  <c r="H5309" i="3" s="1"/>
  <c r="G5293" i="3"/>
  <c r="H5293" i="3" s="1"/>
  <c r="G5277" i="3"/>
  <c r="H5277" i="3" s="1"/>
  <c r="G5261" i="3"/>
  <c r="H5261" i="3" s="1"/>
  <c r="G5245" i="3"/>
  <c r="H5245" i="3" s="1"/>
  <c r="G5229" i="3"/>
  <c r="H5229" i="3" s="1"/>
  <c r="G5213" i="3"/>
  <c r="H5213" i="3" s="1"/>
  <c r="G6497" i="3"/>
  <c r="H6497" i="3" s="1"/>
  <c r="G6361" i="3"/>
  <c r="H6361" i="3" s="1"/>
  <c r="G5296" i="3"/>
  <c r="H5296" i="3" s="1"/>
  <c r="G5244" i="3"/>
  <c r="H5244" i="3" s="1"/>
  <c r="G5750" i="3"/>
  <c r="H5750" i="3" s="1"/>
  <c r="G5718" i="3"/>
  <c r="H5718" i="3" s="1"/>
  <c r="G5686" i="3"/>
  <c r="H5686" i="3" s="1"/>
  <c r="G5654" i="3"/>
  <c r="H5654" i="3" s="1"/>
  <c r="G5622" i="3"/>
  <c r="H5622" i="3" s="1"/>
  <c r="G5590" i="3"/>
  <c r="H5590" i="3" s="1"/>
  <c r="G5558" i="3"/>
  <c r="H5558" i="3" s="1"/>
  <c r="G5330" i="3"/>
  <c r="H5330" i="3" s="1"/>
  <c r="G5320" i="3"/>
  <c r="H5320" i="3" s="1"/>
  <c r="G5207" i="3"/>
  <c r="H5207" i="3" s="1"/>
  <c r="G5191" i="3"/>
  <c r="H5191" i="3" s="1"/>
  <c r="G5175" i="3"/>
  <c r="H5175" i="3" s="1"/>
  <c r="G5159" i="3"/>
  <c r="H5159" i="3" s="1"/>
  <c r="G5143" i="3"/>
  <c r="H5143" i="3" s="1"/>
  <c r="G5127" i="3"/>
  <c r="H5127" i="3" s="1"/>
  <c r="G5111" i="3"/>
  <c r="H5111" i="3" s="1"/>
  <c r="G5095" i="3"/>
  <c r="H5095" i="3" s="1"/>
  <c r="G5079" i="3"/>
  <c r="H5079" i="3" s="1"/>
  <c r="G5063" i="3"/>
  <c r="H5063" i="3" s="1"/>
  <c r="G5047" i="3"/>
  <c r="H5047" i="3" s="1"/>
  <c r="G5031" i="3"/>
  <c r="H5031" i="3" s="1"/>
  <c r="G5015" i="3"/>
  <c r="H5015" i="3" s="1"/>
  <c r="G4999" i="3"/>
  <c r="H4999" i="3" s="1"/>
  <c r="G4983" i="3"/>
  <c r="H4983" i="3" s="1"/>
  <c r="G4967" i="3"/>
  <c r="H4967" i="3" s="1"/>
  <c r="G4951" i="3"/>
  <c r="H4951" i="3" s="1"/>
  <c r="G4935" i="3"/>
  <c r="H4935" i="3" s="1"/>
  <c r="G4919" i="3"/>
  <c r="H4919" i="3" s="1"/>
  <c r="G4903" i="3"/>
  <c r="H4903" i="3" s="1"/>
  <c r="G4887" i="3"/>
  <c r="H4887" i="3" s="1"/>
  <c r="G4871" i="3"/>
  <c r="H4871" i="3" s="1"/>
  <c r="G4855" i="3"/>
  <c r="H4855" i="3" s="1"/>
  <c r="G4839" i="3"/>
  <c r="H4839" i="3" s="1"/>
  <c r="G4823" i="3"/>
  <c r="H4823" i="3" s="1"/>
  <c r="G4807" i="3"/>
  <c r="H4807" i="3" s="1"/>
  <c r="G4791" i="3"/>
  <c r="H4791" i="3" s="1"/>
  <c r="G4775" i="3"/>
  <c r="H4775" i="3" s="1"/>
  <c r="G4759" i="3"/>
  <c r="H4759" i="3" s="1"/>
  <c r="G4743" i="3"/>
  <c r="H4743" i="3" s="1"/>
  <c r="G4727" i="3"/>
  <c r="H4727" i="3" s="1"/>
  <c r="G4711" i="3"/>
  <c r="H4711" i="3" s="1"/>
  <c r="G4695" i="3"/>
  <c r="H4695" i="3" s="1"/>
  <c r="G4679" i="3"/>
  <c r="H4679" i="3" s="1"/>
  <c r="G4663" i="3"/>
  <c r="H4663" i="3" s="1"/>
  <c r="G4647" i="3"/>
  <c r="H4647" i="3" s="1"/>
  <c r="G4631" i="3"/>
  <c r="H4631" i="3" s="1"/>
  <c r="G4615" i="3"/>
  <c r="H4615" i="3" s="1"/>
  <c r="G4599" i="3"/>
  <c r="H4599" i="3" s="1"/>
  <c r="G4583" i="3"/>
  <c r="H4583" i="3" s="1"/>
  <c r="G4567" i="3"/>
  <c r="H4567" i="3" s="1"/>
  <c r="G4551" i="3"/>
  <c r="H4551" i="3" s="1"/>
  <c r="G4535" i="3"/>
  <c r="H4535" i="3" s="1"/>
  <c r="G4519" i="3"/>
  <c r="H4519" i="3" s="1"/>
  <c r="G4503" i="3"/>
  <c r="H4503" i="3" s="1"/>
  <c r="G4487" i="3"/>
  <c r="H4487" i="3" s="1"/>
  <c r="G4471" i="3"/>
  <c r="H4471" i="3" s="1"/>
  <c r="G4455" i="3"/>
  <c r="H4455" i="3" s="1"/>
  <c r="G4439" i="3"/>
  <c r="H4439" i="3" s="1"/>
  <c r="G4423" i="3"/>
  <c r="H4423" i="3" s="1"/>
  <c r="G4407" i="3"/>
  <c r="H4407" i="3" s="1"/>
  <c r="G4391" i="3"/>
  <c r="H4391" i="3" s="1"/>
  <c r="G4375" i="3"/>
  <c r="H4375" i="3" s="1"/>
  <c r="G4359" i="3"/>
  <c r="H4359" i="3" s="1"/>
  <c r="G4343" i="3"/>
  <c r="H4343" i="3" s="1"/>
  <c r="G4327" i="3"/>
  <c r="H4327" i="3" s="1"/>
  <c r="G4311" i="3"/>
  <c r="H4311" i="3" s="1"/>
  <c r="G4295" i="3"/>
  <c r="H4295" i="3" s="1"/>
  <c r="G4279" i="3"/>
  <c r="H4279" i="3" s="1"/>
  <c r="G4263" i="3"/>
  <c r="H4263" i="3" s="1"/>
  <c r="G4247" i="3"/>
  <c r="H4247" i="3" s="1"/>
  <c r="G4231" i="3"/>
  <c r="H4231" i="3" s="1"/>
  <c r="G4215" i="3"/>
  <c r="H4215" i="3" s="1"/>
  <c r="G4199" i="3"/>
  <c r="H4199" i="3" s="1"/>
  <c r="G4183" i="3"/>
  <c r="H4183" i="3" s="1"/>
  <c r="G4167" i="3"/>
  <c r="H4167" i="3" s="1"/>
  <c r="G5252" i="3"/>
  <c r="H5252" i="3" s="1"/>
  <c r="G5748" i="3"/>
  <c r="H5748" i="3" s="1"/>
  <c r="G5716" i="3"/>
  <c r="H5716" i="3" s="1"/>
  <c r="G5684" i="3"/>
  <c r="H5684" i="3" s="1"/>
  <c r="G5652" i="3"/>
  <c r="H5652" i="3" s="1"/>
  <c r="G5620" i="3"/>
  <c r="H5620" i="3" s="1"/>
  <c r="G5588" i="3"/>
  <c r="H5588" i="3" s="1"/>
  <c r="G5556" i="3"/>
  <c r="H5556" i="3" s="1"/>
  <c r="G5524" i="3"/>
  <c r="H5524" i="3" s="1"/>
  <c r="G5492" i="3"/>
  <c r="H5492" i="3" s="1"/>
  <c r="G5460" i="3"/>
  <c r="H5460" i="3" s="1"/>
  <c r="G5428" i="3"/>
  <c r="H5428" i="3" s="1"/>
  <c r="G5396" i="3"/>
  <c r="H5396" i="3" s="1"/>
  <c r="G5364" i="3"/>
  <c r="H5364" i="3" s="1"/>
  <c r="G5332" i="3"/>
  <c r="H5332" i="3" s="1"/>
  <c r="G5322" i="3"/>
  <c r="H5322" i="3" s="1"/>
  <c r="G5402" i="3"/>
  <c r="H5402" i="3" s="1"/>
  <c r="G5168" i="3"/>
  <c r="H5168" i="3" s="1"/>
  <c r="G5040" i="3"/>
  <c r="H5040" i="3" s="1"/>
  <c r="G4912" i="3"/>
  <c r="H4912" i="3" s="1"/>
  <c r="G4784" i="3"/>
  <c r="H4784" i="3" s="1"/>
  <c r="G4656" i="3"/>
  <c r="H4656" i="3" s="1"/>
  <c r="G4486" i="3"/>
  <c r="H4486" i="3" s="1"/>
  <c r="G4358" i="3"/>
  <c r="H4358" i="3" s="1"/>
  <c r="G4230" i="3"/>
  <c r="H4230" i="3" s="1"/>
  <c r="G5350" i="3"/>
  <c r="H5350" i="3" s="1"/>
  <c r="G5126" i="3"/>
  <c r="H5126" i="3" s="1"/>
  <c r="G4998" i="3"/>
  <c r="H4998" i="3" s="1"/>
  <c r="G4870" i="3"/>
  <c r="H4870" i="3" s="1"/>
  <c r="G4742" i="3"/>
  <c r="H4742" i="3" s="1"/>
  <c r="G4634" i="3"/>
  <c r="H4634" i="3" s="1"/>
  <c r="G4536" i="3"/>
  <c r="H4536" i="3" s="1"/>
  <c r="G4408" i="3"/>
  <c r="H4408" i="3" s="1"/>
  <c r="G4280" i="3"/>
  <c r="H4280" i="3" s="1"/>
  <c r="G5522" i="3"/>
  <c r="H5522" i="3" s="1"/>
  <c r="G5258" i="3"/>
  <c r="H5258" i="3" s="1"/>
  <c r="G5084" i="3"/>
  <c r="H5084" i="3" s="1"/>
  <c r="G4956" i="3"/>
  <c r="H4956" i="3" s="1"/>
  <c r="G4828" i="3"/>
  <c r="H4828" i="3" s="1"/>
  <c r="G4700" i="3"/>
  <c r="H4700" i="3" s="1"/>
  <c r="G4522" i="3"/>
  <c r="H4522" i="3" s="1"/>
  <c r="G4394" i="3"/>
  <c r="H4394" i="3" s="1"/>
  <c r="G4266" i="3"/>
  <c r="H4266" i="3" s="1"/>
  <c r="G5438" i="3"/>
  <c r="H5438" i="3" s="1"/>
  <c r="G5154" i="3"/>
  <c r="H5154" i="3" s="1"/>
  <c r="G5026" i="3"/>
  <c r="H5026" i="3" s="1"/>
  <c r="G4898" i="3"/>
  <c r="H4898" i="3" s="1"/>
  <c r="G4770" i="3"/>
  <c r="H4770" i="3" s="1"/>
  <c r="G4652" i="3"/>
  <c r="H4652" i="3" s="1"/>
  <c r="G4572" i="3"/>
  <c r="H4572" i="3" s="1"/>
  <c r="G4444" i="3"/>
  <c r="H4444" i="3" s="1"/>
  <c r="G5482" i="3"/>
  <c r="H5482" i="3" s="1"/>
  <c r="G5176" i="3"/>
  <c r="H5176" i="3" s="1"/>
  <c r="G5048" i="3"/>
  <c r="H5048" i="3" s="1"/>
  <c r="G4920" i="3"/>
  <c r="H4920" i="3" s="1"/>
  <c r="G4792" i="3"/>
  <c r="H4792" i="3" s="1"/>
  <c r="G4664" i="3"/>
  <c r="H4664" i="3" s="1"/>
  <c r="G4478" i="3"/>
  <c r="H4478" i="3" s="1"/>
  <c r="G5430" i="3"/>
  <c r="H5430" i="3" s="1"/>
  <c r="G5166" i="3"/>
  <c r="H5166" i="3" s="1"/>
  <c r="G5038" i="3"/>
  <c r="H5038" i="3" s="1"/>
  <c r="G4910" i="3"/>
  <c r="H4910" i="3" s="1"/>
  <c r="G4782" i="3"/>
  <c r="H4782" i="3" s="1"/>
  <c r="G4654" i="3"/>
  <c r="H4654" i="3" s="1"/>
  <c r="G5506" i="3"/>
  <c r="H5506" i="3" s="1"/>
  <c r="G5188" i="3"/>
  <c r="H5188" i="3" s="1"/>
  <c r="G5060" i="3"/>
  <c r="H5060" i="3" s="1"/>
  <c r="G4932" i="3"/>
  <c r="H4932" i="3" s="1"/>
  <c r="G4804" i="3"/>
  <c r="H4804" i="3" s="1"/>
  <c r="G4676" i="3"/>
  <c r="H4676" i="3" s="1"/>
  <c r="G4498" i="3"/>
  <c r="H4498" i="3" s="1"/>
  <c r="G4370" i="3"/>
  <c r="H4370" i="3" s="1"/>
  <c r="G4242" i="3"/>
  <c r="H4242" i="3" s="1"/>
  <c r="G5390" i="3"/>
  <c r="H5390" i="3" s="1"/>
  <c r="G5130" i="3"/>
  <c r="H5130" i="3" s="1"/>
  <c r="G5002" i="3"/>
  <c r="H5002" i="3" s="1"/>
  <c r="G4874" i="3"/>
  <c r="H4874" i="3" s="1"/>
  <c r="G4746" i="3"/>
  <c r="H4746" i="3" s="1"/>
  <c r="G4632" i="3"/>
  <c r="H4632" i="3" s="1"/>
  <c r="G4532" i="3"/>
  <c r="H4532" i="3" s="1"/>
  <c r="G4404" i="3"/>
  <c r="H4404" i="3" s="1"/>
  <c r="G4276" i="3"/>
  <c r="H4276" i="3" s="1"/>
  <c r="G4464" i="3"/>
  <c r="H4464" i="3" s="1"/>
  <c r="G4159" i="3"/>
  <c r="H4159" i="3" s="1"/>
  <c r="G4095" i="3"/>
  <c r="H4095" i="3" s="1"/>
  <c r="G4031" i="3"/>
  <c r="H4031" i="3" s="1"/>
  <c r="G4015" i="3"/>
  <c r="H4015" i="3" s="1"/>
  <c r="G3999" i="3"/>
  <c r="H3999" i="3" s="1"/>
  <c r="G3983" i="3"/>
  <c r="H3983" i="3" s="1"/>
  <c r="G3967" i="3"/>
  <c r="H3967" i="3" s="1"/>
  <c r="G3951" i="3"/>
  <c r="H3951" i="3" s="1"/>
  <c r="G3935" i="3"/>
  <c r="H3935" i="3" s="1"/>
  <c r="G3919" i="3"/>
  <c r="H3919" i="3" s="1"/>
  <c r="G3903" i="3"/>
  <c r="H3903" i="3" s="1"/>
  <c r="G3887" i="3"/>
  <c r="H3887" i="3" s="1"/>
  <c r="G3871" i="3"/>
  <c r="H3871" i="3" s="1"/>
  <c r="G3855" i="3"/>
  <c r="H3855" i="3" s="1"/>
  <c r="G3839" i="3"/>
  <c r="H3839" i="3" s="1"/>
  <c r="G3823" i="3"/>
  <c r="H3823" i="3" s="1"/>
  <c r="G9066" i="3"/>
  <c r="H9066" i="3" s="1"/>
  <c r="G8843" i="3"/>
  <c r="H8843" i="3" s="1"/>
  <c r="G8260" i="3"/>
  <c r="H8260" i="3" s="1"/>
  <c r="G8132" i="3"/>
  <c r="H8132" i="3" s="1"/>
  <c r="G7595" i="3"/>
  <c r="H7595" i="3" s="1"/>
  <c r="G7640" i="3"/>
  <c r="H7640" i="3" s="1"/>
  <c r="G7313" i="3"/>
  <c r="H7313" i="3" s="1"/>
  <c r="G7017" i="3"/>
  <c r="H7017" i="3" s="1"/>
  <c r="G6933" i="3"/>
  <c r="H6933" i="3" s="1"/>
  <c r="G7428" i="3"/>
  <c r="H7428" i="3" s="1"/>
  <c r="G7364" i="3"/>
  <c r="H7364" i="3" s="1"/>
  <c r="G7300" i="3"/>
  <c r="H7300" i="3" s="1"/>
  <c r="G7236" i="3"/>
  <c r="H7236" i="3" s="1"/>
  <c r="G7172" i="3"/>
  <c r="H7172" i="3" s="1"/>
  <c r="G7112" i="3"/>
  <c r="H7112" i="3" s="1"/>
  <c r="G7070" i="3"/>
  <c r="H7070" i="3" s="1"/>
  <c r="G7028" i="3"/>
  <c r="H7028" i="3" s="1"/>
  <c r="G6984" i="3"/>
  <c r="H6984" i="3" s="1"/>
  <c r="G6942" i="3"/>
  <c r="H6942" i="3" s="1"/>
  <c r="G6901" i="3"/>
  <c r="H6901" i="3" s="1"/>
  <c r="G6857" i="3"/>
  <c r="H6857" i="3" s="1"/>
  <c r="G6815" i="3"/>
  <c r="H6815" i="3" s="1"/>
  <c r="G6773" i="3"/>
  <c r="H6773" i="3" s="1"/>
  <c r="G6729" i="3"/>
  <c r="H6729" i="3" s="1"/>
  <c r="G6882" i="3"/>
  <c r="H6882" i="3" s="1"/>
  <c r="G6850" i="3"/>
  <c r="H6850" i="3" s="1"/>
  <c r="G6818" i="3"/>
  <c r="H6818" i="3" s="1"/>
  <c r="G6786" i="3"/>
  <c r="H6786" i="3" s="1"/>
  <c r="G6754" i="3"/>
  <c r="H6754" i="3" s="1"/>
  <c r="G6722" i="3"/>
  <c r="H6722" i="3" s="1"/>
  <c r="G6700" i="3"/>
  <c r="H6700" i="3" s="1"/>
  <c r="G6672" i="3"/>
  <c r="H6672" i="3" s="1"/>
  <c r="G6650" i="3"/>
  <c r="H6650" i="3" s="1"/>
  <c r="G6622" i="3"/>
  <c r="H6622" i="3" s="1"/>
  <c r="G6596" i="3"/>
  <c r="H6596" i="3" s="1"/>
  <c r="G6572" i="3"/>
  <c r="H6572" i="3" s="1"/>
  <c r="G6544" i="3"/>
  <c r="H6544" i="3" s="1"/>
  <c r="G6522" i="3"/>
  <c r="H6522" i="3" s="1"/>
  <c r="G6494" i="3"/>
  <c r="H6494" i="3" s="1"/>
  <c r="G6468" i="3"/>
  <c r="H6468" i="3" s="1"/>
  <c r="G6444" i="3"/>
  <c r="H6444" i="3" s="1"/>
  <c r="G6416" i="3"/>
  <c r="H6416" i="3" s="1"/>
  <c r="G6394" i="3"/>
  <c r="H6394" i="3" s="1"/>
  <c r="G6366" i="3"/>
  <c r="H6366" i="3" s="1"/>
  <c r="G6340" i="3"/>
  <c r="H6340" i="3" s="1"/>
  <c r="G6316" i="3"/>
  <c r="H6316" i="3" s="1"/>
  <c r="G6523" i="3"/>
  <c r="H6523" i="3" s="1"/>
  <c r="G6347" i="3"/>
  <c r="H6347" i="3" s="1"/>
  <c r="G6533" i="3"/>
  <c r="H6533" i="3" s="1"/>
  <c r="G6317" i="3"/>
  <c r="H6317" i="3" s="1"/>
  <c r="G6527" i="3"/>
  <c r="H6527" i="3" s="1"/>
  <c r="G6310" i="3"/>
  <c r="H6310" i="3" s="1"/>
  <c r="G6290" i="3"/>
  <c r="H6290" i="3" s="1"/>
  <c r="G6270" i="3"/>
  <c r="H6270" i="3" s="1"/>
  <c r="G6246" i="3"/>
  <c r="H6246" i="3" s="1"/>
  <c r="G6226" i="3"/>
  <c r="H6226" i="3" s="1"/>
  <c r="G6206" i="3"/>
  <c r="H6206" i="3" s="1"/>
  <c r="G6182" i="3"/>
  <c r="H6182" i="3" s="1"/>
  <c r="G6162" i="3"/>
  <c r="H6162" i="3" s="1"/>
  <c r="G6142" i="3"/>
  <c r="H6142" i="3" s="1"/>
  <c r="G6118" i="3"/>
  <c r="H6118" i="3" s="1"/>
  <c r="G6098" i="3"/>
  <c r="H6098" i="3" s="1"/>
  <c r="G6078" i="3"/>
  <c r="H6078" i="3" s="1"/>
  <c r="G6054" i="3"/>
  <c r="H6054" i="3" s="1"/>
  <c r="G6034" i="3"/>
  <c r="H6034" i="3" s="1"/>
  <c r="G6014" i="3"/>
  <c r="H6014" i="3" s="1"/>
  <c r="G5990" i="3"/>
  <c r="H5990" i="3" s="1"/>
  <c r="G5970" i="3"/>
  <c r="H5970" i="3" s="1"/>
  <c r="G5950" i="3"/>
  <c r="H5950" i="3" s="1"/>
  <c r="G5926" i="3"/>
  <c r="H5926" i="3" s="1"/>
  <c r="G5906" i="3"/>
  <c r="H5906" i="3" s="1"/>
  <c r="G5886" i="3"/>
  <c r="H5886" i="3" s="1"/>
  <c r="G5862" i="3"/>
  <c r="H5862" i="3" s="1"/>
  <c r="G5842" i="3"/>
  <c r="H5842" i="3" s="1"/>
  <c r="G5822" i="3"/>
  <c r="H5822" i="3" s="1"/>
  <c r="G5804" i="3"/>
  <c r="H5804" i="3" s="1"/>
  <c r="G5788" i="3"/>
  <c r="H5788" i="3" s="1"/>
  <c r="G5772" i="3"/>
  <c r="H5772" i="3" s="1"/>
  <c r="G6617" i="3"/>
  <c r="H6617" i="3" s="1"/>
  <c r="G6489" i="3"/>
  <c r="H6489" i="3" s="1"/>
  <c r="G6401" i="3"/>
  <c r="H6401" i="3" s="1"/>
  <c r="G6675" i="3"/>
  <c r="H6675" i="3" s="1"/>
  <c r="G6547" i="3"/>
  <c r="H6547" i="3" s="1"/>
  <c r="G6403" i="3"/>
  <c r="H6403" i="3" s="1"/>
  <c r="G6669" i="3"/>
  <c r="H6669" i="3" s="1"/>
  <c r="G6541" i="3"/>
  <c r="H6541" i="3" s="1"/>
  <c r="G6421" i="3"/>
  <c r="H6421" i="3" s="1"/>
  <c r="G6695" i="3"/>
  <c r="H6695" i="3" s="1"/>
  <c r="G6567" i="3"/>
  <c r="H6567" i="3" s="1"/>
  <c r="G6407" i="3"/>
  <c r="H6407" i="3" s="1"/>
  <c r="G6307" i="3"/>
  <c r="H6307" i="3" s="1"/>
  <c r="G6291" i="3"/>
  <c r="H6291" i="3" s="1"/>
  <c r="G6275" i="3"/>
  <c r="H6275" i="3" s="1"/>
  <c r="G6259" i="3"/>
  <c r="H6259" i="3" s="1"/>
  <c r="G6243" i="3"/>
  <c r="H6243" i="3" s="1"/>
  <c r="G6227" i="3"/>
  <c r="H6227" i="3" s="1"/>
  <c r="G6211" i="3"/>
  <c r="H6211" i="3" s="1"/>
  <c r="G6195" i="3"/>
  <c r="H6195" i="3" s="1"/>
  <c r="G6179" i="3"/>
  <c r="H6179" i="3" s="1"/>
  <c r="G6163" i="3"/>
  <c r="H6163" i="3" s="1"/>
  <c r="G6147" i="3"/>
  <c r="H6147" i="3" s="1"/>
  <c r="G6131" i="3"/>
  <c r="H6131" i="3" s="1"/>
  <c r="G6115" i="3"/>
  <c r="H6115" i="3" s="1"/>
  <c r="G6099" i="3"/>
  <c r="H6099" i="3" s="1"/>
  <c r="G6083" i="3"/>
  <c r="H6083" i="3" s="1"/>
  <c r="G6067" i="3"/>
  <c r="H6067" i="3" s="1"/>
  <c r="G6051" i="3"/>
  <c r="H6051" i="3" s="1"/>
  <c r="G6035" i="3"/>
  <c r="H6035" i="3" s="1"/>
  <c r="G6019" i="3"/>
  <c r="H6019" i="3" s="1"/>
  <c r="G6003" i="3"/>
  <c r="H6003" i="3" s="1"/>
  <c r="G5987" i="3"/>
  <c r="H5987" i="3" s="1"/>
  <c r="G5971" i="3"/>
  <c r="H5971" i="3" s="1"/>
  <c r="G5955" i="3"/>
  <c r="H5955" i="3" s="1"/>
  <c r="G5939" i="3"/>
  <c r="H5939" i="3" s="1"/>
  <c r="G5923" i="3"/>
  <c r="H5923" i="3" s="1"/>
  <c r="G5907" i="3"/>
  <c r="H5907" i="3" s="1"/>
  <c r="G5891" i="3"/>
  <c r="H5891" i="3" s="1"/>
  <c r="G5875" i="3"/>
  <c r="H5875" i="3" s="1"/>
  <c r="G5859" i="3"/>
  <c r="H5859" i="3" s="1"/>
  <c r="G5843" i="3"/>
  <c r="H5843" i="3" s="1"/>
  <c r="G5827" i="3"/>
  <c r="H5827" i="3" s="1"/>
  <c r="G5811" i="3"/>
  <c r="H5811" i="3" s="1"/>
  <c r="G5795" i="3"/>
  <c r="H5795" i="3" s="1"/>
  <c r="G5779" i="3"/>
  <c r="H5779" i="3" s="1"/>
  <c r="G6473" i="3"/>
  <c r="H6473" i="3" s="1"/>
  <c r="G5755" i="3"/>
  <c r="H5755" i="3" s="1"/>
  <c r="G5739" i="3"/>
  <c r="H5739" i="3" s="1"/>
  <c r="G5723" i="3"/>
  <c r="H5723" i="3" s="1"/>
  <c r="G5707" i="3"/>
  <c r="H5707" i="3" s="1"/>
  <c r="G5691" i="3"/>
  <c r="H5691" i="3" s="1"/>
  <c r="G5675" i="3"/>
  <c r="H5675" i="3" s="1"/>
  <c r="G5659" i="3"/>
  <c r="H5659" i="3" s="1"/>
  <c r="G5643" i="3"/>
  <c r="H5643" i="3" s="1"/>
  <c r="G5627" i="3"/>
  <c r="H5627" i="3" s="1"/>
  <c r="G5611" i="3"/>
  <c r="H5611" i="3" s="1"/>
  <c r="G5595" i="3"/>
  <c r="H5595" i="3" s="1"/>
  <c r="G5579" i="3"/>
  <c r="H5579" i="3" s="1"/>
  <c r="G5563" i="3"/>
  <c r="H5563" i="3" s="1"/>
  <c r="G5547" i="3"/>
  <c r="H5547" i="3" s="1"/>
  <c r="G5531" i="3"/>
  <c r="H5531" i="3" s="1"/>
  <c r="G5515" i="3"/>
  <c r="H5515" i="3" s="1"/>
  <c r="G5499" i="3"/>
  <c r="H5499" i="3" s="1"/>
  <c r="G5483" i="3"/>
  <c r="H5483" i="3" s="1"/>
  <c r="G5467" i="3"/>
  <c r="H5467" i="3" s="1"/>
  <c r="G5451" i="3"/>
  <c r="H5451" i="3" s="1"/>
  <c r="G5435" i="3"/>
  <c r="H5435" i="3" s="1"/>
  <c r="G5419" i="3"/>
  <c r="H5419" i="3" s="1"/>
  <c r="G5403" i="3"/>
  <c r="H5403" i="3" s="1"/>
  <c r="G5387" i="3"/>
  <c r="H5387" i="3" s="1"/>
  <c r="G5371" i="3"/>
  <c r="H5371" i="3" s="1"/>
  <c r="G5355" i="3"/>
  <c r="H5355" i="3" s="1"/>
  <c r="G5339" i="3"/>
  <c r="H5339" i="3" s="1"/>
  <c r="G5323" i="3"/>
  <c r="H5323" i="3" s="1"/>
  <c r="G5307" i="3"/>
  <c r="H5307" i="3" s="1"/>
  <c r="G5291" i="3"/>
  <c r="H5291" i="3" s="1"/>
  <c r="G5275" i="3"/>
  <c r="H5275" i="3" s="1"/>
  <c r="G5259" i="3"/>
  <c r="H5259" i="3" s="1"/>
  <c r="G5243" i="3"/>
  <c r="H5243" i="3" s="1"/>
  <c r="G5227" i="3"/>
  <c r="H5227" i="3" s="1"/>
  <c r="G5211" i="3"/>
  <c r="H5211" i="3" s="1"/>
  <c r="G6483" i="3"/>
  <c r="H6483" i="3" s="1"/>
  <c r="G6705" i="3"/>
  <c r="H6705" i="3" s="1"/>
  <c r="G5280" i="3"/>
  <c r="H5280" i="3" s="1"/>
  <c r="G5228" i="3"/>
  <c r="H5228" i="3" s="1"/>
  <c r="G5746" i="3"/>
  <c r="H5746" i="3" s="1"/>
  <c r="G5714" i="3"/>
  <c r="H5714" i="3" s="1"/>
  <c r="G5682" i="3"/>
  <c r="H5682" i="3" s="1"/>
  <c r="G5650" i="3"/>
  <c r="H5650" i="3" s="1"/>
  <c r="G5618" i="3"/>
  <c r="H5618" i="3" s="1"/>
  <c r="G5586" i="3"/>
  <c r="H5586" i="3" s="1"/>
  <c r="G5554" i="3"/>
  <c r="H5554" i="3" s="1"/>
  <c r="G5314" i="3"/>
  <c r="H5314" i="3" s="1"/>
  <c r="G5304" i="3"/>
  <c r="H5304" i="3" s="1"/>
  <c r="G5205" i="3"/>
  <c r="H5205" i="3" s="1"/>
  <c r="G5189" i="3"/>
  <c r="H5189" i="3" s="1"/>
  <c r="G5173" i="3"/>
  <c r="H5173" i="3" s="1"/>
  <c r="G5157" i="3"/>
  <c r="H5157" i="3" s="1"/>
  <c r="G5141" i="3"/>
  <c r="H5141" i="3" s="1"/>
  <c r="G5125" i="3"/>
  <c r="H5125" i="3" s="1"/>
  <c r="G5109" i="3"/>
  <c r="H5109" i="3" s="1"/>
  <c r="G5093" i="3"/>
  <c r="H5093" i="3" s="1"/>
  <c r="G5077" i="3"/>
  <c r="H5077" i="3" s="1"/>
  <c r="G5061" i="3"/>
  <c r="H5061" i="3" s="1"/>
  <c r="G5045" i="3"/>
  <c r="H5045" i="3" s="1"/>
  <c r="G5029" i="3"/>
  <c r="H5029" i="3" s="1"/>
  <c r="G5013" i="3"/>
  <c r="H5013" i="3" s="1"/>
  <c r="G4997" i="3"/>
  <c r="H4997" i="3" s="1"/>
  <c r="G4981" i="3"/>
  <c r="H4981" i="3" s="1"/>
  <c r="G4965" i="3"/>
  <c r="H4965" i="3" s="1"/>
  <c r="G4949" i="3"/>
  <c r="H4949" i="3" s="1"/>
  <c r="G4933" i="3"/>
  <c r="H4933" i="3" s="1"/>
  <c r="G4917" i="3"/>
  <c r="H4917" i="3" s="1"/>
  <c r="G4901" i="3"/>
  <c r="H4901" i="3" s="1"/>
  <c r="G4885" i="3"/>
  <c r="H4885" i="3" s="1"/>
  <c r="G4869" i="3"/>
  <c r="H4869" i="3" s="1"/>
  <c r="G4853" i="3"/>
  <c r="H4853" i="3" s="1"/>
  <c r="G4837" i="3"/>
  <c r="H4837" i="3" s="1"/>
  <c r="G4821" i="3"/>
  <c r="H4821" i="3" s="1"/>
  <c r="G4805" i="3"/>
  <c r="H4805" i="3" s="1"/>
  <c r="G4789" i="3"/>
  <c r="H4789" i="3" s="1"/>
  <c r="G4773" i="3"/>
  <c r="H4773" i="3" s="1"/>
  <c r="G4757" i="3"/>
  <c r="H4757" i="3" s="1"/>
  <c r="G4741" i="3"/>
  <c r="H4741" i="3" s="1"/>
  <c r="G4725" i="3"/>
  <c r="H4725" i="3" s="1"/>
  <c r="G4709" i="3"/>
  <c r="H4709" i="3" s="1"/>
  <c r="G4693" i="3"/>
  <c r="H4693" i="3" s="1"/>
  <c r="G4677" i="3"/>
  <c r="H4677" i="3" s="1"/>
  <c r="G4661" i="3"/>
  <c r="H4661" i="3" s="1"/>
  <c r="G4645" i="3"/>
  <c r="H4645" i="3" s="1"/>
  <c r="G4629" i="3"/>
  <c r="H4629" i="3" s="1"/>
  <c r="G4613" i="3"/>
  <c r="H4613" i="3" s="1"/>
  <c r="G4597" i="3"/>
  <c r="H4597" i="3" s="1"/>
  <c r="G4581" i="3"/>
  <c r="H4581" i="3" s="1"/>
  <c r="G4565" i="3"/>
  <c r="H4565" i="3" s="1"/>
  <c r="G4549" i="3"/>
  <c r="H4549" i="3" s="1"/>
  <c r="G4533" i="3"/>
  <c r="H4533" i="3" s="1"/>
  <c r="G4517" i="3"/>
  <c r="H4517" i="3" s="1"/>
  <c r="G4501" i="3"/>
  <c r="H4501" i="3" s="1"/>
  <c r="G4485" i="3"/>
  <c r="H4485" i="3" s="1"/>
  <c r="G4469" i="3"/>
  <c r="H4469" i="3" s="1"/>
  <c r="G4453" i="3"/>
  <c r="H4453" i="3" s="1"/>
  <c r="G4437" i="3"/>
  <c r="H4437" i="3" s="1"/>
  <c r="G4421" i="3"/>
  <c r="H4421" i="3" s="1"/>
  <c r="G4405" i="3"/>
  <c r="H4405" i="3" s="1"/>
  <c r="G4389" i="3"/>
  <c r="H4389" i="3" s="1"/>
  <c r="G4373" i="3"/>
  <c r="H4373" i="3" s="1"/>
  <c r="G4357" i="3"/>
  <c r="H4357" i="3" s="1"/>
  <c r="G4341" i="3"/>
  <c r="H4341" i="3" s="1"/>
  <c r="G4325" i="3"/>
  <c r="H4325" i="3" s="1"/>
  <c r="G4309" i="3"/>
  <c r="H4309" i="3" s="1"/>
  <c r="G4293" i="3"/>
  <c r="H4293" i="3" s="1"/>
  <c r="G4277" i="3"/>
  <c r="H4277" i="3" s="1"/>
  <c r="G4261" i="3"/>
  <c r="H4261" i="3" s="1"/>
  <c r="G4245" i="3"/>
  <c r="H4245" i="3" s="1"/>
  <c r="G4229" i="3"/>
  <c r="H4229" i="3" s="1"/>
  <c r="G4213" i="3"/>
  <c r="H4213" i="3" s="1"/>
  <c r="G4197" i="3"/>
  <c r="H4197" i="3" s="1"/>
  <c r="G4181" i="3"/>
  <c r="H4181" i="3" s="1"/>
  <c r="G4165" i="3"/>
  <c r="H4165" i="3" s="1"/>
  <c r="G5236" i="3"/>
  <c r="H5236" i="3" s="1"/>
  <c r="G5744" i="3"/>
  <c r="H5744" i="3" s="1"/>
  <c r="G5712" i="3"/>
  <c r="H5712" i="3" s="1"/>
  <c r="G5680" i="3"/>
  <c r="H5680" i="3" s="1"/>
  <c r="G5648" i="3"/>
  <c r="H5648" i="3" s="1"/>
  <c r="G5616" i="3"/>
  <c r="H5616" i="3" s="1"/>
  <c r="G5584" i="3"/>
  <c r="H5584" i="3" s="1"/>
  <c r="G5552" i="3"/>
  <c r="H5552" i="3" s="1"/>
  <c r="G5520" i="3"/>
  <c r="H5520" i="3" s="1"/>
  <c r="G5488" i="3"/>
  <c r="H5488" i="3" s="1"/>
  <c r="G5456" i="3"/>
  <c r="H5456" i="3" s="1"/>
  <c r="G5424" i="3"/>
  <c r="H5424" i="3" s="1"/>
  <c r="G5392" i="3"/>
  <c r="H5392" i="3" s="1"/>
  <c r="G5360" i="3"/>
  <c r="H5360" i="3" s="1"/>
  <c r="G5316" i="3"/>
  <c r="H5316" i="3" s="1"/>
  <c r="G5306" i="3"/>
  <c r="H5306" i="3" s="1"/>
  <c r="G5370" i="3"/>
  <c r="H5370" i="3" s="1"/>
  <c r="G5152" i="3"/>
  <c r="H5152" i="3" s="1"/>
  <c r="G5024" i="3"/>
  <c r="H5024" i="3" s="1"/>
  <c r="G4896" i="3"/>
  <c r="H4896" i="3" s="1"/>
  <c r="G4768" i="3"/>
  <c r="H4768" i="3" s="1"/>
  <c r="G4598" i="3"/>
  <c r="H4598" i="3" s="1"/>
  <c r="G4470" i="3"/>
  <c r="H4470" i="3" s="1"/>
  <c r="G4342" i="3"/>
  <c r="H4342" i="3" s="1"/>
  <c r="G4214" i="3"/>
  <c r="H4214" i="3" s="1"/>
  <c r="G5246" i="3"/>
  <c r="H5246" i="3" s="1"/>
  <c r="G5110" i="3"/>
  <c r="H5110" i="3" s="1"/>
  <c r="G4982" i="3"/>
  <c r="H4982" i="3" s="1"/>
  <c r="G4854" i="3"/>
  <c r="H4854" i="3" s="1"/>
  <c r="G4726" i="3"/>
  <c r="H4726" i="3" s="1"/>
  <c r="G4626" i="3"/>
  <c r="H4626" i="3" s="1"/>
  <c r="G4520" i="3"/>
  <c r="H4520" i="3" s="1"/>
  <c r="G4392" i="3"/>
  <c r="H4392" i="3" s="1"/>
  <c r="G4264" i="3"/>
  <c r="H4264" i="3" s="1"/>
  <c r="G5490" i="3"/>
  <c r="H5490" i="3" s="1"/>
  <c r="G5196" i="3"/>
  <c r="H5196" i="3" s="1"/>
  <c r="G5068" i="3"/>
  <c r="H5068" i="3" s="1"/>
  <c r="G4940" i="3"/>
  <c r="H4940" i="3" s="1"/>
  <c r="G4812" i="3"/>
  <c r="H4812" i="3" s="1"/>
  <c r="G4684" i="3"/>
  <c r="H4684" i="3" s="1"/>
  <c r="G4506" i="3"/>
  <c r="H4506" i="3" s="1"/>
  <c r="G4378" i="3"/>
  <c r="H4378" i="3" s="1"/>
  <c r="G4250" i="3"/>
  <c r="H4250" i="3" s="1"/>
  <c r="G5406" i="3"/>
  <c r="H5406" i="3" s="1"/>
  <c r="G5138" i="3"/>
  <c r="H5138" i="3" s="1"/>
  <c r="G5010" i="3"/>
  <c r="H5010" i="3" s="1"/>
  <c r="G4882" i="3"/>
  <c r="H4882" i="3" s="1"/>
  <c r="G4754" i="3"/>
  <c r="H4754" i="3" s="1"/>
  <c r="G4644" i="3"/>
  <c r="H4644" i="3" s="1"/>
  <c r="G4556" i="3"/>
  <c r="H4556" i="3" s="1"/>
  <c r="G4428" i="3"/>
  <c r="H4428" i="3" s="1"/>
  <c r="G5450" i="3"/>
  <c r="H5450" i="3" s="1"/>
  <c r="G5160" i="3"/>
  <c r="H5160" i="3" s="1"/>
  <c r="G5032" i="3"/>
  <c r="H5032" i="3" s="1"/>
  <c r="G4904" i="3"/>
  <c r="H4904" i="3" s="1"/>
  <c r="G4776" i="3"/>
  <c r="H4776" i="3" s="1"/>
  <c r="G4590" i="3"/>
  <c r="H4590" i="3" s="1"/>
  <c r="G4462" i="3"/>
  <c r="H4462" i="3" s="1"/>
  <c r="G5398" i="3"/>
  <c r="H5398" i="3" s="1"/>
  <c r="G5150" i="3"/>
  <c r="H5150" i="3" s="1"/>
  <c r="G5022" i="3"/>
  <c r="H5022" i="3" s="1"/>
  <c r="G4894" i="3"/>
  <c r="H4894" i="3" s="1"/>
  <c r="G4766" i="3"/>
  <c r="H4766" i="3" s="1"/>
  <c r="G4646" i="3"/>
  <c r="H4646" i="3" s="1"/>
  <c r="G5474" i="3"/>
  <c r="H5474" i="3" s="1"/>
  <c r="G5172" i="3"/>
  <c r="H5172" i="3" s="1"/>
  <c r="G5044" i="3"/>
  <c r="H5044" i="3" s="1"/>
  <c r="G4916" i="3"/>
  <c r="H4916" i="3" s="1"/>
  <c r="G4788" i="3"/>
  <c r="H4788" i="3" s="1"/>
  <c r="G4660" i="3"/>
  <c r="H4660" i="3" s="1"/>
  <c r="G4482" i="3"/>
  <c r="H4482" i="3" s="1"/>
  <c r="G4354" i="3"/>
  <c r="H4354" i="3" s="1"/>
  <c r="G4226" i="3"/>
  <c r="H4226" i="3" s="1"/>
  <c r="G5358" i="3"/>
  <c r="H5358" i="3" s="1"/>
  <c r="G5114" i="3"/>
  <c r="H5114" i="3" s="1"/>
  <c r="G4986" i="3"/>
  <c r="H4986" i="3" s="1"/>
  <c r="G4858" i="3"/>
  <c r="H4858" i="3" s="1"/>
  <c r="G4730" i="3"/>
  <c r="H4730" i="3" s="1"/>
  <c r="G4624" i="3"/>
  <c r="H4624" i="3" s="1"/>
  <c r="G4516" i="3"/>
  <c r="H4516" i="3" s="1"/>
  <c r="G4388" i="3"/>
  <c r="H4388" i="3" s="1"/>
  <c r="G4260" i="3"/>
  <c r="H4260" i="3" s="1"/>
  <c r="G4400" i="3"/>
  <c r="H4400" i="3" s="1"/>
  <c r="G4150" i="3"/>
  <c r="H4150" i="3" s="1"/>
  <c r="G4086" i="3"/>
  <c r="H4086" i="3" s="1"/>
  <c r="G4029" i="3"/>
  <c r="H4029" i="3" s="1"/>
  <c r="G4013" i="3"/>
  <c r="H4013" i="3" s="1"/>
  <c r="G3997" i="3"/>
  <c r="H3997" i="3" s="1"/>
  <c r="G3981" i="3"/>
  <c r="H3981" i="3" s="1"/>
  <c r="G3965" i="3"/>
  <c r="H3965" i="3" s="1"/>
  <c r="G3949" i="3"/>
  <c r="H3949" i="3" s="1"/>
  <c r="G3933" i="3"/>
  <c r="H3933" i="3" s="1"/>
  <c r="G3917" i="3"/>
  <c r="H3917" i="3" s="1"/>
  <c r="G3901" i="3"/>
  <c r="H3901" i="3" s="1"/>
  <c r="G3885" i="3"/>
  <c r="H3885" i="3" s="1"/>
  <c r="G3869" i="3"/>
  <c r="H3869" i="3" s="1"/>
  <c r="G3853" i="3"/>
  <c r="H3853" i="3" s="1"/>
  <c r="G3837" i="3"/>
  <c r="H3837" i="3" s="1"/>
  <c r="G3821" i="3"/>
  <c r="H3821" i="3" s="1"/>
  <c r="G9052" i="3"/>
  <c r="H9052" i="3" s="1"/>
  <c r="G8729" i="3"/>
  <c r="H8729" i="3" s="1"/>
  <c r="G8373" i="3"/>
  <c r="H8373" i="3" s="1"/>
  <c r="G8068" i="3"/>
  <c r="H8068" i="3" s="1"/>
  <c r="G7543" i="3"/>
  <c r="H7543" i="3" s="1"/>
  <c r="G7602" i="3"/>
  <c r="H7602" i="3" s="1"/>
  <c r="G7277" i="3"/>
  <c r="H7277" i="3" s="1"/>
  <c r="G7009" i="3"/>
  <c r="H7009" i="3" s="1"/>
  <c r="G6925" i="3"/>
  <c r="H6925" i="3" s="1"/>
  <c r="G7422" i="3"/>
  <c r="H7422" i="3" s="1"/>
  <c r="G7358" i="3"/>
  <c r="H7358" i="3" s="1"/>
  <c r="G7294" i="3"/>
  <c r="H7294" i="3" s="1"/>
  <c r="G7230" i="3"/>
  <c r="H7230" i="3" s="1"/>
  <c r="G7166" i="3"/>
  <c r="H7166" i="3" s="1"/>
  <c r="G7108" i="3"/>
  <c r="H7108" i="3" s="1"/>
  <c r="G7064" i="3"/>
  <c r="H7064" i="3" s="1"/>
  <c r="G7022" i="3"/>
  <c r="H7022" i="3" s="1"/>
  <c r="G6980" i="3"/>
  <c r="H6980" i="3" s="1"/>
  <c r="G6936" i="3"/>
  <c r="H6936" i="3" s="1"/>
  <c r="G6895" i="3"/>
  <c r="H6895" i="3" s="1"/>
  <c r="G6853" i="3"/>
  <c r="H6853" i="3" s="1"/>
  <c r="G6809" i="3"/>
  <c r="H6809" i="3" s="1"/>
  <c r="G6767" i="3"/>
  <c r="H6767" i="3" s="1"/>
  <c r="G6725" i="3"/>
  <c r="H6725" i="3" s="1"/>
  <c r="G6878" i="3"/>
  <c r="H6878" i="3" s="1"/>
  <c r="G6846" i="3"/>
  <c r="H6846" i="3" s="1"/>
  <c r="G6814" i="3"/>
  <c r="H6814" i="3" s="1"/>
  <c r="G6782" i="3"/>
  <c r="H6782" i="3" s="1"/>
  <c r="G6750" i="3"/>
  <c r="H6750" i="3" s="1"/>
  <c r="G6718" i="3"/>
  <c r="H6718" i="3" s="1"/>
  <c r="G6698" i="3"/>
  <c r="H6698" i="3" s="1"/>
  <c r="G6670" i="3"/>
  <c r="H6670" i="3" s="1"/>
  <c r="G6644" i="3"/>
  <c r="H6644" i="3" s="1"/>
  <c r="G6620" i="3"/>
  <c r="H6620" i="3" s="1"/>
  <c r="G6592" i="3"/>
  <c r="H6592" i="3" s="1"/>
  <c r="G6570" i="3"/>
  <c r="H6570" i="3" s="1"/>
  <c r="G6542" i="3"/>
  <c r="H6542" i="3" s="1"/>
  <c r="G6516" i="3"/>
  <c r="H6516" i="3" s="1"/>
  <c r="G6492" i="3"/>
  <c r="H6492" i="3" s="1"/>
  <c r="G6464" i="3"/>
  <c r="H6464" i="3" s="1"/>
  <c r="G6442" i="3"/>
  <c r="H6442" i="3" s="1"/>
  <c r="G6414" i="3"/>
  <c r="H6414" i="3" s="1"/>
  <c r="G6388" i="3"/>
  <c r="H6388" i="3" s="1"/>
  <c r="G6364" i="3"/>
  <c r="H6364" i="3" s="1"/>
  <c r="G6336" i="3"/>
  <c r="H6336" i="3" s="1"/>
  <c r="G6314" i="3"/>
  <c r="H6314" i="3" s="1"/>
  <c r="G6507" i="3"/>
  <c r="H6507" i="3" s="1"/>
  <c r="G6709" i="3"/>
  <c r="H6709" i="3" s="1"/>
  <c r="G6517" i="3"/>
  <c r="H6517" i="3" s="1"/>
  <c r="G6687" i="3"/>
  <c r="H6687" i="3" s="1"/>
  <c r="G6511" i="3"/>
  <c r="H6511" i="3" s="1"/>
  <c r="G6308" i="3"/>
  <c r="H6308" i="3" s="1"/>
  <c r="G6288" i="3"/>
  <c r="H6288" i="3" s="1"/>
  <c r="G6264" i="3"/>
  <c r="H6264" i="3" s="1"/>
  <c r="G6244" i="3"/>
  <c r="H6244" i="3" s="1"/>
  <c r="G6224" i="3"/>
  <c r="H6224" i="3" s="1"/>
  <c r="G6200" i="3"/>
  <c r="H6200" i="3" s="1"/>
  <c r="G6180" i="3"/>
  <c r="H6180" i="3" s="1"/>
  <c r="G6160" i="3"/>
  <c r="H6160" i="3" s="1"/>
  <c r="G6136" i="3"/>
  <c r="H6136" i="3" s="1"/>
  <c r="G6116" i="3"/>
  <c r="H6116" i="3" s="1"/>
  <c r="G6096" i="3"/>
  <c r="H6096" i="3" s="1"/>
  <c r="G6072" i="3"/>
  <c r="H6072" i="3" s="1"/>
  <c r="G6052" i="3"/>
  <c r="H6052" i="3" s="1"/>
  <c r="G6032" i="3"/>
  <c r="H6032" i="3" s="1"/>
  <c r="G6008" i="3"/>
  <c r="H6008" i="3" s="1"/>
  <c r="G5988" i="3"/>
  <c r="H5988" i="3" s="1"/>
  <c r="G5968" i="3"/>
  <c r="H5968" i="3" s="1"/>
  <c r="G5944" i="3"/>
  <c r="H5944" i="3" s="1"/>
  <c r="G5924" i="3"/>
  <c r="H5924" i="3" s="1"/>
  <c r="G5904" i="3"/>
  <c r="H5904" i="3" s="1"/>
  <c r="G5880" i="3"/>
  <c r="H5880" i="3" s="1"/>
  <c r="G5860" i="3"/>
  <c r="H5860" i="3" s="1"/>
  <c r="G5840" i="3"/>
  <c r="H5840" i="3" s="1"/>
  <c r="G5818" i="3"/>
  <c r="H5818" i="3" s="1"/>
  <c r="G5802" i="3"/>
  <c r="H5802" i="3" s="1"/>
  <c r="G5786" i="3"/>
  <c r="H5786" i="3" s="1"/>
  <c r="G5770" i="3"/>
  <c r="H5770" i="3" s="1"/>
  <c r="G6601" i="3"/>
  <c r="H6601" i="3" s="1"/>
  <c r="G6485" i="3"/>
  <c r="H6485" i="3" s="1"/>
  <c r="G6385" i="3"/>
  <c r="H6385" i="3" s="1"/>
  <c r="G6659" i="3"/>
  <c r="H6659" i="3" s="1"/>
  <c r="G6531" i="3"/>
  <c r="H6531" i="3" s="1"/>
  <c r="G6387" i="3"/>
  <c r="H6387" i="3" s="1"/>
  <c r="G6653" i="3"/>
  <c r="H6653" i="3" s="1"/>
  <c r="G6525" i="3"/>
  <c r="H6525" i="3" s="1"/>
  <c r="G6405" i="3"/>
  <c r="H6405" i="3" s="1"/>
  <c r="G6679" i="3"/>
  <c r="H6679" i="3" s="1"/>
  <c r="G6551" i="3"/>
  <c r="H6551" i="3" s="1"/>
  <c r="G6391" i="3"/>
  <c r="H6391" i="3" s="1"/>
  <c r="G6305" i="3"/>
  <c r="H6305" i="3" s="1"/>
  <c r="G6289" i="3"/>
  <c r="H6289" i="3" s="1"/>
  <c r="G6273" i="3"/>
  <c r="H6273" i="3" s="1"/>
  <c r="G6257" i="3"/>
  <c r="H6257" i="3" s="1"/>
  <c r="G6241" i="3"/>
  <c r="H6241" i="3" s="1"/>
  <c r="G6225" i="3"/>
  <c r="H6225" i="3" s="1"/>
  <c r="G6209" i="3"/>
  <c r="H6209" i="3" s="1"/>
  <c r="G6193" i="3"/>
  <c r="H6193" i="3" s="1"/>
  <c r="G6177" i="3"/>
  <c r="H6177" i="3" s="1"/>
  <c r="G6161" i="3"/>
  <c r="H6161" i="3" s="1"/>
  <c r="G6145" i="3"/>
  <c r="H6145" i="3" s="1"/>
  <c r="G6129" i="3"/>
  <c r="H6129" i="3" s="1"/>
  <c r="G6113" i="3"/>
  <c r="H6113" i="3" s="1"/>
  <c r="G6097" i="3"/>
  <c r="H6097" i="3" s="1"/>
  <c r="G6081" i="3"/>
  <c r="H6081" i="3" s="1"/>
  <c r="G6065" i="3"/>
  <c r="H6065" i="3" s="1"/>
  <c r="G6049" i="3"/>
  <c r="H6049" i="3" s="1"/>
  <c r="G6033" i="3"/>
  <c r="H6033" i="3" s="1"/>
  <c r="G6017" i="3"/>
  <c r="H6017" i="3" s="1"/>
  <c r="G6001" i="3"/>
  <c r="H6001" i="3" s="1"/>
  <c r="G5985" i="3"/>
  <c r="H5985" i="3" s="1"/>
  <c r="G5969" i="3"/>
  <c r="H5969" i="3" s="1"/>
  <c r="G5953" i="3"/>
  <c r="H5953" i="3" s="1"/>
  <c r="G5937" i="3"/>
  <c r="H5937" i="3" s="1"/>
  <c r="G5921" i="3"/>
  <c r="H5921" i="3" s="1"/>
  <c r="G5905" i="3"/>
  <c r="H5905" i="3" s="1"/>
  <c r="G5889" i="3"/>
  <c r="H5889" i="3" s="1"/>
  <c r="G5873" i="3"/>
  <c r="H5873" i="3" s="1"/>
  <c r="G5857" i="3"/>
  <c r="H5857" i="3" s="1"/>
  <c r="G5841" i="3"/>
  <c r="H5841" i="3" s="1"/>
  <c r="G5825" i="3"/>
  <c r="H5825" i="3" s="1"/>
  <c r="G5809" i="3"/>
  <c r="H5809" i="3" s="1"/>
  <c r="G5793" i="3"/>
  <c r="H5793" i="3" s="1"/>
  <c r="G5777" i="3"/>
  <c r="H5777" i="3" s="1"/>
  <c r="G6377" i="3"/>
  <c r="H6377" i="3" s="1"/>
  <c r="G5753" i="3"/>
  <c r="H5753" i="3" s="1"/>
  <c r="G5737" i="3"/>
  <c r="H5737" i="3" s="1"/>
  <c r="G5721" i="3"/>
  <c r="H5721" i="3" s="1"/>
  <c r="G5705" i="3"/>
  <c r="H5705" i="3" s="1"/>
  <c r="G5689" i="3"/>
  <c r="H5689" i="3" s="1"/>
  <c r="G5673" i="3"/>
  <c r="H5673" i="3" s="1"/>
  <c r="G5657" i="3"/>
  <c r="H5657" i="3" s="1"/>
  <c r="G5641" i="3"/>
  <c r="H5641" i="3" s="1"/>
  <c r="G5625" i="3"/>
  <c r="H5625" i="3" s="1"/>
  <c r="G5609" i="3"/>
  <c r="H5609" i="3" s="1"/>
  <c r="G5593" i="3"/>
  <c r="H5593" i="3" s="1"/>
  <c r="G5577" i="3"/>
  <c r="H5577" i="3" s="1"/>
  <c r="G5561" i="3"/>
  <c r="H5561" i="3" s="1"/>
  <c r="G5545" i="3"/>
  <c r="H5545" i="3" s="1"/>
  <c r="G5529" i="3"/>
  <c r="H5529" i="3" s="1"/>
  <c r="G5513" i="3"/>
  <c r="H5513" i="3" s="1"/>
  <c r="G5497" i="3"/>
  <c r="H5497" i="3" s="1"/>
  <c r="G5481" i="3"/>
  <c r="H5481" i="3" s="1"/>
  <c r="G5465" i="3"/>
  <c r="H5465" i="3" s="1"/>
  <c r="G5449" i="3"/>
  <c r="H5449" i="3" s="1"/>
  <c r="G5433" i="3"/>
  <c r="H5433" i="3" s="1"/>
  <c r="G5417" i="3"/>
  <c r="H5417" i="3" s="1"/>
  <c r="G5401" i="3"/>
  <c r="H5401" i="3" s="1"/>
  <c r="G5385" i="3"/>
  <c r="H5385" i="3" s="1"/>
  <c r="G5369" i="3"/>
  <c r="H5369" i="3" s="1"/>
  <c r="G5353" i="3"/>
  <c r="H5353" i="3" s="1"/>
  <c r="G5337" i="3"/>
  <c r="H5337" i="3" s="1"/>
  <c r="G5321" i="3"/>
  <c r="H5321" i="3" s="1"/>
  <c r="G5305" i="3"/>
  <c r="H5305" i="3" s="1"/>
  <c r="G5289" i="3"/>
  <c r="H5289" i="3" s="1"/>
  <c r="G5273" i="3"/>
  <c r="H5273" i="3" s="1"/>
  <c r="G5257" i="3"/>
  <c r="H5257" i="3" s="1"/>
  <c r="G5241" i="3"/>
  <c r="H5241" i="3" s="1"/>
  <c r="G5225" i="3"/>
  <c r="H5225" i="3" s="1"/>
  <c r="G6657" i="3"/>
  <c r="H6657" i="3" s="1"/>
  <c r="G6457" i="3"/>
  <c r="H6457" i="3" s="1"/>
  <c r="G6577" i="3"/>
  <c r="H6577" i="3" s="1"/>
  <c r="G5274" i="3"/>
  <c r="H5274" i="3" s="1"/>
  <c r="G5212" i="3"/>
  <c r="H5212" i="3" s="1"/>
  <c r="G5742" i="3"/>
  <c r="H5742" i="3" s="1"/>
  <c r="G5710" i="3"/>
  <c r="H5710" i="3" s="1"/>
  <c r="G5678" i="3"/>
  <c r="H5678" i="3" s="1"/>
  <c r="G5646" i="3"/>
  <c r="H5646" i="3" s="1"/>
  <c r="G5614" i="3"/>
  <c r="H5614" i="3" s="1"/>
  <c r="G5582" i="3"/>
  <c r="H5582" i="3" s="1"/>
  <c r="G5550" i="3"/>
  <c r="H5550" i="3" s="1"/>
  <c r="G5298" i="3"/>
  <c r="H5298" i="3" s="1"/>
  <c r="G5288" i="3"/>
  <c r="H5288" i="3" s="1"/>
  <c r="G5203" i="3"/>
  <c r="H5203" i="3" s="1"/>
  <c r="G5187" i="3"/>
  <c r="H5187" i="3" s="1"/>
  <c r="G5171" i="3"/>
  <c r="H5171" i="3" s="1"/>
  <c r="G5155" i="3"/>
  <c r="H5155" i="3" s="1"/>
  <c r="G5139" i="3"/>
  <c r="H5139" i="3" s="1"/>
  <c r="G5123" i="3"/>
  <c r="H5123" i="3" s="1"/>
  <c r="G5107" i="3"/>
  <c r="H5107" i="3" s="1"/>
  <c r="G5091" i="3"/>
  <c r="H5091" i="3" s="1"/>
  <c r="G5075" i="3"/>
  <c r="H5075" i="3" s="1"/>
  <c r="G5059" i="3"/>
  <c r="H5059" i="3" s="1"/>
  <c r="G5043" i="3"/>
  <c r="H5043" i="3" s="1"/>
  <c r="G5027" i="3"/>
  <c r="H5027" i="3" s="1"/>
  <c r="G5011" i="3"/>
  <c r="H5011" i="3" s="1"/>
  <c r="G4995" i="3"/>
  <c r="H4995" i="3" s="1"/>
  <c r="G4979" i="3"/>
  <c r="H4979" i="3" s="1"/>
  <c r="G4963" i="3"/>
  <c r="H4963" i="3" s="1"/>
  <c r="G4947" i="3"/>
  <c r="H4947" i="3" s="1"/>
  <c r="G4931" i="3"/>
  <c r="H4931" i="3" s="1"/>
  <c r="G4915" i="3"/>
  <c r="H4915" i="3" s="1"/>
  <c r="G4899" i="3"/>
  <c r="H4899" i="3" s="1"/>
  <c r="G4883" i="3"/>
  <c r="H4883" i="3" s="1"/>
  <c r="G4867" i="3"/>
  <c r="H4867" i="3" s="1"/>
  <c r="G4851" i="3"/>
  <c r="H4851" i="3" s="1"/>
  <c r="G4835" i="3"/>
  <c r="H4835" i="3" s="1"/>
  <c r="G4819" i="3"/>
  <c r="H4819" i="3" s="1"/>
  <c r="G4803" i="3"/>
  <c r="H4803" i="3" s="1"/>
  <c r="G4787" i="3"/>
  <c r="H4787" i="3" s="1"/>
  <c r="G4771" i="3"/>
  <c r="H4771" i="3" s="1"/>
  <c r="G4755" i="3"/>
  <c r="H4755" i="3" s="1"/>
  <c r="G4739" i="3"/>
  <c r="H4739" i="3" s="1"/>
  <c r="G4723" i="3"/>
  <c r="H4723" i="3" s="1"/>
  <c r="G4707" i="3"/>
  <c r="H4707" i="3" s="1"/>
  <c r="G4691" i="3"/>
  <c r="H4691" i="3" s="1"/>
  <c r="G4675" i="3"/>
  <c r="H4675" i="3" s="1"/>
  <c r="G4659" i="3"/>
  <c r="H4659" i="3" s="1"/>
  <c r="G4643" i="3"/>
  <c r="H4643" i="3" s="1"/>
  <c r="G4627" i="3"/>
  <c r="H4627" i="3" s="1"/>
  <c r="G4611" i="3"/>
  <c r="H4611" i="3" s="1"/>
  <c r="G4595" i="3"/>
  <c r="H4595" i="3" s="1"/>
  <c r="G4579" i="3"/>
  <c r="H4579" i="3" s="1"/>
  <c r="G4563" i="3"/>
  <c r="H4563" i="3" s="1"/>
  <c r="G4547" i="3"/>
  <c r="H4547" i="3" s="1"/>
  <c r="G4531" i="3"/>
  <c r="H4531" i="3" s="1"/>
  <c r="G4515" i="3"/>
  <c r="H4515" i="3" s="1"/>
  <c r="G4499" i="3"/>
  <c r="H4499" i="3" s="1"/>
  <c r="G4483" i="3"/>
  <c r="H4483" i="3" s="1"/>
  <c r="G4467" i="3"/>
  <c r="H4467" i="3" s="1"/>
  <c r="G4451" i="3"/>
  <c r="H4451" i="3" s="1"/>
  <c r="G4435" i="3"/>
  <c r="H4435" i="3" s="1"/>
  <c r="G4419" i="3"/>
  <c r="H4419" i="3" s="1"/>
  <c r="G4403" i="3"/>
  <c r="H4403" i="3" s="1"/>
  <c r="G4387" i="3"/>
  <c r="H4387" i="3" s="1"/>
  <c r="G4371" i="3"/>
  <c r="H4371" i="3" s="1"/>
  <c r="G4355" i="3"/>
  <c r="H4355" i="3" s="1"/>
  <c r="G4339" i="3"/>
  <c r="H4339" i="3" s="1"/>
  <c r="G4323" i="3"/>
  <c r="H4323" i="3" s="1"/>
  <c r="G4307" i="3"/>
  <c r="H4307" i="3" s="1"/>
  <c r="G4291" i="3"/>
  <c r="H4291" i="3" s="1"/>
  <c r="G4275" i="3"/>
  <c r="H4275" i="3" s="1"/>
  <c r="G4259" i="3"/>
  <c r="H4259" i="3" s="1"/>
  <c r="G4243" i="3"/>
  <c r="H4243" i="3" s="1"/>
  <c r="G4227" i="3"/>
  <c r="H4227" i="3" s="1"/>
  <c r="G4211" i="3"/>
  <c r="H4211" i="3" s="1"/>
  <c r="G4195" i="3"/>
  <c r="H4195" i="3" s="1"/>
  <c r="G4179" i="3"/>
  <c r="H4179" i="3" s="1"/>
  <c r="G4163" i="3"/>
  <c r="H4163" i="3" s="1"/>
  <c r="G5220" i="3"/>
  <c r="H5220" i="3" s="1"/>
  <c r="G5740" i="3"/>
  <c r="H5740" i="3" s="1"/>
  <c r="G5708" i="3"/>
  <c r="H5708" i="3" s="1"/>
  <c r="G5676" i="3"/>
  <c r="H5676" i="3" s="1"/>
  <c r="G5644" i="3"/>
  <c r="H5644" i="3" s="1"/>
  <c r="G5612" i="3"/>
  <c r="H5612" i="3" s="1"/>
  <c r="G5580" i="3"/>
  <c r="H5580" i="3" s="1"/>
  <c r="G5548" i="3"/>
  <c r="H5548" i="3" s="1"/>
  <c r="G5516" i="3"/>
  <c r="H5516" i="3" s="1"/>
  <c r="G5484" i="3"/>
  <c r="H5484" i="3" s="1"/>
  <c r="G5452" i="3"/>
  <c r="H5452" i="3" s="1"/>
  <c r="G5420" i="3"/>
  <c r="H5420" i="3" s="1"/>
  <c r="G5388" i="3"/>
  <c r="H5388" i="3" s="1"/>
  <c r="G5356" i="3"/>
  <c r="H5356" i="3" s="1"/>
  <c r="G5300" i="3"/>
  <c r="H5300" i="3" s="1"/>
  <c r="G5290" i="3"/>
  <c r="H5290" i="3" s="1"/>
  <c r="G5338" i="3"/>
  <c r="H5338" i="3" s="1"/>
  <c r="G5136" i="3"/>
  <c r="H5136" i="3" s="1"/>
  <c r="G5008" i="3"/>
  <c r="H5008" i="3" s="1"/>
  <c r="G4880" i="3"/>
  <c r="H4880" i="3" s="1"/>
  <c r="G4752" i="3"/>
  <c r="H4752" i="3" s="1"/>
  <c r="G4582" i="3"/>
  <c r="H4582" i="3" s="1"/>
  <c r="G4454" i="3"/>
  <c r="H4454" i="3" s="1"/>
  <c r="G4326" i="3"/>
  <c r="H4326" i="3" s="1"/>
  <c r="G4198" i="3"/>
  <c r="H4198" i="3" s="1"/>
  <c r="G5242" i="3"/>
  <c r="H5242" i="3" s="1"/>
  <c r="G5094" i="3"/>
  <c r="H5094" i="3" s="1"/>
  <c r="G4966" i="3"/>
  <c r="H4966" i="3" s="1"/>
  <c r="G4838" i="3"/>
  <c r="H4838" i="3" s="1"/>
  <c r="G4710" i="3"/>
  <c r="H4710" i="3" s="1"/>
  <c r="G4618" i="3"/>
  <c r="H4618" i="3" s="1"/>
  <c r="G4504" i="3"/>
  <c r="H4504" i="3" s="1"/>
  <c r="G4376" i="3"/>
  <c r="H4376" i="3" s="1"/>
  <c r="G4248" i="3"/>
  <c r="H4248" i="3" s="1"/>
  <c r="G5458" i="3"/>
  <c r="H5458" i="3" s="1"/>
  <c r="G5180" i="3"/>
  <c r="H5180" i="3" s="1"/>
  <c r="G5052" i="3"/>
  <c r="H5052" i="3" s="1"/>
  <c r="G4924" i="3"/>
  <c r="H4924" i="3" s="1"/>
  <c r="G4796" i="3"/>
  <c r="H4796" i="3" s="1"/>
  <c r="G4668" i="3"/>
  <c r="H4668" i="3" s="1"/>
  <c r="G4490" i="3"/>
  <c r="H4490" i="3" s="1"/>
  <c r="G4362" i="3"/>
  <c r="H4362" i="3" s="1"/>
  <c r="G4234" i="3"/>
  <c r="H4234" i="3" s="1"/>
  <c r="G5374" i="3"/>
  <c r="H5374" i="3" s="1"/>
  <c r="G5122" i="3"/>
  <c r="H5122" i="3" s="1"/>
  <c r="G4994" i="3"/>
  <c r="H4994" i="3" s="1"/>
  <c r="G4866" i="3"/>
  <c r="H4866" i="3" s="1"/>
  <c r="G4738" i="3"/>
  <c r="H4738" i="3" s="1"/>
  <c r="G4636" i="3"/>
  <c r="H4636" i="3" s="1"/>
  <c r="G4540" i="3"/>
  <c r="H4540" i="3" s="1"/>
  <c r="G4412" i="3"/>
  <c r="H4412" i="3" s="1"/>
  <c r="G5418" i="3"/>
  <c r="H5418" i="3" s="1"/>
  <c r="G5144" i="3"/>
  <c r="H5144" i="3" s="1"/>
  <c r="G5016" i="3"/>
  <c r="H5016" i="3" s="1"/>
  <c r="G4888" i="3"/>
  <c r="H4888" i="3" s="1"/>
  <c r="G4760" i="3"/>
  <c r="H4760" i="3" s="1"/>
  <c r="G4574" i="3"/>
  <c r="H4574" i="3" s="1"/>
  <c r="G4446" i="3"/>
  <c r="H4446" i="3" s="1"/>
  <c r="G5366" i="3"/>
  <c r="H5366" i="3" s="1"/>
  <c r="G5134" i="3"/>
  <c r="H5134" i="3" s="1"/>
  <c r="G5006" i="3"/>
  <c r="H5006" i="3" s="1"/>
  <c r="G4878" i="3"/>
  <c r="H4878" i="3" s="1"/>
  <c r="G4750" i="3"/>
  <c r="H4750" i="3" s="1"/>
  <c r="G4638" i="3"/>
  <c r="H4638" i="3" s="1"/>
  <c r="G5442" i="3"/>
  <c r="H5442" i="3" s="1"/>
  <c r="G5156" i="3"/>
  <c r="H5156" i="3" s="1"/>
  <c r="G5028" i="3"/>
  <c r="H5028" i="3" s="1"/>
  <c r="G4900" i="3"/>
  <c r="H4900" i="3" s="1"/>
  <c r="G4772" i="3"/>
  <c r="H4772" i="3" s="1"/>
  <c r="G4594" i="3"/>
  <c r="H4594" i="3" s="1"/>
  <c r="G4466" i="3"/>
  <c r="H4466" i="3" s="1"/>
  <c r="G4338" i="3"/>
  <c r="H4338" i="3" s="1"/>
  <c r="G4210" i="3"/>
  <c r="H4210" i="3" s="1"/>
  <c r="G5214" i="3"/>
  <c r="H5214" i="3" s="1"/>
  <c r="G5098" i="3"/>
  <c r="H5098" i="3" s="1"/>
  <c r="G4970" i="3"/>
  <c r="H4970" i="3" s="1"/>
  <c r="G4842" i="3"/>
  <c r="H4842" i="3" s="1"/>
  <c r="G4714" i="3"/>
  <c r="H4714" i="3" s="1"/>
  <c r="G4616" i="3"/>
  <c r="H4616" i="3" s="1"/>
  <c r="G4500" i="3"/>
  <c r="H4500" i="3" s="1"/>
  <c r="G4372" i="3"/>
  <c r="H4372" i="3" s="1"/>
  <c r="G4244" i="3"/>
  <c r="H4244" i="3" s="1"/>
  <c r="G4336" i="3"/>
  <c r="H4336" i="3" s="1"/>
  <c r="G4143" i="3"/>
  <c r="H4143" i="3" s="1"/>
  <c r="G4079" i="3"/>
  <c r="H4079" i="3" s="1"/>
  <c r="G4027" i="3"/>
  <c r="H4027" i="3" s="1"/>
  <c r="G4011" i="3"/>
  <c r="H4011" i="3" s="1"/>
  <c r="G3995" i="3"/>
  <c r="H3995" i="3" s="1"/>
  <c r="G3979" i="3"/>
  <c r="H3979" i="3" s="1"/>
  <c r="G3963" i="3"/>
  <c r="H3963" i="3" s="1"/>
  <c r="G3947" i="3"/>
  <c r="H3947" i="3" s="1"/>
  <c r="G3931" i="3"/>
  <c r="H3931" i="3" s="1"/>
  <c r="G3915" i="3"/>
  <c r="H3915" i="3" s="1"/>
  <c r="G3899" i="3"/>
  <c r="H3899" i="3" s="1"/>
  <c r="G3883" i="3"/>
  <c r="H3883" i="3" s="1"/>
  <c r="G3867" i="3"/>
  <c r="H3867" i="3" s="1"/>
  <c r="G3851" i="3"/>
  <c r="H3851" i="3" s="1"/>
  <c r="G3835" i="3"/>
  <c r="H3835" i="3" s="1"/>
  <c r="G3819" i="3"/>
  <c r="H3819" i="3" s="1"/>
  <c r="G8835" i="3"/>
  <c r="H8835" i="3" s="1"/>
  <c r="G8643" i="3"/>
  <c r="H8643" i="3" s="1"/>
  <c r="G8287" i="3"/>
  <c r="H8287" i="3" s="1"/>
  <c r="G7955" i="3"/>
  <c r="H7955" i="3" s="1"/>
  <c r="G7970" i="3"/>
  <c r="H7970" i="3" s="1"/>
  <c r="G7554" i="3"/>
  <c r="H7554" i="3" s="1"/>
  <c r="G7229" i="3"/>
  <c r="H7229" i="3" s="1"/>
  <c r="G6997" i="3"/>
  <c r="H6997" i="3" s="1"/>
  <c r="G7486" i="3"/>
  <c r="H7486" i="3" s="1"/>
  <c r="G7412" i="3"/>
  <c r="H7412" i="3" s="1"/>
  <c r="G7348" i="3"/>
  <c r="H7348" i="3" s="1"/>
  <c r="G7284" i="3"/>
  <c r="H7284" i="3" s="1"/>
  <c r="G7220" i="3"/>
  <c r="H7220" i="3" s="1"/>
  <c r="G7156" i="3"/>
  <c r="H7156" i="3" s="1"/>
  <c r="G7102" i="3"/>
  <c r="H7102" i="3" s="1"/>
  <c r="G7060" i="3"/>
  <c r="H7060" i="3" s="1"/>
  <c r="G7016" i="3"/>
  <c r="H7016" i="3" s="1"/>
  <c r="G6974" i="3"/>
  <c r="H6974" i="3" s="1"/>
  <c r="G6932" i="3"/>
  <c r="H6932" i="3" s="1"/>
  <c r="G6889" i="3"/>
  <c r="H6889" i="3" s="1"/>
  <c r="G6847" i="3"/>
  <c r="H6847" i="3" s="1"/>
  <c r="G6805" i="3"/>
  <c r="H6805" i="3" s="1"/>
  <c r="G6761" i="3"/>
  <c r="H6761" i="3" s="1"/>
  <c r="G6719" i="3"/>
  <c r="H6719" i="3" s="1"/>
  <c r="G6876" i="3"/>
  <c r="H6876" i="3" s="1"/>
  <c r="G6844" i="3"/>
  <c r="H6844" i="3" s="1"/>
  <c r="G6812" i="3"/>
  <c r="H6812" i="3" s="1"/>
  <c r="G6780" i="3"/>
  <c r="H6780" i="3" s="1"/>
  <c r="G6748" i="3"/>
  <c r="H6748" i="3" s="1"/>
  <c r="G6716" i="3"/>
  <c r="H6716" i="3" s="1"/>
  <c r="G6692" i="3"/>
  <c r="H6692" i="3" s="1"/>
  <c r="G6668" i="3"/>
  <c r="H6668" i="3" s="1"/>
  <c r="G6640" i="3"/>
  <c r="H6640" i="3" s="1"/>
  <c r="G6618" i="3"/>
  <c r="H6618" i="3" s="1"/>
  <c r="G6590" i="3"/>
  <c r="H6590" i="3" s="1"/>
  <c r="G6564" i="3"/>
  <c r="H6564" i="3" s="1"/>
  <c r="G6540" i="3"/>
  <c r="H6540" i="3" s="1"/>
  <c r="G6512" i="3"/>
  <c r="H6512" i="3" s="1"/>
  <c r="G6490" i="3"/>
  <c r="H6490" i="3" s="1"/>
  <c r="G6462" i="3"/>
  <c r="H6462" i="3" s="1"/>
  <c r="G6436" i="3"/>
  <c r="H6436" i="3" s="1"/>
  <c r="G6412" i="3"/>
  <c r="H6412" i="3" s="1"/>
  <c r="G6384" i="3"/>
  <c r="H6384" i="3" s="1"/>
  <c r="G6362" i="3"/>
  <c r="H6362" i="3" s="1"/>
  <c r="G6334" i="3"/>
  <c r="H6334" i="3" s="1"/>
  <c r="G6683" i="3"/>
  <c r="H6683" i="3" s="1"/>
  <c r="G6491" i="3"/>
  <c r="H6491" i="3" s="1"/>
  <c r="G6677" i="3"/>
  <c r="H6677" i="3" s="1"/>
  <c r="G6501" i="3"/>
  <c r="H6501" i="3" s="1"/>
  <c r="G6671" i="3"/>
  <c r="H6671" i="3" s="1"/>
  <c r="G6459" i="3"/>
  <c r="H6459" i="3" s="1"/>
  <c r="G6306" i="3"/>
  <c r="H6306" i="3" s="1"/>
  <c r="G6286" i="3"/>
  <c r="H6286" i="3" s="1"/>
  <c r="G6262" i="3"/>
  <c r="H6262" i="3" s="1"/>
  <c r="G6242" i="3"/>
  <c r="H6242" i="3" s="1"/>
  <c r="G6222" i="3"/>
  <c r="H6222" i="3" s="1"/>
  <c r="G6198" i="3"/>
  <c r="H6198" i="3" s="1"/>
  <c r="G6178" i="3"/>
  <c r="H6178" i="3" s="1"/>
  <c r="G6158" i="3"/>
  <c r="H6158" i="3" s="1"/>
  <c r="G6134" i="3"/>
  <c r="H6134" i="3" s="1"/>
  <c r="G6114" i="3"/>
  <c r="H6114" i="3" s="1"/>
  <c r="G6094" i="3"/>
  <c r="H6094" i="3" s="1"/>
  <c r="G6070" i="3"/>
  <c r="H6070" i="3" s="1"/>
  <c r="G6050" i="3"/>
  <c r="H6050" i="3" s="1"/>
  <c r="G6030" i="3"/>
  <c r="H6030" i="3" s="1"/>
  <c r="G6006" i="3"/>
  <c r="H6006" i="3" s="1"/>
  <c r="G5986" i="3"/>
  <c r="H5986" i="3" s="1"/>
  <c r="G5966" i="3"/>
  <c r="H5966" i="3" s="1"/>
  <c r="G5942" i="3"/>
  <c r="H5942" i="3" s="1"/>
  <c r="G5922" i="3"/>
  <c r="H5922" i="3" s="1"/>
  <c r="G5902" i="3"/>
  <c r="H5902" i="3" s="1"/>
  <c r="G5878" i="3"/>
  <c r="H5878" i="3" s="1"/>
  <c r="G5858" i="3"/>
  <c r="H5858" i="3" s="1"/>
  <c r="G5838" i="3"/>
  <c r="H5838" i="3" s="1"/>
  <c r="G5816" i="3"/>
  <c r="H5816" i="3" s="1"/>
  <c r="G5800" i="3"/>
  <c r="H5800" i="3" s="1"/>
  <c r="G5784" i="3"/>
  <c r="H5784" i="3" s="1"/>
  <c r="G6713" i="3"/>
  <c r="H6713" i="3" s="1"/>
  <c r="G6585" i="3"/>
  <c r="H6585" i="3" s="1"/>
  <c r="G6481" i="3"/>
  <c r="H6481" i="3" s="1"/>
  <c r="G6369" i="3"/>
  <c r="H6369" i="3" s="1"/>
  <c r="G6643" i="3"/>
  <c r="H6643" i="3" s="1"/>
  <c r="G6515" i="3"/>
  <c r="H6515" i="3" s="1"/>
  <c r="G6371" i="3"/>
  <c r="H6371" i="3" s="1"/>
  <c r="G6637" i="3"/>
  <c r="H6637" i="3" s="1"/>
  <c r="G6509" i="3"/>
  <c r="H6509" i="3" s="1"/>
  <c r="G6389" i="3"/>
  <c r="H6389" i="3" s="1"/>
  <c r="G6663" i="3"/>
  <c r="H6663" i="3" s="1"/>
  <c r="G6535" i="3"/>
  <c r="H6535" i="3" s="1"/>
  <c r="G6375" i="3"/>
  <c r="H6375" i="3" s="1"/>
  <c r="G6303" i="3"/>
  <c r="H6303" i="3" s="1"/>
  <c r="G6287" i="3"/>
  <c r="H6287" i="3" s="1"/>
  <c r="G6271" i="3"/>
  <c r="H6271" i="3" s="1"/>
  <c r="G6255" i="3"/>
  <c r="H6255" i="3" s="1"/>
  <c r="G6239" i="3"/>
  <c r="H6239" i="3" s="1"/>
  <c r="G6223" i="3"/>
  <c r="H6223" i="3" s="1"/>
  <c r="G6207" i="3"/>
  <c r="H6207" i="3" s="1"/>
  <c r="G6191" i="3"/>
  <c r="H6191" i="3" s="1"/>
  <c r="G6175" i="3"/>
  <c r="H6175" i="3" s="1"/>
  <c r="G6159" i="3"/>
  <c r="H6159" i="3" s="1"/>
  <c r="G6143" i="3"/>
  <c r="H6143" i="3" s="1"/>
  <c r="G6127" i="3"/>
  <c r="H6127" i="3" s="1"/>
  <c r="G6111" i="3"/>
  <c r="H6111" i="3" s="1"/>
  <c r="G6095" i="3"/>
  <c r="H6095" i="3" s="1"/>
  <c r="G6079" i="3"/>
  <c r="H6079" i="3" s="1"/>
  <c r="G6063" i="3"/>
  <c r="H6063" i="3" s="1"/>
  <c r="G6047" i="3"/>
  <c r="H6047" i="3" s="1"/>
  <c r="G6031" i="3"/>
  <c r="H6031" i="3" s="1"/>
  <c r="G6015" i="3"/>
  <c r="H6015" i="3" s="1"/>
  <c r="G5999" i="3"/>
  <c r="H5999" i="3" s="1"/>
  <c r="G5983" i="3"/>
  <c r="H5983" i="3" s="1"/>
  <c r="G5967" i="3"/>
  <c r="H5967" i="3" s="1"/>
  <c r="G5951" i="3"/>
  <c r="H5951" i="3" s="1"/>
  <c r="G5935" i="3"/>
  <c r="H5935" i="3" s="1"/>
  <c r="G5919" i="3"/>
  <c r="H5919" i="3" s="1"/>
  <c r="G5903" i="3"/>
  <c r="H5903" i="3" s="1"/>
  <c r="G5887" i="3"/>
  <c r="H5887" i="3" s="1"/>
  <c r="G5871" i="3"/>
  <c r="H5871" i="3" s="1"/>
  <c r="G5855" i="3"/>
  <c r="H5855" i="3" s="1"/>
  <c r="G5839" i="3"/>
  <c r="H5839" i="3" s="1"/>
  <c r="G5823" i="3"/>
  <c r="H5823" i="3" s="1"/>
  <c r="G5807" i="3"/>
  <c r="H5807" i="3" s="1"/>
  <c r="G5791" i="3"/>
  <c r="H5791" i="3" s="1"/>
  <c r="G5775" i="3"/>
  <c r="H5775" i="3" s="1"/>
  <c r="G5767" i="3"/>
  <c r="H5767" i="3" s="1"/>
  <c r="G5751" i="3"/>
  <c r="H5751" i="3" s="1"/>
  <c r="G5735" i="3"/>
  <c r="H5735" i="3" s="1"/>
  <c r="G5719" i="3"/>
  <c r="H5719" i="3" s="1"/>
  <c r="G5703" i="3"/>
  <c r="H5703" i="3" s="1"/>
  <c r="G5687" i="3"/>
  <c r="H5687" i="3" s="1"/>
  <c r="G5671" i="3"/>
  <c r="H5671" i="3" s="1"/>
  <c r="G5655" i="3"/>
  <c r="H5655" i="3" s="1"/>
  <c r="G5639" i="3"/>
  <c r="H5639" i="3" s="1"/>
  <c r="G5623" i="3"/>
  <c r="H5623" i="3" s="1"/>
  <c r="G5607" i="3"/>
  <c r="H5607" i="3" s="1"/>
  <c r="G5591" i="3"/>
  <c r="H5591" i="3" s="1"/>
  <c r="G5575" i="3"/>
  <c r="H5575" i="3" s="1"/>
  <c r="G5559" i="3"/>
  <c r="H5559" i="3" s="1"/>
  <c r="G5543" i="3"/>
  <c r="H5543" i="3" s="1"/>
  <c r="G5527" i="3"/>
  <c r="H5527" i="3" s="1"/>
  <c r="G5511" i="3"/>
  <c r="H5511" i="3" s="1"/>
  <c r="G5495" i="3"/>
  <c r="H5495" i="3" s="1"/>
  <c r="G5479" i="3"/>
  <c r="H5479" i="3" s="1"/>
  <c r="G5463" i="3"/>
  <c r="H5463" i="3" s="1"/>
  <c r="G5447" i="3"/>
  <c r="H5447" i="3" s="1"/>
  <c r="G5431" i="3"/>
  <c r="H5431" i="3" s="1"/>
  <c r="G5415" i="3"/>
  <c r="H5415" i="3" s="1"/>
  <c r="G5399" i="3"/>
  <c r="H5399" i="3" s="1"/>
  <c r="G5383" i="3"/>
  <c r="H5383" i="3" s="1"/>
  <c r="G5367" i="3"/>
  <c r="H5367" i="3" s="1"/>
  <c r="G5351" i="3"/>
  <c r="H5351" i="3" s="1"/>
  <c r="G5335" i="3"/>
  <c r="H5335" i="3" s="1"/>
  <c r="G5319" i="3"/>
  <c r="H5319" i="3" s="1"/>
  <c r="G5303" i="3"/>
  <c r="H5303" i="3" s="1"/>
  <c r="G5287" i="3"/>
  <c r="H5287" i="3" s="1"/>
  <c r="G5271" i="3"/>
  <c r="H5271" i="3" s="1"/>
  <c r="G5255" i="3"/>
  <c r="H5255" i="3" s="1"/>
  <c r="G5239" i="3"/>
  <c r="H5239" i="3" s="1"/>
  <c r="G5223" i="3"/>
  <c r="H5223" i="3" s="1"/>
  <c r="G6529" i="3"/>
  <c r="H6529" i="3" s="1"/>
  <c r="G6423" i="3"/>
  <c r="H6423" i="3" s="1"/>
  <c r="G6487" i="3"/>
  <c r="H6487" i="3" s="1"/>
  <c r="G6329" i="3"/>
  <c r="H6329" i="3" s="1"/>
  <c r="G6689" i="3"/>
  <c r="H6689" i="3" s="1"/>
  <c r="G5738" i="3"/>
  <c r="H5738" i="3" s="1"/>
  <c r="G5706" i="3"/>
  <c r="H5706" i="3" s="1"/>
  <c r="G5674" i="3"/>
  <c r="H5674" i="3" s="1"/>
  <c r="G5642" i="3"/>
  <c r="H5642" i="3" s="1"/>
  <c r="G5610" i="3"/>
  <c r="H5610" i="3" s="1"/>
  <c r="G5578" i="3"/>
  <c r="H5578" i="3" s="1"/>
  <c r="G5546" i="3"/>
  <c r="H5546" i="3" s="1"/>
  <c r="G5282" i="3"/>
  <c r="H5282" i="3" s="1"/>
  <c r="G5266" i="3"/>
  <c r="H5266" i="3" s="1"/>
  <c r="G5201" i="3"/>
  <c r="H5201" i="3" s="1"/>
  <c r="G5185" i="3"/>
  <c r="H5185" i="3" s="1"/>
  <c r="G5169" i="3"/>
  <c r="H5169" i="3" s="1"/>
  <c r="G5153" i="3"/>
  <c r="H5153" i="3" s="1"/>
  <c r="G5137" i="3"/>
  <c r="H5137" i="3" s="1"/>
  <c r="G5121" i="3"/>
  <c r="H5121" i="3" s="1"/>
  <c r="G5105" i="3"/>
  <c r="H5105" i="3" s="1"/>
  <c r="G5089" i="3"/>
  <c r="H5089" i="3" s="1"/>
  <c r="G5073" i="3"/>
  <c r="H5073" i="3" s="1"/>
  <c r="G5057" i="3"/>
  <c r="H5057" i="3" s="1"/>
  <c r="G5041" i="3"/>
  <c r="H5041" i="3" s="1"/>
  <c r="G5025" i="3"/>
  <c r="H5025" i="3" s="1"/>
  <c r="G5009" i="3"/>
  <c r="H5009" i="3" s="1"/>
  <c r="G4993" i="3"/>
  <c r="H4993" i="3" s="1"/>
  <c r="G4977" i="3"/>
  <c r="H4977" i="3" s="1"/>
  <c r="G4961" i="3"/>
  <c r="H4961" i="3" s="1"/>
  <c r="G4945" i="3"/>
  <c r="H4945" i="3" s="1"/>
  <c r="G4929" i="3"/>
  <c r="H4929" i="3" s="1"/>
  <c r="G4913" i="3"/>
  <c r="H4913" i="3" s="1"/>
  <c r="G4897" i="3"/>
  <c r="H4897" i="3" s="1"/>
  <c r="G4881" i="3"/>
  <c r="H4881" i="3" s="1"/>
  <c r="G4865" i="3"/>
  <c r="H4865" i="3" s="1"/>
  <c r="G4849" i="3"/>
  <c r="H4849" i="3" s="1"/>
  <c r="G4833" i="3"/>
  <c r="H4833" i="3" s="1"/>
  <c r="G4817" i="3"/>
  <c r="H4817" i="3" s="1"/>
  <c r="G4801" i="3"/>
  <c r="H4801" i="3" s="1"/>
  <c r="G4785" i="3"/>
  <c r="H4785" i="3" s="1"/>
  <c r="G4769" i="3"/>
  <c r="H4769" i="3" s="1"/>
  <c r="G4753" i="3"/>
  <c r="H4753" i="3" s="1"/>
  <c r="G4737" i="3"/>
  <c r="H4737" i="3" s="1"/>
  <c r="G4721" i="3"/>
  <c r="H4721" i="3" s="1"/>
  <c r="G4705" i="3"/>
  <c r="H4705" i="3" s="1"/>
  <c r="G4689" i="3"/>
  <c r="H4689" i="3" s="1"/>
  <c r="G4673" i="3"/>
  <c r="H4673" i="3" s="1"/>
  <c r="G4657" i="3"/>
  <c r="H4657" i="3" s="1"/>
  <c r="G4641" i="3"/>
  <c r="H4641" i="3" s="1"/>
  <c r="G4625" i="3"/>
  <c r="H4625" i="3" s="1"/>
  <c r="G4609" i="3"/>
  <c r="H4609" i="3" s="1"/>
  <c r="G4593" i="3"/>
  <c r="H4593" i="3" s="1"/>
  <c r="G4577" i="3"/>
  <c r="H4577" i="3" s="1"/>
  <c r="G8704" i="3"/>
  <c r="H8704" i="3" s="1"/>
  <c r="G8577" i="3"/>
  <c r="H8577" i="3" s="1"/>
  <c r="G8223" i="3"/>
  <c r="H8223" i="3" s="1"/>
  <c r="G7887" i="3"/>
  <c r="H7887" i="3" s="1"/>
  <c r="G7918" i="3"/>
  <c r="H7918" i="3" s="1"/>
  <c r="G7518" i="3"/>
  <c r="H7518" i="3" s="1"/>
  <c r="G7191" i="3"/>
  <c r="H7191" i="3" s="1"/>
  <c r="G6989" i="3"/>
  <c r="H6989" i="3" s="1"/>
  <c r="G7478" i="3"/>
  <c r="H7478" i="3" s="1"/>
  <c r="G7406" i="3"/>
  <c r="H7406" i="3" s="1"/>
  <c r="G7342" i="3"/>
  <c r="H7342" i="3" s="1"/>
  <c r="G7278" i="3"/>
  <c r="H7278" i="3" s="1"/>
  <c r="G7214" i="3"/>
  <c r="H7214" i="3" s="1"/>
  <c r="G7150" i="3"/>
  <c r="H7150" i="3" s="1"/>
  <c r="G7096" i="3"/>
  <c r="H7096" i="3" s="1"/>
  <c r="G7054" i="3"/>
  <c r="H7054" i="3" s="1"/>
  <c r="G7012" i="3"/>
  <c r="H7012" i="3" s="1"/>
  <c r="G6968" i="3"/>
  <c r="H6968" i="3" s="1"/>
  <c r="G6926" i="3"/>
  <c r="H6926" i="3" s="1"/>
  <c r="G6885" i="3"/>
  <c r="H6885" i="3" s="1"/>
  <c r="G6841" i="3"/>
  <c r="H6841" i="3" s="1"/>
  <c r="G6799" i="3"/>
  <c r="H6799" i="3" s="1"/>
  <c r="G6757" i="3"/>
  <c r="H6757" i="3" s="1"/>
  <c r="G6908" i="3"/>
  <c r="H6908" i="3" s="1"/>
  <c r="G6872" i="3"/>
  <c r="H6872" i="3" s="1"/>
  <c r="G6840" i="3"/>
  <c r="H6840" i="3" s="1"/>
  <c r="G6808" i="3"/>
  <c r="H6808" i="3" s="1"/>
  <c r="G6776" i="3"/>
  <c r="H6776" i="3" s="1"/>
  <c r="G6744" i="3"/>
  <c r="H6744" i="3" s="1"/>
  <c r="G6714" i="3"/>
  <c r="H6714" i="3" s="1"/>
  <c r="G6688" i="3"/>
  <c r="H6688" i="3" s="1"/>
  <c r="G6666" i="3"/>
  <c r="H6666" i="3" s="1"/>
  <c r="G6638" i="3"/>
  <c r="H6638" i="3" s="1"/>
  <c r="G6612" i="3"/>
  <c r="H6612" i="3" s="1"/>
  <c r="G6588" i="3"/>
  <c r="H6588" i="3" s="1"/>
  <c r="G6560" i="3"/>
  <c r="H6560" i="3" s="1"/>
  <c r="G6538" i="3"/>
  <c r="H6538" i="3" s="1"/>
  <c r="G6510" i="3"/>
  <c r="H6510" i="3" s="1"/>
  <c r="G6484" i="3"/>
  <c r="H6484" i="3" s="1"/>
  <c r="G6460" i="3"/>
  <c r="H6460" i="3" s="1"/>
  <c r="G6432" i="3"/>
  <c r="H6432" i="3" s="1"/>
  <c r="G6410" i="3"/>
  <c r="H6410" i="3" s="1"/>
  <c r="G6382" i="3"/>
  <c r="H6382" i="3" s="1"/>
  <c r="G6356" i="3"/>
  <c r="H6356" i="3" s="1"/>
  <c r="G6332" i="3"/>
  <c r="H6332" i="3" s="1"/>
  <c r="G6651" i="3"/>
  <c r="H6651" i="3" s="1"/>
  <c r="G6479" i="3"/>
  <c r="H6479" i="3" s="1"/>
  <c r="G6661" i="3"/>
  <c r="H6661" i="3" s="1"/>
  <c r="G6437" i="3"/>
  <c r="H6437" i="3" s="1"/>
  <c r="G6655" i="3"/>
  <c r="H6655" i="3" s="1"/>
  <c r="G6415" i="3"/>
  <c r="H6415" i="3" s="1"/>
  <c r="G6304" i="3"/>
  <c r="H6304" i="3" s="1"/>
  <c r="G6280" i="3"/>
  <c r="H6280" i="3" s="1"/>
  <c r="G6260" i="3"/>
  <c r="H6260" i="3" s="1"/>
  <c r="G6240" i="3"/>
  <c r="H6240" i="3" s="1"/>
  <c r="G6216" i="3"/>
  <c r="H6216" i="3" s="1"/>
  <c r="G6196" i="3"/>
  <c r="H6196" i="3" s="1"/>
  <c r="G6176" i="3"/>
  <c r="H6176" i="3" s="1"/>
  <c r="G6152" i="3"/>
  <c r="H6152" i="3" s="1"/>
  <c r="G6132" i="3"/>
  <c r="H6132" i="3" s="1"/>
  <c r="G6112" i="3"/>
  <c r="H6112" i="3" s="1"/>
  <c r="G6088" i="3"/>
  <c r="H6088" i="3" s="1"/>
  <c r="G6068" i="3"/>
  <c r="H6068" i="3" s="1"/>
  <c r="G6048" i="3"/>
  <c r="H6048" i="3" s="1"/>
  <c r="G6024" i="3"/>
  <c r="H6024" i="3" s="1"/>
  <c r="G6004" i="3"/>
  <c r="H6004" i="3" s="1"/>
  <c r="G5984" i="3"/>
  <c r="H5984" i="3" s="1"/>
  <c r="G5960" i="3"/>
  <c r="H5960" i="3" s="1"/>
  <c r="G5940" i="3"/>
  <c r="H5940" i="3" s="1"/>
  <c r="G5920" i="3"/>
  <c r="H5920" i="3" s="1"/>
  <c r="G5896" i="3"/>
  <c r="H5896" i="3" s="1"/>
  <c r="G5876" i="3"/>
  <c r="H5876" i="3" s="1"/>
  <c r="G5856" i="3"/>
  <c r="H5856" i="3" s="1"/>
  <c r="G5832" i="3"/>
  <c r="H5832" i="3" s="1"/>
  <c r="G5814" i="3"/>
  <c r="H5814" i="3" s="1"/>
  <c r="G5798" i="3"/>
  <c r="H5798" i="3" s="1"/>
  <c r="G5782" i="3"/>
  <c r="H5782" i="3" s="1"/>
  <c r="G6697" i="3"/>
  <c r="H6697" i="3" s="1"/>
  <c r="G6569" i="3"/>
  <c r="H6569" i="3" s="1"/>
  <c r="G6465" i="3"/>
  <c r="H6465" i="3" s="1"/>
  <c r="G6353" i="3"/>
  <c r="H6353" i="3" s="1"/>
  <c r="G6627" i="3"/>
  <c r="H6627" i="3" s="1"/>
  <c r="G6499" i="3"/>
  <c r="H6499" i="3" s="1"/>
  <c r="G6355" i="3"/>
  <c r="H6355" i="3" s="1"/>
  <c r="G6621" i="3"/>
  <c r="H6621" i="3" s="1"/>
  <c r="G6493" i="3"/>
  <c r="H6493" i="3" s="1"/>
  <c r="G6373" i="3"/>
  <c r="H6373" i="3" s="1"/>
  <c r="G6647" i="3"/>
  <c r="H6647" i="3" s="1"/>
  <c r="G6519" i="3"/>
  <c r="H6519" i="3" s="1"/>
  <c r="G6359" i="3"/>
  <c r="H6359" i="3" s="1"/>
  <c r="G6301" i="3"/>
  <c r="H6301" i="3" s="1"/>
  <c r="G6285" i="3"/>
  <c r="H6285" i="3" s="1"/>
  <c r="G6269" i="3"/>
  <c r="H6269" i="3" s="1"/>
  <c r="G6253" i="3"/>
  <c r="H6253" i="3" s="1"/>
  <c r="G6237" i="3"/>
  <c r="H6237" i="3" s="1"/>
  <c r="G6221" i="3"/>
  <c r="H6221" i="3" s="1"/>
  <c r="G6205" i="3"/>
  <c r="H6205" i="3" s="1"/>
  <c r="G6189" i="3"/>
  <c r="H6189" i="3" s="1"/>
  <c r="G6173" i="3"/>
  <c r="H6173" i="3" s="1"/>
  <c r="G6157" i="3"/>
  <c r="H6157" i="3" s="1"/>
  <c r="G6141" i="3"/>
  <c r="H6141" i="3" s="1"/>
  <c r="G6125" i="3"/>
  <c r="H6125" i="3" s="1"/>
  <c r="G6109" i="3"/>
  <c r="H6109" i="3" s="1"/>
  <c r="G6093" i="3"/>
  <c r="H6093" i="3" s="1"/>
  <c r="G6077" i="3"/>
  <c r="H6077" i="3" s="1"/>
  <c r="G6061" i="3"/>
  <c r="H6061" i="3" s="1"/>
  <c r="G6045" i="3"/>
  <c r="H6045" i="3" s="1"/>
  <c r="G6029" i="3"/>
  <c r="H6029" i="3" s="1"/>
  <c r="G6013" i="3"/>
  <c r="H6013" i="3" s="1"/>
  <c r="G5997" i="3"/>
  <c r="H5997" i="3" s="1"/>
  <c r="G5981" i="3"/>
  <c r="H5981" i="3" s="1"/>
  <c r="G5965" i="3"/>
  <c r="H5965" i="3" s="1"/>
  <c r="G5949" i="3"/>
  <c r="H5949" i="3" s="1"/>
  <c r="G5933" i="3"/>
  <c r="H5933" i="3" s="1"/>
  <c r="G5917" i="3"/>
  <c r="H5917" i="3" s="1"/>
  <c r="G5901" i="3"/>
  <c r="H5901" i="3" s="1"/>
  <c r="G5885" i="3"/>
  <c r="H5885" i="3" s="1"/>
  <c r="G5869" i="3"/>
  <c r="H5869" i="3" s="1"/>
  <c r="G5853" i="3"/>
  <c r="H5853" i="3" s="1"/>
  <c r="G5837" i="3"/>
  <c r="H5837" i="3" s="1"/>
  <c r="G5821" i="3"/>
  <c r="H5821" i="3" s="1"/>
  <c r="G5805" i="3"/>
  <c r="H5805" i="3" s="1"/>
  <c r="G5789" i="3"/>
  <c r="H5789" i="3" s="1"/>
  <c r="G5773" i="3"/>
  <c r="H5773" i="3" s="1"/>
  <c r="G5765" i="3"/>
  <c r="H5765" i="3" s="1"/>
  <c r="G5749" i="3"/>
  <c r="H5749" i="3" s="1"/>
  <c r="G5733" i="3"/>
  <c r="H5733" i="3" s="1"/>
  <c r="G5717" i="3"/>
  <c r="H5717" i="3" s="1"/>
  <c r="G5701" i="3"/>
  <c r="H5701" i="3" s="1"/>
  <c r="G5685" i="3"/>
  <c r="H5685" i="3" s="1"/>
  <c r="G5669" i="3"/>
  <c r="H5669" i="3" s="1"/>
  <c r="G5653" i="3"/>
  <c r="H5653" i="3" s="1"/>
  <c r="G5637" i="3"/>
  <c r="H5637" i="3" s="1"/>
  <c r="G5621" i="3"/>
  <c r="H5621" i="3" s="1"/>
  <c r="G5605" i="3"/>
  <c r="H5605" i="3" s="1"/>
  <c r="G5589" i="3"/>
  <c r="H5589" i="3" s="1"/>
  <c r="G5573" i="3"/>
  <c r="H5573" i="3" s="1"/>
  <c r="G5557" i="3"/>
  <c r="H5557" i="3" s="1"/>
  <c r="G5541" i="3"/>
  <c r="H5541" i="3" s="1"/>
  <c r="G5525" i="3"/>
  <c r="H5525" i="3" s="1"/>
  <c r="G5509" i="3"/>
  <c r="H5509" i="3" s="1"/>
  <c r="G5493" i="3"/>
  <c r="H5493" i="3" s="1"/>
  <c r="G5477" i="3"/>
  <c r="H5477" i="3" s="1"/>
  <c r="G5461" i="3"/>
  <c r="H5461" i="3" s="1"/>
  <c r="G5445" i="3"/>
  <c r="H5445" i="3" s="1"/>
  <c r="G5429" i="3"/>
  <c r="H5429" i="3" s="1"/>
  <c r="G5413" i="3"/>
  <c r="H5413" i="3" s="1"/>
  <c r="G5397" i="3"/>
  <c r="H5397" i="3" s="1"/>
  <c r="G5381" i="3"/>
  <c r="H5381" i="3" s="1"/>
  <c r="G5365" i="3"/>
  <c r="H5365" i="3" s="1"/>
  <c r="G5349" i="3"/>
  <c r="H5349" i="3" s="1"/>
  <c r="G5333" i="3"/>
  <c r="H5333" i="3" s="1"/>
  <c r="G5317" i="3"/>
  <c r="H5317" i="3" s="1"/>
  <c r="G5301" i="3"/>
  <c r="H5301" i="3" s="1"/>
  <c r="G5285" i="3"/>
  <c r="H5285" i="3" s="1"/>
  <c r="G5269" i="3"/>
  <c r="H5269" i="3" s="1"/>
  <c r="G5253" i="3"/>
  <c r="H5253" i="3" s="1"/>
  <c r="G5237" i="3"/>
  <c r="H5237" i="3" s="1"/>
  <c r="G5221" i="3"/>
  <c r="H5221" i="3" s="1"/>
  <c r="G6641" i="3"/>
  <c r="H6641" i="3" s="1"/>
  <c r="G6393" i="3"/>
  <c r="H6393" i="3" s="1"/>
  <c r="G6441" i="3"/>
  <c r="H6441" i="3" s="1"/>
  <c r="G5318" i="3"/>
  <c r="H5318" i="3" s="1"/>
  <c r="G5766" i="3"/>
  <c r="H5766" i="3" s="1"/>
  <c r="G5734" i="3"/>
  <c r="H5734" i="3" s="1"/>
  <c r="G5702" i="3"/>
  <c r="H5702" i="3" s="1"/>
  <c r="G5670" i="3"/>
  <c r="H5670" i="3" s="1"/>
  <c r="G5638" i="3"/>
  <c r="H5638" i="3" s="1"/>
  <c r="G5606" i="3"/>
  <c r="H5606" i="3" s="1"/>
  <c r="G5574" i="3"/>
  <c r="H5574" i="3" s="1"/>
  <c r="G5542" i="3"/>
  <c r="H5542" i="3" s="1"/>
  <c r="G5264" i="3"/>
  <c r="H5264" i="3" s="1"/>
  <c r="G5250" i="3"/>
  <c r="H5250" i="3" s="1"/>
  <c r="G5199" i="3"/>
  <c r="H5199" i="3" s="1"/>
  <c r="G5183" i="3"/>
  <c r="H5183" i="3" s="1"/>
  <c r="G5167" i="3"/>
  <c r="H5167" i="3" s="1"/>
  <c r="G5151" i="3"/>
  <c r="H5151" i="3" s="1"/>
  <c r="G5135" i="3"/>
  <c r="H5135" i="3" s="1"/>
  <c r="G5119" i="3"/>
  <c r="H5119" i="3" s="1"/>
  <c r="G5103" i="3"/>
  <c r="H5103" i="3" s="1"/>
  <c r="G5087" i="3"/>
  <c r="H5087" i="3" s="1"/>
  <c r="G5071" i="3"/>
  <c r="H5071" i="3" s="1"/>
  <c r="G5055" i="3"/>
  <c r="H5055" i="3" s="1"/>
  <c r="G5039" i="3"/>
  <c r="H5039" i="3" s="1"/>
  <c r="G5023" i="3"/>
  <c r="H5023" i="3" s="1"/>
  <c r="G5007" i="3"/>
  <c r="H5007" i="3" s="1"/>
  <c r="G4991" i="3"/>
  <c r="H4991" i="3" s="1"/>
  <c r="G4975" i="3"/>
  <c r="H4975" i="3" s="1"/>
  <c r="G4959" i="3"/>
  <c r="H4959" i="3" s="1"/>
  <c r="G4943" i="3"/>
  <c r="H4943" i="3" s="1"/>
  <c r="G4927" i="3"/>
  <c r="H4927" i="3" s="1"/>
  <c r="G4911" i="3"/>
  <c r="H4911" i="3" s="1"/>
  <c r="G4895" i="3"/>
  <c r="H4895" i="3" s="1"/>
  <c r="G4879" i="3"/>
  <c r="H4879" i="3" s="1"/>
  <c r="G4863" i="3"/>
  <c r="H4863" i="3" s="1"/>
  <c r="G4847" i="3"/>
  <c r="H4847" i="3" s="1"/>
  <c r="G4831" i="3"/>
  <c r="H4831" i="3" s="1"/>
  <c r="G4815" i="3"/>
  <c r="H4815" i="3" s="1"/>
  <c r="G4799" i="3"/>
  <c r="H4799" i="3" s="1"/>
  <c r="G4783" i="3"/>
  <c r="H4783" i="3" s="1"/>
  <c r="G4767" i="3"/>
  <c r="H4767" i="3" s="1"/>
  <c r="G4751" i="3"/>
  <c r="H4751" i="3" s="1"/>
  <c r="G4735" i="3"/>
  <c r="H4735" i="3" s="1"/>
  <c r="G4719" i="3"/>
  <c r="H4719" i="3" s="1"/>
  <c r="G4703" i="3"/>
  <c r="H4703" i="3" s="1"/>
  <c r="G4687" i="3"/>
  <c r="H4687" i="3" s="1"/>
  <c r="G4671" i="3"/>
  <c r="H4671" i="3" s="1"/>
  <c r="G4655" i="3"/>
  <c r="H4655" i="3" s="1"/>
  <c r="G4639" i="3"/>
  <c r="H4639" i="3" s="1"/>
  <c r="G4623" i="3"/>
  <c r="H4623" i="3" s="1"/>
  <c r="G4607" i="3"/>
  <c r="H4607" i="3" s="1"/>
  <c r="G4591" i="3"/>
  <c r="H4591" i="3" s="1"/>
  <c r="G4575" i="3"/>
  <c r="H4575" i="3" s="1"/>
  <c r="G4559" i="3"/>
  <c r="H4559" i="3" s="1"/>
  <c r="G4543" i="3"/>
  <c r="H4543" i="3" s="1"/>
  <c r="G4527" i="3"/>
  <c r="H4527" i="3" s="1"/>
  <c r="G4511" i="3"/>
  <c r="H4511" i="3" s="1"/>
  <c r="G4495" i="3"/>
  <c r="H4495" i="3" s="1"/>
  <c r="G4479" i="3"/>
  <c r="H4479" i="3" s="1"/>
  <c r="G4463" i="3"/>
  <c r="H4463" i="3" s="1"/>
  <c r="G4447" i="3"/>
  <c r="H4447" i="3" s="1"/>
  <c r="G4431" i="3"/>
  <c r="H4431" i="3" s="1"/>
  <c r="G4415" i="3"/>
  <c r="H4415" i="3" s="1"/>
  <c r="G4399" i="3"/>
  <c r="H4399" i="3" s="1"/>
  <c r="G4383" i="3"/>
  <c r="H4383" i="3" s="1"/>
  <c r="G4367" i="3"/>
  <c r="H4367" i="3" s="1"/>
  <c r="G4351" i="3"/>
  <c r="H4351" i="3" s="1"/>
  <c r="G4335" i="3"/>
  <c r="H4335" i="3" s="1"/>
  <c r="G4319" i="3"/>
  <c r="H4319" i="3" s="1"/>
  <c r="G4303" i="3"/>
  <c r="H4303" i="3" s="1"/>
  <c r="G4287" i="3"/>
  <c r="H4287" i="3" s="1"/>
  <c r="G4271" i="3"/>
  <c r="H4271" i="3" s="1"/>
  <c r="G4255" i="3"/>
  <c r="H4255" i="3" s="1"/>
  <c r="G4239" i="3"/>
  <c r="H4239" i="3" s="1"/>
  <c r="G4223" i="3"/>
  <c r="H4223" i="3" s="1"/>
  <c r="G4207" i="3"/>
  <c r="H4207" i="3" s="1"/>
  <c r="G4191" i="3"/>
  <c r="H4191" i="3" s="1"/>
  <c r="G4175" i="3"/>
  <c r="H4175" i="3" s="1"/>
  <c r="G5310" i="3"/>
  <c r="H5310" i="3" s="1"/>
  <c r="G5764" i="3"/>
  <c r="H5764" i="3" s="1"/>
  <c r="G5732" i="3"/>
  <c r="H5732" i="3" s="1"/>
  <c r="G5700" i="3"/>
  <c r="H5700" i="3" s="1"/>
  <c r="G5668" i="3"/>
  <c r="H5668" i="3" s="1"/>
  <c r="G5636" i="3"/>
  <c r="H5636" i="3" s="1"/>
  <c r="G5604" i="3"/>
  <c r="H5604" i="3" s="1"/>
  <c r="G5572" i="3"/>
  <c r="H5572" i="3" s="1"/>
  <c r="G5540" i="3"/>
  <c r="H5540" i="3" s="1"/>
  <c r="G5508" i="3"/>
  <c r="H5508" i="3" s="1"/>
  <c r="G5476" i="3"/>
  <c r="H5476" i="3" s="1"/>
  <c r="G5444" i="3"/>
  <c r="H5444" i="3" s="1"/>
  <c r="G5412" i="3"/>
  <c r="H5412" i="3" s="1"/>
  <c r="G5380" i="3"/>
  <c r="H5380" i="3" s="1"/>
  <c r="G5348" i="3"/>
  <c r="H5348" i="3" s="1"/>
  <c r="G5270" i="3"/>
  <c r="H5270" i="3" s="1"/>
  <c r="G5530" i="3"/>
  <c r="H5530" i="3" s="1"/>
  <c r="G5230" i="3"/>
  <c r="H5230" i="3" s="1"/>
  <c r="G5104" i="3"/>
  <c r="H5104" i="3" s="1"/>
  <c r="G4976" i="3"/>
  <c r="H4976" i="3" s="1"/>
  <c r="G4848" i="3"/>
  <c r="H4848" i="3" s="1"/>
  <c r="G4720" i="3"/>
  <c r="H4720" i="3" s="1"/>
  <c r="G4550" i="3"/>
  <c r="H4550" i="3" s="1"/>
  <c r="G4422" i="3"/>
  <c r="H4422" i="3" s="1"/>
  <c r="G4294" i="3"/>
  <c r="H4294" i="3" s="1"/>
  <c r="G5478" i="3"/>
  <c r="H5478" i="3" s="1"/>
  <c r="G5190" i="3"/>
  <c r="H5190" i="3" s="1"/>
  <c r="G5062" i="3"/>
  <c r="H5062" i="3" s="1"/>
  <c r="G4934" i="3"/>
  <c r="H4934" i="3" s="1"/>
  <c r="G4806" i="3"/>
  <c r="H4806" i="3" s="1"/>
  <c r="G4678" i="3"/>
  <c r="H4678" i="3" s="1"/>
  <c r="G4600" i="3"/>
  <c r="H4600" i="3" s="1"/>
  <c r="G4472" i="3"/>
  <c r="H4472" i="3" s="1"/>
  <c r="G4344" i="3"/>
  <c r="H4344" i="3" s="1"/>
  <c r="G4216" i="3"/>
  <c r="H4216" i="3" s="1"/>
  <c r="G5394" i="3"/>
  <c r="H5394" i="3" s="1"/>
  <c r="G5148" i="3"/>
  <c r="H5148" i="3" s="1"/>
  <c r="G5020" i="3"/>
  <c r="H5020" i="3" s="1"/>
  <c r="G4892" i="3"/>
  <c r="H4892" i="3" s="1"/>
  <c r="G4764" i="3"/>
  <c r="H4764" i="3" s="1"/>
  <c r="G4586" i="3"/>
  <c r="H4586" i="3" s="1"/>
  <c r="G4458" i="3"/>
  <c r="H4458" i="3" s="1"/>
  <c r="G4330" i="3"/>
  <c r="H4330" i="3" s="1"/>
  <c r="G4202" i="3"/>
  <c r="H4202" i="3" s="1"/>
  <c r="G5276" i="3"/>
  <c r="H5276" i="3" s="1"/>
  <c r="G5090" i="3"/>
  <c r="H5090" i="3" s="1"/>
  <c r="G4962" i="3"/>
  <c r="H4962" i="3" s="1"/>
  <c r="G4834" i="3"/>
  <c r="H4834" i="3" s="1"/>
  <c r="G4706" i="3"/>
  <c r="H4706" i="3" s="1"/>
  <c r="G4620" i="3"/>
  <c r="H4620" i="3" s="1"/>
  <c r="G4508" i="3"/>
  <c r="H4508" i="3" s="1"/>
  <c r="G4380" i="3"/>
  <c r="H4380" i="3" s="1"/>
  <c r="G5354" i="3"/>
  <c r="H5354" i="3" s="1"/>
  <c r="G5112" i="3"/>
  <c r="H5112" i="3" s="1"/>
  <c r="G4984" i="3"/>
  <c r="H4984" i="3" s="1"/>
  <c r="G4856" i="3"/>
  <c r="H4856" i="3" s="1"/>
  <c r="G4728" i="3"/>
  <c r="H4728" i="3" s="1"/>
  <c r="G4542" i="3"/>
  <c r="H4542" i="3" s="1"/>
  <c r="G4414" i="3"/>
  <c r="H4414" i="3" s="1"/>
  <c r="G5308" i="3"/>
  <c r="H5308" i="3" s="1"/>
  <c r="G5102" i="3"/>
  <c r="H5102" i="3" s="1"/>
  <c r="G4974" i="3"/>
  <c r="H4974" i="3" s="1"/>
  <c r="G4846" i="3"/>
  <c r="H4846" i="3" s="1"/>
  <c r="G4718" i="3"/>
  <c r="H4718" i="3" s="1"/>
  <c r="G4622" i="3"/>
  <c r="H4622" i="3" s="1"/>
  <c r="G5378" i="3"/>
  <c r="H5378" i="3" s="1"/>
  <c r="G5124" i="3"/>
  <c r="H5124" i="3" s="1"/>
  <c r="G4996" i="3"/>
  <c r="H4996" i="3" s="1"/>
  <c r="G4868" i="3"/>
  <c r="H4868" i="3" s="1"/>
  <c r="G4740" i="3"/>
  <c r="H4740" i="3" s="1"/>
  <c r="G4562" i="3"/>
  <c r="H4562" i="3" s="1"/>
  <c r="G4434" i="3"/>
  <c r="H4434" i="3" s="1"/>
  <c r="G4306" i="3"/>
  <c r="H4306" i="3" s="1"/>
  <c r="G5518" i="3"/>
  <c r="H5518" i="3" s="1"/>
  <c r="G5194" i="3"/>
  <c r="H5194" i="3" s="1"/>
  <c r="G5066" i="3"/>
  <c r="H5066" i="3" s="1"/>
  <c r="G4938" i="3"/>
  <c r="H4938" i="3" s="1"/>
  <c r="G4810" i="3"/>
  <c r="H4810" i="3" s="1"/>
  <c r="G4682" i="3"/>
  <c r="H4682" i="3" s="1"/>
  <c r="G4596" i="3"/>
  <c r="H4596" i="3" s="1"/>
  <c r="G4468" i="3"/>
  <c r="H4468" i="3" s="1"/>
  <c r="G4340" i="3"/>
  <c r="H4340" i="3" s="1"/>
  <c r="G4212" i="3"/>
  <c r="H4212" i="3" s="1"/>
  <c r="G4220" i="3"/>
  <c r="H4220" i="3" s="1"/>
  <c r="G4127" i="3"/>
  <c r="H4127" i="3" s="1"/>
  <c r="G4063" i="3"/>
  <c r="H4063" i="3" s="1"/>
  <c r="G4023" i="3"/>
  <c r="H4023" i="3" s="1"/>
  <c r="G4007" i="3"/>
  <c r="H4007" i="3" s="1"/>
  <c r="G3991" i="3"/>
  <c r="H3991" i="3" s="1"/>
  <c r="G3975" i="3"/>
  <c r="H3975" i="3" s="1"/>
  <c r="G3959" i="3"/>
  <c r="H3959" i="3" s="1"/>
  <c r="G3943" i="3"/>
  <c r="H3943" i="3" s="1"/>
  <c r="G3927" i="3"/>
  <c r="H3927" i="3" s="1"/>
  <c r="G3911" i="3"/>
  <c r="H3911" i="3" s="1"/>
  <c r="G3895" i="3"/>
  <c r="H3895" i="3" s="1"/>
  <c r="G3879" i="3"/>
  <c r="H3879" i="3" s="1"/>
  <c r="G3863" i="3"/>
  <c r="H3863" i="3" s="1"/>
  <c r="G3847" i="3"/>
  <c r="H3847" i="3" s="1"/>
  <c r="G3831" i="3"/>
  <c r="H3831" i="3" s="1"/>
  <c r="G3815" i="3"/>
  <c r="H3815" i="3" s="1"/>
  <c r="G9663" i="3"/>
  <c r="H9663" i="3" s="1"/>
  <c r="G8504" i="3"/>
  <c r="H8504" i="3" s="1"/>
  <c r="G8427" i="3"/>
  <c r="H8427" i="3" s="1"/>
  <c r="G8071" i="3"/>
  <c r="H8071" i="3" s="1"/>
  <c r="G7771" i="3"/>
  <c r="H7771" i="3" s="1"/>
  <c r="G7806" i="3"/>
  <c r="H7806" i="3" s="1"/>
  <c r="G7447" i="3"/>
  <c r="H7447" i="3" s="1"/>
  <c r="G7105" i="3"/>
  <c r="H7105" i="3" s="1"/>
  <c r="G6967" i="3"/>
  <c r="H6967" i="3" s="1"/>
  <c r="G7456" i="3"/>
  <c r="H7456" i="3" s="1"/>
  <c r="G7390" i="3"/>
  <c r="H7390" i="3" s="1"/>
  <c r="G7326" i="3"/>
  <c r="H7326" i="3" s="1"/>
  <c r="G7262" i="3"/>
  <c r="H7262" i="3" s="1"/>
  <c r="G7198" i="3"/>
  <c r="H7198" i="3" s="1"/>
  <c r="G7134" i="3"/>
  <c r="H7134" i="3" s="1"/>
  <c r="G7086" i="3"/>
  <c r="H7086" i="3" s="1"/>
  <c r="G7044" i="3"/>
  <c r="H7044" i="3" s="1"/>
  <c r="G7000" i="3"/>
  <c r="H7000" i="3" s="1"/>
  <c r="G6958" i="3"/>
  <c r="H6958" i="3" s="1"/>
  <c r="G6916" i="3"/>
  <c r="H6916" i="3" s="1"/>
  <c r="G6873" i="3"/>
  <c r="H6873" i="3" s="1"/>
  <c r="G6831" i="3"/>
  <c r="H6831" i="3" s="1"/>
  <c r="G6789" i="3"/>
  <c r="H6789" i="3" s="1"/>
  <c r="G6745" i="3"/>
  <c r="H6745" i="3" s="1"/>
  <c r="G6898" i="3"/>
  <c r="H6898" i="3" s="1"/>
  <c r="G6862" i="3"/>
  <c r="H6862" i="3" s="1"/>
  <c r="G6830" i="3"/>
  <c r="H6830" i="3" s="1"/>
  <c r="G6798" i="3"/>
  <c r="H6798" i="3" s="1"/>
  <c r="G6766" i="3"/>
  <c r="H6766" i="3" s="1"/>
  <c r="G6734" i="3"/>
  <c r="H6734" i="3" s="1"/>
  <c r="G6708" i="3"/>
  <c r="H6708" i="3" s="1"/>
  <c r="G6684" i="3"/>
  <c r="H6684" i="3" s="1"/>
  <c r="G6656" i="3"/>
  <c r="H6656" i="3" s="1"/>
  <c r="G6634" i="3"/>
  <c r="H6634" i="3" s="1"/>
  <c r="G6606" i="3"/>
  <c r="H6606" i="3" s="1"/>
  <c r="G6580" i="3"/>
  <c r="H6580" i="3" s="1"/>
  <c r="G6556" i="3"/>
  <c r="H6556" i="3" s="1"/>
  <c r="G6528" i="3"/>
  <c r="H6528" i="3" s="1"/>
  <c r="G6506" i="3"/>
  <c r="H6506" i="3" s="1"/>
  <c r="G6478" i="3"/>
  <c r="H6478" i="3" s="1"/>
  <c r="G6452" i="3"/>
  <c r="H6452" i="3" s="1"/>
  <c r="G6428" i="3"/>
  <c r="H6428" i="3" s="1"/>
  <c r="G6400" i="3"/>
  <c r="H6400" i="3" s="1"/>
  <c r="G6378" i="3"/>
  <c r="H6378" i="3" s="1"/>
  <c r="G6350" i="3"/>
  <c r="H6350" i="3" s="1"/>
  <c r="G6324" i="3"/>
  <c r="H6324" i="3" s="1"/>
  <c r="G6619" i="3"/>
  <c r="H6619" i="3" s="1"/>
  <c r="G6395" i="3"/>
  <c r="H6395" i="3" s="1"/>
  <c r="G6629" i="3"/>
  <c r="H6629" i="3" s="1"/>
  <c r="G6397" i="3"/>
  <c r="H6397" i="3" s="1"/>
  <c r="G6591" i="3"/>
  <c r="H6591" i="3" s="1"/>
  <c r="G6383" i="3"/>
  <c r="H6383" i="3" s="1"/>
  <c r="G6296" i="3"/>
  <c r="H6296" i="3" s="1"/>
  <c r="G6276" i="3"/>
  <c r="H6276" i="3" s="1"/>
  <c r="G6256" i="3"/>
  <c r="H6256" i="3" s="1"/>
  <c r="G6232" i="3"/>
  <c r="H6232" i="3" s="1"/>
  <c r="G6212" i="3"/>
  <c r="H6212" i="3" s="1"/>
  <c r="G6192" i="3"/>
  <c r="H6192" i="3" s="1"/>
  <c r="G6168" i="3"/>
  <c r="H6168" i="3" s="1"/>
  <c r="G6148" i="3"/>
  <c r="H6148" i="3" s="1"/>
  <c r="G6128" i="3"/>
  <c r="H6128" i="3" s="1"/>
  <c r="G6104" i="3"/>
  <c r="H6104" i="3" s="1"/>
  <c r="G6084" i="3"/>
  <c r="H6084" i="3" s="1"/>
  <c r="G6064" i="3"/>
  <c r="H6064" i="3" s="1"/>
  <c r="G6040" i="3"/>
  <c r="H6040" i="3" s="1"/>
  <c r="G6020" i="3"/>
  <c r="H6020" i="3" s="1"/>
  <c r="G6000" i="3"/>
  <c r="H6000" i="3" s="1"/>
  <c r="G5976" i="3"/>
  <c r="H5976" i="3" s="1"/>
  <c r="G5956" i="3"/>
  <c r="H5956" i="3" s="1"/>
  <c r="G5936" i="3"/>
  <c r="H5936" i="3" s="1"/>
  <c r="G5912" i="3"/>
  <c r="H5912" i="3" s="1"/>
  <c r="G5892" i="3"/>
  <c r="H5892" i="3" s="1"/>
  <c r="G5872" i="3"/>
  <c r="H5872" i="3" s="1"/>
  <c r="G5848" i="3"/>
  <c r="H5848" i="3" s="1"/>
  <c r="G5828" i="3"/>
  <c r="H5828" i="3" s="1"/>
  <c r="G5810" i="3"/>
  <c r="H5810" i="3" s="1"/>
  <c r="G5794" i="3"/>
  <c r="H5794" i="3" s="1"/>
  <c r="G5778" i="3"/>
  <c r="H5778" i="3" s="1"/>
  <c r="G6665" i="3"/>
  <c r="H6665" i="3" s="1"/>
  <c r="G6537" i="3"/>
  <c r="H6537" i="3" s="1"/>
  <c r="G6433" i="3"/>
  <c r="H6433" i="3" s="1"/>
  <c r="G6321" i="3"/>
  <c r="H6321" i="3" s="1"/>
  <c r="G6595" i="3"/>
  <c r="H6595" i="3" s="1"/>
  <c r="G6455" i="3"/>
  <c r="H6455" i="3" s="1"/>
  <c r="G6323" i="3"/>
  <c r="H6323" i="3" s="1"/>
  <c r="G6589" i="3"/>
  <c r="H6589" i="3" s="1"/>
  <c r="G6461" i="3"/>
  <c r="H6461" i="3" s="1"/>
  <c r="G6341" i="3"/>
  <c r="H6341" i="3" s="1"/>
  <c r="G6615" i="3"/>
  <c r="H6615" i="3" s="1"/>
  <c r="G6467" i="3"/>
  <c r="H6467" i="3" s="1"/>
  <c r="G6327" i="3"/>
  <c r="H6327" i="3" s="1"/>
  <c r="G6297" i="3"/>
  <c r="H6297" i="3" s="1"/>
  <c r="G6281" i="3"/>
  <c r="H6281" i="3" s="1"/>
  <c r="G6265" i="3"/>
  <c r="H6265" i="3" s="1"/>
  <c r="G6249" i="3"/>
  <c r="H6249" i="3" s="1"/>
  <c r="G6233" i="3"/>
  <c r="H6233" i="3" s="1"/>
  <c r="G6217" i="3"/>
  <c r="H6217" i="3" s="1"/>
  <c r="G6201" i="3"/>
  <c r="H6201" i="3" s="1"/>
  <c r="G6185" i="3"/>
  <c r="H6185" i="3" s="1"/>
  <c r="G6169" i="3"/>
  <c r="H6169" i="3" s="1"/>
  <c r="G6153" i="3"/>
  <c r="H6153" i="3" s="1"/>
  <c r="G6137" i="3"/>
  <c r="H6137" i="3" s="1"/>
  <c r="G6121" i="3"/>
  <c r="H6121" i="3" s="1"/>
  <c r="G6105" i="3"/>
  <c r="H6105" i="3" s="1"/>
  <c r="G6089" i="3"/>
  <c r="H6089" i="3" s="1"/>
  <c r="G6073" i="3"/>
  <c r="H6073" i="3" s="1"/>
  <c r="G6057" i="3"/>
  <c r="H6057" i="3" s="1"/>
  <c r="G6041" i="3"/>
  <c r="H6041" i="3" s="1"/>
  <c r="G6025" i="3"/>
  <c r="H6025" i="3" s="1"/>
  <c r="G6009" i="3"/>
  <c r="H6009" i="3" s="1"/>
  <c r="G5993" i="3"/>
  <c r="H5993" i="3" s="1"/>
  <c r="G5977" i="3"/>
  <c r="H5977" i="3" s="1"/>
  <c r="G5961" i="3"/>
  <c r="H5961" i="3" s="1"/>
  <c r="G5945" i="3"/>
  <c r="H5945" i="3" s="1"/>
  <c r="G5929" i="3"/>
  <c r="H5929" i="3" s="1"/>
  <c r="G5913" i="3"/>
  <c r="H5913" i="3" s="1"/>
  <c r="G5897" i="3"/>
  <c r="H5897" i="3" s="1"/>
  <c r="G5881" i="3"/>
  <c r="H5881" i="3" s="1"/>
  <c r="G5865" i="3"/>
  <c r="H5865" i="3" s="1"/>
  <c r="G5849" i="3"/>
  <c r="H5849" i="3" s="1"/>
  <c r="G5833" i="3"/>
  <c r="H5833" i="3" s="1"/>
  <c r="G5817" i="3"/>
  <c r="H5817" i="3" s="1"/>
  <c r="G5801" i="3"/>
  <c r="H5801" i="3" s="1"/>
  <c r="G5785" i="3"/>
  <c r="H5785" i="3" s="1"/>
  <c r="G5769" i="3"/>
  <c r="H5769" i="3" s="1"/>
  <c r="G5761" i="3"/>
  <c r="H5761" i="3" s="1"/>
  <c r="G5745" i="3"/>
  <c r="H5745" i="3" s="1"/>
  <c r="G5729" i="3"/>
  <c r="H5729" i="3" s="1"/>
  <c r="G5713" i="3"/>
  <c r="H5713" i="3" s="1"/>
  <c r="G5697" i="3"/>
  <c r="H5697" i="3" s="1"/>
  <c r="G5681" i="3"/>
  <c r="H5681" i="3" s="1"/>
  <c r="G5665" i="3"/>
  <c r="H5665" i="3" s="1"/>
  <c r="G5649" i="3"/>
  <c r="H5649" i="3" s="1"/>
  <c r="G5633" i="3"/>
  <c r="H5633" i="3" s="1"/>
  <c r="G5617" i="3"/>
  <c r="H5617" i="3" s="1"/>
  <c r="G5601" i="3"/>
  <c r="H5601" i="3" s="1"/>
  <c r="G5585" i="3"/>
  <c r="H5585" i="3" s="1"/>
  <c r="G5569" i="3"/>
  <c r="H5569" i="3" s="1"/>
  <c r="G5553" i="3"/>
  <c r="H5553" i="3" s="1"/>
  <c r="G5537" i="3"/>
  <c r="H5537" i="3" s="1"/>
  <c r="G5521" i="3"/>
  <c r="H5521" i="3" s="1"/>
  <c r="G5505" i="3"/>
  <c r="H5505" i="3" s="1"/>
  <c r="G5489" i="3"/>
  <c r="H5489" i="3" s="1"/>
  <c r="G5473" i="3"/>
  <c r="H5473" i="3" s="1"/>
  <c r="G5457" i="3"/>
  <c r="H5457" i="3" s="1"/>
  <c r="G5441" i="3"/>
  <c r="H5441" i="3" s="1"/>
  <c r="G5425" i="3"/>
  <c r="H5425" i="3" s="1"/>
  <c r="G5409" i="3"/>
  <c r="H5409" i="3" s="1"/>
  <c r="G5393" i="3"/>
  <c r="H5393" i="3" s="1"/>
  <c r="G5377" i="3"/>
  <c r="H5377" i="3" s="1"/>
  <c r="G5361" i="3"/>
  <c r="H5361" i="3" s="1"/>
  <c r="G5345" i="3"/>
  <c r="H5345" i="3" s="1"/>
  <c r="G5329" i="3"/>
  <c r="H5329" i="3" s="1"/>
  <c r="G5313" i="3"/>
  <c r="H5313" i="3" s="1"/>
  <c r="G5297" i="3"/>
  <c r="H5297" i="3" s="1"/>
  <c r="G5281" i="3"/>
  <c r="H5281" i="3" s="1"/>
  <c r="G5265" i="3"/>
  <c r="H5265" i="3" s="1"/>
  <c r="G5249" i="3"/>
  <c r="H5249" i="3" s="1"/>
  <c r="G5233" i="3"/>
  <c r="H5233" i="3" s="1"/>
  <c r="G5217" i="3"/>
  <c r="H5217" i="3" s="1"/>
  <c r="G6345" i="3"/>
  <c r="H6345" i="3" s="1"/>
  <c r="G6313" i="3"/>
  <c r="H6313" i="3" s="1"/>
  <c r="G5328" i="3"/>
  <c r="H5328" i="3" s="1"/>
  <c r="G5286" i="3"/>
  <c r="H5286" i="3" s="1"/>
  <c r="G5758" i="3"/>
  <c r="H5758" i="3" s="1"/>
  <c r="G5726" i="3"/>
  <c r="H5726" i="3" s="1"/>
  <c r="G5694" i="3"/>
  <c r="H5694" i="3" s="1"/>
  <c r="G5662" i="3"/>
  <c r="H5662" i="3" s="1"/>
  <c r="G5630" i="3"/>
  <c r="H5630" i="3" s="1"/>
  <c r="G5598" i="3"/>
  <c r="H5598" i="3" s="1"/>
  <c r="G5566" i="3"/>
  <c r="H5566" i="3" s="1"/>
  <c r="G5534" i="3"/>
  <c r="H5534" i="3" s="1"/>
  <c r="G5232" i="3"/>
  <c r="H5232" i="3" s="1"/>
  <c r="G5218" i="3"/>
  <c r="H5218" i="3" s="1"/>
  <c r="G5195" i="3"/>
  <c r="H5195" i="3" s="1"/>
  <c r="G5179" i="3"/>
  <c r="H5179" i="3" s="1"/>
  <c r="G5163" i="3"/>
  <c r="H5163" i="3" s="1"/>
  <c r="G5147" i="3"/>
  <c r="H5147" i="3" s="1"/>
  <c r="G5131" i="3"/>
  <c r="H5131" i="3" s="1"/>
  <c r="G5115" i="3"/>
  <c r="H5115" i="3" s="1"/>
  <c r="G5099" i="3"/>
  <c r="H5099" i="3" s="1"/>
  <c r="G5083" i="3"/>
  <c r="H5083" i="3" s="1"/>
  <c r="G5067" i="3"/>
  <c r="H5067" i="3" s="1"/>
  <c r="G5051" i="3"/>
  <c r="H5051" i="3" s="1"/>
  <c r="G5035" i="3"/>
  <c r="H5035" i="3" s="1"/>
  <c r="G5019" i="3"/>
  <c r="H5019" i="3" s="1"/>
  <c r="G5003" i="3"/>
  <c r="H5003" i="3" s="1"/>
  <c r="G4987" i="3"/>
  <c r="H4987" i="3" s="1"/>
  <c r="G4971" i="3"/>
  <c r="H4971" i="3" s="1"/>
  <c r="G4955" i="3"/>
  <c r="H4955" i="3" s="1"/>
  <c r="G4939" i="3"/>
  <c r="H4939" i="3" s="1"/>
  <c r="G4923" i="3"/>
  <c r="H4923" i="3" s="1"/>
  <c r="G4907" i="3"/>
  <c r="H4907" i="3" s="1"/>
  <c r="G4891" i="3"/>
  <c r="H4891" i="3" s="1"/>
  <c r="G4875" i="3"/>
  <c r="H4875" i="3" s="1"/>
  <c r="G4859" i="3"/>
  <c r="H4859" i="3" s="1"/>
  <c r="G4843" i="3"/>
  <c r="H4843" i="3" s="1"/>
  <c r="G4827" i="3"/>
  <c r="H4827" i="3" s="1"/>
  <c r="G4811" i="3"/>
  <c r="H4811" i="3" s="1"/>
  <c r="G4795" i="3"/>
  <c r="H4795" i="3" s="1"/>
  <c r="G4779" i="3"/>
  <c r="H4779" i="3" s="1"/>
  <c r="G4763" i="3"/>
  <c r="H4763" i="3" s="1"/>
  <c r="G4747" i="3"/>
  <c r="H4747" i="3" s="1"/>
  <c r="G4731" i="3"/>
  <c r="H4731" i="3" s="1"/>
  <c r="G4715" i="3"/>
  <c r="H4715" i="3" s="1"/>
  <c r="G4699" i="3"/>
  <c r="H4699" i="3" s="1"/>
  <c r="G4683" i="3"/>
  <c r="H4683" i="3" s="1"/>
  <c r="G4667" i="3"/>
  <c r="H4667" i="3" s="1"/>
  <c r="G4651" i="3"/>
  <c r="H4651" i="3" s="1"/>
  <c r="G4635" i="3"/>
  <c r="H4635" i="3" s="1"/>
  <c r="G4619" i="3"/>
  <c r="H4619" i="3" s="1"/>
  <c r="G4603" i="3"/>
  <c r="H4603" i="3" s="1"/>
  <c r="G4587" i="3"/>
  <c r="H4587" i="3" s="1"/>
  <c r="G4571" i="3"/>
  <c r="H4571" i="3" s="1"/>
  <c r="G4555" i="3"/>
  <c r="H4555" i="3" s="1"/>
  <c r="G4539" i="3"/>
  <c r="H4539" i="3" s="1"/>
  <c r="G4523" i="3"/>
  <c r="H4523" i="3" s="1"/>
  <c r="G4507" i="3"/>
  <c r="H4507" i="3" s="1"/>
  <c r="G4491" i="3"/>
  <c r="H4491" i="3" s="1"/>
  <c r="G4475" i="3"/>
  <c r="H4475" i="3" s="1"/>
  <c r="G4459" i="3"/>
  <c r="H4459" i="3" s="1"/>
  <c r="G4443" i="3"/>
  <c r="H4443" i="3" s="1"/>
  <c r="G4427" i="3"/>
  <c r="H4427" i="3" s="1"/>
  <c r="G4411" i="3"/>
  <c r="H4411" i="3" s="1"/>
  <c r="G4395" i="3"/>
  <c r="H4395" i="3" s="1"/>
  <c r="G4379" i="3"/>
  <c r="H4379" i="3" s="1"/>
  <c r="G4363" i="3"/>
  <c r="H4363" i="3" s="1"/>
  <c r="G4347" i="3"/>
  <c r="H4347" i="3" s="1"/>
  <c r="G4331" i="3"/>
  <c r="H4331" i="3" s="1"/>
  <c r="G4315" i="3"/>
  <c r="H4315" i="3" s="1"/>
  <c r="G4299" i="3"/>
  <c r="H4299" i="3" s="1"/>
  <c r="G4283" i="3"/>
  <c r="H4283" i="3" s="1"/>
  <c r="G4267" i="3"/>
  <c r="H4267" i="3" s="1"/>
  <c r="G4251" i="3"/>
  <c r="H4251" i="3" s="1"/>
  <c r="G4235" i="3"/>
  <c r="H4235" i="3" s="1"/>
  <c r="G4219" i="3"/>
  <c r="H4219" i="3" s="1"/>
  <c r="G4203" i="3"/>
  <c r="H4203" i="3" s="1"/>
  <c r="G4187" i="3"/>
  <c r="H4187" i="3" s="1"/>
  <c r="G4171" i="3"/>
  <c r="H4171" i="3" s="1"/>
  <c r="G5278" i="3"/>
  <c r="H5278" i="3" s="1"/>
  <c r="G5756" i="3"/>
  <c r="H5756" i="3" s="1"/>
  <c r="G5724" i="3"/>
  <c r="H5724" i="3" s="1"/>
  <c r="G5692" i="3"/>
  <c r="H5692" i="3" s="1"/>
  <c r="G5660" i="3"/>
  <c r="H5660" i="3" s="1"/>
  <c r="G5628" i="3"/>
  <c r="H5628" i="3" s="1"/>
  <c r="G5596" i="3"/>
  <c r="H5596" i="3" s="1"/>
  <c r="G5564" i="3"/>
  <c r="H5564" i="3" s="1"/>
  <c r="G5532" i="3"/>
  <c r="H5532" i="3" s="1"/>
  <c r="G5500" i="3"/>
  <c r="H5500" i="3" s="1"/>
  <c r="G5468" i="3"/>
  <c r="H5468" i="3" s="1"/>
  <c r="G5436" i="3"/>
  <c r="H5436" i="3" s="1"/>
  <c r="G5404" i="3"/>
  <c r="H5404" i="3" s="1"/>
  <c r="G5372" i="3"/>
  <c r="H5372" i="3" s="1"/>
  <c r="G5340" i="3"/>
  <c r="H5340" i="3" s="1"/>
  <c r="G5238" i="3"/>
  <c r="H5238" i="3" s="1"/>
  <c r="G5466" i="3"/>
  <c r="H5466" i="3" s="1"/>
  <c r="G5200" i="3"/>
  <c r="H5200" i="3" s="1"/>
  <c r="G5072" i="3"/>
  <c r="H5072" i="3" s="1"/>
  <c r="G4944" i="3"/>
  <c r="H4944" i="3" s="1"/>
  <c r="G4816" i="3"/>
  <c r="H4816" i="3" s="1"/>
  <c r="G4688" i="3"/>
  <c r="H4688" i="3" s="1"/>
  <c r="G4518" i="3"/>
  <c r="H4518" i="3" s="1"/>
  <c r="G4390" i="3"/>
  <c r="H4390" i="3" s="1"/>
  <c r="G4262" i="3"/>
  <c r="H4262" i="3" s="1"/>
  <c r="G5414" i="3"/>
  <c r="H5414" i="3" s="1"/>
  <c r="G5158" i="3"/>
  <c r="H5158" i="3" s="1"/>
  <c r="G5030" i="3"/>
  <c r="H5030" i="3" s="1"/>
  <c r="G4902" i="3"/>
  <c r="H4902" i="3" s="1"/>
  <c r="G4774" i="3"/>
  <c r="H4774" i="3" s="1"/>
  <c r="G4650" i="3"/>
  <c r="H4650" i="3" s="1"/>
  <c r="G4568" i="3"/>
  <c r="H4568" i="3" s="1"/>
  <c r="G4440" i="3"/>
  <c r="H4440" i="3" s="1"/>
  <c r="G4312" i="3"/>
  <c r="H4312" i="3" s="1"/>
  <c r="G4184" i="3"/>
  <c r="H4184" i="3" s="1"/>
  <c r="G5324" i="3"/>
  <c r="H5324" i="3" s="1"/>
  <c r="G5116" i="3"/>
  <c r="H5116" i="3" s="1"/>
  <c r="G4988" i="3"/>
  <c r="H4988" i="3" s="1"/>
  <c r="G4860" i="3"/>
  <c r="H4860" i="3" s="1"/>
  <c r="G4732" i="3"/>
  <c r="H4732" i="3" s="1"/>
  <c r="G4554" i="3"/>
  <c r="H4554" i="3" s="1"/>
  <c r="G4426" i="3"/>
  <c r="H4426" i="3" s="1"/>
  <c r="G4298" i="3"/>
  <c r="H4298" i="3" s="1"/>
  <c r="G5502" i="3"/>
  <c r="H5502" i="3" s="1"/>
  <c r="G9164" i="3"/>
  <c r="H9164" i="3" s="1"/>
  <c r="G9024" i="3"/>
  <c r="H9024" i="3" s="1"/>
  <c r="G8416" i="3"/>
  <c r="H8416" i="3" s="1"/>
  <c r="G7987" i="3"/>
  <c r="H7987" i="3" s="1"/>
  <c r="G7707" i="3"/>
  <c r="H7707" i="3" s="1"/>
  <c r="G7742" i="3"/>
  <c r="H7742" i="3" s="1"/>
  <c r="G7399" i="3"/>
  <c r="H7399" i="3" s="1"/>
  <c r="G7057" i="3"/>
  <c r="H7057" i="3" s="1"/>
  <c r="G6953" i="3"/>
  <c r="H6953" i="3" s="1"/>
  <c r="G7444" i="3"/>
  <c r="H7444" i="3" s="1"/>
  <c r="G7380" i="3"/>
  <c r="H7380" i="3" s="1"/>
  <c r="G7316" i="3"/>
  <c r="H7316" i="3" s="1"/>
  <c r="G7252" i="3"/>
  <c r="H7252" i="3" s="1"/>
  <c r="G7188" i="3"/>
  <c r="H7188" i="3" s="1"/>
  <c r="G7124" i="3"/>
  <c r="H7124" i="3" s="1"/>
  <c r="G7080" i="3"/>
  <c r="H7080" i="3" s="1"/>
  <c r="G7038" i="3"/>
  <c r="H7038" i="3" s="1"/>
  <c r="G6996" i="3"/>
  <c r="H6996" i="3" s="1"/>
  <c r="G6952" i="3"/>
  <c r="H6952" i="3" s="1"/>
  <c r="G6910" i="3"/>
  <c r="H6910" i="3" s="1"/>
  <c r="G6869" i="3"/>
  <c r="H6869" i="3" s="1"/>
  <c r="G6825" i="3"/>
  <c r="H6825" i="3" s="1"/>
  <c r="G6783" i="3"/>
  <c r="H6783" i="3" s="1"/>
  <c r="G6741" i="3"/>
  <c r="H6741" i="3" s="1"/>
  <c r="G6892" i="3"/>
  <c r="H6892" i="3" s="1"/>
  <c r="G6860" i="3"/>
  <c r="H6860" i="3" s="1"/>
  <c r="G6828" i="3"/>
  <c r="H6828" i="3" s="1"/>
  <c r="G6796" i="3"/>
  <c r="H6796" i="3" s="1"/>
  <c r="G6764" i="3"/>
  <c r="H6764" i="3" s="1"/>
  <c r="G6732" i="3"/>
  <c r="H6732" i="3" s="1"/>
  <c r="G6704" i="3"/>
  <c r="H6704" i="3" s="1"/>
  <c r="G6682" i="3"/>
  <c r="H6682" i="3" s="1"/>
  <c r="G6654" i="3"/>
  <c r="H6654" i="3" s="1"/>
  <c r="G6628" i="3"/>
  <c r="H6628" i="3" s="1"/>
  <c r="G6604" i="3"/>
  <c r="H6604" i="3" s="1"/>
  <c r="G6576" i="3"/>
  <c r="H6576" i="3" s="1"/>
  <c r="G6554" i="3"/>
  <c r="H6554" i="3" s="1"/>
  <c r="G6526" i="3"/>
  <c r="H6526" i="3" s="1"/>
  <c r="G6500" i="3"/>
  <c r="H6500" i="3" s="1"/>
  <c r="G6476" i="3"/>
  <c r="H6476" i="3" s="1"/>
  <c r="G6448" i="3"/>
  <c r="H6448" i="3" s="1"/>
  <c r="G6426" i="3"/>
  <c r="H6426" i="3" s="1"/>
  <c r="G6398" i="3"/>
  <c r="H6398" i="3" s="1"/>
  <c r="G6372" i="3"/>
  <c r="H6372" i="3" s="1"/>
  <c r="G6348" i="3"/>
  <c r="H6348" i="3" s="1"/>
  <c r="G6320" i="3"/>
  <c r="H6320" i="3" s="1"/>
  <c r="G6603" i="3"/>
  <c r="H6603" i="3" s="1"/>
  <c r="G6379" i="3"/>
  <c r="H6379" i="3" s="1"/>
  <c r="G6581" i="3"/>
  <c r="H6581" i="3" s="1"/>
  <c r="G6381" i="3"/>
  <c r="H6381" i="3" s="1"/>
  <c r="G6559" i="3"/>
  <c r="H6559" i="3" s="1"/>
  <c r="G6367" i="3"/>
  <c r="H6367" i="3" s="1"/>
  <c r="G6294" i="3"/>
  <c r="H6294" i="3" s="1"/>
  <c r="G6274" i="3"/>
  <c r="H6274" i="3" s="1"/>
  <c r="G6254" i="3"/>
  <c r="H6254" i="3" s="1"/>
  <c r="G6230" i="3"/>
  <c r="H6230" i="3" s="1"/>
  <c r="G6210" i="3"/>
  <c r="H6210" i="3" s="1"/>
  <c r="G6190" i="3"/>
  <c r="H6190" i="3" s="1"/>
  <c r="G6166" i="3"/>
  <c r="H6166" i="3" s="1"/>
  <c r="G6146" i="3"/>
  <c r="H6146" i="3" s="1"/>
  <c r="G6126" i="3"/>
  <c r="H6126" i="3" s="1"/>
  <c r="G6102" i="3"/>
  <c r="H6102" i="3" s="1"/>
  <c r="G6082" i="3"/>
  <c r="H6082" i="3" s="1"/>
  <c r="G6062" i="3"/>
  <c r="H6062" i="3" s="1"/>
  <c r="G6038" i="3"/>
  <c r="H6038" i="3" s="1"/>
  <c r="G6018" i="3"/>
  <c r="H6018" i="3" s="1"/>
  <c r="G5998" i="3"/>
  <c r="H5998" i="3" s="1"/>
  <c r="G5974" i="3"/>
  <c r="H5974" i="3" s="1"/>
  <c r="G5954" i="3"/>
  <c r="H5954" i="3" s="1"/>
  <c r="G5934" i="3"/>
  <c r="H5934" i="3" s="1"/>
  <c r="G5910" i="3"/>
  <c r="H5910" i="3" s="1"/>
  <c r="G5890" i="3"/>
  <c r="H5890" i="3" s="1"/>
  <c r="G5870" i="3"/>
  <c r="H5870" i="3" s="1"/>
  <c r="G5846" i="3"/>
  <c r="H5846" i="3" s="1"/>
  <c r="G5826" i="3"/>
  <c r="H5826" i="3" s="1"/>
  <c r="G5808" i="3"/>
  <c r="H5808" i="3" s="1"/>
  <c r="G5792" i="3"/>
  <c r="H5792" i="3" s="1"/>
  <c r="G5776" i="3"/>
  <c r="H5776" i="3" s="1"/>
  <c r="G6649" i="3"/>
  <c r="H6649" i="3" s="1"/>
  <c r="G6521" i="3"/>
  <c r="H6521" i="3" s="1"/>
  <c r="G6427" i="3"/>
  <c r="H6427" i="3" s="1"/>
  <c r="G6707" i="3"/>
  <c r="H6707" i="3" s="1"/>
  <c r="G6579" i="3"/>
  <c r="H6579" i="3" s="1"/>
  <c r="G6439" i="3"/>
  <c r="H6439" i="3" s="1"/>
  <c r="G6701" i="3"/>
  <c r="H6701" i="3" s="1"/>
  <c r="G6573" i="3"/>
  <c r="H6573" i="3" s="1"/>
  <c r="G6445" i="3"/>
  <c r="H6445" i="3" s="1"/>
  <c r="G6325" i="3"/>
  <c r="H6325" i="3" s="1"/>
  <c r="G6599" i="3"/>
  <c r="H6599" i="3" s="1"/>
  <c r="G6451" i="3"/>
  <c r="H6451" i="3" s="1"/>
  <c r="G6311" i="3"/>
  <c r="H6311" i="3" s="1"/>
  <c r="G6295" i="3"/>
  <c r="H6295" i="3" s="1"/>
  <c r="G6279" i="3"/>
  <c r="H6279" i="3" s="1"/>
  <c r="G6263" i="3"/>
  <c r="H6263" i="3" s="1"/>
  <c r="G6247" i="3"/>
  <c r="H6247" i="3" s="1"/>
  <c r="G6231" i="3"/>
  <c r="H6231" i="3" s="1"/>
  <c r="G6215" i="3"/>
  <c r="H6215" i="3" s="1"/>
  <c r="G6199" i="3"/>
  <c r="H6199" i="3" s="1"/>
  <c r="G6183" i="3"/>
  <c r="H6183" i="3" s="1"/>
  <c r="G6167" i="3"/>
  <c r="H6167" i="3" s="1"/>
  <c r="G6151" i="3"/>
  <c r="H6151" i="3" s="1"/>
  <c r="G6135" i="3"/>
  <c r="H6135" i="3" s="1"/>
  <c r="G6119" i="3"/>
  <c r="H6119" i="3" s="1"/>
  <c r="G6103" i="3"/>
  <c r="H6103" i="3" s="1"/>
  <c r="G6087" i="3"/>
  <c r="H6087" i="3" s="1"/>
  <c r="G6071" i="3"/>
  <c r="H6071" i="3" s="1"/>
  <c r="G6055" i="3"/>
  <c r="H6055" i="3" s="1"/>
  <c r="G6039" i="3"/>
  <c r="H6039" i="3" s="1"/>
  <c r="G6023" i="3"/>
  <c r="H6023" i="3" s="1"/>
  <c r="G6007" i="3"/>
  <c r="H6007" i="3" s="1"/>
  <c r="G5991" i="3"/>
  <c r="H5991" i="3" s="1"/>
  <c r="G5975" i="3"/>
  <c r="H5975" i="3" s="1"/>
  <c r="G5959" i="3"/>
  <c r="H5959" i="3" s="1"/>
  <c r="G5943" i="3"/>
  <c r="H5943" i="3" s="1"/>
  <c r="G5927" i="3"/>
  <c r="H5927" i="3" s="1"/>
  <c r="G5911" i="3"/>
  <c r="H5911" i="3" s="1"/>
  <c r="G5895" i="3"/>
  <c r="H5895" i="3" s="1"/>
  <c r="G5879" i="3"/>
  <c r="H5879" i="3" s="1"/>
  <c r="G5863" i="3"/>
  <c r="H5863" i="3" s="1"/>
  <c r="G5847" i="3"/>
  <c r="H5847" i="3" s="1"/>
  <c r="G5831" i="3"/>
  <c r="H5831" i="3" s="1"/>
  <c r="G5815" i="3"/>
  <c r="H5815" i="3" s="1"/>
  <c r="G5799" i="3"/>
  <c r="H5799" i="3" s="1"/>
  <c r="G5783" i="3"/>
  <c r="H5783" i="3" s="1"/>
  <c r="G6673" i="3"/>
  <c r="H6673" i="3" s="1"/>
  <c r="G5759" i="3"/>
  <c r="H5759" i="3" s="1"/>
  <c r="G5743" i="3"/>
  <c r="H5743" i="3" s="1"/>
  <c r="G5727" i="3"/>
  <c r="H5727" i="3" s="1"/>
  <c r="G5711" i="3"/>
  <c r="H5711" i="3" s="1"/>
  <c r="G5695" i="3"/>
  <c r="H5695" i="3" s="1"/>
  <c r="G5679" i="3"/>
  <c r="H5679" i="3" s="1"/>
  <c r="G5663" i="3"/>
  <c r="H5663" i="3" s="1"/>
  <c r="G5647" i="3"/>
  <c r="H5647" i="3" s="1"/>
  <c r="G5631" i="3"/>
  <c r="H5631" i="3" s="1"/>
  <c r="G5615" i="3"/>
  <c r="H5615" i="3" s="1"/>
  <c r="G5599" i="3"/>
  <c r="H5599" i="3" s="1"/>
  <c r="G5583" i="3"/>
  <c r="H5583" i="3" s="1"/>
  <c r="G5567" i="3"/>
  <c r="H5567" i="3" s="1"/>
  <c r="G5551" i="3"/>
  <c r="H5551" i="3" s="1"/>
  <c r="G5535" i="3"/>
  <c r="H5535" i="3" s="1"/>
  <c r="G5519" i="3"/>
  <c r="H5519" i="3" s="1"/>
  <c r="G5503" i="3"/>
  <c r="H5503" i="3" s="1"/>
  <c r="G5487" i="3"/>
  <c r="H5487" i="3" s="1"/>
  <c r="G5471" i="3"/>
  <c r="H5471" i="3" s="1"/>
  <c r="G5455" i="3"/>
  <c r="H5455" i="3" s="1"/>
  <c r="G5439" i="3"/>
  <c r="H5439" i="3" s="1"/>
  <c r="G5423" i="3"/>
  <c r="H5423" i="3" s="1"/>
  <c r="G5407" i="3"/>
  <c r="H5407" i="3" s="1"/>
  <c r="G5391" i="3"/>
  <c r="H5391" i="3" s="1"/>
  <c r="G5375" i="3"/>
  <c r="H5375" i="3" s="1"/>
  <c r="G5359" i="3"/>
  <c r="H5359" i="3" s="1"/>
  <c r="G5343" i="3"/>
  <c r="H5343" i="3" s="1"/>
  <c r="G5327" i="3"/>
  <c r="H5327" i="3" s="1"/>
  <c r="G5311" i="3"/>
  <c r="H5311" i="3" s="1"/>
  <c r="G5295" i="3"/>
  <c r="H5295" i="3" s="1"/>
  <c r="G5279" i="3"/>
  <c r="H5279" i="3" s="1"/>
  <c r="G5263" i="3"/>
  <c r="H5263" i="3" s="1"/>
  <c r="G5247" i="3"/>
  <c r="H5247" i="3" s="1"/>
  <c r="G5231" i="3"/>
  <c r="H5231" i="3" s="1"/>
  <c r="G5215" i="3"/>
  <c r="H5215" i="3" s="1"/>
  <c r="G6625" i="3"/>
  <c r="H6625" i="3" s="1"/>
  <c r="G6593" i="3"/>
  <c r="H6593" i="3" s="1"/>
  <c r="G5312" i="3"/>
  <c r="H5312" i="3" s="1"/>
  <c r="G5260" i="3"/>
  <c r="H5260" i="3" s="1"/>
  <c r="G5754" i="3"/>
  <c r="H5754" i="3" s="1"/>
  <c r="G5722" i="3"/>
  <c r="H5722" i="3" s="1"/>
  <c r="G5690" i="3"/>
  <c r="H5690" i="3" s="1"/>
  <c r="G5658" i="3"/>
  <c r="H5658" i="3" s="1"/>
  <c r="G5626" i="3"/>
  <c r="H5626" i="3" s="1"/>
  <c r="G5594" i="3"/>
  <c r="H5594" i="3" s="1"/>
  <c r="G5562" i="3"/>
  <c r="H5562" i="3" s="1"/>
  <c r="G6561" i="3"/>
  <c r="H6561" i="3" s="1"/>
  <c r="G5216" i="3"/>
  <c r="H5216" i="3" s="1"/>
  <c r="G5209" i="3"/>
  <c r="H5209" i="3" s="1"/>
  <c r="G5193" i="3"/>
  <c r="H5193" i="3" s="1"/>
  <c r="G5177" i="3"/>
  <c r="H5177" i="3" s="1"/>
  <c r="G5161" i="3"/>
  <c r="H5161" i="3" s="1"/>
  <c r="G5145" i="3"/>
  <c r="H5145" i="3" s="1"/>
  <c r="G5129" i="3"/>
  <c r="H5129" i="3" s="1"/>
  <c r="G5113" i="3"/>
  <c r="H5113" i="3" s="1"/>
  <c r="G5097" i="3"/>
  <c r="H5097" i="3" s="1"/>
  <c r="G5081" i="3"/>
  <c r="H5081" i="3" s="1"/>
  <c r="G5065" i="3"/>
  <c r="H5065" i="3" s="1"/>
  <c r="G5049" i="3"/>
  <c r="H5049" i="3" s="1"/>
  <c r="G5033" i="3"/>
  <c r="H5033" i="3" s="1"/>
  <c r="G5017" i="3"/>
  <c r="H5017" i="3" s="1"/>
  <c r="G5001" i="3"/>
  <c r="H5001" i="3" s="1"/>
  <c r="G4985" i="3"/>
  <c r="H4985" i="3" s="1"/>
  <c r="G4969" i="3"/>
  <c r="H4969" i="3" s="1"/>
  <c r="G4953" i="3"/>
  <c r="H4953" i="3" s="1"/>
  <c r="G4937" i="3"/>
  <c r="H4937" i="3" s="1"/>
  <c r="G4921" i="3"/>
  <c r="H4921" i="3" s="1"/>
  <c r="G4905" i="3"/>
  <c r="H4905" i="3" s="1"/>
  <c r="G4889" i="3"/>
  <c r="H4889" i="3" s="1"/>
  <c r="G4873" i="3"/>
  <c r="H4873" i="3" s="1"/>
  <c r="G4857" i="3"/>
  <c r="H4857" i="3" s="1"/>
  <c r="G4841" i="3"/>
  <c r="H4841" i="3" s="1"/>
  <c r="G4825" i="3"/>
  <c r="H4825" i="3" s="1"/>
  <c r="G4809" i="3"/>
  <c r="H4809" i="3" s="1"/>
  <c r="G4793" i="3"/>
  <c r="H4793" i="3" s="1"/>
  <c r="G4777" i="3"/>
  <c r="H4777" i="3" s="1"/>
  <c r="G4761" i="3"/>
  <c r="H4761" i="3" s="1"/>
  <c r="G4745" i="3"/>
  <c r="H4745" i="3" s="1"/>
  <c r="G4729" i="3"/>
  <c r="H4729" i="3" s="1"/>
  <c r="G4713" i="3"/>
  <c r="H4713" i="3" s="1"/>
  <c r="G4697" i="3"/>
  <c r="H4697" i="3" s="1"/>
  <c r="G4681" i="3"/>
  <c r="H4681" i="3" s="1"/>
  <c r="G4665" i="3"/>
  <c r="H4665" i="3" s="1"/>
  <c r="G4649" i="3"/>
  <c r="H4649" i="3" s="1"/>
  <c r="G4633" i="3"/>
  <c r="H4633" i="3" s="1"/>
  <c r="G4617" i="3"/>
  <c r="H4617" i="3" s="1"/>
  <c r="G4601" i="3"/>
  <c r="H4601" i="3" s="1"/>
  <c r="G4585" i="3"/>
  <c r="H4585" i="3" s="1"/>
  <c r="G4569" i="3"/>
  <c r="H4569" i="3" s="1"/>
  <c r="G4553" i="3"/>
  <c r="H4553" i="3" s="1"/>
  <c r="G4537" i="3"/>
  <c r="H4537" i="3" s="1"/>
  <c r="G4521" i="3"/>
  <c r="H4521" i="3" s="1"/>
  <c r="G4505" i="3"/>
  <c r="H4505" i="3" s="1"/>
  <c r="G4489" i="3"/>
  <c r="H4489" i="3" s="1"/>
  <c r="G4473" i="3"/>
  <c r="H4473" i="3" s="1"/>
  <c r="G4457" i="3"/>
  <c r="H4457" i="3" s="1"/>
  <c r="G4441" i="3"/>
  <c r="H4441" i="3" s="1"/>
  <c r="G4425" i="3"/>
  <c r="H4425" i="3" s="1"/>
  <c r="G4409" i="3"/>
  <c r="H4409" i="3" s="1"/>
  <c r="G4393" i="3"/>
  <c r="H4393" i="3" s="1"/>
  <c r="G4377" i="3"/>
  <c r="H4377" i="3" s="1"/>
  <c r="G4361" i="3"/>
  <c r="H4361" i="3" s="1"/>
  <c r="G4345" i="3"/>
  <c r="H4345" i="3" s="1"/>
  <c r="G4329" i="3"/>
  <c r="H4329" i="3" s="1"/>
  <c r="G4313" i="3"/>
  <c r="H4313" i="3" s="1"/>
  <c r="G4297" i="3"/>
  <c r="H4297" i="3" s="1"/>
  <c r="G4281" i="3"/>
  <c r="H4281" i="3" s="1"/>
  <c r="G4265" i="3"/>
  <c r="H4265" i="3" s="1"/>
  <c r="G4249" i="3"/>
  <c r="H4249" i="3" s="1"/>
  <c r="G4233" i="3"/>
  <c r="H4233" i="3" s="1"/>
  <c r="G4217" i="3"/>
  <c r="H4217" i="3" s="1"/>
  <c r="G4201" i="3"/>
  <c r="H4201" i="3" s="1"/>
  <c r="G4185" i="3"/>
  <c r="H4185" i="3" s="1"/>
  <c r="G4169" i="3"/>
  <c r="H4169" i="3" s="1"/>
  <c r="G5268" i="3"/>
  <c r="H5268" i="3" s="1"/>
  <c r="G5752" i="3"/>
  <c r="H5752" i="3" s="1"/>
  <c r="G5720" i="3"/>
  <c r="H5720" i="3" s="1"/>
  <c r="G5688" i="3"/>
  <c r="H5688" i="3" s="1"/>
  <c r="G5656" i="3"/>
  <c r="H5656" i="3" s="1"/>
  <c r="G5624" i="3"/>
  <c r="H5624" i="3" s="1"/>
  <c r="G5592" i="3"/>
  <c r="H5592" i="3" s="1"/>
  <c r="G5560" i="3"/>
  <c r="H5560" i="3" s="1"/>
  <c r="G5528" i="3"/>
  <c r="H5528" i="3" s="1"/>
  <c r="G5496" i="3"/>
  <c r="H5496" i="3" s="1"/>
  <c r="G5464" i="3"/>
  <c r="H5464" i="3" s="1"/>
  <c r="G5432" i="3"/>
  <c r="H5432" i="3" s="1"/>
  <c r="G5400" i="3"/>
  <c r="H5400" i="3" s="1"/>
  <c r="G5368" i="3"/>
  <c r="H5368" i="3" s="1"/>
  <c r="G5336" i="3"/>
  <c r="H5336" i="3" s="1"/>
  <c r="G5222" i="3"/>
  <c r="H5222" i="3" s="1"/>
  <c r="G5434" i="3"/>
  <c r="H5434" i="3" s="1"/>
  <c r="G5184" i="3"/>
  <c r="H5184" i="3" s="1"/>
  <c r="G5056" i="3"/>
  <c r="H5056" i="3" s="1"/>
  <c r="G4928" i="3"/>
  <c r="H4928" i="3" s="1"/>
  <c r="G4800" i="3"/>
  <c r="H4800" i="3" s="1"/>
  <c r="G4672" i="3"/>
  <c r="H4672" i="3" s="1"/>
  <c r="G4502" i="3"/>
  <c r="H4502" i="3" s="1"/>
  <c r="G4374" i="3"/>
  <c r="H4374" i="3" s="1"/>
  <c r="G4246" i="3"/>
  <c r="H4246" i="3" s="1"/>
  <c r="G5382" i="3"/>
  <c r="H5382" i="3" s="1"/>
  <c r="G5142" i="3"/>
  <c r="H5142" i="3" s="1"/>
  <c r="G5014" i="3"/>
  <c r="H5014" i="3" s="1"/>
  <c r="G4886" i="3"/>
  <c r="H4886" i="3" s="1"/>
  <c r="G4758" i="3"/>
  <c r="H4758" i="3" s="1"/>
  <c r="G4642" i="3"/>
  <c r="H4642" i="3" s="1"/>
  <c r="G4552" i="3"/>
  <c r="H4552" i="3" s="1"/>
  <c r="G4424" i="3"/>
  <c r="H4424" i="3" s="1"/>
  <c r="G4296" i="3"/>
  <c r="H4296" i="3" s="1"/>
  <c r="G4168" i="3"/>
  <c r="H4168" i="3" s="1"/>
  <c r="G5262" i="3"/>
  <c r="H5262" i="3" s="1"/>
  <c r="G5100" i="3"/>
  <c r="H5100" i="3" s="1"/>
  <c r="G4972" i="3"/>
  <c r="H4972" i="3" s="1"/>
  <c r="G4844" i="3"/>
  <c r="H4844" i="3" s="1"/>
  <c r="G4716" i="3"/>
  <c r="H4716" i="3" s="1"/>
  <c r="G4538" i="3"/>
  <c r="H4538" i="3" s="1"/>
  <c r="G4410" i="3"/>
  <c r="H4410" i="3" s="1"/>
  <c r="G4282" i="3"/>
  <c r="H4282" i="3" s="1"/>
  <c r="G5470" i="3"/>
  <c r="H5470" i="3" s="1"/>
  <c r="G5170" i="3"/>
  <c r="H5170" i="3" s="1"/>
  <c r="G5042" i="3"/>
  <c r="H5042" i="3" s="1"/>
  <c r="G4914" i="3"/>
  <c r="H4914" i="3" s="1"/>
  <c r="G4786" i="3"/>
  <c r="H4786" i="3" s="1"/>
  <c r="G4658" i="3"/>
  <c r="H4658" i="3" s="1"/>
  <c r="G4588" i="3"/>
  <c r="H4588" i="3" s="1"/>
  <c r="G4460" i="3"/>
  <c r="H4460" i="3" s="1"/>
  <c r="G5514" i="3"/>
  <c r="H5514" i="3" s="1"/>
  <c r="G5192" i="3"/>
  <c r="H5192" i="3" s="1"/>
  <c r="G5064" i="3"/>
  <c r="H5064" i="3" s="1"/>
  <c r="G4936" i="3"/>
  <c r="H4936" i="3" s="1"/>
  <c r="G4808" i="3"/>
  <c r="H4808" i="3" s="1"/>
  <c r="G4680" i="3"/>
  <c r="H4680" i="3" s="1"/>
  <c r="G4494" i="3"/>
  <c r="H4494" i="3" s="1"/>
  <c r="G5462" i="3"/>
  <c r="H5462" i="3" s="1"/>
  <c r="G5182" i="3"/>
  <c r="H5182" i="3" s="1"/>
  <c r="G5054" i="3"/>
  <c r="H5054" i="3" s="1"/>
  <c r="G4926" i="3"/>
  <c r="H4926" i="3" s="1"/>
  <c r="G4798" i="3"/>
  <c r="H4798" i="3" s="1"/>
  <c r="G4670" i="3"/>
  <c r="H4670" i="3" s="1"/>
  <c r="G4592" i="3"/>
  <c r="H4592" i="3" s="1"/>
  <c r="G5204" i="3"/>
  <c r="H5204" i="3" s="1"/>
  <c r="G5076" i="3"/>
  <c r="H5076" i="3" s="1"/>
  <c r="G4948" i="3"/>
  <c r="H4948" i="3" s="1"/>
  <c r="G4820" i="3"/>
  <c r="H4820" i="3" s="1"/>
  <c r="G4692" i="3"/>
  <c r="H4692" i="3" s="1"/>
  <c r="G4514" i="3"/>
  <c r="H4514" i="3" s="1"/>
  <c r="G4386" i="3"/>
  <c r="H4386" i="3" s="1"/>
  <c r="G4258" i="3"/>
  <c r="H4258" i="3" s="1"/>
  <c r="G5422" i="3"/>
  <c r="H5422" i="3" s="1"/>
  <c r="G5146" i="3"/>
  <c r="H5146" i="3" s="1"/>
  <c r="G5018" i="3"/>
  <c r="H5018" i="3" s="1"/>
  <c r="G4890" i="3"/>
  <c r="H4890" i="3" s="1"/>
  <c r="G4762" i="3"/>
  <c r="H4762" i="3" s="1"/>
  <c r="G4640" i="3"/>
  <c r="H4640" i="3" s="1"/>
  <c r="G4548" i="3"/>
  <c r="H4548" i="3" s="1"/>
  <c r="G4420" i="3"/>
  <c r="H4420" i="3" s="1"/>
  <c r="G4292" i="3"/>
  <c r="H4292" i="3" s="1"/>
  <c r="G4164" i="3"/>
  <c r="H4164" i="3" s="1"/>
  <c r="G4188" i="3"/>
  <c r="H4188" i="3" s="1"/>
  <c r="G4102" i="3"/>
  <c r="H4102" i="3" s="1"/>
  <c r="G4038" i="3"/>
  <c r="H4038" i="3" s="1"/>
  <c r="G4017" i="3"/>
  <c r="H4017" i="3" s="1"/>
  <c r="G4001" i="3"/>
  <c r="H4001" i="3" s="1"/>
  <c r="G3985" i="3"/>
  <c r="H3985" i="3" s="1"/>
  <c r="G3969" i="3"/>
  <c r="H3969" i="3" s="1"/>
  <c r="G3953" i="3"/>
  <c r="H3953" i="3" s="1"/>
  <c r="G3937" i="3"/>
  <c r="H3937" i="3" s="1"/>
  <c r="G3921" i="3"/>
  <c r="H3921" i="3" s="1"/>
  <c r="G3905" i="3"/>
  <c r="H3905" i="3" s="1"/>
  <c r="G3889" i="3"/>
  <c r="H3889" i="3" s="1"/>
  <c r="G3873" i="3"/>
  <c r="H3873" i="3" s="1"/>
  <c r="G3857" i="3"/>
  <c r="H3857" i="3" s="1"/>
  <c r="G3841" i="3"/>
  <c r="H3841" i="3" s="1"/>
  <c r="G3825" i="3"/>
  <c r="H3825" i="3" s="1"/>
  <c r="G3809" i="3"/>
  <c r="H3809" i="3" s="1"/>
  <c r="G7485" i="3"/>
  <c r="H7485" i="3" s="1"/>
  <c r="G7140" i="3"/>
  <c r="H7140" i="3" s="1"/>
  <c r="G6793" i="3"/>
  <c r="H6793" i="3" s="1"/>
  <c r="G6715" i="3"/>
  <c r="H6715" i="3" s="1"/>
  <c r="G6508" i="3"/>
  <c r="H6508" i="3" s="1"/>
  <c r="G6635" i="3"/>
  <c r="H6635" i="3" s="1"/>
  <c r="G6258" i="3"/>
  <c r="H6258" i="3" s="1"/>
  <c r="G6086" i="3"/>
  <c r="H6086" i="3" s="1"/>
  <c r="G5918" i="3"/>
  <c r="H5918" i="3" s="1"/>
  <c r="G6681" i="3"/>
  <c r="H6681" i="3" s="1"/>
  <c r="G6477" i="3"/>
  <c r="H6477" i="3" s="1"/>
  <c r="G6251" i="3"/>
  <c r="H6251" i="3" s="1"/>
  <c r="G6123" i="3"/>
  <c r="H6123" i="3" s="1"/>
  <c r="G5995" i="3"/>
  <c r="H5995" i="3" s="1"/>
  <c r="G5867" i="3"/>
  <c r="H5867" i="3" s="1"/>
  <c r="G5747" i="3"/>
  <c r="H5747" i="3" s="1"/>
  <c r="G5619" i="3"/>
  <c r="H5619" i="3" s="1"/>
  <c r="G5491" i="3"/>
  <c r="H5491" i="3" s="1"/>
  <c r="G5363" i="3"/>
  <c r="H5363" i="3" s="1"/>
  <c r="G5235" i="3"/>
  <c r="H5235" i="3" s="1"/>
  <c r="G5698" i="3"/>
  <c r="H5698" i="3" s="1"/>
  <c r="G5197" i="3"/>
  <c r="H5197" i="3" s="1"/>
  <c r="G5069" i="3"/>
  <c r="H5069" i="3" s="1"/>
  <c r="G4941" i="3"/>
  <c r="H4941" i="3" s="1"/>
  <c r="G4813" i="3"/>
  <c r="H4813" i="3" s="1"/>
  <c r="G4685" i="3"/>
  <c r="H4685" i="3" s="1"/>
  <c r="G4561" i="3"/>
  <c r="H4561" i="3" s="1"/>
  <c r="G4497" i="3"/>
  <c r="H4497" i="3" s="1"/>
  <c r="G4433" i="3"/>
  <c r="H4433" i="3" s="1"/>
  <c r="G4369" i="3"/>
  <c r="H4369" i="3" s="1"/>
  <c r="G4305" i="3"/>
  <c r="H4305" i="3" s="1"/>
  <c r="G4241" i="3"/>
  <c r="H4241" i="3" s="1"/>
  <c r="G4177" i="3"/>
  <c r="H4177" i="3" s="1"/>
  <c r="G5704" i="3"/>
  <c r="H5704" i="3" s="1"/>
  <c r="G5576" i="3"/>
  <c r="H5576" i="3" s="1"/>
  <c r="G5448" i="3"/>
  <c r="H5448" i="3" s="1"/>
  <c r="G5284" i="3"/>
  <c r="H5284" i="3" s="1"/>
  <c r="G4992" i="3"/>
  <c r="H4992" i="3" s="1"/>
  <c r="G4438" i="3"/>
  <c r="H4438" i="3" s="1"/>
  <c r="G5078" i="3"/>
  <c r="H5078" i="3" s="1"/>
  <c r="G4610" i="3"/>
  <c r="H4610" i="3" s="1"/>
  <c r="G5426" i="3"/>
  <c r="H5426" i="3" s="1"/>
  <c r="G4780" i="3"/>
  <c r="H4780" i="3" s="1"/>
  <c r="G4218" i="3"/>
  <c r="H4218" i="3" s="1"/>
  <c r="G4978" i="3"/>
  <c r="H4978" i="3" s="1"/>
  <c r="G4674" i="3"/>
  <c r="H4674" i="3" s="1"/>
  <c r="G4364" i="3"/>
  <c r="H4364" i="3" s="1"/>
  <c r="G5000" i="3"/>
  <c r="H5000" i="3" s="1"/>
  <c r="G4696" i="3"/>
  <c r="H4696" i="3" s="1"/>
  <c r="G5240" i="3"/>
  <c r="H5240" i="3" s="1"/>
  <c r="G4862" i="3"/>
  <c r="H4862" i="3" s="1"/>
  <c r="G4606" i="3"/>
  <c r="H4606" i="3" s="1"/>
  <c r="G4980" i="3"/>
  <c r="H4980" i="3" s="1"/>
  <c r="G4578" i="3"/>
  <c r="H4578" i="3" s="1"/>
  <c r="G4274" i="3"/>
  <c r="H4274" i="3" s="1"/>
  <c r="G5050" i="3"/>
  <c r="H5050" i="3" s="1"/>
  <c r="G4698" i="3"/>
  <c r="H4698" i="3" s="1"/>
  <c r="G4436" i="3"/>
  <c r="H4436" i="3" s="1"/>
  <c r="G4208" i="3"/>
  <c r="H4208" i="3" s="1"/>
  <c r="G4025" i="3"/>
  <c r="H4025" i="3" s="1"/>
  <c r="G3987" i="3"/>
  <c r="H3987" i="3" s="1"/>
  <c r="G3941" i="3"/>
  <c r="H3941" i="3" s="1"/>
  <c r="G3897" i="3"/>
  <c r="H3897" i="3" s="1"/>
  <c r="G3859" i="3"/>
  <c r="H3859" i="3" s="1"/>
  <c r="G3813" i="3"/>
  <c r="H3813" i="3" s="1"/>
  <c r="G3795" i="3"/>
  <c r="H3795" i="3" s="1"/>
  <c r="G3779" i="3"/>
  <c r="H3779" i="3" s="1"/>
  <c r="G3763" i="3"/>
  <c r="H3763" i="3" s="1"/>
  <c r="G3747" i="3"/>
  <c r="H3747" i="3" s="1"/>
  <c r="G3731" i="3"/>
  <c r="H3731" i="3" s="1"/>
  <c r="G3715" i="3"/>
  <c r="H3715" i="3" s="1"/>
  <c r="G3699" i="3"/>
  <c r="H3699" i="3" s="1"/>
  <c r="G3683" i="3"/>
  <c r="H3683" i="3" s="1"/>
  <c r="G3667" i="3"/>
  <c r="H3667" i="3" s="1"/>
  <c r="G3651" i="3"/>
  <c r="H3651" i="3" s="1"/>
  <c r="G3635" i="3"/>
  <c r="H3635" i="3" s="1"/>
  <c r="G3619" i="3"/>
  <c r="H3619" i="3" s="1"/>
  <c r="G3603" i="3"/>
  <c r="H3603" i="3" s="1"/>
  <c r="G3587" i="3"/>
  <c r="H3587" i="3" s="1"/>
  <c r="G3571" i="3"/>
  <c r="H3571" i="3" s="1"/>
  <c r="G3555" i="3"/>
  <c r="H3555" i="3" s="1"/>
  <c r="G3539" i="3"/>
  <c r="H3539" i="3" s="1"/>
  <c r="G3523" i="3"/>
  <c r="H3523" i="3" s="1"/>
  <c r="G3507" i="3"/>
  <c r="H3507" i="3" s="1"/>
  <c r="G3491" i="3"/>
  <c r="H3491" i="3" s="1"/>
  <c r="G3475" i="3"/>
  <c r="H3475" i="3" s="1"/>
  <c r="G3459" i="3"/>
  <c r="H3459" i="3" s="1"/>
  <c r="G3443" i="3"/>
  <c r="H3443" i="3" s="1"/>
  <c r="G4224" i="3"/>
  <c r="H4224" i="3" s="1"/>
  <c r="G4120" i="3"/>
  <c r="H4120" i="3" s="1"/>
  <c r="G4056" i="3"/>
  <c r="H4056" i="3" s="1"/>
  <c r="G4252" i="3"/>
  <c r="H4252" i="3" s="1"/>
  <c r="G4115" i="3"/>
  <c r="H4115" i="3" s="1"/>
  <c r="G4051" i="3"/>
  <c r="H4051" i="3" s="1"/>
  <c r="G4156" i="3"/>
  <c r="H4156" i="3" s="1"/>
  <c r="G4092" i="3"/>
  <c r="H4092" i="3" s="1"/>
  <c r="G4496" i="3"/>
  <c r="H4496" i="3" s="1"/>
  <c r="G4139" i="3"/>
  <c r="H4139" i="3" s="1"/>
  <c r="G4075" i="3"/>
  <c r="H4075" i="3" s="1"/>
  <c r="G4366" i="3"/>
  <c r="H4366" i="3" s="1"/>
  <c r="G4157" i="3"/>
  <c r="H4157" i="3" s="1"/>
  <c r="G4093" i="3"/>
  <c r="H4093" i="3" s="1"/>
  <c r="G4288" i="3"/>
  <c r="H4288" i="3" s="1"/>
  <c r="G3982" i="3"/>
  <c r="H3982" i="3" s="1"/>
  <c r="G3854" i="3"/>
  <c r="H3854" i="3" s="1"/>
  <c r="G3458" i="3"/>
  <c r="H3458" i="3" s="1"/>
  <c r="G4024" i="3"/>
  <c r="H4024" i="3" s="1"/>
  <c r="G3896" i="3"/>
  <c r="H3896" i="3" s="1"/>
  <c r="G3476" i="3"/>
  <c r="H3476" i="3" s="1"/>
  <c r="G3425" i="3"/>
  <c r="H3425" i="3" s="1"/>
  <c r="G3409" i="3"/>
  <c r="H3409" i="3" s="1"/>
  <c r="G3393" i="3"/>
  <c r="H3393" i="3" s="1"/>
  <c r="G3377" i="3"/>
  <c r="H3377" i="3" s="1"/>
  <c r="G3361" i="3"/>
  <c r="H3361" i="3" s="1"/>
  <c r="G3345" i="3"/>
  <c r="H3345" i="3" s="1"/>
  <c r="G3329" i="3"/>
  <c r="H3329" i="3" s="1"/>
  <c r="G3313" i="3"/>
  <c r="H3313" i="3" s="1"/>
  <c r="G3297" i="3"/>
  <c r="H3297" i="3" s="1"/>
  <c r="G3281" i="3"/>
  <c r="H3281" i="3" s="1"/>
  <c r="G3265" i="3"/>
  <c r="H3265" i="3" s="1"/>
  <c r="G3249" i="3"/>
  <c r="H3249" i="3" s="1"/>
  <c r="G3233" i="3"/>
  <c r="H3233" i="3" s="1"/>
  <c r="G3217" i="3"/>
  <c r="H3217" i="3" s="1"/>
  <c r="G3201" i="3"/>
  <c r="H3201" i="3" s="1"/>
  <c r="G3185" i="3"/>
  <c r="H3185" i="3" s="1"/>
  <c r="G3169" i="3"/>
  <c r="H3169" i="3" s="1"/>
  <c r="G3153" i="3"/>
  <c r="H3153" i="3" s="1"/>
  <c r="G3137" i="3"/>
  <c r="H3137" i="3" s="1"/>
  <c r="G3121" i="3"/>
  <c r="H3121" i="3" s="1"/>
  <c r="G3105" i="3"/>
  <c r="H3105" i="3" s="1"/>
  <c r="G3089" i="3"/>
  <c r="H3089" i="3" s="1"/>
  <c r="G3073" i="3"/>
  <c r="H3073" i="3" s="1"/>
  <c r="G3057" i="3"/>
  <c r="H3057" i="3" s="1"/>
  <c r="G3041" i="3"/>
  <c r="H3041" i="3" s="1"/>
  <c r="G3025" i="3"/>
  <c r="H3025" i="3" s="1"/>
  <c r="G3009" i="3"/>
  <c r="H3009" i="3" s="1"/>
  <c r="G2993" i="3"/>
  <c r="H2993" i="3" s="1"/>
  <c r="G2977" i="3"/>
  <c r="H2977" i="3" s="1"/>
  <c r="G2961" i="3"/>
  <c r="H2961" i="3" s="1"/>
  <c r="G2945" i="3"/>
  <c r="H2945" i="3" s="1"/>
  <c r="G2929" i="3"/>
  <c r="H2929" i="3" s="1"/>
  <c r="G2913" i="3"/>
  <c r="H2913" i="3" s="1"/>
  <c r="G2897" i="3"/>
  <c r="H2897" i="3" s="1"/>
  <c r="G2881" i="3"/>
  <c r="H2881" i="3" s="1"/>
  <c r="G4190" i="3"/>
  <c r="H4190" i="3" s="1"/>
  <c r="G3970" i="3"/>
  <c r="H3970" i="3" s="1"/>
  <c r="G3842" i="3"/>
  <c r="H3842" i="3" s="1"/>
  <c r="G3768" i="3"/>
  <c r="H3768" i="3" s="1"/>
  <c r="G3736" i="3"/>
  <c r="H3736" i="3" s="1"/>
  <c r="G3704" i="3"/>
  <c r="H3704" i="3" s="1"/>
  <c r="G3672" i="3"/>
  <c r="H3672" i="3" s="1"/>
  <c r="G3640" i="3"/>
  <c r="H3640" i="3" s="1"/>
  <c r="G3608" i="3"/>
  <c r="H3608" i="3" s="1"/>
  <c r="G3576" i="3"/>
  <c r="H3576" i="3" s="1"/>
  <c r="G3544" i="3"/>
  <c r="H3544" i="3" s="1"/>
  <c r="G3512" i="3"/>
  <c r="H3512" i="3" s="1"/>
  <c r="G4087" i="3"/>
  <c r="H4087" i="3" s="1"/>
  <c r="G3932" i="3"/>
  <c r="H3932" i="3" s="1"/>
  <c r="G3804" i="3"/>
  <c r="H3804" i="3" s="1"/>
  <c r="G4206" i="3"/>
  <c r="H4206" i="3" s="1"/>
  <c r="G3974" i="3"/>
  <c r="H3974" i="3" s="1"/>
  <c r="G3846" i="3"/>
  <c r="H3846" i="3" s="1"/>
  <c r="G4382" i="3"/>
  <c r="H4382" i="3" s="1"/>
  <c r="G4000" i="3"/>
  <c r="H4000" i="3" s="1"/>
  <c r="G3872" i="3"/>
  <c r="H3872" i="3" s="1"/>
  <c r="G3468" i="3"/>
  <c r="H3468" i="3" s="1"/>
  <c r="G3424" i="3"/>
  <c r="H3424" i="3" s="1"/>
  <c r="G3408" i="3"/>
  <c r="H3408" i="3" s="1"/>
  <c r="G3392" i="3"/>
  <c r="H3392" i="3" s="1"/>
  <c r="G3376" i="3"/>
  <c r="H3376" i="3" s="1"/>
  <c r="G3360" i="3"/>
  <c r="H3360" i="3" s="1"/>
  <c r="G3344" i="3"/>
  <c r="H3344" i="3" s="1"/>
  <c r="G3328" i="3"/>
  <c r="H3328" i="3" s="1"/>
  <c r="G3312" i="3"/>
  <c r="H3312" i="3" s="1"/>
  <c r="G3296" i="3"/>
  <c r="H3296" i="3" s="1"/>
  <c r="G3280" i="3"/>
  <c r="H3280" i="3" s="1"/>
  <c r="G3264" i="3"/>
  <c r="H3264" i="3" s="1"/>
  <c r="G3248" i="3"/>
  <c r="H3248" i="3" s="1"/>
  <c r="G3232" i="3"/>
  <c r="H3232" i="3" s="1"/>
  <c r="G3216" i="3"/>
  <c r="H3216" i="3" s="1"/>
  <c r="G3200" i="3"/>
  <c r="H3200" i="3" s="1"/>
  <c r="G3184" i="3"/>
  <c r="H3184" i="3" s="1"/>
  <c r="G3168" i="3"/>
  <c r="H3168" i="3" s="1"/>
  <c r="G3152" i="3"/>
  <c r="H3152" i="3" s="1"/>
  <c r="G3136" i="3"/>
  <c r="H3136" i="3" s="1"/>
  <c r="G3120" i="3"/>
  <c r="H3120" i="3" s="1"/>
  <c r="G3104" i="3"/>
  <c r="H3104" i="3" s="1"/>
  <c r="G3088" i="3"/>
  <c r="H3088" i="3" s="1"/>
  <c r="G3072" i="3"/>
  <c r="H3072" i="3" s="1"/>
  <c r="G3056" i="3"/>
  <c r="H3056" i="3" s="1"/>
  <c r="G3040" i="3"/>
  <c r="H3040" i="3" s="1"/>
  <c r="G3024" i="3"/>
  <c r="H3024" i="3" s="1"/>
  <c r="G3008" i="3"/>
  <c r="H3008" i="3" s="1"/>
  <c r="G2992" i="3"/>
  <c r="H2992" i="3" s="1"/>
  <c r="G2976" i="3"/>
  <c r="H2976" i="3" s="1"/>
  <c r="G2960" i="3"/>
  <c r="H2960" i="3" s="1"/>
  <c r="G2944" i="3"/>
  <c r="H2944" i="3" s="1"/>
  <c r="G2928" i="3"/>
  <c r="H2928" i="3" s="1"/>
  <c r="G2912" i="3"/>
  <c r="H2912" i="3" s="1"/>
  <c r="G2896" i="3"/>
  <c r="H2896" i="3" s="1"/>
  <c r="G2880" i="3"/>
  <c r="H2880" i="3" s="1"/>
  <c r="G4110" i="3"/>
  <c r="H4110" i="3" s="1"/>
  <c r="G3962" i="3"/>
  <c r="H3962" i="3" s="1"/>
  <c r="G3834" i="3"/>
  <c r="H3834" i="3" s="1"/>
  <c r="G3766" i="3"/>
  <c r="H3766" i="3" s="1"/>
  <c r="G3734" i="3"/>
  <c r="H3734" i="3" s="1"/>
  <c r="G3702" i="3"/>
  <c r="H3702" i="3" s="1"/>
  <c r="G3670" i="3"/>
  <c r="H3670" i="3" s="1"/>
  <c r="G3638" i="3"/>
  <c r="H3638" i="3" s="1"/>
  <c r="G3606" i="3"/>
  <c r="H3606" i="3" s="1"/>
  <c r="G3574" i="3"/>
  <c r="H3574" i="3" s="1"/>
  <c r="G3542" i="3"/>
  <c r="H3542" i="3" s="1"/>
  <c r="G3510" i="3"/>
  <c r="H3510" i="3" s="1"/>
  <c r="G3796" i="3"/>
  <c r="H3796" i="3" s="1"/>
  <c r="G2856" i="3"/>
  <c r="H2856" i="3" s="1"/>
  <c r="G2840" i="3"/>
  <c r="H2840" i="3" s="1"/>
  <c r="G2824" i="3"/>
  <c r="H2824" i="3" s="1"/>
  <c r="G2808" i="3"/>
  <c r="H2808" i="3" s="1"/>
  <c r="G2792" i="3"/>
  <c r="H2792" i="3" s="1"/>
  <c r="G2776" i="3"/>
  <c r="H2776" i="3" s="1"/>
  <c r="G2760" i="3"/>
  <c r="H2760" i="3" s="1"/>
  <c r="G2744" i="3"/>
  <c r="H2744" i="3" s="1"/>
  <c r="G2728" i="3"/>
  <c r="H2728" i="3" s="1"/>
  <c r="G2712" i="3"/>
  <c r="H2712" i="3" s="1"/>
  <c r="G2696" i="3"/>
  <c r="H2696" i="3" s="1"/>
  <c r="G2680" i="3"/>
  <c r="H2680" i="3" s="1"/>
  <c r="G2664" i="3"/>
  <c r="H2664" i="3" s="1"/>
  <c r="G2648" i="3"/>
  <c r="H2648" i="3" s="1"/>
  <c r="G2632" i="3"/>
  <c r="H2632" i="3" s="1"/>
  <c r="G2616" i="3"/>
  <c r="H2616" i="3" s="1"/>
  <c r="G2600" i="3"/>
  <c r="H2600" i="3" s="1"/>
  <c r="G2584" i="3"/>
  <c r="H2584" i="3" s="1"/>
  <c r="G2568" i="3"/>
  <c r="H2568" i="3" s="1"/>
  <c r="G2552" i="3"/>
  <c r="H2552" i="3" s="1"/>
  <c r="G2536" i="3"/>
  <c r="H2536" i="3" s="1"/>
  <c r="G2520" i="3"/>
  <c r="H2520" i="3" s="1"/>
  <c r="G2504" i="3"/>
  <c r="H2504" i="3" s="1"/>
  <c r="G2488" i="3"/>
  <c r="H2488" i="3" s="1"/>
  <c r="G2472" i="3"/>
  <c r="H2472" i="3" s="1"/>
  <c r="G2456" i="3"/>
  <c r="H2456" i="3" s="1"/>
  <c r="G2440" i="3"/>
  <c r="H2440" i="3" s="1"/>
  <c r="G2424" i="3"/>
  <c r="H2424" i="3" s="1"/>
  <c r="G2408" i="3"/>
  <c r="H2408" i="3" s="1"/>
  <c r="G2392" i="3"/>
  <c r="H2392" i="3" s="1"/>
  <c r="G2376" i="3"/>
  <c r="H2376" i="3" s="1"/>
  <c r="G2360" i="3"/>
  <c r="H2360" i="3" s="1"/>
  <c r="G2344" i="3"/>
  <c r="H2344" i="3" s="1"/>
  <c r="G2328" i="3"/>
  <c r="H2328" i="3" s="1"/>
  <c r="G2312" i="3"/>
  <c r="H2312" i="3" s="1"/>
  <c r="G2296" i="3"/>
  <c r="H2296" i="3" s="1"/>
  <c r="G2280" i="3"/>
  <c r="H2280" i="3" s="1"/>
  <c r="G2264" i="3"/>
  <c r="H2264" i="3" s="1"/>
  <c r="G2248" i="3"/>
  <c r="H2248" i="3" s="1"/>
  <c r="G2232" i="3"/>
  <c r="H2232" i="3" s="1"/>
  <c r="G2216" i="3"/>
  <c r="H2216" i="3" s="1"/>
  <c r="G2200" i="3"/>
  <c r="H2200" i="3" s="1"/>
  <c r="G2184" i="3"/>
  <c r="H2184" i="3" s="1"/>
  <c r="G2168" i="3"/>
  <c r="H2168" i="3" s="1"/>
  <c r="G2152" i="3"/>
  <c r="H2152" i="3" s="1"/>
  <c r="G2136" i="3"/>
  <c r="H2136" i="3" s="1"/>
  <c r="G2120" i="3"/>
  <c r="H2120" i="3" s="1"/>
  <c r="G2104" i="3"/>
  <c r="H2104" i="3" s="1"/>
  <c r="G2088" i="3"/>
  <c r="H2088" i="3" s="1"/>
  <c r="G2072" i="3"/>
  <c r="H2072" i="3" s="1"/>
  <c r="G2056" i="3"/>
  <c r="H2056" i="3" s="1"/>
  <c r="G2040" i="3"/>
  <c r="H2040" i="3" s="1"/>
  <c r="G2024" i="3"/>
  <c r="H2024" i="3" s="1"/>
  <c r="G2008" i="3"/>
  <c r="H2008" i="3" s="1"/>
  <c r="G1992" i="3"/>
  <c r="H1992" i="3" s="1"/>
  <c r="G1976" i="3"/>
  <c r="H1976" i="3" s="1"/>
  <c r="G1960" i="3"/>
  <c r="H1960" i="3" s="1"/>
  <c r="G1944" i="3"/>
  <c r="H1944" i="3" s="1"/>
  <c r="G3876" i="3"/>
  <c r="H3876" i="3" s="1"/>
  <c r="G2863" i="3"/>
  <c r="H2863" i="3" s="1"/>
  <c r="G2847" i="3"/>
  <c r="H2847" i="3" s="1"/>
  <c r="G2831" i="3"/>
  <c r="H2831" i="3" s="1"/>
  <c r="G2815" i="3"/>
  <c r="H2815" i="3" s="1"/>
  <c r="G2799" i="3"/>
  <c r="H2799" i="3" s="1"/>
  <c r="G2783" i="3"/>
  <c r="H2783" i="3" s="1"/>
  <c r="G2767" i="3"/>
  <c r="H2767" i="3" s="1"/>
  <c r="G2751" i="3"/>
  <c r="H2751" i="3" s="1"/>
  <c r="G2735" i="3"/>
  <c r="H2735" i="3" s="1"/>
  <c r="G2719" i="3"/>
  <c r="H2719" i="3" s="1"/>
  <c r="G2703" i="3"/>
  <c r="H2703" i="3" s="1"/>
  <c r="G2687" i="3"/>
  <c r="H2687" i="3" s="1"/>
  <c r="G2671" i="3"/>
  <c r="H2671" i="3" s="1"/>
  <c r="G2655" i="3"/>
  <c r="H2655" i="3" s="1"/>
  <c r="G2639" i="3"/>
  <c r="H2639" i="3" s="1"/>
  <c r="G2623" i="3"/>
  <c r="H2623" i="3" s="1"/>
  <c r="G2607" i="3"/>
  <c r="H2607" i="3" s="1"/>
  <c r="G2591" i="3"/>
  <c r="H2591" i="3" s="1"/>
  <c r="G2575" i="3"/>
  <c r="H2575" i="3" s="1"/>
  <c r="G2559" i="3"/>
  <c r="H2559" i="3" s="1"/>
  <c r="G2543" i="3"/>
  <c r="H2543" i="3" s="1"/>
  <c r="G2527" i="3"/>
  <c r="H2527" i="3" s="1"/>
  <c r="G2511" i="3"/>
  <c r="H2511" i="3" s="1"/>
  <c r="G2495" i="3"/>
  <c r="H2495" i="3" s="1"/>
  <c r="G2479" i="3"/>
  <c r="H2479" i="3" s="1"/>
  <c r="G2463" i="3"/>
  <c r="H2463" i="3" s="1"/>
  <c r="G2447" i="3"/>
  <c r="H2447" i="3" s="1"/>
  <c r="G2431" i="3"/>
  <c r="H2431" i="3" s="1"/>
  <c r="G2415" i="3"/>
  <c r="H2415" i="3" s="1"/>
  <c r="G2399" i="3"/>
  <c r="H2399" i="3" s="1"/>
  <c r="G2383" i="3"/>
  <c r="H2383" i="3" s="1"/>
  <c r="G2367" i="3"/>
  <c r="H2367" i="3" s="1"/>
  <c r="G2351" i="3"/>
  <c r="H2351" i="3" s="1"/>
  <c r="G2335" i="3"/>
  <c r="H2335" i="3" s="1"/>
  <c r="G2319" i="3"/>
  <c r="H2319" i="3" s="1"/>
  <c r="G2303" i="3"/>
  <c r="H2303" i="3" s="1"/>
  <c r="G2287" i="3"/>
  <c r="H2287" i="3" s="1"/>
  <c r="G2271" i="3"/>
  <c r="H2271" i="3" s="1"/>
  <c r="G2255" i="3"/>
  <c r="H2255" i="3" s="1"/>
  <c r="G2239" i="3"/>
  <c r="H2239" i="3" s="1"/>
  <c r="G2223" i="3"/>
  <c r="H2223" i="3" s="1"/>
  <c r="G2207" i="3"/>
  <c r="H2207" i="3" s="1"/>
  <c r="G2191" i="3"/>
  <c r="H2191" i="3" s="1"/>
  <c r="G2175" i="3"/>
  <c r="H2175" i="3" s="1"/>
  <c r="G2159" i="3"/>
  <c r="H2159" i="3" s="1"/>
  <c r="G2143" i="3"/>
  <c r="H2143" i="3" s="1"/>
  <c r="G2127" i="3"/>
  <c r="H2127" i="3" s="1"/>
  <c r="G2111" i="3"/>
  <c r="H2111" i="3" s="1"/>
  <c r="G2095" i="3"/>
  <c r="H2095" i="3" s="1"/>
  <c r="G2079" i="3"/>
  <c r="H2079" i="3" s="1"/>
  <c r="G2063" i="3"/>
  <c r="H2063" i="3" s="1"/>
  <c r="G2047" i="3"/>
  <c r="H2047" i="3" s="1"/>
  <c r="G2031" i="3"/>
  <c r="H2031" i="3" s="1"/>
  <c r="G2015" i="3"/>
  <c r="H2015" i="3" s="1"/>
  <c r="G1999" i="3"/>
  <c r="H1999" i="3" s="1"/>
  <c r="G1983" i="3"/>
  <c r="H1983" i="3" s="1"/>
  <c r="G1967" i="3"/>
  <c r="H1967" i="3" s="1"/>
  <c r="G1951" i="3"/>
  <c r="H1951" i="3" s="1"/>
  <c r="G3844" i="3"/>
  <c r="H3844" i="3" s="1"/>
  <c r="G1938" i="3"/>
  <c r="H1938" i="3" s="1"/>
  <c r="G1922" i="3"/>
  <c r="H1922" i="3" s="1"/>
  <c r="G1906" i="3"/>
  <c r="H1906" i="3" s="1"/>
  <c r="G1890" i="3"/>
  <c r="H1890" i="3" s="1"/>
  <c r="G1874" i="3"/>
  <c r="H1874" i="3" s="1"/>
  <c r="G1858" i="3"/>
  <c r="H1858" i="3" s="1"/>
  <c r="G1842" i="3"/>
  <c r="H1842" i="3" s="1"/>
  <c r="G1826" i="3"/>
  <c r="H1826" i="3" s="1"/>
  <c r="G7143" i="3"/>
  <c r="H7143" i="3" s="1"/>
  <c r="G7092" i="3"/>
  <c r="H7092" i="3" s="1"/>
  <c r="G6751" i="3"/>
  <c r="H6751" i="3" s="1"/>
  <c r="G6686" i="3"/>
  <c r="H6686" i="3" s="1"/>
  <c r="G6480" i="3"/>
  <c r="H6480" i="3" s="1"/>
  <c r="G6431" i="3"/>
  <c r="H6431" i="3" s="1"/>
  <c r="G6238" i="3"/>
  <c r="H6238" i="3" s="1"/>
  <c r="G6066" i="3"/>
  <c r="H6066" i="3" s="1"/>
  <c r="G5894" i="3"/>
  <c r="H5894" i="3" s="1"/>
  <c r="G6553" i="3"/>
  <c r="H6553" i="3" s="1"/>
  <c r="G6357" i="3"/>
  <c r="H6357" i="3" s="1"/>
  <c r="G6235" i="3"/>
  <c r="H6235" i="3" s="1"/>
  <c r="G6107" i="3"/>
  <c r="H6107" i="3" s="1"/>
  <c r="G5979" i="3"/>
  <c r="H5979" i="3" s="1"/>
  <c r="G5851" i="3"/>
  <c r="H5851" i="3" s="1"/>
  <c r="G5731" i="3"/>
  <c r="H5731" i="3" s="1"/>
  <c r="G5603" i="3"/>
  <c r="H5603" i="3" s="1"/>
  <c r="G5475" i="3"/>
  <c r="H5475" i="3" s="1"/>
  <c r="G5347" i="3"/>
  <c r="H5347" i="3" s="1"/>
  <c r="G5219" i="3"/>
  <c r="H5219" i="3" s="1"/>
  <c r="G5666" i="3"/>
  <c r="H5666" i="3" s="1"/>
  <c r="G5181" i="3"/>
  <c r="H5181" i="3" s="1"/>
  <c r="G5053" i="3"/>
  <c r="H5053" i="3" s="1"/>
  <c r="G4925" i="3"/>
  <c r="H4925" i="3" s="1"/>
  <c r="G4797" i="3"/>
  <c r="H4797" i="3" s="1"/>
  <c r="G4669" i="3"/>
  <c r="H4669" i="3" s="1"/>
  <c r="G4557" i="3"/>
  <c r="H4557" i="3" s="1"/>
  <c r="G4493" i="3"/>
  <c r="H4493" i="3" s="1"/>
  <c r="G4429" i="3"/>
  <c r="H4429" i="3" s="1"/>
  <c r="G4365" i="3"/>
  <c r="H4365" i="3" s="1"/>
  <c r="G4301" i="3"/>
  <c r="H4301" i="3" s="1"/>
  <c r="G4237" i="3"/>
  <c r="H4237" i="3" s="1"/>
  <c r="G4173" i="3"/>
  <c r="H4173" i="3" s="1"/>
  <c r="G5696" i="3"/>
  <c r="H5696" i="3" s="1"/>
  <c r="G5568" i="3"/>
  <c r="H5568" i="3" s="1"/>
  <c r="G5440" i="3"/>
  <c r="H5440" i="3" s="1"/>
  <c r="G5254" i="3"/>
  <c r="H5254" i="3" s="1"/>
  <c r="G4960" i="3"/>
  <c r="H4960" i="3" s="1"/>
  <c r="G4406" i="3"/>
  <c r="H4406" i="3" s="1"/>
  <c r="G5046" i="3"/>
  <c r="H5046" i="3" s="1"/>
  <c r="G4584" i="3"/>
  <c r="H4584" i="3" s="1"/>
  <c r="G5362" i="3"/>
  <c r="H5362" i="3" s="1"/>
  <c r="G4748" i="3"/>
  <c r="H4748" i="3" s="1"/>
  <c r="G4186" i="3"/>
  <c r="H4186" i="3" s="1"/>
  <c r="G4946" i="3"/>
  <c r="H4946" i="3" s="1"/>
  <c r="G4628" i="3"/>
  <c r="H4628" i="3" s="1"/>
  <c r="G4348" i="3"/>
  <c r="H4348" i="3" s="1"/>
  <c r="G4968" i="3"/>
  <c r="H4968" i="3" s="1"/>
  <c r="G4558" i="3"/>
  <c r="H4558" i="3" s="1"/>
  <c r="G5198" i="3"/>
  <c r="H5198" i="3" s="1"/>
  <c r="G4830" i="3"/>
  <c r="H4830" i="3" s="1"/>
  <c r="G5410" i="3"/>
  <c r="H5410" i="3" s="1"/>
  <c r="G4964" i="3"/>
  <c r="H4964" i="3" s="1"/>
  <c r="G4546" i="3"/>
  <c r="H4546" i="3" s="1"/>
  <c r="G4194" i="3"/>
  <c r="H4194" i="3" s="1"/>
  <c r="G5034" i="3"/>
  <c r="H5034" i="3" s="1"/>
  <c r="G4666" i="3"/>
  <c r="H4666" i="3" s="1"/>
  <c r="G4356" i="3"/>
  <c r="H4356" i="3" s="1"/>
  <c r="G4192" i="3"/>
  <c r="H4192" i="3" s="1"/>
  <c r="G4021" i="3"/>
  <c r="H4021" i="3" s="1"/>
  <c r="G3977" i="3"/>
  <c r="H3977" i="3" s="1"/>
  <c r="G3939" i="3"/>
  <c r="H3939" i="3" s="1"/>
  <c r="G3893" i="3"/>
  <c r="H3893" i="3" s="1"/>
  <c r="G3849" i="3"/>
  <c r="H3849" i="3" s="1"/>
  <c r="G3811" i="3"/>
  <c r="H3811" i="3" s="1"/>
  <c r="G3793" i="3"/>
  <c r="H3793" i="3" s="1"/>
  <c r="G3777" i="3"/>
  <c r="H3777" i="3" s="1"/>
  <c r="G3761" i="3"/>
  <c r="H3761" i="3" s="1"/>
  <c r="G3745" i="3"/>
  <c r="H3745" i="3" s="1"/>
  <c r="G3729" i="3"/>
  <c r="H3729" i="3" s="1"/>
  <c r="G3713" i="3"/>
  <c r="H3713" i="3" s="1"/>
  <c r="G3697" i="3"/>
  <c r="H3697" i="3" s="1"/>
  <c r="G3681" i="3"/>
  <c r="H3681" i="3" s="1"/>
  <c r="G3665" i="3"/>
  <c r="H3665" i="3" s="1"/>
  <c r="G3649" i="3"/>
  <c r="H3649" i="3" s="1"/>
  <c r="G3633" i="3"/>
  <c r="H3633" i="3" s="1"/>
  <c r="G3617" i="3"/>
  <c r="H3617" i="3" s="1"/>
  <c r="G3601" i="3"/>
  <c r="H3601" i="3" s="1"/>
  <c r="G3585" i="3"/>
  <c r="H3585" i="3" s="1"/>
  <c r="G3569" i="3"/>
  <c r="H3569" i="3" s="1"/>
  <c r="G3553" i="3"/>
  <c r="H3553" i="3" s="1"/>
  <c r="G3537" i="3"/>
  <c r="H3537" i="3" s="1"/>
  <c r="G3521" i="3"/>
  <c r="H3521" i="3" s="1"/>
  <c r="G3505" i="3"/>
  <c r="H3505" i="3" s="1"/>
  <c r="G3489" i="3"/>
  <c r="H3489" i="3" s="1"/>
  <c r="G3473" i="3"/>
  <c r="H3473" i="3" s="1"/>
  <c r="G3457" i="3"/>
  <c r="H3457" i="3" s="1"/>
  <c r="G3441" i="3"/>
  <c r="H3441" i="3" s="1"/>
  <c r="G4178" i="3"/>
  <c r="H4178" i="3" s="1"/>
  <c r="G4113" i="3"/>
  <c r="H4113" i="3" s="1"/>
  <c r="G4049" i="3"/>
  <c r="H4049" i="3" s="1"/>
  <c r="G4240" i="3"/>
  <c r="H4240" i="3" s="1"/>
  <c r="G4106" i="3"/>
  <c r="H4106" i="3" s="1"/>
  <c r="G4042" i="3"/>
  <c r="H4042" i="3" s="1"/>
  <c r="G4149" i="3"/>
  <c r="H4149" i="3" s="1"/>
  <c r="G4085" i="3"/>
  <c r="H4085" i="3" s="1"/>
  <c r="G4352" i="3"/>
  <c r="H4352" i="3" s="1"/>
  <c r="G4130" i="3"/>
  <c r="H4130" i="3" s="1"/>
  <c r="G4066" i="3"/>
  <c r="H4066" i="3" s="1"/>
  <c r="G4332" i="3"/>
  <c r="H4332" i="3" s="1"/>
  <c r="G4148" i="3"/>
  <c r="H4148" i="3" s="1"/>
  <c r="G4084" i="3"/>
  <c r="H4084" i="3" s="1"/>
  <c r="G4158" i="3"/>
  <c r="H4158" i="3" s="1"/>
  <c r="G3966" i="3"/>
  <c r="H3966" i="3" s="1"/>
  <c r="G3838" i="3"/>
  <c r="H3838" i="3" s="1"/>
  <c r="G3442" i="3"/>
  <c r="H3442" i="3" s="1"/>
  <c r="G4008" i="3"/>
  <c r="H4008" i="3" s="1"/>
  <c r="G3880" i="3"/>
  <c r="H3880" i="3" s="1"/>
  <c r="G3460" i="3"/>
  <c r="H3460" i="3" s="1"/>
  <c r="G3423" i="3"/>
  <c r="H3423" i="3" s="1"/>
  <c r="G3407" i="3"/>
  <c r="H3407" i="3" s="1"/>
  <c r="G3391" i="3"/>
  <c r="H3391" i="3" s="1"/>
  <c r="G3375" i="3"/>
  <c r="H3375" i="3" s="1"/>
  <c r="G3359" i="3"/>
  <c r="H3359" i="3" s="1"/>
  <c r="G3343" i="3"/>
  <c r="H3343" i="3" s="1"/>
  <c r="G3327" i="3"/>
  <c r="H3327" i="3" s="1"/>
  <c r="G3311" i="3"/>
  <c r="H3311" i="3" s="1"/>
  <c r="G3295" i="3"/>
  <c r="H3295" i="3" s="1"/>
  <c r="G3279" i="3"/>
  <c r="H3279" i="3" s="1"/>
  <c r="G3263" i="3"/>
  <c r="H3263" i="3" s="1"/>
  <c r="G3247" i="3"/>
  <c r="H3247" i="3" s="1"/>
  <c r="G3231" i="3"/>
  <c r="H3231" i="3" s="1"/>
  <c r="G3215" i="3"/>
  <c r="H3215" i="3" s="1"/>
  <c r="G3199" i="3"/>
  <c r="H3199" i="3" s="1"/>
  <c r="G3183" i="3"/>
  <c r="H3183" i="3" s="1"/>
  <c r="G3167" i="3"/>
  <c r="H3167" i="3" s="1"/>
  <c r="G3151" i="3"/>
  <c r="H3151" i="3" s="1"/>
  <c r="G3135" i="3"/>
  <c r="H3135" i="3" s="1"/>
  <c r="G3119" i="3"/>
  <c r="H3119" i="3" s="1"/>
  <c r="G3103" i="3"/>
  <c r="H3103" i="3" s="1"/>
  <c r="G3087" i="3"/>
  <c r="H3087" i="3" s="1"/>
  <c r="G3071" i="3"/>
  <c r="H3071" i="3" s="1"/>
  <c r="G3055" i="3"/>
  <c r="H3055" i="3" s="1"/>
  <c r="G3039" i="3"/>
  <c r="H3039" i="3" s="1"/>
  <c r="G3023" i="3"/>
  <c r="H3023" i="3" s="1"/>
  <c r="G3007" i="3"/>
  <c r="H3007" i="3" s="1"/>
  <c r="G2991" i="3"/>
  <c r="H2991" i="3" s="1"/>
  <c r="G2975" i="3"/>
  <c r="H2975" i="3" s="1"/>
  <c r="G2959" i="3"/>
  <c r="H2959" i="3" s="1"/>
  <c r="G2943" i="3"/>
  <c r="H2943" i="3" s="1"/>
  <c r="G2927" i="3"/>
  <c r="H2927" i="3" s="1"/>
  <c r="G2911" i="3"/>
  <c r="H2911" i="3" s="1"/>
  <c r="G2895" i="3"/>
  <c r="H2895" i="3" s="1"/>
  <c r="G2879" i="3"/>
  <c r="H2879" i="3" s="1"/>
  <c r="G4142" i="3"/>
  <c r="H4142" i="3" s="1"/>
  <c r="G3954" i="3"/>
  <c r="H3954" i="3" s="1"/>
  <c r="G3826" i="3"/>
  <c r="H3826" i="3" s="1"/>
  <c r="G3764" i="3"/>
  <c r="H3764" i="3" s="1"/>
  <c r="G3732" i="3"/>
  <c r="H3732" i="3" s="1"/>
  <c r="G3700" i="3"/>
  <c r="H3700" i="3" s="1"/>
  <c r="G3668" i="3"/>
  <c r="H3668" i="3" s="1"/>
  <c r="G3636" i="3"/>
  <c r="H3636" i="3" s="1"/>
  <c r="G3604" i="3"/>
  <c r="H3604" i="3" s="1"/>
  <c r="G3572" i="3"/>
  <c r="H3572" i="3" s="1"/>
  <c r="G3540" i="3"/>
  <c r="H3540" i="3" s="1"/>
  <c r="G3494" i="3"/>
  <c r="H3494" i="3" s="1"/>
  <c r="G4048" i="3"/>
  <c r="H4048" i="3" s="1"/>
  <c r="G3916" i="3"/>
  <c r="H3916" i="3" s="1"/>
  <c r="G3788" i="3"/>
  <c r="H3788" i="3" s="1"/>
  <c r="G4126" i="3"/>
  <c r="H4126" i="3" s="1"/>
  <c r="G3958" i="3"/>
  <c r="H3958" i="3" s="1"/>
  <c r="G3830" i="3"/>
  <c r="H3830" i="3" s="1"/>
  <c r="G4284" i="3"/>
  <c r="H4284" i="3" s="1"/>
  <c r="G3984" i="3"/>
  <c r="H3984" i="3" s="1"/>
  <c r="G3856" i="3"/>
  <c r="H3856" i="3" s="1"/>
  <c r="G3452" i="3"/>
  <c r="H3452" i="3" s="1"/>
  <c r="G3422" i="3"/>
  <c r="H3422" i="3" s="1"/>
  <c r="G3406" i="3"/>
  <c r="H3406" i="3" s="1"/>
  <c r="G3390" i="3"/>
  <c r="H3390" i="3" s="1"/>
  <c r="G3374" i="3"/>
  <c r="H3374" i="3" s="1"/>
  <c r="G3358" i="3"/>
  <c r="H3358" i="3" s="1"/>
  <c r="G3342" i="3"/>
  <c r="H3342" i="3" s="1"/>
  <c r="G3326" i="3"/>
  <c r="H3326" i="3" s="1"/>
  <c r="G3310" i="3"/>
  <c r="H3310" i="3" s="1"/>
  <c r="G3294" i="3"/>
  <c r="H3294" i="3" s="1"/>
  <c r="G3278" i="3"/>
  <c r="H3278" i="3" s="1"/>
  <c r="G3262" i="3"/>
  <c r="H3262" i="3" s="1"/>
  <c r="G3246" i="3"/>
  <c r="H3246" i="3" s="1"/>
  <c r="G3230" i="3"/>
  <c r="H3230" i="3" s="1"/>
  <c r="G3214" i="3"/>
  <c r="H3214" i="3" s="1"/>
  <c r="G3198" i="3"/>
  <c r="H3198" i="3" s="1"/>
  <c r="G3182" i="3"/>
  <c r="H3182" i="3" s="1"/>
  <c r="G3166" i="3"/>
  <c r="H3166" i="3" s="1"/>
  <c r="G3150" i="3"/>
  <c r="H3150" i="3" s="1"/>
  <c r="G3134" i="3"/>
  <c r="H3134" i="3" s="1"/>
  <c r="G3118" i="3"/>
  <c r="H3118" i="3" s="1"/>
  <c r="G3102" i="3"/>
  <c r="H3102" i="3" s="1"/>
  <c r="G3086" i="3"/>
  <c r="H3086" i="3" s="1"/>
  <c r="G3070" i="3"/>
  <c r="H3070" i="3" s="1"/>
  <c r="G3054" i="3"/>
  <c r="H3054" i="3" s="1"/>
  <c r="G3038" i="3"/>
  <c r="H3038" i="3" s="1"/>
  <c r="G3022" i="3"/>
  <c r="H3022" i="3" s="1"/>
  <c r="G3006" i="3"/>
  <c r="H3006" i="3" s="1"/>
  <c r="G2990" i="3"/>
  <c r="H2990" i="3" s="1"/>
  <c r="G2974" i="3"/>
  <c r="H2974" i="3" s="1"/>
  <c r="G2958" i="3"/>
  <c r="H2958" i="3" s="1"/>
  <c r="G2942" i="3"/>
  <c r="H2942" i="3" s="1"/>
  <c r="G2926" i="3"/>
  <c r="H2926" i="3" s="1"/>
  <c r="G2910" i="3"/>
  <c r="H2910" i="3" s="1"/>
  <c r="G2894" i="3"/>
  <c r="H2894" i="3" s="1"/>
  <c r="G2878" i="3"/>
  <c r="H2878" i="3" s="1"/>
  <c r="G4105" i="3"/>
  <c r="H4105" i="3" s="1"/>
  <c r="G3946" i="3"/>
  <c r="H3946" i="3" s="1"/>
  <c r="G3818" i="3"/>
  <c r="H3818" i="3" s="1"/>
  <c r="G3762" i="3"/>
  <c r="H3762" i="3" s="1"/>
  <c r="G3730" i="3"/>
  <c r="H3730" i="3" s="1"/>
  <c r="G3698" i="3"/>
  <c r="H3698" i="3" s="1"/>
  <c r="G3666" i="3"/>
  <c r="H3666" i="3" s="1"/>
  <c r="G3634" i="3"/>
  <c r="H3634" i="3" s="1"/>
  <c r="G3602" i="3"/>
  <c r="H3602" i="3" s="1"/>
  <c r="G3570" i="3"/>
  <c r="H3570" i="3" s="1"/>
  <c r="G3538" i="3"/>
  <c r="H3538" i="3" s="1"/>
  <c r="G3502" i="3"/>
  <c r="H3502" i="3" s="1"/>
  <c r="G3472" i="3"/>
  <c r="H3472" i="3" s="1"/>
  <c r="G2854" i="3"/>
  <c r="H2854" i="3" s="1"/>
  <c r="G2838" i="3"/>
  <c r="H2838" i="3" s="1"/>
  <c r="G2822" i="3"/>
  <c r="H2822" i="3" s="1"/>
  <c r="G2806" i="3"/>
  <c r="H2806" i="3" s="1"/>
  <c r="G2790" i="3"/>
  <c r="H2790" i="3" s="1"/>
  <c r="G2774" i="3"/>
  <c r="H2774" i="3" s="1"/>
  <c r="G2758" i="3"/>
  <c r="H2758" i="3" s="1"/>
  <c r="G2742" i="3"/>
  <c r="H2742" i="3" s="1"/>
  <c r="G2726" i="3"/>
  <c r="H2726" i="3" s="1"/>
  <c r="G2710" i="3"/>
  <c r="H2710" i="3" s="1"/>
  <c r="G2694" i="3"/>
  <c r="H2694" i="3" s="1"/>
  <c r="G2678" i="3"/>
  <c r="H2678" i="3" s="1"/>
  <c r="G2662" i="3"/>
  <c r="H2662" i="3" s="1"/>
  <c r="G2646" i="3"/>
  <c r="H2646" i="3" s="1"/>
  <c r="G2630" i="3"/>
  <c r="H2630" i="3" s="1"/>
  <c r="G2614" i="3"/>
  <c r="H2614" i="3" s="1"/>
  <c r="G2598" i="3"/>
  <c r="H2598" i="3" s="1"/>
  <c r="G2582" i="3"/>
  <c r="H2582" i="3" s="1"/>
  <c r="G2566" i="3"/>
  <c r="H2566" i="3" s="1"/>
  <c r="G2550" i="3"/>
  <c r="H2550" i="3" s="1"/>
  <c r="G2534" i="3"/>
  <c r="H2534" i="3" s="1"/>
  <c r="G2518" i="3"/>
  <c r="H2518" i="3" s="1"/>
  <c r="G2502" i="3"/>
  <c r="H2502" i="3" s="1"/>
  <c r="G2486" i="3"/>
  <c r="H2486" i="3" s="1"/>
  <c r="G2470" i="3"/>
  <c r="H2470" i="3" s="1"/>
  <c r="G2454" i="3"/>
  <c r="H2454" i="3" s="1"/>
  <c r="G2438" i="3"/>
  <c r="H2438" i="3" s="1"/>
  <c r="G2422" i="3"/>
  <c r="H2422" i="3" s="1"/>
  <c r="G2406" i="3"/>
  <c r="H2406" i="3" s="1"/>
  <c r="G2390" i="3"/>
  <c r="H2390" i="3" s="1"/>
  <c r="G2374" i="3"/>
  <c r="H2374" i="3" s="1"/>
  <c r="G2358" i="3"/>
  <c r="H2358" i="3" s="1"/>
  <c r="G2342" i="3"/>
  <c r="H2342" i="3" s="1"/>
  <c r="G2326" i="3"/>
  <c r="H2326" i="3" s="1"/>
  <c r="G2310" i="3"/>
  <c r="H2310" i="3" s="1"/>
  <c r="G2294" i="3"/>
  <c r="H2294" i="3" s="1"/>
  <c r="G2278" i="3"/>
  <c r="H2278" i="3" s="1"/>
  <c r="G2262" i="3"/>
  <c r="H2262" i="3" s="1"/>
  <c r="G2246" i="3"/>
  <c r="H2246" i="3" s="1"/>
  <c r="G2230" i="3"/>
  <c r="H2230" i="3" s="1"/>
  <c r="G2214" i="3"/>
  <c r="H2214" i="3" s="1"/>
  <c r="G2198" i="3"/>
  <c r="H2198" i="3" s="1"/>
  <c r="G2182" i="3"/>
  <c r="H2182" i="3" s="1"/>
  <c r="G2166" i="3"/>
  <c r="H2166" i="3" s="1"/>
  <c r="G2150" i="3"/>
  <c r="H2150" i="3" s="1"/>
  <c r="G2134" i="3"/>
  <c r="H2134" i="3" s="1"/>
  <c r="G2118" i="3"/>
  <c r="H2118" i="3" s="1"/>
  <c r="G2102" i="3"/>
  <c r="H2102" i="3" s="1"/>
  <c r="G2086" i="3"/>
  <c r="H2086" i="3" s="1"/>
  <c r="G2070" i="3"/>
  <c r="H2070" i="3" s="1"/>
  <c r="G2054" i="3"/>
  <c r="H2054" i="3" s="1"/>
  <c r="G2038" i="3"/>
  <c r="H2038" i="3" s="1"/>
  <c r="G2022" i="3"/>
  <c r="H2022" i="3" s="1"/>
  <c r="G2006" i="3"/>
  <c r="H2006" i="3" s="1"/>
  <c r="G1990" i="3"/>
  <c r="H1990" i="3" s="1"/>
  <c r="G1974" i="3"/>
  <c r="H1974" i="3" s="1"/>
  <c r="G1958" i="3"/>
  <c r="H1958" i="3" s="1"/>
  <c r="G1942" i="3"/>
  <c r="H1942" i="3" s="1"/>
  <c r="G3488" i="3"/>
  <c r="H3488" i="3" s="1"/>
  <c r="G2861" i="3"/>
  <c r="H2861" i="3" s="1"/>
  <c r="G2845" i="3"/>
  <c r="H2845" i="3" s="1"/>
  <c r="G2829" i="3"/>
  <c r="H2829" i="3" s="1"/>
  <c r="G2813" i="3"/>
  <c r="H2813" i="3" s="1"/>
  <c r="G2797" i="3"/>
  <c r="H2797" i="3" s="1"/>
  <c r="G2781" i="3"/>
  <c r="H2781" i="3" s="1"/>
  <c r="G2765" i="3"/>
  <c r="H2765" i="3" s="1"/>
  <c r="G2749" i="3"/>
  <c r="H2749" i="3" s="1"/>
  <c r="G2733" i="3"/>
  <c r="H2733" i="3" s="1"/>
  <c r="G2717" i="3"/>
  <c r="H2717" i="3" s="1"/>
  <c r="G2701" i="3"/>
  <c r="H2701" i="3" s="1"/>
  <c r="G2685" i="3"/>
  <c r="H2685" i="3" s="1"/>
  <c r="G2669" i="3"/>
  <c r="H2669" i="3" s="1"/>
  <c r="G2653" i="3"/>
  <c r="H2653" i="3" s="1"/>
  <c r="G2637" i="3"/>
  <c r="H2637" i="3" s="1"/>
  <c r="G2621" i="3"/>
  <c r="H2621" i="3" s="1"/>
  <c r="G2605" i="3"/>
  <c r="H2605" i="3" s="1"/>
  <c r="G2589" i="3"/>
  <c r="H2589" i="3" s="1"/>
  <c r="G2573" i="3"/>
  <c r="H2573" i="3" s="1"/>
  <c r="G2557" i="3"/>
  <c r="H2557" i="3" s="1"/>
  <c r="G2541" i="3"/>
  <c r="H2541" i="3" s="1"/>
  <c r="G2525" i="3"/>
  <c r="H2525" i="3" s="1"/>
  <c r="G2509" i="3"/>
  <c r="H2509" i="3" s="1"/>
  <c r="G2493" i="3"/>
  <c r="H2493" i="3" s="1"/>
  <c r="G2477" i="3"/>
  <c r="H2477" i="3" s="1"/>
  <c r="G2461" i="3"/>
  <c r="H2461" i="3" s="1"/>
  <c r="G2445" i="3"/>
  <c r="H2445" i="3" s="1"/>
  <c r="G2429" i="3"/>
  <c r="H2429" i="3" s="1"/>
  <c r="G2413" i="3"/>
  <c r="H2413" i="3" s="1"/>
  <c r="G2397" i="3"/>
  <c r="H2397" i="3" s="1"/>
  <c r="G2381" i="3"/>
  <c r="H2381" i="3" s="1"/>
  <c r="G2365" i="3"/>
  <c r="H2365" i="3" s="1"/>
  <c r="G2349" i="3"/>
  <c r="H2349" i="3" s="1"/>
  <c r="G2333" i="3"/>
  <c r="H2333" i="3" s="1"/>
  <c r="G2317" i="3"/>
  <c r="H2317" i="3" s="1"/>
  <c r="G2301" i="3"/>
  <c r="H2301" i="3" s="1"/>
  <c r="G2285" i="3"/>
  <c r="H2285" i="3" s="1"/>
  <c r="G2269" i="3"/>
  <c r="H2269" i="3" s="1"/>
  <c r="G2253" i="3"/>
  <c r="H2253" i="3" s="1"/>
  <c r="G2237" i="3"/>
  <c r="H2237" i="3" s="1"/>
  <c r="G2221" i="3"/>
  <c r="H2221" i="3" s="1"/>
  <c r="G2205" i="3"/>
  <c r="H2205" i="3" s="1"/>
  <c r="G2189" i="3"/>
  <c r="H2189" i="3" s="1"/>
  <c r="G2173" i="3"/>
  <c r="H2173" i="3" s="1"/>
  <c r="G2157" i="3"/>
  <c r="H2157" i="3" s="1"/>
  <c r="G2141" i="3"/>
  <c r="H2141" i="3" s="1"/>
  <c r="G2125" i="3"/>
  <c r="H2125" i="3" s="1"/>
  <c r="G2109" i="3"/>
  <c r="H2109" i="3" s="1"/>
  <c r="G2093" i="3"/>
  <c r="H2093" i="3" s="1"/>
  <c r="G2077" i="3"/>
  <c r="H2077" i="3" s="1"/>
  <c r="G2061" i="3"/>
  <c r="H2061" i="3" s="1"/>
  <c r="G2045" i="3"/>
  <c r="H2045" i="3" s="1"/>
  <c r="G2029" i="3"/>
  <c r="H2029" i="3" s="1"/>
  <c r="G2013" i="3"/>
  <c r="H2013" i="3" s="1"/>
  <c r="G1997" i="3"/>
  <c r="H1997" i="3" s="1"/>
  <c r="G1981" i="3"/>
  <c r="H1981" i="3" s="1"/>
  <c r="G1965" i="3"/>
  <c r="H1965" i="3" s="1"/>
  <c r="G1949" i="3"/>
  <c r="H1949" i="3" s="1"/>
  <c r="G3456" i="3"/>
  <c r="H3456" i="3" s="1"/>
  <c r="G1936" i="3"/>
  <c r="H1936" i="3" s="1"/>
  <c r="G1920" i="3"/>
  <c r="H1920" i="3" s="1"/>
  <c r="G1904" i="3"/>
  <c r="H1904" i="3" s="1"/>
  <c r="G1888" i="3"/>
  <c r="H1888" i="3" s="1"/>
  <c r="G1872" i="3"/>
  <c r="H1872" i="3" s="1"/>
  <c r="G1856" i="3"/>
  <c r="H1856" i="3" s="1"/>
  <c r="G1840" i="3"/>
  <c r="H1840" i="3" s="1"/>
  <c r="G1824" i="3"/>
  <c r="H1824" i="3" s="1"/>
  <c r="G6975" i="3"/>
  <c r="H6975" i="3" s="1"/>
  <c r="G7048" i="3"/>
  <c r="H7048" i="3" s="1"/>
  <c r="G6904" i="3"/>
  <c r="H6904" i="3" s="1"/>
  <c r="G6660" i="3"/>
  <c r="H6660" i="3" s="1"/>
  <c r="G6458" i="3"/>
  <c r="H6458" i="3" s="1"/>
  <c r="G6645" i="3"/>
  <c r="H6645" i="3" s="1"/>
  <c r="G6214" i="3"/>
  <c r="H6214" i="3" s="1"/>
  <c r="G6046" i="3"/>
  <c r="H6046" i="3" s="1"/>
  <c r="G5874" i="3"/>
  <c r="H5874" i="3" s="1"/>
  <c r="G6449" i="3"/>
  <c r="H6449" i="3" s="1"/>
  <c r="G6631" i="3"/>
  <c r="H6631" i="3" s="1"/>
  <c r="G6219" i="3"/>
  <c r="H6219" i="3" s="1"/>
  <c r="G6091" i="3"/>
  <c r="H6091" i="3" s="1"/>
  <c r="G5963" i="3"/>
  <c r="H5963" i="3" s="1"/>
  <c r="G5835" i="3"/>
  <c r="H5835" i="3" s="1"/>
  <c r="G5715" i="3"/>
  <c r="H5715" i="3" s="1"/>
  <c r="G5587" i="3"/>
  <c r="H5587" i="3" s="1"/>
  <c r="G5459" i="3"/>
  <c r="H5459" i="3" s="1"/>
  <c r="G5331" i="3"/>
  <c r="H5331" i="3" s="1"/>
  <c r="G6513" i="3"/>
  <c r="H6513" i="3" s="1"/>
  <c r="G5634" i="3"/>
  <c r="H5634" i="3" s="1"/>
  <c r="G5165" i="3"/>
  <c r="H5165" i="3" s="1"/>
  <c r="G5037" i="3"/>
  <c r="H5037" i="3" s="1"/>
  <c r="G4909" i="3"/>
  <c r="H4909" i="3" s="1"/>
  <c r="G4781" i="3"/>
  <c r="H4781" i="3" s="1"/>
  <c r="G4653" i="3"/>
  <c r="H4653" i="3" s="1"/>
  <c r="G4545" i="3"/>
  <c r="H4545" i="3" s="1"/>
  <c r="G4481" i="3"/>
  <c r="H4481" i="3" s="1"/>
  <c r="G4417" i="3"/>
  <c r="H4417" i="3" s="1"/>
  <c r="G4353" i="3"/>
  <c r="H4353" i="3" s="1"/>
  <c r="G4289" i="3"/>
  <c r="H4289" i="3" s="1"/>
  <c r="G4225" i="3"/>
  <c r="H4225" i="3" s="1"/>
  <c r="G5326" i="3"/>
  <c r="H5326" i="3" s="1"/>
  <c r="G5672" i="3"/>
  <c r="H5672" i="3" s="1"/>
  <c r="G5544" i="3"/>
  <c r="H5544" i="3" s="1"/>
  <c r="G5416" i="3"/>
  <c r="H5416" i="3" s="1"/>
  <c r="G5272" i="3"/>
  <c r="H5272" i="3" s="1"/>
  <c r="G4864" i="3"/>
  <c r="H4864" i="3" s="1"/>
  <c r="G4310" i="3"/>
  <c r="H4310" i="3" s="1"/>
  <c r="G4950" i="3"/>
  <c r="H4950" i="3" s="1"/>
  <c r="G4488" i="3"/>
  <c r="H4488" i="3" s="1"/>
  <c r="G5164" i="3"/>
  <c r="H5164" i="3" s="1"/>
  <c r="G4602" i="3"/>
  <c r="H4602" i="3" s="1"/>
  <c r="G5342" i="3"/>
  <c r="H5342" i="3" s="1"/>
  <c r="G4930" i="3"/>
  <c r="H4930" i="3" s="1"/>
  <c r="G4612" i="3"/>
  <c r="H4612" i="3" s="1"/>
  <c r="G5386" i="3"/>
  <c r="H5386" i="3" s="1"/>
  <c r="G4952" i="3"/>
  <c r="H4952" i="3" s="1"/>
  <c r="G4526" i="3"/>
  <c r="H4526" i="3" s="1"/>
  <c r="G5118" i="3"/>
  <c r="H5118" i="3" s="1"/>
  <c r="G4814" i="3"/>
  <c r="H4814" i="3" s="1"/>
  <c r="G5346" i="3"/>
  <c r="H5346" i="3" s="1"/>
  <c r="G4884" i="3"/>
  <c r="H4884" i="3" s="1"/>
  <c r="G4530" i="3"/>
  <c r="H4530" i="3" s="1"/>
  <c r="G5486" i="3"/>
  <c r="H5486" i="3" s="1"/>
  <c r="G4954" i="3"/>
  <c r="H4954" i="3" s="1"/>
  <c r="G4648" i="3"/>
  <c r="H4648" i="3" s="1"/>
  <c r="G4324" i="3"/>
  <c r="H4324" i="3" s="1"/>
  <c r="G4134" i="3"/>
  <c r="H4134" i="3" s="1"/>
  <c r="G4019" i="3"/>
  <c r="H4019" i="3" s="1"/>
  <c r="G3973" i="3"/>
  <c r="H3973" i="3" s="1"/>
  <c r="G3929" i="3"/>
  <c r="H3929" i="3" s="1"/>
  <c r="G3891" i="3"/>
  <c r="H3891" i="3" s="1"/>
  <c r="G3845" i="3"/>
  <c r="H3845" i="3" s="1"/>
  <c r="G3807" i="3"/>
  <c r="H3807" i="3" s="1"/>
  <c r="G3791" i="3"/>
  <c r="H3791" i="3" s="1"/>
  <c r="G3775" i="3"/>
  <c r="H3775" i="3" s="1"/>
  <c r="G3759" i="3"/>
  <c r="H3759" i="3" s="1"/>
  <c r="G3743" i="3"/>
  <c r="H3743" i="3" s="1"/>
  <c r="G3727" i="3"/>
  <c r="H3727" i="3" s="1"/>
  <c r="G3711" i="3"/>
  <c r="H3711" i="3" s="1"/>
  <c r="G3695" i="3"/>
  <c r="H3695" i="3" s="1"/>
  <c r="G3679" i="3"/>
  <c r="H3679" i="3" s="1"/>
  <c r="G3663" i="3"/>
  <c r="H3663" i="3" s="1"/>
  <c r="G3647" i="3"/>
  <c r="H3647" i="3" s="1"/>
  <c r="G3631" i="3"/>
  <c r="H3631" i="3" s="1"/>
  <c r="G3615" i="3"/>
  <c r="H3615" i="3" s="1"/>
  <c r="G3599" i="3"/>
  <c r="H3599" i="3" s="1"/>
  <c r="G3583" i="3"/>
  <c r="H3583" i="3" s="1"/>
  <c r="G3567" i="3"/>
  <c r="H3567" i="3" s="1"/>
  <c r="G3551" i="3"/>
  <c r="H3551" i="3" s="1"/>
  <c r="G3535" i="3"/>
  <c r="H3535" i="3" s="1"/>
  <c r="G3519" i="3"/>
  <c r="H3519" i="3" s="1"/>
  <c r="G3503" i="3"/>
  <c r="H3503" i="3" s="1"/>
  <c r="G3487" i="3"/>
  <c r="H3487" i="3" s="1"/>
  <c r="G3471" i="3"/>
  <c r="H3471" i="3" s="1"/>
  <c r="G3455" i="3"/>
  <c r="H3455" i="3" s="1"/>
  <c r="G3439" i="3"/>
  <c r="H3439" i="3" s="1"/>
  <c r="G4172" i="3"/>
  <c r="H4172" i="3" s="1"/>
  <c r="G4104" i="3"/>
  <c r="H4104" i="3" s="1"/>
  <c r="G4040" i="3"/>
  <c r="H4040" i="3" s="1"/>
  <c r="G4166" i="3"/>
  <c r="H4166" i="3" s="1"/>
  <c r="G4099" i="3"/>
  <c r="H4099" i="3" s="1"/>
  <c r="G4035" i="3"/>
  <c r="H4035" i="3" s="1"/>
  <c r="G4140" i="3"/>
  <c r="H4140" i="3" s="1"/>
  <c r="G4076" i="3"/>
  <c r="H4076" i="3" s="1"/>
  <c r="G4316" i="3"/>
  <c r="H4316" i="3" s="1"/>
  <c r="G4123" i="3"/>
  <c r="H4123" i="3" s="1"/>
  <c r="G4059" i="3"/>
  <c r="H4059" i="3" s="1"/>
  <c r="G4320" i="3"/>
  <c r="H4320" i="3" s="1"/>
  <c r="G4141" i="3"/>
  <c r="H4141" i="3" s="1"/>
  <c r="G4077" i="3"/>
  <c r="H4077" i="3" s="1"/>
  <c r="G4153" i="3"/>
  <c r="H4153" i="3" s="1"/>
  <c r="G3950" i="3"/>
  <c r="H3950" i="3" s="1"/>
  <c r="G3822" i="3"/>
  <c r="H3822" i="3" s="1"/>
  <c r="G4300" i="3"/>
  <c r="H4300" i="3" s="1"/>
  <c r="G3992" i="3"/>
  <c r="H3992" i="3" s="1"/>
  <c r="G3864" i="3"/>
  <c r="H3864" i="3" s="1"/>
  <c r="G3444" i="3"/>
  <c r="H3444" i="3" s="1"/>
  <c r="G3421" i="3"/>
  <c r="H3421" i="3" s="1"/>
  <c r="G3405" i="3"/>
  <c r="H3405" i="3" s="1"/>
  <c r="G3389" i="3"/>
  <c r="H3389" i="3" s="1"/>
  <c r="G3373" i="3"/>
  <c r="H3373" i="3" s="1"/>
  <c r="G3357" i="3"/>
  <c r="H3357" i="3" s="1"/>
  <c r="G3341" i="3"/>
  <c r="H3341" i="3" s="1"/>
  <c r="G3325" i="3"/>
  <c r="H3325" i="3" s="1"/>
  <c r="G3309" i="3"/>
  <c r="H3309" i="3" s="1"/>
  <c r="G3293" i="3"/>
  <c r="H3293" i="3" s="1"/>
  <c r="G3277" i="3"/>
  <c r="H3277" i="3" s="1"/>
  <c r="G3261" i="3"/>
  <c r="H3261" i="3" s="1"/>
  <c r="G3245" i="3"/>
  <c r="H3245" i="3" s="1"/>
  <c r="G3229" i="3"/>
  <c r="H3229" i="3" s="1"/>
  <c r="G3213" i="3"/>
  <c r="H3213" i="3" s="1"/>
  <c r="G3197" i="3"/>
  <c r="H3197" i="3" s="1"/>
  <c r="G3181" i="3"/>
  <c r="H3181" i="3" s="1"/>
  <c r="G3165" i="3"/>
  <c r="H3165" i="3" s="1"/>
  <c r="G3149" i="3"/>
  <c r="H3149" i="3" s="1"/>
  <c r="G3133" i="3"/>
  <c r="H3133" i="3" s="1"/>
  <c r="G3117" i="3"/>
  <c r="H3117" i="3" s="1"/>
  <c r="G3101" i="3"/>
  <c r="H3101" i="3" s="1"/>
  <c r="G3085" i="3"/>
  <c r="H3085" i="3" s="1"/>
  <c r="G3069" i="3"/>
  <c r="H3069" i="3" s="1"/>
  <c r="G3053" i="3"/>
  <c r="H3053" i="3" s="1"/>
  <c r="G3037" i="3"/>
  <c r="H3037" i="3" s="1"/>
  <c r="G3021" i="3"/>
  <c r="H3021" i="3" s="1"/>
  <c r="G3005" i="3"/>
  <c r="H3005" i="3" s="1"/>
  <c r="G2989" i="3"/>
  <c r="H2989" i="3" s="1"/>
  <c r="G2973" i="3"/>
  <c r="H2973" i="3" s="1"/>
  <c r="G2957" i="3"/>
  <c r="H2957" i="3" s="1"/>
  <c r="G2941" i="3"/>
  <c r="H2941" i="3" s="1"/>
  <c r="G2925" i="3"/>
  <c r="H2925" i="3" s="1"/>
  <c r="G2909" i="3"/>
  <c r="H2909" i="3" s="1"/>
  <c r="G2893" i="3"/>
  <c r="H2893" i="3" s="1"/>
  <c r="G2877" i="3"/>
  <c r="H2877" i="3" s="1"/>
  <c r="G4137" i="3"/>
  <c r="H4137" i="3" s="1"/>
  <c r="G3938" i="3"/>
  <c r="H3938" i="3" s="1"/>
  <c r="G3810" i="3"/>
  <c r="H3810" i="3" s="1"/>
  <c r="G3760" i="3"/>
  <c r="H3760" i="3" s="1"/>
  <c r="G3728" i="3"/>
  <c r="H3728" i="3" s="1"/>
  <c r="G3696" i="3"/>
  <c r="H3696" i="3" s="1"/>
  <c r="G3664" i="3"/>
  <c r="H3664" i="3" s="1"/>
  <c r="G3632" i="3"/>
  <c r="H3632" i="3" s="1"/>
  <c r="G3600" i="3"/>
  <c r="H3600" i="3" s="1"/>
  <c r="G3568" i="3"/>
  <c r="H3568" i="3" s="1"/>
  <c r="G3536" i="3"/>
  <c r="H3536" i="3" s="1"/>
  <c r="G3478" i="3"/>
  <c r="H3478" i="3" s="1"/>
  <c r="G4028" i="3"/>
  <c r="H4028" i="3" s="1"/>
  <c r="G3900" i="3"/>
  <c r="H3900" i="3" s="1"/>
  <c r="G3508" i="3"/>
  <c r="H3508" i="3" s="1"/>
  <c r="G4121" i="3"/>
  <c r="H4121" i="3" s="1"/>
  <c r="G3942" i="3"/>
  <c r="H3942" i="3" s="1"/>
  <c r="G3814" i="3"/>
  <c r="H3814" i="3" s="1"/>
  <c r="G4160" i="3"/>
  <c r="H4160" i="3" s="1"/>
  <c r="G3968" i="3"/>
  <c r="H3968" i="3" s="1"/>
  <c r="G3840" i="3"/>
  <c r="H3840" i="3" s="1"/>
  <c r="G3436" i="3"/>
  <c r="H3436" i="3" s="1"/>
  <c r="G3420" i="3"/>
  <c r="H3420" i="3" s="1"/>
  <c r="G3404" i="3"/>
  <c r="H3404" i="3" s="1"/>
  <c r="G3388" i="3"/>
  <c r="H3388" i="3" s="1"/>
  <c r="G3372" i="3"/>
  <c r="H3372" i="3" s="1"/>
  <c r="G3356" i="3"/>
  <c r="H3356" i="3" s="1"/>
  <c r="G3340" i="3"/>
  <c r="H3340" i="3" s="1"/>
  <c r="G3324" i="3"/>
  <c r="H3324" i="3" s="1"/>
  <c r="G3308" i="3"/>
  <c r="H3308" i="3" s="1"/>
  <c r="G3292" i="3"/>
  <c r="H3292" i="3" s="1"/>
  <c r="G3276" i="3"/>
  <c r="H3276" i="3" s="1"/>
  <c r="G3260" i="3"/>
  <c r="H3260" i="3" s="1"/>
  <c r="G3244" i="3"/>
  <c r="H3244" i="3" s="1"/>
  <c r="G3228" i="3"/>
  <c r="H3228" i="3" s="1"/>
  <c r="G3212" i="3"/>
  <c r="H3212" i="3" s="1"/>
  <c r="G3196" i="3"/>
  <c r="H3196" i="3" s="1"/>
  <c r="G3180" i="3"/>
  <c r="H3180" i="3" s="1"/>
  <c r="G3164" i="3"/>
  <c r="H3164" i="3" s="1"/>
  <c r="G3148" i="3"/>
  <c r="H3148" i="3" s="1"/>
  <c r="G3132" i="3"/>
  <c r="H3132" i="3" s="1"/>
  <c r="G3116" i="3"/>
  <c r="H3116" i="3" s="1"/>
  <c r="G3100" i="3"/>
  <c r="H3100" i="3" s="1"/>
  <c r="G3084" i="3"/>
  <c r="H3084" i="3" s="1"/>
  <c r="G3068" i="3"/>
  <c r="H3068" i="3" s="1"/>
  <c r="G3052" i="3"/>
  <c r="H3052" i="3" s="1"/>
  <c r="G3036" i="3"/>
  <c r="H3036" i="3" s="1"/>
  <c r="G3020" i="3"/>
  <c r="H3020" i="3" s="1"/>
  <c r="G3004" i="3"/>
  <c r="H3004" i="3" s="1"/>
  <c r="G2988" i="3"/>
  <c r="H2988" i="3" s="1"/>
  <c r="G2972" i="3"/>
  <c r="H2972" i="3" s="1"/>
  <c r="G2956" i="3"/>
  <c r="H2956" i="3" s="1"/>
  <c r="G2940" i="3"/>
  <c r="H2940" i="3" s="1"/>
  <c r="G2924" i="3"/>
  <c r="H2924" i="3" s="1"/>
  <c r="G2908" i="3"/>
  <c r="H2908" i="3" s="1"/>
  <c r="G2892" i="3"/>
  <c r="H2892" i="3" s="1"/>
  <c r="G2876" i="3"/>
  <c r="H2876" i="3" s="1"/>
  <c r="G4046" i="3"/>
  <c r="H4046" i="3" s="1"/>
  <c r="G3930" i="3"/>
  <c r="H3930" i="3" s="1"/>
  <c r="G3802" i="3"/>
  <c r="H3802" i="3" s="1"/>
  <c r="G3758" i="3"/>
  <c r="H3758" i="3" s="1"/>
  <c r="G3726" i="3"/>
  <c r="H3726" i="3" s="1"/>
  <c r="G3694" i="3"/>
  <c r="H3694" i="3" s="1"/>
  <c r="G3662" i="3"/>
  <c r="H3662" i="3" s="1"/>
  <c r="G3630" i="3"/>
  <c r="H3630" i="3" s="1"/>
  <c r="G3598" i="3"/>
  <c r="H3598" i="3" s="1"/>
  <c r="G3566" i="3"/>
  <c r="H3566" i="3" s="1"/>
  <c r="G3534" i="3"/>
  <c r="H3534" i="3" s="1"/>
  <c r="G3486" i="3"/>
  <c r="H3486" i="3" s="1"/>
  <c r="G2868" i="3"/>
  <c r="H2868" i="3" s="1"/>
  <c r="G2852" i="3"/>
  <c r="H2852" i="3" s="1"/>
  <c r="G2836" i="3"/>
  <c r="H2836" i="3" s="1"/>
  <c r="G2820" i="3"/>
  <c r="H2820" i="3" s="1"/>
  <c r="G2804" i="3"/>
  <c r="H2804" i="3" s="1"/>
  <c r="G2788" i="3"/>
  <c r="H2788" i="3" s="1"/>
  <c r="G2772" i="3"/>
  <c r="H2772" i="3" s="1"/>
  <c r="G2756" i="3"/>
  <c r="H2756" i="3" s="1"/>
  <c r="G2740" i="3"/>
  <c r="H2740" i="3" s="1"/>
  <c r="G2724" i="3"/>
  <c r="H2724" i="3" s="1"/>
  <c r="G2708" i="3"/>
  <c r="H2708" i="3" s="1"/>
  <c r="G2692" i="3"/>
  <c r="H2692" i="3" s="1"/>
  <c r="G2676" i="3"/>
  <c r="H2676" i="3" s="1"/>
  <c r="G2660" i="3"/>
  <c r="H2660" i="3" s="1"/>
  <c r="G2644" i="3"/>
  <c r="H2644" i="3" s="1"/>
  <c r="G2628" i="3"/>
  <c r="H2628" i="3" s="1"/>
  <c r="G2612" i="3"/>
  <c r="H2612" i="3" s="1"/>
  <c r="G2596" i="3"/>
  <c r="H2596" i="3" s="1"/>
  <c r="G2580" i="3"/>
  <c r="H2580" i="3" s="1"/>
  <c r="G2564" i="3"/>
  <c r="H2564" i="3" s="1"/>
  <c r="G2548" i="3"/>
  <c r="H2548" i="3" s="1"/>
  <c r="G2532" i="3"/>
  <c r="H2532" i="3" s="1"/>
  <c r="G2516" i="3"/>
  <c r="H2516" i="3" s="1"/>
  <c r="G2500" i="3"/>
  <c r="H2500" i="3" s="1"/>
  <c r="G2484" i="3"/>
  <c r="H2484" i="3" s="1"/>
  <c r="G2468" i="3"/>
  <c r="H2468" i="3" s="1"/>
  <c r="G2452" i="3"/>
  <c r="H2452" i="3" s="1"/>
  <c r="G2436" i="3"/>
  <c r="H2436" i="3" s="1"/>
  <c r="G2420" i="3"/>
  <c r="H2420" i="3" s="1"/>
  <c r="G2404" i="3"/>
  <c r="H2404" i="3" s="1"/>
  <c r="G2388" i="3"/>
  <c r="H2388" i="3" s="1"/>
  <c r="G2372" i="3"/>
  <c r="H2372" i="3" s="1"/>
  <c r="G2356" i="3"/>
  <c r="H2356" i="3" s="1"/>
  <c r="G2340" i="3"/>
  <c r="H2340" i="3" s="1"/>
  <c r="G2324" i="3"/>
  <c r="H2324" i="3" s="1"/>
  <c r="G2308" i="3"/>
  <c r="H2308" i="3" s="1"/>
  <c r="G2292" i="3"/>
  <c r="H2292" i="3" s="1"/>
  <c r="G2276" i="3"/>
  <c r="H2276" i="3" s="1"/>
  <c r="G2260" i="3"/>
  <c r="H2260" i="3" s="1"/>
  <c r="G2244" i="3"/>
  <c r="H2244" i="3" s="1"/>
  <c r="G2228" i="3"/>
  <c r="H2228" i="3" s="1"/>
  <c r="G2212" i="3"/>
  <c r="H2212" i="3" s="1"/>
  <c r="G2196" i="3"/>
  <c r="H2196" i="3" s="1"/>
  <c r="G2180" i="3"/>
  <c r="H2180" i="3" s="1"/>
  <c r="G2164" i="3"/>
  <c r="H2164" i="3" s="1"/>
  <c r="G2148" i="3"/>
  <c r="H2148" i="3" s="1"/>
  <c r="G2132" i="3"/>
  <c r="H2132" i="3" s="1"/>
  <c r="G2116" i="3"/>
  <c r="H2116" i="3" s="1"/>
  <c r="G2100" i="3"/>
  <c r="H2100" i="3" s="1"/>
  <c r="G2084" i="3"/>
  <c r="H2084" i="3" s="1"/>
  <c r="G2068" i="3"/>
  <c r="H2068" i="3" s="1"/>
  <c r="G2052" i="3"/>
  <c r="H2052" i="3" s="1"/>
  <c r="G2036" i="3"/>
  <c r="H2036" i="3" s="1"/>
  <c r="G2020" i="3"/>
  <c r="H2020" i="3" s="1"/>
  <c r="G2004" i="3"/>
  <c r="H2004" i="3" s="1"/>
  <c r="G1988" i="3"/>
  <c r="H1988" i="3" s="1"/>
  <c r="G1972" i="3"/>
  <c r="H1972" i="3" s="1"/>
  <c r="G1956" i="3"/>
  <c r="H1956" i="3" s="1"/>
  <c r="G3908" i="3"/>
  <c r="H3908" i="3" s="1"/>
  <c r="G4368" i="3"/>
  <c r="H4368" i="3" s="1"/>
  <c r="G2859" i="3"/>
  <c r="H2859" i="3" s="1"/>
  <c r="G2843" i="3"/>
  <c r="H2843" i="3" s="1"/>
  <c r="G2827" i="3"/>
  <c r="H2827" i="3" s="1"/>
  <c r="G2811" i="3"/>
  <c r="H2811" i="3" s="1"/>
  <c r="G2795" i="3"/>
  <c r="H2795" i="3" s="1"/>
  <c r="G2779" i="3"/>
  <c r="H2779" i="3" s="1"/>
  <c r="G2763" i="3"/>
  <c r="H2763" i="3" s="1"/>
  <c r="G2747" i="3"/>
  <c r="H2747" i="3" s="1"/>
  <c r="G2731" i="3"/>
  <c r="H2731" i="3" s="1"/>
  <c r="G2715" i="3"/>
  <c r="H2715" i="3" s="1"/>
  <c r="G2699" i="3"/>
  <c r="H2699" i="3" s="1"/>
  <c r="G2683" i="3"/>
  <c r="H2683" i="3" s="1"/>
  <c r="G2667" i="3"/>
  <c r="H2667" i="3" s="1"/>
  <c r="G2651" i="3"/>
  <c r="H2651" i="3" s="1"/>
  <c r="G2635" i="3"/>
  <c r="H2635" i="3" s="1"/>
  <c r="G2619" i="3"/>
  <c r="H2619" i="3" s="1"/>
  <c r="G2603" i="3"/>
  <c r="H2603" i="3" s="1"/>
  <c r="G2587" i="3"/>
  <c r="H2587" i="3" s="1"/>
  <c r="G2571" i="3"/>
  <c r="H2571" i="3" s="1"/>
  <c r="G2555" i="3"/>
  <c r="H2555" i="3" s="1"/>
  <c r="G2539" i="3"/>
  <c r="H2539" i="3" s="1"/>
  <c r="G2523" i="3"/>
  <c r="H2523" i="3" s="1"/>
  <c r="G2507" i="3"/>
  <c r="H2507" i="3" s="1"/>
  <c r="G2491" i="3"/>
  <c r="H2491" i="3" s="1"/>
  <c r="G2475" i="3"/>
  <c r="H2475" i="3" s="1"/>
  <c r="G2459" i="3"/>
  <c r="H2459" i="3" s="1"/>
  <c r="G2443" i="3"/>
  <c r="H2443" i="3" s="1"/>
  <c r="G2427" i="3"/>
  <c r="H2427" i="3" s="1"/>
  <c r="G2411" i="3"/>
  <c r="H2411" i="3" s="1"/>
  <c r="G2395" i="3"/>
  <c r="H2395" i="3" s="1"/>
  <c r="G2379" i="3"/>
  <c r="H2379" i="3" s="1"/>
  <c r="G2363" i="3"/>
  <c r="H2363" i="3" s="1"/>
  <c r="G2347" i="3"/>
  <c r="H2347" i="3" s="1"/>
  <c r="G2331" i="3"/>
  <c r="H2331" i="3" s="1"/>
  <c r="G2315" i="3"/>
  <c r="H2315" i="3" s="1"/>
  <c r="G2299" i="3"/>
  <c r="H2299" i="3" s="1"/>
  <c r="G2283" i="3"/>
  <c r="H2283" i="3" s="1"/>
  <c r="G2267" i="3"/>
  <c r="H2267" i="3" s="1"/>
  <c r="G2251" i="3"/>
  <c r="H2251" i="3" s="1"/>
  <c r="G2235" i="3"/>
  <c r="H2235" i="3" s="1"/>
  <c r="G2219" i="3"/>
  <c r="H2219" i="3" s="1"/>
  <c r="G2203" i="3"/>
  <c r="H2203" i="3" s="1"/>
  <c r="G2187" i="3"/>
  <c r="H2187" i="3" s="1"/>
  <c r="G2171" i="3"/>
  <c r="H2171" i="3" s="1"/>
  <c r="G2155" i="3"/>
  <c r="H2155" i="3" s="1"/>
  <c r="G2139" i="3"/>
  <c r="H2139" i="3" s="1"/>
  <c r="G2123" i="3"/>
  <c r="H2123" i="3" s="1"/>
  <c r="G2107" i="3"/>
  <c r="H2107" i="3" s="1"/>
  <c r="G2091" i="3"/>
  <c r="H2091" i="3" s="1"/>
  <c r="G2075" i="3"/>
  <c r="H2075" i="3" s="1"/>
  <c r="G2059" i="3"/>
  <c r="H2059" i="3" s="1"/>
  <c r="G2043" i="3"/>
  <c r="H2043" i="3" s="1"/>
  <c r="G2027" i="3"/>
  <c r="H2027" i="3" s="1"/>
  <c r="G2011" i="3"/>
  <c r="H2011" i="3" s="1"/>
  <c r="G1995" i="3"/>
  <c r="H1995" i="3" s="1"/>
  <c r="G1979" i="3"/>
  <c r="H1979" i="3" s="1"/>
  <c r="G1963" i="3"/>
  <c r="H1963" i="3" s="1"/>
  <c r="G1947" i="3"/>
  <c r="H1947" i="3" s="1"/>
  <c r="G4144" i="3"/>
  <c r="H4144" i="3" s="1"/>
  <c r="G1934" i="3"/>
  <c r="H1934" i="3" s="1"/>
  <c r="G1918" i="3"/>
  <c r="H1918" i="3" s="1"/>
  <c r="G1902" i="3"/>
  <c r="H1902" i="3" s="1"/>
  <c r="G1886" i="3"/>
  <c r="H1886" i="3" s="1"/>
  <c r="G1870" i="3"/>
  <c r="H1870" i="3" s="1"/>
  <c r="G1854" i="3"/>
  <c r="H1854" i="3" s="1"/>
  <c r="G1838" i="3"/>
  <c r="H1838" i="3" s="1"/>
  <c r="G1822" i="3"/>
  <c r="H1822" i="3" s="1"/>
  <c r="G8590" i="3"/>
  <c r="H8590" i="3" s="1"/>
  <c r="G7464" i="3"/>
  <c r="H7464" i="3" s="1"/>
  <c r="G7006" i="3"/>
  <c r="H7006" i="3" s="1"/>
  <c r="G6866" i="3"/>
  <c r="H6866" i="3" s="1"/>
  <c r="G6636" i="3"/>
  <c r="H6636" i="3" s="1"/>
  <c r="G6430" i="3"/>
  <c r="H6430" i="3" s="1"/>
  <c r="G6413" i="3"/>
  <c r="H6413" i="3" s="1"/>
  <c r="G6194" i="3"/>
  <c r="H6194" i="3" s="1"/>
  <c r="G6022" i="3"/>
  <c r="H6022" i="3" s="1"/>
  <c r="G5854" i="3"/>
  <c r="H5854" i="3" s="1"/>
  <c r="G6337" i="3"/>
  <c r="H6337" i="3" s="1"/>
  <c r="G6503" i="3"/>
  <c r="H6503" i="3" s="1"/>
  <c r="G6203" i="3"/>
  <c r="H6203" i="3" s="1"/>
  <c r="G6075" i="3"/>
  <c r="H6075" i="3" s="1"/>
  <c r="G5947" i="3"/>
  <c r="H5947" i="3" s="1"/>
  <c r="G5819" i="3"/>
  <c r="H5819" i="3" s="1"/>
  <c r="G5699" i="3"/>
  <c r="H5699" i="3" s="1"/>
  <c r="G5571" i="3"/>
  <c r="H5571" i="3" s="1"/>
  <c r="G5443" i="3"/>
  <c r="H5443" i="3" s="1"/>
  <c r="G5315" i="3"/>
  <c r="H5315" i="3" s="1"/>
  <c r="G6609" i="3"/>
  <c r="H6609" i="3" s="1"/>
  <c r="G5602" i="3"/>
  <c r="H5602" i="3" s="1"/>
  <c r="G5149" i="3"/>
  <c r="H5149" i="3" s="1"/>
  <c r="G5021" i="3"/>
  <c r="H5021" i="3" s="1"/>
  <c r="G4893" i="3"/>
  <c r="H4893" i="3" s="1"/>
  <c r="G4765" i="3"/>
  <c r="H4765" i="3" s="1"/>
  <c r="G4637" i="3"/>
  <c r="H4637" i="3" s="1"/>
  <c r="G4541" i="3"/>
  <c r="H4541" i="3" s="1"/>
  <c r="G4477" i="3"/>
  <c r="H4477" i="3" s="1"/>
  <c r="G4413" i="3"/>
  <c r="H4413" i="3" s="1"/>
  <c r="G4349" i="3"/>
  <c r="H4349" i="3" s="1"/>
  <c r="G4285" i="3"/>
  <c r="H4285" i="3" s="1"/>
  <c r="G4221" i="3"/>
  <c r="H4221" i="3" s="1"/>
  <c r="G5294" i="3"/>
  <c r="H5294" i="3" s="1"/>
  <c r="G5664" i="3"/>
  <c r="H5664" i="3" s="1"/>
  <c r="G5536" i="3"/>
  <c r="H5536" i="3" s="1"/>
  <c r="G5408" i="3"/>
  <c r="H5408" i="3" s="1"/>
  <c r="G5498" i="3"/>
  <c r="H5498" i="3" s="1"/>
  <c r="G4832" i="3"/>
  <c r="H4832" i="3" s="1"/>
  <c r="G4278" i="3"/>
  <c r="H4278" i="3" s="1"/>
  <c r="G4918" i="3"/>
  <c r="H4918" i="3" s="1"/>
  <c r="G4456" i="3"/>
  <c r="H4456" i="3" s="1"/>
  <c r="G5132" i="3"/>
  <c r="H5132" i="3" s="1"/>
  <c r="G4570" i="3"/>
  <c r="H4570" i="3" s="1"/>
  <c r="G5202" i="3"/>
  <c r="H5202" i="3" s="1"/>
  <c r="G4850" i="3"/>
  <c r="H4850" i="3" s="1"/>
  <c r="G4604" i="3"/>
  <c r="H4604" i="3" s="1"/>
  <c r="G5224" i="3"/>
  <c r="H5224" i="3" s="1"/>
  <c r="G4872" i="3"/>
  <c r="H4872" i="3" s="1"/>
  <c r="G4510" i="3"/>
  <c r="H4510" i="3" s="1"/>
  <c r="G5086" i="3"/>
  <c r="H5086" i="3" s="1"/>
  <c r="G4734" i="3"/>
  <c r="H4734" i="3" s="1"/>
  <c r="G5256" i="3"/>
  <c r="H5256" i="3" s="1"/>
  <c r="G4852" i="3"/>
  <c r="H4852" i="3" s="1"/>
  <c r="G4450" i="3"/>
  <c r="H4450" i="3" s="1"/>
  <c r="G5454" i="3"/>
  <c r="H5454" i="3" s="1"/>
  <c r="G4922" i="3"/>
  <c r="H4922" i="3" s="1"/>
  <c r="G4608" i="3"/>
  <c r="H4608" i="3" s="1"/>
  <c r="G4308" i="3"/>
  <c r="H4308" i="3" s="1"/>
  <c r="G4118" i="3"/>
  <c r="H4118" i="3" s="1"/>
  <c r="G4009" i="3"/>
  <c r="H4009" i="3" s="1"/>
  <c r="G3971" i="3"/>
  <c r="H3971" i="3" s="1"/>
  <c r="G3925" i="3"/>
  <c r="H3925" i="3" s="1"/>
  <c r="G3881" i="3"/>
  <c r="H3881" i="3" s="1"/>
  <c r="G3843" i="3"/>
  <c r="H3843" i="3" s="1"/>
  <c r="G3805" i="3"/>
  <c r="H3805" i="3" s="1"/>
  <c r="G3789" i="3"/>
  <c r="H3789" i="3" s="1"/>
  <c r="G3773" i="3"/>
  <c r="H3773" i="3" s="1"/>
  <c r="G3757" i="3"/>
  <c r="H3757" i="3" s="1"/>
  <c r="G3741" i="3"/>
  <c r="H3741" i="3" s="1"/>
  <c r="G3725" i="3"/>
  <c r="H3725" i="3" s="1"/>
  <c r="G3709" i="3"/>
  <c r="H3709" i="3" s="1"/>
  <c r="G3693" i="3"/>
  <c r="H3693" i="3" s="1"/>
  <c r="G3677" i="3"/>
  <c r="H3677" i="3" s="1"/>
  <c r="G3661" i="3"/>
  <c r="H3661" i="3" s="1"/>
  <c r="G3645" i="3"/>
  <c r="H3645" i="3" s="1"/>
  <c r="G3629" i="3"/>
  <c r="H3629" i="3" s="1"/>
  <c r="G3613" i="3"/>
  <c r="H3613" i="3" s="1"/>
  <c r="G3597" i="3"/>
  <c r="H3597" i="3" s="1"/>
  <c r="G3581" i="3"/>
  <c r="H3581" i="3" s="1"/>
  <c r="G3565" i="3"/>
  <c r="H3565" i="3" s="1"/>
  <c r="G3549" i="3"/>
  <c r="H3549" i="3" s="1"/>
  <c r="G3533" i="3"/>
  <c r="H3533" i="3" s="1"/>
  <c r="G3517" i="3"/>
  <c r="H3517" i="3" s="1"/>
  <c r="G3501" i="3"/>
  <c r="H3501" i="3" s="1"/>
  <c r="G3485" i="3"/>
  <c r="H3485" i="3" s="1"/>
  <c r="G3469" i="3"/>
  <c r="H3469" i="3" s="1"/>
  <c r="G3453" i="3"/>
  <c r="H3453" i="3" s="1"/>
  <c r="G3437" i="3"/>
  <c r="H3437" i="3" s="1"/>
  <c r="G4161" i="3"/>
  <c r="H4161" i="3" s="1"/>
  <c r="G4097" i="3"/>
  <c r="H4097" i="3" s="1"/>
  <c r="G4033" i="3"/>
  <c r="H4033" i="3" s="1"/>
  <c r="G4154" i="3"/>
  <c r="H4154" i="3" s="1"/>
  <c r="G4090" i="3"/>
  <c r="H4090" i="3" s="1"/>
  <c r="G4480" i="3"/>
  <c r="H4480" i="3" s="1"/>
  <c r="G4133" i="3"/>
  <c r="H4133" i="3" s="1"/>
  <c r="G4069" i="3"/>
  <c r="H4069" i="3" s="1"/>
  <c r="G4304" i="3"/>
  <c r="H4304" i="3" s="1"/>
  <c r="G4114" i="3"/>
  <c r="H4114" i="3" s="1"/>
  <c r="G4050" i="3"/>
  <c r="H4050" i="3" s="1"/>
  <c r="G4254" i="3"/>
  <c r="H4254" i="3" s="1"/>
  <c r="G4132" i="3"/>
  <c r="H4132" i="3" s="1"/>
  <c r="G4068" i="3"/>
  <c r="H4068" i="3" s="1"/>
  <c r="G4094" i="3"/>
  <c r="H4094" i="3" s="1"/>
  <c r="G3934" i="3"/>
  <c r="H3934" i="3" s="1"/>
  <c r="G3806" i="3"/>
  <c r="H3806" i="3" s="1"/>
  <c r="G4222" i="3"/>
  <c r="H4222" i="3" s="1"/>
  <c r="G3976" i="3"/>
  <c r="H3976" i="3" s="1"/>
  <c r="G3848" i="3"/>
  <c r="H3848" i="3" s="1"/>
  <c r="G3435" i="3"/>
  <c r="H3435" i="3" s="1"/>
  <c r="G3419" i="3"/>
  <c r="H3419" i="3" s="1"/>
  <c r="G3403" i="3"/>
  <c r="H3403" i="3" s="1"/>
  <c r="G3387" i="3"/>
  <c r="H3387" i="3" s="1"/>
  <c r="G3371" i="3"/>
  <c r="H3371" i="3" s="1"/>
  <c r="G3355" i="3"/>
  <c r="H3355" i="3" s="1"/>
  <c r="G3339" i="3"/>
  <c r="H3339" i="3" s="1"/>
  <c r="G3323" i="3"/>
  <c r="H3323" i="3" s="1"/>
  <c r="G3307" i="3"/>
  <c r="H3307" i="3" s="1"/>
  <c r="G3291" i="3"/>
  <c r="H3291" i="3" s="1"/>
  <c r="G3275" i="3"/>
  <c r="H3275" i="3" s="1"/>
  <c r="G3259" i="3"/>
  <c r="H3259" i="3" s="1"/>
  <c r="G3243" i="3"/>
  <c r="H3243" i="3" s="1"/>
  <c r="G3227" i="3"/>
  <c r="H3227" i="3" s="1"/>
  <c r="G3211" i="3"/>
  <c r="H3211" i="3" s="1"/>
  <c r="G3195" i="3"/>
  <c r="H3195" i="3" s="1"/>
  <c r="G3179" i="3"/>
  <c r="H3179" i="3" s="1"/>
  <c r="G3163" i="3"/>
  <c r="H3163" i="3" s="1"/>
  <c r="G3147" i="3"/>
  <c r="H3147" i="3" s="1"/>
  <c r="G3131" i="3"/>
  <c r="H3131" i="3" s="1"/>
  <c r="G3115" i="3"/>
  <c r="H3115" i="3" s="1"/>
  <c r="G3099" i="3"/>
  <c r="H3099" i="3" s="1"/>
  <c r="G3083" i="3"/>
  <c r="H3083" i="3" s="1"/>
  <c r="G3067" i="3"/>
  <c r="H3067" i="3" s="1"/>
  <c r="G3051" i="3"/>
  <c r="H3051" i="3" s="1"/>
  <c r="G3035" i="3"/>
  <c r="H3035" i="3" s="1"/>
  <c r="G3019" i="3"/>
  <c r="H3019" i="3" s="1"/>
  <c r="G3003" i="3"/>
  <c r="H3003" i="3" s="1"/>
  <c r="G2987" i="3"/>
  <c r="H2987" i="3" s="1"/>
  <c r="G2971" i="3"/>
  <c r="H2971" i="3" s="1"/>
  <c r="G2955" i="3"/>
  <c r="H2955" i="3" s="1"/>
  <c r="G2939" i="3"/>
  <c r="H2939" i="3" s="1"/>
  <c r="G2923" i="3"/>
  <c r="H2923" i="3" s="1"/>
  <c r="G2907" i="3"/>
  <c r="H2907" i="3" s="1"/>
  <c r="G2891" i="3"/>
  <c r="H2891" i="3" s="1"/>
  <c r="G2875" i="3"/>
  <c r="H2875" i="3" s="1"/>
  <c r="G4078" i="3"/>
  <c r="H4078" i="3" s="1"/>
  <c r="G3922" i="3"/>
  <c r="H3922" i="3" s="1"/>
  <c r="G3794" i="3"/>
  <c r="H3794" i="3" s="1"/>
  <c r="G3756" i="3"/>
  <c r="H3756" i="3" s="1"/>
  <c r="G3724" i="3"/>
  <c r="H3724" i="3" s="1"/>
  <c r="G3692" i="3"/>
  <c r="H3692" i="3" s="1"/>
  <c r="G3660" i="3"/>
  <c r="H3660" i="3" s="1"/>
  <c r="G3628" i="3"/>
  <c r="H3628" i="3" s="1"/>
  <c r="G3596" i="3"/>
  <c r="H3596" i="3" s="1"/>
  <c r="G3564" i="3"/>
  <c r="H3564" i="3" s="1"/>
  <c r="G3532" i="3"/>
  <c r="H3532" i="3" s="1"/>
  <c r="G3462" i="3"/>
  <c r="H3462" i="3" s="1"/>
  <c r="G4012" i="3"/>
  <c r="H4012" i="3" s="1"/>
  <c r="G3884" i="3"/>
  <c r="H3884" i="3" s="1"/>
  <c r="G3496" i="3"/>
  <c r="H3496" i="3" s="1"/>
  <c r="G4062" i="3"/>
  <c r="H4062" i="3" s="1"/>
  <c r="G3926" i="3"/>
  <c r="H3926" i="3" s="1"/>
  <c r="G3798" i="3"/>
  <c r="H3798" i="3" s="1"/>
  <c r="G4135" i="3"/>
  <c r="H4135" i="3" s="1"/>
  <c r="G3952" i="3"/>
  <c r="H3952" i="3" s="1"/>
  <c r="G3824" i="3"/>
  <c r="H3824" i="3" s="1"/>
  <c r="G3434" i="3"/>
  <c r="H3434" i="3" s="1"/>
  <c r="G3418" i="3"/>
  <c r="H3418" i="3" s="1"/>
  <c r="G3402" i="3"/>
  <c r="H3402" i="3" s="1"/>
  <c r="G3386" i="3"/>
  <c r="H3386" i="3" s="1"/>
  <c r="G3370" i="3"/>
  <c r="H3370" i="3" s="1"/>
  <c r="G3354" i="3"/>
  <c r="H3354" i="3" s="1"/>
  <c r="G3338" i="3"/>
  <c r="H3338" i="3" s="1"/>
  <c r="G3322" i="3"/>
  <c r="H3322" i="3" s="1"/>
  <c r="G3306" i="3"/>
  <c r="H3306" i="3" s="1"/>
  <c r="G3290" i="3"/>
  <c r="H3290" i="3" s="1"/>
  <c r="G3274" i="3"/>
  <c r="H3274" i="3" s="1"/>
  <c r="G3258" i="3"/>
  <c r="H3258" i="3" s="1"/>
  <c r="G3242" i="3"/>
  <c r="H3242" i="3" s="1"/>
  <c r="G3226" i="3"/>
  <c r="H3226" i="3" s="1"/>
  <c r="G3210" i="3"/>
  <c r="H3210" i="3" s="1"/>
  <c r="G3194" i="3"/>
  <c r="H3194" i="3" s="1"/>
  <c r="G3178" i="3"/>
  <c r="H3178" i="3" s="1"/>
  <c r="G3162" i="3"/>
  <c r="H3162" i="3" s="1"/>
  <c r="G3146" i="3"/>
  <c r="H3146" i="3" s="1"/>
  <c r="G3130" i="3"/>
  <c r="H3130" i="3" s="1"/>
  <c r="G3114" i="3"/>
  <c r="H3114" i="3" s="1"/>
  <c r="G3098" i="3"/>
  <c r="H3098" i="3" s="1"/>
  <c r="G3082" i="3"/>
  <c r="H3082" i="3" s="1"/>
  <c r="G3066" i="3"/>
  <c r="H3066" i="3" s="1"/>
  <c r="G3050" i="3"/>
  <c r="H3050" i="3" s="1"/>
  <c r="G3034" i="3"/>
  <c r="H3034" i="3" s="1"/>
  <c r="G3018" i="3"/>
  <c r="H3018" i="3" s="1"/>
  <c r="G3002" i="3"/>
  <c r="H3002" i="3" s="1"/>
  <c r="G2986" i="3"/>
  <c r="H2986" i="3" s="1"/>
  <c r="G2970" i="3"/>
  <c r="H2970" i="3" s="1"/>
  <c r="G2954" i="3"/>
  <c r="H2954" i="3" s="1"/>
  <c r="G2938" i="3"/>
  <c r="H2938" i="3" s="1"/>
  <c r="G2922" i="3"/>
  <c r="H2922" i="3" s="1"/>
  <c r="G2906" i="3"/>
  <c r="H2906" i="3" s="1"/>
  <c r="G2890" i="3"/>
  <c r="H2890" i="3" s="1"/>
  <c r="G2874" i="3"/>
  <c r="H2874" i="3" s="1"/>
  <c r="G4041" i="3"/>
  <c r="H4041" i="3" s="1"/>
  <c r="G3914" i="3"/>
  <c r="H3914" i="3" s="1"/>
  <c r="G3786" i="3"/>
  <c r="H3786" i="3" s="1"/>
  <c r="G3754" i="3"/>
  <c r="H3754" i="3" s="1"/>
  <c r="G3722" i="3"/>
  <c r="H3722" i="3" s="1"/>
  <c r="G3690" i="3"/>
  <c r="H3690" i="3" s="1"/>
  <c r="G3658" i="3"/>
  <c r="H3658" i="3" s="1"/>
  <c r="G3626" i="3"/>
  <c r="H3626" i="3" s="1"/>
  <c r="G3594" i="3"/>
  <c r="H3594" i="3" s="1"/>
  <c r="G3562" i="3"/>
  <c r="H3562" i="3" s="1"/>
  <c r="G3530" i="3"/>
  <c r="H3530" i="3" s="1"/>
  <c r="G3470" i="3"/>
  <c r="H3470" i="3" s="1"/>
  <c r="G2866" i="3"/>
  <c r="H2866" i="3" s="1"/>
  <c r="G2850" i="3"/>
  <c r="H2850" i="3" s="1"/>
  <c r="G2834" i="3"/>
  <c r="H2834" i="3" s="1"/>
  <c r="G2818" i="3"/>
  <c r="H2818" i="3" s="1"/>
  <c r="G2802" i="3"/>
  <c r="H2802" i="3" s="1"/>
  <c r="G2786" i="3"/>
  <c r="H2786" i="3" s="1"/>
  <c r="G2770" i="3"/>
  <c r="H2770" i="3" s="1"/>
  <c r="G2754" i="3"/>
  <c r="H2754" i="3" s="1"/>
  <c r="G2738" i="3"/>
  <c r="H2738" i="3" s="1"/>
  <c r="G2722" i="3"/>
  <c r="H2722" i="3" s="1"/>
  <c r="G2706" i="3"/>
  <c r="H2706" i="3" s="1"/>
  <c r="G2690" i="3"/>
  <c r="H2690" i="3" s="1"/>
  <c r="G2674" i="3"/>
  <c r="H2674" i="3" s="1"/>
  <c r="G2658" i="3"/>
  <c r="H2658" i="3" s="1"/>
  <c r="G2642" i="3"/>
  <c r="H2642" i="3" s="1"/>
  <c r="G2626" i="3"/>
  <c r="H2626" i="3" s="1"/>
  <c r="G2610" i="3"/>
  <c r="H2610" i="3" s="1"/>
  <c r="G2594" i="3"/>
  <c r="H2594" i="3" s="1"/>
  <c r="G2578" i="3"/>
  <c r="H2578" i="3" s="1"/>
  <c r="G2562" i="3"/>
  <c r="H2562" i="3" s="1"/>
  <c r="G2546" i="3"/>
  <c r="H2546" i="3" s="1"/>
  <c r="G2530" i="3"/>
  <c r="H2530" i="3" s="1"/>
  <c r="G2514" i="3"/>
  <c r="H2514" i="3" s="1"/>
  <c r="G2498" i="3"/>
  <c r="H2498" i="3" s="1"/>
  <c r="G2482" i="3"/>
  <c r="H2482" i="3" s="1"/>
  <c r="G2466" i="3"/>
  <c r="H2466" i="3" s="1"/>
  <c r="G2450" i="3"/>
  <c r="H2450" i="3" s="1"/>
  <c r="G2434" i="3"/>
  <c r="H2434" i="3" s="1"/>
  <c r="G2418" i="3"/>
  <c r="H2418" i="3" s="1"/>
  <c r="G2402" i="3"/>
  <c r="H2402" i="3" s="1"/>
  <c r="G2386" i="3"/>
  <c r="H2386" i="3" s="1"/>
  <c r="G2370" i="3"/>
  <c r="H2370" i="3" s="1"/>
  <c r="G2354" i="3"/>
  <c r="H2354" i="3" s="1"/>
  <c r="G2338" i="3"/>
  <c r="H2338" i="3" s="1"/>
  <c r="G2322" i="3"/>
  <c r="H2322" i="3" s="1"/>
  <c r="G2306" i="3"/>
  <c r="H2306" i="3" s="1"/>
  <c r="G2290" i="3"/>
  <c r="H2290" i="3" s="1"/>
  <c r="G2274" i="3"/>
  <c r="H2274" i="3" s="1"/>
  <c r="G2258" i="3"/>
  <c r="H2258" i="3" s="1"/>
  <c r="G2242" i="3"/>
  <c r="H2242" i="3" s="1"/>
  <c r="G2226" i="3"/>
  <c r="H2226" i="3" s="1"/>
  <c r="G2210" i="3"/>
  <c r="H2210" i="3" s="1"/>
  <c r="G2194" i="3"/>
  <c r="H2194" i="3" s="1"/>
  <c r="G2178" i="3"/>
  <c r="H2178" i="3" s="1"/>
  <c r="G2162" i="3"/>
  <c r="H2162" i="3" s="1"/>
  <c r="G2146" i="3"/>
  <c r="H2146" i="3" s="1"/>
  <c r="G2130" i="3"/>
  <c r="H2130" i="3" s="1"/>
  <c r="G2114" i="3"/>
  <c r="H2114" i="3" s="1"/>
  <c r="G2098" i="3"/>
  <c r="H2098" i="3" s="1"/>
  <c r="G2082" i="3"/>
  <c r="H2082" i="3" s="1"/>
  <c r="G2066" i="3"/>
  <c r="H2066" i="3" s="1"/>
  <c r="G2050" i="3"/>
  <c r="H2050" i="3" s="1"/>
  <c r="G2034" i="3"/>
  <c r="H2034" i="3" s="1"/>
  <c r="G2018" i="3"/>
  <c r="H2018" i="3" s="1"/>
  <c r="G2002" i="3"/>
  <c r="H2002" i="3" s="1"/>
  <c r="G1986" i="3"/>
  <c r="H1986" i="3" s="1"/>
  <c r="G1970" i="3"/>
  <c r="H1970" i="3" s="1"/>
  <c r="G1954" i="3"/>
  <c r="H1954" i="3" s="1"/>
  <c r="G4020" i="3"/>
  <c r="H4020" i="3" s="1"/>
  <c r="G4174" i="3"/>
  <c r="H4174" i="3" s="1"/>
  <c r="G2857" i="3"/>
  <c r="H2857" i="3" s="1"/>
  <c r="G2841" i="3"/>
  <c r="H2841" i="3" s="1"/>
  <c r="G2825" i="3"/>
  <c r="H2825" i="3" s="1"/>
  <c r="G2809" i="3"/>
  <c r="H2809" i="3" s="1"/>
  <c r="G2793" i="3"/>
  <c r="H2793" i="3" s="1"/>
  <c r="G2777" i="3"/>
  <c r="H2777" i="3" s="1"/>
  <c r="G2761" i="3"/>
  <c r="H2761" i="3" s="1"/>
  <c r="G2745" i="3"/>
  <c r="H2745" i="3" s="1"/>
  <c r="G2729" i="3"/>
  <c r="H2729" i="3" s="1"/>
  <c r="G2713" i="3"/>
  <c r="H2713" i="3" s="1"/>
  <c r="G2697" i="3"/>
  <c r="H2697" i="3" s="1"/>
  <c r="G2681" i="3"/>
  <c r="H2681" i="3" s="1"/>
  <c r="G2665" i="3"/>
  <c r="H2665" i="3" s="1"/>
  <c r="G2649" i="3"/>
  <c r="H2649" i="3" s="1"/>
  <c r="G2633" i="3"/>
  <c r="H2633" i="3" s="1"/>
  <c r="G2617" i="3"/>
  <c r="H2617" i="3" s="1"/>
  <c r="G2601" i="3"/>
  <c r="H2601" i="3" s="1"/>
  <c r="G2585" i="3"/>
  <c r="H2585" i="3" s="1"/>
  <c r="G2569" i="3"/>
  <c r="H2569" i="3" s="1"/>
  <c r="G2553" i="3"/>
  <c r="H2553" i="3" s="1"/>
  <c r="G2537" i="3"/>
  <c r="H2537" i="3" s="1"/>
  <c r="G2521" i="3"/>
  <c r="H2521" i="3" s="1"/>
  <c r="G2505" i="3"/>
  <c r="H2505" i="3" s="1"/>
  <c r="G2489" i="3"/>
  <c r="H2489" i="3" s="1"/>
  <c r="G2473" i="3"/>
  <c r="H2473" i="3" s="1"/>
  <c r="G2457" i="3"/>
  <c r="H2457" i="3" s="1"/>
  <c r="G2441" i="3"/>
  <c r="H2441" i="3" s="1"/>
  <c r="G2425" i="3"/>
  <c r="H2425" i="3" s="1"/>
  <c r="G2409" i="3"/>
  <c r="H2409" i="3" s="1"/>
  <c r="G2393" i="3"/>
  <c r="H2393" i="3" s="1"/>
  <c r="G2377" i="3"/>
  <c r="H2377" i="3" s="1"/>
  <c r="G2361" i="3"/>
  <c r="H2361" i="3" s="1"/>
  <c r="G2345" i="3"/>
  <c r="H2345" i="3" s="1"/>
  <c r="G2329" i="3"/>
  <c r="H2329" i="3" s="1"/>
  <c r="G2313" i="3"/>
  <c r="H2313" i="3" s="1"/>
  <c r="G2297" i="3"/>
  <c r="H2297" i="3" s="1"/>
  <c r="G2281" i="3"/>
  <c r="H2281" i="3" s="1"/>
  <c r="G2265" i="3"/>
  <c r="H2265" i="3" s="1"/>
  <c r="G2249" i="3"/>
  <c r="H2249" i="3" s="1"/>
  <c r="G2233" i="3"/>
  <c r="H2233" i="3" s="1"/>
  <c r="G2217" i="3"/>
  <c r="H2217" i="3" s="1"/>
  <c r="G2201" i="3"/>
  <c r="H2201" i="3" s="1"/>
  <c r="G2185" i="3"/>
  <c r="H2185" i="3" s="1"/>
  <c r="G2169" i="3"/>
  <c r="H2169" i="3" s="1"/>
  <c r="G2153" i="3"/>
  <c r="H2153" i="3" s="1"/>
  <c r="G2137" i="3"/>
  <c r="H2137" i="3" s="1"/>
  <c r="G2121" i="3"/>
  <c r="H2121" i="3" s="1"/>
  <c r="G2105" i="3"/>
  <c r="H2105" i="3" s="1"/>
  <c r="G2089" i="3"/>
  <c r="H2089" i="3" s="1"/>
  <c r="G2073" i="3"/>
  <c r="H2073" i="3" s="1"/>
  <c r="G2057" i="3"/>
  <c r="H2057" i="3" s="1"/>
  <c r="G2041" i="3"/>
  <c r="H2041" i="3" s="1"/>
  <c r="G2025" i="3"/>
  <c r="H2025" i="3" s="1"/>
  <c r="G2009" i="3"/>
  <c r="H2009" i="3" s="1"/>
  <c r="G1993" i="3"/>
  <c r="H1993" i="3" s="1"/>
  <c r="G1977" i="3"/>
  <c r="H1977" i="3" s="1"/>
  <c r="G1961" i="3"/>
  <c r="H1961" i="3" s="1"/>
  <c r="G1945" i="3"/>
  <c r="H1945" i="3" s="1"/>
  <c r="G3956" i="3"/>
  <c r="H3956" i="3" s="1"/>
  <c r="G1932" i="3"/>
  <c r="H1932" i="3" s="1"/>
  <c r="G1916" i="3"/>
  <c r="H1916" i="3" s="1"/>
  <c r="G1900" i="3"/>
  <c r="H1900" i="3" s="1"/>
  <c r="G1884" i="3"/>
  <c r="H1884" i="3" s="1"/>
  <c r="G1868" i="3"/>
  <c r="H1868" i="3" s="1"/>
  <c r="G1852" i="3"/>
  <c r="H1852" i="3" s="1"/>
  <c r="G1836" i="3"/>
  <c r="H1836" i="3" s="1"/>
  <c r="G1820" i="3"/>
  <c r="H1820" i="3" s="1"/>
  <c r="G8491" i="3"/>
  <c r="H8491" i="3" s="1"/>
  <c r="G7396" i="3"/>
  <c r="H7396" i="3" s="1"/>
  <c r="G6964" i="3"/>
  <c r="H6964" i="3" s="1"/>
  <c r="G6834" i="3"/>
  <c r="H6834" i="3" s="1"/>
  <c r="G6608" i="3"/>
  <c r="H6608" i="3" s="1"/>
  <c r="G6404" i="3"/>
  <c r="H6404" i="3" s="1"/>
  <c r="G6639" i="3"/>
  <c r="H6639" i="3" s="1"/>
  <c r="G6174" i="3"/>
  <c r="H6174" i="3" s="1"/>
  <c r="G6002" i="3"/>
  <c r="H6002" i="3" s="1"/>
  <c r="G5830" i="3"/>
  <c r="H5830" i="3" s="1"/>
  <c r="G6611" i="3"/>
  <c r="H6611" i="3" s="1"/>
  <c r="G6343" i="3"/>
  <c r="H6343" i="3" s="1"/>
  <c r="G6187" i="3"/>
  <c r="H6187" i="3" s="1"/>
  <c r="G6059" i="3"/>
  <c r="H6059" i="3" s="1"/>
  <c r="G5931" i="3"/>
  <c r="H5931" i="3" s="1"/>
  <c r="G5803" i="3"/>
  <c r="H5803" i="3" s="1"/>
  <c r="G5683" i="3"/>
  <c r="H5683" i="3" s="1"/>
  <c r="G5555" i="3"/>
  <c r="H5555" i="3" s="1"/>
  <c r="G5427" i="3"/>
  <c r="H5427" i="3" s="1"/>
  <c r="G5299" i="3"/>
  <c r="H5299" i="3" s="1"/>
  <c r="G6409" i="3"/>
  <c r="H6409" i="3" s="1"/>
  <c r="G5570" i="3"/>
  <c r="H5570" i="3" s="1"/>
  <c r="G5133" i="3"/>
  <c r="H5133" i="3" s="1"/>
  <c r="G5005" i="3"/>
  <c r="H5005" i="3" s="1"/>
  <c r="G4877" i="3"/>
  <c r="H4877" i="3" s="1"/>
  <c r="G4749" i="3"/>
  <c r="H4749" i="3" s="1"/>
  <c r="G4621" i="3"/>
  <c r="H4621" i="3" s="1"/>
  <c r="G4529" i="3"/>
  <c r="H4529" i="3" s="1"/>
  <c r="G4465" i="3"/>
  <c r="H4465" i="3" s="1"/>
  <c r="G4401" i="3"/>
  <c r="H4401" i="3" s="1"/>
  <c r="G4337" i="3"/>
  <c r="H4337" i="3" s="1"/>
  <c r="G4273" i="3"/>
  <c r="H4273" i="3" s="1"/>
  <c r="G4209" i="3"/>
  <c r="H4209" i="3" s="1"/>
  <c r="G5768" i="3"/>
  <c r="H5768" i="3" s="1"/>
  <c r="G5640" i="3"/>
  <c r="H5640" i="3" s="1"/>
  <c r="G5512" i="3"/>
  <c r="H5512" i="3" s="1"/>
  <c r="G5384" i="3"/>
  <c r="H5384" i="3" s="1"/>
  <c r="G5292" i="3"/>
  <c r="H5292" i="3" s="1"/>
  <c r="G4736" i="3"/>
  <c r="H4736" i="3" s="1"/>
  <c r="G5510" i="3"/>
  <c r="H5510" i="3" s="1"/>
  <c r="G4822" i="3"/>
  <c r="H4822" i="3" s="1"/>
  <c r="G4360" i="3"/>
  <c r="H4360" i="3" s="1"/>
  <c r="G5036" i="3"/>
  <c r="H5036" i="3" s="1"/>
  <c r="G4474" i="3"/>
  <c r="H4474" i="3" s="1"/>
  <c r="G5186" i="3"/>
  <c r="H5186" i="3" s="1"/>
  <c r="G4818" i="3"/>
  <c r="H4818" i="3" s="1"/>
  <c r="G4524" i="3"/>
  <c r="H4524" i="3" s="1"/>
  <c r="G5208" i="3"/>
  <c r="H5208" i="3" s="1"/>
  <c r="G4840" i="3"/>
  <c r="H4840" i="3" s="1"/>
  <c r="G4430" i="3"/>
  <c r="H4430" i="3" s="1"/>
  <c r="G5070" i="3"/>
  <c r="H5070" i="3" s="1"/>
  <c r="G4702" i="3"/>
  <c r="H4702" i="3" s="1"/>
  <c r="G5140" i="3"/>
  <c r="H5140" i="3" s="1"/>
  <c r="G4836" i="3"/>
  <c r="H4836" i="3" s="1"/>
  <c r="G4418" i="3"/>
  <c r="H4418" i="3" s="1"/>
  <c r="G5210" i="3"/>
  <c r="H5210" i="3" s="1"/>
  <c r="G4906" i="3"/>
  <c r="H4906" i="3" s="1"/>
  <c r="G4580" i="3"/>
  <c r="H4580" i="3" s="1"/>
  <c r="G4228" i="3"/>
  <c r="H4228" i="3" s="1"/>
  <c r="G4111" i="3"/>
  <c r="H4111" i="3" s="1"/>
  <c r="G4005" i="3"/>
  <c r="H4005" i="3" s="1"/>
  <c r="G3961" i="3"/>
  <c r="H3961" i="3" s="1"/>
  <c r="G3923" i="3"/>
  <c r="H3923" i="3" s="1"/>
  <c r="G3877" i="3"/>
  <c r="H3877" i="3" s="1"/>
  <c r="G3833" i="3"/>
  <c r="H3833" i="3" s="1"/>
  <c r="G3803" i="3"/>
  <c r="H3803" i="3" s="1"/>
  <c r="G3787" i="3"/>
  <c r="H3787" i="3" s="1"/>
  <c r="G3771" i="3"/>
  <c r="H3771" i="3" s="1"/>
  <c r="G3755" i="3"/>
  <c r="H3755" i="3" s="1"/>
  <c r="G3739" i="3"/>
  <c r="H3739" i="3" s="1"/>
  <c r="G3723" i="3"/>
  <c r="H3723" i="3" s="1"/>
  <c r="G3707" i="3"/>
  <c r="H3707" i="3" s="1"/>
  <c r="G3691" i="3"/>
  <c r="H3691" i="3" s="1"/>
  <c r="G3675" i="3"/>
  <c r="H3675" i="3" s="1"/>
  <c r="G3659" i="3"/>
  <c r="H3659" i="3" s="1"/>
  <c r="G3643" i="3"/>
  <c r="H3643" i="3" s="1"/>
  <c r="G3627" i="3"/>
  <c r="H3627" i="3" s="1"/>
  <c r="G3611" i="3"/>
  <c r="H3611" i="3" s="1"/>
  <c r="G3595" i="3"/>
  <c r="H3595" i="3" s="1"/>
  <c r="G3579" i="3"/>
  <c r="H3579" i="3" s="1"/>
  <c r="G3563" i="3"/>
  <c r="H3563" i="3" s="1"/>
  <c r="G3547" i="3"/>
  <c r="H3547" i="3" s="1"/>
  <c r="G3531" i="3"/>
  <c r="H3531" i="3" s="1"/>
  <c r="G3515" i="3"/>
  <c r="H3515" i="3" s="1"/>
  <c r="G3499" i="3"/>
  <c r="H3499" i="3" s="1"/>
  <c r="G3483" i="3"/>
  <c r="H3483" i="3" s="1"/>
  <c r="G3467" i="3"/>
  <c r="H3467" i="3" s="1"/>
  <c r="G3451" i="3"/>
  <c r="H3451" i="3" s="1"/>
  <c r="G4512" i="3"/>
  <c r="H4512" i="3" s="1"/>
  <c r="G4152" i="3"/>
  <c r="H4152" i="3" s="1"/>
  <c r="G4088" i="3"/>
  <c r="H4088" i="3" s="1"/>
  <c r="G4560" i="3"/>
  <c r="H4560" i="3" s="1"/>
  <c r="G4147" i="3"/>
  <c r="H4147" i="3" s="1"/>
  <c r="G4083" i="3"/>
  <c r="H4083" i="3" s="1"/>
  <c r="G4398" i="3"/>
  <c r="H4398" i="3" s="1"/>
  <c r="G4124" i="3"/>
  <c r="H4124" i="3" s="1"/>
  <c r="G4060" i="3"/>
  <c r="H4060" i="3" s="1"/>
  <c r="G4238" i="3"/>
  <c r="H4238" i="3" s="1"/>
  <c r="G4107" i="3"/>
  <c r="H4107" i="3" s="1"/>
  <c r="G4043" i="3"/>
  <c r="H4043" i="3" s="1"/>
  <c r="G4204" i="3"/>
  <c r="H4204" i="3" s="1"/>
  <c r="G4125" i="3"/>
  <c r="H4125" i="3" s="1"/>
  <c r="G4061" i="3"/>
  <c r="H4061" i="3" s="1"/>
  <c r="G4089" i="3"/>
  <c r="H4089" i="3" s="1"/>
  <c r="G3918" i="3"/>
  <c r="H3918" i="3" s="1"/>
  <c r="G3790" i="3"/>
  <c r="H3790" i="3" s="1"/>
  <c r="G4128" i="3"/>
  <c r="H4128" i="3" s="1"/>
  <c r="G3960" i="3"/>
  <c r="H3960" i="3" s="1"/>
  <c r="G3832" i="3"/>
  <c r="H3832" i="3" s="1"/>
  <c r="G3433" i="3"/>
  <c r="H3433" i="3" s="1"/>
  <c r="G3417" i="3"/>
  <c r="H3417" i="3" s="1"/>
  <c r="G3401" i="3"/>
  <c r="H3401" i="3" s="1"/>
  <c r="G3385" i="3"/>
  <c r="H3385" i="3" s="1"/>
  <c r="G3369" i="3"/>
  <c r="H3369" i="3" s="1"/>
  <c r="G3353" i="3"/>
  <c r="H3353" i="3" s="1"/>
  <c r="G3337" i="3"/>
  <c r="H3337" i="3" s="1"/>
  <c r="G3321" i="3"/>
  <c r="H3321" i="3" s="1"/>
  <c r="G3305" i="3"/>
  <c r="H3305" i="3" s="1"/>
  <c r="G3289" i="3"/>
  <c r="H3289" i="3" s="1"/>
  <c r="G3273" i="3"/>
  <c r="H3273" i="3" s="1"/>
  <c r="G3257" i="3"/>
  <c r="H3257" i="3" s="1"/>
  <c r="G3241" i="3"/>
  <c r="H3241" i="3" s="1"/>
  <c r="G3225" i="3"/>
  <c r="H3225" i="3" s="1"/>
  <c r="G3209" i="3"/>
  <c r="H3209" i="3" s="1"/>
  <c r="G3193" i="3"/>
  <c r="H3193" i="3" s="1"/>
  <c r="G3177" i="3"/>
  <c r="H3177" i="3" s="1"/>
  <c r="G3161" i="3"/>
  <c r="H3161" i="3" s="1"/>
  <c r="G3145" i="3"/>
  <c r="H3145" i="3" s="1"/>
  <c r="G3129" i="3"/>
  <c r="H3129" i="3" s="1"/>
  <c r="G3113" i="3"/>
  <c r="H3113" i="3" s="1"/>
  <c r="G3097" i="3"/>
  <c r="H3097" i="3" s="1"/>
  <c r="G3081" i="3"/>
  <c r="H3081" i="3" s="1"/>
  <c r="G3065" i="3"/>
  <c r="H3065" i="3" s="1"/>
  <c r="G3049" i="3"/>
  <c r="H3049" i="3" s="1"/>
  <c r="G3033" i="3"/>
  <c r="H3033" i="3" s="1"/>
  <c r="G3017" i="3"/>
  <c r="H3017" i="3" s="1"/>
  <c r="G3001" i="3"/>
  <c r="H3001" i="3" s="1"/>
  <c r="G2985" i="3"/>
  <c r="H2985" i="3" s="1"/>
  <c r="G2969" i="3"/>
  <c r="H2969" i="3" s="1"/>
  <c r="G2953" i="3"/>
  <c r="H2953" i="3" s="1"/>
  <c r="G2937" i="3"/>
  <c r="H2937" i="3" s="1"/>
  <c r="G2921" i="3"/>
  <c r="H2921" i="3" s="1"/>
  <c r="G2905" i="3"/>
  <c r="H2905" i="3" s="1"/>
  <c r="G2889" i="3"/>
  <c r="H2889" i="3" s="1"/>
  <c r="G2873" i="3"/>
  <c r="H2873" i="3" s="1"/>
  <c r="G4073" i="3"/>
  <c r="H4073" i="3" s="1"/>
  <c r="G3906" i="3"/>
  <c r="H3906" i="3" s="1"/>
  <c r="G3784" i="3"/>
  <c r="H3784" i="3" s="1"/>
  <c r="G3752" i="3"/>
  <c r="H3752" i="3" s="1"/>
  <c r="G3720" i="3"/>
  <c r="H3720" i="3" s="1"/>
  <c r="G3688" i="3"/>
  <c r="H3688" i="3" s="1"/>
  <c r="G3656" i="3"/>
  <c r="H3656" i="3" s="1"/>
  <c r="G3624" i="3"/>
  <c r="H3624" i="3" s="1"/>
  <c r="G3592" i="3"/>
  <c r="H3592" i="3" s="1"/>
  <c r="G3560" i="3"/>
  <c r="H3560" i="3" s="1"/>
  <c r="G3528" i="3"/>
  <c r="H3528" i="3" s="1"/>
  <c r="G3446" i="3"/>
  <c r="H3446" i="3" s="1"/>
  <c r="G3996" i="3"/>
  <c r="H3996" i="3" s="1"/>
  <c r="G3868" i="3"/>
  <c r="H3868" i="3" s="1"/>
  <c r="G3480" i="3"/>
  <c r="H3480" i="3" s="1"/>
  <c r="G4057" i="3"/>
  <c r="H4057" i="3" s="1"/>
  <c r="G3910" i="3"/>
  <c r="H3910" i="3" s="1"/>
  <c r="G3498" i="3"/>
  <c r="H3498" i="3" s="1"/>
  <c r="G4096" i="3"/>
  <c r="H4096" i="3" s="1"/>
  <c r="G3936" i="3"/>
  <c r="H3936" i="3" s="1"/>
  <c r="G3808" i="3"/>
  <c r="H3808" i="3" s="1"/>
  <c r="G3432" i="3"/>
  <c r="H3432" i="3" s="1"/>
  <c r="G3416" i="3"/>
  <c r="H3416" i="3" s="1"/>
  <c r="G3400" i="3"/>
  <c r="H3400" i="3" s="1"/>
  <c r="G3384" i="3"/>
  <c r="H3384" i="3" s="1"/>
  <c r="G3368" i="3"/>
  <c r="H3368" i="3" s="1"/>
  <c r="G3352" i="3"/>
  <c r="H3352" i="3" s="1"/>
  <c r="G3336" i="3"/>
  <c r="H3336" i="3" s="1"/>
  <c r="G3320" i="3"/>
  <c r="H3320" i="3" s="1"/>
  <c r="G3304" i="3"/>
  <c r="H3304" i="3" s="1"/>
  <c r="G3288" i="3"/>
  <c r="H3288" i="3" s="1"/>
  <c r="G3272" i="3"/>
  <c r="H3272" i="3" s="1"/>
  <c r="G3256" i="3"/>
  <c r="H3256" i="3" s="1"/>
  <c r="G3240" i="3"/>
  <c r="H3240" i="3" s="1"/>
  <c r="G3224" i="3"/>
  <c r="H3224" i="3" s="1"/>
  <c r="G3208" i="3"/>
  <c r="H3208" i="3" s="1"/>
  <c r="G3192" i="3"/>
  <c r="H3192" i="3" s="1"/>
  <c r="G3176" i="3"/>
  <c r="H3176" i="3" s="1"/>
  <c r="G3160" i="3"/>
  <c r="H3160" i="3" s="1"/>
  <c r="G3144" i="3"/>
  <c r="H3144" i="3" s="1"/>
  <c r="G3128" i="3"/>
  <c r="H3128" i="3" s="1"/>
  <c r="G3112" i="3"/>
  <c r="H3112" i="3" s="1"/>
  <c r="G3096" i="3"/>
  <c r="H3096" i="3" s="1"/>
  <c r="G3080" i="3"/>
  <c r="H3080" i="3" s="1"/>
  <c r="G3064" i="3"/>
  <c r="H3064" i="3" s="1"/>
  <c r="G3048" i="3"/>
  <c r="H3048" i="3" s="1"/>
  <c r="G3032" i="3"/>
  <c r="H3032" i="3" s="1"/>
  <c r="G3016" i="3"/>
  <c r="H3016" i="3" s="1"/>
  <c r="G3000" i="3"/>
  <c r="H3000" i="3" s="1"/>
  <c r="G2984" i="3"/>
  <c r="H2984" i="3" s="1"/>
  <c r="G2968" i="3"/>
  <c r="H2968" i="3" s="1"/>
  <c r="G2952" i="3"/>
  <c r="H2952" i="3" s="1"/>
  <c r="G2936" i="3"/>
  <c r="H2936" i="3" s="1"/>
  <c r="G2920" i="3"/>
  <c r="H2920" i="3" s="1"/>
  <c r="G2904" i="3"/>
  <c r="H2904" i="3" s="1"/>
  <c r="G2888" i="3"/>
  <c r="H2888" i="3" s="1"/>
  <c r="G2872" i="3"/>
  <c r="H2872" i="3" s="1"/>
  <c r="G4026" i="3"/>
  <c r="H4026" i="3" s="1"/>
  <c r="G3898" i="3"/>
  <c r="H3898" i="3" s="1"/>
  <c r="G3782" i="3"/>
  <c r="H3782" i="3" s="1"/>
  <c r="G3750" i="3"/>
  <c r="H3750" i="3" s="1"/>
  <c r="G3718" i="3"/>
  <c r="H3718" i="3" s="1"/>
  <c r="G3686" i="3"/>
  <c r="H3686" i="3" s="1"/>
  <c r="G3654" i="3"/>
  <c r="H3654" i="3" s="1"/>
  <c r="G3622" i="3"/>
  <c r="H3622" i="3" s="1"/>
  <c r="G3590" i="3"/>
  <c r="H3590" i="3" s="1"/>
  <c r="G3558" i="3"/>
  <c r="H3558" i="3" s="1"/>
  <c r="G3526" i="3"/>
  <c r="H3526" i="3" s="1"/>
  <c r="G3454" i="3"/>
  <c r="H3454" i="3" s="1"/>
  <c r="G2864" i="3"/>
  <c r="H2864" i="3" s="1"/>
  <c r="G2848" i="3"/>
  <c r="H2848" i="3" s="1"/>
  <c r="G2832" i="3"/>
  <c r="H2832" i="3" s="1"/>
  <c r="G2816" i="3"/>
  <c r="H2816" i="3" s="1"/>
  <c r="G2800" i="3"/>
  <c r="H2800" i="3" s="1"/>
  <c r="G2784" i="3"/>
  <c r="H2784" i="3" s="1"/>
  <c r="G2768" i="3"/>
  <c r="H2768" i="3" s="1"/>
  <c r="G2752" i="3"/>
  <c r="H2752" i="3" s="1"/>
  <c r="G2736" i="3"/>
  <c r="H2736" i="3" s="1"/>
  <c r="G2720" i="3"/>
  <c r="H2720" i="3" s="1"/>
  <c r="G2704" i="3"/>
  <c r="H2704" i="3" s="1"/>
  <c r="G2688" i="3"/>
  <c r="H2688" i="3" s="1"/>
  <c r="G2672" i="3"/>
  <c r="H2672" i="3" s="1"/>
  <c r="G2656" i="3"/>
  <c r="H2656" i="3" s="1"/>
  <c r="G2640" i="3"/>
  <c r="H2640" i="3" s="1"/>
  <c r="G2624" i="3"/>
  <c r="H2624" i="3" s="1"/>
  <c r="G2608" i="3"/>
  <c r="H2608" i="3" s="1"/>
  <c r="G2592" i="3"/>
  <c r="H2592" i="3" s="1"/>
  <c r="G2576" i="3"/>
  <c r="H2576" i="3" s="1"/>
  <c r="G2560" i="3"/>
  <c r="H2560" i="3" s="1"/>
  <c r="G2544" i="3"/>
  <c r="H2544" i="3" s="1"/>
  <c r="G2528" i="3"/>
  <c r="H2528" i="3" s="1"/>
  <c r="G2512" i="3"/>
  <c r="H2512" i="3" s="1"/>
  <c r="G2496" i="3"/>
  <c r="H2496" i="3" s="1"/>
  <c r="G2480" i="3"/>
  <c r="H2480" i="3" s="1"/>
  <c r="G2464" i="3"/>
  <c r="H2464" i="3" s="1"/>
  <c r="G2448" i="3"/>
  <c r="H2448" i="3" s="1"/>
  <c r="G2432" i="3"/>
  <c r="H2432" i="3" s="1"/>
  <c r="G2416" i="3"/>
  <c r="H2416" i="3" s="1"/>
  <c r="G2400" i="3"/>
  <c r="H2400" i="3" s="1"/>
  <c r="G2384" i="3"/>
  <c r="H2384" i="3" s="1"/>
  <c r="G2368" i="3"/>
  <c r="H2368" i="3" s="1"/>
  <c r="G2352" i="3"/>
  <c r="H2352" i="3" s="1"/>
  <c r="G2336" i="3"/>
  <c r="H2336" i="3" s="1"/>
  <c r="G2320" i="3"/>
  <c r="H2320" i="3" s="1"/>
  <c r="G2304" i="3"/>
  <c r="H2304" i="3" s="1"/>
  <c r="G2288" i="3"/>
  <c r="H2288" i="3" s="1"/>
  <c r="G2272" i="3"/>
  <c r="H2272" i="3" s="1"/>
  <c r="G2256" i="3"/>
  <c r="H2256" i="3" s="1"/>
  <c r="G2240" i="3"/>
  <c r="H2240" i="3" s="1"/>
  <c r="G2224" i="3"/>
  <c r="H2224" i="3" s="1"/>
  <c r="G2208" i="3"/>
  <c r="H2208" i="3" s="1"/>
  <c r="G2192" i="3"/>
  <c r="H2192" i="3" s="1"/>
  <c r="G2176" i="3"/>
  <c r="H2176" i="3" s="1"/>
  <c r="G2160" i="3"/>
  <c r="H2160" i="3" s="1"/>
  <c r="G2144" i="3"/>
  <c r="H2144" i="3" s="1"/>
  <c r="G2128" i="3"/>
  <c r="H2128" i="3" s="1"/>
  <c r="G2112" i="3"/>
  <c r="H2112" i="3" s="1"/>
  <c r="G2096" i="3"/>
  <c r="H2096" i="3" s="1"/>
  <c r="G2080" i="3"/>
  <c r="H2080" i="3" s="1"/>
  <c r="G2064" i="3"/>
  <c r="H2064" i="3" s="1"/>
  <c r="G2048" i="3"/>
  <c r="H2048" i="3" s="1"/>
  <c r="G2032" i="3"/>
  <c r="H2032" i="3" s="1"/>
  <c r="G2016" i="3"/>
  <c r="H2016" i="3" s="1"/>
  <c r="G2000" i="3"/>
  <c r="H2000" i="3" s="1"/>
  <c r="G1984" i="3"/>
  <c r="H1984" i="3" s="1"/>
  <c r="G1968" i="3"/>
  <c r="H1968" i="3" s="1"/>
  <c r="G1952" i="3"/>
  <c r="H1952" i="3" s="1"/>
  <c r="G3892" i="3"/>
  <c r="H3892" i="3" s="1"/>
  <c r="G3988" i="3"/>
  <c r="H3988" i="3" s="1"/>
  <c r="G2855" i="3"/>
  <c r="H2855" i="3" s="1"/>
  <c r="G2839" i="3"/>
  <c r="H2839" i="3" s="1"/>
  <c r="G2823" i="3"/>
  <c r="H2823" i="3" s="1"/>
  <c r="G2807" i="3"/>
  <c r="H2807" i="3" s="1"/>
  <c r="G2791" i="3"/>
  <c r="H2791" i="3" s="1"/>
  <c r="G2775" i="3"/>
  <c r="H2775" i="3" s="1"/>
  <c r="G2759" i="3"/>
  <c r="H2759" i="3" s="1"/>
  <c r="G2743" i="3"/>
  <c r="H2743" i="3" s="1"/>
  <c r="G2727" i="3"/>
  <c r="H2727" i="3" s="1"/>
  <c r="G2711" i="3"/>
  <c r="H2711" i="3" s="1"/>
  <c r="G2695" i="3"/>
  <c r="H2695" i="3" s="1"/>
  <c r="G2679" i="3"/>
  <c r="H2679" i="3" s="1"/>
  <c r="G2663" i="3"/>
  <c r="H2663" i="3" s="1"/>
  <c r="G2647" i="3"/>
  <c r="H2647" i="3" s="1"/>
  <c r="G2631" i="3"/>
  <c r="H2631" i="3" s="1"/>
  <c r="G2615" i="3"/>
  <c r="H2615" i="3" s="1"/>
  <c r="G2599" i="3"/>
  <c r="H2599" i="3" s="1"/>
  <c r="G2583" i="3"/>
  <c r="H2583" i="3" s="1"/>
  <c r="G2567" i="3"/>
  <c r="H2567" i="3" s="1"/>
  <c r="G2551" i="3"/>
  <c r="H2551" i="3" s="1"/>
  <c r="G2535" i="3"/>
  <c r="H2535" i="3" s="1"/>
  <c r="G2519" i="3"/>
  <c r="H2519" i="3" s="1"/>
  <c r="G2503" i="3"/>
  <c r="H2503" i="3" s="1"/>
  <c r="G2487" i="3"/>
  <c r="H2487" i="3" s="1"/>
  <c r="G2471" i="3"/>
  <c r="H2471" i="3" s="1"/>
  <c r="G2455" i="3"/>
  <c r="H2455" i="3" s="1"/>
  <c r="G2439" i="3"/>
  <c r="H2439" i="3" s="1"/>
  <c r="G2423" i="3"/>
  <c r="H2423" i="3" s="1"/>
  <c r="G2407" i="3"/>
  <c r="H2407" i="3" s="1"/>
  <c r="G2391" i="3"/>
  <c r="H2391" i="3" s="1"/>
  <c r="G2375" i="3"/>
  <c r="H2375" i="3" s="1"/>
  <c r="G2359" i="3"/>
  <c r="H2359" i="3" s="1"/>
  <c r="G2343" i="3"/>
  <c r="H2343" i="3" s="1"/>
  <c r="G2327" i="3"/>
  <c r="H2327" i="3" s="1"/>
  <c r="G2311" i="3"/>
  <c r="H2311" i="3" s="1"/>
  <c r="G2295" i="3"/>
  <c r="H2295" i="3" s="1"/>
  <c r="G2279" i="3"/>
  <c r="H2279" i="3" s="1"/>
  <c r="G2263" i="3"/>
  <c r="H2263" i="3" s="1"/>
  <c r="G2247" i="3"/>
  <c r="H2247" i="3" s="1"/>
  <c r="G2231" i="3"/>
  <c r="H2231" i="3" s="1"/>
  <c r="G2215" i="3"/>
  <c r="H2215" i="3" s="1"/>
  <c r="G2199" i="3"/>
  <c r="H2199" i="3" s="1"/>
  <c r="G2183" i="3"/>
  <c r="H2183" i="3" s="1"/>
  <c r="G2167" i="3"/>
  <c r="H2167" i="3" s="1"/>
  <c r="G2151" i="3"/>
  <c r="H2151" i="3" s="1"/>
  <c r="G2135" i="3"/>
  <c r="H2135" i="3" s="1"/>
  <c r="G2119" i="3"/>
  <c r="H2119" i="3" s="1"/>
  <c r="G2103" i="3"/>
  <c r="H2103" i="3" s="1"/>
  <c r="G2087" i="3"/>
  <c r="H2087" i="3" s="1"/>
  <c r="G2071" i="3"/>
  <c r="H2071" i="3" s="1"/>
  <c r="G2055" i="3"/>
  <c r="H2055" i="3" s="1"/>
  <c r="G2039" i="3"/>
  <c r="H2039" i="3" s="1"/>
  <c r="G2023" i="3"/>
  <c r="H2023" i="3" s="1"/>
  <c r="G2007" i="3"/>
  <c r="H2007" i="3" s="1"/>
  <c r="G1991" i="3"/>
  <c r="H1991" i="3" s="1"/>
  <c r="G1975" i="3"/>
  <c r="H1975" i="3" s="1"/>
  <c r="G1959" i="3"/>
  <c r="H1959" i="3" s="1"/>
  <c r="G1943" i="3"/>
  <c r="H1943" i="3" s="1"/>
  <c r="G3828" i="3"/>
  <c r="H3828" i="3" s="1"/>
  <c r="G1930" i="3"/>
  <c r="H1930" i="3" s="1"/>
  <c r="G1914" i="3"/>
  <c r="H1914" i="3" s="1"/>
  <c r="G1898" i="3"/>
  <c r="H1898" i="3" s="1"/>
  <c r="G1882" i="3"/>
  <c r="H1882" i="3" s="1"/>
  <c r="G1866" i="3"/>
  <c r="H1866" i="3" s="1"/>
  <c r="G1850" i="3"/>
  <c r="H1850" i="3" s="1"/>
  <c r="G1834" i="3"/>
  <c r="H1834" i="3" s="1"/>
  <c r="G1818" i="3"/>
  <c r="H1818" i="3" s="1"/>
  <c r="G8139" i="3"/>
  <c r="H8139" i="3" s="1"/>
  <c r="G7332" i="3"/>
  <c r="H7332" i="3" s="1"/>
  <c r="G6920" i="3"/>
  <c r="H6920" i="3" s="1"/>
  <c r="G6802" i="3"/>
  <c r="H6802" i="3" s="1"/>
  <c r="G6586" i="3"/>
  <c r="H6586" i="3" s="1"/>
  <c r="G6380" i="3"/>
  <c r="H6380" i="3" s="1"/>
  <c r="G6399" i="3"/>
  <c r="H6399" i="3" s="1"/>
  <c r="G6150" i="3"/>
  <c r="H6150" i="3" s="1"/>
  <c r="G5982" i="3"/>
  <c r="H5982" i="3" s="1"/>
  <c r="G5812" i="3"/>
  <c r="H5812" i="3" s="1"/>
  <c r="G6471" i="3"/>
  <c r="H6471" i="3" s="1"/>
  <c r="G6299" i="3"/>
  <c r="H6299" i="3" s="1"/>
  <c r="G6171" i="3"/>
  <c r="H6171" i="3" s="1"/>
  <c r="G6043" i="3"/>
  <c r="H6043" i="3" s="1"/>
  <c r="G5915" i="3"/>
  <c r="H5915" i="3" s="1"/>
  <c r="G5787" i="3"/>
  <c r="H5787" i="3" s="1"/>
  <c r="G5667" i="3"/>
  <c r="H5667" i="3" s="1"/>
  <c r="G5539" i="3"/>
  <c r="H5539" i="3" s="1"/>
  <c r="G5411" i="3"/>
  <c r="H5411" i="3" s="1"/>
  <c r="G5283" i="3"/>
  <c r="H5283" i="3" s="1"/>
  <c r="G5302" i="3"/>
  <c r="H5302" i="3" s="1"/>
  <c r="G5538" i="3"/>
  <c r="H5538" i="3" s="1"/>
  <c r="G5117" i="3"/>
  <c r="H5117" i="3" s="1"/>
  <c r="G4989" i="3"/>
  <c r="H4989" i="3" s="1"/>
  <c r="G4861" i="3"/>
  <c r="H4861" i="3" s="1"/>
  <c r="G4733" i="3"/>
  <c r="H4733" i="3" s="1"/>
  <c r="G4605" i="3"/>
  <c r="H4605" i="3" s="1"/>
  <c r="G4525" i="3"/>
  <c r="H4525" i="3" s="1"/>
  <c r="G4461" i="3"/>
  <c r="H4461" i="3" s="1"/>
  <c r="G4397" i="3"/>
  <c r="H4397" i="3" s="1"/>
  <c r="G4333" i="3"/>
  <c r="H4333" i="3" s="1"/>
  <c r="G4269" i="3"/>
  <c r="H4269" i="3" s="1"/>
  <c r="G4205" i="3"/>
  <c r="H4205" i="3" s="1"/>
  <c r="G5760" i="3"/>
  <c r="H5760" i="3" s="1"/>
  <c r="G5632" i="3"/>
  <c r="H5632" i="3" s="1"/>
  <c r="G5504" i="3"/>
  <c r="H5504" i="3" s="1"/>
  <c r="G5376" i="3"/>
  <c r="H5376" i="3" s="1"/>
  <c r="G5226" i="3"/>
  <c r="H5226" i="3" s="1"/>
  <c r="G4704" i="3"/>
  <c r="H4704" i="3" s="1"/>
  <c r="G5446" i="3"/>
  <c r="H5446" i="3" s="1"/>
  <c r="G4790" i="3"/>
  <c r="H4790" i="3" s="1"/>
  <c r="G4328" i="3"/>
  <c r="H4328" i="3" s="1"/>
  <c r="G5004" i="3"/>
  <c r="H5004" i="3" s="1"/>
  <c r="G4442" i="3"/>
  <c r="H4442" i="3" s="1"/>
  <c r="G5106" i="3"/>
  <c r="H5106" i="3" s="1"/>
  <c r="G4802" i="3"/>
  <c r="H4802" i="3" s="1"/>
  <c r="G4492" i="3"/>
  <c r="H4492" i="3" s="1"/>
  <c r="G5128" i="3"/>
  <c r="H5128" i="3" s="1"/>
  <c r="G4824" i="3"/>
  <c r="H4824" i="3" s="1"/>
  <c r="G5526" i="3"/>
  <c r="H5526" i="3" s="1"/>
  <c r="G4990" i="3"/>
  <c r="H4990" i="3" s="1"/>
  <c r="G4686" i="3"/>
  <c r="H4686" i="3" s="1"/>
  <c r="G5108" i="3"/>
  <c r="H5108" i="3" s="1"/>
  <c r="G4756" i="3"/>
  <c r="H4756" i="3" s="1"/>
  <c r="G4402" i="3"/>
  <c r="H4402" i="3" s="1"/>
  <c r="G5178" i="3"/>
  <c r="H5178" i="3" s="1"/>
  <c r="G4826" i="3"/>
  <c r="H4826" i="3" s="1"/>
  <c r="G4564" i="3"/>
  <c r="H4564" i="3" s="1"/>
  <c r="G4196" i="3"/>
  <c r="H4196" i="3" s="1"/>
  <c r="G4070" i="3"/>
  <c r="H4070" i="3" s="1"/>
  <c r="G4003" i="3"/>
  <c r="H4003" i="3" s="1"/>
  <c r="G3957" i="3"/>
  <c r="H3957" i="3" s="1"/>
  <c r="G3913" i="3"/>
  <c r="H3913" i="3" s="1"/>
  <c r="G3875" i="3"/>
  <c r="H3875" i="3" s="1"/>
  <c r="G3829" i="3"/>
  <c r="H3829" i="3" s="1"/>
  <c r="G3801" i="3"/>
  <c r="H3801" i="3" s="1"/>
  <c r="G3785" i="3"/>
  <c r="H3785" i="3" s="1"/>
  <c r="G3769" i="3"/>
  <c r="H3769" i="3" s="1"/>
  <c r="G3753" i="3"/>
  <c r="H3753" i="3" s="1"/>
  <c r="G3737" i="3"/>
  <c r="H3737" i="3" s="1"/>
  <c r="G3721" i="3"/>
  <c r="H3721" i="3" s="1"/>
  <c r="G3705" i="3"/>
  <c r="H3705" i="3" s="1"/>
  <c r="G3689" i="3"/>
  <c r="H3689" i="3" s="1"/>
  <c r="G3673" i="3"/>
  <c r="H3673" i="3" s="1"/>
  <c r="G3657" i="3"/>
  <c r="H3657" i="3" s="1"/>
  <c r="G3641" i="3"/>
  <c r="H3641" i="3" s="1"/>
  <c r="G3625" i="3"/>
  <c r="H3625" i="3" s="1"/>
  <c r="G3609" i="3"/>
  <c r="H3609" i="3" s="1"/>
  <c r="G3593" i="3"/>
  <c r="H3593" i="3" s="1"/>
  <c r="G3577" i="3"/>
  <c r="H3577" i="3" s="1"/>
  <c r="G3561" i="3"/>
  <c r="H3561" i="3" s="1"/>
  <c r="G3545" i="3"/>
  <c r="H3545" i="3" s="1"/>
  <c r="G3529" i="3"/>
  <c r="H3529" i="3" s="1"/>
  <c r="G3513" i="3"/>
  <c r="H3513" i="3" s="1"/>
  <c r="G3497" i="3"/>
  <c r="H3497" i="3" s="1"/>
  <c r="G3481" i="3"/>
  <c r="H3481" i="3" s="1"/>
  <c r="G3465" i="3"/>
  <c r="H3465" i="3" s="1"/>
  <c r="G3449" i="3"/>
  <c r="H3449" i="3" s="1"/>
  <c r="G4350" i="3"/>
  <c r="H4350" i="3" s="1"/>
  <c r="G4145" i="3"/>
  <c r="H4145" i="3" s="1"/>
  <c r="G4081" i="3"/>
  <c r="H4081" i="3" s="1"/>
  <c r="G4432" i="3"/>
  <c r="H4432" i="3" s="1"/>
  <c r="G4138" i="3"/>
  <c r="H4138" i="3" s="1"/>
  <c r="G4074" i="3"/>
  <c r="H4074" i="3" s="1"/>
  <c r="G4318" i="3"/>
  <c r="H4318" i="3" s="1"/>
  <c r="G4117" i="3"/>
  <c r="H4117" i="3" s="1"/>
  <c r="G4053" i="3"/>
  <c r="H4053" i="3" s="1"/>
  <c r="G4162" i="3"/>
  <c r="H4162" i="3" s="1"/>
  <c r="G4098" i="3"/>
  <c r="H4098" i="3" s="1"/>
  <c r="G4034" i="3"/>
  <c r="H4034" i="3" s="1"/>
  <c r="G4182" i="3"/>
  <c r="H4182" i="3" s="1"/>
  <c r="G4116" i="3"/>
  <c r="H4116" i="3" s="1"/>
  <c r="G4052" i="3"/>
  <c r="H4052" i="3" s="1"/>
  <c r="G4030" i="3"/>
  <c r="H4030" i="3" s="1"/>
  <c r="G3902" i="3"/>
  <c r="H3902" i="3" s="1"/>
  <c r="G3506" i="3"/>
  <c r="H3506" i="3" s="1"/>
  <c r="G4103" i="3"/>
  <c r="H4103" i="3" s="1"/>
  <c r="G3944" i="3"/>
  <c r="H3944" i="3" s="1"/>
  <c r="G3816" i="3"/>
  <c r="H3816" i="3" s="1"/>
  <c r="G3431" i="3"/>
  <c r="H3431" i="3" s="1"/>
  <c r="G3415" i="3"/>
  <c r="H3415" i="3" s="1"/>
  <c r="G3399" i="3"/>
  <c r="H3399" i="3" s="1"/>
  <c r="G3383" i="3"/>
  <c r="H3383" i="3" s="1"/>
  <c r="G3367" i="3"/>
  <c r="H3367" i="3" s="1"/>
  <c r="G3351" i="3"/>
  <c r="H3351" i="3" s="1"/>
  <c r="G3335" i="3"/>
  <c r="H3335" i="3" s="1"/>
  <c r="G3319" i="3"/>
  <c r="H3319" i="3" s="1"/>
  <c r="G3303" i="3"/>
  <c r="H3303" i="3" s="1"/>
  <c r="G3287" i="3"/>
  <c r="H3287" i="3" s="1"/>
  <c r="G3271" i="3"/>
  <c r="H3271" i="3" s="1"/>
  <c r="G3255" i="3"/>
  <c r="H3255" i="3" s="1"/>
  <c r="G3239" i="3"/>
  <c r="H3239" i="3" s="1"/>
  <c r="G3223" i="3"/>
  <c r="H3223" i="3" s="1"/>
  <c r="G3207" i="3"/>
  <c r="H3207" i="3" s="1"/>
  <c r="G3191" i="3"/>
  <c r="H3191" i="3" s="1"/>
  <c r="G3175" i="3"/>
  <c r="H3175" i="3" s="1"/>
  <c r="G3159" i="3"/>
  <c r="H3159" i="3" s="1"/>
  <c r="G3143" i="3"/>
  <c r="H3143" i="3" s="1"/>
  <c r="G3127" i="3"/>
  <c r="H3127" i="3" s="1"/>
  <c r="G3111" i="3"/>
  <c r="H3111" i="3" s="1"/>
  <c r="G3095" i="3"/>
  <c r="H3095" i="3" s="1"/>
  <c r="G3079" i="3"/>
  <c r="H3079" i="3" s="1"/>
  <c r="G3063" i="3"/>
  <c r="H3063" i="3" s="1"/>
  <c r="G3047" i="3"/>
  <c r="H3047" i="3" s="1"/>
  <c r="G3031" i="3"/>
  <c r="H3031" i="3" s="1"/>
  <c r="G3015" i="3"/>
  <c r="H3015" i="3" s="1"/>
  <c r="G2999" i="3"/>
  <c r="H2999" i="3" s="1"/>
  <c r="G2983" i="3"/>
  <c r="H2983" i="3" s="1"/>
  <c r="G2967" i="3"/>
  <c r="H2967" i="3" s="1"/>
  <c r="G2951" i="3"/>
  <c r="H2951" i="3" s="1"/>
  <c r="G2935" i="3"/>
  <c r="H2935" i="3" s="1"/>
  <c r="G2919" i="3"/>
  <c r="H2919" i="3" s="1"/>
  <c r="G2903" i="3"/>
  <c r="H2903" i="3" s="1"/>
  <c r="G2887" i="3"/>
  <c r="H2887" i="3" s="1"/>
  <c r="G2871" i="3"/>
  <c r="H2871" i="3" s="1"/>
  <c r="G4018" i="3"/>
  <c r="H4018" i="3" s="1"/>
  <c r="G3890" i="3"/>
  <c r="H3890" i="3" s="1"/>
  <c r="G3780" i="3"/>
  <c r="H3780" i="3" s="1"/>
  <c r="G3748" i="3"/>
  <c r="H3748" i="3" s="1"/>
  <c r="G3716" i="3"/>
  <c r="H3716" i="3" s="1"/>
  <c r="G3684" i="3"/>
  <c r="H3684" i="3" s="1"/>
  <c r="G3652" i="3"/>
  <c r="H3652" i="3" s="1"/>
  <c r="G3620" i="3"/>
  <c r="H3620" i="3" s="1"/>
  <c r="G3588" i="3"/>
  <c r="H3588" i="3" s="1"/>
  <c r="G3556" i="3"/>
  <c r="H3556" i="3" s="1"/>
  <c r="G3524" i="3"/>
  <c r="H3524" i="3" s="1"/>
  <c r="G4272" i="3"/>
  <c r="H4272" i="3" s="1"/>
  <c r="G3980" i="3"/>
  <c r="H3980" i="3" s="1"/>
  <c r="G3852" i="3"/>
  <c r="H3852" i="3" s="1"/>
  <c r="G3464" i="3"/>
  <c r="H3464" i="3" s="1"/>
  <c r="G4022" i="3"/>
  <c r="H4022" i="3" s="1"/>
  <c r="G3894" i="3"/>
  <c r="H3894" i="3" s="1"/>
  <c r="G3482" i="3"/>
  <c r="H3482" i="3" s="1"/>
  <c r="G4071" i="3"/>
  <c r="H4071" i="3" s="1"/>
  <c r="G3920" i="3"/>
  <c r="H3920" i="3" s="1"/>
  <c r="G3792" i="3"/>
  <c r="H3792" i="3" s="1"/>
  <c r="G3430" i="3"/>
  <c r="H3430" i="3" s="1"/>
  <c r="G3414" i="3"/>
  <c r="H3414" i="3" s="1"/>
  <c r="G3398" i="3"/>
  <c r="H3398" i="3" s="1"/>
  <c r="G3382" i="3"/>
  <c r="H3382" i="3" s="1"/>
  <c r="G3366" i="3"/>
  <c r="H3366" i="3" s="1"/>
  <c r="G3350" i="3"/>
  <c r="H3350" i="3" s="1"/>
  <c r="G3334" i="3"/>
  <c r="H3334" i="3" s="1"/>
  <c r="G3318" i="3"/>
  <c r="H3318" i="3" s="1"/>
  <c r="G3302" i="3"/>
  <c r="H3302" i="3" s="1"/>
  <c r="G3286" i="3"/>
  <c r="H3286" i="3" s="1"/>
  <c r="G3270" i="3"/>
  <c r="H3270" i="3" s="1"/>
  <c r="G3254" i="3"/>
  <c r="H3254" i="3" s="1"/>
  <c r="G3238" i="3"/>
  <c r="H3238" i="3" s="1"/>
  <c r="G3222" i="3"/>
  <c r="H3222" i="3" s="1"/>
  <c r="G3206" i="3"/>
  <c r="H3206" i="3" s="1"/>
  <c r="G3190" i="3"/>
  <c r="H3190" i="3" s="1"/>
  <c r="G3174" i="3"/>
  <c r="H3174" i="3" s="1"/>
  <c r="G3158" i="3"/>
  <c r="H3158" i="3" s="1"/>
  <c r="G3142" i="3"/>
  <c r="H3142" i="3" s="1"/>
  <c r="G3126" i="3"/>
  <c r="H3126" i="3" s="1"/>
  <c r="G3110" i="3"/>
  <c r="H3110" i="3" s="1"/>
  <c r="G3094" i="3"/>
  <c r="H3094" i="3" s="1"/>
  <c r="G3078" i="3"/>
  <c r="H3078" i="3" s="1"/>
  <c r="G3062" i="3"/>
  <c r="H3062" i="3" s="1"/>
  <c r="G3046" i="3"/>
  <c r="H3046" i="3" s="1"/>
  <c r="G3030" i="3"/>
  <c r="H3030" i="3" s="1"/>
  <c r="G3014" i="3"/>
  <c r="H3014" i="3" s="1"/>
  <c r="G2998" i="3"/>
  <c r="H2998" i="3" s="1"/>
  <c r="G2982" i="3"/>
  <c r="H2982" i="3" s="1"/>
  <c r="G2966" i="3"/>
  <c r="H2966" i="3" s="1"/>
  <c r="G2950" i="3"/>
  <c r="H2950" i="3" s="1"/>
  <c r="G2934" i="3"/>
  <c r="H2934" i="3" s="1"/>
  <c r="G2918" i="3"/>
  <c r="H2918" i="3" s="1"/>
  <c r="G2902" i="3"/>
  <c r="H2902" i="3" s="1"/>
  <c r="G2886" i="3"/>
  <c r="H2886" i="3" s="1"/>
  <c r="G2870" i="3"/>
  <c r="H2870" i="3" s="1"/>
  <c r="G4010" i="3"/>
  <c r="H4010" i="3" s="1"/>
  <c r="G3882" i="3"/>
  <c r="H3882" i="3" s="1"/>
  <c r="G3778" i="3"/>
  <c r="H3778" i="3" s="1"/>
  <c r="G3746" i="3"/>
  <c r="H3746" i="3" s="1"/>
  <c r="G3714" i="3"/>
  <c r="H3714" i="3" s="1"/>
  <c r="G3682" i="3"/>
  <c r="H3682" i="3" s="1"/>
  <c r="G3650" i="3"/>
  <c r="H3650" i="3" s="1"/>
  <c r="G3618" i="3"/>
  <c r="H3618" i="3" s="1"/>
  <c r="G3586" i="3"/>
  <c r="H3586" i="3" s="1"/>
  <c r="G3554" i="3"/>
  <c r="H3554" i="3" s="1"/>
  <c r="G3522" i="3"/>
  <c r="H3522" i="3" s="1"/>
  <c r="G3438" i="3"/>
  <c r="H3438" i="3" s="1"/>
  <c r="G2862" i="3"/>
  <c r="H2862" i="3" s="1"/>
  <c r="G2846" i="3"/>
  <c r="H2846" i="3" s="1"/>
  <c r="G2830" i="3"/>
  <c r="H2830" i="3" s="1"/>
  <c r="G2814" i="3"/>
  <c r="H2814" i="3" s="1"/>
  <c r="G2798" i="3"/>
  <c r="H2798" i="3" s="1"/>
  <c r="G2782" i="3"/>
  <c r="H2782" i="3" s="1"/>
  <c r="G2766" i="3"/>
  <c r="H2766" i="3" s="1"/>
  <c r="G2750" i="3"/>
  <c r="H2750" i="3" s="1"/>
  <c r="G2734" i="3"/>
  <c r="H2734" i="3" s="1"/>
  <c r="G2718" i="3"/>
  <c r="H2718" i="3" s="1"/>
  <c r="G2702" i="3"/>
  <c r="H2702" i="3" s="1"/>
  <c r="G2686" i="3"/>
  <c r="H2686" i="3" s="1"/>
  <c r="G2670" i="3"/>
  <c r="H2670" i="3" s="1"/>
  <c r="G2654" i="3"/>
  <c r="H2654" i="3" s="1"/>
  <c r="G2638" i="3"/>
  <c r="H2638" i="3" s="1"/>
  <c r="G2622" i="3"/>
  <c r="H2622" i="3" s="1"/>
  <c r="G2606" i="3"/>
  <c r="H2606" i="3" s="1"/>
  <c r="G2590" i="3"/>
  <c r="H2590" i="3" s="1"/>
  <c r="G2574" i="3"/>
  <c r="H2574" i="3" s="1"/>
  <c r="G2558" i="3"/>
  <c r="H2558" i="3" s="1"/>
  <c r="G2542" i="3"/>
  <c r="H2542" i="3" s="1"/>
  <c r="G2526" i="3"/>
  <c r="H2526" i="3" s="1"/>
  <c r="G2510" i="3"/>
  <c r="H2510" i="3" s="1"/>
  <c r="G2494" i="3"/>
  <c r="H2494" i="3" s="1"/>
  <c r="G2478" i="3"/>
  <c r="H2478" i="3" s="1"/>
  <c r="G2462" i="3"/>
  <c r="H2462" i="3" s="1"/>
  <c r="G2446" i="3"/>
  <c r="H2446" i="3" s="1"/>
  <c r="G2430" i="3"/>
  <c r="H2430" i="3" s="1"/>
  <c r="G2414" i="3"/>
  <c r="H2414" i="3" s="1"/>
  <c r="G2398" i="3"/>
  <c r="H2398" i="3" s="1"/>
  <c r="G2382" i="3"/>
  <c r="H2382" i="3" s="1"/>
  <c r="G2366" i="3"/>
  <c r="H2366" i="3" s="1"/>
  <c r="G2350" i="3"/>
  <c r="H2350" i="3" s="1"/>
  <c r="G2334" i="3"/>
  <c r="H2334" i="3" s="1"/>
  <c r="G2318" i="3"/>
  <c r="H2318" i="3" s="1"/>
  <c r="G2302" i="3"/>
  <c r="H2302" i="3" s="1"/>
  <c r="G2286" i="3"/>
  <c r="H2286" i="3" s="1"/>
  <c r="G2270" i="3"/>
  <c r="H2270" i="3" s="1"/>
  <c r="G2254" i="3"/>
  <c r="H2254" i="3" s="1"/>
  <c r="G2238" i="3"/>
  <c r="H2238" i="3" s="1"/>
  <c r="G2222" i="3"/>
  <c r="H2222" i="3" s="1"/>
  <c r="G2206" i="3"/>
  <c r="H2206" i="3" s="1"/>
  <c r="G2190" i="3"/>
  <c r="H2190" i="3" s="1"/>
  <c r="G2174" i="3"/>
  <c r="H2174" i="3" s="1"/>
  <c r="G2158" i="3"/>
  <c r="H2158" i="3" s="1"/>
  <c r="G2142" i="3"/>
  <c r="H2142" i="3" s="1"/>
  <c r="G2126" i="3"/>
  <c r="H2126" i="3" s="1"/>
  <c r="G2110" i="3"/>
  <c r="H2110" i="3" s="1"/>
  <c r="G2094" i="3"/>
  <c r="H2094" i="3" s="1"/>
  <c r="G2078" i="3"/>
  <c r="H2078" i="3" s="1"/>
  <c r="G2062" i="3"/>
  <c r="H2062" i="3" s="1"/>
  <c r="G2046" i="3"/>
  <c r="H2046" i="3" s="1"/>
  <c r="G2030" i="3"/>
  <c r="H2030" i="3" s="1"/>
  <c r="G2014" i="3"/>
  <c r="H2014" i="3" s="1"/>
  <c r="G1998" i="3"/>
  <c r="H1998" i="3" s="1"/>
  <c r="G1982" i="3"/>
  <c r="H1982" i="3" s="1"/>
  <c r="G1966" i="3"/>
  <c r="H1966" i="3" s="1"/>
  <c r="G1950" i="3"/>
  <c r="H1950" i="3" s="1"/>
  <c r="G3440" i="3"/>
  <c r="H3440" i="3" s="1"/>
  <c r="G3860" i="3"/>
  <c r="H3860" i="3" s="1"/>
  <c r="G2853" i="3"/>
  <c r="H2853" i="3" s="1"/>
  <c r="G2837" i="3"/>
  <c r="H2837" i="3" s="1"/>
  <c r="G2821" i="3"/>
  <c r="H2821" i="3" s="1"/>
  <c r="G2805" i="3"/>
  <c r="H2805" i="3" s="1"/>
  <c r="G2789" i="3"/>
  <c r="H2789" i="3" s="1"/>
  <c r="G2773" i="3"/>
  <c r="H2773" i="3" s="1"/>
  <c r="G2757" i="3"/>
  <c r="H2757" i="3" s="1"/>
  <c r="G2741" i="3"/>
  <c r="H2741" i="3" s="1"/>
  <c r="G2725" i="3"/>
  <c r="H2725" i="3" s="1"/>
  <c r="G2709" i="3"/>
  <c r="H2709" i="3" s="1"/>
  <c r="G2693" i="3"/>
  <c r="H2693" i="3" s="1"/>
  <c r="G2677" i="3"/>
  <c r="H2677" i="3" s="1"/>
  <c r="G2661" i="3"/>
  <c r="H2661" i="3" s="1"/>
  <c r="G2645" i="3"/>
  <c r="H2645" i="3" s="1"/>
  <c r="G2629" i="3"/>
  <c r="H2629" i="3" s="1"/>
  <c r="G2613" i="3"/>
  <c r="H2613" i="3" s="1"/>
  <c r="G2597" i="3"/>
  <c r="H2597" i="3" s="1"/>
  <c r="G2581" i="3"/>
  <c r="H2581" i="3" s="1"/>
  <c r="G2565" i="3"/>
  <c r="H2565" i="3" s="1"/>
  <c r="G2549" i="3"/>
  <c r="H2549" i="3" s="1"/>
  <c r="G2533" i="3"/>
  <c r="H2533" i="3" s="1"/>
  <c r="G2517" i="3"/>
  <c r="H2517" i="3" s="1"/>
  <c r="G2501" i="3"/>
  <c r="H2501" i="3" s="1"/>
  <c r="G2485" i="3"/>
  <c r="H2485" i="3" s="1"/>
  <c r="G2469" i="3"/>
  <c r="H2469" i="3" s="1"/>
  <c r="G2453" i="3"/>
  <c r="H2453" i="3" s="1"/>
  <c r="G2437" i="3"/>
  <c r="H2437" i="3" s="1"/>
  <c r="G2421" i="3"/>
  <c r="H2421" i="3" s="1"/>
  <c r="G2405" i="3"/>
  <c r="H2405" i="3" s="1"/>
  <c r="G2389" i="3"/>
  <c r="H2389" i="3" s="1"/>
  <c r="G2373" i="3"/>
  <c r="H2373" i="3" s="1"/>
  <c r="G2357" i="3"/>
  <c r="H2357" i="3" s="1"/>
  <c r="G2341" i="3"/>
  <c r="H2341" i="3" s="1"/>
  <c r="G2325" i="3"/>
  <c r="H2325" i="3" s="1"/>
  <c r="G2309" i="3"/>
  <c r="H2309" i="3" s="1"/>
  <c r="G2293" i="3"/>
  <c r="H2293" i="3" s="1"/>
  <c r="G2277" i="3"/>
  <c r="H2277" i="3" s="1"/>
  <c r="G2261" i="3"/>
  <c r="H2261" i="3" s="1"/>
  <c r="G2245" i="3"/>
  <c r="H2245" i="3" s="1"/>
  <c r="G2229" i="3"/>
  <c r="H2229" i="3" s="1"/>
  <c r="G2213" i="3"/>
  <c r="H2213" i="3" s="1"/>
  <c r="G2197" i="3"/>
  <c r="H2197" i="3" s="1"/>
  <c r="G2181" i="3"/>
  <c r="H2181" i="3" s="1"/>
  <c r="G2165" i="3"/>
  <c r="H2165" i="3" s="1"/>
  <c r="G2149" i="3"/>
  <c r="H2149" i="3" s="1"/>
  <c r="G2133" i="3"/>
  <c r="H2133" i="3" s="1"/>
  <c r="G2117" i="3"/>
  <c r="H2117" i="3" s="1"/>
  <c r="G2101" i="3"/>
  <c r="H2101" i="3" s="1"/>
  <c r="G2085" i="3"/>
  <c r="H2085" i="3" s="1"/>
  <c r="G2069" i="3"/>
  <c r="H2069" i="3" s="1"/>
  <c r="G2053" i="3"/>
  <c r="H2053" i="3" s="1"/>
  <c r="G2037" i="3"/>
  <c r="H2037" i="3" s="1"/>
  <c r="G2021" i="3"/>
  <c r="H2021" i="3" s="1"/>
  <c r="G2005" i="3"/>
  <c r="H2005" i="3" s="1"/>
  <c r="G1989" i="3"/>
  <c r="H1989" i="3" s="1"/>
  <c r="G1973" i="3"/>
  <c r="H1973" i="3" s="1"/>
  <c r="G1957" i="3"/>
  <c r="H1957" i="3" s="1"/>
  <c r="G1941" i="3"/>
  <c r="H1941" i="3" s="1"/>
  <c r="G3504" i="3"/>
  <c r="H3504" i="3" s="1"/>
  <c r="G1928" i="3"/>
  <c r="H1928" i="3" s="1"/>
  <c r="G1912" i="3"/>
  <c r="H1912" i="3" s="1"/>
  <c r="G1896" i="3"/>
  <c r="H1896" i="3" s="1"/>
  <c r="G1880" i="3"/>
  <c r="H1880" i="3" s="1"/>
  <c r="G1864" i="3"/>
  <c r="H1864" i="3" s="1"/>
  <c r="G1848" i="3"/>
  <c r="H1848" i="3" s="1"/>
  <c r="G1832" i="3"/>
  <c r="H1832" i="3" s="1"/>
  <c r="G1816" i="3"/>
  <c r="H1816" i="3" s="1"/>
  <c r="G7821" i="3"/>
  <c r="H7821" i="3" s="1"/>
  <c r="G7268" i="3"/>
  <c r="H7268" i="3" s="1"/>
  <c r="G6879" i="3"/>
  <c r="H6879" i="3" s="1"/>
  <c r="G6770" i="3"/>
  <c r="H6770" i="3" s="1"/>
  <c r="G6558" i="3"/>
  <c r="H6558" i="3" s="1"/>
  <c r="G6352" i="3"/>
  <c r="H6352" i="3" s="1"/>
  <c r="G6302" i="3"/>
  <c r="H6302" i="3" s="1"/>
  <c r="G6130" i="3"/>
  <c r="H6130" i="3" s="1"/>
  <c r="G5958" i="3"/>
  <c r="H5958" i="3" s="1"/>
  <c r="G5796" i="3"/>
  <c r="H5796" i="3" s="1"/>
  <c r="G6339" i="3"/>
  <c r="H6339" i="3" s="1"/>
  <c r="G6283" i="3"/>
  <c r="H6283" i="3" s="1"/>
  <c r="G6155" i="3"/>
  <c r="H6155" i="3" s="1"/>
  <c r="G6027" i="3"/>
  <c r="H6027" i="3" s="1"/>
  <c r="G5899" i="3"/>
  <c r="H5899" i="3" s="1"/>
  <c r="G5771" i="3"/>
  <c r="H5771" i="3" s="1"/>
  <c r="G5651" i="3"/>
  <c r="H5651" i="3" s="1"/>
  <c r="G5523" i="3"/>
  <c r="H5523" i="3" s="1"/>
  <c r="G5395" i="3"/>
  <c r="H5395" i="3" s="1"/>
  <c r="G5267" i="3"/>
  <c r="H5267" i="3" s="1"/>
  <c r="G5762" i="3"/>
  <c r="H5762" i="3" s="1"/>
  <c r="G5248" i="3"/>
  <c r="H5248" i="3" s="1"/>
  <c r="G5101" i="3"/>
  <c r="H5101" i="3" s="1"/>
  <c r="G4973" i="3"/>
  <c r="H4973" i="3" s="1"/>
  <c r="G4845" i="3"/>
  <c r="H4845" i="3" s="1"/>
  <c r="G4717" i="3"/>
  <c r="H4717" i="3" s="1"/>
  <c r="G4589" i="3"/>
  <c r="H4589" i="3" s="1"/>
  <c r="G4513" i="3"/>
  <c r="H4513" i="3" s="1"/>
  <c r="G4449" i="3"/>
  <c r="H4449" i="3" s="1"/>
  <c r="G4385" i="3"/>
  <c r="H4385" i="3" s="1"/>
  <c r="G4321" i="3"/>
  <c r="H4321" i="3" s="1"/>
  <c r="G4257" i="3"/>
  <c r="H4257" i="3" s="1"/>
  <c r="G4193" i="3"/>
  <c r="H4193" i="3" s="1"/>
  <c r="G5736" i="3"/>
  <c r="H5736" i="3" s="1"/>
  <c r="G5608" i="3"/>
  <c r="H5608" i="3" s="1"/>
  <c r="G5480" i="3"/>
  <c r="H5480" i="3" s="1"/>
  <c r="G5352" i="3"/>
  <c r="H5352" i="3" s="1"/>
  <c r="G5120" i="3"/>
  <c r="H5120" i="3" s="1"/>
  <c r="G4566" i="3"/>
  <c r="H4566" i="3" s="1"/>
  <c r="G5206" i="3"/>
  <c r="H5206" i="3" s="1"/>
  <c r="G4694" i="3"/>
  <c r="H4694" i="3" s="1"/>
  <c r="G4232" i="3"/>
  <c r="H4232" i="3" s="1"/>
  <c r="G4908" i="3"/>
  <c r="H4908" i="3" s="1"/>
  <c r="G4346" i="3"/>
  <c r="H4346" i="3" s="1"/>
  <c r="G5074" i="3"/>
  <c r="H5074" i="3" s="1"/>
  <c r="G4722" i="3"/>
  <c r="H4722" i="3" s="1"/>
  <c r="G4476" i="3"/>
  <c r="H4476" i="3" s="1"/>
  <c r="G5096" i="3"/>
  <c r="H5096" i="3" s="1"/>
  <c r="G4744" i="3"/>
  <c r="H4744" i="3" s="1"/>
  <c r="G5494" i="3"/>
  <c r="H5494" i="3" s="1"/>
  <c r="G4958" i="3"/>
  <c r="H4958" i="3" s="1"/>
  <c r="G4630" i="3"/>
  <c r="H4630" i="3" s="1"/>
  <c r="G5092" i="3"/>
  <c r="H5092" i="3" s="1"/>
  <c r="G4724" i="3"/>
  <c r="H4724" i="3" s="1"/>
  <c r="G4322" i="3"/>
  <c r="H4322" i="3" s="1"/>
  <c r="G5162" i="3"/>
  <c r="H5162" i="3" s="1"/>
  <c r="G4794" i="3"/>
  <c r="H4794" i="3" s="1"/>
  <c r="G4484" i="3"/>
  <c r="H4484" i="3" s="1"/>
  <c r="G4180" i="3"/>
  <c r="H4180" i="3" s="1"/>
  <c r="G4054" i="3"/>
  <c r="H4054" i="3" s="1"/>
  <c r="G3993" i="3"/>
  <c r="H3993" i="3" s="1"/>
  <c r="G3955" i="3"/>
  <c r="H3955" i="3" s="1"/>
  <c r="G3909" i="3"/>
  <c r="H3909" i="3" s="1"/>
  <c r="G3865" i="3"/>
  <c r="H3865" i="3" s="1"/>
  <c r="G3827" i="3"/>
  <c r="H3827" i="3" s="1"/>
  <c r="G3799" i="3"/>
  <c r="H3799" i="3" s="1"/>
  <c r="G3783" i="3"/>
  <c r="H3783" i="3" s="1"/>
  <c r="G3767" i="3"/>
  <c r="H3767" i="3" s="1"/>
  <c r="G3751" i="3"/>
  <c r="H3751" i="3" s="1"/>
  <c r="G3735" i="3"/>
  <c r="H3735" i="3" s="1"/>
  <c r="G3719" i="3"/>
  <c r="H3719" i="3" s="1"/>
  <c r="G3703" i="3"/>
  <c r="H3703" i="3" s="1"/>
  <c r="G3687" i="3"/>
  <c r="H3687" i="3" s="1"/>
  <c r="G3671" i="3"/>
  <c r="H3671" i="3" s="1"/>
  <c r="G3655" i="3"/>
  <c r="H3655" i="3" s="1"/>
  <c r="G3639" i="3"/>
  <c r="H3639" i="3" s="1"/>
  <c r="G3623" i="3"/>
  <c r="H3623" i="3" s="1"/>
  <c r="G3607" i="3"/>
  <c r="H3607" i="3" s="1"/>
  <c r="G3591" i="3"/>
  <c r="H3591" i="3" s="1"/>
  <c r="G3575" i="3"/>
  <c r="H3575" i="3" s="1"/>
  <c r="G3559" i="3"/>
  <c r="H3559" i="3" s="1"/>
  <c r="G3543" i="3"/>
  <c r="H3543" i="3" s="1"/>
  <c r="G3527" i="3"/>
  <c r="H3527" i="3" s="1"/>
  <c r="G3511" i="3"/>
  <c r="H3511" i="3" s="1"/>
  <c r="G3495" i="3"/>
  <c r="H3495" i="3" s="1"/>
  <c r="G3479" i="3"/>
  <c r="H3479" i="3" s="1"/>
  <c r="G3463" i="3"/>
  <c r="H3463" i="3" s="1"/>
  <c r="G3447" i="3"/>
  <c r="H3447" i="3" s="1"/>
  <c r="G4286" i="3"/>
  <c r="H4286" i="3" s="1"/>
  <c r="G4136" i="3"/>
  <c r="H4136" i="3" s="1"/>
  <c r="G4072" i="3"/>
  <c r="H4072" i="3" s="1"/>
  <c r="G4384" i="3"/>
  <c r="H4384" i="3" s="1"/>
  <c r="G4131" i="3"/>
  <c r="H4131" i="3" s="1"/>
  <c r="G4067" i="3"/>
  <c r="H4067" i="3" s="1"/>
  <c r="G4268" i="3"/>
  <c r="H4268" i="3" s="1"/>
  <c r="G4108" i="3"/>
  <c r="H4108" i="3" s="1"/>
  <c r="G4044" i="3"/>
  <c r="H4044" i="3" s="1"/>
  <c r="G4155" i="3"/>
  <c r="H4155" i="3" s="1"/>
  <c r="G4091" i="3"/>
  <c r="H4091" i="3" s="1"/>
  <c r="G4544" i="3"/>
  <c r="H4544" i="3" s="1"/>
  <c r="G4176" i="3"/>
  <c r="H4176" i="3" s="1"/>
  <c r="G4109" i="3"/>
  <c r="H4109" i="3" s="1"/>
  <c r="G4045" i="3"/>
  <c r="H4045" i="3" s="1"/>
  <c r="G4014" i="3"/>
  <c r="H4014" i="3" s="1"/>
  <c r="G3886" i="3"/>
  <c r="H3886" i="3" s="1"/>
  <c r="G3490" i="3"/>
  <c r="H3490" i="3" s="1"/>
  <c r="G4064" i="3"/>
  <c r="H4064" i="3" s="1"/>
  <c r="G3928" i="3"/>
  <c r="H3928" i="3" s="1"/>
  <c r="G3800" i="3"/>
  <c r="H3800" i="3" s="1"/>
  <c r="G3429" i="3"/>
  <c r="H3429" i="3" s="1"/>
  <c r="G3413" i="3"/>
  <c r="H3413" i="3" s="1"/>
  <c r="G3397" i="3"/>
  <c r="H3397" i="3" s="1"/>
  <c r="G3381" i="3"/>
  <c r="H3381" i="3" s="1"/>
  <c r="G3365" i="3"/>
  <c r="H3365" i="3" s="1"/>
  <c r="G3349" i="3"/>
  <c r="H3349" i="3" s="1"/>
  <c r="G3333" i="3"/>
  <c r="H3333" i="3" s="1"/>
  <c r="G3317" i="3"/>
  <c r="H3317" i="3" s="1"/>
  <c r="G3301" i="3"/>
  <c r="H3301" i="3" s="1"/>
  <c r="G3285" i="3"/>
  <c r="H3285" i="3" s="1"/>
  <c r="G3269" i="3"/>
  <c r="H3269" i="3" s="1"/>
  <c r="G3253" i="3"/>
  <c r="H3253" i="3" s="1"/>
  <c r="G3237" i="3"/>
  <c r="H3237" i="3" s="1"/>
  <c r="G3221" i="3"/>
  <c r="H3221" i="3" s="1"/>
  <c r="G3205" i="3"/>
  <c r="H3205" i="3" s="1"/>
  <c r="G3189" i="3"/>
  <c r="H3189" i="3" s="1"/>
  <c r="G3173" i="3"/>
  <c r="H3173" i="3" s="1"/>
  <c r="G3157" i="3"/>
  <c r="H3157" i="3" s="1"/>
  <c r="G3141" i="3"/>
  <c r="H3141" i="3" s="1"/>
  <c r="G3125" i="3"/>
  <c r="H3125" i="3" s="1"/>
  <c r="G3109" i="3"/>
  <c r="H3109" i="3" s="1"/>
  <c r="G3093" i="3"/>
  <c r="H3093" i="3" s="1"/>
  <c r="G3077" i="3"/>
  <c r="H3077" i="3" s="1"/>
  <c r="G3061" i="3"/>
  <c r="H3061" i="3" s="1"/>
  <c r="G3045" i="3"/>
  <c r="H3045" i="3" s="1"/>
  <c r="G3029" i="3"/>
  <c r="H3029" i="3" s="1"/>
  <c r="G3013" i="3"/>
  <c r="H3013" i="3" s="1"/>
  <c r="G2997" i="3"/>
  <c r="H2997" i="3" s="1"/>
  <c r="G2981" i="3"/>
  <c r="H2981" i="3" s="1"/>
  <c r="G2965" i="3"/>
  <c r="H2965" i="3" s="1"/>
  <c r="G2949" i="3"/>
  <c r="H2949" i="3" s="1"/>
  <c r="G2933" i="3"/>
  <c r="H2933" i="3" s="1"/>
  <c r="G2917" i="3"/>
  <c r="H2917" i="3" s="1"/>
  <c r="G2901" i="3"/>
  <c r="H2901" i="3" s="1"/>
  <c r="G2885" i="3"/>
  <c r="H2885" i="3" s="1"/>
  <c r="G2869" i="3"/>
  <c r="H2869" i="3" s="1"/>
  <c r="G4002" i="3"/>
  <c r="H4002" i="3" s="1"/>
  <c r="G3874" i="3"/>
  <c r="H3874" i="3" s="1"/>
  <c r="G3776" i="3"/>
  <c r="H3776" i="3" s="1"/>
  <c r="G3744" i="3"/>
  <c r="H3744" i="3" s="1"/>
  <c r="G3712" i="3"/>
  <c r="H3712" i="3" s="1"/>
  <c r="G3680" i="3"/>
  <c r="H3680" i="3" s="1"/>
  <c r="G3648" i="3"/>
  <c r="H3648" i="3" s="1"/>
  <c r="G3616" i="3"/>
  <c r="H3616" i="3" s="1"/>
  <c r="G3584" i="3"/>
  <c r="H3584" i="3" s="1"/>
  <c r="G3552" i="3"/>
  <c r="H3552" i="3" s="1"/>
  <c r="G3520" i="3"/>
  <c r="H3520" i="3" s="1"/>
  <c r="G4151" i="3"/>
  <c r="H4151" i="3" s="1"/>
  <c r="G3964" i="3"/>
  <c r="H3964" i="3" s="1"/>
  <c r="G3836" i="3"/>
  <c r="H3836" i="3" s="1"/>
  <c r="G3448" i="3"/>
  <c r="H3448" i="3" s="1"/>
  <c r="G4006" i="3"/>
  <c r="H4006" i="3" s="1"/>
  <c r="G3878" i="3"/>
  <c r="H3878" i="3" s="1"/>
  <c r="G3466" i="3"/>
  <c r="H3466" i="3" s="1"/>
  <c r="G4032" i="3"/>
  <c r="H4032" i="3" s="1"/>
  <c r="G3904" i="3"/>
  <c r="H3904" i="3" s="1"/>
  <c r="G3500" i="3"/>
  <c r="H3500" i="3" s="1"/>
  <c r="G3428" i="3"/>
  <c r="H3428" i="3" s="1"/>
  <c r="G3412" i="3"/>
  <c r="H3412" i="3" s="1"/>
  <c r="G3396" i="3"/>
  <c r="H3396" i="3" s="1"/>
  <c r="G3380" i="3"/>
  <c r="H3380" i="3" s="1"/>
  <c r="G3364" i="3"/>
  <c r="H3364" i="3" s="1"/>
  <c r="G3348" i="3"/>
  <c r="H3348" i="3" s="1"/>
  <c r="G3332" i="3"/>
  <c r="H3332" i="3" s="1"/>
  <c r="G3316" i="3"/>
  <c r="H3316" i="3" s="1"/>
  <c r="G3300" i="3"/>
  <c r="H3300" i="3" s="1"/>
  <c r="G3284" i="3"/>
  <c r="H3284" i="3" s="1"/>
  <c r="G3268" i="3"/>
  <c r="H3268" i="3" s="1"/>
  <c r="G3252" i="3"/>
  <c r="H3252" i="3" s="1"/>
  <c r="G3236" i="3"/>
  <c r="H3236" i="3" s="1"/>
  <c r="G3220" i="3"/>
  <c r="H3220" i="3" s="1"/>
  <c r="G3204" i="3"/>
  <c r="H3204" i="3" s="1"/>
  <c r="G3188" i="3"/>
  <c r="H3188" i="3" s="1"/>
  <c r="G3172" i="3"/>
  <c r="H3172" i="3" s="1"/>
  <c r="G3156" i="3"/>
  <c r="H3156" i="3" s="1"/>
  <c r="G3140" i="3"/>
  <c r="H3140" i="3" s="1"/>
  <c r="G3124" i="3"/>
  <c r="H3124" i="3" s="1"/>
  <c r="G3108" i="3"/>
  <c r="H3108" i="3" s="1"/>
  <c r="G3092" i="3"/>
  <c r="H3092" i="3" s="1"/>
  <c r="G3076" i="3"/>
  <c r="H3076" i="3" s="1"/>
  <c r="G3060" i="3"/>
  <c r="H3060" i="3" s="1"/>
  <c r="G3044" i="3"/>
  <c r="H3044" i="3" s="1"/>
  <c r="G3028" i="3"/>
  <c r="H3028" i="3" s="1"/>
  <c r="G3012" i="3"/>
  <c r="H3012" i="3" s="1"/>
  <c r="G2996" i="3"/>
  <c r="H2996" i="3" s="1"/>
  <c r="G2980" i="3"/>
  <c r="H2980" i="3" s="1"/>
  <c r="G2964" i="3"/>
  <c r="H2964" i="3" s="1"/>
  <c r="G2948" i="3"/>
  <c r="H2948" i="3" s="1"/>
  <c r="G2932" i="3"/>
  <c r="H2932" i="3" s="1"/>
  <c r="G2916" i="3"/>
  <c r="H2916" i="3" s="1"/>
  <c r="G2900" i="3"/>
  <c r="H2900" i="3" s="1"/>
  <c r="G2884" i="3"/>
  <c r="H2884" i="3" s="1"/>
  <c r="G4528" i="3"/>
  <c r="H4528" i="3" s="1"/>
  <c r="G3994" i="3"/>
  <c r="H3994" i="3" s="1"/>
  <c r="G3866" i="3"/>
  <c r="H3866" i="3" s="1"/>
  <c r="G3774" i="3"/>
  <c r="H3774" i="3" s="1"/>
  <c r="G3742" i="3"/>
  <c r="H3742" i="3" s="1"/>
  <c r="G3710" i="3"/>
  <c r="H3710" i="3" s="1"/>
  <c r="G3678" i="3"/>
  <c r="H3678" i="3" s="1"/>
  <c r="G3646" i="3"/>
  <c r="H3646" i="3" s="1"/>
  <c r="G3614" i="3"/>
  <c r="H3614" i="3" s="1"/>
  <c r="G3582" i="3"/>
  <c r="H3582" i="3" s="1"/>
  <c r="G3550" i="3"/>
  <c r="H3550" i="3" s="1"/>
  <c r="G3518" i="3"/>
  <c r="H3518" i="3" s="1"/>
  <c r="G4119" i="3"/>
  <c r="H4119" i="3" s="1"/>
  <c r="G2860" i="3"/>
  <c r="H2860" i="3" s="1"/>
  <c r="G2844" i="3"/>
  <c r="H2844" i="3" s="1"/>
  <c r="G2828" i="3"/>
  <c r="H2828" i="3" s="1"/>
  <c r="G2812" i="3"/>
  <c r="H2812" i="3" s="1"/>
  <c r="G2796" i="3"/>
  <c r="H2796" i="3" s="1"/>
  <c r="G2780" i="3"/>
  <c r="H2780" i="3" s="1"/>
  <c r="G2764" i="3"/>
  <c r="H2764" i="3" s="1"/>
  <c r="G2748" i="3"/>
  <c r="H2748" i="3" s="1"/>
  <c r="G2732" i="3"/>
  <c r="H2732" i="3" s="1"/>
  <c r="G2716" i="3"/>
  <c r="H2716" i="3" s="1"/>
  <c r="G2700" i="3"/>
  <c r="H2700" i="3" s="1"/>
  <c r="G2684" i="3"/>
  <c r="H2684" i="3" s="1"/>
  <c r="G2668" i="3"/>
  <c r="H2668" i="3" s="1"/>
  <c r="G2652" i="3"/>
  <c r="H2652" i="3" s="1"/>
  <c r="G2636" i="3"/>
  <c r="H2636" i="3" s="1"/>
  <c r="G2620" i="3"/>
  <c r="H2620" i="3" s="1"/>
  <c r="G2604" i="3"/>
  <c r="H2604" i="3" s="1"/>
  <c r="G2588" i="3"/>
  <c r="H2588" i="3" s="1"/>
  <c r="G2572" i="3"/>
  <c r="H2572" i="3" s="1"/>
  <c r="G2556" i="3"/>
  <c r="H2556" i="3" s="1"/>
  <c r="G2540" i="3"/>
  <c r="H2540" i="3" s="1"/>
  <c r="G2524" i="3"/>
  <c r="H2524" i="3" s="1"/>
  <c r="G2508" i="3"/>
  <c r="H2508" i="3" s="1"/>
  <c r="G2492" i="3"/>
  <c r="H2492" i="3" s="1"/>
  <c r="G2476" i="3"/>
  <c r="H2476" i="3" s="1"/>
  <c r="G2460" i="3"/>
  <c r="H2460" i="3" s="1"/>
  <c r="G2444" i="3"/>
  <c r="H2444" i="3" s="1"/>
  <c r="G2428" i="3"/>
  <c r="H2428" i="3" s="1"/>
  <c r="G2412" i="3"/>
  <c r="H2412" i="3" s="1"/>
  <c r="G2396" i="3"/>
  <c r="H2396" i="3" s="1"/>
  <c r="G2380" i="3"/>
  <c r="H2380" i="3" s="1"/>
  <c r="G2364" i="3"/>
  <c r="H2364" i="3" s="1"/>
  <c r="G2348" i="3"/>
  <c r="H2348" i="3" s="1"/>
  <c r="G2332" i="3"/>
  <c r="H2332" i="3" s="1"/>
  <c r="G2316" i="3"/>
  <c r="H2316" i="3" s="1"/>
  <c r="G2300" i="3"/>
  <c r="H2300" i="3" s="1"/>
  <c r="G2284" i="3"/>
  <c r="H2284" i="3" s="1"/>
  <c r="G2268" i="3"/>
  <c r="H2268" i="3" s="1"/>
  <c r="G2252" i="3"/>
  <c r="H2252" i="3" s="1"/>
  <c r="G2236" i="3"/>
  <c r="H2236" i="3" s="1"/>
  <c r="G2220" i="3"/>
  <c r="H2220" i="3" s="1"/>
  <c r="G2204" i="3"/>
  <c r="H2204" i="3" s="1"/>
  <c r="G2188" i="3"/>
  <c r="H2188" i="3" s="1"/>
  <c r="G2172" i="3"/>
  <c r="H2172" i="3" s="1"/>
  <c r="G2156" i="3"/>
  <c r="H2156" i="3" s="1"/>
  <c r="G2140" i="3"/>
  <c r="H2140" i="3" s="1"/>
  <c r="G2124" i="3"/>
  <c r="H2124" i="3" s="1"/>
  <c r="G2108" i="3"/>
  <c r="H2108" i="3" s="1"/>
  <c r="G2092" i="3"/>
  <c r="H2092" i="3" s="1"/>
  <c r="G2076" i="3"/>
  <c r="H2076" i="3" s="1"/>
  <c r="G2060" i="3"/>
  <c r="H2060" i="3" s="1"/>
  <c r="G2044" i="3"/>
  <c r="H2044" i="3" s="1"/>
  <c r="G2028" i="3"/>
  <c r="H2028" i="3" s="1"/>
  <c r="G2012" i="3"/>
  <c r="H2012" i="3" s="1"/>
  <c r="G1996" i="3"/>
  <c r="H1996" i="3" s="1"/>
  <c r="G1980" i="3"/>
  <c r="H1980" i="3" s="1"/>
  <c r="G1964" i="3"/>
  <c r="H1964" i="3" s="1"/>
  <c r="G1948" i="3"/>
  <c r="H1948" i="3" s="1"/>
  <c r="G4080" i="3"/>
  <c r="H4080" i="3" s="1"/>
  <c r="G2867" i="3"/>
  <c r="H2867" i="3" s="1"/>
  <c r="G2851" i="3"/>
  <c r="H2851" i="3" s="1"/>
  <c r="G2835" i="3"/>
  <c r="H2835" i="3" s="1"/>
  <c r="G2819" i="3"/>
  <c r="H2819" i="3" s="1"/>
  <c r="G2803" i="3"/>
  <c r="H2803" i="3" s="1"/>
  <c r="G2787" i="3"/>
  <c r="H2787" i="3" s="1"/>
  <c r="G2771" i="3"/>
  <c r="H2771" i="3" s="1"/>
  <c r="G2755" i="3"/>
  <c r="H2755" i="3" s="1"/>
  <c r="G2739" i="3"/>
  <c r="H2739" i="3" s="1"/>
  <c r="G2723" i="3"/>
  <c r="H2723" i="3" s="1"/>
  <c r="G2707" i="3"/>
  <c r="H2707" i="3" s="1"/>
  <c r="G2691" i="3"/>
  <c r="H2691" i="3" s="1"/>
  <c r="G2675" i="3"/>
  <c r="H2675" i="3" s="1"/>
  <c r="G2659" i="3"/>
  <c r="H2659" i="3" s="1"/>
  <c r="G2643" i="3"/>
  <c r="H2643" i="3" s="1"/>
  <c r="G2627" i="3"/>
  <c r="H2627" i="3" s="1"/>
  <c r="G2611" i="3"/>
  <c r="H2611" i="3" s="1"/>
  <c r="G2595" i="3"/>
  <c r="H2595" i="3" s="1"/>
  <c r="G2579" i="3"/>
  <c r="H2579" i="3" s="1"/>
  <c r="G2563" i="3"/>
  <c r="H2563" i="3" s="1"/>
  <c r="G2547" i="3"/>
  <c r="H2547" i="3" s="1"/>
  <c r="G2531" i="3"/>
  <c r="H2531" i="3" s="1"/>
  <c r="G2515" i="3"/>
  <c r="H2515" i="3" s="1"/>
  <c r="G2499" i="3"/>
  <c r="H2499" i="3" s="1"/>
  <c r="G2483" i="3"/>
  <c r="H2483" i="3" s="1"/>
  <c r="G2467" i="3"/>
  <c r="H2467" i="3" s="1"/>
  <c r="G2451" i="3"/>
  <c r="H2451" i="3" s="1"/>
  <c r="G2435" i="3"/>
  <c r="H2435" i="3" s="1"/>
  <c r="G2419" i="3"/>
  <c r="H2419" i="3" s="1"/>
  <c r="G2403" i="3"/>
  <c r="H2403" i="3" s="1"/>
  <c r="G2387" i="3"/>
  <c r="H2387" i="3" s="1"/>
  <c r="G2371" i="3"/>
  <c r="H2371" i="3" s="1"/>
  <c r="G2355" i="3"/>
  <c r="H2355" i="3" s="1"/>
  <c r="G2339" i="3"/>
  <c r="H2339" i="3" s="1"/>
  <c r="G2323" i="3"/>
  <c r="H2323" i="3" s="1"/>
  <c r="G2307" i="3"/>
  <c r="H2307" i="3" s="1"/>
  <c r="G2291" i="3"/>
  <c r="H2291" i="3" s="1"/>
  <c r="G2275" i="3"/>
  <c r="H2275" i="3" s="1"/>
  <c r="G2259" i="3"/>
  <c r="H2259" i="3" s="1"/>
  <c r="G2243" i="3"/>
  <c r="H2243" i="3" s="1"/>
  <c r="G2227" i="3"/>
  <c r="H2227" i="3" s="1"/>
  <c r="G2211" i="3"/>
  <c r="H2211" i="3" s="1"/>
  <c r="G2195" i="3"/>
  <c r="H2195" i="3" s="1"/>
  <c r="G2179" i="3"/>
  <c r="H2179" i="3" s="1"/>
  <c r="G2163" i="3"/>
  <c r="H2163" i="3" s="1"/>
  <c r="G2147" i="3"/>
  <c r="H2147" i="3" s="1"/>
  <c r="G2131" i="3"/>
  <c r="H2131" i="3" s="1"/>
  <c r="G2115" i="3"/>
  <c r="H2115" i="3" s="1"/>
  <c r="G2099" i="3"/>
  <c r="H2099" i="3" s="1"/>
  <c r="G2083" i="3"/>
  <c r="H2083" i="3" s="1"/>
  <c r="G2067" i="3"/>
  <c r="H2067" i="3" s="1"/>
  <c r="G2051" i="3"/>
  <c r="H2051" i="3" s="1"/>
  <c r="G2035" i="3"/>
  <c r="H2035" i="3" s="1"/>
  <c r="G2019" i="3"/>
  <c r="H2019" i="3" s="1"/>
  <c r="G2003" i="3"/>
  <c r="H2003" i="3" s="1"/>
  <c r="G1987" i="3"/>
  <c r="H1987" i="3" s="1"/>
  <c r="G1971" i="3"/>
  <c r="H1971" i="3" s="1"/>
  <c r="G1955" i="3"/>
  <c r="H1955" i="3" s="1"/>
  <c r="G4055" i="3"/>
  <c r="H4055" i="3" s="1"/>
  <c r="G3812" i="3"/>
  <c r="H3812" i="3" s="1"/>
  <c r="G1926" i="3"/>
  <c r="H1926" i="3" s="1"/>
  <c r="G1910" i="3"/>
  <c r="H1910" i="3" s="1"/>
  <c r="G1894" i="3"/>
  <c r="H1894" i="3" s="1"/>
  <c r="G1878" i="3"/>
  <c r="H1878" i="3" s="1"/>
  <c r="G1862" i="3"/>
  <c r="H1862" i="3" s="1"/>
  <c r="G1846" i="3"/>
  <c r="H1846" i="3" s="1"/>
  <c r="G1830" i="3"/>
  <c r="H1830" i="3" s="1"/>
  <c r="G1814" i="3"/>
  <c r="H1814" i="3" s="1"/>
  <c r="G7854" i="3"/>
  <c r="H7854" i="3" s="1"/>
  <c r="G5938" i="3"/>
  <c r="H5938" i="3" s="1"/>
  <c r="G5635" i="3"/>
  <c r="H5635" i="3" s="1"/>
  <c r="G4829" i="3"/>
  <c r="H4829" i="3" s="1"/>
  <c r="G4189" i="3"/>
  <c r="H4189" i="3" s="1"/>
  <c r="G4662" i="3"/>
  <c r="H4662" i="3" s="1"/>
  <c r="G4712" i="3"/>
  <c r="H4712" i="3" s="1"/>
  <c r="G4778" i="3"/>
  <c r="H4778" i="3" s="1"/>
  <c r="G3817" i="3"/>
  <c r="H3817" i="3" s="1"/>
  <c r="G3685" i="3"/>
  <c r="H3685" i="3" s="1"/>
  <c r="G3557" i="3"/>
  <c r="H3557" i="3" s="1"/>
  <c r="G4236" i="3"/>
  <c r="H4236" i="3" s="1"/>
  <c r="G4037" i="3"/>
  <c r="H4037" i="3" s="1"/>
  <c r="G3870" i="3"/>
  <c r="H3870" i="3" s="1"/>
  <c r="G3379" i="3"/>
  <c r="H3379" i="3" s="1"/>
  <c r="G3251" i="3"/>
  <c r="H3251" i="3" s="1"/>
  <c r="G3123" i="3"/>
  <c r="H3123" i="3" s="1"/>
  <c r="G2995" i="3"/>
  <c r="H2995" i="3" s="1"/>
  <c r="G4576" i="3"/>
  <c r="H4576" i="3" s="1"/>
  <c r="G3612" i="3"/>
  <c r="H3612" i="3" s="1"/>
  <c r="G3990" i="3"/>
  <c r="H3990" i="3" s="1"/>
  <c r="G3394" i="3"/>
  <c r="H3394" i="3" s="1"/>
  <c r="G3266" i="3"/>
  <c r="H3266" i="3" s="1"/>
  <c r="G3138" i="3"/>
  <c r="H3138" i="3" s="1"/>
  <c r="G3010" i="3"/>
  <c r="H3010" i="3" s="1"/>
  <c r="G2882" i="3"/>
  <c r="H2882" i="3" s="1"/>
  <c r="G3642" i="3"/>
  <c r="H3642" i="3" s="1"/>
  <c r="G2826" i="3"/>
  <c r="H2826" i="3" s="1"/>
  <c r="G2698" i="3"/>
  <c r="H2698" i="3" s="1"/>
  <c r="G2570" i="3"/>
  <c r="H2570" i="3" s="1"/>
  <c r="G2442" i="3"/>
  <c r="H2442" i="3" s="1"/>
  <c r="G2314" i="3"/>
  <c r="H2314" i="3" s="1"/>
  <c r="G2186" i="3"/>
  <c r="H2186" i="3" s="1"/>
  <c r="G2058" i="3"/>
  <c r="H2058" i="3" s="1"/>
  <c r="G4004" i="3"/>
  <c r="H4004" i="3" s="1"/>
  <c r="G2753" i="3"/>
  <c r="H2753" i="3" s="1"/>
  <c r="G2625" i="3"/>
  <c r="H2625" i="3" s="1"/>
  <c r="G2497" i="3"/>
  <c r="H2497" i="3" s="1"/>
  <c r="G2369" i="3"/>
  <c r="H2369" i="3" s="1"/>
  <c r="G2241" i="3"/>
  <c r="H2241" i="3" s="1"/>
  <c r="G2113" i="3"/>
  <c r="H2113" i="3" s="1"/>
  <c r="G1985" i="3"/>
  <c r="H1985" i="3" s="1"/>
  <c r="G1876" i="3"/>
  <c r="H1876" i="3" s="1"/>
  <c r="G1804" i="3"/>
  <c r="H1804" i="3" s="1"/>
  <c r="G1788" i="3"/>
  <c r="H1788" i="3" s="1"/>
  <c r="G1772" i="3"/>
  <c r="H1772" i="3" s="1"/>
  <c r="G1756" i="3"/>
  <c r="H1756" i="3" s="1"/>
  <c r="G1740" i="3"/>
  <c r="H1740" i="3" s="1"/>
  <c r="G1724" i="3"/>
  <c r="H1724" i="3" s="1"/>
  <c r="G1708" i="3"/>
  <c r="H1708" i="3" s="1"/>
  <c r="G1692" i="3"/>
  <c r="H1692" i="3" s="1"/>
  <c r="G1676" i="3"/>
  <c r="H1676" i="3" s="1"/>
  <c r="G1660" i="3"/>
  <c r="H1660" i="3" s="1"/>
  <c r="G1644" i="3"/>
  <c r="H1644" i="3" s="1"/>
  <c r="G1628" i="3"/>
  <c r="H1628" i="3" s="1"/>
  <c r="G1612" i="3"/>
  <c r="H1612" i="3" s="1"/>
  <c r="G1596" i="3"/>
  <c r="H1596" i="3" s="1"/>
  <c r="G1580" i="3"/>
  <c r="H1580" i="3" s="1"/>
  <c r="G1564" i="3"/>
  <c r="H1564" i="3" s="1"/>
  <c r="G1548" i="3"/>
  <c r="H1548" i="3" s="1"/>
  <c r="G1532" i="3"/>
  <c r="H1532" i="3" s="1"/>
  <c r="G1516" i="3"/>
  <c r="H1516" i="3" s="1"/>
  <c r="G1500" i="3"/>
  <c r="H1500" i="3" s="1"/>
  <c r="G1484" i="3"/>
  <c r="H1484" i="3" s="1"/>
  <c r="G1468" i="3"/>
  <c r="H1468" i="3" s="1"/>
  <c r="G1452" i="3"/>
  <c r="H1452" i="3" s="1"/>
  <c r="G1436" i="3"/>
  <c r="H1436" i="3" s="1"/>
  <c r="G1420" i="3"/>
  <c r="H1420" i="3" s="1"/>
  <c r="G1404" i="3"/>
  <c r="H1404" i="3" s="1"/>
  <c r="G1388" i="3"/>
  <c r="H1388" i="3" s="1"/>
  <c r="G1372" i="3"/>
  <c r="H1372" i="3" s="1"/>
  <c r="G1356" i="3"/>
  <c r="H1356" i="3" s="1"/>
  <c r="G1340" i="3"/>
  <c r="H1340" i="3" s="1"/>
  <c r="G1324" i="3"/>
  <c r="H1324" i="3" s="1"/>
  <c r="G1308" i="3"/>
  <c r="H1308" i="3" s="1"/>
  <c r="G1292" i="3"/>
  <c r="H1292" i="3" s="1"/>
  <c r="G1276" i="3"/>
  <c r="H1276" i="3" s="1"/>
  <c r="G1260" i="3"/>
  <c r="H1260" i="3" s="1"/>
  <c r="G1244" i="3"/>
  <c r="H1244" i="3" s="1"/>
  <c r="G1228" i="3"/>
  <c r="H1228" i="3" s="1"/>
  <c r="G1212" i="3"/>
  <c r="H1212" i="3" s="1"/>
  <c r="G1196" i="3"/>
  <c r="H1196" i="3" s="1"/>
  <c r="G1180" i="3"/>
  <c r="H1180" i="3" s="1"/>
  <c r="G1164" i="3"/>
  <c r="H1164" i="3" s="1"/>
  <c r="G1935" i="3"/>
  <c r="H1935" i="3" s="1"/>
  <c r="G1919" i="3"/>
  <c r="H1919" i="3" s="1"/>
  <c r="G1903" i="3"/>
  <c r="H1903" i="3" s="1"/>
  <c r="G1887" i="3"/>
  <c r="H1887" i="3" s="1"/>
  <c r="G1871" i="3"/>
  <c r="H1871" i="3" s="1"/>
  <c r="G1855" i="3"/>
  <c r="H1855" i="3" s="1"/>
  <c r="G1839" i="3"/>
  <c r="H1839" i="3" s="1"/>
  <c r="G1823" i="3"/>
  <c r="H1823" i="3" s="1"/>
  <c r="G1807" i="3"/>
  <c r="H1807" i="3" s="1"/>
  <c r="G1791" i="3"/>
  <c r="H1791" i="3" s="1"/>
  <c r="G1775" i="3"/>
  <c r="H1775" i="3" s="1"/>
  <c r="G1759" i="3"/>
  <c r="H1759" i="3" s="1"/>
  <c r="G1743" i="3"/>
  <c r="H1743" i="3" s="1"/>
  <c r="G1727" i="3"/>
  <c r="H1727" i="3" s="1"/>
  <c r="G1711" i="3"/>
  <c r="H1711" i="3" s="1"/>
  <c r="G1695" i="3"/>
  <c r="H1695" i="3" s="1"/>
  <c r="G1679" i="3"/>
  <c r="H1679" i="3" s="1"/>
  <c r="G1663" i="3"/>
  <c r="H1663" i="3" s="1"/>
  <c r="G1647" i="3"/>
  <c r="H1647" i="3" s="1"/>
  <c r="G1631" i="3"/>
  <c r="H1631" i="3" s="1"/>
  <c r="G1615" i="3"/>
  <c r="H1615" i="3" s="1"/>
  <c r="G1599" i="3"/>
  <c r="H1599" i="3" s="1"/>
  <c r="G1583" i="3"/>
  <c r="H1583" i="3" s="1"/>
  <c r="G1567" i="3"/>
  <c r="H1567" i="3" s="1"/>
  <c r="G1551" i="3"/>
  <c r="H1551" i="3" s="1"/>
  <c r="G1535" i="3"/>
  <c r="H1535" i="3" s="1"/>
  <c r="G1519" i="3"/>
  <c r="H1519" i="3" s="1"/>
  <c r="G1503" i="3"/>
  <c r="H1503" i="3" s="1"/>
  <c r="G1487" i="3"/>
  <c r="H1487" i="3" s="1"/>
  <c r="G1471" i="3"/>
  <c r="H1471" i="3" s="1"/>
  <c r="G1455" i="3"/>
  <c r="H1455" i="3" s="1"/>
  <c r="G1439" i="3"/>
  <c r="H1439" i="3" s="1"/>
  <c r="G1423" i="3"/>
  <c r="H1423" i="3" s="1"/>
  <c r="G1407" i="3"/>
  <c r="H1407" i="3" s="1"/>
  <c r="G1391" i="3"/>
  <c r="H1391" i="3" s="1"/>
  <c r="G1375" i="3"/>
  <c r="H1375" i="3" s="1"/>
  <c r="G1359" i="3"/>
  <c r="H1359" i="3" s="1"/>
  <c r="G1343" i="3"/>
  <c r="H1343" i="3" s="1"/>
  <c r="G1327" i="3"/>
  <c r="H1327" i="3" s="1"/>
  <c r="G1311" i="3"/>
  <c r="H1311" i="3" s="1"/>
  <c r="G1295" i="3"/>
  <c r="H1295" i="3" s="1"/>
  <c r="G1279" i="3"/>
  <c r="H1279" i="3" s="1"/>
  <c r="G1263" i="3"/>
  <c r="H1263" i="3" s="1"/>
  <c r="G1247" i="3"/>
  <c r="H1247" i="3" s="1"/>
  <c r="G1231" i="3"/>
  <c r="H1231" i="3" s="1"/>
  <c r="G1215" i="3"/>
  <c r="H1215" i="3" s="1"/>
  <c r="G1199" i="3"/>
  <c r="H1199" i="3" s="1"/>
  <c r="G1183" i="3"/>
  <c r="H1183" i="3" s="1"/>
  <c r="G1167" i="3"/>
  <c r="H1167" i="3" s="1"/>
  <c r="G1151" i="3"/>
  <c r="H1151" i="3" s="1"/>
  <c r="G1135" i="3"/>
  <c r="H1135" i="3" s="1"/>
  <c r="G1119" i="3"/>
  <c r="H1119" i="3" s="1"/>
  <c r="G1103" i="3"/>
  <c r="H1103" i="3" s="1"/>
  <c r="G1087" i="3"/>
  <c r="H1087" i="3" s="1"/>
  <c r="G1071" i="3"/>
  <c r="H1071" i="3" s="1"/>
  <c r="G1055" i="3"/>
  <c r="H1055" i="3" s="1"/>
  <c r="G1039" i="3"/>
  <c r="H1039" i="3" s="1"/>
  <c r="G1023" i="3"/>
  <c r="H1023" i="3" s="1"/>
  <c r="G1007" i="3"/>
  <c r="H1007" i="3" s="1"/>
  <c r="G991" i="3"/>
  <c r="H991" i="3" s="1"/>
  <c r="G975" i="3"/>
  <c r="H975" i="3" s="1"/>
  <c r="G959" i="3"/>
  <c r="H959" i="3" s="1"/>
  <c r="G943" i="3"/>
  <c r="H943" i="3" s="1"/>
  <c r="G927" i="3"/>
  <c r="H927" i="3" s="1"/>
  <c r="G911" i="3"/>
  <c r="H911" i="3" s="1"/>
  <c r="G895" i="3"/>
  <c r="H895" i="3" s="1"/>
  <c r="G879" i="3"/>
  <c r="H879" i="3" s="1"/>
  <c r="G863" i="3"/>
  <c r="H863" i="3" s="1"/>
  <c r="G892" i="3"/>
  <c r="H892" i="3" s="1"/>
  <c r="G1020" i="3"/>
  <c r="H1020" i="3" s="1"/>
  <c r="G874" i="3"/>
  <c r="H874" i="3" s="1"/>
  <c r="G1002" i="3"/>
  <c r="H1002" i="3" s="1"/>
  <c r="G1128" i="3"/>
  <c r="H1128" i="3" s="1"/>
  <c r="G1595" i="3"/>
  <c r="H1595" i="3" s="1"/>
  <c r="G1579" i="3"/>
  <c r="H1579" i="3" s="1"/>
  <c r="G1547" i="3"/>
  <c r="H1547" i="3" s="1"/>
  <c r="G1515" i="3"/>
  <c r="H1515" i="3" s="1"/>
  <c r="G1483" i="3"/>
  <c r="H1483" i="3" s="1"/>
  <c r="G1451" i="3"/>
  <c r="H1451" i="3" s="1"/>
  <c r="G1419" i="3"/>
  <c r="H1419" i="3" s="1"/>
  <c r="G1387" i="3"/>
  <c r="H1387" i="3" s="1"/>
  <c r="G1355" i="3"/>
  <c r="H1355" i="3" s="1"/>
  <c r="G1323" i="3"/>
  <c r="H1323" i="3" s="1"/>
  <c r="G1275" i="3"/>
  <c r="H1275" i="3" s="1"/>
  <c r="G1243" i="3"/>
  <c r="H1243" i="3" s="1"/>
  <c r="G1195" i="3"/>
  <c r="H1195" i="3" s="1"/>
  <c r="G1163" i="3"/>
  <c r="H1163" i="3" s="1"/>
  <c r="G1131" i="3"/>
  <c r="H1131" i="3" s="1"/>
  <c r="G1099" i="3"/>
  <c r="H1099" i="3" s="1"/>
  <c r="G1067" i="3"/>
  <c r="H1067" i="3" s="1"/>
  <c r="G1035" i="3"/>
  <c r="H1035" i="3" s="1"/>
  <c r="G1003" i="3"/>
  <c r="H1003" i="3" s="1"/>
  <c r="G971" i="3"/>
  <c r="H971" i="3" s="1"/>
  <c r="G939" i="3"/>
  <c r="H939" i="3" s="1"/>
  <c r="G891" i="3"/>
  <c r="H891" i="3" s="1"/>
  <c r="G859" i="3"/>
  <c r="H859" i="3" s="1"/>
  <c r="G906" i="3"/>
  <c r="H906" i="3" s="1"/>
  <c r="G1144" i="3"/>
  <c r="H1144" i="3" s="1"/>
  <c r="G6267" i="3"/>
  <c r="H6267" i="3" s="1"/>
  <c r="G3331" i="3"/>
  <c r="H3331" i="3" s="1"/>
  <c r="G4016" i="3"/>
  <c r="H4016" i="3" s="1"/>
  <c r="G3546" i="3"/>
  <c r="H3546" i="3" s="1"/>
  <c r="G2266" i="3"/>
  <c r="H2266" i="3" s="1"/>
  <c r="G2705" i="3"/>
  <c r="H2705" i="3" s="1"/>
  <c r="G2065" i="3"/>
  <c r="H2065" i="3" s="1"/>
  <c r="G1782" i="3"/>
  <c r="H1782" i="3" s="1"/>
  <c r="G1702" i="3"/>
  <c r="H1702" i="3" s="1"/>
  <c r="G1622" i="3"/>
  <c r="H1622" i="3" s="1"/>
  <c r="G1526" i="3"/>
  <c r="H1526" i="3" s="1"/>
  <c r="G1446" i="3"/>
  <c r="H1446" i="3" s="1"/>
  <c r="G1366" i="3"/>
  <c r="H1366" i="3" s="1"/>
  <c r="G1286" i="3"/>
  <c r="H1286" i="3" s="1"/>
  <c r="G1206" i="3"/>
  <c r="H1206" i="3" s="1"/>
  <c r="G1913" i="3"/>
  <c r="H1913" i="3" s="1"/>
  <c r="G1833" i="3"/>
  <c r="H1833" i="3" s="1"/>
  <c r="G1737" i="3"/>
  <c r="H1737" i="3" s="1"/>
  <c r="G1641" i="3"/>
  <c r="H1641" i="3" s="1"/>
  <c r="G1561" i="3"/>
  <c r="H1561" i="3" s="1"/>
  <c r="G1481" i="3"/>
  <c r="H1481" i="3" s="1"/>
  <c r="G1385" i="3"/>
  <c r="H1385" i="3" s="1"/>
  <c r="G1289" i="3"/>
  <c r="H1289" i="3" s="1"/>
  <c r="G1209" i="3"/>
  <c r="H1209" i="3" s="1"/>
  <c r="G1129" i="3"/>
  <c r="H1129" i="3" s="1"/>
  <c r="G1049" i="3"/>
  <c r="H1049" i="3" s="1"/>
  <c r="G985" i="3"/>
  <c r="H985" i="3" s="1"/>
  <c r="G905" i="3"/>
  <c r="H905" i="3" s="1"/>
  <c r="G1068" i="3"/>
  <c r="H1068" i="3" s="1"/>
  <c r="G1678" i="3"/>
  <c r="H1678" i="3" s="1"/>
  <c r="G1569" i="3"/>
  <c r="H1569" i="3" s="1"/>
  <c r="G1185" i="3"/>
  <c r="H1185" i="3" s="1"/>
  <c r="G897" i="3"/>
  <c r="H897" i="3" s="1"/>
  <c r="G7204" i="3"/>
  <c r="H7204" i="3" s="1"/>
  <c r="G5780" i="3"/>
  <c r="H5780" i="3" s="1"/>
  <c r="G5507" i="3"/>
  <c r="H5507" i="3" s="1"/>
  <c r="G4701" i="3"/>
  <c r="H4701" i="3" s="1"/>
  <c r="G5728" i="3"/>
  <c r="H5728" i="3" s="1"/>
  <c r="G4200" i="3"/>
  <c r="H4200" i="3" s="1"/>
  <c r="G5334" i="3"/>
  <c r="H5334" i="3" s="1"/>
  <c r="G4452" i="3"/>
  <c r="H4452" i="3" s="1"/>
  <c r="G3797" i="3"/>
  <c r="H3797" i="3" s="1"/>
  <c r="G3669" i="3"/>
  <c r="H3669" i="3" s="1"/>
  <c r="G3541" i="3"/>
  <c r="H3541" i="3" s="1"/>
  <c r="G4129" i="3"/>
  <c r="H4129" i="3" s="1"/>
  <c r="G4146" i="3"/>
  <c r="H4146" i="3" s="1"/>
  <c r="G3474" i="3"/>
  <c r="H3474" i="3" s="1"/>
  <c r="G3363" i="3"/>
  <c r="H3363" i="3" s="1"/>
  <c r="G3235" i="3"/>
  <c r="H3235" i="3" s="1"/>
  <c r="G3107" i="3"/>
  <c r="H3107" i="3" s="1"/>
  <c r="G2979" i="3"/>
  <c r="H2979" i="3" s="1"/>
  <c r="G3986" i="3"/>
  <c r="H3986" i="3" s="1"/>
  <c r="G3580" i="3"/>
  <c r="H3580" i="3" s="1"/>
  <c r="G3862" i="3"/>
  <c r="H3862" i="3" s="1"/>
  <c r="G3378" i="3"/>
  <c r="H3378" i="3" s="1"/>
  <c r="G3250" i="3"/>
  <c r="H3250" i="3" s="1"/>
  <c r="G3122" i="3"/>
  <c r="H3122" i="3" s="1"/>
  <c r="G2994" i="3"/>
  <c r="H2994" i="3" s="1"/>
  <c r="G4334" i="3"/>
  <c r="H4334" i="3" s="1"/>
  <c r="G3610" i="3"/>
  <c r="H3610" i="3" s="1"/>
  <c r="G2810" i="3"/>
  <c r="H2810" i="3" s="1"/>
  <c r="G2682" i="3"/>
  <c r="H2682" i="3" s="1"/>
  <c r="G2554" i="3"/>
  <c r="H2554" i="3" s="1"/>
  <c r="G2426" i="3"/>
  <c r="H2426" i="3" s="1"/>
  <c r="G2298" i="3"/>
  <c r="H2298" i="3" s="1"/>
  <c r="G2170" i="3"/>
  <c r="H2170" i="3" s="1"/>
  <c r="G2042" i="3"/>
  <c r="H2042" i="3" s="1"/>
  <c r="G2865" i="3"/>
  <c r="H2865" i="3" s="1"/>
  <c r="G2737" i="3"/>
  <c r="H2737" i="3" s="1"/>
  <c r="G2609" i="3"/>
  <c r="H2609" i="3" s="1"/>
  <c r="G2481" i="3"/>
  <c r="H2481" i="3" s="1"/>
  <c r="G2353" i="3"/>
  <c r="H2353" i="3" s="1"/>
  <c r="G2225" i="3"/>
  <c r="H2225" i="3" s="1"/>
  <c r="G2097" i="3"/>
  <c r="H2097" i="3" s="1"/>
  <c r="G1969" i="3"/>
  <c r="H1969" i="3" s="1"/>
  <c r="G1860" i="3"/>
  <c r="H1860" i="3" s="1"/>
  <c r="G1802" i="3"/>
  <c r="H1802" i="3" s="1"/>
  <c r="G1786" i="3"/>
  <c r="H1786" i="3" s="1"/>
  <c r="G1770" i="3"/>
  <c r="H1770" i="3" s="1"/>
  <c r="G1754" i="3"/>
  <c r="H1754" i="3" s="1"/>
  <c r="G1738" i="3"/>
  <c r="H1738" i="3" s="1"/>
  <c r="G1722" i="3"/>
  <c r="H1722" i="3" s="1"/>
  <c r="G1706" i="3"/>
  <c r="H1706" i="3" s="1"/>
  <c r="G1690" i="3"/>
  <c r="H1690" i="3" s="1"/>
  <c r="G1674" i="3"/>
  <c r="H1674" i="3" s="1"/>
  <c r="G1658" i="3"/>
  <c r="H1658" i="3" s="1"/>
  <c r="G1642" i="3"/>
  <c r="H1642" i="3" s="1"/>
  <c r="G1626" i="3"/>
  <c r="H1626" i="3" s="1"/>
  <c r="G1610" i="3"/>
  <c r="H1610" i="3" s="1"/>
  <c r="G1594" i="3"/>
  <c r="H1594" i="3" s="1"/>
  <c r="G1578" i="3"/>
  <c r="H1578" i="3" s="1"/>
  <c r="G1562" i="3"/>
  <c r="H1562" i="3" s="1"/>
  <c r="G1546" i="3"/>
  <c r="H1546" i="3" s="1"/>
  <c r="G1530" i="3"/>
  <c r="H1530" i="3" s="1"/>
  <c r="G1514" i="3"/>
  <c r="H1514" i="3" s="1"/>
  <c r="G1498" i="3"/>
  <c r="H1498" i="3" s="1"/>
  <c r="G1482" i="3"/>
  <c r="H1482" i="3" s="1"/>
  <c r="G1466" i="3"/>
  <c r="H1466" i="3" s="1"/>
  <c r="G1450" i="3"/>
  <c r="H1450" i="3" s="1"/>
  <c r="G1434" i="3"/>
  <c r="H1434" i="3" s="1"/>
  <c r="G1418" i="3"/>
  <c r="H1418" i="3" s="1"/>
  <c r="G1402" i="3"/>
  <c r="H1402" i="3" s="1"/>
  <c r="G1386" i="3"/>
  <c r="H1386" i="3" s="1"/>
  <c r="G1370" i="3"/>
  <c r="H1370" i="3" s="1"/>
  <c r="G1354" i="3"/>
  <c r="H1354" i="3" s="1"/>
  <c r="G1338" i="3"/>
  <c r="H1338" i="3" s="1"/>
  <c r="G1322" i="3"/>
  <c r="H1322" i="3" s="1"/>
  <c r="G1306" i="3"/>
  <c r="H1306" i="3" s="1"/>
  <c r="G1290" i="3"/>
  <c r="H1290" i="3" s="1"/>
  <c r="G1274" i="3"/>
  <c r="H1274" i="3" s="1"/>
  <c r="G1258" i="3"/>
  <c r="H1258" i="3" s="1"/>
  <c r="G1242" i="3"/>
  <c r="H1242" i="3" s="1"/>
  <c r="G1226" i="3"/>
  <c r="H1226" i="3" s="1"/>
  <c r="G1210" i="3"/>
  <c r="H1210" i="3" s="1"/>
  <c r="G1194" i="3"/>
  <c r="H1194" i="3" s="1"/>
  <c r="G1178" i="3"/>
  <c r="H1178" i="3" s="1"/>
  <c r="G1162" i="3"/>
  <c r="H1162" i="3" s="1"/>
  <c r="G1933" i="3"/>
  <c r="H1933" i="3" s="1"/>
  <c r="G1917" i="3"/>
  <c r="H1917" i="3" s="1"/>
  <c r="G1901" i="3"/>
  <c r="H1901" i="3" s="1"/>
  <c r="G1885" i="3"/>
  <c r="H1885" i="3" s="1"/>
  <c r="G1869" i="3"/>
  <c r="H1869" i="3" s="1"/>
  <c r="G1853" i="3"/>
  <c r="H1853" i="3" s="1"/>
  <c r="G1837" i="3"/>
  <c r="H1837" i="3" s="1"/>
  <c r="G1821" i="3"/>
  <c r="H1821" i="3" s="1"/>
  <c r="G1805" i="3"/>
  <c r="H1805" i="3" s="1"/>
  <c r="G1789" i="3"/>
  <c r="H1789" i="3" s="1"/>
  <c r="G1773" i="3"/>
  <c r="H1773" i="3" s="1"/>
  <c r="G1757" i="3"/>
  <c r="H1757" i="3" s="1"/>
  <c r="G1741" i="3"/>
  <c r="H1741" i="3" s="1"/>
  <c r="G1725" i="3"/>
  <c r="H1725" i="3" s="1"/>
  <c r="G1709" i="3"/>
  <c r="H1709" i="3" s="1"/>
  <c r="G1693" i="3"/>
  <c r="H1693" i="3" s="1"/>
  <c r="G1677" i="3"/>
  <c r="H1677" i="3" s="1"/>
  <c r="G1661" i="3"/>
  <c r="H1661" i="3" s="1"/>
  <c r="G1645" i="3"/>
  <c r="H1645" i="3" s="1"/>
  <c r="G1629" i="3"/>
  <c r="H1629" i="3" s="1"/>
  <c r="G1613" i="3"/>
  <c r="H1613" i="3" s="1"/>
  <c r="G1597" i="3"/>
  <c r="H1597" i="3" s="1"/>
  <c r="G1581" i="3"/>
  <c r="H1581" i="3" s="1"/>
  <c r="G1565" i="3"/>
  <c r="H1565" i="3" s="1"/>
  <c r="G1549" i="3"/>
  <c r="H1549" i="3" s="1"/>
  <c r="G1533" i="3"/>
  <c r="H1533" i="3" s="1"/>
  <c r="G1517" i="3"/>
  <c r="H1517" i="3" s="1"/>
  <c r="G1501" i="3"/>
  <c r="H1501" i="3" s="1"/>
  <c r="G1485" i="3"/>
  <c r="H1485" i="3" s="1"/>
  <c r="G1469" i="3"/>
  <c r="H1469" i="3" s="1"/>
  <c r="G1453" i="3"/>
  <c r="H1453" i="3" s="1"/>
  <c r="G1437" i="3"/>
  <c r="H1437" i="3" s="1"/>
  <c r="G1421" i="3"/>
  <c r="H1421" i="3" s="1"/>
  <c r="G1405" i="3"/>
  <c r="H1405" i="3" s="1"/>
  <c r="G1389" i="3"/>
  <c r="H1389" i="3" s="1"/>
  <c r="G1373" i="3"/>
  <c r="H1373" i="3" s="1"/>
  <c r="G1357" i="3"/>
  <c r="H1357" i="3" s="1"/>
  <c r="G1341" i="3"/>
  <c r="H1341" i="3" s="1"/>
  <c r="G1325" i="3"/>
  <c r="H1325" i="3" s="1"/>
  <c r="G1309" i="3"/>
  <c r="H1309" i="3" s="1"/>
  <c r="G1293" i="3"/>
  <c r="H1293" i="3" s="1"/>
  <c r="G1277" i="3"/>
  <c r="H1277" i="3" s="1"/>
  <c r="G1261" i="3"/>
  <c r="H1261" i="3" s="1"/>
  <c r="G1245" i="3"/>
  <c r="H1245" i="3" s="1"/>
  <c r="G1229" i="3"/>
  <c r="H1229" i="3" s="1"/>
  <c r="G1213" i="3"/>
  <c r="H1213" i="3" s="1"/>
  <c r="G1197" i="3"/>
  <c r="H1197" i="3" s="1"/>
  <c r="G1181" i="3"/>
  <c r="H1181" i="3" s="1"/>
  <c r="G1165" i="3"/>
  <c r="H1165" i="3" s="1"/>
  <c r="G1149" i="3"/>
  <c r="H1149" i="3" s="1"/>
  <c r="G1133" i="3"/>
  <c r="H1133" i="3" s="1"/>
  <c r="G1117" i="3"/>
  <c r="H1117" i="3" s="1"/>
  <c r="G1101" i="3"/>
  <c r="H1101" i="3" s="1"/>
  <c r="G1085" i="3"/>
  <c r="H1085" i="3" s="1"/>
  <c r="G1069" i="3"/>
  <c r="H1069" i="3" s="1"/>
  <c r="G1053" i="3"/>
  <c r="H1053" i="3" s="1"/>
  <c r="G1037" i="3"/>
  <c r="H1037" i="3" s="1"/>
  <c r="G1021" i="3"/>
  <c r="H1021" i="3" s="1"/>
  <c r="G1005" i="3"/>
  <c r="H1005" i="3" s="1"/>
  <c r="G989" i="3"/>
  <c r="H989" i="3" s="1"/>
  <c r="G973" i="3"/>
  <c r="H973" i="3" s="1"/>
  <c r="G957" i="3"/>
  <c r="H957" i="3" s="1"/>
  <c r="G941" i="3"/>
  <c r="H941" i="3" s="1"/>
  <c r="G925" i="3"/>
  <c r="H925" i="3" s="1"/>
  <c r="G909" i="3"/>
  <c r="H909" i="3" s="1"/>
  <c r="G893" i="3"/>
  <c r="H893" i="3" s="1"/>
  <c r="G877" i="3"/>
  <c r="H877" i="3" s="1"/>
  <c r="G861" i="3"/>
  <c r="H861" i="3" s="1"/>
  <c r="G908" i="3"/>
  <c r="H908" i="3" s="1"/>
  <c r="G1036" i="3"/>
  <c r="H1036" i="3" s="1"/>
  <c r="G890" i="3"/>
  <c r="H890" i="3" s="1"/>
  <c r="G1018" i="3"/>
  <c r="H1018" i="3" s="1"/>
  <c r="G1136" i="3"/>
  <c r="H1136" i="3" s="1"/>
  <c r="G1611" i="3"/>
  <c r="H1611" i="3" s="1"/>
  <c r="G1563" i="3"/>
  <c r="H1563" i="3" s="1"/>
  <c r="G1531" i="3"/>
  <c r="H1531" i="3" s="1"/>
  <c r="G1499" i="3"/>
  <c r="H1499" i="3" s="1"/>
  <c r="G1467" i="3"/>
  <c r="H1467" i="3" s="1"/>
  <c r="G1435" i="3"/>
  <c r="H1435" i="3" s="1"/>
  <c r="G1403" i="3"/>
  <c r="H1403" i="3" s="1"/>
  <c r="G1371" i="3"/>
  <c r="H1371" i="3" s="1"/>
  <c r="G1339" i="3"/>
  <c r="H1339" i="3" s="1"/>
  <c r="G1307" i="3"/>
  <c r="H1307" i="3" s="1"/>
  <c r="G1291" i="3"/>
  <c r="H1291" i="3" s="1"/>
  <c r="G1259" i="3"/>
  <c r="H1259" i="3" s="1"/>
  <c r="G1227" i="3"/>
  <c r="H1227" i="3" s="1"/>
  <c r="G1179" i="3"/>
  <c r="H1179" i="3" s="1"/>
  <c r="G1147" i="3"/>
  <c r="H1147" i="3" s="1"/>
  <c r="G1115" i="3"/>
  <c r="H1115" i="3" s="1"/>
  <c r="G1083" i="3"/>
  <c r="H1083" i="3" s="1"/>
  <c r="G1051" i="3"/>
  <c r="H1051" i="3" s="1"/>
  <c r="G1019" i="3"/>
  <c r="H1019" i="3" s="1"/>
  <c r="G987" i="3"/>
  <c r="H987" i="3" s="1"/>
  <c r="G955" i="3"/>
  <c r="H955" i="3" s="1"/>
  <c r="G923" i="3"/>
  <c r="H923" i="3" s="1"/>
  <c r="G907" i="3"/>
  <c r="H907" i="3" s="1"/>
  <c r="G875" i="3"/>
  <c r="H875" i="3" s="1"/>
  <c r="G924" i="3"/>
  <c r="H924" i="3" s="1"/>
  <c r="G1052" i="3"/>
  <c r="H1052" i="3" s="1"/>
  <c r="G1034" i="3"/>
  <c r="H1034" i="3" s="1"/>
  <c r="G6738" i="3"/>
  <c r="H6738" i="3" s="1"/>
  <c r="G3509" i="3"/>
  <c r="H3509" i="3" s="1"/>
  <c r="G4416" i="3"/>
  <c r="H4416" i="3" s="1"/>
  <c r="G3203" i="3"/>
  <c r="H3203" i="3" s="1"/>
  <c r="G2947" i="3"/>
  <c r="H2947" i="3" s="1"/>
  <c r="G3516" i="3"/>
  <c r="H3516" i="3" s="1"/>
  <c r="G3346" i="3"/>
  <c r="H3346" i="3" s="1"/>
  <c r="G3090" i="3"/>
  <c r="H3090" i="3" s="1"/>
  <c r="G3850" i="3"/>
  <c r="H3850" i="3" s="1"/>
  <c r="G2650" i="3"/>
  <c r="H2650" i="3" s="1"/>
  <c r="G2394" i="3"/>
  <c r="H2394" i="3" s="1"/>
  <c r="G2138" i="3"/>
  <c r="H2138" i="3" s="1"/>
  <c r="G2833" i="3"/>
  <c r="H2833" i="3" s="1"/>
  <c r="G2577" i="3"/>
  <c r="H2577" i="3" s="1"/>
  <c r="G2321" i="3"/>
  <c r="H2321" i="3" s="1"/>
  <c r="G3972" i="3"/>
  <c r="H3972" i="3" s="1"/>
  <c r="G1798" i="3"/>
  <c r="H1798" i="3" s="1"/>
  <c r="G1766" i="3"/>
  <c r="H1766" i="3" s="1"/>
  <c r="G1734" i="3"/>
  <c r="H1734" i="3" s="1"/>
  <c r="G1686" i="3"/>
  <c r="H1686" i="3" s="1"/>
  <c r="G1654" i="3"/>
  <c r="H1654" i="3" s="1"/>
  <c r="G1606" i="3"/>
  <c r="H1606" i="3" s="1"/>
  <c r="G1574" i="3"/>
  <c r="H1574" i="3" s="1"/>
  <c r="G1542" i="3"/>
  <c r="H1542" i="3" s="1"/>
  <c r="G1494" i="3"/>
  <c r="H1494" i="3" s="1"/>
  <c r="G1462" i="3"/>
  <c r="H1462" i="3" s="1"/>
  <c r="G1414" i="3"/>
  <c r="H1414" i="3" s="1"/>
  <c r="G1382" i="3"/>
  <c r="H1382" i="3" s="1"/>
  <c r="G1334" i="3"/>
  <c r="H1334" i="3" s="1"/>
  <c r="G1302" i="3"/>
  <c r="H1302" i="3" s="1"/>
  <c r="G1254" i="3"/>
  <c r="H1254" i="3" s="1"/>
  <c r="G1222" i="3"/>
  <c r="H1222" i="3" s="1"/>
  <c r="G1174" i="3"/>
  <c r="H1174" i="3" s="1"/>
  <c r="G1929" i="3"/>
  <c r="H1929" i="3" s="1"/>
  <c r="G1881" i="3"/>
  <c r="H1881" i="3" s="1"/>
  <c r="G1849" i="3"/>
  <c r="H1849" i="3" s="1"/>
  <c r="G1801" i="3"/>
  <c r="H1801" i="3" s="1"/>
  <c r="G1769" i="3"/>
  <c r="H1769" i="3" s="1"/>
  <c r="G1721" i="3"/>
  <c r="H1721" i="3" s="1"/>
  <c r="G1689" i="3"/>
  <c r="H1689" i="3" s="1"/>
  <c r="G1657" i="3"/>
  <c r="H1657" i="3" s="1"/>
  <c r="G1609" i="3"/>
  <c r="H1609" i="3" s="1"/>
  <c r="G1577" i="3"/>
  <c r="H1577" i="3" s="1"/>
  <c r="G1529" i="3"/>
  <c r="H1529" i="3" s="1"/>
  <c r="G1497" i="3"/>
  <c r="H1497" i="3" s="1"/>
  <c r="G1449" i="3"/>
  <c r="H1449" i="3" s="1"/>
  <c r="G1417" i="3"/>
  <c r="H1417" i="3" s="1"/>
  <c r="G1369" i="3"/>
  <c r="H1369" i="3" s="1"/>
  <c r="G1337" i="3"/>
  <c r="H1337" i="3" s="1"/>
  <c r="G1305" i="3"/>
  <c r="H1305" i="3" s="1"/>
  <c r="G1257" i="3"/>
  <c r="H1257" i="3" s="1"/>
  <c r="G1225" i="3"/>
  <c r="H1225" i="3" s="1"/>
  <c r="G1177" i="3"/>
  <c r="H1177" i="3" s="1"/>
  <c r="G1145" i="3"/>
  <c r="H1145" i="3" s="1"/>
  <c r="G1097" i="3"/>
  <c r="H1097" i="3" s="1"/>
  <c r="G1065" i="3"/>
  <c r="H1065" i="3" s="1"/>
  <c r="G1017" i="3"/>
  <c r="H1017" i="3" s="1"/>
  <c r="G969" i="3"/>
  <c r="H969" i="3" s="1"/>
  <c r="G937" i="3"/>
  <c r="H937" i="3" s="1"/>
  <c r="G889" i="3"/>
  <c r="H889" i="3" s="1"/>
  <c r="G857" i="3"/>
  <c r="H857" i="3" s="1"/>
  <c r="G922" i="3"/>
  <c r="H922" i="3" s="1"/>
  <c r="G1152" i="3"/>
  <c r="H1152" i="3" s="1"/>
  <c r="G1742" i="3"/>
  <c r="H1742" i="3" s="1"/>
  <c r="G1777" i="3"/>
  <c r="H1777" i="3" s="1"/>
  <c r="G1489" i="3"/>
  <c r="H1489" i="3" s="1"/>
  <c r="G1297" i="3"/>
  <c r="H1297" i="3" s="1"/>
  <c r="G1121" i="3"/>
  <c r="H1121" i="3" s="1"/>
  <c r="G977" i="3"/>
  <c r="H977" i="3" s="1"/>
  <c r="G865" i="3"/>
  <c r="H865" i="3" s="1"/>
  <c r="G1114" i="3"/>
  <c r="H1114" i="3" s="1"/>
  <c r="G6837" i="3"/>
  <c r="H6837" i="3" s="1"/>
  <c r="G6605" i="3"/>
  <c r="H6605" i="3" s="1"/>
  <c r="G5379" i="3"/>
  <c r="H5379" i="3" s="1"/>
  <c r="G4573" i="3"/>
  <c r="H4573" i="3" s="1"/>
  <c r="G5600" i="3"/>
  <c r="H5600" i="3" s="1"/>
  <c r="G4876" i="3"/>
  <c r="H4876" i="3" s="1"/>
  <c r="G4942" i="3"/>
  <c r="H4942" i="3" s="1"/>
  <c r="G4270" i="3"/>
  <c r="H4270" i="3" s="1"/>
  <c r="G3781" i="3"/>
  <c r="H3781" i="3" s="1"/>
  <c r="G3653" i="3"/>
  <c r="H3653" i="3" s="1"/>
  <c r="G3525" i="3"/>
  <c r="H3525" i="3" s="1"/>
  <c r="G4065" i="3"/>
  <c r="H4065" i="3" s="1"/>
  <c r="G4082" i="3"/>
  <c r="H4082" i="3" s="1"/>
  <c r="G4039" i="3"/>
  <c r="H4039" i="3" s="1"/>
  <c r="G3347" i="3"/>
  <c r="H3347" i="3" s="1"/>
  <c r="G3219" i="3"/>
  <c r="H3219" i="3" s="1"/>
  <c r="G3091" i="3"/>
  <c r="H3091" i="3" s="1"/>
  <c r="G2963" i="3"/>
  <c r="H2963" i="3" s="1"/>
  <c r="G3858" i="3"/>
  <c r="H3858" i="3" s="1"/>
  <c r="G3548" i="3"/>
  <c r="H3548" i="3" s="1"/>
  <c r="G3450" i="3"/>
  <c r="H3450" i="3" s="1"/>
  <c r="G3362" i="3"/>
  <c r="H3362" i="3" s="1"/>
  <c r="G3234" i="3"/>
  <c r="H3234" i="3" s="1"/>
  <c r="G3106" i="3"/>
  <c r="H3106" i="3" s="1"/>
  <c r="G2978" i="3"/>
  <c r="H2978" i="3" s="1"/>
  <c r="G3978" i="3"/>
  <c r="H3978" i="3" s="1"/>
  <c r="G3578" i="3"/>
  <c r="H3578" i="3" s="1"/>
  <c r="G2794" i="3"/>
  <c r="H2794" i="3" s="1"/>
  <c r="G2666" i="3"/>
  <c r="H2666" i="3" s="1"/>
  <c r="G2538" i="3"/>
  <c r="H2538" i="3" s="1"/>
  <c r="G2410" i="3"/>
  <c r="H2410" i="3" s="1"/>
  <c r="G2282" i="3"/>
  <c r="H2282" i="3" s="1"/>
  <c r="G2154" i="3"/>
  <c r="H2154" i="3" s="1"/>
  <c r="G2026" i="3"/>
  <c r="H2026" i="3" s="1"/>
  <c r="G2849" i="3"/>
  <c r="H2849" i="3" s="1"/>
  <c r="G2721" i="3"/>
  <c r="H2721" i="3" s="1"/>
  <c r="G2593" i="3"/>
  <c r="H2593" i="3" s="1"/>
  <c r="G2465" i="3"/>
  <c r="H2465" i="3" s="1"/>
  <c r="G2337" i="3"/>
  <c r="H2337" i="3" s="1"/>
  <c r="G2209" i="3"/>
  <c r="H2209" i="3" s="1"/>
  <c r="G2081" i="3"/>
  <c r="H2081" i="3" s="1"/>
  <c r="G1953" i="3"/>
  <c r="H1953" i="3" s="1"/>
  <c r="G1844" i="3"/>
  <c r="H1844" i="3" s="1"/>
  <c r="G1800" i="3"/>
  <c r="H1800" i="3" s="1"/>
  <c r="G1784" i="3"/>
  <c r="H1784" i="3" s="1"/>
  <c r="G1768" i="3"/>
  <c r="H1768" i="3" s="1"/>
  <c r="G1752" i="3"/>
  <c r="H1752" i="3" s="1"/>
  <c r="G1736" i="3"/>
  <c r="H1736" i="3" s="1"/>
  <c r="G1720" i="3"/>
  <c r="H1720" i="3" s="1"/>
  <c r="G1704" i="3"/>
  <c r="H1704" i="3" s="1"/>
  <c r="G1688" i="3"/>
  <c r="H1688" i="3" s="1"/>
  <c r="G1672" i="3"/>
  <c r="H1672" i="3" s="1"/>
  <c r="G1656" i="3"/>
  <c r="H1656" i="3" s="1"/>
  <c r="G1640" i="3"/>
  <c r="H1640" i="3" s="1"/>
  <c r="G1624" i="3"/>
  <c r="H1624" i="3" s="1"/>
  <c r="G1608" i="3"/>
  <c r="H1608" i="3" s="1"/>
  <c r="G1592" i="3"/>
  <c r="H1592" i="3" s="1"/>
  <c r="G1576" i="3"/>
  <c r="H1576" i="3" s="1"/>
  <c r="G1560" i="3"/>
  <c r="H1560" i="3" s="1"/>
  <c r="G1544" i="3"/>
  <c r="H1544" i="3" s="1"/>
  <c r="G1528" i="3"/>
  <c r="H1528" i="3" s="1"/>
  <c r="G1512" i="3"/>
  <c r="H1512" i="3" s="1"/>
  <c r="G1496" i="3"/>
  <c r="H1496" i="3" s="1"/>
  <c r="G1480" i="3"/>
  <c r="H1480" i="3" s="1"/>
  <c r="G1464" i="3"/>
  <c r="H1464" i="3" s="1"/>
  <c r="G1448" i="3"/>
  <c r="H1448" i="3" s="1"/>
  <c r="G1432" i="3"/>
  <c r="H1432" i="3" s="1"/>
  <c r="G1416" i="3"/>
  <c r="H1416" i="3" s="1"/>
  <c r="G1400" i="3"/>
  <c r="H1400" i="3" s="1"/>
  <c r="G1384" i="3"/>
  <c r="H1384" i="3" s="1"/>
  <c r="G1368" i="3"/>
  <c r="H1368" i="3" s="1"/>
  <c r="G1352" i="3"/>
  <c r="H1352" i="3" s="1"/>
  <c r="G1336" i="3"/>
  <c r="H1336" i="3" s="1"/>
  <c r="G1320" i="3"/>
  <c r="H1320" i="3" s="1"/>
  <c r="G1304" i="3"/>
  <c r="H1304" i="3" s="1"/>
  <c r="G1288" i="3"/>
  <c r="H1288" i="3" s="1"/>
  <c r="G1272" i="3"/>
  <c r="H1272" i="3" s="1"/>
  <c r="G1256" i="3"/>
  <c r="H1256" i="3" s="1"/>
  <c r="G1240" i="3"/>
  <c r="H1240" i="3" s="1"/>
  <c r="G1224" i="3"/>
  <c r="H1224" i="3" s="1"/>
  <c r="G1208" i="3"/>
  <c r="H1208" i="3" s="1"/>
  <c r="G1192" i="3"/>
  <c r="H1192" i="3" s="1"/>
  <c r="G1176" i="3"/>
  <c r="H1176" i="3" s="1"/>
  <c r="G1160" i="3"/>
  <c r="H1160" i="3" s="1"/>
  <c r="G1931" i="3"/>
  <c r="H1931" i="3" s="1"/>
  <c r="G1915" i="3"/>
  <c r="H1915" i="3" s="1"/>
  <c r="G1899" i="3"/>
  <c r="H1899" i="3" s="1"/>
  <c r="G1883" i="3"/>
  <c r="H1883" i="3" s="1"/>
  <c r="G1867" i="3"/>
  <c r="H1867" i="3" s="1"/>
  <c r="G1851" i="3"/>
  <c r="H1851" i="3" s="1"/>
  <c r="G1835" i="3"/>
  <c r="H1835" i="3" s="1"/>
  <c r="G1819" i="3"/>
  <c r="H1819" i="3" s="1"/>
  <c r="G1803" i="3"/>
  <c r="H1803" i="3" s="1"/>
  <c r="G1787" i="3"/>
  <c r="H1787" i="3" s="1"/>
  <c r="G1771" i="3"/>
  <c r="H1771" i="3" s="1"/>
  <c r="G1755" i="3"/>
  <c r="H1755" i="3" s="1"/>
  <c r="G1739" i="3"/>
  <c r="H1739" i="3" s="1"/>
  <c r="G1723" i="3"/>
  <c r="H1723" i="3" s="1"/>
  <c r="G1707" i="3"/>
  <c r="H1707" i="3" s="1"/>
  <c r="G1691" i="3"/>
  <c r="H1691" i="3" s="1"/>
  <c r="G1675" i="3"/>
  <c r="H1675" i="3" s="1"/>
  <c r="G1659" i="3"/>
  <c r="H1659" i="3" s="1"/>
  <c r="G1643" i="3"/>
  <c r="H1643" i="3" s="1"/>
  <c r="G1627" i="3"/>
  <c r="H1627" i="3" s="1"/>
  <c r="G1211" i="3"/>
  <c r="H1211" i="3" s="1"/>
  <c r="G5251" i="3"/>
  <c r="H5251" i="3" s="1"/>
  <c r="G4509" i="3"/>
  <c r="H4509" i="3" s="1"/>
  <c r="G5472" i="3"/>
  <c r="H5472" i="3" s="1"/>
  <c r="G4314" i="3"/>
  <c r="H4314" i="3" s="1"/>
  <c r="G4614" i="3"/>
  <c r="H4614" i="3" s="1"/>
  <c r="G4047" i="3"/>
  <c r="H4047" i="3" s="1"/>
  <c r="G3765" i="3"/>
  <c r="H3765" i="3" s="1"/>
  <c r="G3637" i="3"/>
  <c r="H3637" i="3" s="1"/>
  <c r="G4302" i="3"/>
  <c r="H4302" i="3" s="1"/>
  <c r="G3912" i="3"/>
  <c r="H3912" i="3" s="1"/>
  <c r="G3075" i="3"/>
  <c r="H3075" i="3" s="1"/>
  <c r="G3772" i="3"/>
  <c r="H3772" i="3" s="1"/>
  <c r="G3218" i="3"/>
  <c r="H3218" i="3" s="1"/>
  <c r="G2962" i="3"/>
  <c r="H2962" i="3" s="1"/>
  <c r="G2778" i="3"/>
  <c r="H2778" i="3" s="1"/>
  <c r="G2522" i="3"/>
  <c r="H2522" i="3" s="1"/>
  <c r="G2010" i="3"/>
  <c r="H2010" i="3" s="1"/>
  <c r="G2449" i="3"/>
  <c r="H2449" i="3" s="1"/>
  <c r="G2193" i="3"/>
  <c r="H2193" i="3" s="1"/>
  <c r="G1828" i="3"/>
  <c r="H1828" i="3" s="1"/>
  <c r="G1750" i="3"/>
  <c r="H1750" i="3" s="1"/>
  <c r="G1718" i="3"/>
  <c r="H1718" i="3" s="1"/>
  <c r="G1670" i="3"/>
  <c r="H1670" i="3" s="1"/>
  <c r="G1638" i="3"/>
  <c r="H1638" i="3" s="1"/>
  <c r="G1590" i="3"/>
  <c r="H1590" i="3" s="1"/>
  <c r="G1558" i="3"/>
  <c r="H1558" i="3" s="1"/>
  <c r="G1510" i="3"/>
  <c r="H1510" i="3" s="1"/>
  <c r="G1478" i="3"/>
  <c r="H1478" i="3" s="1"/>
  <c r="G1430" i="3"/>
  <c r="H1430" i="3" s="1"/>
  <c r="G1398" i="3"/>
  <c r="H1398" i="3" s="1"/>
  <c r="G1350" i="3"/>
  <c r="H1350" i="3" s="1"/>
  <c r="G1318" i="3"/>
  <c r="H1318" i="3" s="1"/>
  <c r="G1270" i="3"/>
  <c r="H1270" i="3" s="1"/>
  <c r="G1238" i="3"/>
  <c r="H1238" i="3" s="1"/>
  <c r="G1190" i="3"/>
  <c r="H1190" i="3" s="1"/>
  <c r="G1158" i="3"/>
  <c r="H1158" i="3" s="1"/>
  <c r="G1897" i="3"/>
  <c r="H1897" i="3" s="1"/>
  <c r="G1865" i="3"/>
  <c r="H1865" i="3" s="1"/>
  <c r="G1817" i="3"/>
  <c r="H1817" i="3" s="1"/>
  <c r="G1785" i="3"/>
  <c r="H1785" i="3" s="1"/>
  <c r="G1753" i="3"/>
  <c r="H1753" i="3" s="1"/>
  <c r="G1705" i="3"/>
  <c r="H1705" i="3" s="1"/>
  <c r="G1673" i="3"/>
  <c r="H1673" i="3" s="1"/>
  <c r="G1625" i="3"/>
  <c r="H1625" i="3" s="1"/>
  <c r="G1593" i="3"/>
  <c r="H1593" i="3" s="1"/>
  <c r="G1545" i="3"/>
  <c r="H1545" i="3" s="1"/>
  <c r="G1513" i="3"/>
  <c r="H1513" i="3" s="1"/>
  <c r="G1465" i="3"/>
  <c r="H1465" i="3" s="1"/>
  <c r="G1433" i="3"/>
  <c r="H1433" i="3" s="1"/>
  <c r="G1401" i="3"/>
  <c r="H1401" i="3" s="1"/>
  <c r="G1353" i="3"/>
  <c r="H1353" i="3" s="1"/>
  <c r="G1321" i="3"/>
  <c r="H1321" i="3" s="1"/>
  <c r="G1273" i="3"/>
  <c r="H1273" i="3" s="1"/>
  <c r="G1241" i="3"/>
  <c r="H1241" i="3" s="1"/>
  <c r="G1193" i="3"/>
  <c r="H1193" i="3" s="1"/>
  <c r="G1161" i="3"/>
  <c r="H1161" i="3" s="1"/>
  <c r="G1113" i="3"/>
  <c r="H1113" i="3" s="1"/>
  <c r="G1081" i="3"/>
  <c r="H1081" i="3" s="1"/>
  <c r="G1033" i="3"/>
  <c r="H1033" i="3" s="1"/>
  <c r="G1001" i="3"/>
  <c r="H1001" i="3" s="1"/>
  <c r="G953" i="3"/>
  <c r="H953" i="3" s="1"/>
  <c r="G921" i="3"/>
  <c r="H921" i="3" s="1"/>
  <c r="G873" i="3"/>
  <c r="H873" i="3" s="1"/>
  <c r="G940" i="3"/>
  <c r="H940" i="3" s="1"/>
  <c r="G1050" i="3"/>
  <c r="H1050" i="3" s="1"/>
  <c r="G1774" i="3"/>
  <c r="H1774" i="3" s="1"/>
  <c r="G1745" i="3"/>
  <c r="H1745" i="3" s="1"/>
  <c r="G1457" i="3"/>
  <c r="H1457" i="3" s="1"/>
  <c r="G1233" i="3"/>
  <c r="H1233" i="3" s="1"/>
  <c r="G1073" i="3"/>
  <c r="H1073" i="3" s="1"/>
  <c r="G945" i="3"/>
  <c r="H945" i="3" s="1"/>
  <c r="G1004" i="3"/>
  <c r="H1004" i="3" s="1"/>
  <c r="G6532" i="3"/>
  <c r="H6532" i="3" s="1"/>
  <c r="G6139" i="3"/>
  <c r="H6139" i="3" s="1"/>
  <c r="G5730" i="3"/>
  <c r="H5730" i="3" s="1"/>
  <c r="G4445" i="3"/>
  <c r="H4445" i="3" s="1"/>
  <c r="G5344" i="3"/>
  <c r="H5344" i="3" s="1"/>
  <c r="G5058" i="3"/>
  <c r="H5058" i="3" s="1"/>
  <c r="G5012" i="3"/>
  <c r="H5012" i="3" s="1"/>
  <c r="G3989" i="3"/>
  <c r="H3989" i="3" s="1"/>
  <c r="G3749" i="3"/>
  <c r="H3749" i="3" s="1"/>
  <c r="G3621" i="3"/>
  <c r="H3621" i="3" s="1"/>
  <c r="G3493" i="3"/>
  <c r="H3493" i="3" s="1"/>
  <c r="G4122" i="3"/>
  <c r="H4122" i="3" s="1"/>
  <c r="G4170" i="3"/>
  <c r="H4170" i="3" s="1"/>
  <c r="G3492" i="3"/>
  <c r="H3492" i="3" s="1"/>
  <c r="G3315" i="3"/>
  <c r="H3315" i="3" s="1"/>
  <c r="G3187" i="3"/>
  <c r="H3187" i="3" s="1"/>
  <c r="G3059" i="3"/>
  <c r="H3059" i="3" s="1"/>
  <c r="G2931" i="3"/>
  <c r="H2931" i="3" s="1"/>
  <c r="G3740" i="3"/>
  <c r="H3740" i="3" s="1"/>
  <c r="G4112" i="3"/>
  <c r="H4112" i="3" s="1"/>
  <c r="G3888" i="3"/>
  <c r="H3888" i="3" s="1"/>
  <c r="G3330" i="3"/>
  <c r="H3330" i="3" s="1"/>
  <c r="G3202" i="3"/>
  <c r="H3202" i="3" s="1"/>
  <c r="G3074" i="3"/>
  <c r="H3074" i="3" s="1"/>
  <c r="G2946" i="3"/>
  <c r="H2946" i="3" s="1"/>
  <c r="G3770" i="3"/>
  <c r="H3770" i="3" s="1"/>
  <c r="G3514" i="3"/>
  <c r="H3514" i="3" s="1"/>
  <c r="G2762" i="3"/>
  <c r="H2762" i="3" s="1"/>
  <c r="G2634" i="3"/>
  <c r="H2634" i="3" s="1"/>
  <c r="G2506" i="3"/>
  <c r="H2506" i="3" s="1"/>
  <c r="G2378" i="3"/>
  <c r="H2378" i="3" s="1"/>
  <c r="G2250" i="3"/>
  <c r="H2250" i="3" s="1"/>
  <c r="G2122" i="3"/>
  <c r="H2122" i="3" s="1"/>
  <c r="G1994" i="3"/>
  <c r="H1994" i="3" s="1"/>
  <c r="G2817" i="3"/>
  <c r="H2817" i="3" s="1"/>
  <c r="G2689" i="3"/>
  <c r="H2689" i="3" s="1"/>
  <c r="G2561" i="3"/>
  <c r="H2561" i="3" s="1"/>
  <c r="G2433" i="3"/>
  <c r="H2433" i="3" s="1"/>
  <c r="G2305" i="3"/>
  <c r="H2305" i="3" s="1"/>
  <c r="G2177" i="3"/>
  <c r="H2177" i="3" s="1"/>
  <c r="G2049" i="3"/>
  <c r="H2049" i="3" s="1"/>
  <c r="G1940" i="3"/>
  <c r="H1940" i="3" s="1"/>
  <c r="G1812" i="3"/>
  <c r="H1812" i="3" s="1"/>
  <c r="G1796" i="3"/>
  <c r="H1796" i="3" s="1"/>
  <c r="G1780" i="3"/>
  <c r="H1780" i="3" s="1"/>
  <c r="G1764" i="3"/>
  <c r="H1764" i="3" s="1"/>
  <c r="G1748" i="3"/>
  <c r="H1748" i="3" s="1"/>
  <c r="G1732" i="3"/>
  <c r="H1732" i="3" s="1"/>
  <c r="G1716" i="3"/>
  <c r="H1716" i="3" s="1"/>
  <c r="G1700" i="3"/>
  <c r="H1700" i="3" s="1"/>
  <c r="G1684" i="3"/>
  <c r="H1684" i="3" s="1"/>
  <c r="G1668" i="3"/>
  <c r="H1668" i="3" s="1"/>
  <c r="G1652" i="3"/>
  <c r="H1652" i="3" s="1"/>
  <c r="G1636" i="3"/>
  <c r="H1636" i="3" s="1"/>
  <c r="G1620" i="3"/>
  <c r="H1620" i="3" s="1"/>
  <c r="G1604" i="3"/>
  <c r="H1604" i="3" s="1"/>
  <c r="G1588" i="3"/>
  <c r="H1588" i="3" s="1"/>
  <c r="G1572" i="3"/>
  <c r="H1572" i="3" s="1"/>
  <c r="G1556" i="3"/>
  <c r="H1556" i="3" s="1"/>
  <c r="G1540" i="3"/>
  <c r="H1540" i="3" s="1"/>
  <c r="G1524" i="3"/>
  <c r="H1524" i="3" s="1"/>
  <c r="G1508" i="3"/>
  <c r="H1508" i="3" s="1"/>
  <c r="G1492" i="3"/>
  <c r="H1492" i="3" s="1"/>
  <c r="G1476" i="3"/>
  <c r="H1476" i="3" s="1"/>
  <c r="G1460" i="3"/>
  <c r="H1460" i="3" s="1"/>
  <c r="G1444" i="3"/>
  <c r="H1444" i="3" s="1"/>
  <c r="G1428" i="3"/>
  <c r="H1428" i="3" s="1"/>
  <c r="G1412" i="3"/>
  <c r="H1412" i="3" s="1"/>
  <c r="G1396" i="3"/>
  <c r="H1396" i="3" s="1"/>
  <c r="G1380" i="3"/>
  <c r="H1380" i="3" s="1"/>
  <c r="G1364" i="3"/>
  <c r="H1364" i="3" s="1"/>
  <c r="G1348" i="3"/>
  <c r="H1348" i="3" s="1"/>
  <c r="G1332" i="3"/>
  <c r="H1332" i="3" s="1"/>
  <c r="G1316" i="3"/>
  <c r="H1316" i="3" s="1"/>
  <c r="G1300" i="3"/>
  <c r="H1300" i="3" s="1"/>
  <c r="G1284" i="3"/>
  <c r="H1284" i="3" s="1"/>
  <c r="G1268" i="3"/>
  <c r="H1268" i="3" s="1"/>
  <c r="G1252" i="3"/>
  <c r="H1252" i="3" s="1"/>
  <c r="G1236" i="3"/>
  <c r="H1236" i="3" s="1"/>
  <c r="G1220" i="3"/>
  <c r="H1220" i="3" s="1"/>
  <c r="G1204" i="3"/>
  <c r="H1204" i="3" s="1"/>
  <c r="G1188" i="3"/>
  <c r="H1188" i="3" s="1"/>
  <c r="G1172" i="3"/>
  <c r="H1172" i="3" s="1"/>
  <c r="G1156" i="3"/>
  <c r="H1156" i="3" s="1"/>
  <c r="G1927" i="3"/>
  <c r="H1927" i="3" s="1"/>
  <c r="G1911" i="3"/>
  <c r="H1911" i="3" s="1"/>
  <c r="G1895" i="3"/>
  <c r="H1895" i="3" s="1"/>
  <c r="G1879" i="3"/>
  <c r="H1879" i="3" s="1"/>
  <c r="G1863" i="3"/>
  <c r="H1863" i="3" s="1"/>
  <c r="G1847" i="3"/>
  <c r="H1847" i="3" s="1"/>
  <c r="G1831" i="3"/>
  <c r="H1831" i="3" s="1"/>
  <c r="G1815" i="3"/>
  <c r="H1815" i="3" s="1"/>
  <c r="G1799" i="3"/>
  <c r="H1799" i="3" s="1"/>
  <c r="G1783" i="3"/>
  <c r="H1783" i="3" s="1"/>
  <c r="G1767" i="3"/>
  <c r="H1767" i="3" s="1"/>
  <c r="G1751" i="3"/>
  <c r="H1751" i="3" s="1"/>
  <c r="G1735" i="3"/>
  <c r="H1735" i="3" s="1"/>
  <c r="G1719" i="3"/>
  <c r="H1719" i="3" s="1"/>
  <c r="G1703" i="3"/>
  <c r="H1703" i="3" s="1"/>
  <c r="G1687" i="3"/>
  <c r="H1687" i="3" s="1"/>
  <c r="G1671" i="3"/>
  <c r="H1671" i="3" s="1"/>
  <c r="G1655" i="3"/>
  <c r="H1655" i="3" s="1"/>
  <c r="G1639" i="3"/>
  <c r="H1639" i="3" s="1"/>
  <c r="G1623" i="3"/>
  <c r="H1623" i="3" s="1"/>
  <c r="G1607" i="3"/>
  <c r="H1607" i="3" s="1"/>
  <c r="G1591" i="3"/>
  <c r="H1591" i="3" s="1"/>
  <c r="G1575" i="3"/>
  <c r="H1575" i="3" s="1"/>
  <c r="G1559" i="3"/>
  <c r="H1559" i="3" s="1"/>
  <c r="G1543" i="3"/>
  <c r="H1543" i="3" s="1"/>
  <c r="G1527" i="3"/>
  <c r="H1527" i="3" s="1"/>
  <c r="G1511" i="3"/>
  <c r="H1511" i="3" s="1"/>
  <c r="G1495" i="3"/>
  <c r="H1495" i="3" s="1"/>
  <c r="G1479" i="3"/>
  <c r="H1479" i="3" s="1"/>
  <c r="G1463" i="3"/>
  <c r="H1463" i="3" s="1"/>
  <c r="G1447" i="3"/>
  <c r="H1447" i="3" s="1"/>
  <c r="G1431" i="3"/>
  <c r="H1431" i="3" s="1"/>
  <c r="G1415" i="3"/>
  <c r="H1415" i="3" s="1"/>
  <c r="G1399" i="3"/>
  <c r="H1399" i="3" s="1"/>
  <c r="G1383" i="3"/>
  <c r="H1383" i="3" s="1"/>
  <c r="G1367" i="3"/>
  <c r="H1367" i="3" s="1"/>
  <c r="G1351" i="3"/>
  <c r="H1351" i="3" s="1"/>
  <c r="G1335" i="3"/>
  <c r="H1335" i="3" s="1"/>
  <c r="G1319" i="3"/>
  <c r="H1319" i="3" s="1"/>
  <c r="G1303" i="3"/>
  <c r="H1303" i="3" s="1"/>
  <c r="G1287" i="3"/>
  <c r="H1287" i="3" s="1"/>
  <c r="G1271" i="3"/>
  <c r="H1271" i="3" s="1"/>
  <c r="G1255" i="3"/>
  <c r="H1255" i="3" s="1"/>
  <c r="G1239" i="3"/>
  <c r="H1239" i="3" s="1"/>
  <c r="G1223" i="3"/>
  <c r="H1223" i="3" s="1"/>
  <c r="G1207" i="3"/>
  <c r="H1207" i="3" s="1"/>
  <c r="G1191" i="3"/>
  <c r="H1191" i="3" s="1"/>
  <c r="G1175" i="3"/>
  <c r="H1175" i="3" s="1"/>
  <c r="G1159" i="3"/>
  <c r="H1159" i="3" s="1"/>
  <c r="G1143" i="3"/>
  <c r="H1143" i="3" s="1"/>
  <c r="G1127" i="3"/>
  <c r="H1127" i="3" s="1"/>
  <c r="G1111" i="3"/>
  <c r="H1111" i="3" s="1"/>
  <c r="G1095" i="3"/>
  <c r="H1095" i="3" s="1"/>
  <c r="G1079" i="3"/>
  <c r="H1079" i="3" s="1"/>
  <c r="G1063" i="3"/>
  <c r="H1063" i="3" s="1"/>
  <c r="G1047" i="3"/>
  <c r="H1047" i="3" s="1"/>
  <c r="G1031" i="3"/>
  <c r="H1031" i="3" s="1"/>
  <c r="G1015" i="3"/>
  <c r="H1015" i="3" s="1"/>
  <c r="G999" i="3"/>
  <c r="H999" i="3" s="1"/>
  <c r="G983" i="3"/>
  <c r="H983" i="3" s="1"/>
  <c r="G967" i="3"/>
  <c r="H967" i="3" s="1"/>
  <c r="G951" i="3"/>
  <c r="H951" i="3" s="1"/>
  <c r="G935" i="3"/>
  <c r="H935" i="3" s="1"/>
  <c r="G919" i="3"/>
  <c r="H919" i="3" s="1"/>
  <c r="G903" i="3"/>
  <c r="H903" i="3" s="1"/>
  <c r="G887" i="3"/>
  <c r="H887" i="3" s="1"/>
  <c r="G871" i="3"/>
  <c r="H871" i="3" s="1"/>
  <c r="G855" i="3"/>
  <c r="H855" i="3" s="1"/>
  <c r="G956" i="3"/>
  <c r="H956" i="3" s="1"/>
  <c r="G1084" i="3"/>
  <c r="H1084" i="3" s="1"/>
  <c r="G938" i="3"/>
  <c r="H938" i="3" s="1"/>
  <c r="G1066" i="3"/>
  <c r="H1066" i="3" s="1"/>
  <c r="G5883" i="3"/>
  <c r="H5883" i="3" s="1"/>
  <c r="G5085" i="3"/>
  <c r="H5085" i="3" s="1"/>
  <c r="G4534" i="3"/>
  <c r="H4534" i="3" s="1"/>
  <c r="G4290" i="3"/>
  <c r="H4290" i="3" s="1"/>
  <c r="G3717" i="3"/>
  <c r="H3717" i="3" s="1"/>
  <c r="G3461" i="3"/>
  <c r="H3461" i="3" s="1"/>
  <c r="G4036" i="3"/>
  <c r="H4036" i="3" s="1"/>
  <c r="G3283" i="3"/>
  <c r="H3283" i="3" s="1"/>
  <c r="G3027" i="3"/>
  <c r="H3027" i="3" s="1"/>
  <c r="G3676" i="3"/>
  <c r="H3676" i="3" s="1"/>
  <c r="G3426" i="3"/>
  <c r="H3426" i="3" s="1"/>
  <c r="G3170" i="3"/>
  <c r="H3170" i="3" s="1"/>
  <c r="G2914" i="3"/>
  <c r="H2914" i="3" s="1"/>
  <c r="G2858" i="3"/>
  <c r="H2858" i="3" s="1"/>
  <c r="G2602" i="3"/>
  <c r="H2602" i="3" s="1"/>
  <c r="G2346" i="3"/>
  <c r="H2346" i="3" s="1"/>
  <c r="G2090" i="3"/>
  <c r="H2090" i="3" s="1"/>
  <c r="G2785" i="3"/>
  <c r="H2785" i="3" s="1"/>
  <c r="G2529" i="3"/>
  <c r="H2529" i="3" s="1"/>
  <c r="G2273" i="3"/>
  <c r="H2273" i="3" s="1"/>
  <c r="G2017" i="3"/>
  <c r="H2017" i="3" s="1"/>
  <c r="G1808" i="3"/>
  <c r="H1808" i="3" s="1"/>
  <c r="G1776" i="3"/>
  <c r="H1776" i="3" s="1"/>
  <c r="G1744" i="3"/>
  <c r="H1744" i="3" s="1"/>
  <c r="G1712" i="3"/>
  <c r="H1712" i="3" s="1"/>
  <c r="G1680" i="3"/>
  <c r="H1680" i="3" s="1"/>
  <c r="G1648" i="3"/>
  <c r="H1648" i="3" s="1"/>
  <c r="G1616" i="3"/>
  <c r="H1616" i="3" s="1"/>
  <c r="G1584" i="3"/>
  <c r="H1584" i="3" s="1"/>
  <c r="G1552" i="3"/>
  <c r="H1552" i="3" s="1"/>
  <c r="G1520" i="3"/>
  <c r="H1520" i="3" s="1"/>
  <c r="G1488" i="3"/>
  <c r="H1488" i="3" s="1"/>
  <c r="G1456" i="3"/>
  <c r="H1456" i="3" s="1"/>
  <c r="G1424" i="3"/>
  <c r="H1424" i="3" s="1"/>
  <c r="G1392" i="3"/>
  <c r="H1392" i="3" s="1"/>
  <c r="G1360" i="3"/>
  <c r="H1360" i="3" s="1"/>
  <c r="G1328" i="3"/>
  <c r="H1328" i="3" s="1"/>
  <c r="G1296" i="3"/>
  <c r="H1296" i="3" s="1"/>
  <c r="G1264" i="3"/>
  <c r="H1264" i="3" s="1"/>
  <c r="G1232" i="3"/>
  <c r="H1232" i="3" s="1"/>
  <c r="G1200" i="3"/>
  <c r="H1200" i="3" s="1"/>
  <c r="G1168" i="3"/>
  <c r="H1168" i="3" s="1"/>
  <c r="G1923" i="3"/>
  <c r="H1923" i="3" s="1"/>
  <c r="G1891" i="3"/>
  <c r="H1891" i="3" s="1"/>
  <c r="G1859" i="3"/>
  <c r="H1859" i="3" s="1"/>
  <c r="G1827" i="3"/>
  <c r="H1827" i="3" s="1"/>
  <c r="G1795" i="3"/>
  <c r="H1795" i="3" s="1"/>
  <c r="G1763" i="3"/>
  <c r="H1763" i="3" s="1"/>
  <c r="G1731" i="3"/>
  <c r="H1731" i="3" s="1"/>
  <c r="G1699" i="3"/>
  <c r="H1699" i="3" s="1"/>
  <c r="G1667" i="3"/>
  <c r="H1667" i="3" s="1"/>
  <c r="G1635" i="3"/>
  <c r="H1635" i="3" s="1"/>
  <c r="G1603" i="3"/>
  <c r="H1603" i="3" s="1"/>
  <c r="G1571" i="3"/>
  <c r="H1571" i="3" s="1"/>
  <c r="G1539" i="3"/>
  <c r="H1539" i="3" s="1"/>
  <c r="G1507" i="3"/>
  <c r="H1507" i="3" s="1"/>
  <c r="G1475" i="3"/>
  <c r="H1475" i="3" s="1"/>
  <c r="G1443" i="3"/>
  <c r="H1443" i="3" s="1"/>
  <c r="G1411" i="3"/>
  <c r="H1411" i="3" s="1"/>
  <c r="G1379" i="3"/>
  <c r="H1379" i="3" s="1"/>
  <c r="G1347" i="3"/>
  <c r="H1347" i="3" s="1"/>
  <c r="G1315" i="3"/>
  <c r="H1315" i="3" s="1"/>
  <c r="G1283" i="3"/>
  <c r="H1283" i="3" s="1"/>
  <c r="G1251" i="3"/>
  <c r="H1251" i="3" s="1"/>
  <c r="G1219" i="3"/>
  <c r="H1219" i="3" s="1"/>
  <c r="G1187" i="3"/>
  <c r="H1187" i="3" s="1"/>
  <c r="G1155" i="3"/>
  <c r="H1155" i="3" s="1"/>
  <c r="G1123" i="3"/>
  <c r="H1123" i="3" s="1"/>
  <c r="G1091" i="3"/>
  <c r="H1091" i="3" s="1"/>
  <c r="G1059" i="3"/>
  <c r="H1059" i="3" s="1"/>
  <c r="G1027" i="3"/>
  <c r="H1027" i="3" s="1"/>
  <c r="G995" i="3"/>
  <c r="H995" i="3" s="1"/>
  <c r="G963" i="3"/>
  <c r="H963" i="3" s="1"/>
  <c r="G931" i="3"/>
  <c r="H931" i="3" s="1"/>
  <c r="G899" i="3"/>
  <c r="H899" i="3" s="1"/>
  <c r="G867" i="3"/>
  <c r="H867" i="3" s="1"/>
  <c r="G988" i="3"/>
  <c r="H988" i="3" s="1"/>
  <c r="G970" i="3"/>
  <c r="H970" i="3" s="1"/>
  <c r="G6110" i="3"/>
  <c r="H6110" i="3" s="1"/>
  <c r="G4253" i="3"/>
  <c r="H4253" i="3" s="1"/>
  <c r="G5080" i="3"/>
  <c r="H5080" i="3" s="1"/>
  <c r="G3861" i="3"/>
  <c r="H3861" i="3" s="1"/>
  <c r="G3573" i="3"/>
  <c r="H3573" i="3" s="1"/>
  <c r="G4101" i="3"/>
  <c r="H4101" i="3" s="1"/>
  <c r="G3395" i="3"/>
  <c r="H3395" i="3" s="1"/>
  <c r="G3139" i="3"/>
  <c r="H3139" i="3" s="1"/>
  <c r="G2883" i="3"/>
  <c r="H2883" i="3" s="1"/>
  <c r="G4448" i="3"/>
  <c r="H4448" i="3" s="1"/>
  <c r="G3282" i="3"/>
  <c r="H3282" i="3" s="1"/>
  <c r="G3026" i="3"/>
  <c r="H3026" i="3" s="1"/>
  <c r="G3674" i="3"/>
  <c r="H3674" i="3" s="1"/>
  <c r="G2714" i="3"/>
  <c r="H2714" i="3" s="1"/>
  <c r="G2458" i="3"/>
  <c r="H2458" i="3" s="1"/>
  <c r="G2202" i="3"/>
  <c r="H2202" i="3" s="1"/>
  <c r="G1946" i="3"/>
  <c r="H1946" i="3" s="1"/>
  <c r="G2641" i="3"/>
  <c r="H2641" i="3" s="1"/>
  <c r="G2385" i="3"/>
  <c r="H2385" i="3" s="1"/>
  <c r="G2129" i="3"/>
  <c r="H2129" i="3" s="1"/>
  <c r="G1892" i="3"/>
  <c r="H1892" i="3" s="1"/>
  <c r="G1790" i="3"/>
  <c r="H1790" i="3" s="1"/>
  <c r="G1726" i="3"/>
  <c r="H1726" i="3" s="1"/>
  <c r="G1694" i="3"/>
  <c r="H1694" i="3" s="1"/>
  <c r="G1646" i="3"/>
  <c r="H1646" i="3" s="1"/>
  <c r="G1614" i="3"/>
  <c r="H1614" i="3" s="1"/>
  <c r="G1582" i="3"/>
  <c r="H1582" i="3" s="1"/>
  <c r="G1550" i="3"/>
  <c r="H1550" i="3" s="1"/>
  <c r="G1518" i="3"/>
  <c r="H1518" i="3" s="1"/>
  <c r="G1486" i="3"/>
  <c r="H1486" i="3" s="1"/>
  <c r="G1454" i="3"/>
  <c r="H1454" i="3" s="1"/>
  <c r="G1422" i="3"/>
  <c r="H1422" i="3" s="1"/>
  <c r="G1390" i="3"/>
  <c r="H1390" i="3" s="1"/>
  <c r="G1358" i="3"/>
  <c r="H1358" i="3" s="1"/>
  <c r="G1326" i="3"/>
  <c r="H1326" i="3" s="1"/>
  <c r="G1294" i="3"/>
  <c r="H1294" i="3" s="1"/>
  <c r="G1262" i="3"/>
  <c r="H1262" i="3" s="1"/>
  <c r="G1230" i="3"/>
  <c r="H1230" i="3" s="1"/>
  <c r="G1198" i="3"/>
  <c r="H1198" i="3" s="1"/>
  <c r="G1166" i="3"/>
  <c r="H1166" i="3" s="1"/>
  <c r="G1921" i="3"/>
  <c r="H1921" i="3" s="1"/>
  <c r="G1889" i="3"/>
  <c r="H1889" i="3" s="1"/>
  <c r="G1857" i="3"/>
  <c r="H1857" i="3" s="1"/>
  <c r="G1825" i="3"/>
  <c r="H1825" i="3" s="1"/>
  <c r="G1793" i="3"/>
  <c r="H1793" i="3" s="1"/>
  <c r="G1729" i="3"/>
  <c r="H1729" i="3" s="1"/>
  <c r="G1697" i="3"/>
  <c r="H1697" i="3" s="1"/>
  <c r="G1665" i="3"/>
  <c r="H1665" i="3" s="1"/>
  <c r="G1633" i="3"/>
  <c r="H1633" i="3" s="1"/>
  <c r="G1601" i="3"/>
  <c r="H1601" i="3" s="1"/>
  <c r="G1553" i="3"/>
  <c r="H1553" i="3" s="1"/>
  <c r="G1521" i="3"/>
  <c r="H1521" i="3" s="1"/>
  <c r="G1473" i="3"/>
  <c r="H1473" i="3" s="1"/>
  <c r="G1425" i="3"/>
  <c r="H1425" i="3" s="1"/>
  <c r="G1393" i="3"/>
  <c r="H1393" i="3" s="1"/>
  <c r="G1361" i="3"/>
  <c r="H1361" i="3" s="1"/>
  <c r="G1329" i="3"/>
  <c r="H1329" i="3" s="1"/>
  <c r="G1281" i="3"/>
  <c r="H1281" i="3" s="1"/>
  <c r="G1249" i="3"/>
  <c r="H1249" i="3" s="1"/>
  <c r="G1201" i="3"/>
  <c r="H1201" i="3" s="1"/>
  <c r="G1153" i="3"/>
  <c r="H1153" i="3" s="1"/>
  <c r="G1105" i="3"/>
  <c r="H1105" i="3" s="1"/>
  <c r="G1057" i="3"/>
  <c r="H1057" i="3" s="1"/>
  <c r="G1025" i="3"/>
  <c r="H1025" i="3" s="1"/>
  <c r="G993" i="3"/>
  <c r="H993" i="3" s="1"/>
  <c r="G929" i="3"/>
  <c r="H929" i="3" s="1"/>
  <c r="G881" i="3"/>
  <c r="H881" i="3" s="1"/>
  <c r="G858" i="3"/>
  <c r="H858" i="3" s="1"/>
  <c r="G6330" i="3"/>
  <c r="H6330" i="3" s="1"/>
  <c r="G6011" i="3"/>
  <c r="H6011" i="3" s="1"/>
  <c r="G5234" i="3"/>
  <c r="H5234" i="3" s="1"/>
  <c r="G4381" i="3"/>
  <c r="H4381" i="3" s="1"/>
  <c r="G5088" i="3"/>
  <c r="H5088" i="3" s="1"/>
  <c r="G4690" i="3"/>
  <c r="H4690" i="3" s="1"/>
  <c r="G4708" i="3"/>
  <c r="H4708" i="3" s="1"/>
  <c r="G3945" i="3"/>
  <c r="H3945" i="3" s="1"/>
  <c r="G3733" i="3"/>
  <c r="H3733" i="3" s="1"/>
  <c r="G3605" i="3"/>
  <c r="H3605" i="3" s="1"/>
  <c r="G3477" i="3"/>
  <c r="H3477" i="3" s="1"/>
  <c r="G4058" i="3"/>
  <c r="H4058" i="3" s="1"/>
  <c r="G4100" i="3"/>
  <c r="H4100" i="3" s="1"/>
  <c r="G3427" i="3"/>
  <c r="H3427" i="3" s="1"/>
  <c r="G3299" i="3"/>
  <c r="H3299" i="3" s="1"/>
  <c r="G3171" i="3"/>
  <c r="H3171" i="3" s="1"/>
  <c r="G3043" i="3"/>
  <c r="H3043" i="3" s="1"/>
  <c r="G2915" i="3"/>
  <c r="H2915" i="3" s="1"/>
  <c r="G3708" i="3"/>
  <c r="H3708" i="3" s="1"/>
  <c r="G3948" i="3"/>
  <c r="H3948" i="3" s="1"/>
  <c r="G3484" i="3"/>
  <c r="H3484" i="3" s="1"/>
  <c r="G3314" i="3"/>
  <c r="H3314" i="3" s="1"/>
  <c r="G3186" i="3"/>
  <c r="H3186" i="3" s="1"/>
  <c r="G3058" i="3"/>
  <c r="H3058" i="3" s="1"/>
  <c r="G2930" i="3"/>
  <c r="H2930" i="3" s="1"/>
  <c r="G3738" i="3"/>
  <c r="H3738" i="3" s="1"/>
  <c r="G3924" i="3"/>
  <c r="H3924" i="3" s="1"/>
  <c r="G2746" i="3"/>
  <c r="H2746" i="3" s="1"/>
  <c r="G2618" i="3"/>
  <c r="H2618" i="3" s="1"/>
  <c r="G2490" i="3"/>
  <c r="H2490" i="3" s="1"/>
  <c r="G2362" i="3"/>
  <c r="H2362" i="3" s="1"/>
  <c r="G2234" i="3"/>
  <c r="H2234" i="3" s="1"/>
  <c r="G2106" i="3"/>
  <c r="H2106" i="3" s="1"/>
  <c r="G1978" i="3"/>
  <c r="H1978" i="3" s="1"/>
  <c r="G2801" i="3"/>
  <c r="H2801" i="3" s="1"/>
  <c r="G2673" i="3"/>
  <c r="H2673" i="3" s="1"/>
  <c r="G2545" i="3"/>
  <c r="H2545" i="3" s="1"/>
  <c r="G2417" i="3"/>
  <c r="H2417" i="3" s="1"/>
  <c r="G2289" i="3"/>
  <c r="H2289" i="3" s="1"/>
  <c r="G2161" i="3"/>
  <c r="H2161" i="3" s="1"/>
  <c r="G2033" i="3"/>
  <c r="H2033" i="3" s="1"/>
  <c r="G1924" i="3"/>
  <c r="H1924" i="3" s="1"/>
  <c r="G1810" i="3"/>
  <c r="H1810" i="3" s="1"/>
  <c r="G1794" i="3"/>
  <c r="H1794" i="3" s="1"/>
  <c r="G1778" i="3"/>
  <c r="H1778" i="3" s="1"/>
  <c r="G1762" i="3"/>
  <c r="H1762" i="3" s="1"/>
  <c r="G1746" i="3"/>
  <c r="H1746" i="3" s="1"/>
  <c r="G1730" i="3"/>
  <c r="H1730" i="3" s="1"/>
  <c r="G1714" i="3"/>
  <c r="H1714" i="3" s="1"/>
  <c r="G1698" i="3"/>
  <c r="H1698" i="3" s="1"/>
  <c r="G1682" i="3"/>
  <c r="H1682" i="3" s="1"/>
  <c r="G1666" i="3"/>
  <c r="H1666" i="3" s="1"/>
  <c r="G1650" i="3"/>
  <c r="H1650" i="3" s="1"/>
  <c r="G1634" i="3"/>
  <c r="H1634" i="3" s="1"/>
  <c r="G1618" i="3"/>
  <c r="H1618" i="3" s="1"/>
  <c r="G1602" i="3"/>
  <c r="H1602" i="3" s="1"/>
  <c r="G1586" i="3"/>
  <c r="H1586" i="3" s="1"/>
  <c r="G1570" i="3"/>
  <c r="H1570" i="3" s="1"/>
  <c r="G1554" i="3"/>
  <c r="H1554" i="3" s="1"/>
  <c r="G1538" i="3"/>
  <c r="H1538" i="3" s="1"/>
  <c r="G1522" i="3"/>
  <c r="H1522" i="3" s="1"/>
  <c r="G1506" i="3"/>
  <c r="H1506" i="3" s="1"/>
  <c r="G1490" i="3"/>
  <c r="H1490" i="3" s="1"/>
  <c r="G1474" i="3"/>
  <c r="H1474" i="3" s="1"/>
  <c r="G1458" i="3"/>
  <c r="H1458" i="3" s="1"/>
  <c r="G1442" i="3"/>
  <c r="H1442" i="3" s="1"/>
  <c r="G1426" i="3"/>
  <c r="H1426" i="3" s="1"/>
  <c r="G1410" i="3"/>
  <c r="H1410" i="3" s="1"/>
  <c r="G1394" i="3"/>
  <c r="H1394" i="3" s="1"/>
  <c r="G1378" i="3"/>
  <c r="H1378" i="3" s="1"/>
  <c r="G1362" i="3"/>
  <c r="H1362" i="3" s="1"/>
  <c r="G1346" i="3"/>
  <c r="H1346" i="3" s="1"/>
  <c r="G1330" i="3"/>
  <c r="H1330" i="3" s="1"/>
  <c r="G1314" i="3"/>
  <c r="H1314" i="3" s="1"/>
  <c r="G1298" i="3"/>
  <c r="H1298" i="3" s="1"/>
  <c r="G1282" i="3"/>
  <c r="H1282" i="3" s="1"/>
  <c r="G1266" i="3"/>
  <c r="H1266" i="3" s="1"/>
  <c r="G1250" i="3"/>
  <c r="H1250" i="3" s="1"/>
  <c r="G1234" i="3"/>
  <c r="H1234" i="3" s="1"/>
  <c r="G1218" i="3"/>
  <c r="H1218" i="3" s="1"/>
  <c r="G1202" i="3"/>
  <c r="H1202" i="3" s="1"/>
  <c r="G1186" i="3"/>
  <c r="H1186" i="3" s="1"/>
  <c r="G1170" i="3"/>
  <c r="H1170" i="3" s="1"/>
  <c r="G1154" i="3"/>
  <c r="H1154" i="3" s="1"/>
  <c r="G1925" i="3"/>
  <c r="H1925" i="3" s="1"/>
  <c r="G1909" i="3"/>
  <c r="H1909" i="3" s="1"/>
  <c r="G1893" i="3"/>
  <c r="H1893" i="3" s="1"/>
  <c r="G1877" i="3"/>
  <c r="H1877" i="3" s="1"/>
  <c r="G1861" i="3"/>
  <c r="H1861" i="3" s="1"/>
  <c r="G1845" i="3"/>
  <c r="H1845" i="3" s="1"/>
  <c r="G1829" i="3"/>
  <c r="H1829" i="3" s="1"/>
  <c r="G1813" i="3"/>
  <c r="H1813" i="3" s="1"/>
  <c r="G1797" i="3"/>
  <c r="H1797" i="3" s="1"/>
  <c r="G1781" i="3"/>
  <c r="H1781" i="3" s="1"/>
  <c r="G1765" i="3"/>
  <c r="H1765" i="3" s="1"/>
  <c r="G1749" i="3"/>
  <c r="H1749" i="3" s="1"/>
  <c r="G1733" i="3"/>
  <c r="H1733" i="3" s="1"/>
  <c r="G1717" i="3"/>
  <c r="H1717" i="3" s="1"/>
  <c r="G1701" i="3"/>
  <c r="H1701" i="3" s="1"/>
  <c r="G1685" i="3"/>
  <c r="H1685" i="3" s="1"/>
  <c r="G1669" i="3"/>
  <c r="H1669" i="3" s="1"/>
  <c r="G1653" i="3"/>
  <c r="H1653" i="3" s="1"/>
  <c r="G1637" i="3"/>
  <c r="H1637" i="3" s="1"/>
  <c r="G1621" i="3"/>
  <c r="H1621" i="3" s="1"/>
  <c r="G1605" i="3"/>
  <c r="H1605" i="3" s="1"/>
  <c r="G1589" i="3"/>
  <c r="H1589" i="3" s="1"/>
  <c r="G1573" i="3"/>
  <c r="H1573" i="3" s="1"/>
  <c r="G1557" i="3"/>
  <c r="H1557" i="3" s="1"/>
  <c r="G1541" i="3"/>
  <c r="H1541" i="3" s="1"/>
  <c r="G1525" i="3"/>
  <c r="H1525" i="3" s="1"/>
  <c r="G1509" i="3"/>
  <c r="H1509" i="3" s="1"/>
  <c r="G1493" i="3"/>
  <c r="H1493" i="3" s="1"/>
  <c r="G1477" i="3"/>
  <c r="H1477" i="3" s="1"/>
  <c r="G1461" i="3"/>
  <c r="H1461" i="3" s="1"/>
  <c r="G1445" i="3"/>
  <c r="H1445" i="3" s="1"/>
  <c r="G1429" i="3"/>
  <c r="H1429" i="3" s="1"/>
  <c r="G1413" i="3"/>
  <c r="H1413" i="3" s="1"/>
  <c r="G1397" i="3"/>
  <c r="H1397" i="3" s="1"/>
  <c r="G1381" i="3"/>
  <c r="H1381" i="3" s="1"/>
  <c r="G1365" i="3"/>
  <c r="H1365" i="3" s="1"/>
  <c r="G1349" i="3"/>
  <c r="H1349" i="3" s="1"/>
  <c r="G1333" i="3"/>
  <c r="H1333" i="3" s="1"/>
  <c r="G1317" i="3"/>
  <c r="H1317" i="3" s="1"/>
  <c r="G1301" i="3"/>
  <c r="H1301" i="3" s="1"/>
  <c r="G1285" i="3"/>
  <c r="H1285" i="3" s="1"/>
  <c r="G1269" i="3"/>
  <c r="H1269" i="3" s="1"/>
  <c r="G1253" i="3"/>
  <c r="H1253" i="3" s="1"/>
  <c r="G1237" i="3"/>
  <c r="H1237" i="3" s="1"/>
  <c r="G1221" i="3"/>
  <c r="H1221" i="3" s="1"/>
  <c r="G1205" i="3"/>
  <c r="H1205" i="3" s="1"/>
  <c r="G1189" i="3"/>
  <c r="H1189" i="3" s="1"/>
  <c r="G1173" i="3"/>
  <c r="H1173" i="3" s="1"/>
  <c r="G1157" i="3"/>
  <c r="H1157" i="3" s="1"/>
  <c r="G1141" i="3"/>
  <c r="H1141" i="3" s="1"/>
  <c r="G1125" i="3"/>
  <c r="H1125" i="3" s="1"/>
  <c r="G1109" i="3"/>
  <c r="H1109" i="3" s="1"/>
  <c r="G1093" i="3"/>
  <c r="H1093" i="3" s="1"/>
  <c r="G1077" i="3"/>
  <c r="H1077" i="3" s="1"/>
  <c r="G1061" i="3"/>
  <c r="H1061" i="3" s="1"/>
  <c r="G1045" i="3"/>
  <c r="H1045" i="3" s="1"/>
  <c r="G1029" i="3"/>
  <c r="H1029" i="3" s="1"/>
  <c r="G1013" i="3"/>
  <c r="H1013" i="3" s="1"/>
  <c r="G997" i="3"/>
  <c r="H997" i="3" s="1"/>
  <c r="G981" i="3"/>
  <c r="H981" i="3" s="1"/>
  <c r="G965" i="3"/>
  <c r="H965" i="3" s="1"/>
  <c r="G949" i="3"/>
  <c r="H949" i="3" s="1"/>
  <c r="G933" i="3"/>
  <c r="H933" i="3" s="1"/>
  <c r="G917" i="3"/>
  <c r="H917" i="3" s="1"/>
  <c r="G901" i="3"/>
  <c r="H901" i="3" s="1"/>
  <c r="G885" i="3"/>
  <c r="H885" i="3" s="1"/>
  <c r="G869" i="3"/>
  <c r="H869" i="3" s="1"/>
  <c r="G3940" i="3"/>
  <c r="H3940" i="3" s="1"/>
  <c r="G972" i="3"/>
  <c r="H972" i="3" s="1"/>
  <c r="G1100" i="3"/>
  <c r="H1100" i="3" s="1"/>
  <c r="G954" i="3"/>
  <c r="H954" i="3" s="1"/>
  <c r="G1082" i="3"/>
  <c r="H1082" i="3" s="1"/>
  <c r="G6278" i="3"/>
  <c r="H6278" i="3" s="1"/>
  <c r="G4317" i="3"/>
  <c r="H4317" i="3" s="1"/>
  <c r="G4396" i="3"/>
  <c r="H4396" i="3" s="1"/>
  <c r="G3907" i="3"/>
  <c r="H3907" i="3" s="1"/>
  <c r="G3589" i="3"/>
  <c r="H3589" i="3" s="1"/>
  <c r="G4256" i="3"/>
  <c r="H4256" i="3" s="1"/>
  <c r="G3411" i="3"/>
  <c r="H3411" i="3" s="1"/>
  <c r="G3155" i="3"/>
  <c r="H3155" i="3" s="1"/>
  <c r="G2899" i="3"/>
  <c r="H2899" i="3" s="1"/>
  <c r="G3820" i="3"/>
  <c r="H3820" i="3" s="1"/>
  <c r="G3298" i="3"/>
  <c r="H3298" i="3" s="1"/>
  <c r="G3042" i="3"/>
  <c r="H3042" i="3" s="1"/>
  <c r="G3706" i="3"/>
  <c r="H3706" i="3" s="1"/>
  <c r="G2730" i="3"/>
  <c r="H2730" i="3" s="1"/>
  <c r="G2474" i="3"/>
  <c r="H2474" i="3" s="1"/>
  <c r="G2218" i="3"/>
  <c r="H2218" i="3" s="1"/>
  <c r="G1962" i="3"/>
  <c r="H1962" i="3" s="1"/>
  <c r="G2657" i="3"/>
  <c r="H2657" i="3" s="1"/>
  <c r="G2401" i="3"/>
  <c r="H2401" i="3" s="1"/>
  <c r="G2145" i="3"/>
  <c r="H2145" i="3" s="1"/>
  <c r="G1908" i="3"/>
  <c r="H1908" i="3" s="1"/>
  <c r="G1792" i="3"/>
  <c r="H1792" i="3" s="1"/>
  <c r="G1760" i="3"/>
  <c r="H1760" i="3" s="1"/>
  <c r="G1728" i="3"/>
  <c r="H1728" i="3" s="1"/>
  <c r="G1696" i="3"/>
  <c r="H1696" i="3" s="1"/>
  <c r="G1664" i="3"/>
  <c r="H1664" i="3" s="1"/>
  <c r="G1632" i="3"/>
  <c r="H1632" i="3" s="1"/>
  <c r="G1600" i="3"/>
  <c r="H1600" i="3" s="1"/>
  <c r="G1568" i="3"/>
  <c r="H1568" i="3" s="1"/>
  <c r="G1536" i="3"/>
  <c r="H1536" i="3" s="1"/>
  <c r="G1504" i="3"/>
  <c r="H1504" i="3" s="1"/>
  <c r="G1472" i="3"/>
  <c r="H1472" i="3" s="1"/>
  <c r="G1440" i="3"/>
  <c r="H1440" i="3" s="1"/>
  <c r="G1408" i="3"/>
  <c r="H1408" i="3" s="1"/>
  <c r="G1376" i="3"/>
  <c r="H1376" i="3" s="1"/>
  <c r="G1344" i="3"/>
  <c r="H1344" i="3" s="1"/>
  <c r="G1312" i="3"/>
  <c r="H1312" i="3" s="1"/>
  <c r="G1280" i="3"/>
  <c r="H1280" i="3" s="1"/>
  <c r="G1248" i="3"/>
  <c r="H1248" i="3" s="1"/>
  <c r="G1216" i="3"/>
  <c r="H1216" i="3" s="1"/>
  <c r="G1184" i="3"/>
  <c r="H1184" i="3" s="1"/>
  <c r="G1939" i="3"/>
  <c r="H1939" i="3" s="1"/>
  <c r="G1907" i="3"/>
  <c r="H1907" i="3" s="1"/>
  <c r="G1875" i="3"/>
  <c r="H1875" i="3" s="1"/>
  <c r="G1843" i="3"/>
  <c r="H1843" i="3" s="1"/>
  <c r="G1811" i="3"/>
  <c r="H1811" i="3" s="1"/>
  <c r="G1779" i="3"/>
  <c r="H1779" i="3" s="1"/>
  <c r="G1747" i="3"/>
  <c r="H1747" i="3" s="1"/>
  <c r="G1715" i="3"/>
  <c r="H1715" i="3" s="1"/>
  <c r="G1683" i="3"/>
  <c r="H1683" i="3" s="1"/>
  <c r="G1651" i="3"/>
  <c r="H1651" i="3" s="1"/>
  <c r="G1619" i="3"/>
  <c r="H1619" i="3" s="1"/>
  <c r="G1587" i="3"/>
  <c r="H1587" i="3" s="1"/>
  <c r="G1555" i="3"/>
  <c r="H1555" i="3" s="1"/>
  <c r="G1523" i="3"/>
  <c r="H1523" i="3" s="1"/>
  <c r="G1491" i="3"/>
  <c r="H1491" i="3" s="1"/>
  <c r="G1459" i="3"/>
  <c r="H1459" i="3" s="1"/>
  <c r="G1427" i="3"/>
  <c r="H1427" i="3" s="1"/>
  <c r="G1395" i="3"/>
  <c r="H1395" i="3" s="1"/>
  <c r="G1363" i="3"/>
  <c r="H1363" i="3" s="1"/>
  <c r="G1331" i="3"/>
  <c r="H1331" i="3" s="1"/>
  <c r="G1299" i="3"/>
  <c r="H1299" i="3" s="1"/>
  <c r="G1267" i="3"/>
  <c r="H1267" i="3" s="1"/>
  <c r="G1235" i="3"/>
  <c r="H1235" i="3" s="1"/>
  <c r="G1203" i="3"/>
  <c r="H1203" i="3" s="1"/>
  <c r="G1171" i="3"/>
  <c r="H1171" i="3" s="1"/>
  <c r="G1139" i="3"/>
  <c r="H1139" i="3" s="1"/>
  <c r="G1107" i="3"/>
  <c r="H1107" i="3" s="1"/>
  <c r="G1075" i="3"/>
  <c r="H1075" i="3" s="1"/>
  <c r="G1043" i="3"/>
  <c r="H1043" i="3" s="1"/>
  <c r="G1011" i="3"/>
  <c r="H1011" i="3" s="1"/>
  <c r="G979" i="3"/>
  <c r="H979" i="3" s="1"/>
  <c r="G947" i="3"/>
  <c r="H947" i="3" s="1"/>
  <c r="G915" i="3"/>
  <c r="H915" i="3" s="1"/>
  <c r="G883" i="3"/>
  <c r="H883" i="3" s="1"/>
  <c r="G860" i="3"/>
  <c r="H860" i="3" s="1"/>
  <c r="G1116" i="3"/>
  <c r="H1116" i="3" s="1"/>
  <c r="G1098" i="3"/>
  <c r="H1098" i="3" s="1"/>
  <c r="G5763" i="3"/>
  <c r="H5763" i="3" s="1"/>
  <c r="G4957" i="3"/>
  <c r="H4957" i="3" s="1"/>
  <c r="G5174" i="3"/>
  <c r="H5174" i="3" s="1"/>
  <c r="G5082" i="3"/>
  <c r="H5082" i="3" s="1"/>
  <c r="G3701" i="3"/>
  <c r="H3701" i="3" s="1"/>
  <c r="G3445" i="3"/>
  <c r="H3445" i="3" s="1"/>
  <c r="G3998" i="3"/>
  <c r="H3998" i="3" s="1"/>
  <c r="G3267" i="3"/>
  <c r="H3267" i="3" s="1"/>
  <c r="G3011" i="3"/>
  <c r="H3011" i="3" s="1"/>
  <c r="G3644" i="3"/>
  <c r="H3644" i="3" s="1"/>
  <c r="G3410" i="3"/>
  <c r="H3410" i="3" s="1"/>
  <c r="G3154" i="3"/>
  <c r="H3154" i="3" s="1"/>
  <c r="G2898" i="3"/>
  <c r="H2898" i="3" s="1"/>
  <c r="G2842" i="3"/>
  <c r="H2842" i="3" s="1"/>
  <c r="G2586" i="3"/>
  <c r="H2586" i="3" s="1"/>
  <c r="G2330" i="3"/>
  <c r="H2330" i="3" s="1"/>
  <c r="G2074" i="3"/>
  <c r="H2074" i="3" s="1"/>
  <c r="G2769" i="3"/>
  <c r="H2769" i="3" s="1"/>
  <c r="G2513" i="3"/>
  <c r="H2513" i="3" s="1"/>
  <c r="G2257" i="3"/>
  <c r="H2257" i="3" s="1"/>
  <c r="G2001" i="3"/>
  <c r="H2001" i="3" s="1"/>
  <c r="G1806" i="3"/>
  <c r="H1806" i="3" s="1"/>
  <c r="G1758" i="3"/>
  <c r="H1758" i="3" s="1"/>
  <c r="G1710" i="3"/>
  <c r="H1710" i="3" s="1"/>
  <c r="G1662" i="3"/>
  <c r="H1662" i="3" s="1"/>
  <c r="G1630" i="3"/>
  <c r="H1630" i="3" s="1"/>
  <c r="G1598" i="3"/>
  <c r="H1598" i="3" s="1"/>
  <c r="G1566" i="3"/>
  <c r="H1566" i="3" s="1"/>
  <c r="G1534" i="3"/>
  <c r="H1534" i="3" s="1"/>
  <c r="G1502" i="3"/>
  <c r="H1502" i="3" s="1"/>
  <c r="G1470" i="3"/>
  <c r="H1470" i="3" s="1"/>
  <c r="G1438" i="3"/>
  <c r="H1438" i="3" s="1"/>
  <c r="G1406" i="3"/>
  <c r="H1406" i="3" s="1"/>
  <c r="G1374" i="3"/>
  <c r="H1374" i="3" s="1"/>
  <c r="G1342" i="3"/>
  <c r="H1342" i="3" s="1"/>
  <c r="G1310" i="3"/>
  <c r="H1310" i="3" s="1"/>
  <c r="G1278" i="3"/>
  <c r="H1278" i="3" s="1"/>
  <c r="G1246" i="3"/>
  <c r="H1246" i="3" s="1"/>
  <c r="G1214" i="3"/>
  <c r="H1214" i="3" s="1"/>
  <c r="G1182" i="3"/>
  <c r="H1182" i="3" s="1"/>
  <c r="G1937" i="3"/>
  <c r="H1937" i="3" s="1"/>
  <c r="G1905" i="3"/>
  <c r="H1905" i="3" s="1"/>
  <c r="G1873" i="3"/>
  <c r="H1873" i="3" s="1"/>
  <c r="G1841" i="3"/>
  <c r="H1841" i="3" s="1"/>
  <c r="G1809" i="3"/>
  <c r="H1809" i="3" s="1"/>
  <c r="G1761" i="3"/>
  <c r="H1761" i="3" s="1"/>
  <c r="G1713" i="3"/>
  <c r="H1713" i="3" s="1"/>
  <c r="G1681" i="3"/>
  <c r="H1681" i="3" s="1"/>
  <c r="G1649" i="3"/>
  <c r="H1649" i="3" s="1"/>
  <c r="G1617" i="3"/>
  <c r="H1617" i="3" s="1"/>
  <c r="G1585" i="3"/>
  <c r="H1585" i="3" s="1"/>
  <c r="G1537" i="3"/>
  <c r="H1537" i="3" s="1"/>
  <c r="G1505" i="3"/>
  <c r="H1505" i="3" s="1"/>
  <c r="G1441" i="3"/>
  <c r="H1441" i="3" s="1"/>
  <c r="G1409" i="3"/>
  <c r="H1409" i="3" s="1"/>
  <c r="G1377" i="3"/>
  <c r="H1377" i="3" s="1"/>
  <c r="G1345" i="3"/>
  <c r="H1345" i="3" s="1"/>
  <c r="G1313" i="3"/>
  <c r="H1313" i="3" s="1"/>
  <c r="G1265" i="3"/>
  <c r="H1265" i="3" s="1"/>
  <c r="G1217" i="3"/>
  <c r="H1217" i="3" s="1"/>
  <c r="G1169" i="3"/>
  <c r="H1169" i="3" s="1"/>
  <c r="G1137" i="3"/>
  <c r="H1137" i="3" s="1"/>
  <c r="G1089" i="3"/>
  <c r="H1089" i="3" s="1"/>
  <c r="G1041" i="3"/>
  <c r="H1041" i="3" s="1"/>
  <c r="G1009" i="3"/>
  <c r="H1009" i="3" s="1"/>
  <c r="G961" i="3"/>
  <c r="H961" i="3" s="1"/>
  <c r="G913" i="3"/>
  <c r="H913" i="3" s="1"/>
  <c r="G876" i="3"/>
  <c r="H876" i="3" s="1"/>
  <c r="G986" i="3"/>
  <c r="H986" i="3" s="1"/>
  <c r="G9983" i="3"/>
  <c r="H9983" i="3" s="1"/>
  <c r="G759" i="3"/>
  <c r="H759" i="3" s="1"/>
  <c r="G9513" i="3"/>
  <c r="H9513" i="3" s="1"/>
  <c r="G7482" i="3"/>
  <c r="H7482" i="3" s="1"/>
  <c r="G7035" i="3"/>
  <c r="H7035" i="3" s="1"/>
  <c r="G7163" i="3"/>
  <c r="H7163" i="3" s="1"/>
  <c r="G7291" i="3"/>
  <c r="H7291" i="3" s="1"/>
  <c r="G7419" i="3"/>
  <c r="H7419" i="3" s="1"/>
  <c r="G7532" i="3"/>
  <c r="H7532" i="3" s="1"/>
  <c r="G7660" i="3"/>
  <c r="H7660" i="3" s="1"/>
  <c r="G7824" i="3"/>
  <c r="H7824" i="3" s="1"/>
  <c r="G7507" i="3"/>
  <c r="H7507" i="3" s="1"/>
  <c r="G7677" i="3"/>
  <c r="H7677" i="3" s="1"/>
  <c r="G7847" i="3"/>
  <c r="H7847" i="3" s="1"/>
  <c r="G8096" i="3"/>
  <c r="H8096" i="3" s="1"/>
  <c r="G8021" i="3"/>
  <c r="H8021" i="3" s="1"/>
  <c r="G8247" i="3"/>
  <c r="H8247" i="3" s="1"/>
  <c r="G8298" i="3"/>
  <c r="H8298" i="3" s="1"/>
  <c r="G8451" i="3"/>
  <c r="H8451" i="3" s="1"/>
  <c r="G8679" i="3"/>
  <c r="H8679" i="3" s="1"/>
  <c r="G8828" i="3"/>
  <c r="H8828" i="3" s="1"/>
  <c r="G8638" i="3"/>
  <c r="H8638" i="3" s="1"/>
  <c r="G8949" i="3"/>
  <c r="H8949" i="3" s="1"/>
  <c r="G9404" i="3"/>
  <c r="H9404" i="3" s="1"/>
  <c r="G721" i="3"/>
  <c r="H721" i="3" s="1"/>
  <c r="G6979" i="3"/>
  <c r="H6979" i="3" s="1"/>
  <c r="G7107" i="3"/>
  <c r="H7107" i="3" s="1"/>
  <c r="G7235" i="3"/>
  <c r="H7235" i="3" s="1"/>
  <c r="G7363" i="3"/>
  <c r="H7363" i="3" s="1"/>
  <c r="G7980" i="3"/>
  <c r="H7980" i="3" s="1"/>
  <c r="G7604" i="3"/>
  <c r="H7604" i="3" s="1"/>
  <c r="G7750" i="3"/>
  <c r="H7750" i="3" s="1"/>
  <c r="G7920" i="3"/>
  <c r="H7920" i="3" s="1"/>
  <c r="G7603" i="3"/>
  <c r="H7603" i="3" s="1"/>
  <c r="G7773" i="3"/>
  <c r="H7773" i="3" s="1"/>
  <c r="G7994" i="3"/>
  <c r="H7994" i="3" s="1"/>
  <c r="G8224" i="3"/>
  <c r="H8224" i="3" s="1"/>
  <c r="G8149" i="3"/>
  <c r="H8149" i="3" s="1"/>
  <c r="G8375" i="3"/>
  <c r="H8375" i="3" s="1"/>
  <c r="G8825" i="3"/>
  <c r="H8825" i="3" s="1"/>
  <c r="G8579" i="3"/>
  <c r="H8579" i="3" s="1"/>
  <c r="G8891" i="3"/>
  <c r="H8891" i="3" s="1"/>
  <c r="G8508" i="3"/>
  <c r="H8508" i="3" s="1"/>
  <c r="G8899" i="3"/>
  <c r="H8899" i="3" s="1"/>
  <c r="G9434" i="3"/>
  <c r="H9434" i="3" s="1"/>
  <c r="G9566" i="3"/>
  <c r="H9566" i="3" s="1"/>
  <c r="G19" i="3"/>
  <c r="H19" i="3" s="1"/>
  <c r="G637" i="3"/>
  <c r="H637" i="3" s="1"/>
  <c r="G9891" i="3"/>
  <c r="H9891" i="3" s="1"/>
  <c r="G9652" i="3"/>
  <c r="H9652" i="3" s="1"/>
  <c r="G9976" i="3"/>
  <c r="H9976" i="3" s="1"/>
  <c r="G9623" i="3"/>
  <c r="H9623" i="3" s="1"/>
  <c r="G9459" i="3"/>
  <c r="H9459" i="3" s="1"/>
  <c r="G9529" i="3"/>
  <c r="H9529" i="3" s="1"/>
  <c r="G9287" i="3"/>
  <c r="H9287" i="3" s="1"/>
  <c r="G9178" i="3"/>
  <c r="H9178" i="3" s="1"/>
  <c r="G49" i="3"/>
  <c r="H49" i="3" s="1"/>
  <c r="G643" i="3"/>
  <c r="H643" i="3" s="1"/>
  <c r="G9885" i="3"/>
  <c r="H9885" i="3" s="1"/>
  <c r="G9646" i="3"/>
  <c r="H9646" i="3" s="1"/>
  <c r="G9894" i="3"/>
  <c r="H9894" i="3" s="1"/>
  <c r="G9617" i="3"/>
  <c r="H9617" i="3" s="1"/>
  <c r="G9457" i="3"/>
  <c r="H9457" i="3" s="1"/>
  <c r="G9523" i="3"/>
  <c r="H9523" i="3" s="1"/>
  <c r="G9285" i="3"/>
  <c r="H9285" i="3" s="1"/>
  <c r="G9176" i="3"/>
  <c r="H9176" i="3" s="1"/>
  <c r="G9163" i="3"/>
  <c r="H9163" i="3" s="1"/>
  <c r="G351" i="3"/>
  <c r="H351" i="3" s="1"/>
  <c r="G813" i="3"/>
  <c r="H813" i="3" s="1"/>
  <c r="G9827" i="3"/>
  <c r="H9827" i="3" s="1"/>
  <c r="G9540" i="3"/>
  <c r="H9540" i="3" s="1"/>
  <c r="G9836" i="3"/>
  <c r="H9836" i="3" s="1"/>
  <c r="G9575" i="3"/>
  <c r="H9575" i="3" s="1"/>
  <c r="G9403" i="3"/>
  <c r="H9403" i="3" s="1"/>
  <c r="G9545" i="3"/>
  <c r="H9545" i="3" s="1"/>
  <c r="G9436" i="3"/>
  <c r="H9436" i="3" s="1"/>
  <c r="G9237" i="3"/>
  <c r="H9237" i="3" s="1"/>
  <c r="G1132" i="3"/>
  <c r="H1132" i="3" s="1"/>
  <c r="G851" i="3"/>
  <c r="H851" i="3" s="1"/>
  <c r="G9608" i="3"/>
  <c r="H9608" i="3" s="1"/>
  <c r="G9506" i="3"/>
  <c r="H9506" i="3" s="1"/>
  <c r="G9415" i="3"/>
  <c r="H9415" i="3" s="1"/>
  <c r="G9293" i="3"/>
  <c r="H9293" i="3" s="1"/>
  <c r="G9225" i="3"/>
  <c r="H9225" i="3" s="1"/>
  <c r="G9426" i="3"/>
  <c r="H9426" i="3" s="1"/>
  <c r="G9539" i="3"/>
  <c r="H9539" i="3" s="1"/>
  <c r="G9027" i="3"/>
  <c r="H9027" i="3" s="1"/>
  <c r="G8973" i="3"/>
  <c r="H8973" i="3" s="1"/>
  <c r="G317" i="3"/>
  <c r="H317" i="3" s="1"/>
  <c r="G9899" i="3"/>
  <c r="H9899" i="3" s="1"/>
  <c r="G9868" i="3"/>
  <c r="H9868" i="3" s="1"/>
  <c r="G9780" i="3"/>
  <c r="H9780" i="3" s="1"/>
  <c r="G9359" i="3"/>
  <c r="H9359" i="3" s="1"/>
  <c r="G9241" i="3"/>
  <c r="H9241" i="3" s="1"/>
  <c r="G374" i="3"/>
  <c r="H374" i="3" s="1"/>
  <c r="G733" i="3"/>
  <c r="H733" i="3" s="1"/>
  <c r="G9694" i="3"/>
  <c r="H9694" i="3" s="1"/>
  <c r="G9908" i="3"/>
  <c r="H9908" i="3" s="1"/>
  <c r="G9455" i="3"/>
  <c r="H9455" i="3" s="1"/>
  <c r="G9337" i="3"/>
  <c r="H9337" i="3" s="1"/>
  <c r="G9150" i="3"/>
  <c r="H9150" i="3" s="1"/>
  <c r="G9294" i="3"/>
  <c r="H9294" i="3" s="1"/>
  <c r="G9308" i="3"/>
  <c r="H9308" i="3" s="1"/>
  <c r="G9053" i="3"/>
  <c r="H9053" i="3" s="1"/>
  <c r="G8999" i="3"/>
  <c r="H8999" i="3" s="1"/>
  <c r="G267" i="3"/>
  <c r="H267" i="3" s="1"/>
  <c r="G9688" i="3"/>
  <c r="H9688" i="3" s="1"/>
  <c r="G9956" i="3"/>
  <c r="H9956" i="3" s="1"/>
  <c r="G9297" i="3"/>
  <c r="H9297" i="3" s="1"/>
  <c r="G9934" i="3"/>
  <c r="H9934" i="3" s="1"/>
  <c r="G9276" i="3"/>
  <c r="H9276" i="3" s="1"/>
  <c r="G9114" i="3"/>
  <c r="H9114" i="3" s="1"/>
  <c r="G9088" i="3"/>
  <c r="H9088" i="3" s="1"/>
  <c r="G8980" i="3"/>
  <c r="H8980" i="3" s="1"/>
  <c r="G8700" i="3"/>
  <c r="H8700" i="3" s="1"/>
  <c r="G8572" i="3"/>
  <c r="H8572" i="3" s="1"/>
  <c r="G671" i="3"/>
  <c r="H671" i="3" s="1"/>
  <c r="G9760" i="3"/>
  <c r="H9760" i="3" s="1"/>
  <c r="G9433" i="3"/>
  <c r="H9433" i="3" s="1"/>
  <c r="G9214" i="3"/>
  <c r="H9214" i="3" s="1"/>
  <c r="G9474" i="3"/>
  <c r="H9474" i="3" s="1"/>
  <c r="G9119" i="3"/>
  <c r="H9119" i="3" s="1"/>
  <c r="G9023" i="3"/>
  <c r="H9023" i="3" s="1"/>
  <c r="G8934" i="3"/>
  <c r="H8934" i="3" s="1"/>
  <c r="G8819" i="3"/>
  <c r="H8819" i="3" s="1"/>
  <c r="G8660" i="3"/>
  <c r="H8660" i="3" s="1"/>
  <c r="G8532" i="3"/>
  <c r="H8532" i="3" s="1"/>
  <c r="G9753" i="3"/>
  <c r="H9753" i="3" s="1"/>
  <c r="G9449" i="3"/>
  <c r="H9449" i="3" s="1"/>
  <c r="G9233" i="3"/>
  <c r="H9233" i="3" s="1"/>
  <c r="G9324" i="3"/>
  <c r="H9324" i="3" s="1"/>
  <c r="G9478" i="3"/>
  <c r="H9478" i="3" s="1"/>
  <c r="G8790" i="3"/>
  <c r="H8790" i="3" s="1"/>
  <c r="G8710" i="3"/>
  <c r="H8710" i="3" s="1"/>
  <c r="G8538" i="3"/>
  <c r="H8538" i="3" s="1"/>
  <c r="G8933" i="3"/>
  <c r="H8933" i="3" s="1"/>
  <c r="G8882" i="3"/>
  <c r="H8882" i="3" s="1"/>
  <c r="G8677" i="3"/>
  <c r="H8677" i="3" s="1"/>
  <c r="G8549" i="3"/>
  <c r="H8549" i="3" s="1"/>
  <c r="G8421" i="3"/>
  <c r="H8421" i="3" s="1"/>
  <c r="G8366" i="3"/>
  <c r="H8366" i="3" s="1"/>
  <c r="G8417" i="3"/>
  <c r="H8417" i="3" s="1"/>
  <c r="G8289" i="3"/>
  <c r="H8289" i="3" s="1"/>
  <c r="G8161" i="3"/>
  <c r="H8161" i="3" s="1"/>
  <c r="G8033" i="3"/>
  <c r="H8033" i="3" s="1"/>
  <c r="G8206" i="3"/>
  <c r="H8206" i="3" s="1"/>
  <c r="G8078" i="3"/>
  <c r="H8078" i="3" s="1"/>
  <c r="G7921" i="3"/>
  <c r="H7921" i="3" s="1"/>
  <c r="G9897" i="3"/>
  <c r="H9897" i="3" s="1"/>
  <c r="G9563" i="3"/>
  <c r="H9563" i="3" s="1"/>
  <c r="G9198" i="3"/>
  <c r="H9198" i="3" s="1"/>
  <c r="G9274" i="3"/>
  <c r="H9274" i="3" s="1"/>
  <c r="G9110" i="3"/>
  <c r="H9110" i="3" s="1"/>
  <c r="G8918" i="3"/>
  <c r="H8918" i="3" s="1"/>
  <c r="G8742" i="3"/>
  <c r="H8742" i="3" s="1"/>
  <c r="G8570" i="3"/>
  <c r="H8570" i="3" s="1"/>
  <c r="G8430" i="3"/>
  <c r="H8430" i="3" s="1"/>
  <c r="G8976" i="3"/>
  <c r="H8976" i="3" s="1"/>
  <c r="G8701" i="3"/>
  <c r="H8701" i="3" s="1"/>
  <c r="G8573" i="3"/>
  <c r="H8573" i="3" s="1"/>
  <c r="G8445" i="3"/>
  <c r="H8445" i="3" s="1"/>
  <c r="G8390" i="3"/>
  <c r="H8390" i="3" s="1"/>
  <c r="G8262" i="3"/>
  <c r="H8262" i="3" s="1"/>
  <c r="G8313" i="3"/>
  <c r="H8313" i="3" s="1"/>
  <c r="G8185" i="3"/>
  <c r="H8185" i="3" s="1"/>
  <c r="G8057" i="3"/>
  <c r="H8057" i="3" s="1"/>
  <c r="G8230" i="3"/>
  <c r="H8230" i="3" s="1"/>
  <c r="G8102" i="3"/>
  <c r="H8102" i="3" s="1"/>
  <c r="G7945" i="3"/>
  <c r="H7945" i="3" s="1"/>
  <c r="G755" i="3"/>
  <c r="H755" i="3" s="1"/>
  <c r="G9485" i="3"/>
  <c r="H9485" i="3" s="1"/>
  <c r="G9147" i="3"/>
  <c r="H9147" i="3" s="1"/>
  <c r="G9049" i="3"/>
  <c r="H9049" i="3" s="1"/>
  <c r="G8847" i="3"/>
  <c r="H8847" i="3" s="1"/>
  <c r="G9624" i="3"/>
  <c r="H9624" i="3" s="1"/>
  <c r="G9329" i="3"/>
  <c r="H9329" i="3" s="1"/>
  <c r="G9290" i="3"/>
  <c r="H9290" i="3" s="1"/>
  <c r="G8997" i="3"/>
  <c r="H8997" i="3" s="1"/>
  <c r="G8867" i="3"/>
  <c r="H8867" i="3" s="1"/>
  <c r="G8574" i="3"/>
  <c r="H8574" i="3" s="1"/>
  <c r="G8860" i="3"/>
  <c r="H8860" i="3" s="1"/>
  <c r="G8745" i="3"/>
  <c r="H8745" i="3" s="1"/>
  <c r="G8575" i="3"/>
  <c r="H8575" i="3" s="1"/>
  <c r="G8916" i="3"/>
  <c r="H8916" i="3" s="1"/>
  <c r="G8306" i="3"/>
  <c r="H8306" i="3" s="1"/>
  <c r="G8315" i="3"/>
  <c r="H8315" i="3" s="1"/>
  <c r="G8143" i="3"/>
  <c r="H8143" i="3" s="1"/>
  <c r="G7973" i="3"/>
  <c r="H7973" i="3" s="1"/>
  <c r="G8104" i="3"/>
  <c r="H8104" i="3" s="1"/>
  <c r="G7903" i="3"/>
  <c r="H7903" i="3" s="1"/>
  <c r="G7769" i="3"/>
  <c r="H7769" i="3" s="1"/>
  <c r="G7641" i="3"/>
  <c r="H7641" i="3" s="1"/>
  <c r="G7513" i="3"/>
  <c r="H7513" i="3" s="1"/>
  <c r="G7874" i="3"/>
  <c r="H7874" i="3" s="1"/>
  <c r="G7746" i="3"/>
  <c r="H7746" i="3" s="1"/>
  <c r="G831" i="3"/>
  <c r="H831" i="3" s="1"/>
  <c r="G9447" i="3"/>
  <c r="H9447" i="3" s="1"/>
  <c r="G9470" i="3"/>
  <c r="H9470" i="3" s="1"/>
  <c r="G9031" i="3"/>
  <c r="H9031" i="3" s="1"/>
  <c r="G8783" i="3"/>
  <c r="H8783" i="3" s="1"/>
  <c r="G9544" i="3"/>
  <c r="H9544" i="3" s="1"/>
  <c r="G9299" i="3"/>
  <c r="H9299" i="3" s="1"/>
  <c r="G9432" i="3"/>
  <c r="H9432" i="3" s="1"/>
  <c r="G8981" i="3"/>
  <c r="H8981" i="3" s="1"/>
  <c r="G8810" i="3"/>
  <c r="H8810" i="3" s="1"/>
  <c r="G8558" i="3"/>
  <c r="H8558" i="3" s="1"/>
  <c r="G8821" i="3"/>
  <c r="H8821" i="3" s="1"/>
  <c r="G8735" i="3"/>
  <c r="H8735" i="3" s="1"/>
  <c r="G8563" i="3"/>
  <c r="H8563" i="3" s="1"/>
  <c r="G8877" i="3"/>
  <c r="H8877" i="3" s="1"/>
  <c r="G8296" i="3"/>
  <c r="H8296" i="3" s="1"/>
  <c r="G8303" i="3"/>
  <c r="H8303" i="3" s="1"/>
  <c r="G8133" i="3"/>
  <c r="H8133" i="3" s="1"/>
  <c r="G7963" i="3"/>
  <c r="H7963" i="3" s="1"/>
  <c r="G8092" i="3"/>
  <c r="H8092" i="3" s="1"/>
  <c r="G7893" i="3"/>
  <c r="H7893" i="3" s="1"/>
  <c r="G7761" i="3"/>
  <c r="H7761" i="3" s="1"/>
  <c r="G7633" i="3"/>
  <c r="H7633" i="3" s="1"/>
  <c r="G7505" i="3"/>
  <c r="H7505" i="3" s="1"/>
  <c r="G7866" i="3"/>
  <c r="H7866" i="3" s="1"/>
  <c r="G7738" i="3"/>
  <c r="H7738" i="3" s="1"/>
  <c r="G9761" i="3"/>
  <c r="H9761" i="3" s="1"/>
  <c r="G9679" i="3"/>
  <c r="H9679" i="3" s="1"/>
  <c r="G9594" i="3"/>
  <c r="H9594" i="3" s="1"/>
  <c r="G9722" i="3"/>
  <c r="H9722" i="3" s="1"/>
  <c r="G9860" i="3"/>
  <c r="H9860" i="3" s="1"/>
  <c r="G9985" i="3"/>
  <c r="H9985" i="3" s="1"/>
  <c r="G727" i="3"/>
  <c r="H727" i="3" s="1"/>
  <c r="G497" i="3"/>
  <c r="H497" i="3" s="1"/>
  <c r="G217" i="3"/>
  <c r="H217" i="3" s="1"/>
  <c r="G608" i="3"/>
  <c r="H608" i="3" s="1"/>
  <c r="G9764" i="3"/>
  <c r="H9764" i="3" s="1"/>
  <c r="G9695" i="3"/>
  <c r="H9695" i="3" s="1"/>
  <c r="G9596" i="3"/>
  <c r="H9596" i="3" s="1"/>
  <c r="G9724" i="3"/>
  <c r="H9724" i="3" s="1"/>
  <c r="G9876" i="3"/>
  <c r="H9876" i="3" s="1"/>
  <c r="G9987" i="3"/>
  <c r="H9987" i="3" s="1"/>
  <c r="G723" i="3"/>
  <c r="H723" i="3" s="1"/>
  <c r="G495" i="3"/>
  <c r="H495" i="3" s="1"/>
  <c r="G211" i="3"/>
  <c r="H211" i="3" s="1"/>
  <c r="G592" i="3"/>
  <c r="H592" i="3" s="1"/>
  <c r="G9782" i="3"/>
  <c r="H9782" i="3" s="1"/>
  <c r="G9818" i="3"/>
  <c r="H9818" i="3" s="1"/>
  <c r="G9568" i="3"/>
  <c r="H9568" i="3" s="1"/>
  <c r="G9696" i="3"/>
  <c r="H9696" i="3" s="1"/>
  <c r="G9882" i="3"/>
  <c r="H9882" i="3" s="1"/>
  <c r="G9951" i="3"/>
  <c r="H9951" i="3" s="1"/>
  <c r="G769" i="3"/>
  <c r="H769" i="3" s="1"/>
  <c r="G551" i="3"/>
  <c r="H551" i="3" s="1"/>
  <c r="G287" i="3"/>
  <c r="H287" i="3" s="1"/>
  <c r="G766" i="3"/>
  <c r="H766" i="3" s="1"/>
  <c r="G9561" i="3"/>
  <c r="H9561" i="3" s="1"/>
  <c r="G9807" i="3"/>
  <c r="H9807" i="3" s="1"/>
  <c r="G9554" i="3"/>
  <c r="H9554" i="3" s="1"/>
  <c r="G9682" i="3"/>
  <c r="H9682" i="3" s="1"/>
  <c r="G9912" i="3"/>
  <c r="H9912" i="3" s="1"/>
  <c r="G9933" i="3"/>
  <c r="H9933" i="3" s="1"/>
  <c r="G791" i="3"/>
  <c r="H791" i="3" s="1"/>
  <c r="G577" i="3"/>
  <c r="H577" i="3" s="1"/>
  <c r="G321" i="3"/>
  <c r="H321" i="3" s="1"/>
  <c r="G848" i="3"/>
  <c r="H848" i="3" s="1"/>
  <c r="G920" i="3"/>
  <c r="H920" i="3" s="1"/>
  <c r="G582" i="3"/>
  <c r="H582" i="3" s="1"/>
  <c r="G822" i="3"/>
  <c r="H822" i="3" s="1"/>
  <c r="G142" i="3"/>
  <c r="H142" i="3" s="1"/>
  <c r="G50" i="3"/>
  <c r="H50" i="3" s="1"/>
  <c r="G178" i="3"/>
  <c r="H178" i="3" s="1"/>
  <c r="G306" i="3"/>
  <c r="H306" i="3" s="1"/>
  <c r="G434" i="3"/>
  <c r="H434" i="3" s="1"/>
  <c r="G562" i="3"/>
  <c r="H562" i="3" s="1"/>
  <c r="G690" i="3"/>
  <c r="H690" i="3" s="1"/>
  <c r="G818" i="3"/>
  <c r="H818" i="3" s="1"/>
  <c r="G978" i="3"/>
  <c r="H978" i="3" s="1"/>
  <c r="G85" i="3"/>
  <c r="H85" i="3" s="1"/>
  <c r="G213" i="3"/>
  <c r="H213" i="3" s="1"/>
  <c r="G7" i="3"/>
  <c r="H7" i="3" s="1"/>
  <c r="G100" i="3"/>
  <c r="H100" i="3" s="1"/>
  <c r="G228" i="3"/>
  <c r="H228" i="3" s="1"/>
  <c r="G356" i="3"/>
  <c r="H356" i="3" s="1"/>
  <c r="G484" i="3"/>
  <c r="H484" i="3" s="1"/>
  <c r="G612" i="3"/>
  <c r="H612" i="3" s="1"/>
  <c r="G740" i="3"/>
  <c r="H740" i="3" s="1"/>
  <c r="G966" i="3"/>
  <c r="H966" i="3" s="1"/>
  <c r="G1056" i="3"/>
  <c r="H1056" i="3" s="1"/>
  <c r="G135" i="3"/>
  <c r="H135" i="3" s="1"/>
  <c r="G263" i="3"/>
  <c r="H263" i="3" s="1"/>
  <c r="G24" i="3"/>
  <c r="H24" i="3" s="1"/>
  <c r="G152" i="3"/>
  <c r="H152" i="3" s="1"/>
  <c r="G280" i="3"/>
  <c r="H280" i="3" s="1"/>
  <c r="G408" i="3"/>
  <c r="H408" i="3" s="1"/>
  <c r="G536" i="3"/>
  <c r="H536" i="3" s="1"/>
  <c r="G664" i="3"/>
  <c r="H664" i="3" s="1"/>
  <c r="G792" i="3"/>
  <c r="H792" i="3" s="1"/>
  <c r="G1044" i="3"/>
  <c r="H1044" i="3" s="1"/>
  <c r="G59" i="3"/>
  <c r="H59" i="3" s="1"/>
  <c r="G952" i="3"/>
  <c r="H952" i="3" s="1"/>
  <c r="G122" i="3"/>
  <c r="H122" i="3" s="1"/>
  <c r="G250" i="3"/>
  <c r="H250" i="3" s="1"/>
  <c r="G378" i="3"/>
  <c r="H378" i="3" s="1"/>
  <c r="G506" i="3"/>
  <c r="H506" i="3" s="1"/>
  <c r="G634" i="3"/>
  <c r="H634" i="3" s="1"/>
  <c r="G762" i="3"/>
  <c r="H762" i="3" s="1"/>
  <c r="G1134" i="3"/>
  <c r="H1134" i="3" s="1"/>
  <c r="G14" i="3"/>
  <c r="H14" i="3" s="1"/>
  <c r="G108" i="3"/>
  <c r="H108" i="3" s="1"/>
  <c r="G236" i="3"/>
  <c r="H236" i="3" s="1"/>
  <c r="G364" i="3"/>
  <c r="H364" i="3" s="1"/>
  <c r="G492" i="3"/>
  <c r="H492" i="3" s="1"/>
  <c r="G620" i="3"/>
  <c r="H620" i="3" s="1"/>
  <c r="G748" i="3"/>
  <c r="H748" i="3" s="1"/>
  <c r="G1030" i="3"/>
  <c r="H1030" i="3" s="1"/>
  <c r="G1120" i="3"/>
  <c r="H1120" i="3" s="1"/>
  <c r="G143" i="3"/>
  <c r="H143" i="3" s="1"/>
  <c r="G256" i="3"/>
  <c r="H256" i="3" s="1"/>
  <c r="G598" i="3"/>
  <c r="H598" i="3" s="1"/>
  <c r="G946" i="3"/>
  <c r="H946" i="3" s="1"/>
  <c r="G195" i="3"/>
  <c r="H195" i="3" s="1"/>
  <c r="G355" i="3"/>
  <c r="H355" i="3" s="1"/>
  <c r="G483" i="3"/>
  <c r="H483" i="3" s="1"/>
  <c r="G611" i="3"/>
  <c r="H611" i="3" s="1"/>
  <c r="G262" i="3"/>
  <c r="H262" i="3" s="1"/>
  <c r="G606" i="3"/>
  <c r="H606" i="3" s="1"/>
  <c r="G962" i="3"/>
  <c r="H962" i="3" s="1"/>
  <c r="G201" i="3"/>
  <c r="H201" i="3" s="1"/>
  <c r="G357" i="3"/>
  <c r="H357" i="3" s="1"/>
  <c r="G485" i="3"/>
  <c r="H485" i="3" s="1"/>
  <c r="G613" i="3"/>
  <c r="H613" i="3" s="1"/>
  <c r="G741" i="3"/>
  <c r="H741" i="3" s="1"/>
  <c r="G144" i="3"/>
  <c r="H144" i="3" s="1"/>
  <c r="G486" i="3"/>
  <c r="H486" i="3" s="1"/>
  <c r="G830" i="3"/>
  <c r="H830" i="3" s="1"/>
  <c r="G137" i="3"/>
  <c r="H137" i="3" s="1"/>
  <c r="G313" i="3"/>
  <c r="H313" i="3" s="1"/>
  <c r="G441" i="3"/>
  <c r="H441" i="3" s="1"/>
  <c r="G569" i="3"/>
  <c r="H569" i="3" s="1"/>
  <c r="G697" i="3"/>
  <c r="H697" i="3" s="1"/>
  <c r="G825" i="3"/>
  <c r="H825" i="3" s="1"/>
  <c r="G9943" i="3"/>
  <c r="H9943" i="3" s="1"/>
  <c r="G9844" i="3"/>
  <c r="H9844" i="3" s="1"/>
  <c r="G278" i="3"/>
  <c r="H278" i="3" s="1"/>
  <c r="G622" i="3"/>
  <c r="H622" i="3" s="1"/>
  <c r="G9507" i="3"/>
  <c r="H9507" i="3" s="1"/>
  <c r="G9461" i="3"/>
  <c r="H9461" i="3" s="1"/>
  <c r="G9400" i="3"/>
  <c r="H9400" i="3" s="1"/>
  <c r="G6923" i="3"/>
  <c r="H6923" i="3" s="1"/>
  <c r="G7051" i="3"/>
  <c r="H7051" i="3" s="1"/>
  <c r="G7179" i="3"/>
  <c r="H7179" i="3" s="1"/>
  <c r="G7307" i="3"/>
  <c r="H7307" i="3" s="1"/>
  <c r="G7435" i="3"/>
  <c r="H7435" i="3" s="1"/>
  <c r="G7548" i="3"/>
  <c r="H7548" i="3" s="1"/>
  <c r="G7676" i="3"/>
  <c r="H7676" i="3" s="1"/>
  <c r="G7846" i="3"/>
  <c r="H7846" i="3" s="1"/>
  <c r="G7527" i="3"/>
  <c r="H7527" i="3" s="1"/>
  <c r="G7699" i="3"/>
  <c r="H7699" i="3" s="1"/>
  <c r="G7869" i="3"/>
  <c r="H7869" i="3" s="1"/>
  <c r="G8122" i="3"/>
  <c r="H8122" i="3" s="1"/>
  <c r="G8051" i="3"/>
  <c r="H8051" i="3" s="1"/>
  <c r="G8277" i="3"/>
  <c r="H8277" i="3" s="1"/>
  <c r="G8324" i="3"/>
  <c r="H8324" i="3" s="1"/>
  <c r="G8481" i="3"/>
  <c r="H8481" i="3" s="1"/>
  <c r="G8707" i="3"/>
  <c r="H8707" i="3" s="1"/>
  <c r="G8940" i="3"/>
  <c r="H8940" i="3" s="1"/>
  <c r="G8674" i="3"/>
  <c r="H8674" i="3" s="1"/>
  <c r="G9032" i="3"/>
  <c r="H9032" i="3" s="1"/>
  <c r="G9348" i="3"/>
  <c r="H9348" i="3" s="1"/>
  <c r="G81" i="3"/>
  <c r="H81" i="3" s="1"/>
  <c r="G6995" i="3"/>
  <c r="H6995" i="3" s="1"/>
  <c r="G7123" i="3"/>
  <c r="H7123" i="3" s="1"/>
  <c r="G7251" i="3"/>
  <c r="H7251" i="3" s="1"/>
  <c r="G7379" i="3"/>
  <c r="H7379" i="3" s="1"/>
  <c r="G7492" i="3"/>
  <c r="H7492" i="3" s="1"/>
  <c r="G7620" i="3"/>
  <c r="H7620" i="3" s="1"/>
  <c r="G7772" i="3"/>
  <c r="H7772" i="3" s="1"/>
  <c r="G7942" i="3"/>
  <c r="H7942" i="3" s="1"/>
  <c r="G7623" i="3"/>
  <c r="H7623" i="3" s="1"/>
  <c r="G7795" i="3"/>
  <c r="H7795" i="3" s="1"/>
  <c r="G8024" i="3"/>
  <c r="H8024" i="3" s="1"/>
  <c r="G8250" i="3"/>
  <c r="H8250" i="3" s="1"/>
  <c r="G8179" i="3"/>
  <c r="H8179" i="3" s="1"/>
  <c r="G8405" i="3"/>
  <c r="H8405" i="3" s="1"/>
  <c r="G8820" i="3"/>
  <c r="H8820" i="3" s="1"/>
  <c r="G8609" i="3"/>
  <c r="H8609" i="3" s="1"/>
  <c r="G9004" i="3"/>
  <c r="H9004" i="3" s="1"/>
  <c r="G8542" i="3"/>
  <c r="H8542" i="3" s="1"/>
  <c r="G8833" i="3"/>
  <c r="H8833" i="3" s="1"/>
  <c r="G9490" i="3"/>
  <c r="H9490" i="3" s="1"/>
  <c r="G9853" i="3"/>
  <c r="H9853" i="3" s="1"/>
  <c r="G147" i="3"/>
  <c r="H147" i="3" s="1"/>
  <c r="G687" i="3"/>
  <c r="H687" i="3" s="1"/>
  <c r="G9851" i="3"/>
  <c r="H9851" i="3" s="1"/>
  <c r="G9620" i="3"/>
  <c r="H9620" i="3" s="1"/>
  <c r="G9685" i="3"/>
  <c r="H9685" i="3" s="1"/>
  <c r="G9830" i="3"/>
  <c r="H9830" i="3" s="1"/>
  <c r="G9443" i="3"/>
  <c r="H9443" i="3" s="1"/>
  <c r="G9372" i="3"/>
  <c r="H9372" i="3" s="1"/>
  <c r="G9271" i="3"/>
  <c r="H9271" i="3" s="1"/>
  <c r="G9162" i="3"/>
  <c r="H9162" i="3" s="1"/>
  <c r="G169" i="3"/>
  <c r="H169" i="3" s="1"/>
  <c r="G695" i="3"/>
  <c r="H695" i="3" s="1"/>
  <c r="G9841" i="3"/>
  <c r="H9841" i="3" s="1"/>
  <c r="G9614" i="3"/>
  <c r="H9614" i="3" s="1"/>
  <c r="G9637" i="3"/>
  <c r="H9637" i="3" s="1"/>
  <c r="G9822" i="3"/>
  <c r="H9822" i="3" s="1"/>
  <c r="G9441" i="3"/>
  <c r="H9441" i="3" s="1"/>
  <c r="G9356" i="3"/>
  <c r="H9356" i="3" s="1"/>
  <c r="G9269" i="3"/>
  <c r="H9269" i="3" s="1"/>
  <c r="G9160" i="3"/>
  <c r="H9160" i="3" s="1"/>
  <c r="G270" i="3"/>
  <c r="H270" i="3" s="1"/>
  <c r="G415" i="3"/>
  <c r="H415" i="3" s="1"/>
  <c r="G853" i="3"/>
  <c r="H853" i="3" s="1"/>
  <c r="G9932" i="3"/>
  <c r="H9932" i="3" s="1"/>
  <c r="G9940" i="3"/>
  <c r="H9940" i="3" s="1"/>
  <c r="G9639" i="3"/>
  <c r="H9639" i="3" s="1"/>
  <c r="G9515" i="3"/>
  <c r="H9515" i="3" s="1"/>
  <c r="G9387" i="3"/>
  <c r="H9387" i="3" s="1"/>
  <c r="G9343" i="3"/>
  <c r="H9343" i="3" s="1"/>
  <c r="G9234" i="3"/>
  <c r="H9234" i="3" s="1"/>
  <c r="G9221" i="3"/>
  <c r="H9221" i="3" s="1"/>
  <c r="G179" i="3"/>
  <c r="H179" i="3" s="1"/>
  <c r="G9981" i="3"/>
  <c r="H9981" i="3" s="1"/>
  <c r="G9560" i="3"/>
  <c r="H9560" i="3" s="1"/>
  <c r="G9741" i="3"/>
  <c r="H9741" i="3" s="1"/>
  <c r="G9389" i="3"/>
  <c r="H9389" i="3" s="1"/>
  <c r="G9267" i="3"/>
  <c r="H9267" i="3" s="1"/>
  <c r="G9203" i="3"/>
  <c r="H9203" i="3" s="1"/>
  <c r="G9312" i="3"/>
  <c r="H9312" i="3" s="1"/>
  <c r="G9139" i="3"/>
  <c r="H9139" i="3" s="1"/>
  <c r="G9134" i="3"/>
  <c r="H9134" i="3" s="1"/>
  <c r="G8957" i="3"/>
  <c r="H8957" i="3" s="1"/>
  <c r="G429" i="3"/>
  <c r="H429" i="3" s="1"/>
  <c r="G9833" i="3"/>
  <c r="H9833" i="3" s="1"/>
  <c r="G9910" i="3"/>
  <c r="H9910" i="3" s="1"/>
  <c r="G9527" i="3"/>
  <c r="H9527" i="3" s="1"/>
  <c r="G9571" i="3"/>
  <c r="H9571" i="3" s="1"/>
  <c r="G9232" i="3"/>
  <c r="H9232" i="3" s="1"/>
  <c r="G782" i="3"/>
  <c r="H782" i="3" s="1"/>
  <c r="G807" i="3"/>
  <c r="H807" i="3" s="1"/>
  <c r="G9640" i="3"/>
  <c r="H9640" i="3" s="1"/>
  <c r="G9591" i="3"/>
  <c r="H9591" i="3" s="1"/>
  <c r="G9431" i="3"/>
  <c r="H9431" i="3" s="1"/>
  <c r="G9309" i="3"/>
  <c r="H9309" i="3" s="1"/>
  <c r="G9239" i="3"/>
  <c r="H9239" i="3" s="1"/>
  <c r="G9531" i="3"/>
  <c r="H9531" i="3" s="1"/>
  <c r="G9456" i="3"/>
  <c r="H9456" i="3" s="1"/>
  <c r="G9037" i="3"/>
  <c r="H9037" i="3" s="1"/>
  <c r="G8983" i="3"/>
  <c r="H8983" i="3" s="1"/>
  <c r="G439" i="3"/>
  <c r="H439" i="3" s="1"/>
  <c r="G9622" i="3"/>
  <c r="H9622" i="3" s="1"/>
  <c r="G9511" i="3"/>
  <c r="H9511" i="3" s="1"/>
  <c r="G9251" i="3"/>
  <c r="H9251" i="3" s="1"/>
  <c r="G9342" i="3"/>
  <c r="H9342" i="3" s="1"/>
  <c r="G9494" i="3"/>
  <c r="H9494" i="3" s="1"/>
  <c r="G9074" i="3"/>
  <c r="H9074" i="3" s="1"/>
  <c r="G9056" i="3"/>
  <c r="H9056" i="3" s="1"/>
  <c r="G8915" i="3"/>
  <c r="H8915" i="3" s="1"/>
  <c r="G8684" i="3"/>
  <c r="H8684" i="3" s="1"/>
  <c r="G8556" i="3"/>
  <c r="H8556" i="3" s="1"/>
  <c r="G805" i="3"/>
  <c r="H805" i="3" s="1"/>
  <c r="G9748" i="3"/>
  <c r="H9748" i="3" s="1"/>
  <c r="G9397" i="3"/>
  <c r="H9397" i="3" s="1"/>
  <c r="G9168" i="3"/>
  <c r="H9168" i="3" s="1"/>
  <c r="G9320" i="3"/>
  <c r="H9320" i="3" s="1"/>
  <c r="G9097" i="3"/>
  <c r="H9097" i="3" s="1"/>
  <c r="G9001" i="3"/>
  <c r="H9001" i="3" s="1"/>
  <c r="G8870" i="3"/>
  <c r="H8870" i="3" s="1"/>
  <c r="G8772" i="3"/>
  <c r="H8772" i="3" s="1"/>
  <c r="G8644" i="3"/>
  <c r="H8644" i="3" s="1"/>
  <c r="G526" i="3"/>
  <c r="H526" i="3" s="1"/>
  <c r="G9630" i="3"/>
  <c r="H9630" i="3" s="1"/>
  <c r="G9399" i="3"/>
  <c r="H9399" i="3" s="1"/>
  <c r="G9187" i="3"/>
  <c r="H9187" i="3" s="1"/>
  <c r="G9603" i="3"/>
  <c r="H9603" i="3" s="1"/>
  <c r="G9003" i="3"/>
  <c r="H9003" i="3" s="1"/>
  <c r="G8881" i="3"/>
  <c r="H8881" i="3" s="1"/>
  <c r="G8688" i="3"/>
  <c r="H8688" i="3" s="1"/>
  <c r="G8518" i="3"/>
  <c r="H8518" i="3" s="1"/>
  <c r="G8869" i="3"/>
  <c r="H8869" i="3" s="1"/>
  <c r="G8818" i="3"/>
  <c r="H8818" i="3" s="1"/>
  <c r="G8661" i="3"/>
  <c r="H8661" i="3" s="1"/>
  <c r="G8533" i="3"/>
  <c r="H8533" i="3" s="1"/>
  <c r="G8925" i="3"/>
  <c r="H8925" i="3" s="1"/>
  <c r="G8350" i="3"/>
  <c r="H8350" i="3" s="1"/>
  <c r="G8401" i="3"/>
  <c r="H8401" i="3" s="1"/>
  <c r="G8273" i="3"/>
  <c r="H8273" i="3" s="1"/>
  <c r="G8145" i="3"/>
  <c r="H8145" i="3" s="1"/>
  <c r="G8017" i="3"/>
  <c r="H8017" i="3" s="1"/>
  <c r="G8190" i="3"/>
  <c r="H8190" i="3" s="1"/>
  <c r="G8062" i="3"/>
  <c r="H8062" i="3" s="1"/>
  <c r="G7905" i="3"/>
  <c r="H7905" i="3" s="1"/>
  <c r="G9804" i="3"/>
  <c r="H9804" i="3" s="1"/>
  <c r="G9479" i="3"/>
  <c r="H9479" i="3" s="1"/>
  <c r="G9492" i="3"/>
  <c r="H9492" i="3" s="1"/>
  <c r="G9258" i="3"/>
  <c r="H9258" i="3" s="1"/>
  <c r="G9054" i="3"/>
  <c r="H9054" i="3" s="1"/>
  <c r="G8831" i="3"/>
  <c r="H8831" i="3" s="1"/>
  <c r="G8720" i="3"/>
  <c r="H8720" i="3" s="1"/>
  <c r="G8550" i="3"/>
  <c r="H8550" i="3" s="1"/>
  <c r="G9016" i="3"/>
  <c r="H9016" i="3" s="1"/>
  <c r="G8914" i="3"/>
  <c r="H8914" i="3" s="1"/>
  <c r="G8685" i="3"/>
  <c r="H8685" i="3" s="1"/>
  <c r="G8557" i="3"/>
  <c r="H8557" i="3" s="1"/>
  <c r="G8429" i="3"/>
  <c r="H8429" i="3" s="1"/>
  <c r="G8374" i="3"/>
  <c r="H8374" i="3" s="1"/>
  <c r="G8816" i="3"/>
  <c r="H8816" i="3" s="1"/>
  <c r="G8297" i="3"/>
  <c r="H8297" i="3" s="1"/>
  <c r="G8169" i="3"/>
  <c r="H8169" i="3" s="1"/>
  <c r="G8041" i="3"/>
  <c r="H8041" i="3" s="1"/>
  <c r="G8214" i="3"/>
  <c r="H8214" i="3" s="1"/>
  <c r="G8086" i="3"/>
  <c r="H8086" i="3" s="1"/>
  <c r="G7929" i="3"/>
  <c r="H7929" i="3" s="1"/>
  <c r="G9939" i="3"/>
  <c r="H9939" i="3" s="1"/>
  <c r="G9407" i="3"/>
  <c r="H9407" i="3" s="1"/>
  <c r="G9326" i="3"/>
  <c r="H9326" i="3" s="1"/>
  <c r="G9130" i="3"/>
  <c r="H9130" i="3" s="1"/>
  <c r="G8904" i="3"/>
  <c r="H8904" i="3" s="1"/>
  <c r="G9749" i="3"/>
  <c r="H9749" i="3" s="1"/>
  <c r="G9257" i="3"/>
  <c r="H9257" i="3" s="1"/>
  <c r="G9418" i="3"/>
  <c r="H9418" i="3" s="1"/>
  <c r="G8963" i="3"/>
  <c r="H8963" i="3" s="1"/>
  <c r="G8770" i="3"/>
  <c r="H8770" i="3" s="1"/>
  <c r="G8544" i="3"/>
  <c r="H8544" i="3" s="1"/>
  <c r="G8780" i="3"/>
  <c r="H8780" i="3" s="1"/>
  <c r="G8723" i="3"/>
  <c r="H8723" i="3" s="1"/>
  <c r="G8553" i="3"/>
  <c r="H8553" i="3" s="1"/>
  <c r="G8836" i="3"/>
  <c r="H8836" i="3" s="1"/>
  <c r="G8284" i="3"/>
  <c r="H8284" i="3" s="1"/>
  <c r="G8293" i="3"/>
  <c r="H8293" i="3" s="1"/>
  <c r="G8123" i="3"/>
  <c r="H8123" i="3" s="1"/>
  <c r="G8252" i="3"/>
  <c r="H8252" i="3" s="1"/>
  <c r="G8082" i="3"/>
  <c r="H8082" i="3" s="1"/>
  <c r="G7883" i="3"/>
  <c r="H7883" i="3" s="1"/>
  <c r="G7753" i="3"/>
  <c r="H7753" i="3" s="1"/>
  <c r="G7625" i="3"/>
  <c r="H7625" i="3" s="1"/>
  <c r="G7497" i="3"/>
  <c r="H7497" i="3" s="1"/>
  <c r="G7858" i="3"/>
  <c r="H7858" i="3" s="1"/>
  <c r="G7730" i="3"/>
  <c r="H7730" i="3" s="1"/>
  <c r="G9855" i="3"/>
  <c r="H9855" i="3" s="1"/>
  <c r="G9375" i="3"/>
  <c r="H9375" i="3" s="1"/>
  <c r="G9673" i="3"/>
  <c r="H9673" i="3" s="1"/>
  <c r="G9098" i="3"/>
  <c r="H9098" i="3" s="1"/>
  <c r="G8849" i="3"/>
  <c r="H8849" i="3" s="1"/>
  <c r="G9619" i="3"/>
  <c r="H9619" i="3" s="1"/>
  <c r="G9272" i="3"/>
  <c r="H9272" i="3" s="1"/>
  <c r="G9284" i="3"/>
  <c r="H9284" i="3" s="1"/>
  <c r="G8943" i="3"/>
  <c r="H8943" i="3" s="1"/>
  <c r="G8758" i="3"/>
  <c r="H8758" i="3" s="1"/>
  <c r="G8530" i="3"/>
  <c r="H8530" i="3" s="1"/>
  <c r="G8966" i="3"/>
  <c r="H8966" i="3" s="1"/>
  <c r="G8713" i="3"/>
  <c r="H8713" i="3" s="1"/>
  <c r="G8543" i="3"/>
  <c r="H8543" i="3" s="1"/>
  <c r="G8788" i="3"/>
  <c r="H8788" i="3" s="1"/>
  <c r="G8274" i="3"/>
  <c r="H8274" i="3" s="1"/>
  <c r="G8283" i="3"/>
  <c r="H8283" i="3" s="1"/>
  <c r="G8111" i="3"/>
  <c r="H8111" i="3" s="1"/>
  <c r="G8242" i="3"/>
  <c r="H8242" i="3" s="1"/>
  <c r="G8072" i="3"/>
  <c r="H8072" i="3" s="1"/>
  <c r="G7873" i="3"/>
  <c r="H7873" i="3" s="1"/>
  <c r="G7745" i="3"/>
  <c r="H7745" i="3" s="1"/>
  <c r="G7617" i="3"/>
  <c r="H7617" i="3" s="1"/>
  <c r="G7489" i="3"/>
  <c r="H7489" i="3" s="1"/>
  <c r="G7850" i="3"/>
  <c r="H7850" i="3" s="1"/>
  <c r="G7722" i="3"/>
  <c r="H7722" i="3" s="1"/>
  <c r="G9605" i="3"/>
  <c r="H9605" i="3" s="1"/>
  <c r="G9771" i="3"/>
  <c r="H9771" i="3" s="1"/>
  <c r="G9610" i="3"/>
  <c r="H9610" i="3" s="1"/>
  <c r="G9762" i="3"/>
  <c r="H9762" i="3" s="1"/>
  <c r="G9837" i="3"/>
  <c r="H9837" i="3" s="1"/>
  <c r="G1118" i="3"/>
  <c r="H1118" i="3" s="1"/>
  <c r="G703" i="3"/>
  <c r="H703" i="3" s="1"/>
  <c r="G465" i="3"/>
  <c r="H465" i="3" s="1"/>
  <c r="G173" i="3"/>
  <c r="H173" i="3" s="1"/>
  <c r="G464" i="3"/>
  <c r="H464" i="3" s="1"/>
  <c r="G9621" i="3"/>
  <c r="H9621" i="3" s="1"/>
  <c r="G9774" i="3"/>
  <c r="H9774" i="3" s="1"/>
  <c r="G9612" i="3"/>
  <c r="H9612" i="3" s="1"/>
  <c r="G9769" i="3"/>
  <c r="H9769" i="3" s="1"/>
  <c r="G9839" i="3"/>
  <c r="H9839" i="3" s="1"/>
  <c r="G1102" i="3"/>
  <c r="H1102" i="3" s="1"/>
  <c r="G701" i="3"/>
  <c r="H701" i="3" s="1"/>
  <c r="G463" i="3"/>
  <c r="H463" i="3" s="1"/>
  <c r="G171" i="3"/>
  <c r="H171" i="3" s="1"/>
  <c r="G462" i="3"/>
  <c r="H462" i="3" s="1"/>
  <c r="G9709" i="3"/>
  <c r="H9709" i="3" s="1"/>
  <c r="G9599" i="3"/>
  <c r="H9599" i="3" s="1"/>
  <c r="G9584" i="3"/>
  <c r="H9584" i="3" s="1"/>
  <c r="G9712" i="3"/>
  <c r="H9712" i="3" s="1"/>
  <c r="G9954" i="3"/>
  <c r="H9954" i="3" s="1"/>
  <c r="G9971" i="3"/>
  <c r="H9971" i="3" s="1"/>
  <c r="G743" i="3"/>
  <c r="H743" i="3" s="1"/>
  <c r="G519" i="3"/>
  <c r="H519" i="3" s="1"/>
  <c r="G243" i="3"/>
  <c r="H243" i="3" s="1"/>
  <c r="G672" i="3"/>
  <c r="H672" i="3" s="1"/>
  <c r="G9786" i="3"/>
  <c r="H9786" i="3" s="1"/>
  <c r="G9821" i="3"/>
  <c r="H9821" i="3" s="1"/>
  <c r="G9570" i="3"/>
  <c r="H9570" i="3" s="1"/>
  <c r="G9698" i="3"/>
  <c r="H9698" i="3" s="1"/>
  <c r="G9898" i="3"/>
  <c r="H9898" i="3" s="1"/>
  <c r="G9953" i="3"/>
  <c r="H9953" i="3" s="1"/>
  <c r="G767" i="3"/>
  <c r="H767" i="3" s="1"/>
  <c r="G545" i="3"/>
  <c r="H545" i="3" s="1"/>
  <c r="G281" i="3"/>
  <c r="H281" i="3" s="1"/>
  <c r="G758" i="3"/>
  <c r="H758" i="3" s="1"/>
  <c r="G510" i="3"/>
  <c r="H510" i="3" s="1"/>
  <c r="G496" i="3"/>
  <c r="H496" i="3" s="1"/>
  <c r="G736" i="3"/>
  <c r="H736" i="3" s="1"/>
  <c r="G54" i="3"/>
  <c r="H54" i="3" s="1"/>
  <c r="G66" i="3"/>
  <c r="H66" i="3" s="1"/>
  <c r="G194" i="3"/>
  <c r="H194" i="3" s="1"/>
  <c r="G322" i="3"/>
  <c r="H322" i="3" s="1"/>
  <c r="G450" i="3"/>
  <c r="H450" i="3" s="1"/>
  <c r="G578" i="3"/>
  <c r="H578" i="3" s="1"/>
  <c r="G706" i="3"/>
  <c r="H706" i="3" s="1"/>
  <c r="G834" i="3"/>
  <c r="H834" i="3" s="1"/>
  <c r="G1106" i="3"/>
  <c r="H1106" i="3" s="1"/>
  <c r="G101" i="3"/>
  <c r="H101" i="3" s="1"/>
  <c r="G229" i="3"/>
  <c r="H229" i="3" s="1"/>
  <c r="G904" i="3"/>
  <c r="H904" i="3" s="1"/>
  <c r="G116" i="3"/>
  <c r="H116" i="3" s="1"/>
  <c r="G244" i="3"/>
  <c r="H244" i="3" s="1"/>
  <c r="G372" i="3"/>
  <c r="H372" i="3" s="1"/>
  <c r="G500" i="3"/>
  <c r="H500" i="3" s="1"/>
  <c r="G628" i="3"/>
  <c r="H628" i="3" s="1"/>
  <c r="G756" i="3"/>
  <c r="H756" i="3" s="1"/>
  <c r="G1094" i="3"/>
  <c r="H1094" i="3" s="1"/>
  <c r="G23" i="3"/>
  <c r="H23" i="3" s="1"/>
  <c r="G151" i="3"/>
  <c r="H151" i="3" s="1"/>
  <c r="G279" i="3"/>
  <c r="H279" i="3" s="1"/>
  <c r="G40" i="3"/>
  <c r="H40" i="3" s="1"/>
  <c r="G168" i="3"/>
  <c r="H168" i="3" s="1"/>
  <c r="G296" i="3"/>
  <c r="H296" i="3" s="1"/>
  <c r="G424" i="3"/>
  <c r="H424" i="3" s="1"/>
  <c r="G552" i="3"/>
  <c r="H552" i="3" s="1"/>
  <c r="G680" i="3"/>
  <c r="H680" i="3" s="1"/>
  <c r="G808" i="3"/>
  <c r="H808" i="3" s="1"/>
  <c r="G898" i="3"/>
  <c r="H898" i="3" s="1"/>
  <c r="G75" i="3"/>
  <c r="H75" i="3" s="1"/>
  <c r="G1080" i="3"/>
  <c r="H1080" i="3" s="1"/>
  <c r="G138" i="3"/>
  <c r="H138" i="3" s="1"/>
  <c r="G266" i="3"/>
  <c r="H266" i="3" s="1"/>
  <c r="G394" i="3"/>
  <c r="H394" i="3" s="1"/>
  <c r="G522" i="3"/>
  <c r="H522" i="3" s="1"/>
  <c r="G650" i="3"/>
  <c r="H650" i="3" s="1"/>
  <c r="G778" i="3"/>
  <c r="H778" i="3" s="1"/>
  <c r="G932" i="3"/>
  <c r="H932" i="3" s="1"/>
  <c r="G968" i="3"/>
  <c r="H968" i="3" s="1"/>
  <c r="G124" i="3"/>
  <c r="H124" i="3" s="1"/>
  <c r="G252" i="3"/>
  <c r="H252" i="3" s="1"/>
  <c r="G380" i="3"/>
  <c r="H380" i="3" s="1"/>
  <c r="G508" i="3"/>
  <c r="H508" i="3" s="1"/>
  <c r="G636" i="3"/>
  <c r="H636" i="3" s="1"/>
  <c r="G764" i="3"/>
  <c r="H764" i="3" s="1"/>
  <c r="G1142" i="3"/>
  <c r="H1142" i="3" s="1"/>
  <c r="G31" i="3"/>
  <c r="H31" i="3" s="1"/>
  <c r="G1146" i="3"/>
  <c r="H1146" i="3" s="1"/>
  <c r="G302" i="3"/>
  <c r="H302" i="3" s="1"/>
  <c r="G640" i="3"/>
  <c r="H640" i="3" s="1"/>
  <c r="G944" i="3"/>
  <c r="H944" i="3" s="1"/>
  <c r="G219" i="3"/>
  <c r="H219" i="3" s="1"/>
  <c r="G371" i="3"/>
  <c r="H371" i="3" s="1"/>
  <c r="G499" i="3"/>
  <c r="H499" i="3" s="1"/>
  <c r="G8" i="3"/>
  <c r="H8" i="3" s="1"/>
  <c r="G304" i="3"/>
  <c r="H304" i="3" s="1"/>
  <c r="G646" i="3"/>
  <c r="H646" i="3" s="1"/>
  <c r="G1008" i="3"/>
  <c r="H1008" i="3" s="1"/>
  <c r="G221" i="3"/>
  <c r="H221" i="3" s="1"/>
  <c r="G373" i="3"/>
  <c r="H373" i="3" s="1"/>
  <c r="G501" i="3"/>
  <c r="H501" i="3" s="1"/>
  <c r="G629" i="3"/>
  <c r="H629" i="3" s="1"/>
  <c r="G757" i="3"/>
  <c r="H757" i="3" s="1"/>
  <c r="G190" i="3"/>
  <c r="H190" i="3" s="1"/>
  <c r="G528" i="3"/>
  <c r="H528" i="3" s="1"/>
  <c r="G982" i="3"/>
  <c r="H982" i="3" s="1"/>
  <c r="G161" i="3"/>
  <c r="H161" i="3" s="1"/>
  <c r="G329" i="3"/>
  <c r="H329" i="3" s="1"/>
  <c r="G457" i="3"/>
  <c r="H457" i="3" s="1"/>
  <c r="G585" i="3"/>
  <c r="H585" i="3" s="1"/>
  <c r="G713" i="3"/>
  <c r="H713" i="3" s="1"/>
  <c r="G841" i="3"/>
  <c r="H841" i="3" s="1"/>
  <c r="G9927" i="3"/>
  <c r="H9927" i="3" s="1"/>
  <c r="G856" i="3"/>
  <c r="H856" i="3" s="1"/>
  <c r="G320" i="3"/>
  <c r="H320" i="3" s="1"/>
  <c r="G662" i="3"/>
  <c r="H662" i="3" s="1"/>
  <c r="G9823" i="3"/>
  <c r="H9823" i="3" s="1"/>
  <c r="G9890" i="3"/>
  <c r="H9890" i="3" s="1"/>
  <c r="G471" i="3"/>
  <c r="H471" i="3" s="1"/>
  <c r="G6939" i="3"/>
  <c r="H6939" i="3" s="1"/>
  <c r="G7067" i="3"/>
  <c r="H7067" i="3" s="1"/>
  <c r="G7195" i="3"/>
  <c r="H7195" i="3" s="1"/>
  <c r="G7323" i="3"/>
  <c r="H7323" i="3" s="1"/>
  <c r="G7451" i="3"/>
  <c r="H7451" i="3" s="1"/>
  <c r="G7564" i="3"/>
  <c r="H7564" i="3" s="1"/>
  <c r="G7696" i="3"/>
  <c r="H7696" i="3" s="1"/>
  <c r="G7868" i="3"/>
  <c r="H7868" i="3" s="1"/>
  <c r="G7549" i="3"/>
  <c r="H7549" i="3" s="1"/>
  <c r="G7719" i="3"/>
  <c r="H7719" i="3" s="1"/>
  <c r="G7895" i="3"/>
  <c r="H7895" i="3" s="1"/>
  <c r="G8152" i="3"/>
  <c r="H8152" i="3" s="1"/>
  <c r="G8077" i="3"/>
  <c r="H8077" i="3" s="1"/>
  <c r="G8307" i="3"/>
  <c r="H8307" i="3" s="1"/>
  <c r="G8354" i="3"/>
  <c r="H8354" i="3" s="1"/>
  <c r="G8507" i="3"/>
  <c r="H8507" i="3" s="1"/>
  <c r="G8737" i="3"/>
  <c r="H8737" i="3" s="1"/>
  <c r="G8436" i="3"/>
  <c r="H8436" i="3" s="1"/>
  <c r="G8712" i="3"/>
  <c r="H8712" i="3" s="1"/>
  <c r="G9025" i="3"/>
  <c r="H9025" i="3" s="1"/>
  <c r="G9445" i="3"/>
  <c r="H9445" i="3" s="1"/>
  <c r="G7458" i="3"/>
  <c r="H7458" i="3" s="1"/>
  <c r="G7011" i="3"/>
  <c r="H7011" i="3" s="1"/>
  <c r="G7139" i="3"/>
  <c r="H7139" i="3" s="1"/>
  <c r="G7267" i="3"/>
  <c r="H7267" i="3" s="1"/>
  <c r="G7395" i="3"/>
  <c r="H7395" i="3" s="1"/>
  <c r="G7508" i="3"/>
  <c r="H7508" i="3" s="1"/>
  <c r="G7636" i="3"/>
  <c r="H7636" i="3" s="1"/>
  <c r="G7792" i="3"/>
  <c r="H7792" i="3" s="1"/>
  <c r="G7972" i="3"/>
  <c r="H7972" i="3" s="1"/>
  <c r="G7645" i="3"/>
  <c r="H7645" i="3" s="1"/>
  <c r="G7815" i="3"/>
  <c r="H7815" i="3" s="1"/>
  <c r="G8052" i="3"/>
  <c r="H8052" i="3" s="1"/>
  <c r="G7979" i="3"/>
  <c r="H7979" i="3" s="1"/>
  <c r="G8205" i="3"/>
  <c r="H8205" i="3" s="1"/>
  <c r="G8921" i="3"/>
  <c r="H8921" i="3" s="1"/>
  <c r="G8941" i="3"/>
  <c r="H8941" i="3" s="1"/>
  <c r="G8635" i="3"/>
  <c r="H8635" i="3" s="1"/>
  <c r="G8894" i="3"/>
  <c r="H8894" i="3" s="1"/>
  <c r="G8578" i="3"/>
  <c r="H8578" i="3" s="1"/>
  <c r="G8886" i="3"/>
  <c r="H8886" i="3" s="1"/>
  <c r="G9167" i="3"/>
  <c r="H9167" i="3" s="1"/>
  <c r="G657" i="3"/>
  <c r="H657" i="3" s="1"/>
  <c r="G235" i="3"/>
  <c r="H235" i="3" s="1"/>
  <c r="G737" i="3"/>
  <c r="H737" i="3" s="1"/>
  <c r="G9970" i="3"/>
  <c r="H9970" i="3" s="1"/>
  <c r="G9588" i="3"/>
  <c r="H9588" i="3" s="1"/>
  <c r="G9739" i="3"/>
  <c r="H9739" i="3" s="1"/>
  <c r="G9713" i="3"/>
  <c r="H9713" i="3" s="1"/>
  <c r="G9427" i="3"/>
  <c r="H9427" i="3" s="1"/>
  <c r="G9380" i="3"/>
  <c r="H9380" i="3" s="1"/>
  <c r="G9255" i="3"/>
  <c r="H9255" i="3" s="1"/>
  <c r="G9607" i="3"/>
  <c r="H9607" i="3" s="1"/>
  <c r="G253" i="3"/>
  <c r="H253" i="3" s="1"/>
  <c r="G749" i="3"/>
  <c r="H749" i="3" s="1"/>
  <c r="G9946" i="3"/>
  <c r="H9946" i="3" s="1"/>
  <c r="G9582" i="3"/>
  <c r="H9582" i="3" s="1"/>
  <c r="G9687" i="3"/>
  <c r="H9687" i="3" s="1"/>
  <c r="G9707" i="3"/>
  <c r="H9707" i="3" s="1"/>
  <c r="G9425" i="3"/>
  <c r="H9425" i="3" s="1"/>
  <c r="G9364" i="3"/>
  <c r="H9364" i="3" s="1"/>
  <c r="G9253" i="3"/>
  <c r="H9253" i="3" s="1"/>
  <c r="G9587" i="3"/>
  <c r="H9587" i="3" s="1"/>
  <c r="G542" i="3"/>
  <c r="H542" i="3" s="1"/>
  <c r="G479" i="3"/>
  <c r="H479" i="3" s="1"/>
  <c r="G9999" i="3"/>
  <c r="H9999" i="3" s="1"/>
  <c r="G9737" i="3"/>
  <c r="H9737" i="3" s="1"/>
  <c r="G9735" i="3"/>
  <c r="H9735" i="3" s="1"/>
  <c r="G9512" i="3"/>
  <c r="H9512" i="3" s="1"/>
  <c r="G9581" i="3"/>
  <c r="H9581" i="3" s="1"/>
  <c r="G9371" i="3"/>
  <c r="H9371" i="3" s="1"/>
  <c r="G9327" i="3"/>
  <c r="H9327" i="3" s="1"/>
  <c r="G9218" i="3"/>
  <c r="H9218" i="3" s="1"/>
  <c r="G9205" i="3"/>
  <c r="H9205" i="3" s="1"/>
  <c r="G307" i="3"/>
  <c r="H307" i="3" s="1"/>
  <c r="G9905" i="3"/>
  <c r="H9905" i="3" s="1"/>
  <c r="G9988" i="3"/>
  <c r="H9988" i="3" s="1"/>
  <c r="G9806" i="3"/>
  <c r="H9806" i="3" s="1"/>
  <c r="G9365" i="3"/>
  <c r="H9365" i="3" s="1"/>
  <c r="G9243" i="3"/>
  <c r="H9243" i="3" s="1"/>
  <c r="G9183" i="3"/>
  <c r="H9183" i="3" s="1"/>
  <c r="G9448" i="3"/>
  <c r="H9448" i="3" s="1"/>
  <c r="G9123" i="3"/>
  <c r="H9123" i="3" s="1"/>
  <c r="G9102" i="3"/>
  <c r="H9102" i="3" s="1"/>
  <c r="G9440" i="3"/>
  <c r="H9440" i="3" s="1"/>
  <c r="G535" i="3"/>
  <c r="H535" i="3" s="1"/>
  <c r="G9944" i="3"/>
  <c r="H9944" i="3" s="1"/>
  <c r="G9635" i="3"/>
  <c r="H9635" i="3" s="1"/>
  <c r="G9505" i="3"/>
  <c r="H9505" i="3" s="1"/>
  <c r="G9742" i="3"/>
  <c r="H9742" i="3" s="1"/>
  <c r="G9206" i="3"/>
  <c r="H9206" i="3" s="1"/>
  <c r="G67" i="3"/>
  <c r="H67" i="3" s="1"/>
  <c r="G990" i="3"/>
  <c r="H990" i="3" s="1"/>
  <c r="G9592" i="3"/>
  <c r="H9592" i="3" s="1"/>
  <c r="G9980" i="3"/>
  <c r="H9980" i="3" s="1"/>
  <c r="G9405" i="3"/>
  <c r="H9405" i="3" s="1"/>
  <c r="G9283" i="3"/>
  <c r="H9283" i="3" s="1"/>
  <c r="G9217" i="3"/>
  <c r="H9217" i="3" s="1"/>
  <c r="G9368" i="3"/>
  <c r="H9368" i="3" s="1"/>
  <c r="G9462" i="3"/>
  <c r="H9462" i="3" s="1"/>
  <c r="G9384" i="3"/>
  <c r="H9384" i="3" s="1"/>
  <c r="G8967" i="3"/>
  <c r="H8967" i="3" s="1"/>
  <c r="G599" i="3"/>
  <c r="H599" i="3" s="1"/>
  <c r="G9528" i="3"/>
  <c r="H9528" i="3" s="1"/>
  <c r="G9453" i="3"/>
  <c r="H9453" i="3" s="1"/>
  <c r="G9230" i="3"/>
  <c r="H9230" i="3" s="1"/>
  <c r="G9250" i="3"/>
  <c r="H9250" i="3" s="1"/>
  <c r="G9129" i="3"/>
  <c r="H9129" i="3" s="1"/>
  <c r="G9050" i="3"/>
  <c r="H9050" i="3" s="1"/>
  <c r="G8970" i="3"/>
  <c r="H8970" i="3" s="1"/>
  <c r="G8851" i="3"/>
  <c r="H8851" i="3" s="1"/>
  <c r="G8668" i="3"/>
  <c r="H8668" i="3" s="1"/>
  <c r="G8540" i="3"/>
  <c r="H8540" i="3" s="1"/>
  <c r="G9993" i="3"/>
  <c r="H9993" i="3" s="1"/>
  <c r="G10000" i="3"/>
  <c r="H10000" i="3" s="1"/>
  <c r="G9351" i="3"/>
  <c r="H9351" i="3" s="1"/>
  <c r="G9248" i="3"/>
  <c r="H9248" i="3" s="1"/>
  <c r="G9376" i="3"/>
  <c r="H9376" i="3" s="1"/>
  <c r="G9077" i="3"/>
  <c r="H9077" i="3" s="1"/>
  <c r="G8979" i="3"/>
  <c r="H8979" i="3" s="1"/>
  <c r="G8806" i="3"/>
  <c r="H8806" i="3" s="1"/>
  <c r="G8756" i="3"/>
  <c r="H8756" i="3" s="1"/>
  <c r="G8628" i="3"/>
  <c r="H8628" i="3" s="1"/>
  <c r="G113" i="3"/>
  <c r="H113" i="3" s="1"/>
  <c r="G9526" i="3"/>
  <c r="H9526" i="3" s="1"/>
  <c r="G9814" i="3"/>
  <c r="H9814" i="3" s="1"/>
  <c r="G9151" i="3"/>
  <c r="H9151" i="3" s="1"/>
  <c r="G9127" i="3"/>
  <c r="H9127" i="3" s="1"/>
  <c r="G8975" i="3"/>
  <c r="H8975" i="3" s="1"/>
  <c r="G8801" i="3"/>
  <c r="H8801" i="3" s="1"/>
  <c r="G8666" i="3"/>
  <c r="H8666" i="3" s="1"/>
  <c r="G8502" i="3"/>
  <c r="H8502" i="3" s="1"/>
  <c r="G8805" i="3"/>
  <c r="H8805" i="3" s="1"/>
  <c r="G8773" i="3"/>
  <c r="H8773" i="3" s="1"/>
  <c r="G8645" i="3"/>
  <c r="H8645" i="3" s="1"/>
  <c r="G8517" i="3"/>
  <c r="H8517" i="3" s="1"/>
  <c r="G8861" i="3"/>
  <c r="H8861" i="3" s="1"/>
  <c r="G8334" i="3"/>
  <c r="H8334" i="3" s="1"/>
  <c r="G8385" i="3"/>
  <c r="H8385" i="3" s="1"/>
  <c r="G8257" i="3"/>
  <c r="H8257" i="3" s="1"/>
  <c r="G8129" i="3"/>
  <c r="H8129" i="3" s="1"/>
  <c r="G8001" i="3"/>
  <c r="H8001" i="3" s="1"/>
  <c r="G8174" i="3"/>
  <c r="H8174" i="3" s="1"/>
  <c r="G8046" i="3"/>
  <c r="H8046" i="3" s="1"/>
  <c r="G7889" i="3"/>
  <c r="H7889" i="3" s="1"/>
  <c r="G9686" i="3"/>
  <c r="H9686" i="3" s="1"/>
  <c r="G9423" i="3"/>
  <c r="H9423" i="3" s="1"/>
  <c r="G9213" i="3"/>
  <c r="H9213" i="3" s="1"/>
  <c r="G9144" i="3"/>
  <c r="H9144" i="3" s="1"/>
  <c r="G9017" i="3"/>
  <c r="H9017" i="3" s="1"/>
  <c r="G8929" i="3"/>
  <c r="H8929" i="3" s="1"/>
  <c r="G8698" i="3"/>
  <c r="H8698" i="3" s="1"/>
  <c r="G8528" i="3"/>
  <c r="H8528" i="3" s="1"/>
  <c r="G8901" i="3"/>
  <c r="H8901" i="3" s="1"/>
  <c r="G8850" i="3"/>
  <c r="H8850" i="3" s="1"/>
  <c r="G8669" i="3"/>
  <c r="H8669" i="3" s="1"/>
  <c r="G8541" i="3"/>
  <c r="H8541" i="3" s="1"/>
  <c r="G9014" i="3"/>
  <c r="H9014" i="3" s="1"/>
  <c r="G8358" i="3"/>
  <c r="H8358" i="3" s="1"/>
  <c r="G8409" i="3"/>
  <c r="H8409" i="3" s="1"/>
  <c r="G8281" i="3"/>
  <c r="H8281" i="3" s="1"/>
  <c r="G8153" i="3"/>
  <c r="H8153" i="3" s="1"/>
  <c r="G8025" i="3"/>
  <c r="H8025" i="3" s="1"/>
  <c r="G8198" i="3"/>
  <c r="H8198" i="3" s="1"/>
  <c r="G8070" i="3"/>
  <c r="H8070" i="3" s="1"/>
  <c r="G7913" i="3"/>
  <c r="H7913" i="3" s="1"/>
  <c r="G9848" i="3"/>
  <c r="H9848" i="3" s="1"/>
  <c r="G9691" i="3"/>
  <c r="H9691" i="3" s="1"/>
  <c r="G9344" i="3"/>
  <c r="H9344" i="3" s="1"/>
  <c r="G9062" i="3"/>
  <c r="H9062" i="3" s="1"/>
  <c r="G590" i="3"/>
  <c r="H590" i="3" s="1"/>
  <c r="G9750" i="3"/>
  <c r="H9750" i="3" s="1"/>
  <c r="G9204" i="3"/>
  <c r="H9204" i="3" s="1"/>
  <c r="G9533" i="3"/>
  <c r="H9533" i="3" s="1"/>
  <c r="G9116" i="3"/>
  <c r="H9116" i="3" s="1"/>
  <c r="G8744" i="3"/>
  <c r="H8744" i="3" s="1"/>
  <c r="G8516" i="3"/>
  <c r="H8516" i="3" s="1"/>
  <c r="G8926" i="3"/>
  <c r="H8926" i="3" s="1"/>
  <c r="G8703" i="3"/>
  <c r="H8703" i="3" s="1"/>
  <c r="G8531" i="3"/>
  <c r="H8531" i="3" s="1"/>
  <c r="G8998" i="3"/>
  <c r="H8998" i="3" s="1"/>
  <c r="G8264" i="3"/>
  <c r="H8264" i="3" s="1"/>
  <c r="G8271" i="3"/>
  <c r="H8271" i="3" s="1"/>
  <c r="G8101" i="3"/>
  <c r="H8101" i="3" s="1"/>
  <c r="G8232" i="3"/>
  <c r="H8232" i="3" s="1"/>
  <c r="G8060" i="3"/>
  <c r="H8060" i="3" s="1"/>
  <c r="G7865" i="3"/>
  <c r="H7865" i="3" s="1"/>
  <c r="G7737" i="3"/>
  <c r="H7737" i="3" s="1"/>
  <c r="G7609" i="3"/>
  <c r="H7609" i="3" s="1"/>
  <c r="G7986" i="3"/>
  <c r="H7986" i="3" s="1"/>
  <c r="G7842" i="3"/>
  <c r="H7842" i="3" s="1"/>
  <c r="G7714" i="3"/>
  <c r="H7714" i="3" s="1"/>
  <c r="G9726" i="3"/>
  <c r="H9726" i="3" s="1"/>
  <c r="G9390" i="3"/>
  <c r="H9390" i="3" s="1"/>
  <c r="G9280" i="3"/>
  <c r="H9280" i="3" s="1"/>
  <c r="G9044" i="3"/>
  <c r="H9044" i="3" s="1"/>
  <c r="G17" i="3"/>
  <c r="H17" i="3" s="1"/>
  <c r="G9775" i="3"/>
  <c r="H9775" i="3" s="1"/>
  <c r="G9166" i="3"/>
  <c r="H9166" i="3" s="1"/>
  <c r="G9135" i="3"/>
  <c r="H9135" i="3" s="1"/>
  <c r="G9092" i="3"/>
  <c r="H9092" i="3" s="1"/>
  <c r="G8728" i="3"/>
  <c r="H8728" i="3" s="1"/>
  <c r="G8506" i="3"/>
  <c r="H8506" i="3" s="1"/>
  <c r="G8887" i="3"/>
  <c r="H8887" i="3" s="1"/>
  <c r="G8691" i="3"/>
  <c r="H8691" i="3" s="1"/>
  <c r="G8521" i="3"/>
  <c r="H8521" i="3" s="1"/>
  <c r="G8928" i="3"/>
  <c r="H8928" i="3" s="1"/>
  <c r="G8793" i="3"/>
  <c r="H8793" i="3" s="1"/>
  <c r="G8261" i="3"/>
  <c r="H8261" i="3" s="1"/>
  <c r="G8091" i="3"/>
  <c r="H8091" i="3" s="1"/>
  <c r="G8220" i="3"/>
  <c r="H8220" i="3" s="1"/>
  <c r="G8050" i="3"/>
  <c r="H8050" i="3" s="1"/>
  <c r="G7857" i="3"/>
  <c r="H7857" i="3" s="1"/>
  <c r="G7729" i="3"/>
  <c r="H7729" i="3" s="1"/>
  <c r="G7601" i="3"/>
  <c r="H7601" i="3" s="1"/>
  <c r="G7990" i="3"/>
  <c r="H7990" i="3" s="1"/>
  <c r="G7834" i="3"/>
  <c r="H7834" i="3" s="1"/>
  <c r="G7706" i="3"/>
  <c r="H7706" i="3" s="1"/>
  <c r="G9734" i="3"/>
  <c r="H9734" i="3" s="1"/>
  <c r="G9846" i="3"/>
  <c r="H9846" i="3" s="1"/>
  <c r="G9626" i="3"/>
  <c r="H9626" i="3" s="1"/>
  <c r="G9826" i="3"/>
  <c r="H9826" i="3" s="1"/>
  <c r="G9857" i="3"/>
  <c r="H9857" i="3" s="1"/>
  <c r="G958" i="3"/>
  <c r="H958" i="3" s="1"/>
  <c r="G675" i="3"/>
  <c r="H675" i="3" s="1"/>
  <c r="G433" i="3"/>
  <c r="H433" i="3" s="1"/>
  <c r="G121" i="3"/>
  <c r="H121" i="3" s="1"/>
  <c r="G352" i="3"/>
  <c r="H352" i="3" s="1"/>
  <c r="G9745" i="3"/>
  <c r="H9745" i="3" s="1"/>
  <c r="G9852" i="3"/>
  <c r="H9852" i="3" s="1"/>
  <c r="G9628" i="3"/>
  <c r="H9628" i="3" s="1"/>
  <c r="G9858" i="3"/>
  <c r="H9858" i="3" s="1"/>
  <c r="G9859" i="3"/>
  <c r="H9859" i="3" s="1"/>
  <c r="G942" i="3"/>
  <c r="H942" i="3" s="1"/>
  <c r="G673" i="3"/>
  <c r="H673" i="3" s="1"/>
  <c r="G431" i="3"/>
  <c r="H431" i="3" s="1"/>
  <c r="G115" i="3"/>
  <c r="H115" i="3" s="1"/>
  <c r="G334" i="3"/>
  <c r="H334" i="3" s="1"/>
  <c r="G9802" i="3"/>
  <c r="H9802" i="3" s="1"/>
  <c r="G9727" i="3"/>
  <c r="H9727" i="3" s="1"/>
  <c r="G9600" i="3"/>
  <c r="H9600" i="3" s="1"/>
  <c r="G9728" i="3"/>
  <c r="H9728" i="3" s="1"/>
  <c r="G9966" i="3"/>
  <c r="H9966" i="3" s="1"/>
  <c r="G9995" i="3"/>
  <c r="H9995" i="3" s="1"/>
  <c r="G719" i="3"/>
  <c r="H719" i="3" s="1"/>
  <c r="G487" i="3"/>
  <c r="H487" i="3" s="1"/>
  <c r="G203" i="3"/>
  <c r="H203" i="3" s="1"/>
  <c r="G550" i="3"/>
  <c r="H550" i="3" s="1"/>
  <c r="G9736" i="3"/>
  <c r="H9736" i="3" s="1"/>
  <c r="G9615" i="3"/>
  <c r="H9615" i="3" s="1"/>
  <c r="G9586" i="3"/>
  <c r="H9586" i="3" s="1"/>
  <c r="G9714" i="3"/>
  <c r="H9714" i="3" s="1"/>
  <c r="G9962" i="3"/>
  <c r="H9962" i="3" s="1"/>
  <c r="G9977" i="3"/>
  <c r="H9977" i="3" s="1"/>
  <c r="G739" i="3"/>
  <c r="H739" i="3" s="1"/>
  <c r="G513" i="3"/>
  <c r="H513" i="3" s="1"/>
  <c r="G237" i="3"/>
  <c r="H237" i="3" s="1"/>
  <c r="G670" i="3"/>
  <c r="H670" i="3" s="1"/>
  <c r="G422" i="3"/>
  <c r="H422" i="3" s="1"/>
  <c r="G414" i="3"/>
  <c r="H414" i="3" s="1"/>
  <c r="G654" i="3"/>
  <c r="H654" i="3" s="1"/>
  <c r="G6" i="3"/>
  <c r="H6" i="3" s="1"/>
  <c r="G82" i="3"/>
  <c r="H82" i="3" s="1"/>
  <c r="G210" i="3"/>
  <c r="H210" i="3" s="1"/>
  <c r="G338" i="3"/>
  <c r="H338" i="3" s="1"/>
  <c r="G466" i="3"/>
  <c r="H466" i="3" s="1"/>
  <c r="G594" i="3"/>
  <c r="H594" i="3" s="1"/>
  <c r="G722" i="3"/>
  <c r="H722" i="3" s="1"/>
  <c r="G850" i="3"/>
  <c r="H850" i="3" s="1"/>
  <c r="G912" i="3"/>
  <c r="H912" i="3" s="1"/>
  <c r="G117" i="3"/>
  <c r="H117" i="3" s="1"/>
  <c r="G245" i="3"/>
  <c r="H245" i="3" s="1"/>
  <c r="G1032" i="3"/>
  <c r="H1032" i="3" s="1"/>
  <c r="G132" i="3"/>
  <c r="H132" i="3" s="1"/>
  <c r="G260" i="3"/>
  <c r="H260" i="3" s="1"/>
  <c r="G388" i="3"/>
  <c r="H388" i="3" s="1"/>
  <c r="G516" i="3"/>
  <c r="H516" i="3" s="1"/>
  <c r="G644" i="3"/>
  <c r="H644" i="3" s="1"/>
  <c r="G772" i="3"/>
  <c r="H772" i="3" s="1"/>
  <c r="G884" i="3"/>
  <c r="H884" i="3" s="1"/>
  <c r="G39" i="3"/>
  <c r="H39" i="3" s="1"/>
  <c r="G167" i="3"/>
  <c r="H167" i="3" s="1"/>
  <c r="G295" i="3"/>
  <c r="H295" i="3" s="1"/>
  <c r="G56" i="3"/>
  <c r="H56" i="3" s="1"/>
  <c r="G184" i="3"/>
  <c r="H184" i="3" s="1"/>
  <c r="G312" i="3"/>
  <c r="H312" i="3" s="1"/>
  <c r="G440" i="3"/>
  <c r="H440" i="3" s="1"/>
  <c r="G568" i="3"/>
  <c r="H568" i="3" s="1"/>
  <c r="G696" i="3"/>
  <c r="H696" i="3" s="1"/>
  <c r="G824" i="3"/>
  <c r="H824" i="3" s="1"/>
  <c r="G1026" i="3"/>
  <c r="H1026" i="3" s="1"/>
  <c r="G91" i="3"/>
  <c r="H91" i="3" s="1"/>
  <c r="G26" i="3"/>
  <c r="H26" i="3" s="1"/>
  <c r="G154" i="3"/>
  <c r="H154" i="3" s="1"/>
  <c r="G282" i="3"/>
  <c r="H282" i="3" s="1"/>
  <c r="G410" i="3"/>
  <c r="H410" i="3" s="1"/>
  <c r="G538" i="3"/>
  <c r="H538" i="3" s="1"/>
  <c r="G666" i="3"/>
  <c r="H666" i="3" s="1"/>
  <c r="G794" i="3"/>
  <c r="H794" i="3" s="1"/>
  <c r="G1060" i="3"/>
  <c r="H1060" i="3" s="1"/>
  <c r="G1096" i="3"/>
  <c r="H1096" i="3" s="1"/>
  <c r="G140" i="3"/>
  <c r="H140" i="3" s="1"/>
  <c r="G268" i="3"/>
  <c r="H268" i="3" s="1"/>
  <c r="G396" i="3"/>
  <c r="H396" i="3" s="1"/>
  <c r="G524" i="3"/>
  <c r="H524" i="3" s="1"/>
  <c r="G652" i="3"/>
  <c r="H652" i="3" s="1"/>
  <c r="G780" i="3"/>
  <c r="H780" i="3" s="1"/>
  <c r="G948" i="3"/>
  <c r="H948" i="3" s="1"/>
  <c r="G47" i="3"/>
  <c r="H47" i="3" s="1"/>
  <c r="G1000" i="3"/>
  <c r="H1000" i="3" s="1"/>
  <c r="G342" i="3"/>
  <c r="H342" i="3" s="1"/>
  <c r="G686" i="3"/>
  <c r="H686" i="3" s="1"/>
  <c r="G29" i="3"/>
  <c r="H29" i="3" s="1"/>
  <c r="G239" i="3"/>
  <c r="H239" i="3" s="1"/>
  <c r="G387" i="3"/>
  <c r="H387" i="3" s="1"/>
  <c r="G515" i="3"/>
  <c r="H515" i="3" s="1"/>
  <c r="G1048" i="3"/>
  <c r="H1048" i="3" s="1"/>
  <c r="G350" i="3"/>
  <c r="H350" i="3" s="1"/>
  <c r="G688" i="3"/>
  <c r="H688" i="3" s="1"/>
  <c r="G33" i="3"/>
  <c r="H33" i="3" s="1"/>
  <c r="G241" i="3"/>
  <c r="H241" i="3" s="1"/>
  <c r="G389" i="3"/>
  <c r="H389" i="3" s="1"/>
  <c r="G517" i="3"/>
  <c r="H517" i="3" s="1"/>
  <c r="G645" i="3"/>
  <c r="H645" i="3" s="1"/>
  <c r="G773" i="3"/>
  <c r="H773" i="3" s="1"/>
  <c r="G230" i="3"/>
  <c r="H230" i="3" s="1"/>
  <c r="G574" i="3"/>
  <c r="H574" i="3" s="1"/>
  <c r="G980" i="3"/>
  <c r="H980" i="3" s="1"/>
  <c r="G185" i="3"/>
  <c r="H185" i="3" s="1"/>
  <c r="G345" i="3"/>
  <c r="H345" i="3" s="1"/>
  <c r="G473" i="3"/>
  <c r="H473" i="3" s="1"/>
  <c r="G601" i="3"/>
  <c r="H601" i="3" s="1"/>
  <c r="G729" i="3"/>
  <c r="H729" i="3" s="1"/>
  <c r="G878" i="3"/>
  <c r="H878" i="3" s="1"/>
  <c r="G9911" i="3"/>
  <c r="H9911" i="3" s="1"/>
  <c r="G22" i="3"/>
  <c r="H22" i="3" s="1"/>
  <c r="G366" i="3"/>
  <c r="H366" i="3" s="1"/>
  <c r="G704" i="3"/>
  <c r="H704" i="3" s="1"/>
  <c r="G9598" i="3"/>
  <c r="H9598" i="3" s="1"/>
  <c r="G9856" i="3"/>
  <c r="H9856" i="3" s="1"/>
  <c r="G209" i="3"/>
  <c r="H209" i="3" s="1"/>
  <c r="G6955" i="3"/>
  <c r="H6955" i="3" s="1"/>
  <c r="G7083" i="3"/>
  <c r="H7083" i="3" s="1"/>
  <c r="G7211" i="3"/>
  <c r="H7211" i="3" s="1"/>
  <c r="G7339" i="3"/>
  <c r="H7339" i="3" s="1"/>
  <c r="G7467" i="3"/>
  <c r="H7467" i="3" s="1"/>
  <c r="G7580" i="3"/>
  <c r="H7580" i="3" s="1"/>
  <c r="G7718" i="3"/>
  <c r="H7718" i="3" s="1"/>
  <c r="G7888" i="3"/>
  <c r="H7888" i="3" s="1"/>
  <c r="G7571" i="3"/>
  <c r="H7571" i="3" s="1"/>
  <c r="G7741" i="3"/>
  <c r="H7741" i="3" s="1"/>
  <c r="G7923" i="3"/>
  <c r="H7923" i="3" s="1"/>
  <c r="G8180" i="3"/>
  <c r="H8180" i="3" s="1"/>
  <c r="G8107" i="3"/>
  <c r="H8107" i="3" s="1"/>
  <c r="G8333" i="3"/>
  <c r="H8333" i="3" s="1"/>
  <c r="G8384" i="3"/>
  <c r="H8384" i="3" s="1"/>
  <c r="G8537" i="3"/>
  <c r="H8537" i="3" s="1"/>
  <c r="G8763" i="3"/>
  <c r="H8763" i="3" s="1"/>
  <c r="G8466" i="3"/>
  <c r="H8466" i="3" s="1"/>
  <c r="G8750" i="3"/>
  <c r="H8750" i="3" s="1"/>
  <c r="G9103" i="3"/>
  <c r="H9103" i="3" s="1"/>
  <c r="G9577" i="3"/>
  <c r="H9577" i="3" s="1"/>
  <c r="G7474" i="3"/>
  <c r="H7474" i="3" s="1"/>
  <c r="G7027" i="3"/>
  <c r="H7027" i="3" s="1"/>
  <c r="G7155" i="3"/>
  <c r="H7155" i="3" s="1"/>
  <c r="G7283" i="3"/>
  <c r="H7283" i="3" s="1"/>
  <c r="G7411" i="3"/>
  <c r="H7411" i="3" s="1"/>
  <c r="G7524" i="3"/>
  <c r="H7524" i="3" s="1"/>
  <c r="G7652" i="3"/>
  <c r="H7652" i="3" s="1"/>
  <c r="G7814" i="3"/>
  <c r="H7814" i="3" s="1"/>
  <c r="G7495" i="3"/>
  <c r="H7495" i="3" s="1"/>
  <c r="G7667" i="3"/>
  <c r="H7667" i="3" s="1"/>
  <c r="G7837" i="3"/>
  <c r="H7837" i="3" s="1"/>
  <c r="G8080" i="3"/>
  <c r="H8080" i="3" s="1"/>
  <c r="G8007" i="3"/>
  <c r="H8007" i="3" s="1"/>
  <c r="G8235" i="3"/>
  <c r="H8235" i="3" s="1"/>
  <c r="G8282" i="3"/>
  <c r="H8282" i="3" s="1"/>
  <c r="G8439" i="3"/>
  <c r="H8439" i="3" s="1"/>
  <c r="G8665" i="3"/>
  <c r="H8665" i="3" s="1"/>
  <c r="G9008" i="3"/>
  <c r="H9008" i="3" s="1"/>
  <c r="G8618" i="3"/>
  <c r="H8618" i="3" s="1"/>
  <c r="G9096" i="3"/>
  <c r="H9096" i="3" s="1"/>
  <c r="G9180" i="3"/>
  <c r="H9180" i="3" s="1"/>
  <c r="G4" i="3"/>
  <c r="H4" i="3" s="1"/>
  <c r="G319" i="3"/>
  <c r="H319" i="3" s="1"/>
  <c r="G787" i="3"/>
  <c r="H787" i="3" s="1"/>
  <c r="G9928" i="3"/>
  <c r="H9928" i="3" s="1"/>
  <c r="G9556" i="3"/>
  <c r="H9556" i="3" s="1"/>
  <c r="G9597" i="3"/>
  <c r="H9597" i="3" s="1"/>
  <c r="G9870" i="3"/>
  <c r="H9870" i="3" s="1"/>
  <c r="G9411" i="3"/>
  <c r="H9411" i="3" s="1"/>
  <c r="G9366" i="3"/>
  <c r="H9366" i="3" s="1"/>
  <c r="G9525" i="3"/>
  <c r="H9525" i="3" s="1"/>
  <c r="G9396" i="3"/>
  <c r="H9396" i="3" s="1"/>
  <c r="G333" i="3"/>
  <c r="H333" i="3" s="1"/>
  <c r="G799" i="3"/>
  <c r="H799" i="3" s="1"/>
  <c r="G9992" i="3"/>
  <c r="H9992" i="3" s="1"/>
  <c r="G9550" i="3"/>
  <c r="H9550" i="3" s="1"/>
  <c r="G9535" i="3"/>
  <c r="H9535" i="3" s="1"/>
  <c r="G9768" i="3"/>
  <c r="H9768" i="3" s="1"/>
  <c r="G9409" i="3"/>
  <c r="H9409" i="3" s="1"/>
  <c r="G9350" i="3"/>
  <c r="H9350" i="3" s="1"/>
  <c r="G9484" i="3"/>
  <c r="H9484" i="3" s="1"/>
  <c r="G9264" i="3"/>
  <c r="H9264" i="3" s="1"/>
  <c r="G752" i="3"/>
  <c r="H752" i="3" s="1"/>
  <c r="G543" i="3"/>
  <c r="H543" i="3" s="1"/>
  <c r="G9955" i="3"/>
  <c r="H9955" i="3" s="1"/>
  <c r="G9700" i="3"/>
  <c r="H9700" i="3" s="1"/>
  <c r="G9832" i="3"/>
  <c r="H9832" i="3" s="1"/>
  <c r="G9496" i="3"/>
  <c r="H9496" i="3" s="1"/>
  <c r="G9483" i="3"/>
  <c r="H9483" i="3" s="1"/>
  <c r="G9355" i="3"/>
  <c r="H9355" i="3" s="1"/>
  <c r="G9311" i="3"/>
  <c r="H9311" i="3" s="1"/>
  <c r="G9202" i="3"/>
  <c r="H9202" i="3" s="1"/>
  <c r="G9189" i="3"/>
  <c r="H9189" i="3" s="1"/>
  <c r="G413" i="3"/>
  <c r="H413" i="3" s="1"/>
  <c r="G9835" i="3"/>
  <c r="H9835" i="3" s="1"/>
  <c r="G9647" i="3"/>
  <c r="H9647" i="3" s="1"/>
  <c r="G9543" i="3"/>
  <c r="H9543" i="3" s="1"/>
  <c r="G9609" i="3"/>
  <c r="H9609" i="3" s="1"/>
  <c r="G9236" i="3"/>
  <c r="H9236" i="3" s="1"/>
  <c r="G9161" i="3"/>
  <c r="H9161" i="3" s="1"/>
  <c r="G9306" i="3"/>
  <c r="H9306" i="3" s="1"/>
  <c r="G9107" i="3"/>
  <c r="H9107" i="3" s="1"/>
  <c r="G9070" i="3"/>
  <c r="H9070" i="3" s="1"/>
  <c r="G9120" i="3"/>
  <c r="H9120" i="3" s="1"/>
  <c r="G627" i="3"/>
  <c r="H627" i="3" s="1"/>
  <c r="G9886" i="3"/>
  <c r="H9886" i="3" s="1"/>
  <c r="G9573" i="3"/>
  <c r="H9573" i="3" s="1"/>
  <c r="G9487" i="3"/>
  <c r="H9487" i="3" s="1"/>
  <c r="G9382" i="3"/>
  <c r="H9382" i="3" s="1"/>
  <c r="G9182" i="3"/>
  <c r="H9182" i="3" s="1"/>
  <c r="G223" i="3"/>
  <c r="H223" i="3" s="1"/>
  <c r="G9949" i="3"/>
  <c r="H9949" i="3" s="1"/>
  <c r="G9542" i="3"/>
  <c r="H9542" i="3" s="1"/>
  <c r="G9611" i="3"/>
  <c r="H9611" i="3" s="1"/>
  <c r="G9381" i="3"/>
  <c r="H9381" i="3" s="1"/>
  <c r="G9259" i="3"/>
  <c r="H9259" i="3" s="1"/>
  <c r="G9197" i="3"/>
  <c r="H9197" i="3" s="1"/>
  <c r="G9288" i="3"/>
  <c r="H9288" i="3" s="1"/>
  <c r="G9133" i="3"/>
  <c r="H9133" i="3" s="1"/>
  <c r="G9122" i="3"/>
  <c r="H9122" i="3" s="1"/>
  <c r="G8951" i="3"/>
  <c r="H8951" i="3" s="1"/>
  <c r="G735" i="3"/>
  <c r="H735" i="3" s="1"/>
  <c r="G9878" i="3"/>
  <c r="H9878" i="3" s="1"/>
  <c r="G9417" i="3"/>
  <c r="H9417" i="3" s="1"/>
  <c r="G9190" i="3"/>
  <c r="H9190" i="3" s="1"/>
  <c r="G9394" i="3"/>
  <c r="H9394" i="3" s="1"/>
  <c r="G9109" i="3"/>
  <c r="H9109" i="3" s="1"/>
  <c r="G9011" i="3"/>
  <c r="H9011" i="3" s="1"/>
  <c r="G8902" i="3"/>
  <c r="H8902" i="3" s="1"/>
  <c r="G8787" i="3"/>
  <c r="H8787" i="3" s="1"/>
  <c r="G8652" i="3"/>
  <c r="H8652" i="3" s="1"/>
  <c r="G8524" i="3"/>
  <c r="H8524" i="3" s="1"/>
  <c r="G9873" i="3"/>
  <c r="H9873" i="3" s="1"/>
  <c r="G9627" i="3"/>
  <c r="H9627" i="3" s="1"/>
  <c r="G9509" i="3"/>
  <c r="H9509" i="3" s="1"/>
  <c r="G9209" i="3"/>
  <c r="H9209" i="3" s="1"/>
  <c r="G9246" i="3"/>
  <c r="H9246" i="3" s="1"/>
  <c r="G9055" i="3"/>
  <c r="H9055" i="3" s="1"/>
  <c r="G8959" i="3"/>
  <c r="H8959" i="3" s="1"/>
  <c r="G8920" i="3"/>
  <c r="H8920" i="3" s="1"/>
  <c r="G8740" i="3"/>
  <c r="H8740" i="3" s="1"/>
  <c r="G8612" i="3"/>
  <c r="H8612" i="3" s="1"/>
  <c r="G381" i="3"/>
  <c r="H381" i="3" s="1"/>
  <c r="G9751" i="3"/>
  <c r="H9751" i="3" s="1"/>
  <c r="G9641" i="3"/>
  <c r="H9641" i="3" s="1"/>
  <c r="G9406" i="3"/>
  <c r="H9406" i="3" s="1"/>
  <c r="G9099" i="3"/>
  <c r="H9099" i="3" s="1"/>
  <c r="G8945" i="3"/>
  <c r="H8945" i="3" s="1"/>
  <c r="G8931" i="3"/>
  <c r="H8931" i="3" s="1"/>
  <c r="G8646" i="3"/>
  <c r="H8646" i="3" s="1"/>
  <c r="G8486" i="3"/>
  <c r="H8486" i="3" s="1"/>
  <c r="G8974" i="3"/>
  <c r="H8974" i="3" s="1"/>
  <c r="G8757" i="3"/>
  <c r="H8757" i="3" s="1"/>
  <c r="G8629" i="3"/>
  <c r="H8629" i="3" s="1"/>
  <c r="G8501" i="3"/>
  <c r="H8501" i="3" s="1"/>
  <c r="G8797" i="3"/>
  <c r="H8797" i="3" s="1"/>
  <c r="G8318" i="3"/>
  <c r="H8318" i="3" s="1"/>
  <c r="G8369" i="3"/>
  <c r="H8369" i="3" s="1"/>
  <c r="G8241" i="3"/>
  <c r="H8241" i="3" s="1"/>
  <c r="G8113" i="3"/>
  <c r="H8113" i="3" s="1"/>
  <c r="G7985" i="3"/>
  <c r="H7985" i="3" s="1"/>
  <c r="G8158" i="3"/>
  <c r="H8158" i="3" s="1"/>
  <c r="G8030" i="3"/>
  <c r="H8030" i="3" s="1"/>
  <c r="G838" i="3"/>
  <c r="H838" i="3" s="1"/>
  <c r="G9576" i="3"/>
  <c r="H9576" i="3" s="1"/>
  <c r="G9369" i="3"/>
  <c r="H9369" i="3" s="1"/>
  <c r="G9169" i="3"/>
  <c r="H9169" i="3" s="1"/>
  <c r="G9352" i="3"/>
  <c r="H9352" i="3" s="1"/>
  <c r="G8987" i="3"/>
  <c r="H8987" i="3" s="1"/>
  <c r="G8840" i="3"/>
  <c r="H8840" i="3" s="1"/>
  <c r="G8678" i="3"/>
  <c r="H8678" i="3" s="1"/>
  <c r="G8510" i="3"/>
  <c r="H8510" i="3" s="1"/>
  <c r="G8837" i="3"/>
  <c r="H8837" i="3" s="1"/>
  <c r="G8786" i="3"/>
  <c r="H8786" i="3" s="1"/>
  <c r="G8653" i="3"/>
  <c r="H8653" i="3" s="1"/>
  <c r="G8525" i="3"/>
  <c r="H8525" i="3" s="1"/>
  <c r="G8893" i="3"/>
  <c r="H8893" i="3" s="1"/>
  <c r="G8342" i="3"/>
  <c r="H8342" i="3" s="1"/>
  <c r="G8393" i="3"/>
  <c r="H8393" i="3" s="1"/>
  <c r="G8265" i="3"/>
  <c r="H8265" i="3" s="1"/>
  <c r="G8137" i="3"/>
  <c r="H8137" i="3" s="1"/>
  <c r="G8009" i="3"/>
  <c r="H8009" i="3" s="1"/>
  <c r="G8182" i="3"/>
  <c r="H8182" i="3" s="1"/>
  <c r="G8054" i="3"/>
  <c r="H8054" i="3" s="1"/>
  <c r="G7897" i="3"/>
  <c r="H7897" i="3" s="1"/>
  <c r="G9670" i="3"/>
  <c r="H9670" i="3" s="1"/>
  <c r="G9392" i="3"/>
  <c r="H9392" i="3" s="1"/>
  <c r="G9322" i="3"/>
  <c r="H9322" i="3" s="1"/>
  <c r="G9009" i="3"/>
  <c r="H9009" i="3" s="1"/>
  <c r="G233" i="3"/>
  <c r="H233" i="3" s="1"/>
  <c r="G9854" i="3"/>
  <c r="H9854" i="3" s="1"/>
  <c r="G9444" i="3"/>
  <c r="H9444" i="3" s="1"/>
  <c r="G9115" i="3"/>
  <c r="H9115" i="3" s="1"/>
  <c r="G9060" i="3"/>
  <c r="H9060" i="3" s="1"/>
  <c r="G8714" i="3"/>
  <c r="H8714" i="3" s="1"/>
  <c r="G8496" i="3"/>
  <c r="H8496" i="3" s="1"/>
  <c r="G8839" i="3"/>
  <c r="H8839" i="3" s="1"/>
  <c r="G8681" i="3"/>
  <c r="H8681" i="3" s="1"/>
  <c r="G8511" i="3"/>
  <c r="H8511" i="3" s="1"/>
  <c r="G8412" i="3"/>
  <c r="H8412" i="3" s="1"/>
  <c r="G8864" i="3"/>
  <c r="H8864" i="3" s="1"/>
  <c r="G8251" i="3"/>
  <c r="H8251" i="3" s="1"/>
  <c r="G8079" i="3"/>
  <c r="H8079" i="3" s="1"/>
  <c r="G8210" i="3"/>
  <c r="H8210" i="3" s="1"/>
  <c r="G8040" i="3"/>
  <c r="H8040" i="3" s="1"/>
  <c r="G7849" i="3"/>
  <c r="H7849" i="3" s="1"/>
  <c r="G7721" i="3"/>
  <c r="H7721" i="3" s="1"/>
  <c r="G7593" i="3"/>
  <c r="H7593" i="3" s="1"/>
  <c r="G7954" i="3"/>
  <c r="H7954" i="3" s="1"/>
  <c r="G7826" i="3"/>
  <c r="H7826" i="3" s="1"/>
  <c r="G7698" i="3"/>
  <c r="H7698" i="3" s="1"/>
  <c r="G9590" i="3"/>
  <c r="H9590" i="3" s="1"/>
  <c r="G9307" i="3"/>
  <c r="H9307" i="3" s="1"/>
  <c r="G9499" i="3"/>
  <c r="H9499" i="3" s="1"/>
  <c r="G8993" i="3"/>
  <c r="H8993" i="3" s="1"/>
  <c r="G407" i="3"/>
  <c r="H407" i="3" s="1"/>
  <c r="G9950" i="3"/>
  <c r="H9950" i="3" s="1"/>
  <c r="G9215" i="3"/>
  <c r="H9215" i="3" s="1"/>
  <c r="G9095" i="3"/>
  <c r="H9095" i="3" s="1"/>
  <c r="G8986" i="3"/>
  <c r="H8986" i="3" s="1"/>
  <c r="G8702" i="3"/>
  <c r="H8702" i="3" s="1"/>
  <c r="G8484" i="3"/>
  <c r="H8484" i="3" s="1"/>
  <c r="G8798" i="3"/>
  <c r="H8798" i="3" s="1"/>
  <c r="G8671" i="3"/>
  <c r="H8671" i="3" s="1"/>
  <c r="G8499" i="3"/>
  <c r="H8499" i="3" s="1"/>
  <c r="G8402" i="3"/>
  <c r="H8402" i="3" s="1"/>
  <c r="G8411" i="3"/>
  <c r="H8411" i="3" s="1"/>
  <c r="G8239" i="3"/>
  <c r="H8239" i="3" s="1"/>
  <c r="G8069" i="3"/>
  <c r="H8069" i="3" s="1"/>
  <c r="G8200" i="3"/>
  <c r="H8200" i="3" s="1"/>
  <c r="G8028" i="3"/>
  <c r="H8028" i="3" s="1"/>
  <c r="G7841" i="3"/>
  <c r="H7841" i="3" s="1"/>
  <c r="G7713" i="3"/>
  <c r="H7713" i="3" s="1"/>
  <c r="G7585" i="3"/>
  <c r="H7585" i="3" s="1"/>
  <c r="G7946" i="3"/>
  <c r="H7946" i="3" s="1"/>
  <c r="G7818" i="3"/>
  <c r="H7818" i="3" s="1"/>
  <c r="G7690" i="3"/>
  <c r="H7690" i="3" s="1"/>
  <c r="G9880" i="3"/>
  <c r="H9880" i="3" s="1"/>
  <c r="G9514" i="3"/>
  <c r="H9514" i="3" s="1"/>
  <c r="G9642" i="3"/>
  <c r="H9642" i="3" s="1"/>
  <c r="G9972" i="3"/>
  <c r="H9972" i="3" s="1"/>
  <c r="G9881" i="3"/>
  <c r="H9881" i="3" s="1"/>
  <c r="G847" i="3"/>
  <c r="H847" i="3" s="1"/>
  <c r="G653" i="3"/>
  <c r="H653" i="3" s="1"/>
  <c r="G401" i="3"/>
  <c r="H401" i="3" s="1"/>
  <c r="G57" i="3"/>
  <c r="H57" i="3" s="1"/>
  <c r="G206" i="3"/>
  <c r="H206" i="3" s="1"/>
  <c r="G9888" i="3"/>
  <c r="H9888" i="3" s="1"/>
  <c r="G9516" i="3"/>
  <c r="H9516" i="3" s="1"/>
  <c r="G9644" i="3"/>
  <c r="H9644" i="3" s="1"/>
  <c r="G9731" i="3"/>
  <c r="H9731" i="3" s="1"/>
  <c r="G9883" i="3"/>
  <c r="H9883" i="3" s="1"/>
  <c r="G845" i="3"/>
  <c r="H845" i="3" s="1"/>
  <c r="G647" i="3"/>
  <c r="H647" i="3" s="1"/>
  <c r="G399" i="3"/>
  <c r="H399" i="3" s="1"/>
  <c r="G51" i="3"/>
  <c r="H51" i="3" s="1"/>
  <c r="G198" i="3"/>
  <c r="H198" i="3" s="1"/>
  <c r="G9653" i="3"/>
  <c r="H9653" i="3" s="1"/>
  <c r="G9796" i="3"/>
  <c r="H9796" i="3" s="1"/>
  <c r="G9616" i="3"/>
  <c r="H9616" i="3" s="1"/>
  <c r="G9785" i="3"/>
  <c r="H9785" i="3" s="1"/>
  <c r="G9843" i="3"/>
  <c r="H9843" i="3" s="1"/>
  <c r="G1070" i="3"/>
  <c r="H1070" i="3" s="1"/>
  <c r="G691" i="3"/>
  <c r="H691" i="3" s="1"/>
  <c r="G455" i="3"/>
  <c r="H455" i="3" s="1"/>
  <c r="G159" i="3"/>
  <c r="H159" i="3" s="1"/>
  <c r="G438" i="3"/>
  <c r="H438" i="3" s="1"/>
  <c r="G9825" i="3"/>
  <c r="H9825" i="3" s="1"/>
  <c r="G9732" i="3"/>
  <c r="H9732" i="3" s="1"/>
  <c r="G9602" i="3"/>
  <c r="H9602" i="3" s="1"/>
  <c r="G9730" i="3"/>
  <c r="H9730" i="3" s="1"/>
  <c r="G9974" i="3"/>
  <c r="H9974" i="3" s="1"/>
  <c r="G9997" i="3"/>
  <c r="H9997" i="3" s="1"/>
  <c r="G717" i="3"/>
  <c r="H717" i="3" s="1"/>
  <c r="G481" i="3"/>
  <c r="H481" i="3" s="1"/>
  <c r="G193" i="3"/>
  <c r="H193" i="3" s="1"/>
  <c r="G544" i="3"/>
  <c r="H544" i="3" s="1"/>
  <c r="G336" i="3"/>
  <c r="H336" i="3" s="1"/>
  <c r="G326" i="3"/>
  <c r="H326" i="3" s="1"/>
  <c r="G566" i="3"/>
  <c r="H566" i="3" s="1"/>
  <c r="G11" i="3"/>
  <c r="H11" i="3" s="1"/>
  <c r="G98" i="3"/>
  <c r="H98" i="3" s="1"/>
  <c r="G226" i="3"/>
  <c r="H226" i="3" s="1"/>
  <c r="G354" i="3"/>
  <c r="H354" i="3" s="1"/>
  <c r="G482" i="3"/>
  <c r="H482" i="3" s="1"/>
  <c r="G610" i="3"/>
  <c r="H610" i="3" s="1"/>
  <c r="G738" i="3"/>
  <c r="H738" i="3" s="1"/>
  <c r="G950" i="3"/>
  <c r="H950" i="3" s="1"/>
  <c r="G1040" i="3"/>
  <c r="H1040" i="3" s="1"/>
  <c r="G133" i="3"/>
  <c r="H133" i="3" s="1"/>
  <c r="G261" i="3"/>
  <c r="H261" i="3" s="1"/>
  <c r="G20" i="3"/>
  <c r="H20" i="3" s="1"/>
  <c r="G148" i="3"/>
  <c r="H148" i="3" s="1"/>
  <c r="G276" i="3"/>
  <c r="H276" i="3" s="1"/>
  <c r="G404" i="3"/>
  <c r="H404" i="3" s="1"/>
  <c r="G532" i="3"/>
  <c r="H532" i="3" s="1"/>
  <c r="G660" i="3"/>
  <c r="H660" i="3" s="1"/>
  <c r="G788" i="3"/>
  <c r="H788" i="3" s="1"/>
  <c r="G1012" i="3"/>
  <c r="H1012" i="3" s="1"/>
  <c r="G55" i="3"/>
  <c r="H55" i="3" s="1"/>
  <c r="G183" i="3"/>
  <c r="H183" i="3" s="1"/>
  <c r="G311" i="3"/>
  <c r="H311" i="3" s="1"/>
  <c r="G72" i="3"/>
  <c r="H72" i="3" s="1"/>
  <c r="G200" i="3"/>
  <c r="H200" i="3" s="1"/>
  <c r="G328" i="3"/>
  <c r="H328" i="3" s="1"/>
  <c r="G456" i="3"/>
  <c r="H456" i="3" s="1"/>
  <c r="G584" i="3"/>
  <c r="H584" i="3" s="1"/>
  <c r="G712" i="3"/>
  <c r="H712" i="3" s="1"/>
  <c r="G840" i="3"/>
  <c r="H840" i="3" s="1"/>
  <c r="G1140" i="3"/>
  <c r="H1140" i="3" s="1"/>
  <c r="G107" i="3"/>
  <c r="H107" i="3" s="1"/>
  <c r="G42" i="3"/>
  <c r="H42" i="3" s="1"/>
  <c r="G170" i="3"/>
  <c r="H170" i="3" s="1"/>
  <c r="G298" i="3"/>
  <c r="H298" i="3" s="1"/>
  <c r="G426" i="3"/>
  <c r="H426" i="3" s="1"/>
  <c r="G554" i="3"/>
  <c r="H554" i="3" s="1"/>
  <c r="G682" i="3"/>
  <c r="H682" i="3" s="1"/>
  <c r="G810" i="3"/>
  <c r="H810" i="3" s="1"/>
  <c r="G914" i="3"/>
  <c r="H914" i="3" s="1"/>
  <c r="G28" i="3"/>
  <c r="H28" i="3" s="1"/>
  <c r="G156" i="3"/>
  <c r="H156" i="3" s="1"/>
  <c r="G284" i="3"/>
  <c r="H284" i="3" s="1"/>
  <c r="G412" i="3"/>
  <c r="H412" i="3" s="1"/>
  <c r="G540" i="3"/>
  <c r="H540" i="3" s="1"/>
  <c r="G668" i="3"/>
  <c r="H668" i="3" s="1"/>
  <c r="G796" i="3"/>
  <c r="H796" i="3" s="1"/>
  <c r="G1076" i="3"/>
  <c r="H1076" i="3" s="1"/>
  <c r="G63" i="3"/>
  <c r="H63" i="3" s="1"/>
  <c r="G46" i="3"/>
  <c r="H46" i="3" s="1"/>
  <c r="G384" i="3"/>
  <c r="H384" i="3" s="1"/>
  <c r="G726" i="3"/>
  <c r="H726" i="3" s="1"/>
  <c r="G61" i="3"/>
  <c r="H61" i="3" s="1"/>
  <c r="G259" i="3"/>
  <c r="H259" i="3" s="1"/>
  <c r="G403" i="3"/>
  <c r="H403" i="3" s="1"/>
  <c r="G531" i="3"/>
  <c r="H531" i="3" s="1"/>
  <c r="G48" i="3"/>
  <c r="H48" i="3" s="1"/>
  <c r="G390" i="3"/>
  <c r="H390" i="3" s="1"/>
  <c r="G734" i="3"/>
  <c r="H734" i="3" s="1"/>
  <c r="G65" i="3"/>
  <c r="H65" i="3" s="1"/>
  <c r="G265" i="3"/>
  <c r="H265" i="3" s="1"/>
  <c r="G405" i="3"/>
  <c r="H405" i="3" s="1"/>
  <c r="G533" i="3"/>
  <c r="H533" i="3" s="1"/>
  <c r="G661" i="3"/>
  <c r="H661" i="3" s="1"/>
  <c r="G789" i="3"/>
  <c r="H789" i="3" s="1"/>
  <c r="G272" i="3"/>
  <c r="H272" i="3" s="1"/>
  <c r="G614" i="3"/>
  <c r="H614" i="3" s="1"/>
  <c r="G1074" i="3"/>
  <c r="H1074" i="3" s="1"/>
  <c r="G205" i="3"/>
  <c r="H205" i="3" s="1"/>
  <c r="G361" i="3"/>
  <c r="H361" i="3" s="1"/>
  <c r="G489" i="3"/>
  <c r="H489" i="3" s="1"/>
  <c r="G617" i="3"/>
  <c r="H617" i="3" s="1"/>
  <c r="G745" i="3"/>
  <c r="H745" i="3" s="1"/>
  <c r="G1006" i="3"/>
  <c r="H1006" i="3" s="1"/>
  <c r="G9895" i="3"/>
  <c r="H9895" i="3" s="1"/>
  <c r="G64" i="3"/>
  <c r="H64" i="3" s="1"/>
  <c r="G406" i="3"/>
  <c r="H406" i="3" s="1"/>
  <c r="G750" i="3"/>
  <c r="H750" i="3" s="1"/>
  <c r="G829" i="3"/>
  <c r="H829" i="3" s="1"/>
  <c r="G9383" i="3"/>
  <c r="H9383" i="3" s="1"/>
  <c r="G624" i="3"/>
  <c r="H624" i="3" s="1"/>
  <c r="G6971" i="3"/>
  <c r="H6971" i="3" s="1"/>
  <c r="G7099" i="3"/>
  <c r="H7099" i="3" s="1"/>
  <c r="G7227" i="3"/>
  <c r="H7227" i="3" s="1"/>
  <c r="G7355" i="3"/>
  <c r="H7355" i="3" s="1"/>
  <c r="G7483" i="3"/>
  <c r="H7483" i="3" s="1"/>
  <c r="G7596" i="3"/>
  <c r="H7596" i="3" s="1"/>
  <c r="G7740" i="3"/>
  <c r="H7740" i="3" s="1"/>
  <c r="G7910" i="3"/>
  <c r="H7910" i="3" s="1"/>
  <c r="G7591" i="3"/>
  <c r="H7591" i="3" s="1"/>
  <c r="G7763" i="3"/>
  <c r="H7763" i="3" s="1"/>
  <c r="G7951" i="3"/>
  <c r="H7951" i="3" s="1"/>
  <c r="G8208" i="3"/>
  <c r="H8208" i="3" s="1"/>
  <c r="G8135" i="3"/>
  <c r="H8135" i="3" s="1"/>
  <c r="G8363" i="3"/>
  <c r="H8363" i="3" s="1"/>
  <c r="G8410" i="3"/>
  <c r="H8410" i="3" s="1"/>
  <c r="G8567" i="3"/>
  <c r="H8567" i="3" s="1"/>
  <c r="G8834" i="3"/>
  <c r="H8834" i="3" s="1"/>
  <c r="G8492" i="3"/>
  <c r="H8492" i="3" s="1"/>
  <c r="G8826" i="3"/>
  <c r="H8826" i="3" s="1"/>
  <c r="G9292" i="3"/>
  <c r="H9292" i="3" s="1"/>
  <c r="G9815" i="3"/>
  <c r="H9815" i="3" s="1"/>
  <c r="G6915" i="3"/>
  <c r="H6915" i="3" s="1"/>
  <c r="G7043" i="3"/>
  <c r="H7043" i="3" s="1"/>
  <c r="G7171" i="3"/>
  <c r="H7171" i="3" s="1"/>
  <c r="G7299" i="3"/>
  <c r="H7299" i="3" s="1"/>
  <c r="G7427" i="3"/>
  <c r="H7427" i="3" s="1"/>
  <c r="G7540" i="3"/>
  <c r="H7540" i="3" s="1"/>
  <c r="G7668" i="3"/>
  <c r="H7668" i="3" s="1"/>
  <c r="G7836" i="3"/>
  <c r="H7836" i="3" s="1"/>
  <c r="G7517" i="3"/>
  <c r="H7517" i="3" s="1"/>
  <c r="G7687" i="3"/>
  <c r="H7687" i="3" s="1"/>
  <c r="G7859" i="3"/>
  <c r="H7859" i="3" s="1"/>
  <c r="G8108" i="3"/>
  <c r="H8108" i="3" s="1"/>
  <c r="G8035" i="3"/>
  <c r="H8035" i="3" s="1"/>
  <c r="G8263" i="3"/>
  <c r="H8263" i="3" s="1"/>
  <c r="G8312" i="3"/>
  <c r="H8312" i="3" s="1"/>
  <c r="G8465" i="3"/>
  <c r="H8465" i="3" s="1"/>
  <c r="G8695" i="3"/>
  <c r="H8695" i="3" s="1"/>
  <c r="G8885" i="3"/>
  <c r="H8885" i="3" s="1"/>
  <c r="G8654" i="3"/>
  <c r="H8654" i="3" s="1"/>
  <c r="G8985" i="3"/>
  <c r="H8985" i="3" s="1"/>
  <c r="G9305" i="3"/>
  <c r="H9305" i="3" s="1"/>
  <c r="G118" i="3"/>
  <c r="H118" i="3" s="1"/>
  <c r="G383" i="3"/>
  <c r="H383" i="3" s="1"/>
  <c r="G833" i="3"/>
  <c r="H833" i="3" s="1"/>
  <c r="G9763" i="3"/>
  <c r="H9763" i="3" s="1"/>
  <c r="G9524" i="3"/>
  <c r="H9524" i="3" s="1"/>
  <c r="G9752" i="3"/>
  <c r="H9752" i="3" s="1"/>
  <c r="G9904" i="3"/>
  <c r="H9904" i="3" s="1"/>
  <c r="G9395" i="3"/>
  <c r="H9395" i="3" s="1"/>
  <c r="G9386" i="3"/>
  <c r="H9386" i="3" s="1"/>
  <c r="G9256" i="3"/>
  <c r="H9256" i="3" s="1"/>
  <c r="G182" i="3"/>
  <c r="H182" i="3" s="1"/>
  <c r="G397" i="3"/>
  <c r="H397" i="3" s="1"/>
  <c r="G839" i="3"/>
  <c r="H839" i="3" s="1"/>
  <c r="G9740" i="3"/>
  <c r="H9740" i="3" s="1"/>
  <c r="G9518" i="3"/>
  <c r="H9518" i="3" s="1"/>
  <c r="G9738" i="3"/>
  <c r="H9738" i="3" s="1"/>
  <c r="G9816" i="3"/>
  <c r="H9816" i="3" s="1"/>
  <c r="G9393" i="3"/>
  <c r="H9393" i="3" s="1"/>
  <c r="G9370" i="3"/>
  <c r="H9370" i="3" s="1"/>
  <c r="G9240" i="3"/>
  <c r="H9240" i="3" s="1"/>
  <c r="G9227" i="3"/>
  <c r="H9227" i="3" s="1"/>
  <c r="G1108" i="3"/>
  <c r="H1108" i="3" s="1"/>
  <c r="G607" i="3"/>
  <c r="H607" i="3" s="1"/>
  <c r="G9915" i="3"/>
  <c r="H9915" i="3" s="1"/>
  <c r="G9668" i="3"/>
  <c r="H9668" i="3" s="1"/>
  <c r="G9743" i="3"/>
  <c r="H9743" i="3" s="1"/>
  <c r="G9755" i="3"/>
  <c r="H9755" i="3" s="1"/>
  <c r="G9467" i="3"/>
  <c r="H9467" i="3" s="1"/>
  <c r="G9665" i="3"/>
  <c r="H9665" i="3" s="1"/>
  <c r="G9295" i="3"/>
  <c r="H9295" i="3" s="1"/>
  <c r="G9186" i="3"/>
  <c r="H9186" i="3" s="1"/>
  <c r="G9173" i="3"/>
  <c r="H9173" i="3" s="1"/>
  <c r="G509" i="3"/>
  <c r="H509" i="3" s="1"/>
  <c r="G9960" i="3"/>
  <c r="H9960" i="3" s="1"/>
  <c r="G9683" i="3"/>
  <c r="H9683" i="3" s="1"/>
  <c r="G9629" i="3"/>
  <c r="H9629" i="3" s="1"/>
  <c r="G9805" i="3"/>
  <c r="H9805" i="3" s="1"/>
  <c r="G9212" i="3"/>
  <c r="H9212" i="3" s="1"/>
  <c r="G9143" i="3"/>
  <c r="H9143" i="3" s="1"/>
  <c r="G9466" i="3"/>
  <c r="H9466" i="3" s="1"/>
  <c r="G9091" i="3"/>
  <c r="H9091" i="3" s="1"/>
  <c r="G9374" i="3"/>
  <c r="H9374" i="3" s="1"/>
  <c r="G294" i="3"/>
  <c r="H294" i="3" s="1"/>
  <c r="G707" i="3"/>
  <c r="H707" i="3" s="1"/>
  <c r="G9704" i="3"/>
  <c r="H9704" i="3" s="1"/>
  <c r="G9643" i="3"/>
  <c r="H9643" i="3" s="1"/>
  <c r="G9463" i="3"/>
  <c r="H9463" i="3" s="1"/>
  <c r="G9341" i="3"/>
  <c r="H9341" i="3" s="1"/>
  <c r="G9156" i="3"/>
  <c r="H9156" i="3" s="1"/>
  <c r="G349" i="3"/>
  <c r="H349" i="3" s="1"/>
  <c r="G9875" i="3"/>
  <c r="H9875" i="3" s="1"/>
  <c r="G9824" i="3"/>
  <c r="H9824" i="3" s="1"/>
  <c r="G9733" i="3"/>
  <c r="H9733" i="3" s="1"/>
  <c r="G9353" i="3"/>
  <c r="H9353" i="3" s="1"/>
  <c r="G9452" i="3"/>
  <c r="H9452" i="3" s="1"/>
  <c r="G9175" i="3"/>
  <c r="H9175" i="3" s="1"/>
  <c r="G9346" i="3"/>
  <c r="H9346" i="3" s="1"/>
  <c r="G9117" i="3"/>
  <c r="H9117" i="3" s="1"/>
  <c r="G9090" i="3"/>
  <c r="H9090" i="3" s="1"/>
  <c r="G9140" i="3"/>
  <c r="H9140" i="3" s="1"/>
  <c r="G849" i="3"/>
  <c r="H849" i="3" s="1"/>
  <c r="G9717" i="3"/>
  <c r="H9717" i="3" s="1"/>
  <c r="G9373" i="3"/>
  <c r="H9373" i="3" s="1"/>
  <c r="G9800" i="3"/>
  <c r="H9800" i="3" s="1"/>
  <c r="G9270" i="3"/>
  <c r="H9270" i="3" s="1"/>
  <c r="G9087" i="3"/>
  <c r="H9087" i="3" s="1"/>
  <c r="G8991" i="3"/>
  <c r="H8991" i="3" s="1"/>
  <c r="G8838" i="3"/>
  <c r="H8838" i="3" s="1"/>
  <c r="G8764" i="3"/>
  <c r="H8764" i="3" s="1"/>
  <c r="G8636" i="3"/>
  <c r="H8636" i="3" s="1"/>
  <c r="G720" i="3"/>
  <c r="H720" i="3" s="1"/>
  <c r="G9866" i="3"/>
  <c r="H9866" i="3" s="1"/>
  <c r="G9766" i="3"/>
  <c r="H9766" i="3" s="1"/>
  <c r="G9501" i="3"/>
  <c r="H9501" i="3" s="1"/>
  <c r="G9177" i="3"/>
  <c r="H9177" i="3" s="1"/>
  <c r="G9388" i="3"/>
  <c r="H9388" i="3" s="1"/>
  <c r="G9033" i="3"/>
  <c r="H9033" i="3" s="1"/>
  <c r="G9446" i="3"/>
  <c r="H9446" i="3" s="1"/>
  <c r="G8856" i="3"/>
  <c r="H8856" i="3" s="1"/>
  <c r="G8724" i="3"/>
  <c r="H8724" i="3" s="1"/>
  <c r="G8596" i="3"/>
  <c r="H8596" i="3" s="1"/>
  <c r="G605" i="3"/>
  <c r="H605" i="3" s="1"/>
  <c r="G9721" i="3"/>
  <c r="H9721" i="3" s="1"/>
  <c r="G9323" i="3"/>
  <c r="H9323" i="3" s="1"/>
  <c r="G9729" i="3"/>
  <c r="H9729" i="3" s="1"/>
  <c r="G9071" i="3"/>
  <c r="H9071" i="3" s="1"/>
  <c r="G9108" i="3"/>
  <c r="H9108" i="3" s="1"/>
  <c r="G8842" i="3"/>
  <c r="H8842" i="3" s="1"/>
  <c r="G8624" i="3"/>
  <c r="H8624" i="3" s="1"/>
  <c r="G8470" i="3"/>
  <c r="H8470" i="3" s="1"/>
  <c r="G8910" i="3"/>
  <c r="H8910" i="3" s="1"/>
  <c r="G8741" i="3"/>
  <c r="H8741" i="3" s="1"/>
  <c r="G8613" i="3"/>
  <c r="H8613" i="3" s="1"/>
  <c r="G8485" i="3"/>
  <c r="H8485" i="3" s="1"/>
  <c r="G8832" i="3"/>
  <c r="H8832" i="3" s="1"/>
  <c r="G8302" i="3"/>
  <c r="H8302" i="3" s="1"/>
  <c r="G8353" i="3"/>
  <c r="H8353" i="3" s="1"/>
  <c r="G8225" i="3"/>
  <c r="H8225" i="3" s="1"/>
  <c r="G8097" i="3"/>
  <c r="H8097" i="3" s="1"/>
  <c r="G7969" i="3"/>
  <c r="H7969" i="3" s="1"/>
  <c r="G8142" i="3"/>
  <c r="H8142" i="3" s="1"/>
  <c r="G8014" i="3"/>
  <c r="H8014" i="3" s="1"/>
  <c r="G273" i="3"/>
  <c r="H273" i="3" s="1"/>
  <c r="G9711" i="3"/>
  <c r="H9711" i="3" s="1"/>
  <c r="G9549" i="3"/>
  <c r="H9549" i="3" s="1"/>
  <c r="G9503" i="3"/>
  <c r="H9503" i="3" s="1"/>
  <c r="G9113" i="3"/>
  <c r="H9113" i="3" s="1"/>
  <c r="G8961" i="3"/>
  <c r="H8961" i="3" s="1"/>
  <c r="G8972" i="3"/>
  <c r="H8972" i="3" s="1"/>
  <c r="G8656" i="3"/>
  <c r="H8656" i="3" s="1"/>
  <c r="G8494" i="3"/>
  <c r="H8494" i="3" s="1"/>
  <c r="G9038" i="3"/>
  <c r="H9038" i="3" s="1"/>
  <c r="G8765" i="3"/>
  <c r="H8765" i="3" s="1"/>
  <c r="G8637" i="3"/>
  <c r="H8637" i="3" s="1"/>
  <c r="G8509" i="3"/>
  <c r="H8509" i="3" s="1"/>
  <c r="G8829" i="3"/>
  <c r="H8829" i="3" s="1"/>
  <c r="G8326" i="3"/>
  <c r="H8326" i="3" s="1"/>
  <c r="G8377" i="3"/>
  <c r="H8377" i="3" s="1"/>
  <c r="G8249" i="3"/>
  <c r="H8249" i="3" s="1"/>
  <c r="G8121" i="3"/>
  <c r="H8121" i="3" s="1"/>
  <c r="G7993" i="3"/>
  <c r="H7993" i="3" s="1"/>
  <c r="G8166" i="3"/>
  <c r="H8166" i="3" s="1"/>
  <c r="G8038" i="3"/>
  <c r="H8038" i="3" s="1"/>
  <c r="G7881" i="3"/>
  <c r="H7881" i="3" s="1"/>
  <c r="G9964" i="3"/>
  <c r="H9964" i="3" s="1"/>
  <c r="G9277" i="3"/>
  <c r="H9277" i="3" s="1"/>
  <c r="G9262" i="3"/>
  <c r="H9262" i="3" s="1"/>
  <c r="G8971" i="3"/>
  <c r="H8971" i="3" s="1"/>
  <c r="G567" i="3"/>
  <c r="H567" i="3" s="1"/>
  <c r="G9565" i="3"/>
  <c r="H9565" i="3" s="1"/>
  <c r="G9185" i="3"/>
  <c r="H9185" i="3" s="1"/>
  <c r="G9079" i="3"/>
  <c r="H9079" i="3" s="1"/>
  <c r="G8927" i="3"/>
  <c r="H8927" i="3" s="1"/>
  <c r="G8686" i="3"/>
  <c r="H8686" i="3" s="1"/>
  <c r="G8474" i="3"/>
  <c r="H8474" i="3" s="1"/>
  <c r="G8984" i="3"/>
  <c r="H8984" i="3" s="1"/>
  <c r="G8659" i="3"/>
  <c r="H8659" i="3" s="1"/>
  <c r="G8489" i="3"/>
  <c r="H8489" i="3" s="1"/>
  <c r="G8392" i="3"/>
  <c r="H8392" i="3" s="1"/>
  <c r="G8399" i="3"/>
  <c r="H8399" i="3" s="1"/>
  <c r="G8229" i="3"/>
  <c r="H8229" i="3" s="1"/>
  <c r="G8059" i="3"/>
  <c r="H8059" i="3" s="1"/>
  <c r="G8188" i="3"/>
  <c r="H8188" i="3" s="1"/>
  <c r="G8018" i="3"/>
  <c r="H8018" i="3" s="1"/>
  <c r="G7833" i="3"/>
  <c r="H7833" i="3" s="1"/>
  <c r="G7705" i="3"/>
  <c r="H7705" i="3" s="1"/>
  <c r="G7577" i="3"/>
  <c r="H7577" i="3" s="1"/>
  <c r="G7938" i="3"/>
  <c r="H7938" i="3" s="1"/>
  <c r="G7810" i="3"/>
  <c r="H7810" i="3" s="1"/>
  <c r="G7682" i="3"/>
  <c r="H7682" i="3" s="1"/>
  <c r="G9829" i="3"/>
  <c r="H9829" i="3" s="1"/>
  <c r="G9245" i="3"/>
  <c r="H9245" i="3" s="1"/>
  <c r="G9300" i="3"/>
  <c r="H9300" i="3" s="1"/>
  <c r="G8953" i="3"/>
  <c r="H8953" i="3" s="1"/>
  <c r="G679" i="3"/>
  <c r="H679" i="3" s="1"/>
  <c r="G9585" i="3"/>
  <c r="H9585" i="3" s="1"/>
  <c r="G9159" i="3"/>
  <c r="H9159" i="3" s="1"/>
  <c r="G9061" i="3"/>
  <c r="H9061" i="3" s="1"/>
  <c r="G8863" i="3"/>
  <c r="H8863" i="3" s="1"/>
  <c r="G8672" i="3"/>
  <c r="H8672" i="3" s="1"/>
  <c r="G8464" i="3"/>
  <c r="H8464" i="3" s="1"/>
  <c r="G8939" i="3"/>
  <c r="H8939" i="3" s="1"/>
  <c r="G8649" i="3"/>
  <c r="H8649" i="3" s="1"/>
  <c r="G8479" i="3"/>
  <c r="H8479" i="3" s="1"/>
  <c r="G8380" i="3"/>
  <c r="H8380" i="3" s="1"/>
  <c r="G8389" i="3"/>
  <c r="H8389" i="3" s="1"/>
  <c r="G8219" i="3"/>
  <c r="H8219" i="3" s="1"/>
  <c r="G8047" i="3"/>
  <c r="H8047" i="3" s="1"/>
  <c r="G8178" i="3"/>
  <c r="H8178" i="3" s="1"/>
  <c r="G8008" i="3"/>
  <c r="H8008" i="3" s="1"/>
  <c r="G7825" i="3"/>
  <c r="H7825" i="3" s="1"/>
  <c r="G7697" i="3"/>
  <c r="H7697" i="3" s="1"/>
  <c r="G7569" i="3"/>
  <c r="H7569" i="3" s="1"/>
  <c r="G7930" i="3"/>
  <c r="H7930" i="3" s="1"/>
  <c r="G7802" i="3"/>
  <c r="H7802" i="3" s="1"/>
  <c r="G96" i="3"/>
  <c r="H96" i="3" s="1"/>
  <c r="G9651" i="3"/>
  <c r="H9651" i="3" s="1"/>
  <c r="G9530" i="3"/>
  <c r="H9530" i="3" s="1"/>
  <c r="G9658" i="3"/>
  <c r="H9658" i="3" s="1"/>
  <c r="G9788" i="3"/>
  <c r="H9788" i="3" s="1"/>
  <c r="G9901" i="3"/>
  <c r="H9901" i="3" s="1"/>
  <c r="G823" i="3"/>
  <c r="H823" i="3" s="1"/>
  <c r="G625" i="3"/>
  <c r="H625" i="3" s="1"/>
  <c r="G369" i="3"/>
  <c r="H369" i="3" s="1"/>
  <c r="G896" i="3"/>
  <c r="H896" i="3" s="1"/>
  <c r="G78" i="3"/>
  <c r="H78" i="3" s="1"/>
  <c r="G9667" i="3"/>
  <c r="H9667" i="3" s="1"/>
  <c r="G9532" i="3"/>
  <c r="H9532" i="3" s="1"/>
  <c r="G9660" i="3"/>
  <c r="H9660" i="3" s="1"/>
  <c r="G9795" i="3"/>
  <c r="H9795" i="3" s="1"/>
  <c r="G9903" i="3"/>
  <c r="H9903" i="3" s="1"/>
  <c r="G821" i="3"/>
  <c r="H821" i="3" s="1"/>
  <c r="G623" i="3"/>
  <c r="H623" i="3" s="1"/>
  <c r="G367" i="3"/>
  <c r="H367" i="3" s="1"/>
  <c r="G880" i="3"/>
  <c r="H880" i="3" s="1"/>
  <c r="G38" i="3"/>
  <c r="H38" i="3" s="1"/>
  <c r="G9773" i="3"/>
  <c r="H9773" i="3" s="1"/>
  <c r="G9872" i="3"/>
  <c r="H9872" i="3" s="1"/>
  <c r="G9632" i="3"/>
  <c r="H9632" i="3" s="1"/>
  <c r="G9900" i="3"/>
  <c r="H9900" i="3" s="1"/>
  <c r="G9867" i="3"/>
  <c r="H9867" i="3" s="1"/>
  <c r="G910" i="3"/>
  <c r="H910" i="3" s="1"/>
  <c r="G669" i="3"/>
  <c r="H669" i="3" s="1"/>
  <c r="G423" i="3"/>
  <c r="H423" i="3" s="1"/>
  <c r="G99" i="3"/>
  <c r="H99" i="3" s="1"/>
  <c r="G288" i="3"/>
  <c r="H288" i="3" s="1"/>
  <c r="G9669" i="3"/>
  <c r="H9669" i="3" s="1"/>
  <c r="G9799" i="3"/>
  <c r="H9799" i="3" s="1"/>
  <c r="G9618" i="3"/>
  <c r="H9618" i="3" s="1"/>
  <c r="G9794" i="3"/>
  <c r="H9794" i="3" s="1"/>
  <c r="G9849" i="3"/>
  <c r="H9849" i="3" s="1"/>
  <c r="G1054" i="3"/>
  <c r="H1054" i="3" s="1"/>
  <c r="G689" i="3"/>
  <c r="H689" i="3" s="1"/>
  <c r="G449" i="3"/>
  <c r="H449" i="3" s="1"/>
  <c r="G153" i="3"/>
  <c r="H153" i="3" s="1"/>
  <c r="G416" i="3"/>
  <c r="H416" i="3" s="1"/>
  <c r="G254" i="3"/>
  <c r="H254" i="3" s="1"/>
  <c r="G240" i="3"/>
  <c r="H240" i="3" s="1"/>
  <c r="G480" i="3"/>
  <c r="H480" i="3" s="1"/>
  <c r="G888" i="3"/>
  <c r="H888" i="3" s="1"/>
  <c r="G114" i="3"/>
  <c r="H114" i="3" s="1"/>
  <c r="G242" i="3"/>
  <c r="H242" i="3" s="1"/>
  <c r="G370" i="3"/>
  <c r="H370" i="3" s="1"/>
  <c r="G498" i="3"/>
  <c r="H498" i="3" s="1"/>
  <c r="G626" i="3"/>
  <c r="H626" i="3" s="1"/>
  <c r="G754" i="3"/>
  <c r="H754" i="3" s="1"/>
  <c r="G1078" i="3"/>
  <c r="H1078" i="3" s="1"/>
  <c r="G21" i="3"/>
  <c r="H21" i="3" s="1"/>
  <c r="G149" i="3"/>
  <c r="H149" i="3" s="1"/>
  <c r="G277" i="3"/>
  <c r="H277" i="3" s="1"/>
  <c r="G36" i="3"/>
  <c r="H36" i="3" s="1"/>
  <c r="G164" i="3"/>
  <c r="H164" i="3" s="1"/>
  <c r="G292" i="3"/>
  <c r="H292" i="3" s="1"/>
  <c r="G420" i="3"/>
  <c r="H420" i="3" s="1"/>
  <c r="G548" i="3"/>
  <c r="H548" i="3" s="1"/>
  <c r="G676" i="3"/>
  <c r="H676" i="3" s="1"/>
  <c r="G804" i="3"/>
  <c r="H804" i="3" s="1"/>
  <c r="G866" i="3"/>
  <c r="H866" i="3" s="1"/>
  <c r="G71" i="3"/>
  <c r="H71" i="3" s="1"/>
  <c r="G199" i="3"/>
  <c r="H199" i="3" s="1"/>
  <c r="G10" i="3"/>
  <c r="H10" i="3" s="1"/>
  <c r="G88" i="3"/>
  <c r="H88" i="3" s="1"/>
  <c r="G216" i="3"/>
  <c r="H216" i="3" s="1"/>
  <c r="G344" i="3"/>
  <c r="H344" i="3" s="1"/>
  <c r="G472" i="3"/>
  <c r="H472" i="3" s="1"/>
  <c r="G600" i="3"/>
  <c r="H600" i="3" s="1"/>
  <c r="G728" i="3"/>
  <c r="H728" i="3" s="1"/>
  <c r="G870" i="3"/>
  <c r="H870" i="3" s="1"/>
  <c r="G960" i="3"/>
  <c r="H960" i="3" s="1"/>
  <c r="G123" i="3"/>
  <c r="H123" i="3" s="1"/>
  <c r="G58" i="3"/>
  <c r="H58" i="3" s="1"/>
  <c r="G186" i="3"/>
  <c r="H186" i="3" s="1"/>
  <c r="G314" i="3"/>
  <c r="H314" i="3" s="1"/>
  <c r="G442" i="3"/>
  <c r="H442" i="3" s="1"/>
  <c r="G570" i="3"/>
  <c r="H570" i="3" s="1"/>
  <c r="G698" i="3"/>
  <c r="H698" i="3" s="1"/>
  <c r="G826" i="3"/>
  <c r="H826" i="3" s="1"/>
  <c r="G1042" i="3"/>
  <c r="H1042" i="3" s="1"/>
  <c r="G44" i="3"/>
  <c r="H44" i="3" s="1"/>
  <c r="G172" i="3"/>
  <c r="H172" i="3" s="1"/>
  <c r="G300" i="3"/>
  <c r="H300" i="3" s="1"/>
  <c r="G428" i="3"/>
  <c r="H428" i="3" s="1"/>
  <c r="G556" i="3"/>
  <c r="H556" i="3" s="1"/>
  <c r="G684" i="3"/>
  <c r="H684" i="3" s="1"/>
  <c r="G812" i="3"/>
  <c r="H812" i="3" s="1"/>
  <c r="G930" i="3"/>
  <c r="H930" i="3" s="1"/>
  <c r="G79" i="3"/>
  <c r="H79" i="3" s="1"/>
  <c r="G86" i="3"/>
  <c r="H86" i="3" s="1"/>
  <c r="G430" i="3"/>
  <c r="H430" i="3" s="1"/>
  <c r="G768" i="3"/>
  <c r="H768" i="3" s="1"/>
  <c r="G93" i="3"/>
  <c r="H93" i="3" s="1"/>
  <c r="G283" i="3"/>
  <c r="H283" i="3" s="1"/>
  <c r="G419" i="3"/>
  <c r="H419" i="3" s="1"/>
  <c r="G547" i="3"/>
  <c r="H547" i="3" s="1"/>
  <c r="G94" i="3"/>
  <c r="H94" i="3" s="1"/>
  <c r="G432" i="3"/>
  <c r="H432" i="3" s="1"/>
  <c r="G774" i="3"/>
  <c r="H774" i="3" s="1"/>
  <c r="G97" i="3"/>
  <c r="H97" i="3" s="1"/>
  <c r="G285" i="3"/>
  <c r="H285" i="3" s="1"/>
  <c r="G421" i="3"/>
  <c r="H421" i="3" s="1"/>
  <c r="G549" i="3"/>
  <c r="H549" i="3" s="1"/>
  <c r="G677" i="3"/>
  <c r="H677" i="3" s="1"/>
  <c r="G3" i="3"/>
  <c r="H3" i="3" s="1"/>
  <c r="G318" i="3"/>
  <c r="H318" i="3" s="1"/>
  <c r="G656" i="3"/>
  <c r="H656" i="3" s="1"/>
  <c r="G1072" i="3"/>
  <c r="H1072" i="3" s="1"/>
  <c r="G225" i="3"/>
  <c r="H225" i="3" s="1"/>
  <c r="G377" i="3"/>
  <c r="H377" i="3" s="1"/>
  <c r="G505" i="3"/>
  <c r="H505" i="3" s="1"/>
  <c r="G633" i="3"/>
  <c r="H633" i="3" s="1"/>
  <c r="G761" i="3"/>
  <c r="H761" i="3" s="1"/>
  <c r="G1130" i="3"/>
  <c r="H1130" i="3" s="1"/>
  <c r="G9879" i="3"/>
  <c r="H9879" i="3" s="1"/>
  <c r="G110" i="3"/>
  <c r="H110" i="3" s="1"/>
  <c r="G448" i="3"/>
  <c r="H448" i="3" s="1"/>
  <c r="G790" i="3"/>
  <c r="H790" i="3" s="1"/>
  <c r="G9349" i="3"/>
  <c r="H9349" i="3" s="1"/>
  <c r="G9537" i="3"/>
  <c r="H9537" i="3" s="1"/>
  <c r="G573" i="3"/>
  <c r="H573" i="3" s="1"/>
  <c r="G6987" i="3"/>
  <c r="H6987" i="3" s="1"/>
  <c r="G7115" i="3"/>
  <c r="H7115" i="3" s="1"/>
  <c r="G7243" i="3"/>
  <c r="H7243" i="3" s="1"/>
  <c r="G7371" i="3"/>
  <c r="H7371" i="3" s="1"/>
  <c r="G7976" i="3"/>
  <c r="H7976" i="3" s="1"/>
  <c r="G7612" i="3"/>
  <c r="H7612" i="3" s="1"/>
  <c r="G7760" i="3"/>
  <c r="H7760" i="3" s="1"/>
  <c r="G7932" i="3"/>
  <c r="H7932" i="3" s="1"/>
  <c r="G7613" i="3"/>
  <c r="H7613" i="3" s="1"/>
  <c r="G7783" i="3"/>
  <c r="H7783" i="3" s="1"/>
  <c r="G8010" i="3"/>
  <c r="H8010" i="3" s="1"/>
  <c r="G8236" i="3"/>
  <c r="H8236" i="3" s="1"/>
  <c r="G8163" i="3"/>
  <c r="H8163" i="3" s="1"/>
  <c r="G8391" i="3"/>
  <c r="H8391" i="3" s="1"/>
  <c r="G8912" i="3"/>
  <c r="H8912" i="3" s="1"/>
  <c r="G8593" i="3"/>
  <c r="H8593" i="3" s="1"/>
  <c r="G8952" i="3"/>
  <c r="H8952" i="3" s="1"/>
  <c r="G8522" i="3"/>
  <c r="H8522" i="3" s="1"/>
  <c r="G8964" i="3"/>
  <c r="H8964" i="3" s="1"/>
  <c r="G9480" i="3"/>
  <c r="H9480" i="3" s="1"/>
  <c r="G9720" i="3"/>
  <c r="H9720" i="3" s="1"/>
  <c r="G6931" i="3"/>
  <c r="H6931" i="3" s="1"/>
  <c r="G7059" i="3"/>
  <c r="H7059" i="3" s="1"/>
  <c r="G7187" i="3"/>
  <c r="H7187" i="3" s="1"/>
  <c r="G7315" i="3"/>
  <c r="H7315" i="3" s="1"/>
  <c r="G7443" i="3"/>
  <c r="H7443" i="3" s="1"/>
  <c r="G7556" i="3"/>
  <c r="H7556" i="3" s="1"/>
  <c r="G7686" i="3"/>
  <c r="H7686" i="3" s="1"/>
  <c r="G7856" i="3"/>
  <c r="H7856" i="3" s="1"/>
  <c r="G7539" i="3"/>
  <c r="H7539" i="3" s="1"/>
  <c r="G7709" i="3"/>
  <c r="H7709" i="3" s="1"/>
  <c r="G7879" i="3"/>
  <c r="H7879" i="3" s="1"/>
  <c r="G8138" i="3"/>
  <c r="H8138" i="3" s="1"/>
  <c r="G8063" i="3"/>
  <c r="H8063" i="3" s="1"/>
  <c r="G8291" i="3"/>
  <c r="H8291" i="3" s="1"/>
  <c r="G8340" i="3"/>
  <c r="H8340" i="3" s="1"/>
  <c r="G8495" i="3"/>
  <c r="H8495" i="3" s="1"/>
  <c r="G8721" i="3"/>
  <c r="H8721" i="3" s="1"/>
  <c r="G8424" i="3"/>
  <c r="H8424" i="3" s="1"/>
  <c r="G8694" i="3"/>
  <c r="H8694" i="3" s="1"/>
  <c r="G9086" i="3"/>
  <c r="H9086" i="3" s="1"/>
  <c r="G9367" i="3"/>
  <c r="H9367" i="3" s="1"/>
  <c r="G382" i="3"/>
  <c r="H382" i="3" s="1"/>
  <c r="G447" i="3"/>
  <c r="H447" i="3" s="1"/>
  <c r="G1038" i="3"/>
  <c r="H1038" i="3" s="1"/>
  <c r="G9801" i="3"/>
  <c r="H9801" i="3" s="1"/>
  <c r="G9813" i="3"/>
  <c r="H9813" i="3" s="1"/>
  <c r="G9569" i="3"/>
  <c r="H9569" i="3" s="1"/>
  <c r="G9777" i="3"/>
  <c r="H9777" i="3" s="1"/>
  <c r="G9379" i="3"/>
  <c r="H9379" i="3" s="1"/>
  <c r="G9335" i="3"/>
  <c r="H9335" i="3" s="1"/>
  <c r="G9226" i="3"/>
  <c r="H9226" i="3" s="1"/>
  <c r="G454" i="3"/>
  <c r="H454" i="3" s="1"/>
  <c r="G461" i="3"/>
  <c r="H461" i="3" s="1"/>
  <c r="G1086" i="3"/>
  <c r="H1086" i="3" s="1"/>
  <c r="G9778" i="3"/>
  <c r="H9778" i="3" s="1"/>
  <c r="G9791" i="3"/>
  <c r="H9791" i="3" s="1"/>
  <c r="G9553" i="3"/>
  <c r="H9553" i="3" s="1"/>
  <c r="G9723" i="3"/>
  <c r="H9723" i="3" s="1"/>
  <c r="G9377" i="3"/>
  <c r="H9377" i="3" s="1"/>
  <c r="G9333" i="3"/>
  <c r="H9333" i="3" s="1"/>
  <c r="G9224" i="3"/>
  <c r="H9224" i="3" s="1"/>
  <c r="G9211" i="3"/>
  <c r="H9211" i="3" s="1"/>
  <c r="G83" i="3"/>
  <c r="H83" i="3" s="1"/>
  <c r="G659" i="3"/>
  <c r="H659" i="3" s="1"/>
  <c r="G9871" i="3"/>
  <c r="H9871" i="3" s="1"/>
  <c r="G9636" i="3"/>
  <c r="H9636" i="3" s="1"/>
  <c r="G9798" i="3"/>
  <c r="H9798" i="3" s="1"/>
  <c r="G9555" i="3"/>
  <c r="H9555" i="3" s="1"/>
  <c r="G9451" i="3"/>
  <c r="H9451" i="3" s="1"/>
  <c r="G9725" i="3"/>
  <c r="H9725" i="3" s="1"/>
  <c r="G9279" i="3"/>
  <c r="H9279" i="3" s="1"/>
  <c r="G9170" i="3"/>
  <c r="H9170" i="3" s="1"/>
  <c r="G9157" i="3"/>
  <c r="H9157" i="3" s="1"/>
  <c r="G621" i="3"/>
  <c r="H621" i="3" s="1"/>
  <c r="G9948" i="3"/>
  <c r="H9948" i="3" s="1"/>
  <c r="G9589" i="3"/>
  <c r="H9589" i="3" s="1"/>
  <c r="G9493" i="3"/>
  <c r="H9493" i="3" s="1"/>
  <c r="G9595" i="3"/>
  <c r="H9595" i="3" s="1"/>
  <c r="G9184" i="3"/>
  <c r="H9184" i="3" s="1"/>
  <c r="G9438" i="3"/>
  <c r="H9438" i="3" s="1"/>
  <c r="G9378" i="3"/>
  <c r="H9378" i="3" s="1"/>
  <c r="G9075" i="3"/>
  <c r="H9075" i="3" s="1"/>
  <c r="G9021" i="3"/>
  <c r="H9021" i="3" s="1"/>
  <c r="G718" i="3"/>
  <c r="H718" i="3" s="1"/>
  <c r="G785" i="3"/>
  <c r="H785" i="3" s="1"/>
  <c r="G9656" i="3"/>
  <c r="H9656" i="3" s="1"/>
  <c r="G9633" i="3"/>
  <c r="H9633" i="3" s="1"/>
  <c r="G9437" i="3"/>
  <c r="H9437" i="3" s="1"/>
  <c r="G9315" i="3"/>
  <c r="H9315" i="3" s="1"/>
  <c r="G9412" i="3"/>
  <c r="H9412" i="3" s="1"/>
  <c r="G445" i="3"/>
  <c r="H445" i="3" s="1"/>
  <c r="G9986" i="3"/>
  <c r="H9986" i="3" s="1"/>
  <c r="G9926" i="3"/>
  <c r="H9926" i="3" s="1"/>
  <c r="G9942" i="3"/>
  <c r="H9942" i="3" s="1"/>
  <c r="G9517" i="3"/>
  <c r="H9517" i="3" s="1"/>
  <c r="G9228" i="3"/>
  <c r="H9228" i="3" s="1"/>
  <c r="G9153" i="3"/>
  <c r="H9153" i="3" s="1"/>
  <c r="G9282" i="3"/>
  <c r="H9282" i="3" s="1"/>
  <c r="G9101" i="3"/>
  <c r="H9101" i="3" s="1"/>
  <c r="G9058" i="3"/>
  <c r="H9058" i="3" s="1"/>
  <c r="G502" i="3"/>
  <c r="H502" i="3" s="1"/>
  <c r="G9937" i="3"/>
  <c r="H9937" i="3" s="1"/>
  <c r="G9797" i="3"/>
  <c r="H9797" i="3" s="1"/>
  <c r="G9559" i="3"/>
  <c r="H9559" i="3" s="1"/>
  <c r="G9229" i="3"/>
  <c r="H9229" i="3" s="1"/>
  <c r="G9314" i="3"/>
  <c r="H9314" i="3" s="1"/>
  <c r="G9065" i="3"/>
  <c r="H9065" i="3" s="1"/>
  <c r="G8969" i="3"/>
  <c r="H8969" i="3" s="1"/>
  <c r="G9040" i="3"/>
  <c r="H9040" i="3" s="1"/>
  <c r="G8748" i="3"/>
  <c r="H8748" i="3" s="1"/>
  <c r="G8620" i="3"/>
  <c r="H8620" i="3" s="1"/>
  <c r="G131" i="3"/>
  <c r="H131" i="3" s="1"/>
  <c r="G9746" i="3"/>
  <c r="H9746" i="3" s="1"/>
  <c r="G9719" i="3"/>
  <c r="H9719" i="3" s="1"/>
  <c r="G9313" i="3"/>
  <c r="H9313" i="3" s="1"/>
  <c r="G9149" i="3"/>
  <c r="H9149" i="3" s="1"/>
  <c r="G9316" i="3"/>
  <c r="H9316" i="3" s="1"/>
  <c r="G9138" i="3"/>
  <c r="H9138" i="3" s="1"/>
  <c r="G9104" i="3"/>
  <c r="H9104" i="3" s="1"/>
  <c r="G8792" i="3"/>
  <c r="H8792" i="3" s="1"/>
  <c r="G8708" i="3"/>
  <c r="H8708" i="3" s="1"/>
  <c r="G8580" i="3"/>
  <c r="H8580" i="3" s="1"/>
  <c r="G771" i="3"/>
  <c r="H771" i="3" s="1"/>
  <c r="G9498" i="3"/>
  <c r="H9498" i="3" s="1"/>
  <c r="G9261" i="3"/>
  <c r="H9261" i="3" s="1"/>
  <c r="G9328" i="3"/>
  <c r="H9328" i="3" s="1"/>
  <c r="G9041" i="3"/>
  <c r="H9041" i="3" s="1"/>
  <c r="G9064" i="3"/>
  <c r="H9064" i="3" s="1"/>
  <c r="G8774" i="3"/>
  <c r="H8774" i="3" s="1"/>
  <c r="G8602" i="3"/>
  <c r="H8602" i="3" s="1"/>
  <c r="G8454" i="3"/>
  <c r="H8454" i="3" s="1"/>
  <c r="G8846" i="3"/>
  <c r="H8846" i="3" s="1"/>
  <c r="G8725" i="3"/>
  <c r="H8725" i="3" s="1"/>
  <c r="G8597" i="3"/>
  <c r="H8597" i="3" s="1"/>
  <c r="G8469" i="3"/>
  <c r="H8469" i="3" s="1"/>
  <c r="G8414" i="3"/>
  <c r="H8414" i="3" s="1"/>
  <c r="G8286" i="3"/>
  <c r="H8286" i="3" s="1"/>
  <c r="G8337" i="3"/>
  <c r="H8337" i="3" s="1"/>
  <c r="G8209" i="3"/>
  <c r="H8209" i="3" s="1"/>
  <c r="G8081" i="3"/>
  <c r="H8081" i="3" s="1"/>
  <c r="G8254" i="3"/>
  <c r="H8254" i="3" s="1"/>
  <c r="G8126" i="3"/>
  <c r="H8126" i="3" s="1"/>
  <c r="G7998" i="3"/>
  <c r="H7998" i="3" s="1"/>
  <c r="G493" i="3"/>
  <c r="H493" i="3" s="1"/>
  <c r="G9701" i="3"/>
  <c r="H9701" i="3" s="1"/>
  <c r="G9354" i="3"/>
  <c r="H9354" i="3" s="1"/>
  <c r="G9310" i="3"/>
  <c r="H9310" i="3" s="1"/>
  <c r="G9083" i="3"/>
  <c r="H9083" i="3" s="1"/>
  <c r="G9132" i="3"/>
  <c r="H9132" i="3" s="1"/>
  <c r="G8890" i="3"/>
  <c r="H8890" i="3" s="1"/>
  <c r="G8634" i="3"/>
  <c r="H8634" i="3" s="1"/>
  <c r="G8478" i="3"/>
  <c r="H8478" i="3" s="1"/>
  <c r="G8942" i="3"/>
  <c r="H8942" i="3" s="1"/>
  <c r="G8749" i="3"/>
  <c r="H8749" i="3" s="1"/>
  <c r="G8621" i="3"/>
  <c r="H8621" i="3" s="1"/>
  <c r="G8493" i="3"/>
  <c r="H8493" i="3" s="1"/>
  <c r="G8857" i="3"/>
  <c r="H8857" i="3" s="1"/>
  <c r="G8310" i="3"/>
  <c r="H8310" i="3" s="1"/>
  <c r="G8361" i="3"/>
  <c r="H8361" i="3" s="1"/>
  <c r="G8233" i="3"/>
  <c r="H8233" i="3" s="1"/>
  <c r="G8105" i="3"/>
  <c r="H8105" i="3" s="1"/>
  <c r="G7977" i="3"/>
  <c r="H7977" i="3" s="1"/>
  <c r="G8150" i="3"/>
  <c r="H8150" i="3" s="1"/>
  <c r="G8022" i="3"/>
  <c r="H8022" i="3" s="1"/>
  <c r="G112" i="3"/>
  <c r="H112" i="3" s="1"/>
  <c r="G9770" i="3"/>
  <c r="H9770" i="3" s="1"/>
  <c r="G9220" i="3"/>
  <c r="H9220" i="3" s="1"/>
  <c r="G9424" i="3"/>
  <c r="H9424" i="3" s="1"/>
  <c r="G9136" i="3"/>
  <c r="H9136" i="3" s="1"/>
  <c r="G819" i="3"/>
  <c r="H819" i="3" s="1"/>
  <c r="G9469" i="3"/>
  <c r="H9469" i="3" s="1"/>
  <c r="G9141" i="3"/>
  <c r="H9141" i="3" s="1"/>
  <c r="G9039" i="3"/>
  <c r="H9039" i="3" s="1"/>
  <c r="G8815" i="3"/>
  <c r="H8815" i="3" s="1"/>
  <c r="G8658" i="3"/>
  <c r="H8658" i="3" s="1"/>
  <c r="G8452" i="3"/>
  <c r="H8452" i="3" s="1"/>
  <c r="G8898" i="3"/>
  <c r="H8898" i="3" s="1"/>
  <c r="G8639" i="3"/>
  <c r="H8639" i="3" s="1"/>
  <c r="G8467" i="3"/>
  <c r="H8467" i="3" s="1"/>
  <c r="G8370" i="3"/>
  <c r="H8370" i="3" s="1"/>
  <c r="G8379" i="3"/>
  <c r="H8379" i="3" s="1"/>
  <c r="G8207" i="3"/>
  <c r="H8207" i="3" s="1"/>
  <c r="G8037" i="3"/>
  <c r="H8037" i="3" s="1"/>
  <c r="G8168" i="3"/>
  <c r="H8168" i="3" s="1"/>
  <c r="G7996" i="3"/>
  <c r="H7996" i="3" s="1"/>
  <c r="G7817" i="3"/>
  <c r="H7817" i="3" s="1"/>
  <c r="G7689" i="3"/>
  <c r="H7689" i="3" s="1"/>
  <c r="G7561" i="3"/>
  <c r="H7561" i="3" s="1"/>
  <c r="G7922" i="3"/>
  <c r="H7922" i="3" s="1"/>
  <c r="G7794" i="3"/>
  <c r="H7794" i="3" s="1"/>
  <c r="G806" i="3"/>
  <c r="H806" i="3" s="1"/>
  <c r="G9920" i="3"/>
  <c r="H9920" i="3" s="1"/>
  <c r="G9188" i="3"/>
  <c r="H9188" i="3" s="1"/>
  <c r="G9398" i="3"/>
  <c r="H9398" i="3" s="1"/>
  <c r="G9100" i="3"/>
  <c r="H9100" i="3" s="1"/>
  <c r="G10001" i="3"/>
  <c r="H10001" i="3" s="1"/>
  <c r="G9429" i="3"/>
  <c r="H9429" i="3" s="1"/>
  <c r="G9358" i="3"/>
  <c r="H9358" i="3" s="1"/>
  <c r="G9026" i="3"/>
  <c r="H9026" i="3" s="1"/>
  <c r="G8936" i="3"/>
  <c r="H8936" i="3" s="1"/>
  <c r="G8642" i="3"/>
  <c r="H8642" i="3" s="1"/>
  <c r="G8442" i="3"/>
  <c r="H8442" i="3" s="1"/>
  <c r="G8859" i="3"/>
  <c r="H8859" i="3" s="1"/>
  <c r="G8627" i="3"/>
  <c r="H8627" i="3" s="1"/>
  <c r="G8457" i="3"/>
  <c r="H8457" i="3" s="1"/>
  <c r="G8360" i="3"/>
  <c r="H8360" i="3" s="1"/>
  <c r="G8367" i="3"/>
  <c r="H8367" i="3" s="1"/>
  <c r="G8197" i="3"/>
  <c r="H8197" i="3" s="1"/>
  <c r="G8027" i="3"/>
  <c r="H8027" i="3" s="1"/>
  <c r="G8156" i="3"/>
  <c r="H8156" i="3" s="1"/>
  <c r="G7957" i="3"/>
  <c r="H7957" i="3" s="1"/>
  <c r="G7809" i="3"/>
  <c r="H7809" i="3" s="1"/>
  <c r="G7681" i="3"/>
  <c r="H7681" i="3" s="1"/>
  <c r="G7553" i="3"/>
  <c r="H7553" i="3" s="1"/>
  <c r="G7914" i="3"/>
  <c r="H7914" i="3" s="1"/>
  <c r="G7786" i="3"/>
  <c r="H7786" i="3" s="1"/>
  <c r="G9952" i="3"/>
  <c r="H9952" i="3" s="1"/>
  <c r="G9765" i="3"/>
  <c r="H9765" i="3" s="1"/>
  <c r="G9546" i="3"/>
  <c r="H9546" i="3" s="1"/>
  <c r="G9674" i="3"/>
  <c r="H9674" i="3" s="1"/>
  <c r="G9862" i="3"/>
  <c r="H9862" i="3" s="1"/>
  <c r="G9921" i="3"/>
  <c r="H9921" i="3" s="1"/>
  <c r="G803" i="3"/>
  <c r="H803" i="3" s="1"/>
  <c r="G593" i="3"/>
  <c r="H593" i="3" s="1"/>
  <c r="G337" i="3"/>
  <c r="H337" i="3" s="1"/>
  <c r="G1150" i="3"/>
  <c r="H1150" i="3" s="1"/>
  <c r="G9519" i="3"/>
  <c r="H9519" i="3" s="1"/>
  <c r="G9776" i="3"/>
  <c r="H9776" i="3" s="1"/>
  <c r="G9548" i="3"/>
  <c r="H9548" i="3" s="1"/>
  <c r="G9676" i="3"/>
  <c r="H9676" i="3" s="1"/>
  <c r="G9884" i="3"/>
  <c r="H9884" i="3" s="1"/>
  <c r="G9923" i="3"/>
  <c r="H9923" i="3" s="1"/>
  <c r="G801" i="3"/>
  <c r="H801" i="3" s="1"/>
  <c r="G591" i="3"/>
  <c r="H591" i="3" s="1"/>
  <c r="G335" i="3"/>
  <c r="H335" i="3" s="1"/>
  <c r="G1110" i="3"/>
  <c r="H1110" i="3" s="1"/>
  <c r="G32" i="3"/>
  <c r="H32" i="3" s="1"/>
  <c r="G9902" i="3"/>
  <c r="H9902" i="3" s="1"/>
  <c r="G9520" i="3"/>
  <c r="H9520" i="3" s="1"/>
  <c r="G9648" i="3"/>
  <c r="H9648" i="3" s="1"/>
  <c r="G9747" i="3"/>
  <c r="H9747" i="3" s="1"/>
  <c r="G9887" i="3"/>
  <c r="H9887" i="3" s="1"/>
  <c r="G837" i="3"/>
  <c r="H837" i="3" s="1"/>
  <c r="G641" i="3"/>
  <c r="H641" i="3" s="1"/>
  <c r="G391" i="3"/>
  <c r="H391" i="3" s="1"/>
  <c r="G35" i="3"/>
  <c r="H35" i="3" s="1"/>
  <c r="G160" i="3"/>
  <c r="H160" i="3" s="1"/>
  <c r="G9784" i="3"/>
  <c r="H9784" i="3" s="1"/>
  <c r="G9936" i="3"/>
  <c r="H9936" i="3" s="1"/>
  <c r="G9634" i="3"/>
  <c r="H9634" i="3" s="1"/>
  <c r="G9916" i="3"/>
  <c r="H9916" i="3" s="1"/>
  <c r="G9869" i="3"/>
  <c r="H9869" i="3" s="1"/>
  <c r="G862" i="3"/>
  <c r="H862" i="3" s="1"/>
  <c r="G663" i="3"/>
  <c r="H663" i="3" s="1"/>
  <c r="G417" i="3"/>
  <c r="H417" i="3" s="1"/>
  <c r="G89" i="3"/>
  <c r="H89" i="3" s="1"/>
  <c r="G286" i="3"/>
  <c r="H286" i="3" s="1"/>
  <c r="G166" i="3"/>
  <c r="H166" i="3" s="1"/>
  <c r="G158" i="3"/>
  <c r="H158" i="3" s="1"/>
  <c r="G398" i="3"/>
  <c r="H398" i="3" s="1"/>
  <c r="G1016" i="3"/>
  <c r="H1016" i="3" s="1"/>
  <c r="G130" i="3"/>
  <c r="H130" i="3" s="1"/>
  <c r="G258" i="3"/>
  <c r="H258" i="3" s="1"/>
  <c r="G386" i="3"/>
  <c r="H386" i="3" s="1"/>
  <c r="G514" i="3"/>
  <c r="H514" i="3" s="1"/>
  <c r="G642" i="3"/>
  <c r="H642" i="3" s="1"/>
  <c r="G770" i="3"/>
  <c r="H770" i="3" s="1"/>
  <c r="G868" i="3"/>
  <c r="H868" i="3" s="1"/>
  <c r="G37" i="3"/>
  <c r="H37" i="3" s="1"/>
  <c r="G165" i="3"/>
  <c r="H165" i="3" s="1"/>
  <c r="G293" i="3"/>
  <c r="H293" i="3" s="1"/>
  <c r="G52" i="3"/>
  <c r="H52" i="3" s="1"/>
  <c r="G180" i="3"/>
  <c r="H180" i="3" s="1"/>
  <c r="G308" i="3"/>
  <c r="H308" i="3" s="1"/>
  <c r="G436" i="3"/>
  <c r="H436" i="3" s="1"/>
  <c r="G564" i="3"/>
  <c r="H564" i="3" s="1"/>
  <c r="G692" i="3"/>
  <c r="H692" i="3" s="1"/>
  <c r="G820" i="3"/>
  <c r="H820" i="3" s="1"/>
  <c r="G994" i="3"/>
  <c r="H994" i="3" s="1"/>
  <c r="G87" i="3"/>
  <c r="H87" i="3" s="1"/>
  <c r="G215" i="3"/>
  <c r="H215" i="3" s="1"/>
  <c r="G15" i="3"/>
  <c r="H15" i="3" s="1"/>
  <c r="G104" i="3"/>
  <c r="H104" i="3" s="1"/>
  <c r="G232" i="3"/>
  <c r="H232" i="3" s="1"/>
  <c r="G360" i="3"/>
  <c r="H360" i="3" s="1"/>
  <c r="G488" i="3"/>
  <c r="H488" i="3" s="1"/>
  <c r="G616" i="3"/>
  <c r="H616" i="3" s="1"/>
  <c r="G744" i="3"/>
  <c r="H744" i="3" s="1"/>
  <c r="G998" i="3"/>
  <c r="H998" i="3" s="1"/>
  <c r="G1088" i="3"/>
  <c r="H1088" i="3" s="1"/>
  <c r="G139" i="3"/>
  <c r="H139" i="3" s="1"/>
  <c r="G74" i="3"/>
  <c r="H74" i="3" s="1"/>
  <c r="G202" i="3"/>
  <c r="H202" i="3" s="1"/>
  <c r="G330" i="3"/>
  <c r="H330" i="3" s="1"/>
  <c r="G458" i="3"/>
  <c r="H458" i="3" s="1"/>
  <c r="G586" i="3"/>
  <c r="H586" i="3" s="1"/>
  <c r="G714" i="3"/>
  <c r="H714" i="3" s="1"/>
  <c r="G842" i="3"/>
  <c r="H842" i="3" s="1"/>
  <c r="G1148" i="3"/>
  <c r="H1148" i="3" s="1"/>
  <c r="G60" i="3"/>
  <c r="H60" i="3" s="1"/>
  <c r="G188" i="3"/>
  <c r="H188" i="3" s="1"/>
  <c r="G316" i="3"/>
  <c r="H316" i="3" s="1"/>
  <c r="G444" i="3"/>
  <c r="H444" i="3" s="1"/>
  <c r="G572" i="3"/>
  <c r="H572" i="3" s="1"/>
  <c r="G700" i="3"/>
  <c r="H700" i="3" s="1"/>
  <c r="G828" i="3"/>
  <c r="H828" i="3" s="1"/>
  <c r="G1058" i="3"/>
  <c r="H1058" i="3" s="1"/>
  <c r="G95" i="3"/>
  <c r="H95" i="3" s="1"/>
  <c r="G128" i="3"/>
  <c r="H128" i="3" s="1"/>
  <c r="G470" i="3"/>
  <c r="H470" i="3" s="1"/>
  <c r="G814" i="3"/>
  <c r="H814" i="3" s="1"/>
  <c r="G125" i="3"/>
  <c r="H125" i="3" s="1"/>
  <c r="G303" i="3"/>
  <c r="H303" i="3" s="1"/>
  <c r="G435" i="3"/>
  <c r="H435" i="3" s="1"/>
  <c r="G563" i="3"/>
  <c r="H563" i="3" s="1"/>
  <c r="G134" i="3"/>
  <c r="H134" i="3" s="1"/>
  <c r="G478" i="3"/>
  <c r="H478" i="3" s="1"/>
  <c r="G816" i="3"/>
  <c r="H816" i="3" s="1"/>
  <c r="G129" i="3"/>
  <c r="H129" i="3" s="1"/>
  <c r="G305" i="3"/>
  <c r="H305" i="3" s="1"/>
  <c r="G437" i="3"/>
  <c r="H437" i="3" s="1"/>
  <c r="G565" i="3"/>
  <c r="H565" i="3" s="1"/>
  <c r="G693" i="3"/>
  <c r="H693" i="3" s="1"/>
  <c r="G16" i="3"/>
  <c r="H16" i="3" s="1"/>
  <c r="G358" i="3"/>
  <c r="H358" i="3" s="1"/>
  <c r="G702" i="3"/>
  <c r="H702" i="3" s="1"/>
  <c r="G41" i="3"/>
  <c r="H41" i="3" s="1"/>
  <c r="G249" i="3"/>
  <c r="H249" i="3" s="1"/>
  <c r="G393" i="3"/>
  <c r="H393" i="3" s="1"/>
  <c r="G521" i="3"/>
  <c r="H521" i="3" s="1"/>
  <c r="G649" i="3"/>
  <c r="H649" i="3" s="1"/>
  <c r="G777" i="3"/>
  <c r="H777" i="3" s="1"/>
  <c r="G9991" i="3"/>
  <c r="H9991" i="3" s="1"/>
  <c r="G9863" i="3"/>
  <c r="H9863" i="3" s="1"/>
  <c r="G150" i="3"/>
  <c r="H150" i="3" s="1"/>
  <c r="G494" i="3"/>
  <c r="H494" i="3" s="1"/>
  <c r="G832" i="3"/>
  <c r="H832" i="3" s="1"/>
  <c r="G9510" i="3"/>
  <c r="H9510" i="3" s="1"/>
  <c r="G7131" i="3"/>
  <c r="H7131" i="3" s="1"/>
  <c r="G7628" i="3"/>
  <c r="H7628" i="3" s="1"/>
  <c r="G7805" i="3"/>
  <c r="H7805" i="3" s="1"/>
  <c r="G8809" i="3"/>
  <c r="H8809" i="3" s="1"/>
  <c r="G8562" i="3"/>
  <c r="H8562" i="3" s="1"/>
  <c r="G6947" i="3"/>
  <c r="H6947" i="3" s="1"/>
  <c r="G7459" i="3"/>
  <c r="H7459" i="3" s="1"/>
  <c r="G7559" i="3"/>
  <c r="H7559" i="3" s="1"/>
  <c r="G8093" i="3"/>
  <c r="H8093" i="3" s="1"/>
  <c r="G8751" i="3"/>
  <c r="H8751" i="3" s="1"/>
  <c r="G9924" i="3"/>
  <c r="H9924" i="3" s="1"/>
  <c r="G9716" i="3"/>
  <c r="H9716" i="3" s="1"/>
  <c r="G9363" i="3"/>
  <c r="H9363" i="3" s="1"/>
  <c r="G525" i="3"/>
  <c r="H525" i="3" s="1"/>
  <c r="G9502" i="3"/>
  <c r="H9502" i="3" s="1"/>
  <c r="G9208" i="3"/>
  <c r="H9208" i="3" s="1"/>
  <c r="G9982" i="3"/>
  <c r="H9982" i="3" s="1"/>
  <c r="G9435" i="3"/>
  <c r="H9435" i="3" s="1"/>
  <c r="G246" i="3"/>
  <c r="H246" i="3" s="1"/>
  <c r="G9465" i="3"/>
  <c r="H9465" i="3" s="1"/>
  <c r="G9332" i="3"/>
  <c r="H9332" i="3" s="1"/>
  <c r="G926" i="3"/>
  <c r="H926" i="3" s="1"/>
  <c r="G9291" i="3"/>
  <c r="H9291" i="3" s="1"/>
  <c r="G9874" i="3"/>
  <c r="H9874" i="3" s="1"/>
  <c r="G9703" i="3"/>
  <c r="H9703" i="3" s="1"/>
  <c r="G368" i="3"/>
  <c r="H368" i="3" s="1"/>
  <c r="G9191" i="3"/>
  <c r="H9191" i="3" s="1"/>
  <c r="G8888" i="3"/>
  <c r="H8888" i="3" s="1"/>
  <c r="G9654" i="3"/>
  <c r="H9654" i="3" s="1"/>
  <c r="G9268" i="3"/>
  <c r="H9268" i="3" s="1"/>
  <c r="G8692" i="3"/>
  <c r="H8692" i="3" s="1"/>
  <c r="G9222" i="3"/>
  <c r="H9222" i="3" s="1"/>
  <c r="G8752" i="3"/>
  <c r="H8752" i="3" s="1"/>
  <c r="G8709" i="3"/>
  <c r="H8709" i="3" s="1"/>
  <c r="G8270" i="3"/>
  <c r="H8270" i="3" s="1"/>
  <c r="G8238" i="3"/>
  <c r="H8238" i="3" s="1"/>
  <c r="G9705" i="3"/>
  <c r="H9705" i="3" s="1"/>
  <c r="G9084" i="3"/>
  <c r="H9084" i="3" s="1"/>
  <c r="G8878" i="3"/>
  <c r="H8878" i="3" s="1"/>
  <c r="G8873" i="3"/>
  <c r="H8873" i="3" s="1"/>
  <c r="G8089" i="3"/>
  <c r="H8089" i="3" s="1"/>
  <c r="G145" i="3"/>
  <c r="H145" i="3" s="1"/>
  <c r="G9076" i="3"/>
  <c r="H9076" i="3" s="1"/>
  <c r="G9118" i="3"/>
  <c r="H9118" i="3" s="1"/>
  <c r="G8811" i="3"/>
  <c r="H8811" i="3" s="1"/>
  <c r="G8357" i="3"/>
  <c r="H8357" i="3" s="1"/>
  <c r="G7947" i="3"/>
  <c r="H7947" i="3" s="1"/>
  <c r="G7906" i="3"/>
  <c r="H7906" i="3" s="1"/>
  <c r="G9231" i="3"/>
  <c r="H9231" i="3" s="1"/>
  <c r="G9357" i="3"/>
  <c r="H9357" i="3" s="1"/>
  <c r="G8616" i="3"/>
  <c r="H8616" i="3" s="1"/>
  <c r="G8435" i="3"/>
  <c r="H8435" i="3" s="1"/>
  <c r="G8005" i="3"/>
  <c r="H8005" i="3" s="1"/>
  <c r="G7665" i="3"/>
  <c r="H7665" i="3" s="1"/>
  <c r="G9655" i="3"/>
  <c r="H9655" i="3" s="1"/>
  <c r="G9834" i="3"/>
  <c r="H9834" i="3" s="1"/>
  <c r="G301" i="3"/>
  <c r="H301" i="3" s="1"/>
  <c r="G9564" i="3"/>
  <c r="H9564" i="3" s="1"/>
  <c r="G775" i="3"/>
  <c r="H775" i="3" s="1"/>
  <c r="G9819" i="3"/>
  <c r="H9819" i="3" s="1"/>
  <c r="G9811" i="3"/>
  <c r="H9811" i="3" s="1"/>
  <c r="G359" i="3"/>
  <c r="H359" i="3" s="1"/>
  <c r="G9522" i="3"/>
  <c r="H9522" i="3" s="1"/>
  <c r="G835" i="3"/>
  <c r="H835" i="3" s="1"/>
  <c r="G126" i="3"/>
  <c r="H126" i="3" s="1"/>
  <c r="G18" i="3"/>
  <c r="H18" i="3" s="1"/>
  <c r="G530" i="3"/>
  <c r="H530" i="3" s="1"/>
  <c r="G53" i="3"/>
  <c r="H53" i="3" s="1"/>
  <c r="G196" i="3"/>
  <c r="H196" i="3" s="1"/>
  <c r="G708" i="3"/>
  <c r="H708" i="3" s="1"/>
  <c r="G231" i="3"/>
  <c r="H231" i="3" s="1"/>
  <c r="G376" i="3"/>
  <c r="H376" i="3" s="1"/>
  <c r="G1126" i="3"/>
  <c r="H1126" i="3" s="1"/>
  <c r="G218" i="3"/>
  <c r="H218" i="3" s="1"/>
  <c r="G730" i="3"/>
  <c r="H730" i="3" s="1"/>
  <c r="G204" i="3"/>
  <c r="H204" i="3" s="1"/>
  <c r="G716" i="3"/>
  <c r="H716" i="3" s="1"/>
  <c r="G174" i="3"/>
  <c r="H174" i="3" s="1"/>
  <c r="G323" i="3"/>
  <c r="H323" i="3" s="1"/>
  <c r="G518" i="3"/>
  <c r="H518" i="3" s="1"/>
  <c r="G453" i="3"/>
  <c r="H453" i="3" s="1"/>
  <c r="G400" i="3"/>
  <c r="H400" i="3" s="1"/>
  <c r="G409" i="3"/>
  <c r="H409" i="3" s="1"/>
  <c r="G9975" i="3"/>
  <c r="H9975" i="3" s="1"/>
  <c r="G1046" i="3"/>
  <c r="H1046" i="3" s="1"/>
  <c r="G163" i="3"/>
  <c r="H163" i="3" s="1"/>
  <c r="G331" i="3"/>
  <c r="H331" i="3" s="1"/>
  <c r="G459" i="3"/>
  <c r="H459" i="3" s="1"/>
  <c r="G587" i="3"/>
  <c r="H587" i="3" s="1"/>
  <c r="G715" i="3"/>
  <c r="H715" i="3" s="1"/>
  <c r="G843" i="3"/>
  <c r="H843" i="3" s="1"/>
  <c r="G9925" i="3"/>
  <c r="H9925" i="3" s="1"/>
  <c r="G7347" i="3"/>
  <c r="H7347" i="3" s="1"/>
  <c r="G7900" i="3"/>
  <c r="H7900" i="3" s="1"/>
  <c r="G8551" i="3"/>
  <c r="H8551" i="3" s="1"/>
  <c r="G9475" i="3"/>
  <c r="H9475" i="3" s="1"/>
  <c r="G765" i="3"/>
  <c r="H765" i="3" s="1"/>
  <c r="G9661" i="3"/>
  <c r="H9661" i="3" s="1"/>
  <c r="G9385" i="3"/>
  <c r="H9385" i="3" s="1"/>
  <c r="G503" i="3"/>
  <c r="H503" i="3" s="1"/>
  <c r="G8049" i="3"/>
  <c r="H8049" i="3" s="1"/>
  <c r="G7982" i="3"/>
  <c r="H7982" i="3" s="1"/>
  <c r="G8922" i="3"/>
  <c r="H8922" i="3" s="1"/>
  <c r="G9967" i="3"/>
  <c r="H9967" i="3" s="1"/>
  <c r="G224" i="3"/>
  <c r="H224" i="3" s="1"/>
  <c r="G264" i="3"/>
  <c r="H264" i="3" s="1"/>
  <c r="G222" i="3"/>
  <c r="H222" i="3" s="1"/>
  <c r="G315" i="3"/>
  <c r="H315" i="3" s="1"/>
  <c r="G9638" i="3"/>
  <c r="H9638" i="3" s="1"/>
  <c r="G7147" i="3"/>
  <c r="H7147" i="3" s="1"/>
  <c r="G7644" i="3"/>
  <c r="H7644" i="3" s="1"/>
  <c r="G7827" i="3"/>
  <c r="H7827" i="3" s="1"/>
  <c r="G8268" i="3"/>
  <c r="H8268" i="3" s="1"/>
  <c r="G8598" i="3"/>
  <c r="H8598" i="3" s="1"/>
  <c r="G6963" i="3"/>
  <c r="H6963" i="3" s="1"/>
  <c r="G7475" i="3"/>
  <c r="H7475" i="3" s="1"/>
  <c r="G7581" i="3"/>
  <c r="H7581" i="3" s="1"/>
  <c r="G8119" i="3"/>
  <c r="H8119" i="3" s="1"/>
  <c r="G8779" i="3"/>
  <c r="H8779" i="3" s="1"/>
  <c r="G9789" i="3"/>
  <c r="H9789" i="3" s="1"/>
  <c r="G9684" i="3"/>
  <c r="H9684" i="3" s="1"/>
  <c r="G9347" i="3"/>
  <c r="H9347" i="3" s="1"/>
  <c r="G589" i="3"/>
  <c r="H589" i="3" s="1"/>
  <c r="G9781" i="3"/>
  <c r="H9781" i="3" s="1"/>
  <c r="G9192" i="3"/>
  <c r="H9192" i="3" s="1"/>
  <c r="G9906" i="3"/>
  <c r="H9906" i="3" s="1"/>
  <c r="G9419" i="3"/>
  <c r="H9419" i="3" s="1"/>
  <c r="G630" i="3"/>
  <c r="H630" i="3" s="1"/>
  <c r="G9439" i="3"/>
  <c r="H9439" i="3" s="1"/>
  <c r="G9244" i="3"/>
  <c r="H9244" i="3" s="1"/>
  <c r="G9963" i="3"/>
  <c r="H9963" i="3" s="1"/>
  <c r="G9265" i="3"/>
  <c r="H9265" i="3" s="1"/>
  <c r="G9757" i="3"/>
  <c r="H9757" i="3" s="1"/>
  <c r="G9362" i="3"/>
  <c r="H9362" i="3" s="1"/>
  <c r="G1092" i="3"/>
  <c r="H1092" i="3" s="1"/>
  <c r="G9165" i="3"/>
  <c r="H9165" i="3" s="1"/>
  <c r="G8824" i="3"/>
  <c r="H8824" i="3" s="1"/>
  <c r="G9574" i="3"/>
  <c r="H9574" i="3" s="1"/>
  <c r="G9148" i="3"/>
  <c r="H9148" i="3" s="1"/>
  <c r="G8676" i="3"/>
  <c r="H8676" i="3" s="1"/>
  <c r="G9172" i="3"/>
  <c r="H9172" i="3" s="1"/>
  <c r="G8730" i="3"/>
  <c r="H8730" i="3" s="1"/>
  <c r="G8693" i="3"/>
  <c r="H8693" i="3" s="1"/>
  <c r="G8848" i="3"/>
  <c r="H8848" i="3" s="1"/>
  <c r="G8222" i="3"/>
  <c r="H8222" i="3" s="1"/>
  <c r="G9645" i="3"/>
  <c r="H9645" i="3" s="1"/>
  <c r="G9036" i="3"/>
  <c r="H9036" i="3" s="1"/>
  <c r="G8814" i="3"/>
  <c r="H8814" i="3" s="1"/>
  <c r="G8406" i="3"/>
  <c r="H8406" i="3" s="1"/>
  <c r="G8073" i="3"/>
  <c r="H8073" i="3" s="1"/>
  <c r="G477" i="3"/>
  <c r="H477" i="3" s="1"/>
  <c r="G8954" i="3"/>
  <c r="H8954" i="3" s="1"/>
  <c r="G9472" i="3"/>
  <c r="H9472" i="3" s="1"/>
  <c r="G8767" i="3"/>
  <c r="H8767" i="3" s="1"/>
  <c r="G8335" i="3"/>
  <c r="H8335" i="3" s="1"/>
  <c r="G7925" i="3"/>
  <c r="H7925" i="3" s="1"/>
  <c r="G7890" i="3"/>
  <c r="H7890" i="3" s="1"/>
  <c r="G9171" i="3"/>
  <c r="H9171" i="3" s="1"/>
  <c r="G9803" i="3"/>
  <c r="H9803" i="3" s="1"/>
  <c r="G8586" i="3"/>
  <c r="H8586" i="3" s="1"/>
  <c r="G9018" i="3"/>
  <c r="H9018" i="3" s="1"/>
  <c r="G7983" i="3"/>
  <c r="H7983" i="3" s="1"/>
  <c r="G7649" i="3"/>
  <c r="H7649" i="3" s="1"/>
  <c r="G9675" i="3"/>
  <c r="H9675" i="3" s="1"/>
  <c r="G9930" i="3"/>
  <c r="H9930" i="3" s="1"/>
  <c r="G257" i="3"/>
  <c r="H257" i="3" s="1"/>
  <c r="G9580" i="3"/>
  <c r="H9580" i="3" s="1"/>
  <c r="G751" i="3"/>
  <c r="H751" i="3" s="1"/>
  <c r="G9551" i="3"/>
  <c r="H9551" i="3" s="1"/>
  <c r="G9996" i="3"/>
  <c r="H9996" i="3" s="1"/>
  <c r="G327" i="3"/>
  <c r="H327" i="3" s="1"/>
  <c r="G9538" i="3"/>
  <c r="H9538" i="3" s="1"/>
  <c r="G815" i="3"/>
  <c r="H815" i="3" s="1"/>
  <c r="G1112" i="3"/>
  <c r="H1112" i="3" s="1"/>
  <c r="G34" i="3"/>
  <c r="H34" i="3" s="1"/>
  <c r="G546" i="3"/>
  <c r="H546" i="3" s="1"/>
  <c r="G69" i="3"/>
  <c r="H69" i="3" s="1"/>
  <c r="G212" i="3"/>
  <c r="H212" i="3" s="1"/>
  <c r="G724" i="3"/>
  <c r="H724" i="3" s="1"/>
  <c r="G247" i="3"/>
  <c r="H247" i="3" s="1"/>
  <c r="G392" i="3"/>
  <c r="H392" i="3" s="1"/>
  <c r="G916" i="3"/>
  <c r="H916" i="3" s="1"/>
  <c r="G234" i="3"/>
  <c r="H234" i="3" s="1"/>
  <c r="G746" i="3"/>
  <c r="H746" i="3" s="1"/>
  <c r="G220" i="3"/>
  <c r="H220" i="3" s="1"/>
  <c r="G732" i="3"/>
  <c r="H732" i="3" s="1"/>
  <c r="G214" i="3"/>
  <c r="H214" i="3" s="1"/>
  <c r="G339" i="3"/>
  <c r="H339" i="3" s="1"/>
  <c r="G560" i="3"/>
  <c r="H560" i="3" s="1"/>
  <c r="G469" i="3"/>
  <c r="H469" i="3" s="1"/>
  <c r="G446" i="3"/>
  <c r="H446" i="3" s="1"/>
  <c r="G425" i="3"/>
  <c r="H425" i="3" s="1"/>
  <c r="G9959" i="3"/>
  <c r="H9959" i="3" s="1"/>
  <c r="G1028" i="3"/>
  <c r="H1028" i="3" s="1"/>
  <c r="G187" i="3"/>
  <c r="H187" i="3" s="1"/>
  <c r="G347" i="3"/>
  <c r="H347" i="3" s="1"/>
  <c r="G475" i="3"/>
  <c r="H475" i="3" s="1"/>
  <c r="G603" i="3"/>
  <c r="H603" i="3" s="1"/>
  <c r="G731" i="3"/>
  <c r="H731" i="3" s="1"/>
  <c r="G894" i="3"/>
  <c r="H894" i="3" s="1"/>
  <c r="G9909" i="3"/>
  <c r="H9909" i="3" s="1"/>
  <c r="G375" i="3"/>
  <c r="H375" i="3" s="1"/>
  <c r="G8194" i="3"/>
  <c r="H8194" i="3" s="1"/>
  <c r="G9137" i="3"/>
  <c r="H9137" i="3" s="1"/>
  <c r="G1062" i="3"/>
  <c r="H1062" i="3" s="1"/>
  <c r="G9301" i="3"/>
  <c r="H9301" i="3" s="1"/>
  <c r="G9460" i="3"/>
  <c r="H9460" i="3" s="1"/>
  <c r="G9015" i="3"/>
  <c r="H9015" i="3" s="1"/>
  <c r="G8883" i="3"/>
  <c r="H8883" i="3" s="1"/>
  <c r="G974" i="3"/>
  <c r="H974" i="3" s="1"/>
  <c r="G9089" i="3"/>
  <c r="H9089" i="3" s="1"/>
  <c r="G8585" i="3"/>
  <c r="H8585" i="3" s="1"/>
  <c r="G583" i="3"/>
  <c r="H583" i="3" s="1"/>
  <c r="G618" i="3"/>
  <c r="H618" i="3" s="1"/>
  <c r="G699" i="3"/>
  <c r="H699" i="3" s="1"/>
  <c r="G9672" i="3"/>
  <c r="H9672" i="3" s="1"/>
  <c r="G7259" i="3"/>
  <c r="H7259" i="3" s="1"/>
  <c r="G7782" i="3"/>
  <c r="H7782" i="3" s="1"/>
  <c r="G8036" i="3"/>
  <c r="H8036" i="3" s="1"/>
  <c r="G8884" i="3"/>
  <c r="H8884" i="3" s="1"/>
  <c r="G9006" i="3"/>
  <c r="H9006" i="3" s="1"/>
  <c r="G7075" i="3"/>
  <c r="H7075" i="3" s="1"/>
  <c r="G7572" i="3"/>
  <c r="H7572" i="3" s="1"/>
  <c r="G7731" i="3"/>
  <c r="H7731" i="3" s="1"/>
  <c r="G8319" i="3"/>
  <c r="H8319" i="3" s="1"/>
  <c r="G8450" i="3"/>
  <c r="H8450" i="3" s="1"/>
  <c r="G638" i="3"/>
  <c r="H638" i="3" s="1"/>
  <c r="G9631" i="3"/>
  <c r="H9631" i="3" s="1"/>
  <c r="G9319" i="3"/>
  <c r="H9319" i="3" s="1"/>
  <c r="G9969" i="3"/>
  <c r="H9969" i="3" s="1"/>
  <c r="G9489" i="3"/>
  <c r="H9489" i="3" s="1"/>
  <c r="G9195" i="3"/>
  <c r="H9195" i="3" s="1"/>
  <c r="G9604" i="3"/>
  <c r="H9604" i="3" s="1"/>
  <c r="G9601" i="3"/>
  <c r="H9601" i="3" s="1"/>
  <c r="G705" i="3"/>
  <c r="H705" i="3" s="1"/>
  <c r="G9345" i="3"/>
  <c r="H9345" i="3" s="1"/>
  <c r="G9059" i="3"/>
  <c r="H9059" i="3" s="1"/>
  <c r="G9606" i="3"/>
  <c r="H9606" i="3" s="1"/>
  <c r="G9223" i="3"/>
  <c r="H9223" i="3" s="1"/>
  <c r="G9896" i="3"/>
  <c r="H9896" i="3" s="1"/>
  <c r="G9260" i="3"/>
  <c r="H9260" i="3" s="1"/>
  <c r="G9892" i="3"/>
  <c r="H9892" i="3" s="1"/>
  <c r="G9402" i="3"/>
  <c r="H9402" i="3" s="1"/>
  <c r="G8732" i="3"/>
  <c r="H8732" i="3" s="1"/>
  <c r="G9697" i="3"/>
  <c r="H9697" i="3" s="1"/>
  <c r="G9094" i="3"/>
  <c r="H9094" i="3" s="1"/>
  <c r="G8564" i="3"/>
  <c r="H8564" i="3" s="1"/>
  <c r="G9330" i="3"/>
  <c r="H9330" i="3" s="1"/>
  <c r="G8582" i="3"/>
  <c r="H8582" i="3" s="1"/>
  <c r="G8581" i="3"/>
  <c r="H8581" i="3" s="1"/>
  <c r="G8321" i="3"/>
  <c r="H8321" i="3" s="1"/>
  <c r="G8110" i="3"/>
  <c r="H8110" i="3" s="1"/>
  <c r="G9289" i="3"/>
  <c r="H9289" i="3" s="1"/>
  <c r="G8803" i="3"/>
  <c r="H8803" i="3" s="1"/>
  <c r="G8733" i="3"/>
  <c r="H8733" i="3" s="1"/>
  <c r="G8294" i="3"/>
  <c r="H8294" i="3" s="1"/>
  <c r="G7961" i="3"/>
  <c r="H7961" i="3" s="1"/>
  <c r="G9521" i="3"/>
  <c r="H9521" i="3" s="1"/>
  <c r="G9917" i="3"/>
  <c r="H9917" i="3" s="1"/>
  <c r="G8872" i="3"/>
  <c r="H8872" i="3" s="1"/>
  <c r="G8617" i="3"/>
  <c r="H8617" i="3" s="1"/>
  <c r="G8187" i="3"/>
  <c r="H8187" i="3" s="1"/>
  <c r="G7801" i="3"/>
  <c r="H7801" i="3" s="1"/>
  <c r="G7778" i="3"/>
  <c r="H7778" i="3" s="1"/>
  <c r="G9105" i="3"/>
  <c r="H9105" i="3" s="1"/>
  <c r="G9458" i="3"/>
  <c r="H9458" i="3" s="1"/>
  <c r="G9408" i="3"/>
  <c r="H9408" i="3" s="1"/>
  <c r="G8338" i="3"/>
  <c r="H8338" i="3" s="1"/>
  <c r="G8136" i="3"/>
  <c r="H8136" i="3" s="1"/>
  <c r="G7537" i="3"/>
  <c r="H7537" i="3" s="1"/>
  <c r="G9838" i="3"/>
  <c r="H9838" i="3" s="1"/>
  <c r="G9945" i="3"/>
  <c r="H9945" i="3" s="1"/>
  <c r="G800" i="3"/>
  <c r="H800" i="3" s="1"/>
  <c r="G9692" i="3"/>
  <c r="H9692" i="3" s="1"/>
  <c r="G559" i="3"/>
  <c r="H559" i="3" s="1"/>
  <c r="G9699" i="3"/>
  <c r="H9699" i="3" s="1"/>
  <c r="G9907" i="3"/>
  <c r="H9907" i="3" s="1"/>
  <c r="G1010" i="3"/>
  <c r="H1010" i="3" s="1"/>
  <c r="G9650" i="3"/>
  <c r="H9650" i="3" s="1"/>
  <c r="G639" i="3"/>
  <c r="H639" i="3" s="1"/>
  <c r="G80" i="3"/>
  <c r="H80" i="3" s="1"/>
  <c r="G146" i="3"/>
  <c r="H146" i="3" s="1"/>
  <c r="G658" i="3"/>
  <c r="H658" i="3" s="1"/>
  <c r="G181" i="3"/>
  <c r="H181" i="3" s="1"/>
  <c r="G324" i="3"/>
  <c r="H324" i="3" s="1"/>
  <c r="G836" i="3"/>
  <c r="H836" i="3" s="1"/>
  <c r="G936" i="3"/>
  <c r="H936" i="3" s="1"/>
  <c r="G504" i="3"/>
  <c r="H504" i="3" s="1"/>
  <c r="G27" i="3"/>
  <c r="H27" i="3" s="1"/>
  <c r="G346" i="3"/>
  <c r="H346" i="3" s="1"/>
  <c r="G886" i="3"/>
  <c r="H886" i="3" s="1"/>
  <c r="G332" i="3"/>
  <c r="H332" i="3" s="1"/>
  <c r="G844" i="3"/>
  <c r="H844" i="3" s="1"/>
  <c r="G512" i="3"/>
  <c r="H512" i="3" s="1"/>
  <c r="G451" i="3"/>
  <c r="H451" i="3" s="1"/>
  <c r="G918" i="3"/>
  <c r="H918" i="3" s="1"/>
  <c r="G581" i="3"/>
  <c r="H581" i="3" s="1"/>
  <c r="G742" i="3"/>
  <c r="H742" i="3" s="1"/>
  <c r="G537" i="3"/>
  <c r="H537" i="3" s="1"/>
  <c r="G9847" i="3"/>
  <c r="H9847" i="3" s="1"/>
  <c r="G1090" i="3"/>
  <c r="H1090" i="3" s="1"/>
  <c r="G207" i="3"/>
  <c r="H207" i="3" s="1"/>
  <c r="G363" i="3"/>
  <c r="H363" i="3" s="1"/>
  <c r="G491" i="3"/>
  <c r="H491" i="3" s="1"/>
  <c r="G619" i="3"/>
  <c r="H619" i="3" s="1"/>
  <c r="G747" i="3"/>
  <c r="H747" i="3" s="1"/>
  <c r="G1022" i="3"/>
  <c r="H1022" i="3" s="1"/>
  <c r="G9893" i="3"/>
  <c r="H9893" i="3" s="1"/>
  <c r="G8950" i="3"/>
  <c r="H8950" i="3" s="1"/>
  <c r="G9935" i="3"/>
  <c r="H9935" i="3" s="1"/>
  <c r="G9593" i="3"/>
  <c r="H9593" i="3" s="1"/>
  <c r="G9744" i="3"/>
  <c r="H9744" i="3" s="1"/>
  <c r="G9810" i="3"/>
  <c r="H9810" i="3" s="1"/>
  <c r="G9124" i="3"/>
  <c r="H9124" i="3" s="1"/>
  <c r="G9302" i="3"/>
  <c r="H9302" i="3" s="1"/>
  <c r="G8879" i="3"/>
  <c r="H8879" i="3" s="1"/>
  <c r="G8382" i="3"/>
  <c r="H8382" i="3" s="1"/>
  <c r="G8201" i="3"/>
  <c r="H8201" i="3" s="1"/>
  <c r="G9002" i="3"/>
  <c r="H9002" i="3" s="1"/>
  <c r="G7529" i="3"/>
  <c r="H7529" i="3" s="1"/>
  <c r="G7777" i="3"/>
  <c r="H7777" i="3" s="1"/>
  <c r="G694" i="3"/>
  <c r="H694" i="3" s="1"/>
  <c r="G418" i="3"/>
  <c r="H418" i="3" s="1"/>
  <c r="G92" i="3"/>
  <c r="H92" i="3" s="1"/>
  <c r="G289" i="3"/>
  <c r="H289" i="3" s="1"/>
  <c r="G9941" i="3"/>
  <c r="H9941" i="3" s="1"/>
  <c r="G541" i="3"/>
  <c r="H541" i="3" s="1"/>
  <c r="G7275" i="3"/>
  <c r="H7275" i="3" s="1"/>
  <c r="G7804" i="3"/>
  <c r="H7804" i="3" s="1"/>
  <c r="G8066" i="3"/>
  <c r="H8066" i="3" s="1"/>
  <c r="G8423" i="3"/>
  <c r="H8423" i="3" s="1"/>
  <c r="G8994" i="3"/>
  <c r="H8994" i="3" s="1"/>
  <c r="G7091" i="3"/>
  <c r="H7091" i="3" s="1"/>
  <c r="G7588" i="3"/>
  <c r="H7588" i="3" s="1"/>
  <c r="G7751" i="3"/>
  <c r="H7751" i="3" s="1"/>
  <c r="G8349" i="3"/>
  <c r="H8349" i="3" s="1"/>
  <c r="G8480" i="3"/>
  <c r="H8480" i="3" s="1"/>
  <c r="G846" i="3"/>
  <c r="H846" i="3" s="1"/>
  <c r="G9812" i="3"/>
  <c r="H9812" i="3" s="1"/>
  <c r="G9303" i="3"/>
  <c r="H9303" i="3" s="1"/>
  <c r="G9929" i="3"/>
  <c r="H9929" i="3" s="1"/>
  <c r="G9473" i="3"/>
  <c r="H9473" i="3" s="1"/>
  <c r="G9179" i="3"/>
  <c r="H9179" i="3" s="1"/>
  <c r="G9572" i="3"/>
  <c r="H9572" i="3" s="1"/>
  <c r="G9659" i="3"/>
  <c r="H9659" i="3" s="1"/>
  <c r="G783" i="3"/>
  <c r="H783" i="3" s="1"/>
  <c r="G9321" i="3"/>
  <c r="H9321" i="3" s="1"/>
  <c r="G9043" i="3"/>
  <c r="H9043" i="3" s="1"/>
  <c r="G9558" i="3"/>
  <c r="H9558" i="3" s="1"/>
  <c r="G9201" i="3"/>
  <c r="H9201" i="3" s="1"/>
  <c r="G9481" i="3"/>
  <c r="H9481" i="3" s="1"/>
  <c r="G9142" i="3"/>
  <c r="H9142" i="3" s="1"/>
  <c r="G9772" i="3"/>
  <c r="H9772" i="3" s="1"/>
  <c r="G9450" i="3"/>
  <c r="H9450" i="3" s="1"/>
  <c r="G8716" i="3"/>
  <c r="H8716" i="3" s="1"/>
  <c r="G9477" i="3"/>
  <c r="H9477" i="3" s="1"/>
  <c r="G9042" i="3"/>
  <c r="H9042" i="3" s="1"/>
  <c r="G8548" i="3"/>
  <c r="H8548" i="3" s="1"/>
  <c r="G9464" i="3"/>
  <c r="H9464" i="3" s="1"/>
  <c r="G8560" i="3"/>
  <c r="H8560" i="3" s="1"/>
  <c r="G8565" i="3"/>
  <c r="H8565" i="3" s="1"/>
  <c r="G8305" i="3"/>
  <c r="H8305" i="3" s="1"/>
  <c r="G8094" i="3"/>
  <c r="H8094" i="3" s="1"/>
  <c r="G9468" i="3"/>
  <c r="H9468" i="3" s="1"/>
  <c r="G8762" i="3"/>
  <c r="H8762" i="3" s="1"/>
  <c r="G8717" i="3"/>
  <c r="H8717" i="3" s="1"/>
  <c r="G8278" i="3"/>
  <c r="H8278" i="3" s="1"/>
  <c r="G8246" i="3"/>
  <c r="H8246" i="3" s="1"/>
  <c r="G9657" i="3"/>
  <c r="H9657" i="3" s="1"/>
  <c r="G9968" i="3"/>
  <c r="H9968" i="3" s="1"/>
  <c r="G8988" i="3"/>
  <c r="H8988" i="3" s="1"/>
  <c r="G8595" i="3"/>
  <c r="H8595" i="3" s="1"/>
  <c r="G8165" i="3"/>
  <c r="H8165" i="3" s="1"/>
  <c r="G7785" i="3"/>
  <c r="H7785" i="3" s="1"/>
  <c r="G7762" i="3"/>
  <c r="H7762" i="3" s="1"/>
  <c r="G9067" i="3"/>
  <c r="H9067" i="3" s="1"/>
  <c r="G9416" i="3"/>
  <c r="H9416" i="3" s="1"/>
  <c r="G8908" i="3"/>
  <c r="H8908" i="3" s="1"/>
  <c r="G8316" i="3"/>
  <c r="H8316" i="3" s="1"/>
  <c r="G8114" i="3"/>
  <c r="H8114" i="3" s="1"/>
  <c r="G7521" i="3"/>
  <c r="H7521" i="3" s="1"/>
  <c r="G9958" i="3"/>
  <c r="H9958" i="3" s="1"/>
  <c r="G9965" i="3"/>
  <c r="H9965" i="3" s="1"/>
  <c r="G710" i="3"/>
  <c r="H710" i="3" s="1"/>
  <c r="G9708" i="3"/>
  <c r="H9708" i="3" s="1"/>
  <c r="G527" i="3"/>
  <c r="H527" i="3" s="1"/>
  <c r="G9790" i="3"/>
  <c r="H9790" i="3" s="1"/>
  <c r="G9931" i="3"/>
  <c r="H9931" i="3" s="1"/>
  <c r="G934" i="3"/>
  <c r="H934" i="3" s="1"/>
  <c r="G9666" i="3"/>
  <c r="H9666" i="3" s="1"/>
  <c r="G609" i="3"/>
  <c r="H609" i="3" s="1"/>
  <c r="G984" i="3"/>
  <c r="H984" i="3" s="1"/>
  <c r="G162" i="3"/>
  <c r="H162" i="3" s="1"/>
  <c r="G674" i="3"/>
  <c r="H674" i="3" s="1"/>
  <c r="G197" i="3"/>
  <c r="H197" i="3" s="1"/>
  <c r="G340" i="3"/>
  <c r="H340" i="3" s="1"/>
  <c r="G852" i="3"/>
  <c r="H852" i="3" s="1"/>
  <c r="G1064" i="3"/>
  <c r="H1064" i="3" s="1"/>
  <c r="G520" i="3"/>
  <c r="H520" i="3" s="1"/>
  <c r="G43" i="3"/>
  <c r="H43" i="3" s="1"/>
  <c r="G362" i="3"/>
  <c r="H362" i="3" s="1"/>
  <c r="G1014" i="3"/>
  <c r="H1014" i="3" s="1"/>
  <c r="G348" i="3"/>
  <c r="H348" i="3" s="1"/>
  <c r="G902" i="3"/>
  <c r="H902" i="3" s="1"/>
  <c r="G558" i="3"/>
  <c r="H558" i="3" s="1"/>
  <c r="G467" i="3"/>
  <c r="H467" i="3" s="1"/>
  <c r="G900" i="3"/>
  <c r="H900" i="3" s="1"/>
  <c r="G597" i="3"/>
  <c r="H597" i="3" s="1"/>
  <c r="G784" i="3"/>
  <c r="H784" i="3" s="1"/>
  <c r="G553" i="3"/>
  <c r="H553" i="3" s="1"/>
  <c r="G9998" i="3"/>
  <c r="H9998" i="3" s="1"/>
  <c r="G1104" i="3"/>
  <c r="H1104" i="3" s="1"/>
  <c r="G227" i="3"/>
  <c r="H227" i="3" s="1"/>
  <c r="G379" i="3"/>
  <c r="H379" i="3" s="1"/>
  <c r="G507" i="3"/>
  <c r="H507" i="3" s="1"/>
  <c r="G635" i="3"/>
  <c r="H635" i="3" s="1"/>
  <c r="G763" i="3"/>
  <c r="H763" i="3" s="1"/>
  <c r="G1138" i="3"/>
  <c r="H1138" i="3" s="1"/>
  <c r="G9877" i="3"/>
  <c r="H9877" i="3" s="1"/>
  <c r="G8221" i="3"/>
  <c r="H8221" i="3" s="1"/>
  <c r="G9787" i="3"/>
  <c r="H9787" i="3" s="1"/>
  <c r="G9174" i="3"/>
  <c r="H9174" i="3" s="1"/>
  <c r="G9625" i="3"/>
  <c r="H9625" i="3" s="1"/>
  <c r="G8461" i="3"/>
  <c r="H8461" i="3" s="1"/>
  <c r="G8328" i="3"/>
  <c r="H8328" i="3" s="1"/>
  <c r="G9702" i="3"/>
  <c r="H9702" i="3" s="1"/>
  <c r="G7754" i="3"/>
  <c r="H7754" i="3" s="1"/>
  <c r="G9680" i="3"/>
  <c r="H9680" i="3" s="1"/>
  <c r="G882" i="3"/>
  <c r="H882" i="3" s="1"/>
  <c r="G84" i="3"/>
  <c r="H84" i="3" s="1"/>
  <c r="G776" i="3"/>
  <c r="H776" i="3" s="1"/>
  <c r="G175" i="3"/>
  <c r="H175" i="3" s="1"/>
  <c r="G809" i="3"/>
  <c r="H809" i="3" s="1"/>
  <c r="G443" i="3"/>
  <c r="H443" i="3" s="1"/>
  <c r="G7450" i="3"/>
  <c r="H7450" i="3" s="1"/>
  <c r="G7387" i="3"/>
  <c r="H7387" i="3" s="1"/>
  <c r="G7952" i="3"/>
  <c r="H7952" i="3" s="1"/>
  <c r="G7965" i="3"/>
  <c r="H7965" i="3" s="1"/>
  <c r="G8623" i="3"/>
  <c r="H8623" i="3" s="1"/>
  <c r="G9422" i="3"/>
  <c r="H9422" i="3" s="1"/>
  <c r="G7203" i="3"/>
  <c r="H7203" i="3" s="1"/>
  <c r="G7708" i="3"/>
  <c r="H7708" i="3" s="1"/>
  <c r="G7909" i="3"/>
  <c r="H7909" i="3" s="1"/>
  <c r="G8368" i="3"/>
  <c r="H8368" i="3" s="1"/>
  <c r="G8734" i="3"/>
  <c r="H8734" i="3" s="1"/>
  <c r="G511" i="3"/>
  <c r="H511" i="3" s="1"/>
  <c r="G9504" i="3"/>
  <c r="H9504" i="3" s="1"/>
  <c r="G9210" i="3"/>
  <c r="H9210" i="3" s="1"/>
  <c r="G9710" i="3"/>
  <c r="H9710" i="3" s="1"/>
  <c r="G9361" i="3"/>
  <c r="H9361" i="3" s="1"/>
  <c r="G191" i="3"/>
  <c r="H191" i="3" s="1"/>
  <c r="G9557" i="3"/>
  <c r="H9557" i="3" s="1"/>
  <c r="G9263" i="3"/>
  <c r="H9263" i="3" s="1"/>
  <c r="G9718" i="3"/>
  <c r="H9718" i="3" s="1"/>
  <c r="G9158" i="3"/>
  <c r="H9158" i="3" s="1"/>
  <c r="G9005" i="3"/>
  <c r="H9005" i="3" s="1"/>
  <c r="G9500" i="3"/>
  <c r="H9500" i="3" s="1"/>
  <c r="G557" i="3"/>
  <c r="H557" i="3" s="1"/>
  <c r="G9547" i="3"/>
  <c r="H9547" i="3" s="1"/>
  <c r="G9085" i="3"/>
  <c r="H9085" i="3" s="1"/>
  <c r="G9508" i="3"/>
  <c r="H9508" i="3" s="1"/>
  <c r="G9045" i="3"/>
  <c r="H9045" i="3" s="1"/>
  <c r="G8604" i="3"/>
  <c r="H8604" i="3" s="1"/>
  <c r="G9275" i="3"/>
  <c r="H9275" i="3" s="1"/>
  <c r="G9072" i="3"/>
  <c r="H9072" i="3" s="1"/>
  <c r="G9961" i="3"/>
  <c r="H9961" i="3" s="1"/>
  <c r="G9252" i="3"/>
  <c r="H9252" i="3" s="1"/>
  <c r="G8438" i="3"/>
  <c r="H8438" i="3" s="1"/>
  <c r="G8453" i="3"/>
  <c r="H8453" i="3" s="1"/>
  <c r="G8193" i="3"/>
  <c r="H8193" i="3" s="1"/>
  <c r="G7953" i="3"/>
  <c r="H7953" i="3" s="1"/>
  <c r="G9442" i="3"/>
  <c r="H9442" i="3" s="1"/>
  <c r="G8614" i="3"/>
  <c r="H8614" i="3" s="1"/>
  <c r="G8605" i="3"/>
  <c r="H8605" i="3" s="1"/>
  <c r="G8345" i="3"/>
  <c r="H8345" i="3" s="1"/>
  <c r="G8134" i="3"/>
  <c r="H8134" i="3" s="1"/>
  <c r="G9152" i="3"/>
  <c r="H9152" i="3" s="1"/>
  <c r="G9391" i="3"/>
  <c r="H9391" i="3" s="1"/>
  <c r="G8630" i="3"/>
  <c r="H8630" i="3" s="1"/>
  <c r="G8447" i="3"/>
  <c r="H8447" i="3" s="1"/>
  <c r="G8015" i="3"/>
  <c r="H8015" i="3" s="1"/>
  <c r="G7673" i="3"/>
  <c r="H7673" i="3" s="1"/>
  <c r="G343" i="3"/>
  <c r="H343" i="3" s="1"/>
  <c r="G9046" i="3"/>
  <c r="H9046" i="3" s="1"/>
  <c r="G9078" i="3"/>
  <c r="H9078" i="3" s="1"/>
  <c r="G8777" i="3"/>
  <c r="H8777" i="3" s="1"/>
  <c r="G8347" i="3"/>
  <c r="H8347" i="3" s="1"/>
  <c r="G7935" i="3"/>
  <c r="H7935" i="3" s="1"/>
  <c r="G7898" i="3"/>
  <c r="H7898" i="3" s="1"/>
  <c r="G9562" i="3"/>
  <c r="H9562" i="3" s="1"/>
  <c r="G781" i="3"/>
  <c r="H781" i="3" s="1"/>
  <c r="G9677" i="3"/>
  <c r="H9677" i="3" s="1"/>
  <c r="G9850" i="3"/>
  <c r="H9850" i="3" s="1"/>
  <c r="G299" i="3"/>
  <c r="H299" i="3" s="1"/>
  <c r="G9536" i="3"/>
  <c r="H9536" i="3" s="1"/>
  <c r="G817" i="3"/>
  <c r="H817" i="3" s="1"/>
  <c r="G30" i="3"/>
  <c r="H30" i="3" s="1"/>
  <c r="G9756" i="3"/>
  <c r="H9756" i="3" s="1"/>
  <c r="G385" i="3"/>
  <c r="H385" i="3" s="1"/>
  <c r="G70" i="3"/>
  <c r="H70" i="3" s="1"/>
  <c r="G274" i="3"/>
  <c r="H274" i="3" s="1"/>
  <c r="G786" i="3"/>
  <c r="H786" i="3" s="1"/>
  <c r="G309" i="3"/>
  <c r="H309" i="3" s="1"/>
  <c r="G452" i="3"/>
  <c r="H452" i="3" s="1"/>
  <c r="G1122" i="3"/>
  <c r="H1122" i="3" s="1"/>
  <c r="G120" i="3"/>
  <c r="H120" i="3" s="1"/>
  <c r="G632" i="3"/>
  <c r="H632" i="3" s="1"/>
  <c r="G13" i="3"/>
  <c r="H13" i="3" s="1"/>
  <c r="G474" i="3"/>
  <c r="H474" i="3" s="1"/>
  <c r="G976" i="3"/>
  <c r="H976" i="3" s="1"/>
  <c r="G460" i="3"/>
  <c r="H460" i="3" s="1"/>
  <c r="G864" i="3"/>
  <c r="H864" i="3" s="1"/>
  <c r="G854" i="3"/>
  <c r="H854" i="3" s="1"/>
  <c r="G579" i="3"/>
  <c r="H579" i="3" s="1"/>
  <c r="G157" i="3"/>
  <c r="H157" i="3" s="1"/>
  <c r="G709" i="3"/>
  <c r="H709" i="3" s="1"/>
  <c r="G73" i="3"/>
  <c r="H73" i="3" s="1"/>
  <c r="G665" i="3"/>
  <c r="H665" i="3" s="1"/>
  <c r="G192" i="3"/>
  <c r="H192" i="3" s="1"/>
  <c r="G45" i="3"/>
  <c r="H45" i="3" s="1"/>
  <c r="G251" i="3"/>
  <c r="H251" i="3" s="1"/>
  <c r="G395" i="3"/>
  <c r="H395" i="3" s="1"/>
  <c r="G523" i="3"/>
  <c r="H523" i="3" s="1"/>
  <c r="G651" i="3"/>
  <c r="H651" i="3" s="1"/>
  <c r="G779" i="3"/>
  <c r="H779" i="3" s="1"/>
  <c r="G9989" i="3"/>
  <c r="H9989" i="3" s="1"/>
  <c r="G9861" i="3"/>
  <c r="H9861" i="3" s="1"/>
  <c r="G7655" i="3"/>
  <c r="H7655" i="3" s="1"/>
  <c r="G189" i="3"/>
  <c r="H189" i="3" s="1"/>
  <c r="G8446" i="3"/>
  <c r="H8446" i="3" s="1"/>
  <c r="G9497" i="3"/>
  <c r="H9497" i="3" s="1"/>
  <c r="G9706" i="3"/>
  <c r="H9706" i="3" s="1"/>
  <c r="G9913" i="3"/>
  <c r="H9913" i="3" s="1"/>
  <c r="G596" i="3"/>
  <c r="H596" i="3" s="1"/>
  <c r="G127" i="3"/>
  <c r="H127" i="3" s="1"/>
  <c r="G576" i="3"/>
  <c r="H576" i="3" s="1"/>
  <c r="G9994" i="3"/>
  <c r="H9994" i="3" s="1"/>
  <c r="G7466" i="3"/>
  <c r="H7466" i="3" s="1"/>
  <c r="G7403" i="3"/>
  <c r="H7403" i="3" s="1"/>
  <c r="G7968" i="3"/>
  <c r="H7968" i="3" s="1"/>
  <c r="G7991" i="3"/>
  <c r="H7991" i="3" s="1"/>
  <c r="G8651" i="3"/>
  <c r="H8651" i="3" s="1"/>
  <c r="G9219" i="3"/>
  <c r="H9219" i="3" s="1"/>
  <c r="G7219" i="3"/>
  <c r="H7219" i="3" s="1"/>
  <c r="G7728" i="3"/>
  <c r="H7728" i="3" s="1"/>
  <c r="G7939" i="3"/>
  <c r="H7939" i="3" s="1"/>
  <c r="G8396" i="3"/>
  <c r="H8396" i="3" s="1"/>
  <c r="G8768" i="3"/>
  <c r="H8768" i="3" s="1"/>
  <c r="G575" i="3"/>
  <c r="H575" i="3" s="1"/>
  <c r="G9792" i="3"/>
  <c r="H9792" i="3" s="1"/>
  <c r="G9194" i="3"/>
  <c r="H9194" i="3" s="1"/>
  <c r="G9678" i="3"/>
  <c r="H9678" i="3" s="1"/>
  <c r="G9828" i="3"/>
  <c r="H9828" i="3" s="1"/>
  <c r="G275" i="3"/>
  <c r="H275" i="3" s="1"/>
  <c r="G9793" i="3"/>
  <c r="H9793" i="3" s="1"/>
  <c r="G9247" i="3"/>
  <c r="H9247" i="3" s="1"/>
  <c r="G9662" i="3"/>
  <c r="H9662" i="3" s="1"/>
  <c r="G9428" i="3"/>
  <c r="H9428" i="3" s="1"/>
  <c r="G8989" i="3"/>
  <c r="H8989" i="3" s="1"/>
  <c r="G9689" i="3"/>
  <c r="H9689" i="3" s="1"/>
  <c r="G655" i="3"/>
  <c r="H655" i="3" s="1"/>
  <c r="G9767" i="3"/>
  <c r="H9767" i="3" s="1"/>
  <c r="G9069" i="3"/>
  <c r="H9069" i="3" s="1"/>
  <c r="G9984" i="3"/>
  <c r="H9984" i="3" s="1"/>
  <c r="G9414" i="3"/>
  <c r="H9414" i="3" s="1"/>
  <c r="G8588" i="3"/>
  <c r="H8588" i="3" s="1"/>
  <c r="G9420" i="3"/>
  <c r="H9420" i="3" s="1"/>
  <c r="G9000" i="3"/>
  <c r="H9000" i="3" s="1"/>
  <c r="G9978" i="3"/>
  <c r="H9978" i="3" s="1"/>
  <c r="G9082" i="3"/>
  <c r="H9082" i="3" s="1"/>
  <c r="G8422" i="3"/>
  <c r="H8422" i="3" s="1"/>
  <c r="G8437" i="3"/>
  <c r="H8437" i="3" s="1"/>
  <c r="G8177" i="3"/>
  <c r="H8177" i="3" s="1"/>
  <c r="G7937" i="3"/>
  <c r="H7937" i="3" s="1"/>
  <c r="G9254" i="3"/>
  <c r="H9254" i="3" s="1"/>
  <c r="G8592" i="3"/>
  <c r="H8592" i="3" s="1"/>
  <c r="G8589" i="3"/>
  <c r="H8589" i="3" s="1"/>
  <c r="G8329" i="3"/>
  <c r="H8329" i="3" s="1"/>
  <c r="G8118" i="3"/>
  <c r="H8118" i="3" s="1"/>
  <c r="G9199" i="3"/>
  <c r="H9199" i="3" s="1"/>
  <c r="G9693" i="3"/>
  <c r="H9693" i="3" s="1"/>
  <c r="G8600" i="3"/>
  <c r="H8600" i="3" s="1"/>
  <c r="G8425" i="3"/>
  <c r="H8425" i="3" s="1"/>
  <c r="G7995" i="3"/>
  <c r="H7995" i="3" s="1"/>
  <c r="G7657" i="3"/>
  <c r="H7657" i="3" s="1"/>
  <c r="G631" i="3"/>
  <c r="H631" i="3" s="1"/>
  <c r="G8895" i="3"/>
  <c r="H8895" i="3" s="1"/>
  <c r="G9019" i="3"/>
  <c r="H9019" i="3" s="1"/>
  <c r="G8755" i="3"/>
  <c r="H8755" i="3" s="1"/>
  <c r="G8325" i="3"/>
  <c r="H8325" i="3" s="1"/>
  <c r="G7915" i="3"/>
  <c r="H7915" i="3" s="1"/>
  <c r="G7882" i="3"/>
  <c r="H7882" i="3" s="1"/>
  <c r="G9578" i="3"/>
  <c r="H9578" i="3" s="1"/>
  <c r="G753" i="3"/>
  <c r="H753" i="3" s="1"/>
  <c r="G9681" i="3"/>
  <c r="H9681" i="3" s="1"/>
  <c r="G9938" i="3"/>
  <c r="H9938" i="3" s="1"/>
  <c r="G255" i="3"/>
  <c r="H255" i="3" s="1"/>
  <c r="G9552" i="3"/>
  <c r="H9552" i="3" s="1"/>
  <c r="G797" i="3"/>
  <c r="H797" i="3" s="1"/>
  <c r="G9831" i="3"/>
  <c r="H9831" i="3" s="1"/>
  <c r="G9820" i="3"/>
  <c r="H9820" i="3" s="1"/>
  <c r="G353" i="3"/>
  <c r="H353" i="3" s="1"/>
  <c r="G872" i="3"/>
  <c r="H872" i="3" s="1"/>
  <c r="G290" i="3"/>
  <c r="H290" i="3" s="1"/>
  <c r="G802" i="3"/>
  <c r="H802" i="3" s="1"/>
  <c r="G2" i="3"/>
  <c r="H2" i="3" s="1"/>
  <c r="G468" i="3"/>
  <c r="H468" i="3" s="1"/>
  <c r="G928" i="3"/>
  <c r="H928" i="3" s="1"/>
  <c r="G136" i="3"/>
  <c r="H136" i="3" s="1"/>
  <c r="G648" i="3"/>
  <c r="H648" i="3" s="1"/>
  <c r="G12" i="3"/>
  <c r="H12" i="3" s="1"/>
  <c r="G490" i="3"/>
  <c r="H490" i="3" s="1"/>
  <c r="G5" i="3"/>
  <c r="H5" i="3" s="1"/>
  <c r="G476" i="3"/>
  <c r="H476" i="3" s="1"/>
  <c r="G992" i="3"/>
  <c r="H992" i="3" s="1"/>
  <c r="G9" i="3"/>
  <c r="H9" i="3" s="1"/>
  <c r="G595" i="3"/>
  <c r="H595" i="3" s="1"/>
  <c r="G177" i="3"/>
  <c r="H177" i="3" s="1"/>
  <c r="G725" i="3"/>
  <c r="H725" i="3" s="1"/>
  <c r="G105" i="3"/>
  <c r="H105" i="3" s="1"/>
  <c r="G681" i="3"/>
  <c r="H681" i="3" s="1"/>
  <c r="G238" i="3"/>
  <c r="H238" i="3" s="1"/>
  <c r="G77" i="3"/>
  <c r="H77" i="3" s="1"/>
  <c r="G271" i="3"/>
  <c r="H271" i="3" s="1"/>
  <c r="G411" i="3"/>
  <c r="H411" i="3" s="1"/>
  <c r="G539" i="3"/>
  <c r="H539" i="3" s="1"/>
  <c r="G667" i="3"/>
  <c r="H667" i="3" s="1"/>
  <c r="G795" i="3"/>
  <c r="H795" i="3" s="1"/>
  <c r="G9973" i="3"/>
  <c r="H9973" i="3" s="1"/>
  <c r="G9845" i="3"/>
  <c r="H9845" i="3" s="1"/>
  <c r="G7516" i="3"/>
  <c r="H7516" i="3" s="1"/>
  <c r="G9331" i="3"/>
  <c r="H9331" i="3" s="1"/>
  <c r="G9029" i="3"/>
  <c r="H9029" i="3" s="1"/>
  <c r="G9304" i="3"/>
  <c r="H9304" i="3" s="1"/>
  <c r="G8124" i="3"/>
  <c r="H8124" i="3" s="1"/>
  <c r="G8155" i="3"/>
  <c r="H8155" i="3" s="1"/>
  <c r="G9567" i="3"/>
  <c r="H9567" i="3" s="1"/>
  <c r="G9715" i="3"/>
  <c r="H9715" i="3" s="1"/>
  <c r="G1124" i="3"/>
  <c r="H1124" i="3" s="1"/>
  <c r="G119" i="3"/>
  <c r="H119" i="3" s="1"/>
  <c r="G604" i="3"/>
  <c r="H604" i="3" s="1"/>
  <c r="G341" i="3"/>
  <c r="H341" i="3" s="1"/>
  <c r="G141" i="3"/>
  <c r="H141" i="3" s="1"/>
  <c r="G827" i="3"/>
  <c r="H827" i="3" s="1"/>
  <c r="G7003" i="3"/>
  <c r="H7003" i="3" s="1"/>
  <c r="G7500" i="3"/>
  <c r="H7500" i="3" s="1"/>
  <c r="G7635" i="3"/>
  <c r="H7635" i="3" s="1"/>
  <c r="G8191" i="3"/>
  <c r="H8191" i="3" s="1"/>
  <c r="G8830" i="3"/>
  <c r="H8830" i="3" s="1"/>
  <c r="G10002" i="3"/>
  <c r="H10002" i="3" s="1"/>
  <c r="G7331" i="3"/>
  <c r="H7331" i="3" s="1"/>
  <c r="G7878" i="3"/>
  <c r="H7878" i="3" s="1"/>
  <c r="G8164" i="3"/>
  <c r="H8164" i="3" s="1"/>
  <c r="G8523" i="3"/>
  <c r="H8523" i="3" s="1"/>
  <c r="G9063" i="3"/>
  <c r="H9063" i="3" s="1"/>
  <c r="G9979" i="3"/>
  <c r="H9979" i="3" s="1"/>
  <c r="G9491" i="3"/>
  <c r="H9491" i="3" s="1"/>
  <c r="G678" i="3"/>
  <c r="H678" i="3" s="1"/>
  <c r="G9583" i="3"/>
  <c r="H9583" i="3" s="1"/>
  <c r="G9317" i="3"/>
  <c r="H9317" i="3" s="1"/>
  <c r="G711" i="3"/>
  <c r="H711" i="3" s="1"/>
  <c r="G9758" i="3"/>
  <c r="H9758" i="3" s="1"/>
  <c r="G9154" i="3"/>
  <c r="H9154" i="3" s="1"/>
  <c r="G9649" i="3"/>
  <c r="H9649" i="3" s="1"/>
  <c r="G9318" i="3"/>
  <c r="H9318" i="3" s="1"/>
  <c r="G1024" i="3"/>
  <c r="H1024" i="3" s="1"/>
  <c r="G9413" i="3"/>
  <c r="H9413" i="3" s="1"/>
  <c r="G9840" i="3"/>
  <c r="H9840" i="3" s="1"/>
  <c r="G9200" i="3"/>
  <c r="H9200" i="3" s="1"/>
  <c r="G9030" i="3"/>
  <c r="H9030" i="3" s="1"/>
  <c r="G9671" i="3"/>
  <c r="H9671" i="3" s="1"/>
  <c r="G8947" i="3"/>
  <c r="H8947" i="3" s="1"/>
  <c r="G365" i="3"/>
  <c r="H365" i="3" s="1"/>
  <c r="G9454" i="3"/>
  <c r="H9454" i="3" s="1"/>
  <c r="G8948" i="3"/>
  <c r="H8948" i="3" s="1"/>
  <c r="G9754" i="3"/>
  <c r="H9754" i="3" s="1"/>
  <c r="G8962" i="3"/>
  <c r="H8962" i="3" s="1"/>
  <c r="G8782" i="3"/>
  <c r="H8782" i="3" s="1"/>
  <c r="G8398" i="3"/>
  <c r="H8398" i="3" s="1"/>
  <c r="G8065" i="3"/>
  <c r="H8065" i="3" s="1"/>
  <c r="G685" i="3"/>
  <c r="H685" i="3" s="1"/>
  <c r="G9057" i="3"/>
  <c r="H9057" i="3" s="1"/>
  <c r="G8462" i="3"/>
  <c r="H8462" i="3" s="1"/>
  <c r="G8477" i="3"/>
  <c r="H8477" i="3" s="1"/>
  <c r="G8217" i="3"/>
  <c r="H8217" i="3" s="1"/>
  <c r="G8006" i="3"/>
  <c r="H8006" i="3" s="1"/>
  <c r="G9125" i="3"/>
  <c r="H9125" i="3" s="1"/>
  <c r="G9278" i="3"/>
  <c r="H9278" i="3" s="1"/>
  <c r="G8432" i="3"/>
  <c r="H8432" i="3" s="1"/>
  <c r="G8348" i="3"/>
  <c r="H8348" i="3" s="1"/>
  <c r="G8146" i="3"/>
  <c r="H8146" i="3" s="1"/>
  <c r="G7545" i="3"/>
  <c r="H7545" i="3" s="1"/>
  <c r="G9759" i="3"/>
  <c r="H9759" i="3" s="1"/>
  <c r="G9922" i="3"/>
  <c r="H9922" i="3" s="1"/>
  <c r="G8817" i="3"/>
  <c r="H8817" i="3" s="1"/>
  <c r="G8607" i="3"/>
  <c r="H8607" i="3" s="1"/>
  <c r="G8175" i="3"/>
  <c r="H8175" i="3" s="1"/>
  <c r="G7793" i="3"/>
  <c r="H7793" i="3" s="1"/>
  <c r="G7770" i="3"/>
  <c r="H7770" i="3" s="1"/>
  <c r="G9690" i="3"/>
  <c r="H9690" i="3" s="1"/>
  <c r="G561" i="3"/>
  <c r="H561" i="3" s="1"/>
  <c r="G9864" i="3"/>
  <c r="H9864" i="3" s="1"/>
  <c r="G9947" i="3"/>
  <c r="H9947" i="3" s="1"/>
  <c r="G798" i="3"/>
  <c r="H798" i="3" s="1"/>
  <c r="G9664" i="3"/>
  <c r="H9664" i="3" s="1"/>
  <c r="G615" i="3"/>
  <c r="H615" i="3" s="1"/>
  <c r="G9918" i="3"/>
  <c r="H9918" i="3" s="1"/>
  <c r="G9889" i="3"/>
  <c r="H9889" i="3" s="1"/>
  <c r="G25" i="3"/>
  <c r="H25" i="3" s="1"/>
  <c r="G310" i="3"/>
  <c r="H310" i="3" s="1"/>
  <c r="G402" i="3"/>
  <c r="H402" i="3" s="1"/>
  <c r="G996" i="3"/>
  <c r="H996" i="3" s="1"/>
  <c r="G68" i="3"/>
  <c r="H68" i="3" s="1"/>
  <c r="G580" i="3"/>
  <c r="H580" i="3" s="1"/>
  <c r="G103" i="3"/>
  <c r="H103" i="3" s="1"/>
  <c r="G248" i="3"/>
  <c r="H248" i="3" s="1"/>
  <c r="G760" i="3"/>
  <c r="H760" i="3" s="1"/>
  <c r="G90" i="3"/>
  <c r="H90" i="3" s="1"/>
  <c r="G602" i="3"/>
  <c r="H602" i="3" s="1"/>
  <c r="G76" i="3"/>
  <c r="H76" i="3" s="1"/>
  <c r="G588" i="3"/>
  <c r="H588" i="3" s="1"/>
  <c r="G111" i="3"/>
  <c r="H111" i="3" s="1"/>
  <c r="G155" i="3"/>
  <c r="H155" i="3" s="1"/>
  <c r="G176" i="3"/>
  <c r="H176" i="3" s="1"/>
  <c r="G325" i="3"/>
  <c r="H325" i="3" s="1"/>
  <c r="G62" i="3"/>
  <c r="H62" i="3" s="1"/>
  <c r="G269" i="3"/>
  <c r="H269" i="3" s="1"/>
  <c r="G793" i="3"/>
  <c r="H793" i="3" s="1"/>
  <c r="G534" i="3"/>
  <c r="H534" i="3" s="1"/>
  <c r="G109" i="3"/>
  <c r="H109" i="3" s="1"/>
  <c r="G291" i="3"/>
  <c r="H291" i="3" s="1"/>
  <c r="G427" i="3"/>
  <c r="H427" i="3" s="1"/>
  <c r="G555" i="3"/>
  <c r="H555" i="3" s="1"/>
  <c r="G683" i="3"/>
  <c r="H683" i="3" s="1"/>
  <c r="G811" i="3"/>
  <c r="H811" i="3" s="1"/>
  <c r="G9957" i="3"/>
  <c r="H9957" i="3" s="1"/>
  <c r="G9990" i="3"/>
  <c r="H9990" i="3" s="1"/>
  <c r="G7019" i="3"/>
  <c r="H7019" i="3" s="1"/>
  <c r="G8944" i="3"/>
  <c r="H8944" i="3" s="1"/>
  <c r="G529" i="3"/>
  <c r="H529" i="3" s="1"/>
  <c r="G106" i="3"/>
  <c r="H106" i="3" s="1"/>
  <c r="G102" i="3"/>
  <c r="H102" i="3" s="1"/>
  <c r="G571" i="3"/>
  <c r="H571" i="3" s="1"/>
  <c r="I2" i="3" l="1"/>
  <c r="D60" i="1" l="1"/>
  <c r="D59" i="1"/>
  <c r="D61" i="1"/>
</calcChain>
</file>

<file path=xl/sharedStrings.xml><?xml version="1.0" encoding="utf-8"?>
<sst xmlns="http://schemas.openxmlformats.org/spreadsheetml/2006/main" count="159" uniqueCount="152">
  <si>
    <t>Yes</t>
  </si>
  <si>
    <t>Parameter</t>
  </si>
  <si>
    <t>Description</t>
  </si>
  <si>
    <t xml:space="preserve">Value </t>
  </si>
  <si>
    <t>Latch-off</t>
  </si>
  <si>
    <t>Step 1: System Parameters</t>
  </si>
  <si>
    <t>Maximum continuous load current</t>
  </si>
  <si>
    <t xml:space="preserve"> </t>
  </si>
  <si>
    <t>Targeted transient overcurrent blanking interval</t>
  </si>
  <si>
    <r>
      <t>V</t>
    </r>
    <r>
      <rPr>
        <b/>
        <vertAlign val="subscript"/>
        <sz val="12"/>
        <color theme="1"/>
        <rFont val="Arial"/>
        <family val="2"/>
      </rPr>
      <t>IN (MIN)</t>
    </r>
    <r>
      <rPr>
        <b/>
        <sz val="12"/>
        <color theme="1"/>
        <rFont val="Arial"/>
        <family val="2"/>
      </rPr>
      <t xml:space="preserve"> (V)</t>
    </r>
  </si>
  <si>
    <r>
      <t>V</t>
    </r>
    <r>
      <rPr>
        <b/>
        <vertAlign val="subscript"/>
        <sz val="12"/>
        <rFont val="Arial"/>
        <family val="2"/>
      </rPr>
      <t>IN (NOM)</t>
    </r>
    <r>
      <rPr>
        <b/>
        <sz val="12"/>
        <rFont val="Arial"/>
        <family val="2"/>
      </rPr>
      <t xml:space="preserve"> (V)</t>
    </r>
  </si>
  <si>
    <r>
      <t>V</t>
    </r>
    <r>
      <rPr>
        <b/>
        <vertAlign val="subscript"/>
        <sz val="12"/>
        <rFont val="Arial"/>
        <family val="2"/>
      </rPr>
      <t>IN (MAX)</t>
    </r>
    <r>
      <rPr>
        <b/>
        <sz val="12"/>
        <rFont val="Arial"/>
        <family val="2"/>
      </rPr>
      <t xml:space="preserve"> (V)</t>
    </r>
  </si>
  <si>
    <r>
      <t>I</t>
    </r>
    <r>
      <rPr>
        <b/>
        <vertAlign val="subscript"/>
        <sz val="12"/>
        <rFont val="Arial"/>
        <family val="2"/>
      </rPr>
      <t>OUT (MAX)</t>
    </r>
    <r>
      <rPr>
        <b/>
        <sz val="12"/>
        <rFont val="Arial"/>
        <family val="2"/>
      </rPr>
      <t xml:space="preserve"> (A)</t>
    </r>
  </si>
  <si>
    <r>
      <t>C</t>
    </r>
    <r>
      <rPr>
        <b/>
        <vertAlign val="subscript"/>
        <sz val="12"/>
        <rFont val="Arial"/>
        <family val="2"/>
      </rPr>
      <t>LOAD</t>
    </r>
    <r>
      <rPr>
        <b/>
        <sz val="12"/>
        <rFont val="Arial"/>
        <family val="2"/>
      </rPr>
      <t xml:space="preserve"> (</t>
    </r>
    <r>
      <rPr>
        <b/>
        <sz val="12"/>
        <rFont val="Calibri"/>
        <family val="2"/>
      </rPr>
      <t>µ</t>
    </r>
    <r>
      <rPr>
        <b/>
        <sz val="13.8"/>
        <rFont val="Arial"/>
        <family val="2"/>
      </rPr>
      <t>F</t>
    </r>
    <r>
      <rPr>
        <b/>
        <sz val="12"/>
        <rFont val="Arial"/>
        <family val="2"/>
      </rPr>
      <t>)</t>
    </r>
  </si>
  <si>
    <r>
      <t>T</t>
    </r>
    <r>
      <rPr>
        <b/>
        <vertAlign val="subscript"/>
        <sz val="12"/>
        <rFont val="Arial"/>
        <family val="2"/>
      </rPr>
      <t>A (MAX)</t>
    </r>
    <r>
      <rPr>
        <b/>
        <sz val="12"/>
        <rFont val="Arial"/>
        <family val="2"/>
      </rPr>
      <t xml:space="preserve"> (</t>
    </r>
    <r>
      <rPr>
        <b/>
        <sz val="12"/>
        <rFont val="Calibri"/>
        <family val="2"/>
      </rPr>
      <t>⁰</t>
    </r>
    <r>
      <rPr>
        <b/>
        <sz val="13.8"/>
        <rFont val="Arial"/>
        <family val="2"/>
      </rPr>
      <t>C</t>
    </r>
    <r>
      <rPr>
        <b/>
        <sz val="12"/>
        <rFont val="Arial"/>
        <family val="2"/>
      </rPr>
      <t>)</t>
    </r>
  </si>
  <si>
    <r>
      <t>I</t>
    </r>
    <r>
      <rPr>
        <b/>
        <vertAlign val="subscript"/>
        <sz val="12"/>
        <color theme="1"/>
        <rFont val="Arial"/>
        <family val="2"/>
      </rPr>
      <t>TRIP (TOTAL)</t>
    </r>
    <r>
      <rPr>
        <b/>
        <sz val="12"/>
        <color theme="1"/>
        <rFont val="Arial"/>
        <family val="2"/>
      </rPr>
      <t xml:space="preserve"> (A) [Targeted]</t>
    </r>
  </si>
  <si>
    <r>
      <t>R</t>
    </r>
    <r>
      <rPr>
        <b/>
        <vertAlign val="subscript"/>
        <sz val="12"/>
        <color theme="1"/>
        <rFont val="Arial"/>
        <family val="2"/>
      </rPr>
      <t>IMON</t>
    </r>
    <r>
      <rPr>
        <b/>
        <sz val="12"/>
        <color theme="1"/>
        <rFont val="Arial"/>
        <family val="2"/>
      </rPr>
      <t xml:space="preserve"> (</t>
    </r>
    <r>
      <rPr>
        <b/>
        <sz val="12"/>
        <color theme="1"/>
        <rFont val="Calibri"/>
        <family val="2"/>
      </rPr>
      <t>Ω</t>
    </r>
    <r>
      <rPr>
        <b/>
        <sz val="12"/>
        <color theme="1"/>
        <rFont val="Arial"/>
        <family val="2"/>
      </rPr>
      <t>) [Calculated]</t>
    </r>
  </si>
  <si>
    <r>
      <t>R</t>
    </r>
    <r>
      <rPr>
        <b/>
        <vertAlign val="subscript"/>
        <sz val="12"/>
        <color theme="1"/>
        <rFont val="Arial"/>
        <family val="2"/>
      </rPr>
      <t>IMON</t>
    </r>
    <r>
      <rPr>
        <b/>
        <sz val="12"/>
        <color theme="1"/>
        <rFont val="Arial"/>
        <family val="2"/>
      </rPr>
      <t xml:space="preserve"> (</t>
    </r>
    <r>
      <rPr>
        <b/>
        <sz val="12"/>
        <color theme="1"/>
        <rFont val="Calibri"/>
        <family val="2"/>
      </rPr>
      <t>Ω</t>
    </r>
    <r>
      <rPr>
        <b/>
        <sz val="12"/>
        <color theme="1"/>
        <rFont val="Arial"/>
        <family val="2"/>
      </rPr>
      <t>) [Actual]</t>
    </r>
  </si>
  <si>
    <r>
      <t>t</t>
    </r>
    <r>
      <rPr>
        <b/>
        <vertAlign val="subscript"/>
        <sz val="12"/>
        <color theme="1"/>
        <rFont val="Arial"/>
        <family val="2"/>
      </rPr>
      <t>ITIMER</t>
    </r>
    <r>
      <rPr>
        <b/>
        <sz val="12"/>
        <color theme="1"/>
        <rFont val="Arial"/>
        <family val="2"/>
      </rPr>
      <t xml:space="preserve"> (ms) [Targeted]</t>
    </r>
  </si>
  <si>
    <r>
      <t>C</t>
    </r>
    <r>
      <rPr>
        <b/>
        <vertAlign val="subscript"/>
        <sz val="12"/>
        <color theme="1"/>
        <rFont val="Arial"/>
        <family val="2"/>
      </rPr>
      <t>DVDT</t>
    </r>
    <r>
      <rPr>
        <b/>
        <sz val="12"/>
        <color theme="1"/>
        <rFont val="Arial"/>
        <family val="2"/>
      </rPr>
      <t xml:space="preserve"> (nF) [Actual]</t>
    </r>
  </si>
  <si>
    <t xml:space="preserve">Calculated value of lower resistor in a resistor divider network to set the under-voltage lockout threshold </t>
  </si>
  <si>
    <t>Step 2: eFuse Design</t>
  </si>
  <si>
    <t>Targeted threshold for overcurrent &amp; short-circuit protection and active current sharing</t>
  </si>
  <si>
    <r>
      <t>Minimum recommended number of devices to be in parallel to support I</t>
    </r>
    <r>
      <rPr>
        <b/>
        <vertAlign val="subscript"/>
        <sz val="12"/>
        <color theme="1"/>
        <rFont val="Arial"/>
        <family val="2"/>
      </rPr>
      <t>OUT (MAX)</t>
    </r>
  </si>
  <si>
    <r>
      <t>V</t>
    </r>
    <r>
      <rPr>
        <b/>
        <vertAlign val="subscript"/>
        <sz val="12"/>
        <color theme="1"/>
        <rFont val="Arial"/>
        <family val="2"/>
      </rPr>
      <t>IREF</t>
    </r>
    <r>
      <rPr>
        <b/>
        <sz val="12"/>
        <color theme="1"/>
        <rFont val="Arial"/>
        <family val="2"/>
      </rPr>
      <t xml:space="preserve"> (V) [Targeted]</t>
    </r>
  </si>
  <si>
    <r>
      <t>R</t>
    </r>
    <r>
      <rPr>
        <b/>
        <vertAlign val="subscript"/>
        <sz val="12"/>
        <color theme="1"/>
        <rFont val="Arial"/>
        <family val="2"/>
      </rPr>
      <t>IREF</t>
    </r>
    <r>
      <rPr>
        <b/>
        <sz val="12"/>
        <color theme="1"/>
        <rFont val="Arial"/>
        <family val="2"/>
      </rPr>
      <t xml:space="preserve"> (kΩ) [Calculated]</t>
    </r>
  </si>
  <si>
    <t>TPS25985 Design Calculation Tool</t>
  </si>
  <si>
    <r>
      <t>R</t>
    </r>
    <r>
      <rPr>
        <b/>
        <vertAlign val="subscript"/>
        <sz val="12"/>
        <color theme="1"/>
        <rFont val="Arial"/>
        <family val="2"/>
      </rPr>
      <t>IREF</t>
    </r>
    <r>
      <rPr>
        <b/>
        <sz val="12"/>
        <color theme="1"/>
        <rFont val="Arial"/>
        <family val="2"/>
      </rPr>
      <t xml:space="preserve"> (kΩ) [Actual]</t>
    </r>
  </si>
  <si>
    <t>Calculated value of capacitance on the ITIMER pin</t>
  </si>
  <si>
    <r>
      <t>R</t>
    </r>
    <r>
      <rPr>
        <b/>
        <vertAlign val="subscript"/>
        <sz val="12"/>
        <color theme="1"/>
        <rFont val="Arial"/>
        <family val="2"/>
      </rPr>
      <t>ILIM</t>
    </r>
    <r>
      <rPr>
        <b/>
        <sz val="12"/>
        <color theme="1"/>
        <rFont val="Arial"/>
        <family val="2"/>
      </rPr>
      <t xml:space="preserve"> (Ω) [Calculated]</t>
    </r>
  </si>
  <si>
    <r>
      <t>R</t>
    </r>
    <r>
      <rPr>
        <b/>
        <vertAlign val="subscript"/>
        <sz val="12"/>
        <color theme="1"/>
        <rFont val="Arial"/>
        <family val="2"/>
      </rPr>
      <t>ILIM</t>
    </r>
    <r>
      <rPr>
        <b/>
        <sz val="12"/>
        <color theme="1"/>
        <rFont val="Arial"/>
        <family val="2"/>
      </rPr>
      <t xml:space="preserve"> (Ω) [Actual]</t>
    </r>
  </si>
  <si>
    <t>Power loss with capacitive load (W)</t>
  </si>
  <si>
    <t>Power loss with resistive load (W)</t>
  </si>
  <si>
    <t>Power loss with current load (W)</t>
  </si>
  <si>
    <t>Power loss with power load (W)</t>
  </si>
  <si>
    <t>Total loss (W)</t>
  </si>
  <si>
    <t>Allowable startup time (ms)</t>
  </si>
  <si>
    <t>Maximum allowable startup time (ms)</t>
  </si>
  <si>
    <t>Minimum allowable startup time (ms)</t>
  </si>
  <si>
    <t>Allowable loss based on SOA (W)</t>
  </si>
  <si>
    <r>
      <t>T</t>
    </r>
    <r>
      <rPr>
        <b/>
        <vertAlign val="subscript"/>
        <sz val="11"/>
        <color theme="1"/>
        <rFont val="Arial"/>
        <family val="2"/>
      </rPr>
      <t>ss</t>
    </r>
    <r>
      <rPr>
        <b/>
        <sz val="11"/>
        <color theme="1"/>
        <rFont val="Arial"/>
        <family val="2"/>
      </rPr>
      <t xml:space="preserve"> (ms)</t>
    </r>
  </si>
  <si>
    <t>SYSTEM PARAMETERS</t>
  </si>
  <si>
    <t>SERIAL NO.</t>
  </si>
  <si>
    <t>TIME (ms)</t>
  </si>
  <si>
    <t>VOUT (V)</t>
  </si>
  <si>
    <r>
      <t>V</t>
    </r>
    <r>
      <rPr>
        <vertAlign val="subscript"/>
        <sz val="11"/>
        <color theme="1"/>
        <rFont val="Calibri"/>
        <family val="2"/>
        <scheme val="minor"/>
      </rPr>
      <t>IN</t>
    </r>
    <r>
      <rPr>
        <sz val="11"/>
        <color theme="1"/>
        <rFont val="Calibri"/>
        <family val="2"/>
        <scheme val="minor"/>
      </rPr>
      <t xml:space="preserve"> (V)</t>
    </r>
  </si>
  <si>
    <r>
      <t>C</t>
    </r>
    <r>
      <rPr>
        <vertAlign val="subscript"/>
        <sz val="12"/>
        <rFont val="Arial"/>
        <family val="2"/>
      </rPr>
      <t>LOAD</t>
    </r>
    <r>
      <rPr>
        <sz val="12"/>
        <rFont val="Arial"/>
        <family val="2"/>
      </rPr>
      <t xml:space="preserve"> (</t>
    </r>
    <r>
      <rPr>
        <sz val="12"/>
        <rFont val="Calibri"/>
        <family val="2"/>
      </rPr>
      <t>µ</t>
    </r>
    <r>
      <rPr>
        <sz val="13.8"/>
        <rFont val="Arial"/>
        <family val="2"/>
      </rPr>
      <t>F</t>
    </r>
    <r>
      <rPr>
        <sz val="12"/>
        <rFont val="Arial"/>
        <family val="2"/>
      </rPr>
      <t>)</t>
    </r>
  </si>
  <si>
    <r>
      <t>R</t>
    </r>
    <r>
      <rPr>
        <vertAlign val="subscript"/>
        <sz val="12"/>
        <color theme="1"/>
        <rFont val="Arial"/>
        <family val="2"/>
      </rPr>
      <t>LOAD (STARTUP)</t>
    </r>
    <r>
      <rPr>
        <sz val="12"/>
        <color theme="1"/>
        <rFont val="Arial"/>
        <family val="2"/>
      </rPr>
      <t xml:space="preserve"> (</t>
    </r>
    <r>
      <rPr>
        <sz val="12"/>
        <color theme="1"/>
        <rFont val="Calibri"/>
        <family val="2"/>
      </rPr>
      <t>Ω</t>
    </r>
    <r>
      <rPr>
        <sz val="12"/>
        <color theme="1"/>
        <rFont val="Arial"/>
        <family val="2"/>
      </rPr>
      <t>)</t>
    </r>
  </si>
  <si>
    <r>
      <t>V</t>
    </r>
    <r>
      <rPr>
        <vertAlign val="subscript"/>
        <sz val="12"/>
        <color theme="1"/>
        <rFont val="Arial"/>
        <family val="2"/>
      </rPr>
      <t xml:space="preserve">ONTH (CR) </t>
    </r>
    <r>
      <rPr>
        <sz val="12"/>
        <color theme="1"/>
        <rFont val="Arial"/>
        <family val="2"/>
      </rPr>
      <t>(V)</t>
    </r>
  </si>
  <si>
    <r>
      <t>I</t>
    </r>
    <r>
      <rPr>
        <vertAlign val="subscript"/>
        <sz val="12"/>
        <color theme="1"/>
        <rFont val="Arial"/>
        <family val="2"/>
      </rPr>
      <t>LOAD (STARTUP)</t>
    </r>
    <r>
      <rPr>
        <sz val="12"/>
        <color theme="1"/>
        <rFont val="Arial"/>
        <family val="2"/>
      </rPr>
      <t xml:space="preserve"> (</t>
    </r>
    <r>
      <rPr>
        <sz val="12"/>
        <color theme="1"/>
        <rFont val="Calibri"/>
        <family val="2"/>
      </rPr>
      <t>A</t>
    </r>
    <r>
      <rPr>
        <sz val="12"/>
        <color theme="1"/>
        <rFont val="Arial"/>
        <family val="2"/>
      </rPr>
      <t>)</t>
    </r>
  </si>
  <si>
    <r>
      <t>V</t>
    </r>
    <r>
      <rPr>
        <vertAlign val="subscript"/>
        <sz val="12"/>
        <color theme="1"/>
        <rFont val="Arial"/>
        <family val="2"/>
      </rPr>
      <t xml:space="preserve">ONTH (CC) </t>
    </r>
    <r>
      <rPr>
        <sz val="12"/>
        <color theme="1"/>
        <rFont val="Arial"/>
        <family val="2"/>
      </rPr>
      <t>(V)</t>
    </r>
  </si>
  <si>
    <r>
      <t>P</t>
    </r>
    <r>
      <rPr>
        <vertAlign val="subscript"/>
        <sz val="12"/>
        <color theme="1"/>
        <rFont val="Arial"/>
        <family val="2"/>
      </rPr>
      <t>LOAD (STARTUP)</t>
    </r>
    <r>
      <rPr>
        <sz val="12"/>
        <color theme="1"/>
        <rFont val="Arial"/>
        <family val="2"/>
      </rPr>
      <t xml:space="preserve"> (</t>
    </r>
    <r>
      <rPr>
        <sz val="12"/>
        <color theme="1"/>
        <rFont val="Calibri"/>
        <family val="2"/>
      </rPr>
      <t>W</t>
    </r>
    <r>
      <rPr>
        <sz val="12"/>
        <color theme="1"/>
        <rFont val="Arial"/>
        <family val="2"/>
      </rPr>
      <t>)</t>
    </r>
  </si>
  <si>
    <r>
      <t>V</t>
    </r>
    <r>
      <rPr>
        <vertAlign val="subscript"/>
        <sz val="12"/>
        <color theme="1"/>
        <rFont val="Arial"/>
        <family val="2"/>
      </rPr>
      <t xml:space="preserve">ONTH (CP) </t>
    </r>
    <r>
      <rPr>
        <sz val="12"/>
        <color theme="1"/>
        <rFont val="Arial"/>
        <family val="2"/>
      </rPr>
      <t>(V)</t>
    </r>
  </si>
  <si>
    <r>
      <t>T</t>
    </r>
    <r>
      <rPr>
        <vertAlign val="subscript"/>
        <sz val="12"/>
        <color theme="1"/>
        <rFont val="Arial"/>
        <family val="2"/>
      </rPr>
      <t>STARTUP</t>
    </r>
    <r>
      <rPr>
        <sz val="12"/>
        <color theme="1"/>
        <rFont val="Arial"/>
        <family val="2"/>
      </rPr>
      <t xml:space="preserve"> (ms)</t>
    </r>
  </si>
  <si>
    <t>SLEW RATE (mV/µs)</t>
  </si>
  <si>
    <r>
      <t>I</t>
    </r>
    <r>
      <rPr>
        <vertAlign val="subscript"/>
        <sz val="12"/>
        <color theme="1"/>
        <rFont val="Arial"/>
        <family val="2"/>
      </rPr>
      <t>INRUSH</t>
    </r>
    <r>
      <rPr>
        <sz val="12"/>
        <color theme="1"/>
        <rFont val="Arial"/>
        <family val="2"/>
      </rPr>
      <t xml:space="preserve"> (A)</t>
    </r>
  </si>
  <si>
    <t>Current during startup (A)</t>
  </si>
  <si>
    <t>Maximum current during startup (A)</t>
  </si>
  <si>
    <t>Current limit during startup (A)</t>
  </si>
  <si>
    <r>
      <t>C</t>
    </r>
    <r>
      <rPr>
        <b/>
        <vertAlign val="subscript"/>
        <sz val="12"/>
        <color theme="1"/>
        <rFont val="Arial"/>
        <family val="2"/>
      </rPr>
      <t>ITIMER</t>
    </r>
    <r>
      <rPr>
        <b/>
        <sz val="12"/>
        <color theme="1"/>
        <rFont val="Arial"/>
        <family val="2"/>
      </rPr>
      <t xml:space="preserve"> (nF) [Calculated]</t>
    </r>
  </si>
  <si>
    <r>
      <t>C</t>
    </r>
    <r>
      <rPr>
        <b/>
        <vertAlign val="subscript"/>
        <sz val="12"/>
        <color theme="1"/>
        <rFont val="Arial"/>
        <family val="2"/>
      </rPr>
      <t>ITIMER</t>
    </r>
    <r>
      <rPr>
        <b/>
        <sz val="12"/>
        <color theme="1"/>
        <rFont val="Arial"/>
        <family val="2"/>
      </rPr>
      <t xml:space="preserve"> (nF) [Actual]</t>
    </r>
  </si>
  <si>
    <t>Minimum input operating voltage</t>
  </si>
  <si>
    <t>Nominal input operating voltage</t>
  </si>
  <si>
    <t>Maximum input operating voltage</t>
  </si>
  <si>
    <t>Maximum output load capacitance</t>
  </si>
  <si>
    <t>Maximum ambient operating temperature</t>
  </si>
  <si>
    <t>Is the power good (PG) signal used to turn ON all the downstream loads?</t>
  </si>
  <si>
    <t>Calculated Cells</t>
  </si>
  <si>
    <t>The user needs to fill out the input cells.</t>
  </si>
  <si>
    <t>Step 3: Design Summary</t>
  </si>
  <si>
    <t xml:space="preserve">Enter the value of resistance (selected by the user) at the IMON pin </t>
  </si>
  <si>
    <t>Enter the value of capacitance (selected by the user) at the ITIMER pin</t>
  </si>
  <si>
    <t>Enter the value of the capacitor (selected by the user) at the DVDT pin</t>
  </si>
  <si>
    <t xml:space="preserve">Enter the value of upper resistor (selected by the user)  in a resistor divider network to set the under-voltage lockout threshold </t>
  </si>
  <si>
    <t xml:space="preserve">Enter the value of lower resistor in a resistor (selected by the user) divider network to set the under-voltage lockout threshold </t>
  </si>
  <si>
    <r>
      <t>R</t>
    </r>
    <r>
      <rPr>
        <b/>
        <vertAlign val="subscript"/>
        <sz val="12"/>
        <color theme="1"/>
        <rFont val="Arial"/>
        <family val="2"/>
      </rPr>
      <t>IREF</t>
    </r>
    <r>
      <rPr>
        <b/>
        <sz val="12"/>
        <color theme="1"/>
        <rFont val="Arial"/>
        <family val="2"/>
      </rPr>
      <t xml:space="preserve"> (kΩ)</t>
    </r>
  </si>
  <si>
    <r>
      <t>R</t>
    </r>
    <r>
      <rPr>
        <b/>
        <vertAlign val="subscript"/>
        <sz val="12"/>
        <color theme="1"/>
        <rFont val="Arial"/>
        <family val="2"/>
      </rPr>
      <t>IMON</t>
    </r>
    <r>
      <rPr>
        <b/>
        <sz val="12"/>
        <color theme="1"/>
        <rFont val="Arial"/>
        <family val="2"/>
      </rPr>
      <t xml:space="preserve"> (Ω)</t>
    </r>
  </si>
  <si>
    <r>
      <t>R</t>
    </r>
    <r>
      <rPr>
        <b/>
        <vertAlign val="subscript"/>
        <sz val="12"/>
        <color theme="1"/>
        <rFont val="Arial"/>
        <family val="2"/>
      </rPr>
      <t>ILIM</t>
    </r>
    <r>
      <rPr>
        <b/>
        <sz val="12"/>
        <color theme="1"/>
        <rFont val="Arial"/>
        <family val="2"/>
      </rPr>
      <t xml:space="preserve"> (Ω)</t>
    </r>
  </si>
  <si>
    <r>
      <t>C</t>
    </r>
    <r>
      <rPr>
        <b/>
        <vertAlign val="subscript"/>
        <sz val="12"/>
        <color theme="1"/>
        <rFont val="Arial"/>
        <family val="2"/>
      </rPr>
      <t>ITIMER</t>
    </r>
    <r>
      <rPr>
        <b/>
        <sz val="12"/>
        <color theme="1"/>
        <rFont val="Arial"/>
        <family val="2"/>
      </rPr>
      <t xml:space="preserve"> (nF)</t>
    </r>
  </si>
  <si>
    <r>
      <t>C</t>
    </r>
    <r>
      <rPr>
        <b/>
        <vertAlign val="subscript"/>
        <sz val="12"/>
        <color theme="1"/>
        <rFont val="Arial"/>
        <family val="2"/>
      </rPr>
      <t>DVDT</t>
    </r>
    <r>
      <rPr>
        <b/>
        <sz val="12"/>
        <color theme="1"/>
        <rFont val="Arial"/>
        <family val="2"/>
      </rPr>
      <t xml:space="preserve"> (nF)</t>
    </r>
  </si>
  <si>
    <t>Enter the value of resistance (selected by the user) at the IREF pin</t>
  </si>
  <si>
    <t>Design Summary</t>
  </si>
  <si>
    <t>Number of eFuse(s) needed to support the maximum DC load current</t>
  </si>
  <si>
    <t>Calculated value of resistance at the IREF pin</t>
  </si>
  <si>
    <t>Calculated value of resistance at the IMON pin</t>
  </si>
  <si>
    <t>Resistor value, needs to be connected to IREF pin of the primary eFuse (Tolerance &lt; 0.5%, Power Rating &gt; 100mW)</t>
  </si>
  <si>
    <t>Resistor value, needs to be connected to IMON pin of the primary eFuse (Tolerance &lt; 0.5%, Power Rating &gt; 100mW)</t>
  </si>
  <si>
    <t>Resistor value, needs to be connected between IN and EN/UVLO pins of the primary eFuse (Tolerance &lt; 1%, Power Rating &gt; 100mW)</t>
  </si>
  <si>
    <t>Resistor value, needs to be connected between EN/UVLO and GND pins of the primary eFuse (Tolerance &lt; 1%, Power Rating &gt; 100mW)</t>
  </si>
  <si>
    <t>Capacitor value, needs to be connected to DVDT pin of the primary eFuse (Tolerance &lt; 10%, DC Voltage Rating &gt; 25V)</t>
  </si>
  <si>
    <t>Capacitor value, needs to be connected to ITIMER pin of the primary eFuse (Tolerance &lt; 10%, DC Voltage Rating &gt; 25V)</t>
  </si>
  <si>
    <t>Targeted circuit-breaker threshold during steady state</t>
  </si>
  <si>
    <t>Will an ADC/downstream load/DC-DC controller use the IMON pin voltage to monitor the system current?</t>
  </si>
  <si>
    <t>Minimum recommended start-up time with maximum input voltage</t>
  </si>
  <si>
    <t>Maximum recommended start-up time with maximum input voltage</t>
  </si>
  <si>
    <r>
      <t>T</t>
    </r>
    <r>
      <rPr>
        <b/>
        <vertAlign val="subscript"/>
        <sz val="12"/>
        <color theme="1"/>
        <rFont val="Arial"/>
        <family val="2"/>
      </rPr>
      <t>ss (MIN)</t>
    </r>
    <r>
      <rPr>
        <b/>
        <sz val="12"/>
        <color theme="1"/>
        <rFont val="Arial"/>
        <family val="2"/>
      </rPr>
      <t xml:space="preserve"> (ms) [Recommended]</t>
    </r>
  </si>
  <si>
    <r>
      <t>T</t>
    </r>
    <r>
      <rPr>
        <b/>
        <vertAlign val="subscript"/>
        <sz val="12"/>
        <color theme="1"/>
        <rFont val="Arial"/>
        <family val="2"/>
      </rPr>
      <t>ss (MAX)</t>
    </r>
    <r>
      <rPr>
        <b/>
        <sz val="12"/>
        <color theme="1"/>
        <rFont val="Arial"/>
        <family val="2"/>
      </rPr>
      <t xml:space="preserve"> (ms) [Recommended]</t>
    </r>
  </si>
  <si>
    <r>
      <t>R</t>
    </r>
    <r>
      <rPr>
        <b/>
        <vertAlign val="subscript"/>
        <sz val="12"/>
        <color theme="1"/>
        <rFont val="Arial"/>
        <family val="2"/>
      </rPr>
      <t>1</t>
    </r>
    <r>
      <rPr>
        <b/>
        <sz val="12"/>
        <color theme="1"/>
        <rFont val="Arial"/>
        <family val="2"/>
      </rPr>
      <t xml:space="preserve"> (k</t>
    </r>
    <r>
      <rPr>
        <b/>
        <sz val="12"/>
        <color theme="1"/>
        <rFont val="Calibri"/>
        <family val="2"/>
      </rPr>
      <t>Ω</t>
    </r>
    <r>
      <rPr>
        <b/>
        <sz val="12"/>
        <color theme="1"/>
        <rFont val="Arial"/>
        <family val="2"/>
      </rPr>
      <t>) [Actual]</t>
    </r>
  </si>
  <si>
    <r>
      <t>R</t>
    </r>
    <r>
      <rPr>
        <b/>
        <vertAlign val="subscript"/>
        <sz val="12"/>
        <color theme="1"/>
        <rFont val="Arial"/>
        <family val="2"/>
      </rPr>
      <t>2</t>
    </r>
    <r>
      <rPr>
        <b/>
        <sz val="12"/>
        <color theme="1"/>
        <rFont val="Arial"/>
        <family val="2"/>
      </rPr>
      <t xml:space="preserve"> (k</t>
    </r>
    <r>
      <rPr>
        <b/>
        <sz val="12"/>
        <color theme="1"/>
        <rFont val="Calibri"/>
        <family val="2"/>
      </rPr>
      <t>Ω</t>
    </r>
    <r>
      <rPr>
        <b/>
        <sz val="12"/>
        <color theme="1"/>
        <rFont val="Arial"/>
        <family val="2"/>
      </rPr>
      <t>) [Calculated]</t>
    </r>
  </si>
  <si>
    <r>
      <t>R</t>
    </r>
    <r>
      <rPr>
        <b/>
        <vertAlign val="subscript"/>
        <sz val="12"/>
        <color theme="1"/>
        <rFont val="Arial"/>
        <family val="2"/>
      </rPr>
      <t>2</t>
    </r>
    <r>
      <rPr>
        <b/>
        <sz val="12"/>
        <color theme="1"/>
        <rFont val="Arial"/>
        <family val="2"/>
      </rPr>
      <t xml:space="preserve"> (k</t>
    </r>
    <r>
      <rPr>
        <b/>
        <sz val="12"/>
        <color theme="1"/>
        <rFont val="Calibri"/>
        <family val="2"/>
      </rPr>
      <t>Ω</t>
    </r>
    <r>
      <rPr>
        <b/>
        <sz val="12"/>
        <color theme="1"/>
        <rFont val="Arial"/>
        <family val="2"/>
      </rPr>
      <t>) [Actual]</t>
    </r>
  </si>
  <si>
    <r>
      <t xml:space="preserve">Number of devices selected by the user </t>
    </r>
    <r>
      <rPr>
        <b/>
        <u val="double"/>
        <sz val="12"/>
        <color theme="1"/>
        <rFont val="Arial"/>
        <family val="2"/>
      </rPr>
      <t>(</t>
    </r>
    <r>
      <rPr>
        <b/>
        <i/>
        <u val="double"/>
        <sz val="12"/>
        <color theme="1"/>
        <rFont val="Arial"/>
        <family val="2"/>
      </rPr>
      <t>Must be more than equal to the minimum recommended one)</t>
    </r>
  </si>
  <si>
    <t>There is an error, which must be corrected.</t>
  </si>
  <si>
    <r>
      <t>R</t>
    </r>
    <r>
      <rPr>
        <b/>
        <vertAlign val="subscript"/>
        <sz val="12"/>
        <color theme="1"/>
        <rFont val="Arial"/>
        <family val="2"/>
      </rPr>
      <t>1</t>
    </r>
    <r>
      <rPr>
        <b/>
        <sz val="12"/>
        <color theme="1"/>
        <rFont val="Arial"/>
        <family val="2"/>
      </rPr>
      <t xml:space="preserve"> (kΩ)</t>
    </r>
  </si>
  <si>
    <r>
      <t>R</t>
    </r>
    <r>
      <rPr>
        <b/>
        <vertAlign val="subscript"/>
        <sz val="12"/>
        <color theme="1"/>
        <rFont val="Arial"/>
        <family val="2"/>
      </rPr>
      <t>2</t>
    </r>
    <r>
      <rPr>
        <b/>
        <sz val="12"/>
        <color theme="1"/>
        <rFont val="Arial"/>
        <family val="2"/>
      </rPr>
      <t xml:space="preserve"> (kΩ)</t>
    </r>
  </si>
  <si>
    <t>TPS25985 Datasheet</t>
  </si>
  <si>
    <t>TPS25985EVM User's Guide</t>
  </si>
  <si>
    <r>
      <t>V</t>
    </r>
    <r>
      <rPr>
        <b/>
        <vertAlign val="subscript"/>
        <sz val="12"/>
        <color theme="1"/>
        <rFont val="Arial"/>
        <family val="2"/>
      </rPr>
      <t>IREF-MIN</t>
    </r>
    <r>
      <rPr>
        <b/>
        <sz val="12"/>
        <color theme="1"/>
        <rFont val="Arial"/>
        <family val="2"/>
      </rPr>
      <t xml:space="preserve"> (V) [Actual]</t>
    </r>
  </si>
  <si>
    <r>
      <t>V</t>
    </r>
    <r>
      <rPr>
        <b/>
        <vertAlign val="subscript"/>
        <sz val="12"/>
        <color theme="1"/>
        <rFont val="Arial"/>
        <family val="2"/>
      </rPr>
      <t>IREF-MAX</t>
    </r>
    <r>
      <rPr>
        <b/>
        <sz val="12"/>
        <color theme="1"/>
        <rFont val="Arial"/>
        <family val="2"/>
      </rPr>
      <t xml:space="preserve"> (V) [Actual]</t>
    </r>
  </si>
  <si>
    <t>Actual minimum threshold for overcurrent &amp; short-circuit protection and active current sharing</t>
  </si>
  <si>
    <t>Actual typical threshold for overcurrent &amp; short-circuit protection and active current sharing</t>
  </si>
  <si>
    <r>
      <t>V</t>
    </r>
    <r>
      <rPr>
        <b/>
        <vertAlign val="subscript"/>
        <sz val="12"/>
        <color theme="1"/>
        <rFont val="Arial"/>
        <family val="2"/>
      </rPr>
      <t>IREF-TYP</t>
    </r>
    <r>
      <rPr>
        <b/>
        <sz val="12"/>
        <color theme="1"/>
        <rFont val="Arial"/>
        <family val="2"/>
      </rPr>
      <t xml:space="preserve"> (V) [Actual]</t>
    </r>
  </si>
  <si>
    <t>Actual maximum threshold for overcurrent &amp; short-circuit protection and active current sharing</t>
  </si>
  <si>
    <r>
      <t>I</t>
    </r>
    <r>
      <rPr>
        <b/>
        <vertAlign val="subscript"/>
        <sz val="12"/>
        <color theme="1"/>
        <rFont val="Arial"/>
        <family val="2"/>
      </rPr>
      <t>TRIP (TOTAL)-TYP</t>
    </r>
    <r>
      <rPr>
        <b/>
        <sz val="12"/>
        <color theme="1"/>
        <rFont val="Arial"/>
        <family val="2"/>
      </rPr>
      <t xml:space="preserve"> (A) [Actual]</t>
    </r>
  </si>
  <si>
    <r>
      <t>I</t>
    </r>
    <r>
      <rPr>
        <b/>
        <vertAlign val="subscript"/>
        <sz val="12"/>
        <color theme="1"/>
        <rFont val="Arial"/>
        <family val="2"/>
      </rPr>
      <t>TRIP (TOTAL)-MAX</t>
    </r>
    <r>
      <rPr>
        <b/>
        <sz val="12"/>
        <color theme="1"/>
        <rFont val="Arial"/>
        <family val="2"/>
      </rPr>
      <t xml:space="preserve"> (A) [Actual]</t>
    </r>
  </si>
  <si>
    <r>
      <t>I</t>
    </r>
    <r>
      <rPr>
        <b/>
        <vertAlign val="subscript"/>
        <sz val="12"/>
        <color theme="1"/>
        <rFont val="Arial"/>
        <family val="2"/>
      </rPr>
      <t>TRIP (TOTAL)-MIN</t>
    </r>
    <r>
      <rPr>
        <b/>
        <sz val="12"/>
        <color theme="1"/>
        <rFont val="Arial"/>
        <family val="2"/>
      </rPr>
      <t xml:space="preserve"> (A) [Actual]</t>
    </r>
  </si>
  <si>
    <t xml:space="preserve">Actual typical circuit-breaker threshold during steady state </t>
  </si>
  <si>
    <t xml:space="preserve">Actual maximum circuit-breaker threshold during steady state </t>
  </si>
  <si>
    <t xml:space="preserve">Actual minimum circuit-breaker threshold during steady state </t>
  </si>
  <si>
    <t>ILIM INRUSH-TYP (A) [Actual]</t>
  </si>
  <si>
    <t>ILIM INRUSH-MIN (A) [Actual]</t>
  </si>
  <si>
    <t>ILIM INRUSH-MAX (A) [Actual]</t>
  </si>
  <si>
    <r>
      <t>t</t>
    </r>
    <r>
      <rPr>
        <b/>
        <vertAlign val="subscript"/>
        <sz val="12"/>
        <color theme="1"/>
        <rFont val="Arial"/>
        <family val="2"/>
      </rPr>
      <t>ITIMER-TYP</t>
    </r>
    <r>
      <rPr>
        <b/>
        <sz val="12"/>
        <color theme="1"/>
        <rFont val="Arial"/>
        <family val="2"/>
      </rPr>
      <t xml:space="preserve"> (ms) [Actual]</t>
    </r>
  </si>
  <si>
    <r>
      <t>t</t>
    </r>
    <r>
      <rPr>
        <b/>
        <vertAlign val="subscript"/>
        <sz val="12"/>
        <color theme="1"/>
        <rFont val="Arial"/>
        <family val="2"/>
      </rPr>
      <t>ITIMER-MAX</t>
    </r>
    <r>
      <rPr>
        <b/>
        <sz val="12"/>
        <color theme="1"/>
        <rFont val="Arial"/>
        <family val="2"/>
      </rPr>
      <t xml:space="preserve"> (ms) [Actual]</t>
    </r>
  </si>
  <si>
    <t>Actual maximum transient overcurrent blanking interval</t>
  </si>
  <si>
    <r>
      <t>t</t>
    </r>
    <r>
      <rPr>
        <b/>
        <vertAlign val="subscript"/>
        <sz val="12"/>
        <color theme="1"/>
        <rFont val="Arial"/>
        <family val="2"/>
      </rPr>
      <t>ITIMER-MIN</t>
    </r>
    <r>
      <rPr>
        <b/>
        <sz val="12"/>
        <color theme="1"/>
        <rFont val="Arial"/>
        <family val="2"/>
      </rPr>
      <t xml:space="preserve"> (ms) [Actual]</t>
    </r>
  </si>
  <si>
    <t>Actual minium transient overcurrent blanking interval</t>
  </si>
  <si>
    <t>Actual typical transient overcurrent blanking interval</t>
  </si>
  <si>
    <r>
      <t>C</t>
    </r>
    <r>
      <rPr>
        <b/>
        <vertAlign val="subscript"/>
        <sz val="12"/>
        <color theme="1"/>
        <rFont val="Arial"/>
        <family val="2"/>
      </rPr>
      <t>DVDT-MIN</t>
    </r>
    <r>
      <rPr>
        <b/>
        <sz val="12"/>
        <color theme="1"/>
        <rFont val="Arial"/>
        <family val="2"/>
      </rPr>
      <t xml:space="preserve"> (nF) [Recommended]</t>
    </r>
  </si>
  <si>
    <r>
      <t>C</t>
    </r>
    <r>
      <rPr>
        <b/>
        <vertAlign val="subscript"/>
        <sz val="12"/>
        <color theme="1"/>
        <rFont val="Arial"/>
        <family val="2"/>
      </rPr>
      <t>DVDT-MAX</t>
    </r>
    <r>
      <rPr>
        <b/>
        <sz val="12"/>
        <color theme="1"/>
        <rFont val="Arial"/>
        <family val="2"/>
      </rPr>
      <t xml:space="preserve"> (nF) [Recommended]</t>
    </r>
  </si>
  <si>
    <t>Minimum recommended value of the soft-start capacitor</t>
  </si>
  <si>
    <t>Maximum recommended value of the soft-start capacitor</t>
  </si>
  <si>
    <r>
      <t>V</t>
    </r>
    <r>
      <rPr>
        <b/>
        <vertAlign val="subscript"/>
        <sz val="12"/>
        <color theme="1"/>
        <rFont val="Arial"/>
        <family val="2"/>
      </rPr>
      <t>UVLO(R)-TYP</t>
    </r>
    <r>
      <rPr>
        <b/>
        <sz val="12"/>
        <color theme="1"/>
        <rFont val="Arial"/>
        <family val="2"/>
      </rPr>
      <t xml:space="preserve"> (V) [Actual]</t>
    </r>
  </si>
  <si>
    <r>
      <t>V</t>
    </r>
    <r>
      <rPr>
        <b/>
        <vertAlign val="subscript"/>
        <sz val="12"/>
        <color theme="1"/>
        <rFont val="Arial"/>
        <family val="2"/>
      </rPr>
      <t>UVLO(R)-MAX</t>
    </r>
    <r>
      <rPr>
        <b/>
        <sz val="12"/>
        <color theme="1"/>
        <rFont val="Arial"/>
        <family val="2"/>
      </rPr>
      <t xml:space="preserve"> (V) [Actual]</t>
    </r>
  </si>
  <si>
    <r>
      <t>V</t>
    </r>
    <r>
      <rPr>
        <b/>
        <vertAlign val="subscript"/>
        <sz val="12"/>
        <color theme="1"/>
        <rFont val="Arial"/>
        <family val="2"/>
      </rPr>
      <t>UVLO(R)-MIN</t>
    </r>
    <r>
      <rPr>
        <b/>
        <sz val="12"/>
        <color theme="1"/>
        <rFont val="Arial"/>
        <family val="2"/>
      </rPr>
      <t xml:space="preserve"> (V) [Actual]</t>
    </r>
  </si>
  <si>
    <r>
      <t>V</t>
    </r>
    <r>
      <rPr>
        <b/>
        <vertAlign val="subscript"/>
        <sz val="12"/>
        <color theme="1"/>
        <rFont val="Arial"/>
        <family val="2"/>
      </rPr>
      <t>UVLO(F)-TYP</t>
    </r>
    <r>
      <rPr>
        <b/>
        <sz val="12"/>
        <color theme="1"/>
        <rFont val="Arial"/>
        <family val="2"/>
      </rPr>
      <t xml:space="preserve"> (V) [Actual]</t>
    </r>
  </si>
  <si>
    <r>
      <t>V</t>
    </r>
    <r>
      <rPr>
        <b/>
        <vertAlign val="subscript"/>
        <sz val="12"/>
        <color theme="1"/>
        <rFont val="Arial"/>
        <family val="2"/>
      </rPr>
      <t>UVLO(F)-MIN</t>
    </r>
    <r>
      <rPr>
        <b/>
        <sz val="12"/>
        <color theme="1"/>
        <rFont val="Arial"/>
        <family val="2"/>
      </rPr>
      <t xml:space="preserve"> (V) [Actual]</t>
    </r>
  </si>
  <si>
    <r>
      <t>V</t>
    </r>
    <r>
      <rPr>
        <b/>
        <vertAlign val="subscript"/>
        <sz val="12"/>
        <color theme="1"/>
        <rFont val="Arial"/>
        <family val="2"/>
      </rPr>
      <t>UVLO(F)-MAX</t>
    </r>
    <r>
      <rPr>
        <b/>
        <sz val="12"/>
        <color theme="1"/>
        <rFont val="Arial"/>
        <family val="2"/>
      </rPr>
      <t xml:space="preserve"> (V) [Actual]</t>
    </r>
  </si>
  <si>
    <t xml:space="preserve">Actual typical under-voltage lockout rising threshold </t>
  </si>
  <si>
    <t xml:space="preserve">Actual minimum under-voltage lockout rising threshold </t>
  </si>
  <si>
    <t xml:space="preserve">Actual maximum under-voltage lockout rising threshold </t>
  </si>
  <si>
    <t xml:space="preserve">Actual typical under-voltage lockout falling threshold </t>
  </si>
  <si>
    <t xml:space="preserve">Actual minimum under-voltage lockout falling threshold </t>
  </si>
  <si>
    <t xml:space="preserve">Actual maximum under-voltage lockout falling threshold </t>
  </si>
  <si>
    <r>
      <t>T</t>
    </r>
    <r>
      <rPr>
        <b/>
        <vertAlign val="subscript"/>
        <sz val="12"/>
        <color theme="1"/>
        <rFont val="Arial"/>
        <family val="2"/>
      </rPr>
      <t>SS-TYP</t>
    </r>
    <r>
      <rPr>
        <b/>
        <sz val="12"/>
        <color theme="1"/>
        <rFont val="Arial"/>
        <family val="2"/>
      </rPr>
      <t xml:space="preserve"> (ms) [Actual]</t>
    </r>
  </si>
  <si>
    <r>
      <t>T</t>
    </r>
    <r>
      <rPr>
        <b/>
        <vertAlign val="subscript"/>
        <sz val="12"/>
        <color theme="1"/>
        <rFont val="Arial"/>
        <family val="2"/>
      </rPr>
      <t>SS-MIN</t>
    </r>
    <r>
      <rPr>
        <b/>
        <sz val="12"/>
        <color theme="1"/>
        <rFont val="Arial"/>
        <family val="2"/>
      </rPr>
      <t xml:space="preserve"> (ms) [Actual]</t>
    </r>
  </si>
  <si>
    <r>
      <t>T</t>
    </r>
    <r>
      <rPr>
        <b/>
        <vertAlign val="subscript"/>
        <sz val="12"/>
        <color theme="1"/>
        <rFont val="Arial"/>
        <family val="2"/>
      </rPr>
      <t>SS-MAX</t>
    </r>
    <r>
      <rPr>
        <b/>
        <sz val="12"/>
        <color theme="1"/>
        <rFont val="Arial"/>
        <family val="2"/>
      </rPr>
      <t xml:space="preserve"> (ms) [Actual]</t>
    </r>
  </si>
  <si>
    <t>Actual typical start-up time with maximum input voltage</t>
  </si>
  <si>
    <t>Actual minimum start-up time with maximum input voltage</t>
  </si>
  <si>
    <t>Actual maximum start-up time with maximum input voltage</t>
  </si>
  <si>
    <r>
      <t>Please post any questions or concerns regarding this design calculator in the TI E2E</t>
    </r>
    <r>
      <rPr>
        <b/>
        <u/>
        <vertAlign val="superscript"/>
        <sz val="11"/>
        <color rgb="FF00B0F0"/>
        <rFont val="Arial"/>
        <family val="2"/>
      </rPr>
      <t>TM</t>
    </r>
    <r>
      <rPr>
        <b/>
        <u/>
        <sz val="11"/>
        <color rgb="FF00B0F0"/>
        <rFont val="Arial"/>
        <family val="2"/>
      </rPr>
      <t xml:space="preserve"> forums.</t>
    </r>
  </si>
  <si>
    <t>Constant Current + Power</t>
  </si>
  <si>
    <t>YES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</si>
</sst>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00"/>
  </numFmts>
  <fonts count="30" x14ac:knownFonts="1"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vertAlign val="subscript"/>
      <sz val="12"/>
      <color theme="1"/>
      <name val="Arial"/>
      <family val="2"/>
    </font>
    <font>
      <b/>
      <vertAlign val="subscript"/>
      <sz val="12"/>
      <color theme="1"/>
      <name val="Arial"/>
      <family val="2"/>
    </font>
    <font>
      <b/>
      <vertAlign val="subscript"/>
      <sz val="12"/>
      <name val="Arial"/>
      <family val="2"/>
    </font>
    <font>
      <b/>
      <sz val="12"/>
      <name val="Calibri"/>
      <family val="2"/>
    </font>
    <font>
      <b/>
      <sz val="13.8"/>
      <name val="Arial"/>
      <family val="2"/>
    </font>
    <font>
      <b/>
      <sz val="12"/>
      <color theme="1"/>
      <name val="Calibri"/>
      <family val="2"/>
    </font>
    <font>
      <vertAlign val="subscript"/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vertAlign val="subscript"/>
      <sz val="11"/>
      <color theme="1"/>
      <name val="Arial"/>
      <family val="2"/>
    </font>
    <font>
      <sz val="11"/>
      <color theme="1"/>
      <name val="Arial"/>
      <family val="2"/>
    </font>
    <font>
      <b/>
      <u/>
      <sz val="11"/>
      <color rgb="FFFFC000"/>
      <name val="Arial"/>
      <family val="2"/>
    </font>
    <font>
      <b/>
      <sz val="14"/>
      <color theme="1"/>
      <name val="Arial"/>
      <family val="2"/>
    </font>
    <font>
      <vertAlign val="subscript"/>
      <sz val="12"/>
      <name val="Arial"/>
      <family val="2"/>
    </font>
    <font>
      <sz val="12"/>
      <name val="Calibri"/>
      <family val="2"/>
    </font>
    <font>
      <sz val="13.8"/>
      <name val="Arial"/>
      <family val="2"/>
    </font>
    <font>
      <sz val="12"/>
      <color theme="1"/>
      <name val="Calibri"/>
      <family val="2"/>
    </font>
    <font>
      <b/>
      <sz val="11"/>
      <color rgb="FFFF0000"/>
      <name val="Calibri"/>
      <family val="2"/>
    </font>
    <font>
      <b/>
      <i/>
      <sz val="12"/>
      <color theme="1"/>
      <name val="Arial"/>
      <family val="2"/>
    </font>
    <font>
      <b/>
      <i/>
      <u val="double"/>
      <sz val="12"/>
      <color theme="1"/>
      <name val="Arial"/>
      <family val="2"/>
    </font>
    <font>
      <b/>
      <i/>
      <sz val="12"/>
      <name val="Arial"/>
      <family val="2"/>
    </font>
    <font>
      <b/>
      <u val="double"/>
      <sz val="12"/>
      <color theme="1"/>
      <name val="Arial"/>
      <family val="2"/>
    </font>
    <font>
      <b/>
      <u/>
      <sz val="16"/>
      <color rgb="FF0000FF"/>
      <name val="Arial"/>
      <family val="2"/>
    </font>
    <font>
      <u/>
      <sz val="11"/>
      <color theme="10"/>
      <name val="Calibri"/>
      <family val="2"/>
      <scheme val="minor"/>
    </font>
    <font>
      <b/>
      <u/>
      <sz val="11"/>
      <color rgb="FF00B0F0"/>
      <name val="Arial"/>
      <family val="2"/>
    </font>
    <font>
      <b/>
      <u/>
      <vertAlign val="superscript"/>
      <sz val="11"/>
      <color rgb="FF00B0F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00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0000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27" fillId="0" borderId="0" applyNumberFormat="0" applyFill="0" applyBorder="0" applyAlignment="0" applyProtection="0"/>
  </cellStyleXfs>
  <cellXfs count="154">
    <xf numFmtId="0" fontId="0" fillId="0" borderId="0" xfId="0"/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vertical="center"/>
    </xf>
    <xf numFmtId="0" fontId="1" fillId="0" borderId="0" xfId="0" applyFont="1" applyBorder="1" applyAlignment="1">
      <alignment vertical="center"/>
    </xf>
    <xf numFmtId="0" fontId="1" fillId="0" borderId="0" xfId="0" applyFont="1" applyAlignment="1">
      <alignment horizontal="right" vertical="center"/>
    </xf>
    <xf numFmtId="0" fontId="2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164" fontId="1" fillId="0" borderId="0" xfId="0" applyNumberFormat="1" applyFont="1" applyBorder="1" applyAlignment="1">
      <alignment horizontal="left" vertical="center"/>
    </xf>
    <xf numFmtId="0" fontId="1" fillId="0" borderId="0" xfId="0" applyFont="1" applyAlignment="1" applyProtection="1">
      <alignment horizontal="left" vertical="center"/>
      <protection locked="0"/>
    </xf>
    <xf numFmtId="0" fontId="1" fillId="0" borderId="0" xfId="0" applyFont="1" applyAlignment="1" applyProtection="1">
      <alignment vertical="center"/>
      <protection locked="0"/>
    </xf>
    <xf numFmtId="0" fontId="1" fillId="0" borderId="0" xfId="0" applyFont="1" applyBorder="1" applyAlignment="1" applyProtection="1">
      <alignment horizontal="center" vertical="center"/>
      <protection locked="0"/>
    </xf>
    <xf numFmtId="0" fontId="1" fillId="0" borderId="0" xfId="0" applyFont="1" applyBorder="1" applyAlignment="1">
      <alignment horizontal="center"/>
    </xf>
    <xf numFmtId="0" fontId="1" fillId="0" borderId="0" xfId="0" applyFont="1" applyAlignment="1" applyProtection="1">
      <alignment vertical="center"/>
      <protection hidden="1"/>
    </xf>
    <xf numFmtId="0" fontId="1" fillId="0" borderId="0" xfId="0" applyFont="1" applyBorder="1" applyAlignment="1" applyProtection="1">
      <alignment vertical="center"/>
      <protection hidden="1"/>
    </xf>
    <xf numFmtId="0" fontId="1" fillId="0" borderId="0" xfId="0" applyFont="1" applyAlignment="1">
      <alignment vertical="center" wrapText="1"/>
    </xf>
    <xf numFmtId="2" fontId="1" fillId="0" borderId="0" xfId="0" applyNumberFormat="1" applyFont="1" applyAlignment="1">
      <alignment horizontal="center" vertical="center"/>
    </xf>
    <xf numFmtId="0" fontId="1" fillId="3" borderId="0" xfId="0" applyFont="1" applyFill="1" applyBorder="1" applyAlignment="1" applyProtection="1">
      <alignment vertical="center" wrapText="1"/>
    </xf>
    <xf numFmtId="2" fontId="3" fillId="3" borderId="0" xfId="0" applyNumberFormat="1" applyFont="1" applyFill="1" applyBorder="1" applyAlignment="1" applyProtection="1">
      <alignment horizontal="left" vertical="center"/>
    </xf>
    <xf numFmtId="2" fontId="3" fillId="3" borderId="0" xfId="0" applyNumberFormat="1" applyFont="1" applyFill="1" applyBorder="1" applyAlignment="1" applyProtection="1">
      <alignment horizontal="center" vertical="center"/>
    </xf>
    <xf numFmtId="0" fontId="4" fillId="3" borderId="7" xfId="0" applyFont="1" applyFill="1" applyBorder="1" applyAlignment="1" applyProtection="1">
      <alignment horizontal="center" vertical="center"/>
    </xf>
    <xf numFmtId="0" fontId="4" fillId="3" borderId="7" xfId="0" applyFont="1" applyFill="1" applyBorder="1" applyAlignment="1" applyProtection="1">
      <alignment horizontal="center" vertical="center" wrapText="1"/>
    </xf>
    <xf numFmtId="2" fontId="4" fillId="3" borderId="7" xfId="0" applyNumberFormat="1" applyFont="1" applyFill="1" applyBorder="1" applyAlignment="1" applyProtection="1">
      <alignment horizontal="center" vertical="center"/>
    </xf>
    <xf numFmtId="0" fontId="2" fillId="3" borderId="8" xfId="0" applyFont="1" applyFill="1" applyBorder="1" applyAlignment="1" applyProtection="1">
      <alignment vertical="center"/>
    </xf>
    <xf numFmtId="0" fontId="4" fillId="3" borderId="4" xfId="0" applyNumberFormat="1" applyFont="1" applyFill="1" applyBorder="1" applyAlignment="1" applyProtection="1">
      <alignment vertical="center"/>
    </xf>
    <xf numFmtId="0" fontId="4" fillId="3" borderId="5" xfId="0" applyNumberFormat="1" applyFont="1" applyFill="1" applyBorder="1" applyAlignment="1" applyProtection="1">
      <alignment vertical="center"/>
    </xf>
    <xf numFmtId="0" fontId="2" fillId="0" borderId="0" xfId="0" applyFont="1" applyBorder="1" applyAlignment="1">
      <alignment vertical="center"/>
    </xf>
    <xf numFmtId="0" fontId="2" fillId="0" borderId="0" xfId="0" applyFont="1" applyBorder="1" applyAlignment="1">
      <alignment horizontal="center"/>
    </xf>
    <xf numFmtId="0" fontId="1" fillId="0" borderId="0" xfId="0" applyFont="1" applyBorder="1" applyAlignment="1" applyProtection="1">
      <alignment vertical="center"/>
      <protection locked="0"/>
    </xf>
    <xf numFmtId="0" fontId="1" fillId="0" borderId="0" xfId="0" applyFont="1" applyBorder="1" applyAlignment="1" applyProtection="1">
      <alignment horizontal="center" vertical="center"/>
      <protection hidden="1"/>
    </xf>
    <xf numFmtId="0" fontId="2" fillId="3" borderId="2" xfId="0" applyFont="1" applyFill="1" applyBorder="1" applyAlignment="1" applyProtection="1">
      <alignment vertical="center" wrapText="1"/>
    </xf>
    <xf numFmtId="0" fontId="4" fillId="3" borderId="0" xfId="0" applyNumberFormat="1" applyFont="1" applyFill="1" applyBorder="1" applyAlignment="1" applyProtection="1">
      <alignment vertical="center"/>
    </xf>
    <xf numFmtId="0" fontId="2" fillId="3" borderId="0" xfId="0" applyFont="1" applyFill="1" applyBorder="1" applyAlignment="1" applyProtection="1">
      <alignment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/>
    </xf>
    <xf numFmtId="2" fontId="14" fillId="0" borderId="0" xfId="0" applyNumberFormat="1" applyFont="1" applyAlignment="1">
      <alignment horizontal="center"/>
    </xf>
    <xf numFmtId="164" fontId="14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center" vertical="center" wrapText="1"/>
    </xf>
    <xf numFmtId="165" fontId="12" fillId="0" borderId="0" xfId="0" applyNumberFormat="1" applyFont="1" applyAlignment="1">
      <alignment horizontal="center" vertical="center" wrapText="1"/>
    </xf>
    <xf numFmtId="0" fontId="0" fillId="3" borderId="17" xfId="0" applyFill="1" applyBorder="1" applyAlignment="1">
      <alignment horizontal="center"/>
    </xf>
    <xf numFmtId="2" fontId="3" fillId="3" borderId="18" xfId="0" applyNumberFormat="1" applyFont="1" applyFill="1" applyBorder="1" applyAlignment="1" applyProtection="1">
      <alignment horizontal="center" vertical="center"/>
    </xf>
    <xf numFmtId="165" fontId="14" fillId="0" borderId="0" xfId="0" applyNumberFormat="1" applyFont="1" applyAlignment="1">
      <alignment horizontal="center"/>
    </xf>
    <xf numFmtId="165" fontId="0" fillId="0" borderId="0" xfId="0" applyNumberFormat="1"/>
    <xf numFmtId="0" fontId="3" fillId="3" borderId="19" xfId="0" applyNumberFormat="1" applyFont="1" applyFill="1" applyBorder="1" applyAlignment="1" applyProtection="1">
      <alignment horizontal="center" vertical="center"/>
    </xf>
    <xf numFmtId="2" fontId="3" fillId="3" borderId="1" xfId="0" applyNumberFormat="1" applyFont="1" applyFill="1" applyBorder="1" applyAlignment="1" applyProtection="1">
      <alignment horizontal="center" vertical="center"/>
    </xf>
    <xf numFmtId="0" fontId="1" fillId="3" borderId="19" xfId="0" applyFont="1" applyFill="1" applyBorder="1" applyAlignment="1" applyProtection="1">
      <alignment horizontal="center" vertical="center"/>
    </xf>
    <xf numFmtId="0" fontId="1" fillId="3" borderId="20" xfId="0" applyFont="1" applyFill="1" applyBorder="1" applyAlignment="1" applyProtection="1">
      <alignment horizontal="center" vertical="center" wrapText="1"/>
    </xf>
    <xf numFmtId="2" fontId="3" fillId="3" borderId="21" xfId="0" applyNumberFormat="1" applyFont="1" applyFill="1" applyBorder="1" applyAlignment="1" applyProtection="1">
      <alignment horizontal="center" vertical="center"/>
    </xf>
    <xf numFmtId="0" fontId="14" fillId="0" borderId="0" xfId="0" applyFont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center"/>
    </xf>
    <xf numFmtId="0" fontId="1" fillId="0" borderId="0" xfId="0" applyFont="1" applyAlignment="1" applyProtection="1">
      <alignment horizontal="left" vertical="center" wrapText="1"/>
      <protection locked="0"/>
    </xf>
    <xf numFmtId="0" fontId="1" fillId="0" borderId="0" xfId="0" applyFont="1" applyBorder="1" applyAlignment="1" applyProtection="1">
      <alignment horizontal="left" vertical="center" wrapText="1"/>
      <protection locked="0"/>
    </xf>
    <xf numFmtId="0" fontId="1" fillId="0" borderId="0" xfId="0" applyFont="1" applyAlignment="1">
      <alignment horizontal="left" vertical="center" wrapText="1"/>
    </xf>
    <xf numFmtId="0" fontId="1" fillId="0" borderId="0" xfId="0" applyFont="1" applyBorder="1" applyAlignment="1">
      <alignment vertical="center" wrapText="1"/>
    </xf>
    <xf numFmtId="0" fontId="1" fillId="0" borderId="0" xfId="0" applyFont="1" applyBorder="1" applyAlignment="1">
      <alignment horizontal="center" vertical="center" wrapText="1"/>
    </xf>
    <xf numFmtId="0" fontId="4" fillId="3" borderId="3" xfId="0" applyNumberFormat="1" applyFont="1" applyFill="1" applyBorder="1" applyAlignment="1" applyProtection="1">
      <alignment vertical="center"/>
    </xf>
    <xf numFmtId="164" fontId="3" fillId="4" borderId="2" xfId="0" applyNumberFormat="1" applyFont="1" applyFill="1" applyBorder="1" applyAlignment="1" applyProtection="1">
      <alignment horizontal="center" vertical="center"/>
      <protection locked="0"/>
    </xf>
    <xf numFmtId="1" fontId="3" fillId="4" borderId="2" xfId="0" applyNumberFormat="1" applyFont="1" applyFill="1" applyBorder="1" applyAlignment="1" applyProtection="1">
      <alignment horizontal="center" vertical="center"/>
      <protection locked="0"/>
    </xf>
    <xf numFmtId="2" fontId="3" fillId="4" borderId="2" xfId="0" applyNumberFormat="1" applyFont="1" applyFill="1" applyBorder="1" applyAlignment="1" applyProtection="1">
      <alignment horizontal="center" vertical="center"/>
      <protection locked="0"/>
    </xf>
    <xf numFmtId="164" fontId="3" fillId="4" borderId="2" xfId="0" applyNumberFormat="1" applyFont="1" applyFill="1" applyBorder="1" applyAlignment="1" applyProtection="1">
      <alignment horizontal="center" vertical="center" wrapText="1"/>
      <protection locked="0"/>
    </xf>
    <xf numFmtId="164" fontId="3" fillId="5" borderId="2" xfId="0" applyNumberFormat="1" applyFont="1" applyFill="1" applyBorder="1" applyAlignment="1" applyProtection="1">
      <alignment horizontal="center" vertical="center"/>
    </xf>
    <xf numFmtId="164" fontId="3" fillId="5" borderId="2" xfId="0" applyNumberFormat="1" applyFont="1" applyFill="1" applyBorder="1" applyAlignment="1" applyProtection="1">
      <alignment horizontal="center" vertical="center" wrapText="1"/>
    </xf>
    <xf numFmtId="0" fontId="2" fillId="3" borderId="26" xfId="0" applyFont="1" applyFill="1" applyBorder="1" applyAlignment="1" applyProtection="1">
      <alignment vertical="center"/>
    </xf>
    <xf numFmtId="0" fontId="2" fillId="3" borderId="25" xfId="0" applyFont="1" applyFill="1" applyBorder="1" applyAlignment="1" applyProtection="1">
      <alignment vertical="center"/>
    </xf>
    <xf numFmtId="164" fontId="3" fillId="4" borderId="4" xfId="0" applyNumberFormat="1" applyFont="1" applyFill="1" applyBorder="1" applyAlignment="1" applyProtection="1">
      <alignment horizontal="center" vertical="center"/>
      <protection locked="0"/>
    </xf>
    <xf numFmtId="2" fontId="3" fillId="4" borderId="4" xfId="0" applyNumberFormat="1" applyFont="1" applyFill="1" applyBorder="1" applyAlignment="1" applyProtection="1">
      <alignment horizontal="center" vertical="center"/>
      <protection locked="0"/>
    </xf>
    <xf numFmtId="1" fontId="3" fillId="5" borderId="2" xfId="0" applyNumberFormat="1" applyFont="1" applyFill="1" applyBorder="1" applyAlignment="1" applyProtection="1">
      <alignment horizontal="center" vertical="center" wrapText="1"/>
    </xf>
    <xf numFmtId="2" fontId="3" fillId="4" borderId="6" xfId="0" applyNumberFormat="1" applyFont="1" applyFill="1" applyBorder="1" applyAlignment="1" applyProtection="1">
      <alignment horizontal="center" vertical="center"/>
      <protection locked="0"/>
    </xf>
    <xf numFmtId="1" fontId="3" fillId="5" borderId="2" xfId="0" applyNumberFormat="1" applyFont="1" applyFill="1" applyBorder="1" applyAlignment="1" applyProtection="1">
      <alignment horizontal="center" vertical="center" shrinkToFit="1"/>
    </xf>
    <xf numFmtId="2" fontId="3" fillId="5" borderId="2" xfId="0" applyNumberFormat="1" applyFont="1" applyFill="1" applyBorder="1" applyAlignment="1" applyProtection="1">
      <alignment horizontal="center" vertical="center"/>
    </xf>
    <xf numFmtId="2" fontId="1" fillId="5" borderId="2" xfId="0" applyNumberFormat="1" applyFont="1" applyFill="1" applyBorder="1" applyAlignment="1" applyProtection="1">
      <alignment horizontal="center" vertical="center" shrinkToFit="1"/>
    </xf>
    <xf numFmtId="2" fontId="3" fillId="5" borderId="2" xfId="0" applyNumberFormat="1" applyFont="1" applyFill="1" applyBorder="1" applyAlignment="1" applyProtection="1">
      <alignment horizontal="center" vertical="center" wrapText="1"/>
    </xf>
    <xf numFmtId="164" fontId="1" fillId="5" borderId="2" xfId="0" applyNumberFormat="1" applyFont="1" applyFill="1" applyBorder="1" applyAlignment="1" applyProtection="1">
      <alignment horizontal="center" vertical="center" shrinkToFit="1"/>
    </xf>
    <xf numFmtId="1" fontId="1" fillId="5" borderId="2" xfId="0" applyNumberFormat="1" applyFont="1" applyFill="1" applyBorder="1" applyAlignment="1" applyProtection="1">
      <alignment horizontal="center" vertical="center" wrapText="1"/>
    </xf>
    <xf numFmtId="1" fontId="3" fillId="5" borderId="28" xfId="0" applyNumberFormat="1" applyFont="1" applyFill="1" applyBorder="1" applyAlignment="1" applyProtection="1">
      <alignment horizontal="center" vertical="center"/>
    </xf>
    <xf numFmtId="1" fontId="3" fillId="4" borderId="27" xfId="0" applyNumberFormat="1" applyFont="1" applyFill="1" applyBorder="1" applyAlignment="1" applyProtection="1">
      <alignment horizontal="center" vertical="center"/>
      <protection locked="0"/>
    </xf>
    <xf numFmtId="1" fontId="3" fillId="4" borderId="8" xfId="0" applyNumberFormat="1" applyFont="1" applyFill="1" applyBorder="1" applyAlignment="1" applyProtection="1">
      <alignment horizontal="center" vertical="center"/>
      <protection locked="0"/>
    </xf>
    <xf numFmtId="1" fontId="3" fillId="4" borderId="5" xfId="0" applyNumberFormat="1" applyFont="1" applyFill="1" applyBorder="1" applyAlignment="1" applyProtection="1">
      <alignment horizontal="center" vertical="center"/>
      <protection locked="0"/>
    </xf>
    <xf numFmtId="1" fontId="3" fillId="4" borderId="2" xfId="0" applyNumberFormat="1" applyFont="1" applyFill="1" applyBorder="1" applyAlignment="1" applyProtection="1">
      <alignment horizontal="center" vertical="center" wrapText="1"/>
      <protection locked="0"/>
    </xf>
    <xf numFmtId="0" fontId="2" fillId="3" borderId="4" xfId="0" applyFont="1" applyFill="1" applyBorder="1" applyAlignment="1" applyProtection="1">
      <alignment vertical="center" wrapText="1"/>
    </xf>
    <xf numFmtId="164" fontId="2" fillId="6" borderId="2" xfId="0" applyNumberFormat="1" applyFont="1" applyFill="1" applyBorder="1" applyAlignment="1" applyProtection="1">
      <alignment horizontal="center" vertical="center" wrapText="1"/>
    </xf>
    <xf numFmtId="164" fontId="2" fillId="6" borderId="2" xfId="0" applyNumberFormat="1" applyFont="1" applyFill="1" applyBorder="1" applyAlignment="1" applyProtection="1">
      <alignment horizontal="center" vertical="center"/>
    </xf>
    <xf numFmtId="164" fontId="2" fillId="6" borderId="12" xfId="0" applyNumberFormat="1" applyFont="1" applyFill="1" applyBorder="1" applyAlignment="1" applyProtection="1">
      <alignment horizontal="center" vertical="center" wrapText="1"/>
    </xf>
    <xf numFmtId="0" fontId="2" fillId="3" borderId="8" xfId="0" applyFont="1" applyFill="1" applyBorder="1" applyAlignment="1" applyProtection="1">
      <alignment vertical="center" wrapText="1"/>
    </xf>
    <xf numFmtId="1" fontId="2" fillId="6" borderId="28" xfId="0" applyNumberFormat="1" applyFont="1" applyFill="1" applyBorder="1" applyAlignment="1" applyProtection="1">
      <alignment horizontal="center" vertical="center" wrapText="1"/>
    </xf>
    <xf numFmtId="0" fontId="22" fillId="0" borderId="0" xfId="0" applyFont="1" applyBorder="1" applyAlignment="1">
      <alignment horizontal="left" vertical="center"/>
    </xf>
    <xf numFmtId="0" fontId="1" fillId="0" borderId="0" xfId="0" applyFont="1" applyAlignment="1" applyProtection="1">
      <alignment horizontal="right" vertical="center"/>
      <protection locked="0"/>
    </xf>
    <xf numFmtId="0" fontId="2" fillId="3" borderId="4" xfId="0" applyFont="1" applyFill="1" applyBorder="1" applyAlignment="1" applyProtection="1">
      <alignment vertical="center"/>
    </xf>
    <xf numFmtId="0" fontId="2" fillId="3" borderId="25" xfId="0" applyFont="1" applyFill="1" applyBorder="1" applyAlignment="1" applyProtection="1">
      <alignment vertical="center" wrapText="1"/>
    </xf>
    <xf numFmtId="0" fontId="2" fillId="3" borderId="2" xfId="0" applyFont="1" applyFill="1" applyBorder="1" applyAlignment="1" applyProtection="1">
      <alignment vertical="center"/>
    </xf>
    <xf numFmtId="0" fontId="2" fillId="3" borderId="4" xfId="0" applyFont="1" applyFill="1" applyBorder="1" applyAlignment="1" applyProtection="1">
      <alignment horizontal="left" vertical="center" wrapText="1"/>
    </xf>
    <xf numFmtId="0" fontId="2" fillId="3" borderId="2" xfId="0" applyFont="1" applyFill="1" applyBorder="1" applyAlignment="1" applyProtection="1">
      <alignment horizontal="left" vertical="center" wrapText="1"/>
    </xf>
    <xf numFmtId="0" fontId="2" fillId="3" borderId="6" xfId="0" applyFont="1" applyFill="1" applyBorder="1" applyAlignment="1" applyProtection="1">
      <alignment vertical="center"/>
    </xf>
    <xf numFmtId="0" fontId="2" fillId="0" borderId="8" xfId="0" applyFont="1" applyBorder="1" applyAlignment="1" applyProtection="1">
      <alignment vertical="center" wrapText="1"/>
    </xf>
    <xf numFmtId="0" fontId="2" fillId="0" borderId="4" xfId="0" applyFont="1" applyBorder="1" applyAlignment="1" applyProtection="1">
      <alignment vertical="center" wrapText="1"/>
    </xf>
    <xf numFmtId="0" fontId="2" fillId="0" borderId="6" xfId="0" applyFont="1" applyBorder="1" applyAlignment="1" applyProtection="1">
      <alignment vertical="center" wrapText="1"/>
    </xf>
    <xf numFmtId="0" fontId="2" fillId="3" borderId="2" xfId="0" applyFont="1" applyFill="1" applyBorder="1" applyAlignment="1" applyProtection="1">
      <alignment horizontal="left" vertical="center" wrapText="1"/>
    </xf>
    <xf numFmtId="0" fontId="4" fillId="3" borderId="2" xfId="0" applyNumberFormat="1" applyFont="1" applyFill="1" applyBorder="1" applyAlignment="1" applyProtection="1">
      <alignment vertical="center"/>
    </xf>
    <xf numFmtId="0" fontId="4" fillId="3" borderId="12" xfId="0" applyNumberFormat="1" applyFont="1" applyFill="1" applyBorder="1" applyAlignment="1" applyProtection="1">
      <alignment vertical="center"/>
    </xf>
    <xf numFmtId="0" fontId="4" fillId="3" borderId="6" xfId="0" applyNumberFormat="1" applyFont="1" applyFill="1" applyBorder="1" applyAlignment="1" applyProtection="1">
      <alignment vertical="center"/>
    </xf>
    <xf numFmtId="0" fontId="2" fillId="3" borderId="5" xfId="0" applyFont="1" applyFill="1" applyBorder="1" applyAlignment="1" applyProtection="1">
      <alignment vertical="center"/>
    </xf>
    <xf numFmtId="0" fontId="2" fillId="3" borderId="38" xfId="0" applyFont="1" applyFill="1" applyBorder="1" applyAlignment="1" applyProtection="1">
      <alignment vertical="center" wrapText="1"/>
    </xf>
    <xf numFmtId="164" fontId="1" fillId="4" borderId="38" xfId="0" applyNumberFormat="1" applyFont="1" applyFill="1" applyBorder="1" applyAlignment="1" applyProtection="1">
      <alignment horizontal="center" vertical="center"/>
      <protection locked="0"/>
    </xf>
    <xf numFmtId="0" fontId="2" fillId="3" borderId="22" xfId="0" applyFont="1" applyFill="1" applyBorder="1" applyAlignment="1" applyProtection="1">
      <alignment vertical="center"/>
    </xf>
    <xf numFmtId="0" fontId="2" fillId="3" borderId="13" xfId="0" applyFont="1" applyFill="1" applyBorder="1" applyAlignment="1" applyProtection="1">
      <alignment vertical="center"/>
    </xf>
    <xf numFmtId="0" fontId="2" fillId="3" borderId="22" xfId="0" applyFont="1" applyFill="1" applyBorder="1" applyAlignment="1" applyProtection="1">
      <alignment vertical="center" wrapText="1"/>
    </xf>
    <xf numFmtId="0" fontId="2" fillId="3" borderId="39" xfId="0" applyFont="1" applyFill="1" applyBorder="1" applyAlignment="1" applyProtection="1">
      <alignment vertical="center" wrapText="1"/>
    </xf>
    <xf numFmtId="164" fontId="1" fillId="5" borderId="4" xfId="0" applyNumberFormat="1" applyFont="1" applyFill="1" applyBorder="1" applyAlignment="1" applyProtection="1">
      <alignment horizontal="center" vertical="center"/>
    </xf>
    <xf numFmtId="164" fontId="1" fillId="5" borderId="6" xfId="0" applyNumberFormat="1" applyFont="1" applyFill="1" applyBorder="1" applyAlignment="1" applyProtection="1">
      <alignment horizontal="center" vertical="center"/>
    </xf>
    <xf numFmtId="0" fontId="28" fillId="0" borderId="0" xfId="1" applyFont="1" applyAlignment="1" applyProtection="1">
      <alignment horizontal="left" vertical="center"/>
      <protection locked="0"/>
    </xf>
    <xf numFmtId="0" fontId="2" fillId="0" borderId="0" xfId="0" applyFont="1" applyBorder="1" applyAlignment="1">
      <alignment horizontal="center" vertical="center" wrapText="1"/>
    </xf>
    <xf numFmtId="0" fontId="24" fillId="3" borderId="9" xfId="0" applyFont="1" applyFill="1" applyBorder="1" applyAlignment="1" applyProtection="1">
      <alignment horizontal="left" vertical="center"/>
    </xf>
    <xf numFmtId="0" fontId="24" fillId="3" borderId="10" xfId="0" applyFont="1" applyFill="1" applyBorder="1" applyAlignment="1" applyProtection="1">
      <alignment horizontal="left" vertical="center"/>
    </xf>
    <xf numFmtId="0" fontId="24" fillId="3" borderId="11" xfId="0" applyFont="1" applyFill="1" applyBorder="1" applyAlignment="1" applyProtection="1">
      <alignment horizontal="left" vertical="center"/>
    </xf>
    <xf numFmtId="0" fontId="4" fillId="3" borderId="19" xfId="0" applyNumberFormat="1" applyFont="1" applyFill="1" applyBorder="1" applyAlignment="1" applyProtection="1">
      <alignment horizontal="left" vertical="center"/>
    </xf>
    <xf numFmtId="0" fontId="4" fillId="3" borderId="1" xfId="0" applyNumberFormat="1" applyFont="1" applyFill="1" applyBorder="1" applyAlignment="1" applyProtection="1">
      <alignment horizontal="left" vertical="center"/>
    </xf>
    <xf numFmtId="0" fontId="4" fillId="3" borderId="37" xfId="0" applyNumberFormat="1" applyFont="1" applyFill="1" applyBorder="1" applyAlignment="1" applyProtection="1">
      <alignment horizontal="left" vertical="center"/>
    </xf>
    <xf numFmtId="0" fontId="2" fillId="3" borderId="22" xfId="0" applyFont="1" applyFill="1" applyBorder="1" applyAlignment="1" applyProtection="1">
      <alignment horizontal="left" vertical="center" wrapText="1" shrinkToFit="1"/>
    </xf>
    <xf numFmtId="0" fontId="2" fillId="3" borderId="2" xfId="0" applyFont="1" applyFill="1" applyBorder="1" applyAlignment="1" applyProtection="1">
      <alignment horizontal="left" vertical="center" wrapText="1" shrinkToFit="1"/>
    </xf>
    <xf numFmtId="0" fontId="2" fillId="3" borderId="13" xfId="0" applyFont="1" applyFill="1" applyBorder="1" applyAlignment="1" applyProtection="1">
      <alignment horizontal="left" vertical="center" wrapText="1"/>
    </xf>
    <xf numFmtId="0" fontId="2" fillId="3" borderId="2" xfId="0" applyFont="1" applyFill="1" applyBorder="1" applyAlignment="1" applyProtection="1">
      <alignment horizontal="left" vertical="center" wrapText="1"/>
    </xf>
    <xf numFmtId="0" fontId="2" fillId="3" borderId="14" xfId="0" applyFont="1" applyFill="1" applyBorder="1" applyAlignment="1" applyProtection="1">
      <alignment horizontal="left" vertical="center" wrapText="1"/>
    </xf>
    <xf numFmtId="0" fontId="2" fillId="3" borderId="28" xfId="0" applyFont="1" applyFill="1" applyBorder="1" applyAlignment="1" applyProtection="1">
      <alignment horizontal="left" vertical="center" wrapText="1"/>
    </xf>
    <xf numFmtId="0" fontId="26" fillId="2" borderId="9" xfId="0" applyFont="1" applyFill="1" applyBorder="1" applyAlignment="1" applyProtection="1">
      <alignment horizontal="center" vertical="center"/>
    </xf>
    <xf numFmtId="0" fontId="26" fillId="2" borderId="10" xfId="0" applyFont="1" applyFill="1" applyBorder="1" applyAlignment="1" applyProtection="1">
      <alignment horizontal="center" vertical="center"/>
    </xf>
    <xf numFmtId="0" fontId="26" fillId="2" borderId="11" xfId="0" applyFont="1" applyFill="1" applyBorder="1" applyAlignment="1" applyProtection="1">
      <alignment horizontal="center" vertical="center"/>
    </xf>
    <xf numFmtId="0" fontId="2" fillId="3" borderId="35" xfId="0" applyFont="1" applyFill="1" applyBorder="1" applyAlignment="1" applyProtection="1">
      <alignment horizontal="left" vertical="center" wrapText="1"/>
    </xf>
    <xf numFmtId="0" fontId="2" fillId="3" borderId="36" xfId="0" applyFont="1" applyFill="1" applyBorder="1" applyAlignment="1" applyProtection="1">
      <alignment horizontal="left" vertical="center" wrapText="1"/>
    </xf>
    <xf numFmtId="0" fontId="24" fillId="3" borderId="29" xfId="0" applyFont="1" applyFill="1" applyBorder="1" applyAlignment="1" applyProtection="1">
      <alignment horizontal="left" vertical="center"/>
    </xf>
    <xf numFmtId="0" fontId="24" fillId="3" borderId="30" xfId="0" applyFont="1" applyFill="1" applyBorder="1" applyAlignment="1" applyProtection="1">
      <alignment horizontal="left" vertical="center"/>
    </xf>
    <xf numFmtId="0" fontId="24" fillId="3" borderId="31" xfId="0" applyFont="1" applyFill="1" applyBorder="1" applyAlignment="1" applyProtection="1">
      <alignment horizontal="left" vertical="center"/>
    </xf>
    <xf numFmtId="0" fontId="2" fillId="3" borderId="15" xfId="0" applyFont="1" applyFill="1" applyBorder="1" applyAlignment="1" applyProtection="1">
      <alignment horizontal="left" vertical="center" wrapText="1"/>
    </xf>
    <xf numFmtId="0" fontId="2" fillId="3" borderId="1" xfId="0" applyFont="1" applyFill="1" applyBorder="1" applyAlignment="1" applyProtection="1">
      <alignment horizontal="left" vertical="center" wrapText="1"/>
    </xf>
    <xf numFmtId="0" fontId="1" fillId="4" borderId="17" xfId="0" applyFont="1" applyFill="1" applyBorder="1" applyAlignment="1">
      <alignment horizontal="center" vertical="center"/>
    </xf>
    <xf numFmtId="0" fontId="1" fillId="4" borderId="23" xfId="0" applyFont="1" applyFill="1" applyBorder="1" applyAlignment="1">
      <alignment horizontal="center" vertical="center"/>
    </xf>
    <xf numFmtId="0" fontId="1" fillId="5" borderId="19" xfId="0" applyFont="1" applyFill="1" applyBorder="1" applyAlignment="1">
      <alignment horizontal="center" vertical="center"/>
    </xf>
    <xf numFmtId="0" fontId="1" fillId="5" borderId="16" xfId="0" applyFont="1" applyFill="1" applyBorder="1" applyAlignment="1">
      <alignment horizontal="center" vertical="center"/>
    </xf>
    <xf numFmtId="0" fontId="1" fillId="6" borderId="19" xfId="0" applyFont="1" applyFill="1" applyBorder="1" applyAlignment="1">
      <alignment horizontal="center" vertical="center"/>
    </xf>
    <xf numFmtId="0" fontId="1" fillId="6" borderId="16" xfId="0" applyFont="1" applyFill="1" applyBorder="1" applyAlignment="1">
      <alignment horizontal="center" vertical="center"/>
    </xf>
    <xf numFmtId="0" fontId="1" fillId="7" borderId="20" xfId="0" applyFont="1" applyFill="1" applyBorder="1" applyAlignment="1">
      <alignment horizontal="center" vertical="center"/>
    </xf>
    <xf numFmtId="0" fontId="1" fillId="7" borderId="24" xfId="0" applyFont="1" applyFill="1" applyBorder="1" applyAlignment="1">
      <alignment horizontal="center" vertical="center"/>
    </xf>
    <xf numFmtId="0" fontId="22" fillId="0" borderId="23" xfId="0" applyFont="1" applyBorder="1" applyAlignment="1">
      <alignment horizontal="left" vertical="center"/>
    </xf>
    <xf numFmtId="0" fontId="22" fillId="0" borderId="18" xfId="0" applyFont="1" applyBorder="1" applyAlignment="1">
      <alignment horizontal="left" vertical="center"/>
    </xf>
    <xf numFmtId="0" fontId="22" fillId="0" borderId="32" xfId="0" applyFont="1" applyBorder="1" applyAlignment="1">
      <alignment horizontal="left" vertical="center"/>
    </xf>
    <xf numFmtId="0" fontId="22" fillId="0" borderId="25" xfId="0" applyFont="1" applyBorder="1" applyAlignment="1">
      <alignment horizontal="left" vertical="center"/>
    </xf>
    <xf numFmtId="0" fontId="22" fillId="0" borderId="2" xfId="0" applyFont="1" applyBorder="1" applyAlignment="1">
      <alignment horizontal="left" vertical="center"/>
    </xf>
    <xf numFmtId="0" fontId="22" fillId="0" borderId="33" xfId="0" applyFont="1" applyBorder="1" applyAlignment="1">
      <alignment horizontal="left" vertical="center"/>
    </xf>
    <xf numFmtId="0" fontId="22" fillId="0" borderId="34" xfId="0" applyFont="1" applyBorder="1" applyAlignment="1">
      <alignment horizontal="left" vertical="center"/>
    </xf>
    <xf numFmtId="0" fontId="22" fillId="0" borderId="12" xfId="0" applyFont="1" applyBorder="1" applyAlignment="1">
      <alignment horizontal="left" vertical="center"/>
    </xf>
    <xf numFmtId="0" fontId="16" fillId="0" borderId="0" xfId="0" applyFont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12" fillId="0" borderId="0" xfId="0" applyFont="1" applyBorder="1" applyAlignment="1">
      <alignment horizontal="center"/>
    </xf>
  </cellXfs>
  <cellStyles count="2">
    <cellStyle name="Hyperlink" xfId="1" builtinId="8"/>
    <cellStyle name="Normal" xfId="0" builtinId="0"/>
  </cellStyles>
  <dxfs count="30"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/>
        <i/>
      </font>
      <fill>
        <patternFill>
          <bgColor rgb="FFFF0000"/>
        </patternFill>
      </fill>
    </dxf>
    <dxf>
      <font>
        <b/>
        <i/>
      </font>
      <fill>
        <patternFill>
          <bgColor rgb="FFFF0000"/>
        </patternFill>
      </fill>
    </dxf>
    <dxf>
      <font>
        <b/>
        <i/>
      </font>
      <fill>
        <patternFill>
          <bgColor rgb="FFFF0000"/>
        </patternFill>
      </fill>
    </dxf>
    <dxf>
      <font>
        <b/>
        <i/>
      </font>
      <fill>
        <patternFill>
          <bgColor rgb="FFFF0000"/>
        </patternFill>
      </fill>
    </dxf>
    <dxf>
      <font>
        <b/>
        <i/>
      </font>
      <fill>
        <patternFill>
          <bgColor rgb="FFFF0000"/>
        </patternFill>
      </fill>
    </dxf>
    <dxf>
      <font>
        <b/>
        <i/>
      </font>
      <fill>
        <patternFill>
          <bgColor rgb="FFFF0000"/>
        </patternFill>
      </fill>
    </dxf>
    <dxf>
      <font>
        <b/>
        <i/>
      </font>
      <fill>
        <patternFill>
          <bgColor rgb="FFFF0000"/>
        </patternFill>
      </fill>
    </dxf>
    <dxf>
      <font>
        <b/>
        <i/>
      </font>
      <fill>
        <patternFill>
          <fgColor auto="1"/>
          <bgColor rgb="FFFF0000"/>
        </patternFill>
      </fill>
    </dxf>
    <dxf>
      <font>
        <b/>
        <i/>
      </font>
      <fill>
        <patternFill>
          <bgColor rgb="FFFF0000"/>
        </patternFill>
      </fill>
    </dxf>
    <dxf>
      <font>
        <color theme="0"/>
      </font>
    </dxf>
    <dxf>
      <font>
        <b/>
        <i/>
      </font>
      <fill>
        <patternFill>
          <bgColor rgb="FFFF0000"/>
        </patternFill>
      </fill>
    </dxf>
    <dxf>
      <font>
        <color theme="0"/>
      </font>
    </dxf>
    <dxf>
      <font>
        <b/>
        <i/>
      </font>
      <fill>
        <patternFill>
          <bgColor rgb="FFFF0000"/>
        </patternFill>
      </fill>
    </dxf>
    <dxf>
      <font>
        <b/>
        <i/>
      </font>
      <fill>
        <patternFill>
          <bgColor rgb="FFFF0000"/>
        </patternFill>
      </fill>
    </dxf>
    <dxf>
      <font>
        <b/>
        <i/>
        <u val="none"/>
      </font>
      <fill>
        <patternFill>
          <bgColor rgb="FFFF0000"/>
        </patternFill>
      </fill>
    </dxf>
    <dxf>
      <font>
        <color theme="0"/>
      </font>
    </dxf>
    <dxf>
      <font>
        <strike val="0"/>
        <color theme="7" tint="0.59996337778862885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bgColor rgb="FFFF0000"/>
        </patternFill>
      </fill>
    </dxf>
    <dxf>
      <fill>
        <patternFill>
          <bgColor rgb="FFFF0000"/>
        </patternFill>
      </fill>
    </dxf>
    <dxf>
      <font>
        <strike val="0"/>
        <color theme="7" tint="0.59996337778862885"/>
      </font>
    </dxf>
    <dxf>
      <font>
        <strike val="0"/>
        <color theme="7" tint="0.59996337778862885"/>
      </font>
    </dxf>
    <dxf>
      <font>
        <strike val="0"/>
        <color theme="7" tint="0.59996337778862885"/>
      </font>
    </dxf>
    <dxf>
      <font>
        <strike val="0"/>
        <color theme="7" tint="0.59996337778862885"/>
      </font>
    </dxf>
    <dxf>
      <font>
        <strike val="0"/>
        <color theme="7" tint="0.59996337778862885"/>
      </font>
    </dxf>
    <dxf>
      <font>
        <strike val="0"/>
        <color theme="7" tint="0.59996337778862885"/>
      </font>
    </dxf>
  </dxfs>
  <tableStyles count="0" defaultTableStyle="TableStyleMedium2" defaultPivotStyle="PivotStyleLight16"/>
  <colors>
    <mruColors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 b="0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Power loss on the eFuse during inrush</a:t>
            </a:r>
            <a:r>
              <a:rPr lang="en-US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tx>
            <c:v>Average inrush power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'Maximum current during startup'!$F$2:$F$10002</c:f>
              <c:numCache>
                <c:formatCode>0.000</c:formatCode>
                <c:ptCount val="10001"/>
                <c:pt idx="0">
                  <c:v>0</c:v>
                </c:pt>
                <c:pt idx="1">
                  <c:v>1.6000000000000001E-3</c:v>
                </c:pt>
                <c:pt idx="2">
                  <c:v>3.2000000000000002E-3</c:v>
                </c:pt>
                <c:pt idx="3">
                  <c:v>4.8000000000000004E-3</c:v>
                </c:pt>
                <c:pt idx="4">
                  <c:v>6.4000000000000003E-3</c:v>
                </c:pt>
                <c:pt idx="5">
                  <c:v>8.0000000000000002E-3</c:v>
                </c:pt>
                <c:pt idx="6">
                  <c:v>9.6000000000000009E-3</c:v>
                </c:pt>
                <c:pt idx="7">
                  <c:v>1.12E-2</c:v>
                </c:pt>
                <c:pt idx="8">
                  <c:v>1.2800000000000001E-2</c:v>
                </c:pt>
                <c:pt idx="9">
                  <c:v>1.4400000000000001E-2</c:v>
                </c:pt>
                <c:pt idx="10">
                  <c:v>1.6E-2</c:v>
                </c:pt>
                <c:pt idx="11">
                  <c:v>1.7600000000000001E-2</c:v>
                </c:pt>
                <c:pt idx="12">
                  <c:v>1.9200000000000002E-2</c:v>
                </c:pt>
                <c:pt idx="13">
                  <c:v>2.0800000000000003E-2</c:v>
                </c:pt>
                <c:pt idx="14">
                  <c:v>2.24E-2</c:v>
                </c:pt>
                <c:pt idx="15">
                  <c:v>2.4E-2</c:v>
                </c:pt>
                <c:pt idx="16">
                  <c:v>2.5600000000000001E-2</c:v>
                </c:pt>
                <c:pt idx="17">
                  <c:v>2.7200000000000002E-2</c:v>
                </c:pt>
                <c:pt idx="18">
                  <c:v>2.8800000000000003E-2</c:v>
                </c:pt>
                <c:pt idx="19">
                  <c:v>3.04E-2</c:v>
                </c:pt>
                <c:pt idx="20">
                  <c:v>3.2000000000000001E-2</c:v>
                </c:pt>
                <c:pt idx="21">
                  <c:v>3.3600000000000005E-2</c:v>
                </c:pt>
                <c:pt idx="22">
                  <c:v>3.5200000000000002E-2</c:v>
                </c:pt>
                <c:pt idx="23">
                  <c:v>3.6799999999999999E-2</c:v>
                </c:pt>
                <c:pt idx="24">
                  <c:v>3.8400000000000004E-2</c:v>
                </c:pt>
                <c:pt idx="25">
                  <c:v>0.04</c:v>
                </c:pt>
                <c:pt idx="26">
                  <c:v>4.1600000000000005E-2</c:v>
                </c:pt>
                <c:pt idx="27">
                  <c:v>4.3200000000000002E-2</c:v>
                </c:pt>
                <c:pt idx="28">
                  <c:v>4.48E-2</c:v>
                </c:pt>
                <c:pt idx="29">
                  <c:v>4.6400000000000004E-2</c:v>
                </c:pt>
                <c:pt idx="30">
                  <c:v>4.8000000000000001E-2</c:v>
                </c:pt>
                <c:pt idx="31">
                  <c:v>4.9600000000000005E-2</c:v>
                </c:pt>
                <c:pt idx="32">
                  <c:v>5.1200000000000002E-2</c:v>
                </c:pt>
                <c:pt idx="33">
                  <c:v>5.28E-2</c:v>
                </c:pt>
                <c:pt idx="34">
                  <c:v>5.4400000000000004E-2</c:v>
                </c:pt>
                <c:pt idx="35">
                  <c:v>5.6000000000000001E-2</c:v>
                </c:pt>
                <c:pt idx="36">
                  <c:v>5.7600000000000005E-2</c:v>
                </c:pt>
                <c:pt idx="37">
                  <c:v>5.9200000000000003E-2</c:v>
                </c:pt>
                <c:pt idx="38">
                  <c:v>6.08E-2</c:v>
                </c:pt>
                <c:pt idx="39">
                  <c:v>6.2400000000000004E-2</c:v>
                </c:pt>
                <c:pt idx="40">
                  <c:v>6.4000000000000001E-2</c:v>
                </c:pt>
                <c:pt idx="41">
                  <c:v>6.5600000000000006E-2</c:v>
                </c:pt>
                <c:pt idx="42">
                  <c:v>6.720000000000001E-2</c:v>
                </c:pt>
                <c:pt idx="43">
                  <c:v>6.88E-2</c:v>
                </c:pt>
                <c:pt idx="44">
                  <c:v>7.0400000000000004E-2</c:v>
                </c:pt>
                <c:pt idx="45">
                  <c:v>7.2000000000000008E-2</c:v>
                </c:pt>
                <c:pt idx="46">
                  <c:v>7.3599999999999999E-2</c:v>
                </c:pt>
                <c:pt idx="47">
                  <c:v>7.5200000000000003E-2</c:v>
                </c:pt>
                <c:pt idx="48">
                  <c:v>7.6800000000000007E-2</c:v>
                </c:pt>
                <c:pt idx="49">
                  <c:v>7.8399999999999997E-2</c:v>
                </c:pt>
                <c:pt idx="50">
                  <c:v>0.08</c:v>
                </c:pt>
                <c:pt idx="51">
                  <c:v>8.1600000000000006E-2</c:v>
                </c:pt>
                <c:pt idx="52">
                  <c:v>8.320000000000001E-2</c:v>
                </c:pt>
                <c:pt idx="53">
                  <c:v>8.48E-2</c:v>
                </c:pt>
                <c:pt idx="54">
                  <c:v>8.6400000000000005E-2</c:v>
                </c:pt>
                <c:pt idx="55">
                  <c:v>8.8000000000000009E-2</c:v>
                </c:pt>
                <c:pt idx="56">
                  <c:v>8.9599999999999999E-2</c:v>
                </c:pt>
                <c:pt idx="57">
                  <c:v>9.1200000000000003E-2</c:v>
                </c:pt>
                <c:pt idx="58">
                  <c:v>9.2800000000000007E-2</c:v>
                </c:pt>
                <c:pt idx="59">
                  <c:v>9.4399999999999998E-2</c:v>
                </c:pt>
                <c:pt idx="60">
                  <c:v>9.6000000000000002E-2</c:v>
                </c:pt>
                <c:pt idx="61">
                  <c:v>9.7600000000000006E-2</c:v>
                </c:pt>
                <c:pt idx="62">
                  <c:v>9.920000000000001E-2</c:v>
                </c:pt>
                <c:pt idx="63">
                  <c:v>0.1008</c:v>
                </c:pt>
                <c:pt idx="64">
                  <c:v>0.1024</c:v>
                </c:pt>
                <c:pt idx="65">
                  <c:v>0.10400000000000001</c:v>
                </c:pt>
                <c:pt idx="66">
                  <c:v>0.1056</c:v>
                </c:pt>
                <c:pt idx="67">
                  <c:v>0.1072</c:v>
                </c:pt>
                <c:pt idx="68">
                  <c:v>0.10880000000000001</c:v>
                </c:pt>
                <c:pt idx="69">
                  <c:v>0.11040000000000001</c:v>
                </c:pt>
                <c:pt idx="70">
                  <c:v>0.112</c:v>
                </c:pt>
                <c:pt idx="71">
                  <c:v>0.11360000000000001</c:v>
                </c:pt>
                <c:pt idx="72">
                  <c:v>0.11520000000000001</c:v>
                </c:pt>
                <c:pt idx="73">
                  <c:v>0.1168</c:v>
                </c:pt>
                <c:pt idx="74">
                  <c:v>0.11840000000000001</c:v>
                </c:pt>
                <c:pt idx="75">
                  <c:v>0.12000000000000001</c:v>
                </c:pt>
                <c:pt idx="76">
                  <c:v>0.1216</c:v>
                </c:pt>
                <c:pt idx="77">
                  <c:v>0.1232</c:v>
                </c:pt>
                <c:pt idx="78">
                  <c:v>0.12480000000000001</c:v>
                </c:pt>
                <c:pt idx="79">
                  <c:v>0.12640000000000001</c:v>
                </c:pt>
                <c:pt idx="80">
                  <c:v>0.128</c:v>
                </c:pt>
                <c:pt idx="81">
                  <c:v>0.12959999999999999</c:v>
                </c:pt>
                <c:pt idx="82">
                  <c:v>0.13120000000000001</c:v>
                </c:pt>
                <c:pt idx="83">
                  <c:v>0.1328</c:v>
                </c:pt>
                <c:pt idx="84">
                  <c:v>0.13440000000000002</c:v>
                </c:pt>
                <c:pt idx="85">
                  <c:v>0.13600000000000001</c:v>
                </c:pt>
                <c:pt idx="86">
                  <c:v>0.1376</c:v>
                </c:pt>
                <c:pt idx="87">
                  <c:v>0.13920000000000002</c:v>
                </c:pt>
                <c:pt idx="88">
                  <c:v>0.14080000000000001</c:v>
                </c:pt>
                <c:pt idx="89">
                  <c:v>0.1424</c:v>
                </c:pt>
                <c:pt idx="90">
                  <c:v>0.14400000000000002</c:v>
                </c:pt>
                <c:pt idx="91">
                  <c:v>0.14560000000000001</c:v>
                </c:pt>
                <c:pt idx="92">
                  <c:v>0.1472</c:v>
                </c:pt>
                <c:pt idx="93">
                  <c:v>0.14880000000000002</c:v>
                </c:pt>
                <c:pt idx="94">
                  <c:v>0.15040000000000001</c:v>
                </c:pt>
                <c:pt idx="95">
                  <c:v>0.152</c:v>
                </c:pt>
                <c:pt idx="96">
                  <c:v>0.15360000000000001</c:v>
                </c:pt>
                <c:pt idx="97">
                  <c:v>0.1552</c:v>
                </c:pt>
                <c:pt idx="98">
                  <c:v>0.15679999999999999</c:v>
                </c:pt>
                <c:pt idx="99">
                  <c:v>0.15840000000000001</c:v>
                </c:pt>
                <c:pt idx="100">
                  <c:v>0.16</c:v>
                </c:pt>
                <c:pt idx="101">
                  <c:v>0.16160000000000002</c:v>
                </c:pt>
                <c:pt idx="102">
                  <c:v>0.16320000000000001</c:v>
                </c:pt>
                <c:pt idx="103">
                  <c:v>0.1648</c:v>
                </c:pt>
                <c:pt idx="104">
                  <c:v>0.16640000000000002</c:v>
                </c:pt>
                <c:pt idx="105">
                  <c:v>0.16800000000000001</c:v>
                </c:pt>
                <c:pt idx="106">
                  <c:v>0.1696</c:v>
                </c:pt>
                <c:pt idx="107">
                  <c:v>0.17120000000000002</c:v>
                </c:pt>
                <c:pt idx="108">
                  <c:v>0.17280000000000001</c:v>
                </c:pt>
                <c:pt idx="109">
                  <c:v>0.1744</c:v>
                </c:pt>
                <c:pt idx="110">
                  <c:v>0.17600000000000002</c:v>
                </c:pt>
                <c:pt idx="111">
                  <c:v>0.17760000000000001</c:v>
                </c:pt>
                <c:pt idx="112">
                  <c:v>0.1792</c:v>
                </c:pt>
                <c:pt idx="113">
                  <c:v>0.18080000000000002</c:v>
                </c:pt>
                <c:pt idx="114">
                  <c:v>0.18240000000000001</c:v>
                </c:pt>
                <c:pt idx="115">
                  <c:v>0.184</c:v>
                </c:pt>
                <c:pt idx="116">
                  <c:v>0.18560000000000001</c:v>
                </c:pt>
                <c:pt idx="117">
                  <c:v>0.18720000000000001</c:v>
                </c:pt>
                <c:pt idx="118">
                  <c:v>0.1888</c:v>
                </c:pt>
                <c:pt idx="119">
                  <c:v>0.19040000000000001</c:v>
                </c:pt>
                <c:pt idx="120">
                  <c:v>0.192</c:v>
                </c:pt>
                <c:pt idx="121">
                  <c:v>0.19360000000000002</c:v>
                </c:pt>
                <c:pt idx="122">
                  <c:v>0.19520000000000001</c:v>
                </c:pt>
                <c:pt idx="123">
                  <c:v>0.1968</c:v>
                </c:pt>
                <c:pt idx="124">
                  <c:v>0.19840000000000002</c:v>
                </c:pt>
                <c:pt idx="125">
                  <c:v>0.2</c:v>
                </c:pt>
                <c:pt idx="126">
                  <c:v>0.2016</c:v>
                </c:pt>
                <c:pt idx="127">
                  <c:v>0.20320000000000002</c:v>
                </c:pt>
                <c:pt idx="128">
                  <c:v>0.20480000000000001</c:v>
                </c:pt>
                <c:pt idx="129">
                  <c:v>0.2064</c:v>
                </c:pt>
                <c:pt idx="130">
                  <c:v>0.20800000000000002</c:v>
                </c:pt>
                <c:pt idx="131">
                  <c:v>0.20960000000000001</c:v>
                </c:pt>
                <c:pt idx="132">
                  <c:v>0.2112</c:v>
                </c:pt>
                <c:pt idx="133">
                  <c:v>0.21280000000000002</c:v>
                </c:pt>
                <c:pt idx="134">
                  <c:v>0.21440000000000001</c:v>
                </c:pt>
                <c:pt idx="135">
                  <c:v>0.216</c:v>
                </c:pt>
                <c:pt idx="136">
                  <c:v>0.21760000000000002</c:v>
                </c:pt>
                <c:pt idx="137">
                  <c:v>0.21920000000000001</c:v>
                </c:pt>
                <c:pt idx="138">
                  <c:v>0.22080000000000002</c:v>
                </c:pt>
                <c:pt idx="139">
                  <c:v>0.22240000000000001</c:v>
                </c:pt>
                <c:pt idx="140">
                  <c:v>0.224</c:v>
                </c:pt>
                <c:pt idx="141">
                  <c:v>0.22560000000000002</c:v>
                </c:pt>
                <c:pt idx="142">
                  <c:v>0.22720000000000001</c:v>
                </c:pt>
                <c:pt idx="143">
                  <c:v>0.2288</c:v>
                </c:pt>
                <c:pt idx="144">
                  <c:v>0.23040000000000002</c:v>
                </c:pt>
                <c:pt idx="145">
                  <c:v>0.23200000000000001</c:v>
                </c:pt>
                <c:pt idx="146">
                  <c:v>0.2336</c:v>
                </c:pt>
                <c:pt idx="147">
                  <c:v>0.23520000000000002</c:v>
                </c:pt>
                <c:pt idx="148">
                  <c:v>0.23680000000000001</c:v>
                </c:pt>
                <c:pt idx="149">
                  <c:v>0.2384</c:v>
                </c:pt>
                <c:pt idx="150">
                  <c:v>0.24000000000000002</c:v>
                </c:pt>
                <c:pt idx="151">
                  <c:v>0.24160000000000001</c:v>
                </c:pt>
                <c:pt idx="152">
                  <c:v>0.2432</c:v>
                </c:pt>
                <c:pt idx="153">
                  <c:v>0.24480000000000002</c:v>
                </c:pt>
                <c:pt idx="154">
                  <c:v>0.24640000000000001</c:v>
                </c:pt>
                <c:pt idx="155">
                  <c:v>0.248</c:v>
                </c:pt>
                <c:pt idx="156">
                  <c:v>0.24960000000000002</c:v>
                </c:pt>
                <c:pt idx="157">
                  <c:v>0.25120000000000003</c:v>
                </c:pt>
                <c:pt idx="158">
                  <c:v>0.25280000000000002</c:v>
                </c:pt>
                <c:pt idx="159">
                  <c:v>0.25440000000000002</c:v>
                </c:pt>
                <c:pt idx="160">
                  <c:v>0.25600000000000001</c:v>
                </c:pt>
                <c:pt idx="161">
                  <c:v>0.2576</c:v>
                </c:pt>
                <c:pt idx="162">
                  <c:v>0.25919999999999999</c:v>
                </c:pt>
                <c:pt idx="163">
                  <c:v>0.26080000000000003</c:v>
                </c:pt>
                <c:pt idx="164">
                  <c:v>0.26240000000000002</c:v>
                </c:pt>
                <c:pt idx="165">
                  <c:v>0.26400000000000001</c:v>
                </c:pt>
                <c:pt idx="166">
                  <c:v>0.2656</c:v>
                </c:pt>
                <c:pt idx="167">
                  <c:v>0.26719999999999999</c:v>
                </c:pt>
                <c:pt idx="168">
                  <c:v>0.26880000000000004</c:v>
                </c:pt>
                <c:pt idx="169">
                  <c:v>0.27040000000000003</c:v>
                </c:pt>
                <c:pt idx="170">
                  <c:v>0.27200000000000002</c:v>
                </c:pt>
                <c:pt idx="171">
                  <c:v>0.27360000000000001</c:v>
                </c:pt>
                <c:pt idx="172">
                  <c:v>0.2752</c:v>
                </c:pt>
                <c:pt idx="173">
                  <c:v>0.27679999999999999</c:v>
                </c:pt>
                <c:pt idx="174">
                  <c:v>0.27840000000000004</c:v>
                </c:pt>
                <c:pt idx="175">
                  <c:v>0.28000000000000003</c:v>
                </c:pt>
                <c:pt idx="176">
                  <c:v>0.28160000000000002</c:v>
                </c:pt>
                <c:pt idx="177">
                  <c:v>0.28320000000000001</c:v>
                </c:pt>
                <c:pt idx="178">
                  <c:v>0.2848</c:v>
                </c:pt>
                <c:pt idx="179">
                  <c:v>0.28639999999999999</c:v>
                </c:pt>
                <c:pt idx="180">
                  <c:v>0.28800000000000003</c:v>
                </c:pt>
                <c:pt idx="181">
                  <c:v>0.28960000000000002</c:v>
                </c:pt>
                <c:pt idx="182">
                  <c:v>0.29120000000000001</c:v>
                </c:pt>
                <c:pt idx="183">
                  <c:v>0.2928</c:v>
                </c:pt>
                <c:pt idx="184">
                  <c:v>0.2944</c:v>
                </c:pt>
                <c:pt idx="185">
                  <c:v>0.29600000000000004</c:v>
                </c:pt>
                <c:pt idx="186">
                  <c:v>0.29760000000000003</c:v>
                </c:pt>
                <c:pt idx="187">
                  <c:v>0.29920000000000002</c:v>
                </c:pt>
                <c:pt idx="188">
                  <c:v>0.30080000000000001</c:v>
                </c:pt>
                <c:pt idx="189">
                  <c:v>0.3024</c:v>
                </c:pt>
                <c:pt idx="190">
                  <c:v>0.30399999999999999</c:v>
                </c:pt>
                <c:pt idx="191">
                  <c:v>0.30560000000000004</c:v>
                </c:pt>
                <c:pt idx="192">
                  <c:v>0.30720000000000003</c:v>
                </c:pt>
                <c:pt idx="193">
                  <c:v>0.30880000000000002</c:v>
                </c:pt>
                <c:pt idx="194">
                  <c:v>0.31040000000000001</c:v>
                </c:pt>
                <c:pt idx="195">
                  <c:v>0.312</c:v>
                </c:pt>
                <c:pt idx="196">
                  <c:v>0.31359999999999999</c:v>
                </c:pt>
                <c:pt idx="197">
                  <c:v>0.31520000000000004</c:v>
                </c:pt>
                <c:pt idx="198">
                  <c:v>0.31680000000000003</c:v>
                </c:pt>
                <c:pt idx="199">
                  <c:v>0.31840000000000002</c:v>
                </c:pt>
                <c:pt idx="200">
                  <c:v>0.32</c:v>
                </c:pt>
                <c:pt idx="201">
                  <c:v>0.3216</c:v>
                </c:pt>
                <c:pt idx="202">
                  <c:v>0.32320000000000004</c:v>
                </c:pt>
                <c:pt idx="203">
                  <c:v>0.32480000000000003</c:v>
                </c:pt>
                <c:pt idx="204">
                  <c:v>0.32640000000000002</c:v>
                </c:pt>
                <c:pt idx="205">
                  <c:v>0.32800000000000001</c:v>
                </c:pt>
                <c:pt idx="206">
                  <c:v>0.3296</c:v>
                </c:pt>
                <c:pt idx="207">
                  <c:v>0.33119999999999999</c:v>
                </c:pt>
                <c:pt idx="208">
                  <c:v>0.33280000000000004</c:v>
                </c:pt>
                <c:pt idx="209">
                  <c:v>0.33440000000000003</c:v>
                </c:pt>
                <c:pt idx="210">
                  <c:v>0.33600000000000002</c:v>
                </c:pt>
                <c:pt idx="211">
                  <c:v>0.33760000000000001</c:v>
                </c:pt>
                <c:pt idx="212">
                  <c:v>0.3392</c:v>
                </c:pt>
                <c:pt idx="213">
                  <c:v>0.34079999999999999</c:v>
                </c:pt>
                <c:pt idx="214">
                  <c:v>0.34240000000000004</c:v>
                </c:pt>
                <c:pt idx="215">
                  <c:v>0.34400000000000003</c:v>
                </c:pt>
                <c:pt idx="216">
                  <c:v>0.34560000000000002</c:v>
                </c:pt>
                <c:pt idx="217">
                  <c:v>0.34720000000000001</c:v>
                </c:pt>
                <c:pt idx="218">
                  <c:v>0.3488</c:v>
                </c:pt>
                <c:pt idx="219">
                  <c:v>0.35039999999999999</c:v>
                </c:pt>
                <c:pt idx="220">
                  <c:v>0.35200000000000004</c:v>
                </c:pt>
                <c:pt idx="221">
                  <c:v>0.35360000000000003</c:v>
                </c:pt>
                <c:pt idx="222">
                  <c:v>0.35520000000000002</c:v>
                </c:pt>
                <c:pt idx="223">
                  <c:v>0.35680000000000001</c:v>
                </c:pt>
                <c:pt idx="224">
                  <c:v>0.3584</c:v>
                </c:pt>
                <c:pt idx="225">
                  <c:v>0.36000000000000004</c:v>
                </c:pt>
                <c:pt idx="226">
                  <c:v>0.36160000000000003</c:v>
                </c:pt>
                <c:pt idx="227">
                  <c:v>0.36320000000000002</c:v>
                </c:pt>
                <c:pt idx="228">
                  <c:v>0.36480000000000001</c:v>
                </c:pt>
                <c:pt idx="229">
                  <c:v>0.3664</c:v>
                </c:pt>
                <c:pt idx="230">
                  <c:v>0.36799999999999999</c:v>
                </c:pt>
                <c:pt idx="231">
                  <c:v>0.36960000000000004</c:v>
                </c:pt>
                <c:pt idx="232">
                  <c:v>0.37120000000000003</c:v>
                </c:pt>
                <c:pt idx="233">
                  <c:v>0.37280000000000002</c:v>
                </c:pt>
                <c:pt idx="234">
                  <c:v>0.37440000000000001</c:v>
                </c:pt>
                <c:pt idx="235">
                  <c:v>0.376</c:v>
                </c:pt>
                <c:pt idx="236">
                  <c:v>0.37759999999999999</c:v>
                </c:pt>
                <c:pt idx="237">
                  <c:v>0.37920000000000004</c:v>
                </c:pt>
                <c:pt idx="238">
                  <c:v>0.38080000000000003</c:v>
                </c:pt>
                <c:pt idx="239">
                  <c:v>0.38240000000000002</c:v>
                </c:pt>
                <c:pt idx="240">
                  <c:v>0.38400000000000001</c:v>
                </c:pt>
                <c:pt idx="241">
                  <c:v>0.3856</c:v>
                </c:pt>
                <c:pt idx="242">
                  <c:v>0.38720000000000004</c:v>
                </c:pt>
                <c:pt idx="243">
                  <c:v>0.38880000000000003</c:v>
                </c:pt>
                <c:pt idx="244">
                  <c:v>0.39040000000000002</c:v>
                </c:pt>
                <c:pt idx="245">
                  <c:v>0.39200000000000002</c:v>
                </c:pt>
                <c:pt idx="246">
                  <c:v>0.39360000000000001</c:v>
                </c:pt>
                <c:pt idx="247">
                  <c:v>0.3952</c:v>
                </c:pt>
                <c:pt idx="248">
                  <c:v>0.39680000000000004</c:v>
                </c:pt>
                <c:pt idx="249">
                  <c:v>0.39840000000000003</c:v>
                </c:pt>
                <c:pt idx="250">
                  <c:v>0.4</c:v>
                </c:pt>
                <c:pt idx="251">
                  <c:v>0.40160000000000001</c:v>
                </c:pt>
                <c:pt idx="252">
                  <c:v>0.4032</c:v>
                </c:pt>
                <c:pt idx="253">
                  <c:v>0.40479999999999999</c:v>
                </c:pt>
                <c:pt idx="254">
                  <c:v>0.40640000000000004</c:v>
                </c:pt>
                <c:pt idx="255">
                  <c:v>0.40800000000000003</c:v>
                </c:pt>
                <c:pt idx="256">
                  <c:v>0.40960000000000002</c:v>
                </c:pt>
                <c:pt idx="257">
                  <c:v>0.41120000000000001</c:v>
                </c:pt>
                <c:pt idx="258">
                  <c:v>0.4128</c:v>
                </c:pt>
                <c:pt idx="259">
                  <c:v>0.41440000000000005</c:v>
                </c:pt>
                <c:pt idx="260">
                  <c:v>0.41600000000000004</c:v>
                </c:pt>
                <c:pt idx="261">
                  <c:v>0.41760000000000003</c:v>
                </c:pt>
                <c:pt idx="262">
                  <c:v>0.41920000000000002</c:v>
                </c:pt>
                <c:pt idx="263">
                  <c:v>0.42080000000000001</c:v>
                </c:pt>
                <c:pt idx="264">
                  <c:v>0.4224</c:v>
                </c:pt>
                <c:pt idx="265">
                  <c:v>0.42400000000000004</c:v>
                </c:pt>
                <c:pt idx="266">
                  <c:v>0.42560000000000003</c:v>
                </c:pt>
                <c:pt idx="267">
                  <c:v>0.42720000000000002</c:v>
                </c:pt>
                <c:pt idx="268">
                  <c:v>0.42880000000000001</c:v>
                </c:pt>
                <c:pt idx="269">
                  <c:v>0.4304</c:v>
                </c:pt>
                <c:pt idx="270">
                  <c:v>0.432</c:v>
                </c:pt>
                <c:pt idx="271">
                  <c:v>0.43360000000000004</c:v>
                </c:pt>
                <c:pt idx="272">
                  <c:v>0.43520000000000003</c:v>
                </c:pt>
                <c:pt idx="273">
                  <c:v>0.43680000000000002</c:v>
                </c:pt>
                <c:pt idx="274">
                  <c:v>0.43840000000000001</c:v>
                </c:pt>
                <c:pt idx="275">
                  <c:v>0.44</c:v>
                </c:pt>
                <c:pt idx="276">
                  <c:v>0.44160000000000005</c:v>
                </c:pt>
                <c:pt idx="277">
                  <c:v>0.44320000000000004</c:v>
                </c:pt>
                <c:pt idx="278">
                  <c:v>0.44480000000000003</c:v>
                </c:pt>
                <c:pt idx="279">
                  <c:v>0.44640000000000002</c:v>
                </c:pt>
                <c:pt idx="280">
                  <c:v>0.44800000000000001</c:v>
                </c:pt>
                <c:pt idx="281">
                  <c:v>0.4496</c:v>
                </c:pt>
                <c:pt idx="282">
                  <c:v>0.45120000000000005</c:v>
                </c:pt>
                <c:pt idx="283">
                  <c:v>0.45280000000000004</c:v>
                </c:pt>
                <c:pt idx="284">
                  <c:v>0.45440000000000003</c:v>
                </c:pt>
                <c:pt idx="285">
                  <c:v>0.45600000000000002</c:v>
                </c:pt>
                <c:pt idx="286">
                  <c:v>0.45760000000000001</c:v>
                </c:pt>
                <c:pt idx="287">
                  <c:v>0.4592</c:v>
                </c:pt>
                <c:pt idx="288">
                  <c:v>0.46080000000000004</c:v>
                </c:pt>
                <c:pt idx="289">
                  <c:v>0.46240000000000003</c:v>
                </c:pt>
                <c:pt idx="290">
                  <c:v>0.46400000000000002</c:v>
                </c:pt>
                <c:pt idx="291">
                  <c:v>0.46560000000000001</c:v>
                </c:pt>
                <c:pt idx="292">
                  <c:v>0.4672</c:v>
                </c:pt>
                <c:pt idx="293">
                  <c:v>0.46880000000000005</c:v>
                </c:pt>
                <c:pt idx="294">
                  <c:v>0.47040000000000004</c:v>
                </c:pt>
                <c:pt idx="295">
                  <c:v>0.47200000000000003</c:v>
                </c:pt>
                <c:pt idx="296">
                  <c:v>0.47360000000000002</c:v>
                </c:pt>
                <c:pt idx="297">
                  <c:v>0.47520000000000001</c:v>
                </c:pt>
                <c:pt idx="298">
                  <c:v>0.4768</c:v>
                </c:pt>
                <c:pt idx="299">
                  <c:v>0.47840000000000005</c:v>
                </c:pt>
                <c:pt idx="300">
                  <c:v>0.48000000000000004</c:v>
                </c:pt>
                <c:pt idx="301">
                  <c:v>0.48160000000000003</c:v>
                </c:pt>
                <c:pt idx="302">
                  <c:v>0.48320000000000002</c:v>
                </c:pt>
                <c:pt idx="303">
                  <c:v>0.48480000000000001</c:v>
                </c:pt>
                <c:pt idx="304">
                  <c:v>0.4864</c:v>
                </c:pt>
                <c:pt idx="305">
                  <c:v>0.48800000000000004</c:v>
                </c:pt>
                <c:pt idx="306">
                  <c:v>0.48960000000000004</c:v>
                </c:pt>
                <c:pt idx="307">
                  <c:v>0.49120000000000003</c:v>
                </c:pt>
                <c:pt idx="308">
                  <c:v>0.49280000000000002</c:v>
                </c:pt>
                <c:pt idx="309">
                  <c:v>0.49440000000000001</c:v>
                </c:pt>
                <c:pt idx="310">
                  <c:v>0.496</c:v>
                </c:pt>
                <c:pt idx="311">
                  <c:v>0.49760000000000004</c:v>
                </c:pt>
                <c:pt idx="312">
                  <c:v>0.49920000000000003</c:v>
                </c:pt>
                <c:pt idx="313">
                  <c:v>0.50080000000000002</c:v>
                </c:pt>
                <c:pt idx="314">
                  <c:v>0.50240000000000007</c:v>
                </c:pt>
                <c:pt idx="315">
                  <c:v>0.504</c:v>
                </c:pt>
                <c:pt idx="316">
                  <c:v>0.50560000000000005</c:v>
                </c:pt>
                <c:pt idx="317">
                  <c:v>0.50719999999999998</c:v>
                </c:pt>
                <c:pt idx="318">
                  <c:v>0.50880000000000003</c:v>
                </c:pt>
                <c:pt idx="319">
                  <c:v>0.51040000000000008</c:v>
                </c:pt>
                <c:pt idx="320">
                  <c:v>0.51200000000000001</c:v>
                </c:pt>
                <c:pt idx="321">
                  <c:v>0.51360000000000006</c:v>
                </c:pt>
                <c:pt idx="322">
                  <c:v>0.51519999999999999</c:v>
                </c:pt>
                <c:pt idx="323">
                  <c:v>0.51680000000000004</c:v>
                </c:pt>
                <c:pt idx="324">
                  <c:v>0.51839999999999997</c:v>
                </c:pt>
                <c:pt idx="325">
                  <c:v>0.52</c:v>
                </c:pt>
                <c:pt idx="326">
                  <c:v>0.52160000000000006</c:v>
                </c:pt>
                <c:pt idx="327">
                  <c:v>0.5232</c:v>
                </c:pt>
                <c:pt idx="328">
                  <c:v>0.52480000000000004</c:v>
                </c:pt>
                <c:pt idx="329">
                  <c:v>0.52639999999999998</c:v>
                </c:pt>
                <c:pt idx="330">
                  <c:v>0.52800000000000002</c:v>
                </c:pt>
                <c:pt idx="331">
                  <c:v>0.52960000000000007</c:v>
                </c:pt>
                <c:pt idx="332">
                  <c:v>0.53120000000000001</c:v>
                </c:pt>
                <c:pt idx="333">
                  <c:v>0.53280000000000005</c:v>
                </c:pt>
                <c:pt idx="334">
                  <c:v>0.53439999999999999</c:v>
                </c:pt>
                <c:pt idx="335">
                  <c:v>0.53600000000000003</c:v>
                </c:pt>
                <c:pt idx="336">
                  <c:v>0.53760000000000008</c:v>
                </c:pt>
                <c:pt idx="337">
                  <c:v>0.53920000000000001</c:v>
                </c:pt>
                <c:pt idx="338">
                  <c:v>0.54080000000000006</c:v>
                </c:pt>
                <c:pt idx="339">
                  <c:v>0.54239999999999999</c:v>
                </c:pt>
                <c:pt idx="340">
                  <c:v>0.54400000000000004</c:v>
                </c:pt>
                <c:pt idx="341">
                  <c:v>0.54559999999999997</c:v>
                </c:pt>
                <c:pt idx="342">
                  <c:v>0.54720000000000002</c:v>
                </c:pt>
                <c:pt idx="343">
                  <c:v>0.54880000000000007</c:v>
                </c:pt>
                <c:pt idx="344">
                  <c:v>0.5504</c:v>
                </c:pt>
                <c:pt idx="345">
                  <c:v>0.55200000000000005</c:v>
                </c:pt>
                <c:pt idx="346">
                  <c:v>0.55359999999999998</c:v>
                </c:pt>
                <c:pt idx="347">
                  <c:v>0.55520000000000003</c:v>
                </c:pt>
                <c:pt idx="348">
                  <c:v>0.55680000000000007</c:v>
                </c:pt>
                <c:pt idx="349">
                  <c:v>0.55840000000000001</c:v>
                </c:pt>
                <c:pt idx="350">
                  <c:v>0.56000000000000005</c:v>
                </c:pt>
                <c:pt idx="351">
                  <c:v>0.56159999999999999</c:v>
                </c:pt>
                <c:pt idx="352">
                  <c:v>0.56320000000000003</c:v>
                </c:pt>
                <c:pt idx="353">
                  <c:v>0.56480000000000008</c:v>
                </c:pt>
                <c:pt idx="354">
                  <c:v>0.56640000000000001</c:v>
                </c:pt>
                <c:pt idx="355">
                  <c:v>0.56800000000000006</c:v>
                </c:pt>
                <c:pt idx="356">
                  <c:v>0.5696</c:v>
                </c:pt>
                <c:pt idx="357">
                  <c:v>0.57120000000000004</c:v>
                </c:pt>
                <c:pt idx="358">
                  <c:v>0.57279999999999998</c:v>
                </c:pt>
                <c:pt idx="359">
                  <c:v>0.57440000000000002</c:v>
                </c:pt>
                <c:pt idx="360">
                  <c:v>0.57600000000000007</c:v>
                </c:pt>
                <c:pt idx="361">
                  <c:v>0.5776</c:v>
                </c:pt>
                <c:pt idx="362">
                  <c:v>0.57920000000000005</c:v>
                </c:pt>
                <c:pt idx="363">
                  <c:v>0.58079999999999998</c:v>
                </c:pt>
                <c:pt idx="364">
                  <c:v>0.58240000000000003</c:v>
                </c:pt>
                <c:pt idx="365">
                  <c:v>0.58400000000000007</c:v>
                </c:pt>
                <c:pt idx="366">
                  <c:v>0.58560000000000001</c:v>
                </c:pt>
                <c:pt idx="367">
                  <c:v>0.58720000000000006</c:v>
                </c:pt>
                <c:pt idx="368">
                  <c:v>0.58879999999999999</c:v>
                </c:pt>
                <c:pt idx="369">
                  <c:v>0.59040000000000004</c:v>
                </c:pt>
                <c:pt idx="370">
                  <c:v>0.59200000000000008</c:v>
                </c:pt>
                <c:pt idx="371">
                  <c:v>0.59360000000000002</c:v>
                </c:pt>
                <c:pt idx="372">
                  <c:v>0.59520000000000006</c:v>
                </c:pt>
                <c:pt idx="373">
                  <c:v>0.5968</c:v>
                </c:pt>
                <c:pt idx="374">
                  <c:v>0.59840000000000004</c:v>
                </c:pt>
                <c:pt idx="375">
                  <c:v>0.6</c:v>
                </c:pt>
                <c:pt idx="376">
                  <c:v>0.60160000000000002</c:v>
                </c:pt>
                <c:pt idx="377">
                  <c:v>0.60320000000000007</c:v>
                </c:pt>
                <c:pt idx="378">
                  <c:v>0.6048</c:v>
                </c:pt>
                <c:pt idx="379">
                  <c:v>0.60640000000000005</c:v>
                </c:pt>
                <c:pt idx="380">
                  <c:v>0.60799999999999998</c:v>
                </c:pt>
                <c:pt idx="381">
                  <c:v>0.60960000000000003</c:v>
                </c:pt>
                <c:pt idx="382">
                  <c:v>0.61120000000000008</c:v>
                </c:pt>
                <c:pt idx="383">
                  <c:v>0.61280000000000001</c:v>
                </c:pt>
                <c:pt idx="384">
                  <c:v>0.61440000000000006</c:v>
                </c:pt>
                <c:pt idx="385">
                  <c:v>0.61599999999999999</c:v>
                </c:pt>
                <c:pt idx="386">
                  <c:v>0.61760000000000004</c:v>
                </c:pt>
                <c:pt idx="387">
                  <c:v>0.61920000000000008</c:v>
                </c:pt>
                <c:pt idx="388">
                  <c:v>0.62080000000000002</c:v>
                </c:pt>
                <c:pt idx="389">
                  <c:v>0.62240000000000006</c:v>
                </c:pt>
                <c:pt idx="390">
                  <c:v>0.624</c:v>
                </c:pt>
                <c:pt idx="391">
                  <c:v>0.62560000000000004</c:v>
                </c:pt>
                <c:pt idx="392">
                  <c:v>0.62719999999999998</c:v>
                </c:pt>
                <c:pt idx="393">
                  <c:v>0.62880000000000003</c:v>
                </c:pt>
                <c:pt idx="394">
                  <c:v>0.63040000000000007</c:v>
                </c:pt>
                <c:pt idx="395">
                  <c:v>0.63200000000000001</c:v>
                </c:pt>
                <c:pt idx="396">
                  <c:v>0.63360000000000005</c:v>
                </c:pt>
                <c:pt idx="397">
                  <c:v>0.63519999999999999</c:v>
                </c:pt>
                <c:pt idx="398">
                  <c:v>0.63680000000000003</c:v>
                </c:pt>
                <c:pt idx="399">
                  <c:v>0.63840000000000008</c:v>
                </c:pt>
                <c:pt idx="400">
                  <c:v>0.64</c:v>
                </c:pt>
                <c:pt idx="401">
                  <c:v>0.64160000000000006</c:v>
                </c:pt>
                <c:pt idx="402">
                  <c:v>0.64319999999999999</c:v>
                </c:pt>
                <c:pt idx="403">
                  <c:v>0.64480000000000004</c:v>
                </c:pt>
                <c:pt idx="404">
                  <c:v>0.64640000000000009</c:v>
                </c:pt>
                <c:pt idx="405">
                  <c:v>0.64800000000000002</c:v>
                </c:pt>
                <c:pt idx="406">
                  <c:v>0.64960000000000007</c:v>
                </c:pt>
                <c:pt idx="407">
                  <c:v>0.6512</c:v>
                </c:pt>
                <c:pt idx="408">
                  <c:v>0.65280000000000005</c:v>
                </c:pt>
                <c:pt idx="409">
                  <c:v>0.65439999999999998</c:v>
                </c:pt>
                <c:pt idx="410">
                  <c:v>0.65600000000000003</c:v>
                </c:pt>
                <c:pt idx="411">
                  <c:v>0.65760000000000007</c:v>
                </c:pt>
                <c:pt idx="412">
                  <c:v>0.65920000000000001</c:v>
                </c:pt>
                <c:pt idx="413">
                  <c:v>0.66080000000000005</c:v>
                </c:pt>
                <c:pt idx="414">
                  <c:v>0.66239999999999999</c:v>
                </c:pt>
                <c:pt idx="415">
                  <c:v>0.66400000000000003</c:v>
                </c:pt>
                <c:pt idx="416">
                  <c:v>0.66560000000000008</c:v>
                </c:pt>
                <c:pt idx="417">
                  <c:v>0.66720000000000002</c:v>
                </c:pt>
                <c:pt idx="418">
                  <c:v>0.66880000000000006</c:v>
                </c:pt>
                <c:pt idx="419">
                  <c:v>0.6704</c:v>
                </c:pt>
                <c:pt idx="420">
                  <c:v>0.67200000000000004</c:v>
                </c:pt>
                <c:pt idx="421">
                  <c:v>0.67360000000000009</c:v>
                </c:pt>
                <c:pt idx="422">
                  <c:v>0.67520000000000002</c:v>
                </c:pt>
                <c:pt idx="423">
                  <c:v>0.67680000000000007</c:v>
                </c:pt>
                <c:pt idx="424">
                  <c:v>0.6784</c:v>
                </c:pt>
                <c:pt idx="425">
                  <c:v>0.68</c:v>
                </c:pt>
                <c:pt idx="426">
                  <c:v>0.68159999999999998</c:v>
                </c:pt>
                <c:pt idx="427">
                  <c:v>0.68320000000000003</c:v>
                </c:pt>
                <c:pt idx="428">
                  <c:v>0.68480000000000008</c:v>
                </c:pt>
                <c:pt idx="429">
                  <c:v>0.68640000000000001</c:v>
                </c:pt>
                <c:pt idx="430">
                  <c:v>0.68800000000000006</c:v>
                </c:pt>
                <c:pt idx="431">
                  <c:v>0.68959999999999999</c:v>
                </c:pt>
                <c:pt idx="432">
                  <c:v>0.69120000000000004</c:v>
                </c:pt>
                <c:pt idx="433">
                  <c:v>0.69280000000000008</c:v>
                </c:pt>
                <c:pt idx="434">
                  <c:v>0.69440000000000002</c:v>
                </c:pt>
                <c:pt idx="435">
                  <c:v>0.69600000000000006</c:v>
                </c:pt>
                <c:pt idx="436">
                  <c:v>0.6976</c:v>
                </c:pt>
                <c:pt idx="437">
                  <c:v>0.69920000000000004</c:v>
                </c:pt>
                <c:pt idx="438">
                  <c:v>0.70079999999999998</c:v>
                </c:pt>
                <c:pt idx="439">
                  <c:v>0.70240000000000002</c:v>
                </c:pt>
                <c:pt idx="440">
                  <c:v>0.70400000000000007</c:v>
                </c:pt>
                <c:pt idx="441">
                  <c:v>0.7056</c:v>
                </c:pt>
                <c:pt idx="442">
                  <c:v>0.70720000000000005</c:v>
                </c:pt>
                <c:pt idx="443">
                  <c:v>0.70879999999999999</c:v>
                </c:pt>
                <c:pt idx="444">
                  <c:v>0.71040000000000003</c:v>
                </c:pt>
                <c:pt idx="445">
                  <c:v>0.71200000000000008</c:v>
                </c:pt>
                <c:pt idx="446">
                  <c:v>0.71360000000000001</c:v>
                </c:pt>
                <c:pt idx="447">
                  <c:v>0.71520000000000006</c:v>
                </c:pt>
                <c:pt idx="448">
                  <c:v>0.71679999999999999</c:v>
                </c:pt>
                <c:pt idx="449">
                  <c:v>0.71840000000000004</c:v>
                </c:pt>
                <c:pt idx="450">
                  <c:v>0.72000000000000008</c:v>
                </c:pt>
                <c:pt idx="451">
                  <c:v>0.72160000000000002</c:v>
                </c:pt>
                <c:pt idx="452">
                  <c:v>0.72320000000000007</c:v>
                </c:pt>
                <c:pt idx="453">
                  <c:v>0.7248</c:v>
                </c:pt>
                <c:pt idx="454">
                  <c:v>0.72640000000000005</c:v>
                </c:pt>
                <c:pt idx="455">
                  <c:v>0.72799999999999998</c:v>
                </c:pt>
                <c:pt idx="456">
                  <c:v>0.72960000000000003</c:v>
                </c:pt>
                <c:pt idx="457">
                  <c:v>0.73120000000000007</c:v>
                </c:pt>
                <c:pt idx="458">
                  <c:v>0.73280000000000001</c:v>
                </c:pt>
                <c:pt idx="459">
                  <c:v>0.73440000000000005</c:v>
                </c:pt>
                <c:pt idx="460">
                  <c:v>0.73599999999999999</c:v>
                </c:pt>
                <c:pt idx="461">
                  <c:v>0.73760000000000003</c:v>
                </c:pt>
                <c:pt idx="462">
                  <c:v>0.73920000000000008</c:v>
                </c:pt>
                <c:pt idx="463">
                  <c:v>0.74080000000000001</c:v>
                </c:pt>
                <c:pt idx="464">
                  <c:v>0.74240000000000006</c:v>
                </c:pt>
                <c:pt idx="465">
                  <c:v>0.74399999999999999</c:v>
                </c:pt>
                <c:pt idx="466">
                  <c:v>0.74560000000000004</c:v>
                </c:pt>
                <c:pt idx="467">
                  <c:v>0.74720000000000009</c:v>
                </c:pt>
                <c:pt idx="468">
                  <c:v>0.74880000000000002</c:v>
                </c:pt>
                <c:pt idx="469">
                  <c:v>0.75040000000000007</c:v>
                </c:pt>
                <c:pt idx="470">
                  <c:v>0.752</c:v>
                </c:pt>
                <c:pt idx="471">
                  <c:v>0.75360000000000005</c:v>
                </c:pt>
                <c:pt idx="472">
                  <c:v>0.75519999999999998</c:v>
                </c:pt>
                <c:pt idx="473">
                  <c:v>0.75680000000000003</c:v>
                </c:pt>
                <c:pt idx="474">
                  <c:v>0.75840000000000007</c:v>
                </c:pt>
                <c:pt idx="475">
                  <c:v>0.76</c:v>
                </c:pt>
                <c:pt idx="476">
                  <c:v>0.76160000000000005</c:v>
                </c:pt>
                <c:pt idx="477">
                  <c:v>0.76319999999999999</c:v>
                </c:pt>
                <c:pt idx="478">
                  <c:v>0.76480000000000004</c:v>
                </c:pt>
                <c:pt idx="479">
                  <c:v>0.76640000000000008</c:v>
                </c:pt>
                <c:pt idx="480">
                  <c:v>0.76800000000000002</c:v>
                </c:pt>
                <c:pt idx="481">
                  <c:v>0.76960000000000006</c:v>
                </c:pt>
                <c:pt idx="482">
                  <c:v>0.7712</c:v>
                </c:pt>
                <c:pt idx="483">
                  <c:v>0.77280000000000004</c:v>
                </c:pt>
                <c:pt idx="484">
                  <c:v>0.77440000000000009</c:v>
                </c:pt>
                <c:pt idx="485">
                  <c:v>0.77600000000000002</c:v>
                </c:pt>
                <c:pt idx="486">
                  <c:v>0.77760000000000007</c:v>
                </c:pt>
                <c:pt idx="487">
                  <c:v>0.7792</c:v>
                </c:pt>
                <c:pt idx="488">
                  <c:v>0.78080000000000005</c:v>
                </c:pt>
                <c:pt idx="489">
                  <c:v>0.78239999999999998</c:v>
                </c:pt>
                <c:pt idx="490">
                  <c:v>0.78400000000000003</c:v>
                </c:pt>
                <c:pt idx="491">
                  <c:v>0.78560000000000008</c:v>
                </c:pt>
                <c:pt idx="492">
                  <c:v>0.78720000000000001</c:v>
                </c:pt>
                <c:pt idx="493">
                  <c:v>0.78880000000000006</c:v>
                </c:pt>
                <c:pt idx="494">
                  <c:v>0.79039999999999999</c:v>
                </c:pt>
                <c:pt idx="495">
                  <c:v>0.79200000000000004</c:v>
                </c:pt>
                <c:pt idx="496">
                  <c:v>0.79360000000000008</c:v>
                </c:pt>
                <c:pt idx="497">
                  <c:v>0.79520000000000002</c:v>
                </c:pt>
                <c:pt idx="498">
                  <c:v>0.79680000000000006</c:v>
                </c:pt>
                <c:pt idx="499">
                  <c:v>0.7984</c:v>
                </c:pt>
                <c:pt idx="500">
                  <c:v>0.8</c:v>
                </c:pt>
                <c:pt idx="501">
                  <c:v>0.80160000000000009</c:v>
                </c:pt>
                <c:pt idx="502">
                  <c:v>0.80320000000000003</c:v>
                </c:pt>
                <c:pt idx="503">
                  <c:v>0.80480000000000007</c:v>
                </c:pt>
                <c:pt idx="504">
                  <c:v>0.80640000000000001</c:v>
                </c:pt>
                <c:pt idx="505">
                  <c:v>0.80800000000000005</c:v>
                </c:pt>
                <c:pt idx="506">
                  <c:v>0.80959999999999999</c:v>
                </c:pt>
                <c:pt idx="507">
                  <c:v>0.81120000000000003</c:v>
                </c:pt>
                <c:pt idx="508">
                  <c:v>0.81280000000000008</c:v>
                </c:pt>
                <c:pt idx="509">
                  <c:v>0.81440000000000001</c:v>
                </c:pt>
                <c:pt idx="510">
                  <c:v>0.81600000000000006</c:v>
                </c:pt>
                <c:pt idx="511">
                  <c:v>0.81759999999999999</c:v>
                </c:pt>
                <c:pt idx="512">
                  <c:v>0.81920000000000004</c:v>
                </c:pt>
                <c:pt idx="513">
                  <c:v>0.82080000000000009</c:v>
                </c:pt>
                <c:pt idx="514">
                  <c:v>0.82240000000000002</c:v>
                </c:pt>
                <c:pt idx="515">
                  <c:v>0.82400000000000007</c:v>
                </c:pt>
                <c:pt idx="516">
                  <c:v>0.8256</c:v>
                </c:pt>
                <c:pt idx="517">
                  <c:v>0.82720000000000005</c:v>
                </c:pt>
                <c:pt idx="518">
                  <c:v>0.82880000000000009</c:v>
                </c:pt>
                <c:pt idx="519">
                  <c:v>0.83040000000000003</c:v>
                </c:pt>
                <c:pt idx="520">
                  <c:v>0.83200000000000007</c:v>
                </c:pt>
                <c:pt idx="521">
                  <c:v>0.83360000000000001</c:v>
                </c:pt>
                <c:pt idx="522">
                  <c:v>0.83520000000000005</c:v>
                </c:pt>
                <c:pt idx="523">
                  <c:v>0.83679999999999999</c:v>
                </c:pt>
                <c:pt idx="524">
                  <c:v>0.83840000000000003</c:v>
                </c:pt>
                <c:pt idx="525">
                  <c:v>0.84000000000000008</c:v>
                </c:pt>
                <c:pt idx="526">
                  <c:v>0.84160000000000001</c:v>
                </c:pt>
                <c:pt idx="527">
                  <c:v>0.84320000000000006</c:v>
                </c:pt>
                <c:pt idx="528">
                  <c:v>0.8448</c:v>
                </c:pt>
                <c:pt idx="529">
                  <c:v>0.84640000000000004</c:v>
                </c:pt>
                <c:pt idx="530">
                  <c:v>0.84800000000000009</c:v>
                </c:pt>
                <c:pt idx="531">
                  <c:v>0.84960000000000002</c:v>
                </c:pt>
                <c:pt idx="532">
                  <c:v>0.85120000000000007</c:v>
                </c:pt>
                <c:pt idx="533">
                  <c:v>0.8528</c:v>
                </c:pt>
                <c:pt idx="534">
                  <c:v>0.85440000000000005</c:v>
                </c:pt>
                <c:pt idx="535">
                  <c:v>0.85600000000000009</c:v>
                </c:pt>
                <c:pt idx="536">
                  <c:v>0.85760000000000003</c:v>
                </c:pt>
                <c:pt idx="537">
                  <c:v>0.85920000000000007</c:v>
                </c:pt>
                <c:pt idx="538">
                  <c:v>0.86080000000000001</c:v>
                </c:pt>
                <c:pt idx="539">
                  <c:v>0.86240000000000006</c:v>
                </c:pt>
                <c:pt idx="540">
                  <c:v>0.86399999999999999</c:v>
                </c:pt>
                <c:pt idx="541">
                  <c:v>0.86560000000000004</c:v>
                </c:pt>
                <c:pt idx="542">
                  <c:v>0.86720000000000008</c:v>
                </c:pt>
                <c:pt idx="543">
                  <c:v>0.86880000000000002</c:v>
                </c:pt>
                <c:pt idx="544">
                  <c:v>0.87040000000000006</c:v>
                </c:pt>
                <c:pt idx="545">
                  <c:v>0.872</c:v>
                </c:pt>
                <c:pt idx="546">
                  <c:v>0.87360000000000004</c:v>
                </c:pt>
                <c:pt idx="547">
                  <c:v>0.87520000000000009</c:v>
                </c:pt>
                <c:pt idx="548">
                  <c:v>0.87680000000000002</c:v>
                </c:pt>
                <c:pt idx="549">
                  <c:v>0.87840000000000007</c:v>
                </c:pt>
                <c:pt idx="550">
                  <c:v>0.88</c:v>
                </c:pt>
                <c:pt idx="551">
                  <c:v>0.88160000000000005</c:v>
                </c:pt>
                <c:pt idx="552">
                  <c:v>0.8832000000000001</c:v>
                </c:pt>
                <c:pt idx="553">
                  <c:v>0.88480000000000003</c:v>
                </c:pt>
                <c:pt idx="554">
                  <c:v>0.88640000000000008</c:v>
                </c:pt>
                <c:pt idx="555">
                  <c:v>0.88800000000000001</c:v>
                </c:pt>
                <c:pt idx="556">
                  <c:v>0.88960000000000006</c:v>
                </c:pt>
                <c:pt idx="557">
                  <c:v>0.89119999999999999</c:v>
                </c:pt>
                <c:pt idx="558">
                  <c:v>0.89280000000000004</c:v>
                </c:pt>
                <c:pt idx="559">
                  <c:v>0.89440000000000008</c:v>
                </c:pt>
                <c:pt idx="560">
                  <c:v>0.89600000000000002</c:v>
                </c:pt>
                <c:pt idx="561">
                  <c:v>0.89760000000000006</c:v>
                </c:pt>
                <c:pt idx="562">
                  <c:v>0.8992</c:v>
                </c:pt>
                <c:pt idx="563">
                  <c:v>0.90080000000000005</c:v>
                </c:pt>
                <c:pt idx="564">
                  <c:v>0.90240000000000009</c:v>
                </c:pt>
                <c:pt idx="565">
                  <c:v>0.90400000000000003</c:v>
                </c:pt>
                <c:pt idx="566">
                  <c:v>0.90560000000000007</c:v>
                </c:pt>
                <c:pt idx="567">
                  <c:v>0.90720000000000001</c:v>
                </c:pt>
                <c:pt idx="568">
                  <c:v>0.90880000000000005</c:v>
                </c:pt>
                <c:pt idx="569">
                  <c:v>0.9104000000000001</c:v>
                </c:pt>
                <c:pt idx="570">
                  <c:v>0.91200000000000003</c:v>
                </c:pt>
                <c:pt idx="571">
                  <c:v>0.91360000000000008</c:v>
                </c:pt>
                <c:pt idx="572">
                  <c:v>0.91520000000000001</c:v>
                </c:pt>
                <c:pt idx="573">
                  <c:v>0.91680000000000006</c:v>
                </c:pt>
                <c:pt idx="574">
                  <c:v>0.91839999999999999</c:v>
                </c:pt>
                <c:pt idx="575">
                  <c:v>0.92</c:v>
                </c:pt>
                <c:pt idx="576">
                  <c:v>0.92160000000000009</c:v>
                </c:pt>
                <c:pt idx="577">
                  <c:v>0.92320000000000002</c:v>
                </c:pt>
                <c:pt idx="578">
                  <c:v>0.92480000000000007</c:v>
                </c:pt>
                <c:pt idx="579">
                  <c:v>0.9264</c:v>
                </c:pt>
                <c:pt idx="580">
                  <c:v>0.92800000000000005</c:v>
                </c:pt>
                <c:pt idx="581">
                  <c:v>0.92960000000000009</c:v>
                </c:pt>
                <c:pt idx="582">
                  <c:v>0.93120000000000003</c:v>
                </c:pt>
                <c:pt idx="583">
                  <c:v>0.93280000000000007</c:v>
                </c:pt>
                <c:pt idx="584">
                  <c:v>0.93440000000000001</c:v>
                </c:pt>
                <c:pt idx="585">
                  <c:v>0.93600000000000005</c:v>
                </c:pt>
                <c:pt idx="586">
                  <c:v>0.9376000000000001</c:v>
                </c:pt>
                <c:pt idx="587">
                  <c:v>0.93920000000000003</c:v>
                </c:pt>
                <c:pt idx="588">
                  <c:v>0.94080000000000008</c:v>
                </c:pt>
                <c:pt idx="589">
                  <c:v>0.94240000000000002</c:v>
                </c:pt>
                <c:pt idx="590">
                  <c:v>0.94400000000000006</c:v>
                </c:pt>
                <c:pt idx="591">
                  <c:v>0.9456</c:v>
                </c:pt>
                <c:pt idx="592">
                  <c:v>0.94720000000000004</c:v>
                </c:pt>
                <c:pt idx="593">
                  <c:v>0.94880000000000009</c:v>
                </c:pt>
                <c:pt idx="594">
                  <c:v>0.95040000000000002</c:v>
                </c:pt>
                <c:pt idx="595">
                  <c:v>0.95200000000000007</c:v>
                </c:pt>
                <c:pt idx="596">
                  <c:v>0.9536</c:v>
                </c:pt>
                <c:pt idx="597">
                  <c:v>0.95520000000000005</c:v>
                </c:pt>
                <c:pt idx="598">
                  <c:v>0.95680000000000009</c:v>
                </c:pt>
                <c:pt idx="599">
                  <c:v>0.95840000000000003</c:v>
                </c:pt>
                <c:pt idx="600">
                  <c:v>0.96000000000000008</c:v>
                </c:pt>
                <c:pt idx="601">
                  <c:v>0.96160000000000001</c:v>
                </c:pt>
                <c:pt idx="602">
                  <c:v>0.96320000000000006</c:v>
                </c:pt>
                <c:pt idx="603">
                  <c:v>0.96479999999999999</c:v>
                </c:pt>
                <c:pt idx="604">
                  <c:v>0.96640000000000004</c:v>
                </c:pt>
                <c:pt idx="605">
                  <c:v>0.96800000000000008</c:v>
                </c:pt>
                <c:pt idx="606">
                  <c:v>0.96960000000000002</c:v>
                </c:pt>
                <c:pt idx="607">
                  <c:v>0.97120000000000006</c:v>
                </c:pt>
                <c:pt idx="608">
                  <c:v>0.9728</c:v>
                </c:pt>
                <c:pt idx="609">
                  <c:v>0.97440000000000004</c:v>
                </c:pt>
                <c:pt idx="610">
                  <c:v>0.97600000000000009</c:v>
                </c:pt>
                <c:pt idx="611">
                  <c:v>0.97760000000000002</c:v>
                </c:pt>
                <c:pt idx="612">
                  <c:v>0.97920000000000007</c:v>
                </c:pt>
                <c:pt idx="613">
                  <c:v>0.98080000000000001</c:v>
                </c:pt>
                <c:pt idx="614">
                  <c:v>0.98240000000000005</c:v>
                </c:pt>
                <c:pt idx="615">
                  <c:v>0.9840000000000001</c:v>
                </c:pt>
                <c:pt idx="616">
                  <c:v>0.98560000000000003</c:v>
                </c:pt>
                <c:pt idx="617">
                  <c:v>0.98720000000000008</c:v>
                </c:pt>
                <c:pt idx="618">
                  <c:v>0.98880000000000001</c:v>
                </c:pt>
                <c:pt idx="619">
                  <c:v>0.99040000000000006</c:v>
                </c:pt>
                <c:pt idx="620">
                  <c:v>0.99199999999999999</c:v>
                </c:pt>
                <c:pt idx="621">
                  <c:v>0.99360000000000004</c:v>
                </c:pt>
                <c:pt idx="622">
                  <c:v>0.99520000000000008</c:v>
                </c:pt>
                <c:pt idx="623">
                  <c:v>0.99680000000000002</c:v>
                </c:pt>
                <c:pt idx="624">
                  <c:v>0.99840000000000007</c:v>
                </c:pt>
                <c:pt idx="625">
                  <c:v>1</c:v>
                </c:pt>
                <c:pt idx="626">
                  <c:v>1.0016</c:v>
                </c:pt>
                <c:pt idx="627">
                  <c:v>1.0032000000000001</c:v>
                </c:pt>
                <c:pt idx="628">
                  <c:v>1.0048000000000001</c:v>
                </c:pt>
                <c:pt idx="629">
                  <c:v>1.0064</c:v>
                </c:pt>
                <c:pt idx="630">
                  <c:v>1.008</c:v>
                </c:pt>
                <c:pt idx="631">
                  <c:v>1.0096000000000001</c:v>
                </c:pt>
                <c:pt idx="632">
                  <c:v>1.0112000000000001</c:v>
                </c:pt>
                <c:pt idx="633">
                  <c:v>1.0128000000000001</c:v>
                </c:pt>
                <c:pt idx="634">
                  <c:v>1.0144</c:v>
                </c:pt>
                <c:pt idx="635">
                  <c:v>1.016</c:v>
                </c:pt>
                <c:pt idx="636">
                  <c:v>1.0176000000000001</c:v>
                </c:pt>
                <c:pt idx="637">
                  <c:v>1.0192000000000001</c:v>
                </c:pt>
                <c:pt idx="638">
                  <c:v>1.0208000000000002</c:v>
                </c:pt>
                <c:pt idx="639">
                  <c:v>1.0224</c:v>
                </c:pt>
                <c:pt idx="640">
                  <c:v>1.024</c:v>
                </c:pt>
                <c:pt idx="641">
                  <c:v>1.0256000000000001</c:v>
                </c:pt>
                <c:pt idx="642">
                  <c:v>1.0272000000000001</c:v>
                </c:pt>
                <c:pt idx="643">
                  <c:v>1.0288000000000002</c:v>
                </c:pt>
                <c:pt idx="644">
                  <c:v>1.0304</c:v>
                </c:pt>
                <c:pt idx="645">
                  <c:v>1.032</c:v>
                </c:pt>
                <c:pt idx="646">
                  <c:v>1.0336000000000001</c:v>
                </c:pt>
                <c:pt idx="647">
                  <c:v>1.0352000000000001</c:v>
                </c:pt>
                <c:pt idx="648">
                  <c:v>1.0367999999999999</c:v>
                </c:pt>
                <c:pt idx="649">
                  <c:v>1.0384</c:v>
                </c:pt>
                <c:pt idx="650">
                  <c:v>1.04</c:v>
                </c:pt>
                <c:pt idx="651">
                  <c:v>1.0416000000000001</c:v>
                </c:pt>
                <c:pt idx="652">
                  <c:v>1.0432000000000001</c:v>
                </c:pt>
                <c:pt idx="653">
                  <c:v>1.0448</c:v>
                </c:pt>
                <c:pt idx="654">
                  <c:v>1.0464</c:v>
                </c:pt>
                <c:pt idx="655">
                  <c:v>1.048</c:v>
                </c:pt>
                <c:pt idx="656">
                  <c:v>1.0496000000000001</c:v>
                </c:pt>
                <c:pt idx="657">
                  <c:v>1.0512000000000001</c:v>
                </c:pt>
                <c:pt idx="658">
                  <c:v>1.0528</c:v>
                </c:pt>
                <c:pt idx="659">
                  <c:v>1.0544</c:v>
                </c:pt>
                <c:pt idx="660">
                  <c:v>1.056</c:v>
                </c:pt>
                <c:pt idx="661">
                  <c:v>1.0576000000000001</c:v>
                </c:pt>
                <c:pt idx="662">
                  <c:v>1.0592000000000001</c:v>
                </c:pt>
                <c:pt idx="663">
                  <c:v>1.0608</c:v>
                </c:pt>
                <c:pt idx="664">
                  <c:v>1.0624</c:v>
                </c:pt>
                <c:pt idx="665">
                  <c:v>1.0640000000000001</c:v>
                </c:pt>
                <c:pt idx="666">
                  <c:v>1.0656000000000001</c:v>
                </c:pt>
                <c:pt idx="667">
                  <c:v>1.0672000000000001</c:v>
                </c:pt>
                <c:pt idx="668">
                  <c:v>1.0688</c:v>
                </c:pt>
                <c:pt idx="669">
                  <c:v>1.0704</c:v>
                </c:pt>
                <c:pt idx="670">
                  <c:v>1.0720000000000001</c:v>
                </c:pt>
                <c:pt idx="671">
                  <c:v>1.0736000000000001</c:v>
                </c:pt>
                <c:pt idx="672">
                  <c:v>1.0752000000000002</c:v>
                </c:pt>
                <c:pt idx="673">
                  <c:v>1.0768</c:v>
                </c:pt>
                <c:pt idx="674">
                  <c:v>1.0784</c:v>
                </c:pt>
                <c:pt idx="675">
                  <c:v>1.08</c:v>
                </c:pt>
                <c:pt idx="676">
                  <c:v>1.0816000000000001</c:v>
                </c:pt>
                <c:pt idx="677">
                  <c:v>1.0832000000000002</c:v>
                </c:pt>
                <c:pt idx="678">
                  <c:v>1.0848</c:v>
                </c:pt>
                <c:pt idx="679">
                  <c:v>1.0864</c:v>
                </c:pt>
                <c:pt idx="680">
                  <c:v>1.0880000000000001</c:v>
                </c:pt>
                <c:pt idx="681">
                  <c:v>1.0896000000000001</c:v>
                </c:pt>
                <c:pt idx="682">
                  <c:v>1.0911999999999999</c:v>
                </c:pt>
                <c:pt idx="683">
                  <c:v>1.0928</c:v>
                </c:pt>
                <c:pt idx="684">
                  <c:v>1.0944</c:v>
                </c:pt>
                <c:pt idx="685">
                  <c:v>1.0960000000000001</c:v>
                </c:pt>
                <c:pt idx="686">
                  <c:v>1.0976000000000001</c:v>
                </c:pt>
                <c:pt idx="687">
                  <c:v>1.0992</c:v>
                </c:pt>
                <c:pt idx="688">
                  <c:v>1.1008</c:v>
                </c:pt>
                <c:pt idx="689">
                  <c:v>1.1024</c:v>
                </c:pt>
                <c:pt idx="690">
                  <c:v>1.1040000000000001</c:v>
                </c:pt>
                <c:pt idx="691">
                  <c:v>1.1056000000000001</c:v>
                </c:pt>
                <c:pt idx="692">
                  <c:v>1.1072</c:v>
                </c:pt>
                <c:pt idx="693">
                  <c:v>1.1088</c:v>
                </c:pt>
                <c:pt idx="694">
                  <c:v>1.1104000000000001</c:v>
                </c:pt>
                <c:pt idx="695">
                  <c:v>1.1120000000000001</c:v>
                </c:pt>
                <c:pt idx="696">
                  <c:v>1.1136000000000001</c:v>
                </c:pt>
                <c:pt idx="697">
                  <c:v>1.1152</c:v>
                </c:pt>
                <c:pt idx="698">
                  <c:v>1.1168</c:v>
                </c:pt>
                <c:pt idx="699">
                  <c:v>1.1184000000000001</c:v>
                </c:pt>
                <c:pt idx="700">
                  <c:v>1.1200000000000001</c:v>
                </c:pt>
                <c:pt idx="701">
                  <c:v>1.1216000000000002</c:v>
                </c:pt>
                <c:pt idx="702">
                  <c:v>1.1232</c:v>
                </c:pt>
                <c:pt idx="703">
                  <c:v>1.1248</c:v>
                </c:pt>
                <c:pt idx="704">
                  <c:v>1.1264000000000001</c:v>
                </c:pt>
                <c:pt idx="705">
                  <c:v>1.1280000000000001</c:v>
                </c:pt>
                <c:pt idx="706">
                  <c:v>1.1296000000000002</c:v>
                </c:pt>
                <c:pt idx="707">
                  <c:v>1.1312</c:v>
                </c:pt>
                <c:pt idx="708">
                  <c:v>1.1328</c:v>
                </c:pt>
                <c:pt idx="709">
                  <c:v>1.1344000000000001</c:v>
                </c:pt>
                <c:pt idx="710">
                  <c:v>1.1360000000000001</c:v>
                </c:pt>
                <c:pt idx="711">
                  <c:v>1.1375999999999999</c:v>
                </c:pt>
                <c:pt idx="712">
                  <c:v>1.1392</c:v>
                </c:pt>
                <c:pt idx="713">
                  <c:v>1.1408</c:v>
                </c:pt>
                <c:pt idx="714">
                  <c:v>1.1424000000000001</c:v>
                </c:pt>
                <c:pt idx="715">
                  <c:v>1.1440000000000001</c:v>
                </c:pt>
                <c:pt idx="716">
                  <c:v>1.1456</c:v>
                </c:pt>
                <c:pt idx="717">
                  <c:v>1.1472</c:v>
                </c:pt>
                <c:pt idx="718">
                  <c:v>1.1488</c:v>
                </c:pt>
                <c:pt idx="719">
                  <c:v>1.1504000000000001</c:v>
                </c:pt>
                <c:pt idx="720">
                  <c:v>1.1520000000000001</c:v>
                </c:pt>
                <c:pt idx="721">
                  <c:v>1.1536</c:v>
                </c:pt>
                <c:pt idx="722">
                  <c:v>1.1552</c:v>
                </c:pt>
                <c:pt idx="723">
                  <c:v>1.1568000000000001</c:v>
                </c:pt>
                <c:pt idx="724">
                  <c:v>1.1584000000000001</c:v>
                </c:pt>
                <c:pt idx="725">
                  <c:v>1.1600000000000001</c:v>
                </c:pt>
                <c:pt idx="726">
                  <c:v>1.1616</c:v>
                </c:pt>
                <c:pt idx="727">
                  <c:v>1.1632</c:v>
                </c:pt>
                <c:pt idx="728">
                  <c:v>1.1648000000000001</c:v>
                </c:pt>
                <c:pt idx="729">
                  <c:v>1.1664000000000001</c:v>
                </c:pt>
                <c:pt idx="730">
                  <c:v>1.1680000000000001</c:v>
                </c:pt>
                <c:pt idx="731">
                  <c:v>1.1696</c:v>
                </c:pt>
                <c:pt idx="732">
                  <c:v>1.1712</c:v>
                </c:pt>
                <c:pt idx="733">
                  <c:v>1.1728000000000001</c:v>
                </c:pt>
                <c:pt idx="734">
                  <c:v>1.1744000000000001</c:v>
                </c:pt>
                <c:pt idx="735">
                  <c:v>1.1760000000000002</c:v>
                </c:pt>
                <c:pt idx="736">
                  <c:v>1.1776</c:v>
                </c:pt>
                <c:pt idx="737">
                  <c:v>1.1792</c:v>
                </c:pt>
                <c:pt idx="738">
                  <c:v>1.1808000000000001</c:v>
                </c:pt>
                <c:pt idx="739">
                  <c:v>1.1824000000000001</c:v>
                </c:pt>
                <c:pt idx="740">
                  <c:v>1.1840000000000002</c:v>
                </c:pt>
                <c:pt idx="741">
                  <c:v>1.1856</c:v>
                </c:pt>
                <c:pt idx="742">
                  <c:v>1.1872</c:v>
                </c:pt>
                <c:pt idx="743">
                  <c:v>1.1888000000000001</c:v>
                </c:pt>
                <c:pt idx="744">
                  <c:v>1.1904000000000001</c:v>
                </c:pt>
                <c:pt idx="745">
                  <c:v>1.1919999999999999</c:v>
                </c:pt>
                <c:pt idx="746">
                  <c:v>1.1936</c:v>
                </c:pt>
                <c:pt idx="747">
                  <c:v>1.1952</c:v>
                </c:pt>
                <c:pt idx="748">
                  <c:v>1.1968000000000001</c:v>
                </c:pt>
                <c:pt idx="749">
                  <c:v>1.1984000000000001</c:v>
                </c:pt>
                <c:pt idx="750">
                  <c:v>1.2</c:v>
                </c:pt>
                <c:pt idx="751">
                  <c:v>1.2016</c:v>
                </c:pt>
                <c:pt idx="752">
                  <c:v>1.2032</c:v>
                </c:pt>
                <c:pt idx="753">
                  <c:v>1.2048000000000001</c:v>
                </c:pt>
                <c:pt idx="754">
                  <c:v>1.2064000000000001</c:v>
                </c:pt>
                <c:pt idx="755">
                  <c:v>1.208</c:v>
                </c:pt>
                <c:pt idx="756">
                  <c:v>1.2096</c:v>
                </c:pt>
                <c:pt idx="757">
                  <c:v>1.2112000000000001</c:v>
                </c:pt>
                <c:pt idx="758">
                  <c:v>1.2128000000000001</c:v>
                </c:pt>
                <c:pt idx="759">
                  <c:v>1.2144000000000001</c:v>
                </c:pt>
                <c:pt idx="760">
                  <c:v>1.216</c:v>
                </c:pt>
                <c:pt idx="761">
                  <c:v>1.2176</c:v>
                </c:pt>
                <c:pt idx="762">
                  <c:v>1.2192000000000001</c:v>
                </c:pt>
                <c:pt idx="763">
                  <c:v>1.2208000000000001</c:v>
                </c:pt>
                <c:pt idx="764">
                  <c:v>1.2224000000000002</c:v>
                </c:pt>
                <c:pt idx="765">
                  <c:v>1.224</c:v>
                </c:pt>
                <c:pt idx="766">
                  <c:v>1.2256</c:v>
                </c:pt>
                <c:pt idx="767">
                  <c:v>1.2272000000000001</c:v>
                </c:pt>
                <c:pt idx="768">
                  <c:v>1.2288000000000001</c:v>
                </c:pt>
                <c:pt idx="769">
                  <c:v>1.2304000000000002</c:v>
                </c:pt>
                <c:pt idx="770">
                  <c:v>1.232</c:v>
                </c:pt>
                <c:pt idx="771">
                  <c:v>1.2336</c:v>
                </c:pt>
                <c:pt idx="772">
                  <c:v>1.2352000000000001</c:v>
                </c:pt>
                <c:pt idx="773">
                  <c:v>1.2368000000000001</c:v>
                </c:pt>
                <c:pt idx="774">
                  <c:v>1.2384000000000002</c:v>
                </c:pt>
                <c:pt idx="775">
                  <c:v>1.24</c:v>
                </c:pt>
                <c:pt idx="776">
                  <c:v>1.2416</c:v>
                </c:pt>
                <c:pt idx="777">
                  <c:v>1.2432000000000001</c:v>
                </c:pt>
                <c:pt idx="778">
                  <c:v>1.2448000000000001</c:v>
                </c:pt>
                <c:pt idx="779">
                  <c:v>1.2464</c:v>
                </c:pt>
                <c:pt idx="780">
                  <c:v>1.248</c:v>
                </c:pt>
                <c:pt idx="781">
                  <c:v>1.2496</c:v>
                </c:pt>
                <c:pt idx="782">
                  <c:v>1.2512000000000001</c:v>
                </c:pt>
                <c:pt idx="783">
                  <c:v>1.2528000000000001</c:v>
                </c:pt>
                <c:pt idx="784">
                  <c:v>1.2544</c:v>
                </c:pt>
                <c:pt idx="785">
                  <c:v>1.256</c:v>
                </c:pt>
                <c:pt idx="786">
                  <c:v>1.2576000000000001</c:v>
                </c:pt>
                <c:pt idx="787">
                  <c:v>1.2592000000000001</c:v>
                </c:pt>
                <c:pt idx="788">
                  <c:v>1.2608000000000001</c:v>
                </c:pt>
                <c:pt idx="789">
                  <c:v>1.2624</c:v>
                </c:pt>
                <c:pt idx="790">
                  <c:v>1.264</c:v>
                </c:pt>
                <c:pt idx="791">
                  <c:v>1.2656000000000001</c:v>
                </c:pt>
                <c:pt idx="792">
                  <c:v>1.2672000000000001</c:v>
                </c:pt>
                <c:pt idx="793">
                  <c:v>1.2688000000000001</c:v>
                </c:pt>
                <c:pt idx="794">
                  <c:v>1.2704</c:v>
                </c:pt>
                <c:pt idx="795">
                  <c:v>1.272</c:v>
                </c:pt>
                <c:pt idx="796">
                  <c:v>1.2736000000000001</c:v>
                </c:pt>
                <c:pt idx="797">
                  <c:v>1.2752000000000001</c:v>
                </c:pt>
                <c:pt idx="798">
                  <c:v>1.2768000000000002</c:v>
                </c:pt>
                <c:pt idx="799">
                  <c:v>1.2784</c:v>
                </c:pt>
                <c:pt idx="800">
                  <c:v>1.28</c:v>
                </c:pt>
                <c:pt idx="801">
                  <c:v>1.2816000000000001</c:v>
                </c:pt>
                <c:pt idx="802">
                  <c:v>1.2832000000000001</c:v>
                </c:pt>
                <c:pt idx="803">
                  <c:v>1.2848000000000002</c:v>
                </c:pt>
                <c:pt idx="804">
                  <c:v>1.2864</c:v>
                </c:pt>
                <c:pt idx="805">
                  <c:v>1.288</c:v>
                </c:pt>
                <c:pt idx="806">
                  <c:v>1.2896000000000001</c:v>
                </c:pt>
                <c:pt idx="807">
                  <c:v>1.2912000000000001</c:v>
                </c:pt>
                <c:pt idx="808">
                  <c:v>1.2928000000000002</c:v>
                </c:pt>
                <c:pt idx="809">
                  <c:v>1.2944</c:v>
                </c:pt>
                <c:pt idx="810">
                  <c:v>1.296</c:v>
                </c:pt>
                <c:pt idx="811">
                  <c:v>1.2976000000000001</c:v>
                </c:pt>
                <c:pt idx="812">
                  <c:v>1.2992000000000001</c:v>
                </c:pt>
                <c:pt idx="813">
                  <c:v>1.3008</c:v>
                </c:pt>
                <c:pt idx="814">
                  <c:v>1.3024</c:v>
                </c:pt>
                <c:pt idx="815">
                  <c:v>1.304</c:v>
                </c:pt>
                <c:pt idx="816">
                  <c:v>1.3056000000000001</c:v>
                </c:pt>
                <c:pt idx="817">
                  <c:v>1.3072000000000001</c:v>
                </c:pt>
                <c:pt idx="818">
                  <c:v>1.3088</c:v>
                </c:pt>
                <c:pt idx="819">
                  <c:v>1.3104</c:v>
                </c:pt>
                <c:pt idx="820">
                  <c:v>1.3120000000000001</c:v>
                </c:pt>
                <c:pt idx="821">
                  <c:v>1.3136000000000001</c:v>
                </c:pt>
                <c:pt idx="822">
                  <c:v>1.3152000000000001</c:v>
                </c:pt>
                <c:pt idx="823">
                  <c:v>1.3168</c:v>
                </c:pt>
                <c:pt idx="824">
                  <c:v>1.3184</c:v>
                </c:pt>
                <c:pt idx="825">
                  <c:v>1.32</c:v>
                </c:pt>
                <c:pt idx="826">
                  <c:v>1.3216000000000001</c:v>
                </c:pt>
                <c:pt idx="827">
                  <c:v>1.3232000000000002</c:v>
                </c:pt>
                <c:pt idx="828">
                  <c:v>1.3248</c:v>
                </c:pt>
                <c:pt idx="829">
                  <c:v>1.3264</c:v>
                </c:pt>
                <c:pt idx="830">
                  <c:v>1.3280000000000001</c:v>
                </c:pt>
                <c:pt idx="831">
                  <c:v>1.3296000000000001</c:v>
                </c:pt>
                <c:pt idx="832">
                  <c:v>1.3312000000000002</c:v>
                </c:pt>
                <c:pt idx="833">
                  <c:v>1.3328</c:v>
                </c:pt>
                <c:pt idx="834">
                  <c:v>1.3344</c:v>
                </c:pt>
                <c:pt idx="835">
                  <c:v>1.3360000000000001</c:v>
                </c:pt>
                <c:pt idx="836">
                  <c:v>1.3376000000000001</c:v>
                </c:pt>
                <c:pt idx="837">
                  <c:v>1.3392000000000002</c:v>
                </c:pt>
                <c:pt idx="838">
                  <c:v>1.3408</c:v>
                </c:pt>
                <c:pt idx="839">
                  <c:v>1.3424</c:v>
                </c:pt>
                <c:pt idx="840">
                  <c:v>1.3440000000000001</c:v>
                </c:pt>
                <c:pt idx="841">
                  <c:v>1.3456000000000001</c:v>
                </c:pt>
                <c:pt idx="842">
                  <c:v>1.3472000000000002</c:v>
                </c:pt>
                <c:pt idx="843">
                  <c:v>1.3488</c:v>
                </c:pt>
                <c:pt idx="844">
                  <c:v>1.3504</c:v>
                </c:pt>
                <c:pt idx="845">
                  <c:v>1.3520000000000001</c:v>
                </c:pt>
                <c:pt idx="846">
                  <c:v>1.3536000000000001</c:v>
                </c:pt>
                <c:pt idx="847">
                  <c:v>1.3552</c:v>
                </c:pt>
                <c:pt idx="848">
                  <c:v>1.3568</c:v>
                </c:pt>
                <c:pt idx="849">
                  <c:v>1.3584000000000001</c:v>
                </c:pt>
                <c:pt idx="850">
                  <c:v>1.36</c:v>
                </c:pt>
                <c:pt idx="851">
                  <c:v>1.3616000000000001</c:v>
                </c:pt>
                <c:pt idx="852">
                  <c:v>1.3632</c:v>
                </c:pt>
                <c:pt idx="853">
                  <c:v>1.3648</c:v>
                </c:pt>
                <c:pt idx="854">
                  <c:v>1.3664000000000001</c:v>
                </c:pt>
                <c:pt idx="855">
                  <c:v>1.3680000000000001</c:v>
                </c:pt>
                <c:pt idx="856">
                  <c:v>1.3696000000000002</c:v>
                </c:pt>
                <c:pt idx="857">
                  <c:v>1.3712</c:v>
                </c:pt>
                <c:pt idx="858">
                  <c:v>1.3728</c:v>
                </c:pt>
                <c:pt idx="859">
                  <c:v>1.3744000000000001</c:v>
                </c:pt>
                <c:pt idx="860">
                  <c:v>1.3760000000000001</c:v>
                </c:pt>
                <c:pt idx="861">
                  <c:v>1.3776000000000002</c:v>
                </c:pt>
                <c:pt idx="862">
                  <c:v>1.3792</c:v>
                </c:pt>
                <c:pt idx="863">
                  <c:v>1.3808</c:v>
                </c:pt>
                <c:pt idx="864">
                  <c:v>1.3824000000000001</c:v>
                </c:pt>
                <c:pt idx="865">
                  <c:v>1.3840000000000001</c:v>
                </c:pt>
                <c:pt idx="866">
                  <c:v>1.3856000000000002</c:v>
                </c:pt>
                <c:pt idx="867">
                  <c:v>1.3872</c:v>
                </c:pt>
                <c:pt idx="868">
                  <c:v>1.3888</c:v>
                </c:pt>
                <c:pt idx="869">
                  <c:v>1.3904000000000001</c:v>
                </c:pt>
                <c:pt idx="870">
                  <c:v>1.3920000000000001</c:v>
                </c:pt>
                <c:pt idx="871">
                  <c:v>1.3936000000000002</c:v>
                </c:pt>
                <c:pt idx="872">
                  <c:v>1.3952</c:v>
                </c:pt>
                <c:pt idx="873">
                  <c:v>1.3968</c:v>
                </c:pt>
                <c:pt idx="874">
                  <c:v>1.3984000000000001</c:v>
                </c:pt>
                <c:pt idx="875">
                  <c:v>1.4000000000000001</c:v>
                </c:pt>
                <c:pt idx="876">
                  <c:v>1.4016</c:v>
                </c:pt>
                <c:pt idx="877">
                  <c:v>1.4032</c:v>
                </c:pt>
                <c:pt idx="878">
                  <c:v>1.4048</c:v>
                </c:pt>
                <c:pt idx="879">
                  <c:v>1.4064000000000001</c:v>
                </c:pt>
                <c:pt idx="880">
                  <c:v>1.4080000000000001</c:v>
                </c:pt>
                <c:pt idx="881">
                  <c:v>1.4096</c:v>
                </c:pt>
                <c:pt idx="882">
                  <c:v>1.4112</c:v>
                </c:pt>
                <c:pt idx="883">
                  <c:v>1.4128000000000001</c:v>
                </c:pt>
                <c:pt idx="884">
                  <c:v>1.4144000000000001</c:v>
                </c:pt>
                <c:pt idx="885">
                  <c:v>1.4160000000000001</c:v>
                </c:pt>
                <c:pt idx="886">
                  <c:v>1.4176</c:v>
                </c:pt>
                <c:pt idx="887">
                  <c:v>1.4192</c:v>
                </c:pt>
                <c:pt idx="888">
                  <c:v>1.4208000000000001</c:v>
                </c:pt>
                <c:pt idx="889">
                  <c:v>1.4224000000000001</c:v>
                </c:pt>
                <c:pt idx="890">
                  <c:v>1.4240000000000002</c:v>
                </c:pt>
                <c:pt idx="891">
                  <c:v>1.4256</c:v>
                </c:pt>
                <c:pt idx="892">
                  <c:v>1.4272</c:v>
                </c:pt>
                <c:pt idx="893">
                  <c:v>1.4288000000000001</c:v>
                </c:pt>
                <c:pt idx="894">
                  <c:v>1.4304000000000001</c:v>
                </c:pt>
                <c:pt idx="895">
                  <c:v>1.4320000000000002</c:v>
                </c:pt>
                <c:pt idx="896">
                  <c:v>1.4336</c:v>
                </c:pt>
                <c:pt idx="897">
                  <c:v>1.4352</c:v>
                </c:pt>
                <c:pt idx="898">
                  <c:v>1.4368000000000001</c:v>
                </c:pt>
                <c:pt idx="899">
                  <c:v>1.4384000000000001</c:v>
                </c:pt>
                <c:pt idx="900">
                  <c:v>1.4400000000000002</c:v>
                </c:pt>
                <c:pt idx="901">
                  <c:v>1.4416</c:v>
                </c:pt>
                <c:pt idx="902">
                  <c:v>1.4432</c:v>
                </c:pt>
                <c:pt idx="903">
                  <c:v>1.4448000000000001</c:v>
                </c:pt>
                <c:pt idx="904">
                  <c:v>1.4464000000000001</c:v>
                </c:pt>
                <c:pt idx="905">
                  <c:v>1.4480000000000002</c:v>
                </c:pt>
                <c:pt idx="906">
                  <c:v>1.4496</c:v>
                </c:pt>
                <c:pt idx="907">
                  <c:v>1.4512</c:v>
                </c:pt>
                <c:pt idx="908">
                  <c:v>1.4528000000000001</c:v>
                </c:pt>
                <c:pt idx="909">
                  <c:v>1.4544000000000001</c:v>
                </c:pt>
                <c:pt idx="910">
                  <c:v>1.456</c:v>
                </c:pt>
                <c:pt idx="911">
                  <c:v>1.4576</c:v>
                </c:pt>
                <c:pt idx="912">
                  <c:v>1.4592000000000001</c:v>
                </c:pt>
                <c:pt idx="913">
                  <c:v>1.4608000000000001</c:v>
                </c:pt>
                <c:pt idx="914">
                  <c:v>1.4624000000000001</c:v>
                </c:pt>
                <c:pt idx="915">
                  <c:v>1.464</c:v>
                </c:pt>
                <c:pt idx="916">
                  <c:v>1.4656</c:v>
                </c:pt>
                <c:pt idx="917">
                  <c:v>1.4672000000000001</c:v>
                </c:pt>
                <c:pt idx="918">
                  <c:v>1.4688000000000001</c:v>
                </c:pt>
                <c:pt idx="919">
                  <c:v>1.4704000000000002</c:v>
                </c:pt>
                <c:pt idx="920">
                  <c:v>1.472</c:v>
                </c:pt>
                <c:pt idx="921">
                  <c:v>1.4736</c:v>
                </c:pt>
                <c:pt idx="922">
                  <c:v>1.4752000000000001</c:v>
                </c:pt>
                <c:pt idx="923">
                  <c:v>1.4768000000000001</c:v>
                </c:pt>
                <c:pt idx="924">
                  <c:v>1.4784000000000002</c:v>
                </c:pt>
                <c:pt idx="925">
                  <c:v>1.48</c:v>
                </c:pt>
                <c:pt idx="926">
                  <c:v>1.4816</c:v>
                </c:pt>
                <c:pt idx="927">
                  <c:v>1.4832000000000001</c:v>
                </c:pt>
                <c:pt idx="928">
                  <c:v>1.4848000000000001</c:v>
                </c:pt>
                <c:pt idx="929">
                  <c:v>1.4864000000000002</c:v>
                </c:pt>
                <c:pt idx="930">
                  <c:v>1.488</c:v>
                </c:pt>
                <c:pt idx="931">
                  <c:v>1.4896</c:v>
                </c:pt>
                <c:pt idx="932">
                  <c:v>1.4912000000000001</c:v>
                </c:pt>
                <c:pt idx="933">
                  <c:v>1.4928000000000001</c:v>
                </c:pt>
                <c:pt idx="934">
                  <c:v>1.4944000000000002</c:v>
                </c:pt>
                <c:pt idx="935">
                  <c:v>1.496</c:v>
                </c:pt>
                <c:pt idx="936">
                  <c:v>1.4976</c:v>
                </c:pt>
                <c:pt idx="937">
                  <c:v>1.4992000000000001</c:v>
                </c:pt>
                <c:pt idx="938">
                  <c:v>1.5008000000000001</c:v>
                </c:pt>
                <c:pt idx="939">
                  <c:v>1.5024000000000002</c:v>
                </c:pt>
                <c:pt idx="940">
                  <c:v>1.504</c:v>
                </c:pt>
                <c:pt idx="941">
                  <c:v>1.5056</c:v>
                </c:pt>
                <c:pt idx="942">
                  <c:v>1.5072000000000001</c:v>
                </c:pt>
                <c:pt idx="943">
                  <c:v>1.5088000000000001</c:v>
                </c:pt>
                <c:pt idx="944">
                  <c:v>1.5104</c:v>
                </c:pt>
                <c:pt idx="945">
                  <c:v>1.512</c:v>
                </c:pt>
                <c:pt idx="946">
                  <c:v>1.5136000000000001</c:v>
                </c:pt>
                <c:pt idx="947">
                  <c:v>1.5152000000000001</c:v>
                </c:pt>
                <c:pt idx="948">
                  <c:v>1.5168000000000001</c:v>
                </c:pt>
                <c:pt idx="949">
                  <c:v>1.5184</c:v>
                </c:pt>
                <c:pt idx="950">
                  <c:v>1.52</c:v>
                </c:pt>
                <c:pt idx="951">
                  <c:v>1.5216000000000001</c:v>
                </c:pt>
                <c:pt idx="952">
                  <c:v>1.5232000000000001</c:v>
                </c:pt>
                <c:pt idx="953">
                  <c:v>1.5248000000000002</c:v>
                </c:pt>
                <c:pt idx="954">
                  <c:v>1.5264</c:v>
                </c:pt>
                <c:pt idx="955">
                  <c:v>1.528</c:v>
                </c:pt>
                <c:pt idx="956">
                  <c:v>1.5296000000000001</c:v>
                </c:pt>
                <c:pt idx="957">
                  <c:v>1.5312000000000001</c:v>
                </c:pt>
                <c:pt idx="958">
                  <c:v>1.5328000000000002</c:v>
                </c:pt>
                <c:pt idx="959">
                  <c:v>1.5344</c:v>
                </c:pt>
                <c:pt idx="960">
                  <c:v>1.536</c:v>
                </c:pt>
                <c:pt idx="961">
                  <c:v>1.5376000000000001</c:v>
                </c:pt>
                <c:pt idx="962">
                  <c:v>1.5392000000000001</c:v>
                </c:pt>
                <c:pt idx="963">
                  <c:v>1.5408000000000002</c:v>
                </c:pt>
                <c:pt idx="964">
                  <c:v>1.5424</c:v>
                </c:pt>
                <c:pt idx="965">
                  <c:v>1.544</c:v>
                </c:pt>
                <c:pt idx="966">
                  <c:v>1.5456000000000001</c:v>
                </c:pt>
                <c:pt idx="967">
                  <c:v>1.5472000000000001</c:v>
                </c:pt>
                <c:pt idx="968">
                  <c:v>1.5488000000000002</c:v>
                </c:pt>
                <c:pt idx="969">
                  <c:v>1.5504</c:v>
                </c:pt>
                <c:pt idx="970">
                  <c:v>1.552</c:v>
                </c:pt>
                <c:pt idx="971">
                  <c:v>1.5536000000000001</c:v>
                </c:pt>
                <c:pt idx="972">
                  <c:v>1.5552000000000001</c:v>
                </c:pt>
                <c:pt idx="973">
                  <c:v>1.5568000000000002</c:v>
                </c:pt>
                <c:pt idx="974">
                  <c:v>1.5584</c:v>
                </c:pt>
                <c:pt idx="975">
                  <c:v>1.56</c:v>
                </c:pt>
                <c:pt idx="976">
                  <c:v>1.5616000000000001</c:v>
                </c:pt>
                <c:pt idx="977">
                  <c:v>1.5632000000000001</c:v>
                </c:pt>
                <c:pt idx="978">
                  <c:v>1.5648</c:v>
                </c:pt>
                <c:pt idx="979">
                  <c:v>1.5664</c:v>
                </c:pt>
                <c:pt idx="980">
                  <c:v>1.5680000000000001</c:v>
                </c:pt>
                <c:pt idx="981">
                  <c:v>1.5696000000000001</c:v>
                </c:pt>
                <c:pt idx="982">
                  <c:v>1.5712000000000002</c:v>
                </c:pt>
                <c:pt idx="983">
                  <c:v>1.5728</c:v>
                </c:pt>
                <c:pt idx="984">
                  <c:v>1.5744</c:v>
                </c:pt>
                <c:pt idx="985">
                  <c:v>1.5760000000000001</c:v>
                </c:pt>
                <c:pt idx="986">
                  <c:v>1.5776000000000001</c:v>
                </c:pt>
                <c:pt idx="987">
                  <c:v>1.5792000000000002</c:v>
                </c:pt>
                <c:pt idx="988">
                  <c:v>1.5808</c:v>
                </c:pt>
                <c:pt idx="989">
                  <c:v>1.5824</c:v>
                </c:pt>
                <c:pt idx="990">
                  <c:v>1.5840000000000001</c:v>
                </c:pt>
                <c:pt idx="991">
                  <c:v>1.5856000000000001</c:v>
                </c:pt>
                <c:pt idx="992">
                  <c:v>1.5872000000000002</c:v>
                </c:pt>
                <c:pt idx="993">
                  <c:v>1.5888</c:v>
                </c:pt>
                <c:pt idx="994">
                  <c:v>1.5904</c:v>
                </c:pt>
                <c:pt idx="995">
                  <c:v>1.5920000000000001</c:v>
                </c:pt>
                <c:pt idx="996">
                  <c:v>1.5936000000000001</c:v>
                </c:pt>
                <c:pt idx="997">
                  <c:v>1.5952000000000002</c:v>
                </c:pt>
                <c:pt idx="998">
                  <c:v>1.5968</c:v>
                </c:pt>
                <c:pt idx="999">
                  <c:v>1.5984</c:v>
                </c:pt>
                <c:pt idx="1000">
                  <c:v>1.6</c:v>
                </c:pt>
                <c:pt idx="1001">
                  <c:v>1.6016000000000001</c:v>
                </c:pt>
                <c:pt idx="1002">
                  <c:v>1.6032000000000002</c:v>
                </c:pt>
                <c:pt idx="1003">
                  <c:v>1.6048</c:v>
                </c:pt>
                <c:pt idx="1004">
                  <c:v>1.6064000000000001</c:v>
                </c:pt>
                <c:pt idx="1005">
                  <c:v>1.6080000000000001</c:v>
                </c:pt>
                <c:pt idx="1006">
                  <c:v>1.6096000000000001</c:v>
                </c:pt>
                <c:pt idx="1007">
                  <c:v>1.6112000000000002</c:v>
                </c:pt>
                <c:pt idx="1008">
                  <c:v>1.6128</c:v>
                </c:pt>
                <c:pt idx="1009">
                  <c:v>1.6144000000000001</c:v>
                </c:pt>
                <c:pt idx="1010">
                  <c:v>1.6160000000000001</c:v>
                </c:pt>
                <c:pt idx="1011">
                  <c:v>1.6176000000000001</c:v>
                </c:pt>
                <c:pt idx="1012">
                  <c:v>1.6192</c:v>
                </c:pt>
                <c:pt idx="1013">
                  <c:v>1.6208</c:v>
                </c:pt>
                <c:pt idx="1014">
                  <c:v>1.6224000000000001</c:v>
                </c:pt>
                <c:pt idx="1015">
                  <c:v>1.6240000000000001</c:v>
                </c:pt>
                <c:pt idx="1016">
                  <c:v>1.6256000000000002</c:v>
                </c:pt>
                <c:pt idx="1017">
                  <c:v>1.6272</c:v>
                </c:pt>
                <c:pt idx="1018">
                  <c:v>1.6288</c:v>
                </c:pt>
                <c:pt idx="1019">
                  <c:v>1.6304000000000001</c:v>
                </c:pt>
                <c:pt idx="1020">
                  <c:v>1.6320000000000001</c:v>
                </c:pt>
                <c:pt idx="1021">
                  <c:v>1.6336000000000002</c:v>
                </c:pt>
                <c:pt idx="1022">
                  <c:v>1.6352</c:v>
                </c:pt>
                <c:pt idx="1023">
                  <c:v>1.6368</c:v>
                </c:pt>
                <c:pt idx="1024">
                  <c:v>1.6384000000000001</c:v>
                </c:pt>
                <c:pt idx="1025">
                  <c:v>1.6400000000000001</c:v>
                </c:pt>
                <c:pt idx="1026">
                  <c:v>1.6416000000000002</c:v>
                </c:pt>
                <c:pt idx="1027">
                  <c:v>1.6432</c:v>
                </c:pt>
                <c:pt idx="1028">
                  <c:v>1.6448</c:v>
                </c:pt>
                <c:pt idx="1029">
                  <c:v>1.6464000000000001</c:v>
                </c:pt>
                <c:pt idx="1030">
                  <c:v>1.6480000000000001</c:v>
                </c:pt>
                <c:pt idx="1031">
                  <c:v>1.6496000000000002</c:v>
                </c:pt>
                <c:pt idx="1032">
                  <c:v>1.6512</c:v>
                </c:pt>
                <c:pt idx="1033">
                  <c:v>1.6528</c:v>
                </c:pt>
                <c:pt idx="1034">
                  <c:v>1.6544000000000001</c:v>
                </c:pt>
                <c:pt idx="1035">
                  <c:v>1.6560000000000001</c:v>
                </c:pt>
                <c:pt idx="1036">
                  <c:v>1.6576000000000002</c:v>
                </c:pt>
                <c:pt idx="1037">
                  <c:v>1.6592</c:v>
                </c:pt>
                <c:pt idx="1038">
                  <c:v>1.6608000000000001</c:v>
                </c:pt>
                <c:pt idx="1039">
                  <c:v>1.6624000000000001</c:v>
                </c:pt>
                <c:pt idx="1040">
                  <c:v>1.6640000000000001</c:v>
                </c:pt>
                <c:pt idx="1041">
                  <c:v>1.6656</c:v>
                </c:pt>
                <c:pt idx="1042">
                  <c:v>1.6672</c:v>
                </c:pt>
                <c:pt idx="1043">
                  <c:v>1.6688000000000001</c:v>
                </c:pt>
                <c:pt idx="1044">
                  <c:v>1.6704000000000001</c:v>
                </c:pt>
                <c:pt idx="1045">
                  <c:v>1.6720000000000002</c:v>
                </c:pt>
                <c:pt idx="1046">
                  <c:v>1.6736</c:v>
                </c:pt>
                <c:pt idx="1047">
                  <c:v>1.6752</c:v>
                </c:pt>
                <c:pt idx="1048">
                  <c:v>1.6768000000000001</c:v>
                </c:pt>
                <c:pt idx="1049">
                  <c:v>1.6784000000000001</c:v>
                </c:pt>
                <c:pt idx="1050">
                  <c:v>1.6800000000000002</c:v>
                </c:pt>
                <c:pt idx="1051">
                  <c:v>1.6816</c:v>
                </c:pt>
                <c:pt idx="1052">
                  <c:v>1.6832</c:v>
                </c:pt>
                <c:pt idx="1053">
                  <c:v>1.6848000000000001</c:v>
                </c:pt>
                <c:pt idx="1054">
                  <c:v>1.6864000000000001</c:v>
                </c:pt>
                <c:pt idx="1055">
                  <c:v>1.6880000000000002</c:v>
                </c:pt>
                <c:pt idx="1056">
                  <c:v>1.6896</c:v>
                </c:pt>
                <c:pt idx="1057">
                  <c:v>1.6912</c:v>
                </c:pt>
                <c:pt idx="1058">
                  <c:v>1.6928000000000001</c:v>
                </c:pt>
                <c:pt idx="1059">
                  <c:v>1.6944000000000001</c:v>
                </c:pt>
                <c:pt idx="1060">
                  <c:v>1.6960000000000002</c:v>
                </c:pt>
                <c:pt idx="1061">
                  <c:v>1.6976</c:v>
                </c:pt>
                <c:pt idx="1062">
                  <c:v>1.6992</c:v>
                </c:pt>
                <c:pt idx="1063">
                  <c:v>1.7008000000000001</c:v>
                </c:pt>
                <c:pt idx="1064">
                  <c:v>1.7024000000000001</c:v>
                </c:pt>
                <c:pt idx="1065">
                  <c:v>1.7040000000000002</c:v>
                </c:pt>
                <c:pt idx="1066">
                  <c:v>1.7056</c:v>
                </c:pt>
                <c:pt idx="1067">
                  <c:v>1.7072000000000001</c:v>
                </c:pt>
                <c:pt idx="1068">
                  <c:v>1.7088000000000001</c:v>
                </c:pt>
                <c:pt idx="1069">
                  <c:v>1.7104000000000001</c:v>
                </c:pt>
                <c:pt idx="1070">
                  <c:v>1.7120000000000002</c:v>
                </c:pt>
                <c:pt idx="1071">
                  <c:v>1.7136</c:v>
                </c:pt>
                <c:pt idx="1072">
                  <c:v>1.7152000000000001</c:v>
                </c:pt>
                <c:pt idx="1073">
                  <c:v>1.7168000000000001</c:v>
                </c:pt>
                <c:pt idx="1074">
                  <c:v>1.7184000000000001</c:v>
                </c:pt>
                <c:pt idx="1075">
                  <c:v>1.72</c:v>
                </c:pt>
                <c:pt idx="1076">
                  <c:v>1.7216</c:v>
                </c:pt>
                <c:pt idx="1077">
                  <c:v>1.7232000000000001</c:v>
                </c:pt>
                <c:pt idx="1078">
                  <c:v>1.7248000000000001</c:v>
                </c:pt>
                <c:pt idx="1079">
                  <c:v>1.7264000000000002</c:v>
                </c:pt>
                <c:pt idx="1080">
                  <c:v>1.728</c:v>
                </c:pt>
                <c:pt idx="1081">
                  <c:v>1.7296</c:v>
                </c:pt>
                <c:pt idx="1082">
                  <c:v>1.7312000000000001</c:v>
                </c:pt>
                <c:pt idx="1083">
                  <c:v>1.7328000000000001</c:v>
                </c:pt>
                <c:pt idx="1084">
                  <c:v>1.7344000000000002</c:v>
                </c:pt>
                <c:pt idx="1085">
                  <c:v>1.736</c:v>
                </c:pt>
                <c:pt idx="1086">
                  <c:v>1.7376</c:v>
                </c:pt>
                <c:pt idx="1087">
                  <c:v>1.7392000000000001</c:v>
                </c:pt>
                <c:pt idx="1088">
                  <c:v>1.7408000000000001</c:v>
                </c:pt>
                <c:pt idx="1089">
                  <c:v>1.7424000000000002</c:v>
                </c:pt>
                <c:pt idx="1090">
                  <c:v>1.744</c:v>
                </c:pt>
                <c:pt idx="1091">
                  <c:v>1.7456</c:v>
                </c:pt>
                <c:pt idx="1092">
                  <c:v>1.7472000000000001</c:v>
                </c:pt>
                <c:pt idx="1093">
                  <c:v>1.7488000000000001</c:v>
                </c:pt>
                <c:pt idx="1094">
                  <c:v>1.7504000000000002</c:v>
                </c:pt>
                <c:pt idx="1095">
                  <c:v>1.752</c:v>
                </c:pt>
                <c:pt idx="1096">
                  <c:v>1.7536</c:v>
                </c:pt>
                <c:pt idx="1097">
                  <c:v>1.7552000000000001</c:v>
                </c:pt>
                <c:pt idx="1098">
                  <c:v>1.7568000000000001</c:v>
                </c:pt>
                <c:pt idx="1099">
                  <c:v>1.7584000000000002</c:v>
                </c:pt>
                <c:pt idx="1100">
                  <c:v>1.76</c:v>
                </c:pt>
                <c:pt idx="1101">
                  <c:v>1.7616000000000001</c:v>
                </c:pt>
                <c:pt idx="1102">
                  <c:v>1.7632000000000001</c:v>
                </c:pt>
                <c:pt idx="1103">
                  <c:v>1.7648000000000001</c:v>
                </c:pt>
                <c:pt idx="1104">
                  <c:v>1.7664000000000002</c:v>
                </c:pt>
                <c:pt idx="1105">
                  <c:v>1.768</c:v>
                </c:pt>
                <c:pt idx="1106">
                  <c:v>1.7696000000000001</c:v>
                </c:pt>
                <c:pt idx="1107">
                  <c:v>1.7712000000000001</c:v>
                </c:pt>
                <c:pt idx="1108">
                  <c:v>1.7728000000000002</c:v>
                </c:pt>
                <c:pt idx="1109">
                  <c:v>1.7744</c:v>
                </c:pt>
                <c:pt idx="1110">
                  <c:v>1.776</c:v>
                </c:pt>
                <c:pt idx="1111">
                  <c:v>1.7776000000000001</c:v>
                </c:pt>
                <c:pt idx="1112">
                  <c:v>1.7792000000000001</c:v>
                </c:pt>
                <c:pt idx="1113">
                  <c:v>1.7808000000000002</c:v>
                </c:pt>
                <c:pt idx="1114">
                  <c:v>1.7824</c:v>
                </c:pt>
                <c:pt idx="1115">
                  <c:v>1.784</c:v>
                </c:pt>
                <c:pt idx="1116">
                  <c:v>1.7856000000000001</c:v>
                </c:pt>
                <c:pt idx="1117">
                  <c:v>1.7872000000000001</c:v>
                </c:pt>
                <c:pt idx="1118">
                  <c:v>1.7888000000000002</c:v>
                </c:pt>
                <c:pt idx="1119">
                  <c:v>1.7904</c:v>
                </c:pt>
                <c:pt idx="1120">
                  <c:v>1.792</c:v>
                </c:pt>
                <c:pt idx="1121">
                  <c:v>1.7936000000000001</c:v>
                </c:pt>
                <c:pt idx="1122">
                  <c:v>1.7952000000000001</c:v>
                </c:pt>
                <c:pt idx="1123">
                  <c:v>1.7968000000000002</c:v>
                </c:pt>
                <c:pt idx="1124">
                  <c:v>1.7984</c:v>
                </c:pt>
                <c:pt idx="1125">
                  <c:v>1.8</c:v>
                </c:pt>
                <c:pt idx="1126">
                  <c:v>1.8016000000000001</c:v>
                </c:pt>
                <c:pt idx="1127">
                  <c:v>1.8032000000000001</c:v>
                </c:pt>
                <c:pt idx="1128">
                  <c:v>1.8048000000000002</c:v>
                </c:pt>
                <c:pt idx="1129">
                  <c:v>1.8064</c:v>
                </c:pt>
                <c:pt idx="1130">
                  <c:v>1.8080000000000001</c:v>
                </c:pt>
                <c:pt idx="1131">
                  <c:v>1.8096000000000001</c:v>
                </c:pt>
                <c:pt idx="1132">
                  <c:v>1.8112000000000001</c:v>
                </c:pt>
                <c:pt idx="1133">
                  <c:v>1.8128000000000002</c:v>
                </c:pt>
                <c:pt idx="1134">
                  <c:v>1.8144</c:v>
                </c:pt>
                <c:pt idx="1135">
                  <c:v>1.8160000000000001</c:v>
                </c:pt>
                <c:pt idx="1136">
                  <c:v>1.8176000000000001</c:v>
                </c:pt>
                <c:pt idx="1137">
                  <c:v>1.8192000000000002</c:v>
                </c:pt>
                <c:pt idx="1138">
                  <c:v>1.8208000000000002</c:v>
                </c:pt>
                <c:pt idx="1139">
                  <c:v>1.8224</c:v>
                </c:pt>
                <c:pt idx="1140">
                  <c:v>1.8240000000000001</c:v>
                </c:pt>
                <c:pt idx="1141">
                  <c:v>1.8256000000000001</c:v>
                </c:pt>
                <c:pt idx="1142">
                  <c:v>1.8272000000000002</c:v>
                </c:pt>
                <c:pt idx="1143">
                  <c:v>1.8288</c:v>
                </c:pt>
                <c:pt idx="1144">
                  <c:v>1.8304</c:v>
                </c:pt>
                <c:pt idx="1145">
                  <c:v>1.8320000000000001</c:v>
                </c:pt>
                <c:pt idx="1146">
                  <c:v>1.8336000000000001</c:v>
                </c:pt>
                <c:pt idx="1147">
                  <c:v>1.8352000000000002</c:v>
                </c:pt>
                <c:pt idx="1148">
                  <c:v>1.8368</c:v>
                </c:pt>
                <c:pt idx="1149">
                  <c:v>1.8384</c:v>
                </c:pt>
                <c:pt idx="1150">
                  <c:v>1.84</c:v>
                </c:pt>
                <c:pt idx="1151">
                  <c:v>1.8416000000000001</c:v>
                </c:pt>
                <c:pt idx="1152">
                  <c:v>1.8432000000000002</c:v>
                </c:pt>
                <c:pt idx="1153">
                  <c:v>1.8448</c:v>
                </c:pt>
                <c:pt idx="1154">
                  <c:v>1.8464</c:v>
                </c:pt>
                <c:pt idx="1155">
                  <c:v>1.8480000000000001</c:v>
                </c:pt>
                <c:pt idx="1156">
                  <c:v>1.8496000000000001</c:v>
                </c:pt>
                <c:pt idx="1157">
                  <c:v>1.8512000000000002</c:v>
                </c:pt>
                <c:pt idx="1158">
                  <c:v>1.8528</c:v>
                </c:pt>
                <c:pt idx="1159">
                  <c:v>1.8544</c:v>
                </c:pt>
                <c:pt idx="1160">
                  <c:v>1.8560000000000001</c:v>
                </c:pt>
                <c:pt idx="1161">
                  <c:v>1.8576000000000001</c:v>
                </c:pt>
                <c:pt idx="1162">
                  <c:v>1.8592000000000002</c:v>
                </c:pt>
                <c:pt idx="1163">
                  <c:v>1.8608</c:v>
                </c:pt>
                <c:pt idx="1164">
                  <c:v>1.8624000000000001</c:v>
                </c:pt>
                <c:pt idx="1165">
                  <c:v>1.8640000000000001</c:v>
                </c:pt>
                <c:pt idx="1166">
                  <c:v>1.8656000000000001</c:v>
                </c:pt>
                <c:pt idx="1167">
                  <c:v>1.8672000000000002</c:v>
                </c:pt>
                <c:pt idx="1168">
                  <c:v>1.8688</c:v>
                </c:pt>
                <c:pt idx="1169">
                  <c:v>1.8704000000000001</c:v>
                </c:pt>
                <c:pt idx="1170">
                  <c:v>1.8720000000000001</c:v>
                </c:pt>
                <c:pt idx="1171">
                  <c:v>1.8736000000000002</c:v>
                </c:pt>
                <c:pt idx="1172">
                  <c:v>1.8752000000000002</c:v>
                </c:pt>
                <c:pt idx="1173">
                  <c:v>1.8768</c:v>
                </c:pt>
                <c:pt idx="1174">
                  <c:v>1.8784000000000001</c:v>
                </c:pt>
                <c:pt idx="1175">
                  <c:v>1.8800000000000001</c:v>
                </c:pt>
                <c:pt idx="1176">
                  <c:v>1.8816000000000002</c:v>
                </c:pt>
                <c:pt idx="1177">
                  <c:v>1.8832</c:v>
                </c:pt>
                <c:pt idx="1178">
                  <c:v>1.8848</c:v>
                </c:pt>
                <c:pt idx="1179">
                  <c:v>1.8864000000000001</c:v>
                </c:pt>
                <c:pt idx="1180">
                  <c:v>1.8880000000000001</c:v>
                </c:pt>
                <c:pt idx="1181">
                  <c:v>1.8896000000000002</c:v>
                </c:pt>
                <c:pt idx="1182">
                  <c:v>1.8912</c:v>
                </c:pt>
                <c:pt idx="1183">
                  <c:v>1.8928</c:v>
                </c:pt>
                <c:pt idx="1184">
                  <c:v>1.8944000000000001</c:v>
                </c:pt>
                <c:pt idx="1185">
                  <c:v>1.8960000000000001</c:v>
                </c:pt>
                <c:pt idx="1186">
                  <c:v>1.8976000000000002</c:v>
                </c:pt>
                <c:pt idx="1187">
                  <c:v>1.8992</c:v>
                </c:pt>
                <c:pt idx="1188">
                  <c:v>1.9008</c:v>
                </c:pt>
                <c:pt idx="1189">
                  <c:v>1.9024000000000001</c:v>
                </c:pt>
                <c:pt idx="1190">
                  <c:v>1.9040000000000001</c:v>
                </c:pt>
                <c:pt idx="1191">
                  <c:v>1.9056000000000002</c:v>
                </c:pt>
                <c:pt idx="1192">
                  <c:v>1.9072</c:v>
                </c:pt>
                <c:pt idx="1193">
                  <c:v>1.9088000000000001</c:v>
                </c:pt>
                <c:pt idx="1194">
                  <c:v>1.9104000000000001</c:v>
                </c:pt>
                <c:pt idx="1195">
                  <c:v>1.9120000000000001</c:v>
                </c:pt>
                <c:pt idx="1196">
                  <c:v>1.9136000000000002</c:v>
                </c:pt>
                <c:pt idx="1197">
                  <c:v>1.9152</c:v>
                </c:pt>
                <c:pt idx="1198">
                  <c:v>1.9168000000000001</c:v>
                </c:pt>
                <c:pt idx="1199">
                  <c:v>1.9184000000000001</c:v>
                </c:pt>
                <c:pt idx="1200">
                  <c:v>1.9200000000000002</c:v>
                </c:pt>
                <c:pt idx="1201">
                  <c:v>1.9216000000000002</c:v>
                </c:pt>
                <c:pt idx="1202">
                  <c:v>1.9232</c:v>
                </c:pt>
                <c:pt idx="1203">
                  <c:v>1.9248000000000001</c:v>
                </c:pt>
                <c:pt idx="1204">
                  <c:v>1.9264000000000001</c:v>
                </c:pt>
                <c:pt idx="1205">
                  <c:v>1.9280000000000002</c:v>
                </c:pt>
                <c:pt idx="1206">
                  <c:v>1.9296</c:v>
                </c:pt>
                <c:pt idx="1207">
                  <c:v>1.9312</c:v>
                </c:pt>
                <c:pt idx="1208">
                  <c:v>1.9328000000000001</c:v>
                </c:pt>
                <c:pt idx="1209">
                  <c:v>1.9344000000000001</c:v>
                </c:pt>
                <c:pt idx="1210">
                  <c:v>1.9360000000000002</c:v>
                </c:pt>
                <c:pt idx="1211">
                  <c:v>1.9376</c:v>
                </c:pt>
                <c:pt idx="1212">
                  <c:v>1.9392</c:v>
                </c:pt>
                <c:pt idx="1213">
                  <c:v>1.9408000000000001</c:v>
                </c:pt>
                <c:pt idx="1214">
                  <c:v>1.9424000000000001</c:v>
                </c:pt>
                <c:pt idx="1215">
                  <c:v>1.9440000000000002</c:v>
                </c:pt>
                <c:pt idx="1216">
                  <c:v>1.9456</c:v>
                </c:pt>
                <c:pt idx="1217">
                  <c:v>1.9472</c:v>
                </c:pt>
                <c:pt idx="1218">
                  <c:v>1.9488000000000001</c:v>
                </c:pt>
                <c:pt idx="1219">
                  <c:v>1.9504000000000001</c:v>
                </c:pt>
                <c:pt idx="1220">
                  <c:v>1.9520000000000002</c:v>
                </c:pt>
                <c:pt idx="1221">
                  <c:v>1.9536</c:v>
                </c:pt>
                <c:pt idx="1222">
                  <c:v>1.9552</c:v>
                </c:pt>
                <c:pt idx="1223">
                  <c:v>1.9568000000000001</c:v>
                </c:pt>
                <c:pt idx="1224">
                  <c:v>1.9584000000000001</c:v>
                </c:pt>
                <c:pt idx="1225">
                  <c:v>1.9600000000000002</c:v>
                </c:pt>
                <c:pt idx="1226">
                  <c:v>1.9616</c:v>
                </c:pt>
                <c:pt idx="1227">
                  <c:v>1.9632000000000001</c:v>
                </c:pt>
                <c:pt idx="1228">
                  <c:v>1.9648000000000001</c:v>
                </c:pt>
                <c:pt idx="1229">
                  <c:v>1.9664000000000001</c:v>
                </c:pt>
                <c:pt idx="1230">
                  <c:v>1.9680000000000002</c:v>
                </c:pt>
                <c:pt idx="1231">
                  <c:v>1.9696</c:v>
                </c:pt>
                <c:pt idx="1232">
                  <c:v>1.9712000000000001</c:v>
                </c:pt>
                <c:pt idx="1233">
                  <c:v>1.9728000000000001</c:v>
                </c:pt>
                <c:pt idx="1234">
                  <c:v>1.9744000000000002</c:v>
                </c:pt>
                <c:pt idx="1235">
                  <c:v>1.9760000000000002</c:v>
                </c:pt>
                <c:pt idx="1236">
                  <c:v>1.9776</c:v>
                </c:pt>
                <c:pt idx="1237">
                  <c:v>1.9792000000000001</c:v>
                </c:pt>
                <c:pt idx="1238">
                  <c:v>1.9808000000000001</c:v>
                </c:pt>
                <c:pt idx="1239">
                  <c:v>1.9824000000000002</c:v>
                </c:pt>
                <c:pt idx="1240">
                  <c:v>1.984</c:v>
                </c:pt>
                <c:pt idx="1241">
                  <c:v>1.9856</c:v>
                </c:pt>
                <c:pt idx="1242">
                  <c:v>1.9872000000000001</c:v>
                </c:pt>
                <c:pt idx="1243">
                  <c:v>1.9888000000000001</c:v>
                </c:pt>
                <c:pt idx="1244">
                  <c:v>1.9904000000000002</c:v>
                </c:pt>
                <c:pt idx="1245">
                  <c:v>1.992</c:v>
                </c:pt>
                <c:pt idx="1246">
                  <c:v>1.9936</c:v>
                </c:pt>
                <c:pt idx="1247">
                  <c:v>1.9952000000000001</c:v>
                </c:pt>
                <c:pt idx="1248">
                  <c:v>1.9968000000000001</c:v>
                </c:pt>
                <c:pt idx="1249">
                  <c:v>1.9984000000000002</c:v>
                </c:pt>
                <c:pt idx="1250">
                  <c:v>2</c:v>
                </c:pt>
                <c:pt idx="1251">
                  <c:v>2.0016000000000003</c:v>
                </c:pt>
                <c:pt idx="1252">
                  <c:v>2.0032000000000001</c:v>
                </c:pt>
                <c:pt idx="1253">
                  <c:v>2.0047999999999999</c:v>
                </c:pt>
                <c:pt idx="1254">
                  <c:v>2.0064000000000002</c:v>
                </c:pt>
                <c:pt idx="1255">
                  <c:v>2.008</c:v>
                </c:pt>
                <c:pt idx="1256">
                  <c:v>2.0096000000000003</c:v>
                </c:pt>
                <c:pt idx="1257">
                  <c:v>2.0112000000000001</c:v>
                </c:pt>
                <c:pt idx="1258">
                  <c:v>2.0127999999999999</c:v>
                </c:pt>
                <c:pt idx="1259">
                  <c:v>2.0144000000000002</c:v>
                </c:pt>
                <c:pt idx="1260">
                  <c:v>2.016</c:v>
                </c:pt>
                <c:pt idx="1261">
                  <c:v>2.0176000000000003</c:v>
                </c:pt>
                <c:pt idx="1262">
                  <c:v>2.0192000000000001</c:v>
                </c:pt>
                <c:pt idx="1263">
                  <c:v>2.0207999999999999</c:v>
                </c:pt>
                <c:pt idx="1264">
                  <c:v>2.0224000000000002</c:v>
                </c:pt>
                <c:pt idx="1265">
                  <c:v>2.024</c:v>
                </c:pt>
                <c:pt idx="1266">
                  <c:v>2.0256000000000003</c:v>
                </c:pt>
                <c:pt idx="1267">
                  <c:v>2.0272000000000001</c:v>
                </c:pt>
                <c:pt idx="1268">
                  <c:v>2.0287999999999999</c:v>
                </c:pt>
                <c:pt idx="1269">
                  <c:v>2.0304000000000002</c:v>
                </c:pt>
                <c:pt idx="1270">
                  <c:v>2.032</c:v>
                </c:pt>
                <c:pt idx="1271">
                  <c:v>2.0336000000000003</c:v>
                </c:pt>
                <c:pt idx="1272">
                  <c:v>2.0352000000000001</c:v>
                </c:pt>
                <c:pt idx="1273">
                  <c:v>2.0367999999999999</c:v>
                </c:pt>
                <c:pt idx="1274">
                  <c:v>2.0384000000000002</c:v>
                </c:pt>
                <c:pt idx="1275">
                  <c:v>2.04</c:v>
                </c:pt>
                <c:pt idx="1276">
                  <c:v>2.0416000000000003</c:v>
                </c:pt>
                <c:pt idx="1277">
                  <c:v>2.0432000000000001</c:v>
                </c:pt>
                <c:pt idx="1278">
                  <c:v>2.0448</c:v>
                </c:pt>
                <c:pt idx="1279">
                  <c:v>2.0464000000000002</c:v>
                </c:pt>
                <c:pt idx="1280">
                  <c:v>2.048</c:v>
                </c:pt>
                <c:pt idx="1281">
                  <c:v>2.0496000000000003</c:v>
                </c:pt>
                <c:pt idx="1282">
                  <c:v>2.0512000000000001</c:v>
                </c:pt>
                <c:pt idx="1283">
                  <c:v>2.0528</c:v>
                </c:pt>
                <c:pt idx="1284">
                  <c:v>2.0544000000000002</c:v>
                </c:pt>
                <c:pt idx="1285">
                  <c:v>2.056</c:v>
                </c:pt>
                <c:pt idx="1286">
                  <c:v>2.0576000000000003</c:v>
                </c:pt>
                <c:pt idx="1287">
                  <c:v>2.0592000000000001</c:v>
                </c:pt>
                <c:pt idx="1288">
                  <c:v>2.0608</c:v>
                </c:pt>
                <c:pt idx="1289">
                  <c:v>2.0624000000000002</c:v>
                </c:pt>
                <c:pt idx="1290">
                  <c:v>2.0640000000000001</c:v>
                </c:pt>
                <c:pt idx="1291">
                  <c:v>2.0655999999999999</c:v>
                </c:pt>
                <c:pt idx="1292">
                  <c:v>2.0672000000000001</c:v>
                </c:pt>
                <c:pt idx="1293">
                  <c:v>2.0688</c:v>
                </c:pt>
                <c:pt idx="1294">
                  <c:v>2.0704000000000002</c:v>
                </c:pt>
                <c:pt idx="1295">
                  <c:v>2.0720000000000001</c:v>
                </c:pt>
                <c:pt idx="1296">
                  <c:v>2.0735999999999999</c:v>
                </c:pt>
                <c:pt idx="1297">
                  <c:v>2.0752000000000002</c:v>
                </c:pt>
                <c:pt idx="1298">
                  <c:v>2.0768</c:v>
                </c:pt>
                <c:pt idx="1299">
                  <c:v>2.0784000000000002</c:v>
                </c:pt>
                <c:pt idx="1300">
                  <c:v>2.08</c:v>
                </c:pt>
                <c:pt idx="1301">
                  <c:v>2.0815999999999999</c:v>
                </c:pt>
                <c:pt idx="1302">
                  <c:v>2.0832000000000002</c:v>
                </c:pt>
                <c:pt idx="1303">
                  <c:v>2.0848</c:v>
                </c:pt>
                <c:pt idx="1304">
                  <c:v>2.0864000000000003</c:v>
                </c:pt>
                <c:pt idx="1305">
                  <c:v>2.0880000000000001</c:v>
                </c:pt>
                <c:pt idx="1306">
                  <c:v>2.0895999999999999</c:v>
                </c:pt>
                <c:pt idx="1307">
                  <c:v>2.0912000000000002</c:v>
                </c:pt>
                <c:pt idx="1308">
                  <c:v>2.0928</c:v>
                </c:pt>
                <c:pt idx="1309">
                  <c:v>2.0944000000000003</c:v>
                </c:pt>
                <c:pt idx="1310">
                  <c:v>2.0960000000000001</c:v>
                </c:pt>
                <c:pt idx="1311">
                  <c:v>2.0975999999999999</c:v>
                </c:pt>
                <c:pt idx="1312">
                  <c:v>2.0992000000000002</c:v>
                </c:pt>
                <c:pt idx="1313">
                  <c:v>2.1008</c:v>
                </c:pt>
                <c:pt idx="1314">
                  <c:v>2.1024000000000003</c:v>
                </c:pt>
                <c:pt idx="1315">
                  <c:v>2.1040000000000001</c:v>
                </c:pt>
                <c:pt idx="1316">
                  <c:v>2.1055999999999999</c:v>
                </c:pt>
                <c:pt idx="1317">
                  <c:v>2.1072000000000002</c:v>
                </c:pt>
                <c:pt idx="1318">
                  <c:v>2.1088</c:v>
                </c:pt>
                <c:pt idx="1319">
                  <c:v>2.1104000000000003</c:v>
                </c:pt>
                <c:pt idx="1320">
                  <c:v>2.1120000000000001</c:v>
                </c:pt>
                <c:pt idx="1321">
                  <c:v>2.1135999999999999</c:v>
                </c:pt>
                <c:pt idx="1322">
                  <c:v>2.1152000000000002</c:v>
                </c:pt>
                <c:pt idx="1323">
                  <c:v>2.1168</c:v>
                </c:pt>
                <c:pt idx="1324">
                  <c:v>2.1184000000000003</c:v>
                </c:pt>
                <c:pt idx="1325">
                  <c:v>2.12</c:v>
                </c:pt>
                <c:pt idx="1326">
                  <c:v>2.1215999999999999</c:v>
                </c:pt>
                <c:pt idx="1327">
                  <c:v>2.1232000000000002</c:v>
                </c:pt>
                <c:pt idx="1328">
                  <c:v>2.1248</c:v>
                </c:pt>
                <c:pt idx="1329">
                  <c:v>2.1264000000000003</c:v>
                </c:pt>
                <c:pt idx="1330">
                  <c:v>2.1280000000000001</c:v>
                </c:pt>
                <c:pt idx="1331">
                  <c:v>2.1295999999999999</c:v>
                </c:pt>
                <c:pt idx="1332">
                  <c:v>2.1312000000000002</c:v>
                </c:pt>
                <c:pt idx="1333">
                  <c:v>2.1328</c:v>
                </c:pt>
                <c:pt idx="1334">
                  <c:v>2.1344000000000003</c:v>
                </c:pt>
                <c:pt idx="1335">
                  <c:v>2.1360000000000001</c:v>
                </c:pt>
                <c:pt idx="1336">
                  <c:v>2.1375999999999999</c:v>
                </c:pt>
                <c:pt idx="1337">
                  <c:v>2.1392000000000002</c:v>
                </c:pt>
                <c:pt idx="1338">
                  <c:v>2.1408</c:v>
                </c:pt>
                <c:pt idx="1339">
                  <c:v>2.1424000000000003</c:v>
                </c:pt>
                <c:pt idx="1340">
                  <c:v>2.1440000000000001</c:v>
                </c:pt>
                <c:pt idx="1341">
                  <c:v>2.1456</c:v>
                </c:pt>
                <c:pt idx="1342">
                  <c:v>2.1472000000000002</c:v>
                </c:pt>
                <c:pt idx="1343">
                  <c:v>2.1488</c:v>
                </c:pt>
                <c:pt idx="1344">
                  <c:v>2.1504000000000003</c:v>
                </c:pt>
                <c:pt idx="1345">
                  <c:v>2.1520000000000001</c:v>
                </c:pt>
                <c:pt idx="1346">
                  <c:v>2.1536</c:v>
                </c:pt>
                <c:pt idx="1347">
                  <c:v>2.1552000000000002</c:v>
                </c:pt>
                <c:pt idx="1348">
                  <c:v>2.1568000000000001</c:v>
                </c:pt>
                <c:pt idx="1349">
                  <c:v>2.1584000000000003</c:v>
                </c:pt>
                <c:pt idx="1350">
                  <c:v>2.16</c:v>
                </c:pt>
                <c:pt idx="1351">
                  <c:v>2.1616</c:v>
                </c:pt>
                <c:pt idx="1352">
                  <c:v>2.1632000000000002</c:v>
                </c:pt>
                <c:pt idx="1353">
                  <c:v>2.1648000000000001</c:v>
                </c:pt>
                <c:pt idx="1354">
                  <c:v>2.1664000000000003</c:v>
                </c:pt>
                <c:pt idx="1355">
                  <c:v>2.1680000000000001</c:v>
                </c:pt>
                <c:pt idx="1356">
                  <c:v>2.1696</c:v>
                </c:pt>
                <c:pt idx="1357">
                  <c:v>2.1712000000000002</c:v>
                </c:pt>
                <c:pt idx="1358">
                  <c:v>2.1728000000000001</c:v>
                </c:pt>
                <c:pt idx="1359">
                  <c:v>2.1743999999999999</c:v>
                </c:pt>
                <c:pt idx="1360">
                  <c:v>2.1760000000000002</c:v>
                </c:pt>
                <c:pt idx="1361">
                  <c:v>2.1776</c:v>
                </c:pt>
                <c:pt idx="1362">
                  <c:v>2.1792000000000002</c:v>
                </c:pt>
                <c:pt idx="1363">
                  <c:v>2.1808000000000001</c:v>
                </c:pt>
                <c:pt idx="1364">
                  <c:v>2.1823999999999999</c:v>
                </c:pt>
                <c:pt idx="1365">
                  <c:v>2.1840000000000002</c:v>
                </c:pt>
                <c:pt idx="1366">
                  <c:v>2.1856</c:v>
                </c:pt>
                <c:pt idx="1367">
                  <c:v>2.1872000000000003</c:v>
                </c:pt>
                <c:pt idx="1368">
                  <c:v>2.1888000000000001</c:v>
                </c:pt>
                <c:pt idx="1369">
                  <c:v>2.1903999999999999</c:v>
                </c:pt>
                <c:pt idx="1370">
                  <c:v>2.1920000000000002</c:v>
                </c:pt>
                <c:pt idx="1371">
                  <c:v>2.1936</c:v>
                </c:pt>
                <c:pt idx="1372">
                  <c:v>2.1952000000000003</c:v>
                </c:pt>
                <c:pt idx="1373">
                  <c:v>2.1968000000000001</c:v>
                </c:pt>
                <c:pt idx="1374">
                  <c:v>2.1983999999999999</c:v>
                </c:pt>
                <c:pt idx="1375">
                  <c:v>2.2000000000000002</c:v>
                </c:pt>
                <c:pt idx="1376">
                  <c:v>2.2016</c:v>
                </c:pt>
                <c:pt idx="1377">
                  <c:v>2.2032000000000003</c:v>
                </c:pt>
                <c:pt idx="1378">
                  <c:v>2.2048000000000001</c:v>
                </c:pt>
                <c:pt idx="1379">
                  <c:v>2.2063999999999999</c:v>
                </c:pt>
                <c:pt idx="1380">
                  <c:v>2.2080000000000002</c:v>
                </c:pt>
                <c:pt idx="1381">
                  <c:v>2.2096</c:v>
                </c:pt>
                <c:pt idx="1382">
                  <c:v>2.2112000000000003</c:v>
                </c:pt>
                <c:pt idx="1383">
                  <c:v>2.2128000000000001</c:v>
                </c:pt>
                <c:pt idx="1384">
                  <c:v>2.2143999999999999</c:v>
                </c:pt>
                <c:pt idx="1385">
                  <c:v>2.2160000000000002</c:v>
                </c:pt>
                <c:pt idx="1386">
                  <c:v>2.2176</c:v>
                </c:pt>
                <c:pt idx="1387">
                  <c:v>2.2192000000000003</c:v>
                </c:pt>
                <c:pt idx="1388">
                  <c:v>2.2208000000000001</c:v>
                </c:pt>
                <c:pt idx="1389">
                  <c:v>2.2223999999999999</c:v>
                </c:pt>
                <c:pt idx="1390">
                  <c:v>2.2240000000000002</c:v>
                </c:pt>
                <c:pt idx="1391">
                  <c:v>2.2256</c:v>
                </c:pt>
                <c:pt idx="1392">
                  <c:v>2.2272000000000003</c:v>
                </c:pt>
                <c:pt idx="1393">
                  <c:v>2.2288000000000001</c:v>
                </c:pt>
                <c:pt idx="1394">
                  <c:v>2.2303999999999999</c:v>
                </c:pt>
                <c:pt idx="1395">
                  <c:v>2.2320000000000002</c:v>
                </c:pt>
                <c:pt idx="1396">
                  <c:v>2.2336</c:v>
                </c:pt>
                <c:pt idx="1397">
                  <c:v>2.2352000000000003</c:v>
                </c:pt>
                <c:pt idx="1398">
                  <c:v>2.2368000000000001</c:v>
                </c:pt>
                <c:pt idx="1399">
                  <c:v>2.2383999999999999</c:v>
                </c:pt>
                <c:pt idx="1400">
                  <c:v>2.2400000000000002</c:v>
                </c:pt>
                <c:pt idx="1401">
                  <c:v>2.2416</c:v>
                </c:pt>
                <c:pt idx="1402">
                  <c:v>2.2432000000000003</c:v>
                </c:pt>
                <c:pt idx="1403">
                  <c:v>2.2448000000000001</c:v>
                </c:pt>
                <c:pt idx="1404">
                  <c:v>2.2464</c:v>
                </c:pt>
                <c:pt idx="1405">
                  <c:v>2.2480000000000002</c:v>
                </c:pt>
                <c:pt idx="1406">
                  <c:v>2.2496</c:v>
                </c:pt>
                <c:pt idx="1407">
                  <c:v>2.2512000000000003</c:v>
                </c:pt>
                <c:pt idx="1408">
                  <c:v>2.2528000000000001</c:v>
                </c:pt>
                <c:pt idx="1409">
                  <c:v>2.2544</c:v>
                </c:pt>
                <c:pt idx="1410">
                  <c:v>2.2560000000000002</c:v>
                </c:pt>
                <c:pt idx="1411">
                  <c:v>2.2576000000000001</c:v>
                </c:pt>
                <c:pt idx="1412">
                  <c:v>2.2592000000000003</c:v>
                </c:pt>
                <c:pt idx="1413">
                  <c:v>2.2608000000000001</c:v>
                </c:pt>
                <c:pt idx="1414">
                  <c:v>2.2624</c:v>
                </c:pt>
                <c:pt idx="1415">
                  <c:v>2.2640000000000002</c:v>
                </c:pt>
                <c:pt idx="1416">
                  <c:v>2.2656000000000001</c:v>
                </c:pt>
                <c:pt idx="1417">
                  <c:v>2.2672000000000003</c:v>
                </c:pt>
                <c:pt idx="1418">
                  <c:v>2.2688000000000001</c:v>
                </c:pt>
                <c:pt idx="1419">
                  <c:v>2.2704</c:v>
                </c:pt>
                <c:pt idx="1420">
                  <c:v>2.2720000000000002</c:v>
                </c:pt>
                <c:pt idx="1421">
                  <c:v>2.2736000000000001</c:v>
                </c:pt>
                <c:pt idx="1422">
                  <c:v>2.2751999999999999</c:v>
                </c:pt>
                <c:pt idx="1423">
                  <c:v>2.2768000000000002</c:v>
                </c:pt>
                <c:pt idx="1424">
                  <c:v>2.2784</c:v>
                </c:pt>
                <c:pt idx="1425">
                  <c:v>2.2800000000000002</c:v>
                </c:pt>
                <c:pt idx="1426">
                  <c:v>2.2816000000000001</c:v>
                </c:pt>
                <c:pt idx="1427">
                  <c:v>2.2831999999999999</c:v>
                </c:pt>
                <c:pt idx="1428">
                  <c:v>2.2848000000000002</c:v>
                </c:pt>
                <c:pt idx="1429">
                  <c:v>2.2864</c:v>
                </c:pt>
                <c:pt idx="1430">
                  <c:v>2.2880000000000003</c:v>
                </c:pt>
                <c:pt idx="1431">
                  <c:v>2.2896000000000001</c:v>
                </c:pt>
                <c:pt idx="1432">
                  <c:v>2.2911999999999999</c:v>
                </c:pt>
                <c:pt idx="1433">
                  <c:v>2.2928000000000002</c:v>
                </c:pt>
                <c:pt idx="1434">
                  <c:v>2.2944</c:v>
                </c:pt>
                <c:pt idx="1435">
                  <c:v>2.2960000000000003</c:v>
                </c:pt>
                <c:pt idx="1436">
                  <c:v>2.2976000000000001</c:v>
                </c:pt>
                <c:pt idx="1437">
                  <c:v>2.2991999999999999</c:v>
                </c:pt>
                <c:pt idx="1438">
                  <c:v>2.3008000000000002</c:v>
                </c:pt>
                <c:pt idx="1439">
                  <c:v>2.3024</c:v>
                </c:pt>
                <c:pt idx="1440">
                  <c:v>2.3040000000000003</c:v>
                </c:pt>
                <c:pt idx="1441">
                  <c:v>2.3056000000000001</c:v>
                </c:pt>
                <c:pt idx="1442">
                  <c:v>2.3071999999999999</c:v>
                </c:pt>
                <c:pt idx="1443">
                  <c:v>2.3088000000000002</c:v>
                </c:pt>
                <c:pt idx="1444">
                  <c:v>2.3104</c:v>
                </c:pt>
                <c:pt idx="1445">
                  <c:v>2.3120000000000003</c:v>
                </c:pt>
                <c:pt idx="1446">
                  <c:v>2.3136000000000001</c:v>
                </c:pt>
                <c:pt idx="1447">
                  <c:v>2.3151999999999999</c:v>
                </c:pt>
                <c:pt idx="1448">
                  <c:v>2.3168000000000002</c:v>
                </c:pt>
                <c:pt idx="1449">
                  <c:v>2.3184</c:v>
                </c:pt>
                <c:pt idx="1450">
                  <c:v>2.3200000000000003</c:v>
                </c:pt>
                <c:pt idx="1451">
                  <c:v>2.3216000000000001</c:v>
                </c:pt>
                <c:pt idx="1452">
                  <c:v>2.3231999999999999</c:v>
                </c:pt>
                <c:pt idx="1453">
                  <c:v>2.3248000000000002</c:v>
                </c:pt>
                <c:pt idx="1454">
                  <c:v>2.3264</c:v>
                </c:pt>
                <c:pt idx="1455">
                  <c:v>2.3280000000000003</c:v>
                </c:pt>
                <c:pt idx="1456">
                  <c:v>2.3296000000000001</c:v>
                </c:pt>
                <c:pt idx="1457">
                  <c:v>2.3311999999999999</c:v>
                </c:pt>
                <c:pt idx="1458">
                  <c:v>2.3328000000000002</c:v>
                </c:pt>
                <c:pt idx="1459">
                  <c:v>2.3344</c:v>
                </c:pt>
                <c:pt idx="1460">
                  <c:v>2.3360000000000003</c:v>
                </c:pt>
                <c:pt idx="1461">
                  <c:v>2.3376000000000001</c:v>
                </c:pt>
                <c:pt idx="1462">
                  <c:v>2.3391999999999999</c:v>
                </c:pt>
                <c:pt idx="1463">
                  <c:v>2.3408000000000002</c:v>
                </c:pt>
                <c:pt idx="1464">
                  <c:v>2.3424</c:v>
                </c:pt>
                <c:pt idx="1465">
                  <c:v>2.3440000000000003</c:v>
                </c:pt>
                <c:pt idx="1466">
                  <c:v>2.3456000000000001</c:v>
                </c:pt>
                <c:pt idx="1467">
                  <c:v>2.3472</c:v>
                </c:pt>
                <c:pt idx="1468">
                  <c:v>2.3488000000000002</c:v>
                </c:pt>
                <c:pt idx="1469">
                  <c:v>2.3504</c:v>
                </c:pt>
                <c:pt idx="1470">
                  <c:v>2.3520000000000003</c:v>
                </c:pt>
                <c:pt idx="1471">
                  <c:v>2.3536000000000001</c:v>
                </c:pt>
                <c:pt idx="1472">
                  <c:v>2.3552</c:v>
                </c:pt>
                <c:pt idx="1473">
                  <c:v>2.3568000000000002</c:v>
                </c:pt>
                <c:pt idx="1474">
                  <c:v>2.3584000000000001</c:v>
                </c:pt>
                <c:pt idx="1475">
                  <c:v>2.3600000000000003</c:v>
                </c:pt>
                <c:pt idx="1476">
                  <c:v>2.3616000000000001</c:v>
                </c:pt>
                <c:pt idx="1477">
                  <c:v>2.3632</c:v>
                </c:pt>
                <c:pt idx="1478">
                  <c:v>2.3648000000000002</c:v>
                </c:pt>
                <c:pt idx="1479">
                  <c:v>2.3664000000000001</c:v>
                </c:pt>
                <c:pt idx="1480">
                  <c:v>2.3680000000000003</c:v>
                </c:pt>
                <c:pt idx="1481">
                  <c:v>2.3696000000000002</c:v>
                </c:pt>
                <c:pt idx="1482">
                  <c:v>2.3712</c:v>
                </c:pt>
                <c:pt idx="1483">
                  <c:v>2.3728000000000002</c:v>
                </c:pt>
                <c:pt idx="1484">
                  <c:v>2.3744000000000001</c:v>
                </c:pt>
                <c:pt idx="1485">
                  <c:v>2.3760000000000003</c:v>
                </c:pt>
                <c:pt idx="1486">
                  <c:v>2.3776000000000002</c:v>
                </c:pt>
                <c:pt idx="1487">
                  <c:v>2.3792</c:v>
                </c:pt>
                <c:pt idx="1488">
                  <c:v>2.3808000000000002</c:v>
                </c:pt>
                <c:pt idx="1489">
                  <c:v>2.3824000000000001</c:v>
                </c:pt>
                <c:pt idx="1490">
                  <c:v>2.3839999999999999</c:v>
                </c:pt>
                <c:pt idx="1491">
                  <c:v>2.3856000000000002</c:v>
                </c:pt>
                <c:pt idx="1492">
                  <c:v>2.3872</c:v>
                </c:pt>
                <c:pt idx="1493">
                  <c:v>2.3888000000000003</c:v>
                </c:pt>
                <c:pt idx="1494">
                  <c:v>2.3904000000000001</c:v>
                </c:pt>
                <c:pt idx="1495">
                  <c:v>2.3919999999999999</c:v>
                </c:pt>
                <c:pt idx="1496">
                  <c:v>2.3936000000000002</c:v>
                </c:pt>
                <c:pt idx="1497">
                  <c:v>2.3952</c:v>
                </c:pt>
                <c:pt idx="1498">
                  <c:v>2.3968000000000003</c:v>
                </c:pt>
                <c:pt idx="1499">
                  <c:v>2.3984000000000001</c:v>
                </c:pt>
                <c:pt idx="1500">
                  <c:v>2.4</c:v>
                </c:pt>
                <c:pt idx="1501">
                  <c:v>2.4016000000000002</c:v>
                </c:pt>
                <c:pt idx="1502">
                  <c:v>2.4032</c:v>
                </c:pt>
                <c:pt idx="1503">
                  <c:v>2.4048000000000003</c:v>
                </c:pt>
                <c:pt idx="1504">
                  <c:v>2.4064000000000001</c:v>
                </c:pt>
                <c:pt idx="1505">
                  <c:v>2.4079999999999999</c:v>
                </c:pt>
                <c:pt idx="1506">
                  <c:v>2.4096000000000002</c:v>
                </c:pt>
                <c:pt idx="1507">
                  <c:v>2.4112</c:v>
                </c:pt>
                <c:pt idx="1508">
                  <c:v>2.4128000000000003</c:v>
                </c:pt>
                <c:pt idx="1509">
                  <c:v>2.4144000000000001</c:v>
                </c:pt>
                <c:pt idx="1510">
                  <c:v>2.4159999999999999</c:v>
                </c:pt>
                <c:pt idx="1511">
                  <c:v>2.4176000000000002</c:v>
                </c:pt>
                <c:pt idx="1512">
                  <c:v>2.4192</c:v>
                </c:pt>
                <c:pt idx="1513">
                  <c:v>2.4208000000000003</c:v>
                </c:pt>
                <c:pt idx="1514">
                  <c:v>2.4224000000000001</c:v>
                </c:pt>
                <c:pt idx="1515">
                  <c:v>2.4239999999999999</c:v>
                </c:pt>
                <c:pt idx="1516">
                  <c:v>2.4256000000000002</c:v>
                </c:pt>
                <c:pt idx="1517">
                  <c:v>2.4272</c:v>
                </c:pt>
                <c:pt idx="1518">
                  <c:v>2.4288000000000003</c:v>
                </c:pt>
                <c:pt idx="1519">
                  <c:v>2.4304000000000001</c:v>
                </c:pt>
                <c:pt idx="1520">
                  <c:v>2.4319999999999999</c:v>
                </c:pt>
                <c:pt idx="1521">
                  <c:v>2.4336000000000002</c:v>
                </c:pt>
                <c:pt idx="1522">
                  <c:v>2.4352</c:v>
                </c:pt>
                <c:pt idx="1523">
                  <c:v>2.4368000000000003</c:v>
                </c:pt>
                <c:pt idx="1524">
                  <c:v>2.4384000000000001</c:v>
                </c:pt>
                <c:pt idx="1525">
                  <c:v>2.44</c:v>
                </c:pt>
                <c:pt idx="1526">
                  <c:v>2.4416000000000002</c:v>
                </c:pt>
                <c:pt idx="1527">
                  <c:v>2.4432</c:v>
                </c:pt>
                <c:pt idx="1528">
                  <c:v>2.4448000000000003</c:v>
                </c:pt>
                <c:pt idx="1529">
                  <c:v>2.4464000000000001</c:v>
                </c:pt>
                <c:pt idx="1530">
                  <c:v>2.448</c:v>
                </c:pt>
                <c:pt idx="1531">
                  <c:v>2.4496000000000002</c:v>
                </c:pt>
                <c:pt idx="1532">
                  <c:v>2.4512</c:v>
                </c:pt>
                <c:pt idx="1533">
                  <c:v>2.4528000000000003</c:v>
                </c:pt>
                <c:pt idx="1534">
                  <c:v>2.4544000000000001</c:v>
                </c:pt>
                <c:pt idx="1535">
                  <c:v>2.456</c:v>
                </c:pt>
                <c:pt idx="1536">
                  <c:v>2.4576000000000002</c:v>
                </c:pt>
                <c:pt idx="1537">
                  <c:v>2.4592000000000001</c:v>
                </c:pt>
                <c:pt idx="1538">
                  <c:v>2.4608000000000003</c:v>
                </c:pt>
                <c:pt idx="1539">
                  <c:v>2.4624000000000001</c:v>
                </c:pt>
                <c:pt idx="1540">
                  <c:v>2.464</c:v>
                </c:pt>
                <c:pt idx="1541">
                  <c:v>2.4656000000000002</c:v>
                </c:pt>
                <c:pt idx="1542">
                  <c:v>2.4672000000000001</c:v>
                </c:pt>
                <c:pt idx="1543">
                  <c:v>2.4688000000000003</c:v>
                </c:pt>
                <c:pt idx="1544">
                  <c:v>2.4704000000000002</c:v>
                </c:pt>
                <c:pt idx="1545">
                  <c:v>2.472</c:v>
                </c:pt>
                <c:pt idx="1546">
                  <c:v>2.4736000000000002</c:v>
                </c:pt>
                <c:pt idx="1547">
                  <c:v>2.4752000000000001</c:v>
                </c:pt>
                <c:pt idx="1548">
                  <c:v>2.4768000000000003</c:v>
                </c:pt>
                <c:pt idx="1549">
                  <c:v>2.4784000000000002</c:v>
                </c:pt>
                <c:pt idx="1550">
                  <c:v>2.48</c:v>
                </c:pt>
                <c:pt idx="1551">
                  <c:v>2.4816000000000003</c:v>
                </c:pt>
                <c:pt idx="1552">
                  <c:v>2.4832000000000001</c:v>
                </c:pt>
                <c:pt idx="1553">
                  <c:v>2.4847999999999999</c:v>
                </c:pt>
                <c:pt idx="1554">
                  <c:v>2.4864000000000002</c:v>
                </c:pt>
                <c:pt idx="1555">
                  <c:v>2.488</c:v>
                </c:pt>
                <c:pt idx="1556">
                  <c:v>2.4896000000000003</c:v>
                </c:pt>
                <c:pt idx="1557">
                  <c:v>2.4912000000000001</c:v>
                </c:pt>
                <c:pt idx="1558">
                  <c:v>2.4927999999999999</c:v>
                </c:pt>
                <c:pt idx="1559">
                  <c:v>2.4944000000000002</c:v>
                </c:pt>
                <c:pt idx="1560">
                  <c:v>2.496</c:v>
                </c:pt>
                <c:pt idx="1561">
                  <c:v>2.4976000000000003</c:v>
                </c:pt>
                <c:pt idx="1562">
                  <c:v>2.4992000000000001</c:v>
                </c:pt>
                <c:pt idx="1563">
                  <c:v>2.5007999999999999</c:v>
                </c:pt>
                <c:pt idx="1564">
                  <c:v>2.5024000000000002</c:v>
                </c:pt>
                <c:pt idx="1565">
                  <c:v>2.504</c:v>
                </c:pt>
                <c:pt idx="1566">
                  <c:v>2.5056000000000003</c:v>
                </c:pt>
                <c:pt idx="1567">
                  <c:v>2.5072000000000001</c:v>
                </c:pt>
                <c:pt idx="1568">
                  <c:v>2.5087999999999999</c:v>
                </c:pt>
                <c:pt idx="1569">
                  <c:v>2.5104000000000002</c:v>
                </c:pt>
                <c:pt idx="1570">
                  <c:v>2.512</c:v>
                </c:pt>
                <c:pt idx="1571">
                  <c:v>2.5136000000000003</c:v>
                </c:pt>
                <c:pt idx="1572">
                  <c:v>2.5152000000000001</c:v>
                </c:pt>
                <c:pt idx="1573">
                  <c:v>2.5167999999999999</c:v>
                </c:pt>
                <c:pt idx="1574">
                  <c:v>2.5184000000000002</c:v>
                </c:pt>
                <c:pt idx="1575">
                  <c:v>2.52</c:v>
                </c:pt>
                <c:pt idx="1576">
                  <c:v>2.5216000000000003</c:v>
                </c:pt>
                <c:pt idx="1577">
                  <c:v>2.5232000000000001</c:v>
                </c:pt>
                <c:pt idx="1578">
                  <c:v>2.5247999999999999</c:v>
                </c:pt>
                <c:pt idx="1579">
                  <c:v>2.5264000000000002</c:v>
                </c:pt>
                <c:pt idx="1580">
                  <c:v>2.528</c:v>
                </c:pt>
                <c:pt idx="1581">
                  <c:v>2.5296000000000003</c:v>
                </c:pt>
                <c:pt idx="1582">
                  <c:v>2.5312000000000001</c:v>
                </c:pt>
                <c:pt idx="1583">
                  <c:v>2.5327999999999999</c:v>
                </c:pt>
                <c:pt idx="1584">
                  <c:v>2.5344000000000002</c:v>
                </c:pt>
                <c:pt idx="1585">
                  <c:v>2.536</c:v>
                </c:pt>
                <c:pt idx="1586">
                  <c:v>2.5376000000000003</c:v>
                </c:pt>
                <c:pt idx="1587">
                  <c:v>2.5392000000000001</c:v>
                </c:pt>
                <c:pt idx="1588">
                  <c:v>2.5407999999999999</c:v>
                </c:pt>
                <c:pt idx="1589">
                  <c:v>2.5424000000000002</c:v>
                </c:pt>
                <c:pt idx="1590">
                  <c:v>2.544</c:v>
                </c:pt>
                <c:pt idx="1591">
                  <c:v>2.5456000000000003</c:v>
                </c:pt>
                <c:pt idx="1592">
                  <c:v>2.5472000000000001</c:v>
                </c:pt>
                <c:pt idx="1593">
                  <c:v>2.5488</c:v>
                </c:pt>
                <c:pt idx="1594">
                  <c:v>2.5504000000000002</c:v>
                </c:pt>
                <c:pt idx="1595">
                  <c:v>2.552</c:v>
                </c:pt>
                <c:pt idx="1596">
                  <c:v>2.5536000000000003</c:v>
                </c:pt>
                <c:pt idx="1597">
                  <c:v>2.5552000000000001</c:v>
                </c:pt>
                <c:pt idx="1598">
                  <c:v>2.5568</c:v>
                </c:pt>
                <c:pt idx="1599">
                  <c:v>2.5584000000000002</c:v>
                </c:pt>
                <c:pt idx="1600">
                  <c:v>2.56</c:v>
                </c:pt>
                <c:pt idx="1601">
                  <c:v>2.5616000000000003</c:v>
                </c:pt>
                <c:pt idx="1602">
                  <c:v>2.5632000000000001</c:v>
                </c:pt>
                <c:pt idx="1603">
                  <c:v>2.5648</c:v>
                </c:pt>
                <c:pt idx="1604">
                  <c:v>2.5664000000000002</c:v>
                </c:pt>
                <c:pt idx="1605">
                  <c:v>2.5680000000000001</c:v>
                </c:pt>
                <c:pt idx="1606">
                  <c:v>2.5696000000000003</c:v>
                </c:pt>
                <c:pt idx="1607">
                  <c:v>2.5712000000000002</c:v>
                </c:pt>
                <c:pt idx="1608">
                  <c:v>2.5728</c:v>
                </c:pt>
                <c:pt idx="1609">
                  <c:v>2.5744000000000002</c:v>
                </c:pt>
                <c:pt idx="1610">
                  <c:v>2.5760000000000001</c:v>
                </c:pt>
                <c:pt idx="1611">
                  <c:v>2.5776000000000003</c:v>
                </c:pt>
                <c:pt idx="1612">
                  <c:v>2.5792000000000002</c:v>
                </c:pt>
                <c:pt idx="1613">
                  <c:v>2.5808</c:v>
                </c:pt>
                <c:pt idx="1614">
                  <c:v>2.5824000000000003</c:v>
                </c:pt>
                <c:pt idx="1615">
                  <c:v>2.5840000000000001</c:v>
                </c:pt>
                <c:pt idx="1616">
                  <c:v>2.5856000000000003</c:v>
                </c:pt>
                <c:pt idx="1617">
                  <c:v>2.5872000000000002</c:v>
                </c:pt>
                <c:pt idx="1618">
                  <c:v>2.5888</c:v>
                </c:pt>
                <c:pt idx="1619">
                  <c:v>2.5904000000000003</c:v>
                </c:pt>
                <c:pt idx="1620">
                  <c:v>2.5920000000000001</c:v>
                </c:pt>
                <c:pt idx="1621">
                  <c:v>2.5935999999999999</c:v>
                </c:pt>
                <c:pt idx="1622">
                  <c:v>2.5952000000000002</c:v>
                </c:pt>
                <c:pt idx="1623">
                  <c:v>2.5968</c:v>
                </c:pt>
                <c:pt idx="1624">
                  <c:v>2.5984000000000003</c:v>
                </c:pt>
                <c:pt idx="1625">
                  <c:v>2.6</c:v>
                </c:pt>
                <c:pt idx="1626">
                  <c:v>2.6015999999999999</c:v>
                </c:pt>
                <c:pt idx="1627">
                  <c:v>2.6032000000000002</c:v>
                </c:pt>
                <c:pt idx="1628">
                  <c:v>2.6048</c:v>
                </c:pt>
                <c:pt idx="1629">
                  <c:v>2.6064000000000003</c:v>
                </c:pt>
                <c:pt idx="1630">
                  <c:v>2.6080000000000001</c:v>
                </c:pt>
                <c:pt idx="1631">
                  <c:v>2.6095999999999999</c:v>
                </c:pt>
                <c:pt idx="1632">
                  <c:v>2.6112000000000002</c:v>
                </c:pt>
                <c:pt idx="1633">
                  <c:v>2.6128</c:v>
                </c:pt>
                <c:pt idx="1634">
                  <c:v>2.6144000000000003</c:v>
                </c:pt>
                <c:pt idx="1635">
                  <c:v>2.6160000000000001</c:v>
                </c:pt>
                <c:pt idx="1636">
                  <c:v>2.6175999999999999</c:v>
                </c:pt>
                <c:pt idx="1637">
                  <c:v>2.6192000000000002</c:v>
                </c:pt>
                <c:pt idx="1638">
                  <c:v>2.6208</c:v>
                </c:pt>
                <c:pt idx="1639">
                  <c:v>2.6224000000000003</c:v>
                </c:pt>
                <c:pt idx="1640">
                  <c:v>2.6240000000000001</c:v>
                </c:pt>
                <c:pt idx="1641">
                  <c:v>2.6255999999999999</c:v>
                </c:pt>
                <c:pt idx="1642">
                  <c:v>2.6272000000000002</c:v>
                </c:pt>
                <c:pt idx="1643">
                  <c:v>2.6288</c:v>
                </c:pt>
                <c:pt idx="1644">
                  <c:v>2.6304000000000003</c:v>
                </c:pt>
                <c:pt idx="1645">
                  <c:v>2.6320000000000001</c:v>
                </c:pt>
                <c:pt idx="1646">
                  <c:v>2.6335999999999999</c:v>
                </c:pt>
                <c:pt idx="1647">
                  <c:v>2.6352000000000002</c:v>
                </c:pt>
                <c:pt idx="1648">
                  <c:v>2.6368</c:v>
                </c:pt>
                <c:pt idx="1649">
                  <c:v>2.6384000000000003</c:v>
                </c:pt>
                <c:pt idx="1650">
                  <c:v>2.64</c:v>
                </c:pt>
                <c:pt idx="1651">
                  <c:v>2.6415999999999999</c:v>
                </c:pt>
                <c:pt idx="1652">
                  <c:v>2.6432000000000002</c:v>
                </c:pt>
                <c:pt idx="1653">
                  <c:v>2.6448</c:v>
                </c:pt>
                <c:pt idx="1654">
                  <c:v>2.6464000000000003</c:v>
                </c:pt>
                <c:pt idx="1655">
                  <c:v>2.6480000000000001</c:v>
                </c:pt>
                <c:pt idx="1656">
                  <c:v>2.6496</c:v>
                </c:pt>
                <c:pt idx="1657">
                  <c:v>2.6512000000000002</c:v>
                </c:pt>
                <c:pt idx="1658">
                  <c:v>2.6528</c:v>
                </c:pt>
                <c:pt idx="1659">
                  <c:v>2.6544000000000003</c:v>
                </c:pt>
                <c:pt idx="1660">
                  <c:v>2.6560000000000001</c:v>
                </c:pt>
                <c:pt idx="1661">
                  <c:v>2.6576</c:v>
                </c:pt>
                <c:pt idx="1662">
                  <c:v>2.6592000000000002</c:v>
                </c:pt>
                <c:pt idx="1663">
                  <c:v>2.6608000000000001</c:v>
                </c:pt>
                <c:pt idx="1664">
                  <c:v>2.6624000000000003</c:v>
                </c:pt>
                <c:pt idx="1665">
                  <c:v>2.6640000000000001</c:v>
                </c:pt>
                <c:pt idx="1666">
                  <c:v>2.6656</c:v>
                </c:pt>
                <c:pt idx="1667">
                  <c:v>2.6672000000000002</c:v>
                </c:pt>
                <c:pt idx="1668">
                  <c:v>2.6688000000000001</c:v>
                </c:pt>
                <c:pt idx="1669">
                  <c:v>2.6704000000000003</c:v>
                </c:pt>
                <c:pt idx="1670">
                  <c:v>2.6720000000000002</c:v>
                </c:pt>
                <c:pt idx="1671">
                  <c:v>2.6736</c:v>
                </c:pt>
                <c:pt idx="1672">
                  <c:v>2.6752000000000002</c:v>
                </c:pt>
                <c:pt idx="1673">
                  <c:v>2.6768000000000001</c:v>
                </c:pt>
                <c:pt idx="1674">
                  <c:v>2.6784000000000003</c:v>
                </c:pt>
                <c:pt idx="1675">
                  <c:v>2.68</c:v>
                </c:pt>
                <c:pt idx="1676">
                  <c:v>2.6816</c:v>
                </c:pt>
                <c:pt idx="1677">
                  <c:v>2.6832000000000003</c:v>
                </c:pt>
                <c:pt idx="1678">
                  <c:v>2.6848000000000001</c:v>
                </c:pt>
                <c:pt idx="1679">
                  <c:v>2.6864000000000003</c:v>
                </c:pt>
                <c:pt idx="1680">
                  <c:v>2.6880000000000002</c:v>
                </c:pt>
                <c:pt idx="1681">
                  <c:v>2.6896</c:v>
                </c:pt>
                <c:pt idx="1682">
                  <c:v>2.6912000000000003</c:v>
                </c:pt>
                <c:pt idx="1683">
                  <c:v>2.6928000000000001</c:v>
                </c:pt>
                <c:pt idx="1684">
                  <c:v>2.6944000000000004</c:v>
                </c:pt>
                <c:pt idx="1685">
                  <c:v>2.6960000000000002</c:v>
                </c:pt>
                <c:pt idx="1686">
                  <c:v>2.6976</c:v>
                </c:pt>
                <c:pt idx="1687">
                  <c:v>2.6992000000000003</c:v>
                </c:pt>
                <c:pt idx="1688">
                  <c:v>2.7008000000000001</c:v>
                </c:pt>
                <c:pt idx="1689">
                  <c:v>2.7023999999999999</c:v>
                </c:pt>
                <c:pt idx="1690">
                  <c:v>2.7040000000000002</c:v>
                </c:pt>
                <c:pt idx="1691">
                  <c:v>2.7056</c:v>
                </c:pt>
                <c:pt idx="1692">
                  <c:v>2.7072000000000003</c:v>
                </c:pt>
                <c:pt idx="1693">
                  <c:v>2.7088000000000001</c:v>
                </c:pt>
                <c:pt idx="1694">
                  <c:v>2.7103999999999999</c:v>
                </c:pt>
                <c:pt idx="1695">
                  <c:v>2.7120000000000002</c:v>
                </c:pt>
                <c:pt idx="1696">
                  <c:v>2.7136</c:v>
                </c:pt>
                <c:pt idx="1697">
                  <c:v>2.7152000000000003</c:v>
                </c:pt>
                <c:pt idx="1698">
                  <c:v>2.7168000000000001</c:v>
                </c:pt>
                <c:pt idx="1699">
                  <c:v>2.7183999999999999</c:v>
                </c:pt>
                <c:pt idx="1700">
                  <c:v>2.72</c:v>
                </c:pt>
                <c:pt idx="1701">
                  <c:v>2.7216</c:v>
                </c:pt>
                <c:pt idx="1702">
                  <c:v>2.7232000000000003</c:v>
                </c:pt>
                <c:pt idx="1703">
                  <c:v>2.7248000000000001</c:v>
                </c:pt>
                <c:pt idx="1704">
                  <c:v>2.7263999999999999</c:v>
                </c:pt>
                <c:pt idx="1705">
                  <c:v>2.7280000000000002</c:v>
                </c:pt>
                <c:pt idx="1706">
                  <c:v>2.7296</c:v>
                </c:pt>
                <c:pt idx="1707">
                  <c:v>2.7312000000000003</c:v>
                </c:pt>
                <c:pt idx="1708">
                  <c:v>2.7328000000000001</c:v>
                </c:pt>
                <c:pt idx="1709">
                  <c:v>2.7343999999999999</c:v>
                </c:pt>
                <c:pt idx="1710">
                  <c:v>2.7360000000000002</c:v>
                </c:pt>
                <c:pt idx="1711">
                  <c:v>2.7376</c:v>
                </c:pt>
                <c:pt idx="1712">
                  <c:v>2.7392000000000003</c:v>
                </c:pt>
                <c:pt idx="1713">
                  <c:v>2.7408000000000001</c:v>
                </c:pt>
                <c:pt idx="1714">
                  <c:v>2.7423999999999999</c:v>
                </c:pt>
                <c:pt idx="1715">
                  <c:v>2.7440000000000002</c:v>
                </c:pt>
                <c:pt idx="1716">
                  <c:v>2.7456</c:v>
                </c:pt>
                <c:pt idx="1717">
                  <c:v>2.7472000000000003</c:v>
                </c:pt>
                <c:pt idx="1718">
                  <c:v>2.7488000000000001</c:v>
                </c:pt>
                <c:pt idx="1719">
                  <c:v>2.7504</c:v>
                </c:pt>
                <c:pt idx="1720">
                  <c:v>2.7520000000000002</c:v>
                </c:pt>
                <c:pt idx="1721">
                  <c:v>2.7536</c:v>
                </c:pt>
                <c:pt idx="1722">
                  <c:v>2.7552000000000003</c:v>
                </c:pt>
                <c:pt idx="1723">
                  <c:v>2.7568000000000001</c:v>
                </c:pt>
                <c:pt idx="1724">
                  <c:v>2.7584</c:v>
                </c:pt>
                <c:pt idx="1725">
                  <c:v>2.7600000000000002</c:v>
                </c:pt>
                <c:pt idx="1726">
                  <c:v>2.7616000000000001</c:v>
                </c:pt>
                <c:pt idx="1727">
                  <c:v>2.7632000000000003</c:v>
                </c:pt>
                <c:pt idx="1728">
                  <c:v>2.7648000000000001</c:v>
                </c:pt>
                <c:pt idx="1729">
                  <c:v>2.7664</c:v>
                </c:pt>
                <c:pt idx="1730">
                  <c:v>2.7680000000000002</c:v>
                </c:pt>
                <c:pt idx="1731">
                  <c:v>2.7696000000000001</c:v>
                </c:pt>
                <c:pt idx="1732">
                  <c:v>2.7712000000000003</c:v>
                </c:pt>
                <c:pt idx="1733">
                  <c:v>2.7728000000000002</c:v>
                </c:pt>
                <c:pt idx="1734">
                  <c:v>2.7744</c:v>
                </c:pt>
                <c:pt idx="1735">
                  <c:v>2.7760000000000002</c:v>
                </c:pt>
                <c:pt idx="1736">
                  <c:v>2.7776000000000001</c:v>
                </c:pt>
                <c:pt idx="1737">
                  <c:v>2.7792000000000003</c:v>
                </c:pt>
                <c:pt idx="1738">
                  <c:v>2.7808000000000002</c:v>
                </c:pt>
                <c:pt idx="1739">
                  <c:v>2.7824</c:v>
                </c:pt>
                <c:pt idx="1740">
                  <c:v>2.7840000000000003</c:v>
                </c:pt>
                <c:pt idx="1741">
                  <c:v>2.7856000000000001</c:v>
                </c:pt>
                <c:pt idx="1742">
                  <c:v>2.7872000000000003</c:v>
                </c:pt>
                <c:pt idx="1743">
                  <c:v>2.7888000000000002</c:v>
                </c:pt>
                <c:pt idx="1744">
                  <c:v>2.7904</c:v>
                </c:pt>
                <c:pt idx="1745">
                  <c:v>2.7920000000000003</c:v>
                </c:pt>
                <c:pt idx="1746">
                  <c:v>2.7936000000000001</c:v>
                </c:pt>
                <c:pt idx="1747">
                  <c:v>2.7952000000000004</c:v>
                </c:pt>
                <c:pt idx="1748">
                  <c:v>2.7968000000000002</c:v>
                </c:pt>
                <c:pt idx="1749">
                  <c:v>2.7984</c:v>
                </c:pt>
                <c:pt idx="1750">
                  <c:v>2.8000000000000003</c:v>
                </c:pt>
                <c:pt idx="1751">
                  <c:v>2.8016000000000001</c:v>
                </c:pt>
                <c:pt idx="1752">
                  <c:v>2.8031999999999999</c:v>
                </c:pt>
                <c:pt idx="1753">
                  <c:v>2.8048000000000002</c:v>
                </c:pt>
                <c:pt idx="1754">
                  <c:v>2.8064</c:v>
                </c:pt>
                <c:pt idx="1755">
                  <c:v>2.8080000000000003</c:v>
                </c:pt>
                <c:pt idx="1756">
                  <c:v>2.8096000000000001</c:v>
                </c:pt>
                <c:pt idx="1757">
                  <c:v>2.8111999999999999</c:v>
                </c:pt>
                <c:pt idx="1758">
                  <c:v>2.8128000000000002</c:v>
                </c:pt>
                <c:pt idx="1759">
                  <c:v>2.8144</c:v>
                </c:pt>
                <c:pt idx="1760">
                  <c:v>2.8160000000000003</c:v>
                </c:pt>
                <c:pt idx="1761">
                  <c:v>2.8176000000000001</c:v>
                </c:pt>
                <c:pt idx="1762">
                  <c:v>2.8191999999999999</c:v>
                </c:pt>
                <c:pt idx="1763">
                  <c:v>2.8208000000000002</c:v>
                </c:pt>
                <c:pt idx="1764">
                  <c:v>2.8224</c:v>
                </c:pt>
                <c:pt idx="1765">
                  <c:v>2.8240000000000003</c:v>
                </c:pt>
                <c:pt idx="1766">
                  <c:v>2.8256000000000001</c:v>
                </c:pt>
                <c:pt idx="1767">
                  <c:v>2.8271999999999999</c:v>
                </c:pt>
                <c:pt idx="1768">
                  <c:v>2.8288000000000002</c:v>
                </c:pt>
                <c:pt idx="1769">
                  <c:v>2.8304</c:v>
                </c:pt>
                <c:pt idx="1770">
                  <c:v>2.8320000000000003</c:v>
                </c:pt>
                <c:pt idx="1771">
                  <c:v>2.8336000000000001</c:v>
                </c:pt>
                <c:pt idx="1772">
                  <c:v>2.8351999999999999</c:v>
                </c:pt>
                <c:pt idx="1773">
                  <c:v>2.8368000000000002</c:v>
                </c:pt>
                <c:pt idx="1774">
                  <c:v>2.8384</c:v>
                </c:pt>
                <c:pt idx="1775">
                  <c:v>2.8400000000000003</c:v>
                </c:pt>
                <c:pt idx="1776">
                  <c:v>2.8416000000000001</c:v>
                </c:pt>
                <c:pt idx="1777">
                  <c:v>2.8431999999999999</c:v>
                </c:pt>
                <c:pt idx="1778">
                  <c:v>2.8448000000000002</c:v>
                </c:pt>
                <c:pt idx="1779">
                  <c:v>2.8464</c:v>
                </c:pt>
                <c:pt idx="1780">
                  <c:v>2.8480000000000003</c:v>
                </c:pt>
                <c:pt idx="1781">
                  <c:v>2.8496000000000001</c:v>
                </c:pt>
                <c:pt idx="1782">
                  <c:v>2.8512</c:v>
                </c:pt>
                <c:pt idx="1783">
                  <c:v>2.8528000000000002</c:v>
                </c:pt>
                <c:pt idx="1784">
                  <c:v>2.8544</c:v>
                </c:pt>
                <c:pt idx="1785">
                  <c:v>2.8560000000000003</c:v>
                </c:pt>
                <c:pt idx="1786">
                  <c:v>2.8576000000000001</c:v>
                </c:pt>
                <c:pt idx="1787">
                  <c:v>2.8592</c:v>
                </c:pt>
                <c:pt idx="1788">
                  <c:v>2.8608000000000002</c:v>
                </c:pt>
                <c:pt idx="1789">
                  <c:v>2.8624000000000001</c:v>
                </c:pt>
                <c:pt idx="1790">
                  <c:v>2.8640000000000003</c:v>
                </c:pt>
                <c:pt idx="1791">
                  <c:v>2.8656000000000001</c:v>
                </c:pt>
                <c:pt idx="1792">
                  <c:v>2.8672</c:v>
                </c:pt>
                <c:pt idx="1793">
                  <c:v>2.8688000000000002</c:v>
                </c:pt>
                <c:pt idx="1794">
                  <c:v>2.8704000000000001</c:v>
                </c:pt>
                <c:pt idx="1795">
                  <c:v>2.8720000000000003</c:v>
                </c:pt>
                <c:pt idx="1796">
                  <c:v>2.8736000000000002</c:v>
                </c:pt>
                <c:pt idx="1797">
                  <c:v>2.8752</c:v>
                </c:pt>
                <c:pt idx="1798">
                  <c:v>2.8768000000000002</c:v>
                </c:pt>
                <c:pt idx="1799">
                  <c:v>2.8784000000000001</c:v>
                </c:pt>
                <c:pt idx="1800">
                  <c:v>2.8800000000000003</c:v>
                </c:pt>
                <c:pt idx="1801">
                  <c:v>2.8816000000000002</c:v>
                </c:pt>
                <c:pt idx="1802">
                  <c:v>2.8832</c:v>
                </c:pt>
                <c:pt idx="1803">
                  <c:v>2.8848000000000003</c:v>
                </c:pt>
                <c:pt idx="1804">
                  <c:v>2.8864000000000001</c:v>
                </c:pt>
                <c:pt idx="1805">
                  <c:v>2.8880000000000003</c:v>
                </c:pt>
                <c:pt idx="1806">
                  <c:v>2.8896000000000002</c:v>
                </c:pt>
                <c:pt idx="1807">
                  <c:v>2.8912</c:v>
                </c:pt>
                <c:pt idx="1808">
                  <c:v>2.8928000000000003</c:v>
                </c:pt>
                <c:pt idx="1809">
                  <c:v>2.8944000000000001</c:v>
                </c:pt>
                <c:pt idx="1810">
                  <c:v>2.8960000000000004</c:v>
                </c:pt>
                <c:pt idx="1811">
                  <c:v>2.8976000000000002</c:v>
                </c:pt>
                <c:pt idx="1812">
                  <c:v>2.8992</c:v>
                </c:pt>
                <c:pt idx="1813">
                  <c:v>2.9008000000000003</c:v>
                </c:pt>
                <c:pt idx="1814">
                  <c:v>2.9024000000000001</c:v>
                </c:pt>
                <c:pt idx="1815">
                  <c:v>2.9040000000000004</c:v>
                </c:pt>
                <c:pt idx="1816">
                  <c:v>2.9056000000000002</c:v>
                </c:pt>
                <c:pt idx="1817">
                  <c:v>2.9072</c:v>
                </c:pt>
                <c:pt idx="1818">
                  <c:v>2.9088000000000003</c:v>
                </c:pt>
                <c:pt idx="1819">
                  <c:v>2.9104000000000001</c:v>
                </c:pt>
                <c:pt idx="1820">
                  <c:v>2.9119999999999999</c:v>
                </c:pt>
                <c:pt idx="1821">
                  <c:v>2.9136000000000002</c:v>
                </c:pt>
                <c:pt idx="1822">
                  <c:v>2.9152</c:v>
                </c:pt>
                <c:pt idx="1823">
                  <c:v>2.9168000000000003</c:v>
                </c:pt>
                <c:pt idx="1824">
                  <c:v>2.9184000000000001</c:v>
                </c:pt>
                <c:pt idx="1825">
                  <c:v>2.92</c:v>
                </c:pt>
                <c:pt idx="1826">
                  <c:v>2.9216000000000002</c:v>
                </c:pt>
                <c:pt idx="1827">
                  <c:v>2.9232</c:v>
                </c:pt>
                <c:pt idx="1828">
                  <c:v>2.9248000000000003</c:v>
                </c:pt>
                <c:pt idx="1829">
                  <c:v>2.9264000000000001</c:v>
                </c:pt>
                <c:pt idx="1830">
                  <c:v>2.9279999999999999</c:v>
                </c:pt>
                <c:pt idx="1831">
                  <c:v>2.9296000000000002</c:v>
                </c:pt>
                <c:pt idx="1832">
                  <c:v>2.9312</c:v>
                </c:pt>
                <c:pt idx="1833">
                  <c:v>2.9328000000000003</c:v>
                </c:pt>
                <c:pt idx="1834">
                  <c:v>2.9344000000000001</c:v>
                </c:pt>
                <c:pt idx="1835">
                  <c:v>2.9359999999999999</c:v>
                </c:pt>
                <c:pt idx="1836">
                  <c:v>2.9376000000000002</c:v>
                </c:pt>
                <c:pt idx="1837">
                  <c:v>2.9392</c:v>
                </c:pt>
                <c:pt idx="1838">
                  <c:v>2.9408000000000003</c:v>
                </c:pt>
                <c:pt idx="1839">
                  <c:v>2.9424000000000001</c:v>
                </c:pt>
                <c:pt idx="1840">
                  <c:v>2.944</c:v>
                </c:pt>
                <c:pt idx="1841">
                  <c:v>2.9456000000000002</c:v>
                </c:pt>
                <c:pt idx="1842">
                  <c:v>2.9472</c:v>
                </c:pt>
                <c:pt idx="1843">
                  <c:v>2.9488000000000003</c:v>
                </c:pt>
                <c:pt idx="1844">
                  <c:v>2.9504000000000001</c:v>
                </c:pt>
                <c:pt idx="1845">
                  <c:v>2.952</c:v>
                </c:pt>
                <c:pt idx="1846">
                  <c:v>2.9536000000000002</c:v>
                </c:pt>
                <c:pt idx="1847">
                  <c:v>2.9552</c:v>
                </c:pt>
                <c:pt idx="1848">
                  <c:v>2.9568000000000003</c:v>
                </c:pt>
                <c:pt idx="1849">
                  <c:v>2.9584000000000001</c:v>
                </c:pt>
                <c:pt idx="1850">
                  <c:v>2.96</c:v>
                </c:pt>
                <c:pt idx="1851">
                  <c:v>2.9616000000000002</c:v>
                </c:pt>
                <c:pt idx="1852">
                  <c:v>2.9632000000000001</c:v>
                </c:pt>
                <c:pt idx="1853">
                  <c:v>2.9648000000000003</c:v>
                </c:pt>
                <c:pt idx="1854">
                  <c:v>2.9664000000000001</c:v>
                </c:pt>
                <c:pt idx="1855">
                  <c:v>2.968</c:v>
                </c:pt>
                <c:pt idx="1856">
                  <c:v>2.9696000000000002</c:v>
                </c:pt>
                <c:pt idx="1857">
                  <c:v>2.9712000000000001</c:v>
                </c:pt>
                <c:pt idx="1858">
                  <c:v>2.9728000000000003</c:v>
                </c:pt>
                <c:pt idx="1859">
                  <c:v>2.9744000000000002</c:v>
                </c:pt>
                <c:pt idx="1860">
                  <c:v>2.976</c:v>
                </c:pt>
                <c:pt idx="1861">
                  <c:v>2.9776000000000002</c:v>
                </c:pt>
                <c:pt idx="1862">
                  <c:v>2.9792000000000001</c:v>
                </c:pt>
                <c:pt idx="1863">
                  <c:v>2.9808000000000003</c:v>
                </c:pt>
                <c:pt idx="1864">
                  <c:v>2.9824000000000002</c:v>
                </c:pt>
                <c:pt idx="1865">
                  <c:v>2.984</c:v>
                </c:pt>
                <c:pt idx="1866">
                  <c:v>2.9856000000000003</c:v>
                </c:pt>
                <c:pt idx="1867">
                  <c:v>2.9872000000000001</c:v>
                </c:pt>
                <c:pt idx="1868">
                  <c:v>2.9888000000000003</c:v>
                </c:pt>
                <c:pt idx="1869">
                  <c:v>2.9904000000000002</c:v>
                </c:pt>
                <c:pt idx="1870">
                  <c:v>2.992</c:v>
                </c:pt>
                <c:pt idx="1871">
                  <c:v>2.9936000000000003</c:v>
                </c:pt>
                <c:pt idx="1872">
                  <c:v>2.9952000000000001</c:v>
                </c:pt>
                <c:pt idx="1873">
                  <c:v>2.9968000000000004</c:v>
                </c:pt>
                <c:pt idx="1874">
                  <c:v>2.9984000000000002</c:v>
                </c:pt>
                <c:pt idx="1875">
                  <c:v>3</c:v>
                </c:pt>
                <c:pt idx="1876">
                  <c:v>3.0016000000000003</c:v>
                </c:pt>
                <c:pt idx="1877">
                  <c:v>3.0032000000000001</c:v>
                </c:pt>
                <c:pt idx="1878">
                  <c:v>3.0048000000000004</c:v>
                </c:pt>
                <c:pt idx="1879">
                  <c:v>3.0064000000000002</c:v>
                </c:pt>
                <c:pt idx="1880">
                  <c:v>3.008</c:v>
                </c:pt>
                <c:pt idx="1881">
                  <c:v>3.0096000000000003</c:v>
                </c:pt>
                <c:pt idx="1882">
                  <c:v>3.0112000000000001</c:v>
                </c:pt>
                <c:pt idx="1883">
                  <c:v>3.0127999999999999</c:v>
                </c:pt>
                <c:pt idx="1884">
                  <c:v>3.0144000000000002</c:v>
                </c:pt>
                <c:pt idx="1885">
                  <c:v>3.016</c:v>
                </c:pt>
                <c:pt idx="1886">
                  <c:v>3.0176000000000003</c:v>
                </c:pt>
                <c:pt idx="1887">
                  <c:v>3.0192000000000001</c:v>
                </c:pt>
                <c:pt idx="1888">
                  <c:v>3.0207999999999999</c:v>
                </c:pt>
                <c:pt idx="1889">
                  <c:v>3.0224000000000002</c:v>
                </c:pt>
                <c:pt idx="1890">
                  <c:v>3.024</c:v>
                </c:pt>
                <c:pt idx="1891">
                  <c:v>3.0256000000000003</c:v>
                </c:pt>
                <c:pt idx="1892">
                  <c:v>3.0272000000000001</c:v>
                </c:pt>
                <c:pt idx="1893">
                  <c:v>3.0287999999999999</c:v>
                </c:pt>
                <c:pt idx="1894">
                  <c:v>3.0304000000000002</c:v>
                </c:pt>
                <c:pt idx="1895">
                  <c:v>3.032</c:v>
                </c:pt>
                <c:pt idx="1896">
                  <c:v>3.0336000000000003</c:v>
                </c:pt>
                <c:pt idx="1897">
                  <c:v>3.0352000000000001</c:v>
                </c:pt>
                <c:pt idx="1898">
                  <c:v>3.0367999999999999</c:v>
                </c:pt>
                <c:pt idx="1899">
                  <c:v>3.0384000000000002</c:v>
                </c:pt>
                <c:pt idx="1900">
                  <c:v>3.04</c:v>
                </c:pt>
                <c:pt idx="1901">
                  <c:v>3.0416000000000003</c:v>
                </c:pt>
                <c:pt idx="1902">
                  <c:v>3.0432000000000001</c:v>
                </c:pt>
                <c:pt idx="1903">
                  <c:v>3.0448</c:v>
                </c:pt>
                <c:pt idx="1904">
                  <c:v>3.0464000000000002</c:v>
                </c:pt>
                <c:pt idx="1905">
                  <c:v>3.048</c:v>
                </c:pt>
                <c:pt idx="1906">
                  <c:v>3.0496000000000003</c:v>
                </c:pt>
                <c:pt idx="1907">
                  <c:v>3.0512000000000001</c:v>
                </c:pt>
                <c:pt idx="1908">
                  <c:v>3.0528</c:v>
                </c:pt>
                <c:pt idx="1909">
                  <c:v>3.0544000000000002</c:v>
                </c:pt>
                <c:pt idx="1910">
                  <c:v>3.056</c:v>
                </c:pt>
                <c:pt idx="1911">
                  <c:v>3.0576000000000003</c:v>
                </c:pt>
                <c:pt idx="1912">
                  <c:v>3.0592000000000001</c:v>
                </c:pt>
                <c:pt idx="1913">
                  <c:v>3.0608</c:v>
                </c:pt>
                <c:pt idx="1914">
                  <c:v>3.0624000000000002</c:v>
                </c:pt>
                <c:pt idx="1915">
                  <c:v>3.0640000000000001</c:v>
                </c:pt>
                <c:pt idx="1916">
                  <c:v>3.0656000000000003</c:v>
                </c:pt>
                <c:pt idx="1917">
                  <c:v>3.0672000000000001</c:v>
                </c:pt>
                <c:pt idx="1918">
                  <c:v>3.0688</c:v>
                </c:pt>
                <c:pt idx="1919">
                  <c:v>3.0704000000000002</c:v>
                </c:pt>
                <c:pt idx="1920">
                  <c:v>3.0720000000000001</c:v>
                </c:pt>
                <c:pt idx="1921">
                  <c:v>3.0736000000000003</c:v>
                </c:pt>
                <c:pt idx="1922">
                  <c:v>3.0752000000000002</c:v>
                </c:pt>
                <c:pt idx="1923">
                  <c:v>3.0768</c:v>
                </c:pt>
                <c:pt idx="1924">
                  <c:v>3.0784000000000002</c:v>
                </c:pt>
                <c:pt idx="1925">
                  <c:v>3.08</c:v>
                </c:pt>
                <c:pt idx="1926">
                  <c:v>3.0816000000000003</c:v>
                </c:pt>
                <c:pt idx="1927">
                  <c:v>3.0832000000000002</c:v>
                </c:pt>
                <c:pt idx="1928">
                  <c:v>3.0848</c:v>
                </c:pt>
                <c:pt idx="1929">
                  <c:v>3.0864000000000003</c:v>
                </c:pt>
                <c:pt idx="1930">
                  <c:v>3.0880000000000001</c:v>
                </c:pt>
                <c:pt idx="1931">
                  <c:v>3.0896000000000003</c:v>
                </c:pt>
                <c:pt idx="1932">
                  <c:v>3.0912000000000002</c:v>
                </c:pt>
                <c:pt idx="1933">
                  <c:v>3.0928</c:v>
                </c:pt>
                <c:pt idx="1934">
                  <c:v>3.0944000000000003</c:v>
                </c:pt>
                <c:pt idx="1935">
                  <c:v>3.0960000000000001</c:v>
                </c:pt>
                <c:pt idx="1936">
                  <c:v>3.0976000000000004</c:v>
                </c:pt>
                <c:pt idx="1937">
                  <c:v>3.0992000000000002</c:v>
                </c:pt>
                <c:pt idx="1938">
                  <c:v>3.1008</c:v>
                </c:pt>
                <c:pt idx="1939">
                  <c:v>3.1024000000000003</c:v>
                </c:pt>
                <c:pt idx="1940">
                  <c:v>3.1040000000000001</c:v>
                </c:pt>
                <c:pt idx="1941">
                  <c:v>3.1056000000000004</c:v>
                </c:pt>
                <c:pt idx="1942">
                  <c:v>3.1072000000000002</c:v>
                </c:pt>
                <c:pt idx="1943">
                  <c:v>3.1088</c:v>
                </c:pt>
                <c:pt idx="1944">
                  <c:v>3.1104000000000003</c:v>
                </c:pt>
                <c:pt idx="1945">
                  <c:v>3.1120000000000001</c:v>
                </c:pt>
                <c:pt idx="1946">
                  <c:v>3.1136000000000004</c:v>
                </c:pt>
                <c:pt idx="1947">
                  <c:v>3.1152000000000002</c:v>
                </c:pt>
                <c:pt idx="1948">
                  <c:v>3.1168</c:v>
                </c:pt>
                <c:pt idx="1949">
                  <c:v>3.1184000000000003</c:v>
                </c:pt>
                <c:pt idx="1950">
                  <c:v>3.12</c:v>
                </c:pt>
                <c:pt idx="1951">
                  <c:v>3.1215999999999999</c:v>
                </c:pt>
                <c:pt idx="1952">
                  <c:v>3.1232000000000002</c:v>
                </c:pt>
                <c:pt idx="1953">
                  <c:v>3.1248</c:v>
                </c:pt>
                <c:pt idx="1954">
                  <c:v>3.1264000000000003</c:v>
                </c:pt>
                <c:pt idx="1955">
                  <c:v>3.1280000000000001</c:v>
                </c:pt>
                <c:pt idx="1956">
                  <c:v>3.1295999999999999</c:v>
                </c:pt>
                <c:pt idx="1957">
                  <c:v>3.1312000000000002</c:v>
                </c:pt>
                <c:pt idx="1958">
                  <c:v>3.1328</c:v>
                </c:pt>
                <c:pt idx="1959">
                  <c:v>3.1344000000000003</c:v>
                </c:pt>
                <c:pt idx="1960">
                  <c:v>3.1360000000000001</c:v>
                </c:pt>
                <c:pt idx="1961">
                  <c:v>3.1375999999999999</c:v>
                </c:pt>
                <c:pt idx="1962">
                  <c:v>3.1392000000000002</c:v>
                </c:pt>
                <c:pt idx="1963">
                  <c:v>3.1408</c:v>
                </c:pt>
                <c:pt idx="1964">
                  <c:v>3.1424000000000003</c:v>
                </c:pt>
                <c:pt idx="1965">
                  <c:v>3.1440000000000001</c:v>
                </c:pt>
                <c:pt idx="1966">
                  <c:v>3.1456</c:v>
                </c:pt>
                <c:pt idx="1967">
                  <c:v>3.1472000000000002</c:v>
                </c:pt>
                <c:pt idx="1968">
                  <c:v>3.1488</c:v>
                </c:pt>
                <c:pt idx="1969">
                  <c:v>3.1504000000000003</c:v>
                </c:pt>
                <c:pt idx="1970">
                  <c:v>3.1520000000000001</c:v>
                </c:pt>
                <c:pt idx="1971">
                  <c:v>3.1536</c:v>
                </c:pt>
                <c:pt idx="1972">
                  <c:v>3.1552000000000002</c:v>
                </c:pt>
                <c:pt idx="1973">
                  <c:v>3.1568000000000001</c:v>
                </c:pt>
                <c:pt idx="1974">
                  <c:v>3.1584000000000003</c:v>
                </c:pt>
                <c:pt idx="1975">
                  <c:v>3.16</c:v>
                </c:pt>
                <c:pt idx="1976">
                  <c:v>3.1616</c:v>
                </c:pt>
                <c:pt idx="1977">
                  <c:v>3.1632000000000002</c:v>
                </c:pt>
                <c:pt idx="1978">
                  <c:v>3.1648000000000001</c:v>
                </c:pt>
                <c:pt idx="1979">
                  <c:v>3.1664000000000003</c:v>
                </c:pt>
                <c:pt idx="1980">
                  <c:v>3.1680000000000001</c:v>
                </c:pt>
                <c:pt idx="1981">
                  <c:v>3.1696</c:v>
                </c:pt>
                <c:pt idx="1982">
                  <c:v>3.1712000000000002</c:v>
                </c:pt>
                <c:pt idx="1983">
                  <c:v>3.1728000000000001</c:v>
                </c:pt>
                <c:pt idx="1984">
                  <c:v>3.1744000000000003</c:v>
                </c:pt>
                <c:pt idx="1985">
                  <c:v>3.1760000000000002</c:v>
                </c:pt>
                <c:pt idx="1986">
                  <c:v>3.1776</c:v>
                </c:pt>
                <c:pt idx="1987">
                  <c:v>3.1792000000000002</c:v>
                </c:pt>
                <c:pt idx="1988">
                  <c:v>3.1808000000000001</c:v>
                </c:pt>
                <c:pt idx="1989">
                  <c:v>3.1824000000000003</c:v>
                </c:pt>
                <c:pt idx="1990">
                  <c:v>3.1840000000000002</c:v>
                </c:pt>
                <c:pt idx="1991">
                  <c:v>3.1856</c:v>
                </c:pt>
                <c:pt idx="1992">
                  <c:v>3.1872000000000003</c:v>
                </c:pt>
                <c:pt idx="1993">
                  <c:v>3.1888000000000001</c:v>
                </c:pt>
                <c:pt idx="1994">
                  <c:v>3.1904000000000003</c:v>
                </c:pt>
                <c:pt idx="1995">
                  <c:v>3.1920000000000002</c:v>
                </c:pt>
                <c:pt idx="1996">
                  <c:v>3.1936</c:v>
                </c:pt>
                <c:pt idx="1997">
                  <c:v>3.1952000000000003</c:v>
                </c:pt>
                <c:pt idx="1998">
                  <c:v>3.1968000000000001</c:v>
                </c:pt>
                <c:pt idx="1999">
                  <c:v>3.1984000000000004</c:v>
                </c:pt>
                <c:pt idx="2000">
                  <c:v>3.2</c:v>
                </c:pt>
                <c:pt idx="2001">
                  <c:v>3.2016</c:v>
                </c:pt>
                <c:pt idx="2002">
                  <c:v>3.2032000000000003</c:v>
                </c:pt>
                <c:pt idx="2003">
                  <c:v>3.2048000000000001</c:v>
                </c:pt>
                <c:pt idx="2004">
                  <c:v>3.2064000000000004</c:v>
                </c:pt>
                <c:pt idx="2005">
                  <c:v>3.2080000000000002</c:v>
                </c:pt>
                <c:pt idx="2006">
                  <c:v>3.2096</c:v>
                </c:pt>
                <c:pt idx="2007">
                  <c:v>3.2112000000000003</c:v>
                </c:pt>
                <c:pt idx="2008">
                  <c:v>3.2128000000000001</c:v>
                </c:pt>
                <c:pt idx="2009">
                  <c:v>3.2144000000000004</c:v>
                </c:pt>
                <c:pt idx="2010">
                  <c:v>3.2160000000000002</c:v>
                </c:pt>
                <c:pt idx="2011">
                  <c:v>3.2176</c:v>
                </c:pt>
                <c:pt idx="2012">
                  <c:v>3.2192000000000003</c:v>
                </c:pt>
                <c:pt idx="2013">
                  <c:v>3.2208000000000001</c:v>
                </c:pt>
                <c:pt idx="2014">
                  <c:v>3.2224000000000004</c:v>
                </c:pt>
                <c:pt idx="2015">
                  <c:v>3.2240000000000002</c:v>
                </c:pt>
                <c:pt idx="2016">
                  <c:v>3.2256</c:v>
                </c:pt>
                <c:pt idx="2017">
                  <c:v>3.2272000000000003</c:v>
                </c:pt>
                <c:pt idx="2018">
                  <c:v>3.2288000000000001</c:v>
                </c:pt>
                <c:pt idx="2019">
                  <c:v>3.2303999999999999</c:v>
                </c:pt>
                <c:pt idx="2020">
                  <c:v>3.2320000000000002</c:v>
                </c:pt>
                <c:pt idx="2021">
                  <c:v>3.2336</c:v>
                </c:pt>
                <c:pt idx="2022">
                  <c:v>3.2352000000000003</c:v>
                </c:pt>
                <c:pt idx="2023">
                  <c:v>3.2368000000000001</c:v>
                </c:pt>
                <c:pt idx="2024">
                  <c:v>3.2383999999999999</c:v>
                </c:pt>
                <c:pt idx="2025">
                  <c:v>3.24</c:v>
                </c:pt>
                <c:pt idx="2026">
                  <c:v>3.2416</c:v>
                </c:pt>
                <c:pt idx="2027">
                  <c:v>3.2432000000000003</c:v>
                </c:pt>
                <c:pt idx="2028">
                  <c:v>3.2448000000000001</c:v>
                </c:pt>
                <c:pt idx="2029">
                  <c:v>3.2464</c:v>
                </c:pt>
                <c:pt idx="2030">
                  <c:v>3.2480000000000002</c:v>
                </c:pt>
                <c:pt idx="2031">
                  <c:v>3.2496</c:v>
                </c:pt>
                <c:pt idx="2032">
                  <c:v>3.2512000000000003</c:v>
                </c:pt>
                <c:pt idx="2033">
                  <c:v>3.2528000000000001</c:v>
                </c:pt>
                <c:pt idx="2034">
                  <c:v>3.2544</c:v>
                </c:pt>
                <c:pt idx="2035">
                  <c:v>3.2560000000000002</c:v>
                </c:pt>
                <c:pt idx="2036">
                  <c:v>3.2576000000000001</c:v>
                </c:pt>
                <c:pt idx="2037">
                  <c:v>3.2592000000000003</c:v>
                </c:pt>
                <c:pt idx="2038">
                  <c:v>3.2608000000000001</c:v>
                </c:pt>
                <c:pt idx="2039">
                  <c:v>3.2624</c:v>
                </c:pt>
                <c:pt idx="2040">
                  <c:v>3.2640000000000002</c:v>
                </c:pt>
                <c:pt idx="2041">
                  <c:v>3.2656000000000001</c:v>
                </c:pt>
                <c:pt idx="2042">
                  <c:v>3.2672000000000003</c:v>
                </c:pt>
                <c:pt idx="2043">
                  <c:v>3.2688000000000001</c:v>
                </c:pt>
                <c:pt idx="2044">
                  <c:v>3.2704</c:v>
                </c:pt>
                <c:pt idx="2045">
                  <c:v>3.2720000000000002</c:v>
                </c:pt>
                <c:pt idx="2046">
                  <c:v>3.2736000000000001</c:v>
                </c:pt>
                <c:pt idx="2047">
                  <c:v>3.2752000000000003</c:v>
                </c:pt>
                <c:pt idx="2048">
                  <c:v>3.2768000000000002</c:v>
                </c:pt>
                <c:pt idx="2049">
                  <c:v>3.2784</c:v>
                </c:pt>
                <c:pt idx="2050">
                  <c:v>3.2800000000000002</c:v>
                </c:pt>
                <c:pt idx="2051">
                  <c:v>3.2816000000000001</c:v>
                </c:pt>
                <c:pt idx="2052">
                  <c:v>3.2832000000000003</c:v>
                </c:pt>
                <c:pt idx="2053">
                  <c:v>3.2848000000000002</c:v>
                </c:pt>
                <c:pt idx="2054">
                  <c:v>3.2864</c:v>
                </c:pt>
                <c:pt idx="2055">
                  <c:v>3.2880000000000003</c:v>
                </c:pt>
                <c:pt idx="2056">
                  <c:v>3.2896000000000001</c:v>
                </c:pt>
                <c:pt idx="2057">
                  <c:v>3.2912000000000003</c:v>
                </c:pt>
                <c:pt idx="2058">
                  <c:v>3.2928000000000002</c:v>
                </c:pt>
                <c:pt idx="2059">
                  <c:v>3.2944</c:v>
                </c:pt>
                <c:pt idx="2060">
                  <c:v>3.2960000000000003</c:v>
                </c:pt>
                <c:pt idx="2061">
                  <c:v>3.2976000000000001</c:v>
                </c:pt>
                <c:pt idx="2062">
                  <c:v>3.2992000000000004</c:v>
                </c:pt>
                <c:pt idx="2063">
                  <c:v>3.3008000000000002</c:v>
                </c:pt>
                <c:pt idx="2064">
                  <c:v>3.3024</c:v>
                </c:pt>
                <c:pt idx="2065">
                  <c:v>3.3040000000000003</c:v>
                </c:pt>
                <c:pt idx="2066">
                  <c:v>3.3056000000000001</c:v>
                </c:pt>
                <c:pt idx="2067">
                  <c:v>3.3072000000000004</c:v>
                </c:pt>
                <c:pt idx="2068">
                  <c:v>3.3088000000000002</c:v>
                </c:pt>
                <c:pt idx="2069">
                  <c:v>3.3104</c:v>
                </c:pt>
                <c:pt idx="2070">
                  <c:v>3.3120000000000003</c:v>
                </c:pt>
                <c:pt idx="2071">
                  <c:v>3.3136000000000001</c:v>
                </c:pt>
                <c:pt idx="2072">
                  <c:v>3.3152000000000004</c:v>
                </c:pt>
                <c:pt idx="2073">
                  <c:v>3.3168000000000002</c:v>
                </c:pt>
                <c:pt idx="2074">
                  <c:v>3.3184</c:v>
                </c:pt>
                <c:pt idx="2075">
                  <c:v>3.3200000000000003</c:v>
                </c:pt>
                <c:pt idx="2076">
                  <c:v>3.3216000000000001</c:v>
                </c:pt>
                <c:pt idx="2077">
                  <c:v>3.3232000000000004</c:v>
                </c:pt>
                <c:pt idx="2078">
                  <c:v>3.3248000000000002</c:v>
                </c:pt>
                <c:pt idx="2079">
                  <c:v>3.3264</c:v>
                </c:pt>
                <c:pt idx="2080">
                  <c:v>3.3280000000000003</c:v>
                </c:pt>
                <c:pt idx="2081">
                  <c:v>3.3296000000000001</c:v>
                </c:pt>
                <c:pt idx="2082">
                  <c:v>3.3311999999999999</c:v>
                </c:pt>
                <c:pt idx="2083">
                  <c:v>3.3328000000000002</c:v>
                </c:pt>
                <c:pt idx="2084">
                  <c:v>3.3344</c:v>
                </c:pt>
                <c:pt idx="2085">
                  <c:v>3.3360000000000003</c:v>
                </c:pt>
                <c:pt idx="2086">
                  <c:v>3.3376000000000001</c:v>
                </c:pt>
                <c:pt idx="2087">
                  <c:v>3.3391999999999999</c:v>
                </c:pt>
                <c:pt idx="2088">
                  <c:v>3.3408000000000002</c:v>
                </c:pt>
                <c:pt idx="2089">
                  <c:v>3.3424</c:v>
                </c:pt>
                <c:pt idx="2090">
                  <c:v>3.3440000000000003</c:v>
                </c:pt>
                <c:pt idx="2091">
                  <c:v>3.3456000000000001</c:v>
                </c:pt>
                <c:pt idx="2092">
                  <c:v>3.3472</c:v>
                </c:pt>
                <c:pt idx="2093">
                  <c:v>3.3488000000000002</c:v>
                </c:pt>
                <c:pt idx="2094">
                  <c:v>3.3504</c:v>
                </c:pt>
                <c:pt idx="2095">
                  <c:v>3.3520000000000003</c:v>
                </c:pt>
                <c:pt idx="2096">
                  <c:v>3.3536000000000001</c:v>
                </c:pt>
                <c:pt idx="2097">
                  <c:v>3.3552</c:v>
                </c:pt>
                <c:pt idx="2098">
                  <c:v>3.3568000000000002</c:v>
                </c:pt>
                <c:pt idx="2099">
                  <c:v>3.3584000000000001</c:v>
                </c:pt>
                <c:pt idx="2100">
                  <c:v>3.3600000000000003</c:v>
                </c:pt>
                <c:pt idx="2101">
                  <c:v>3.3616000000000001</c:v>
                </c:pt>
                <c:pt idx="2102">
                  <c:v>3.3632</c:v>
                </c:pt>
                <c:pt idx="2103">
                  <c:v>3.3648000000000002</c:v>
                </c:pt>
                <c:pt idx="2104">
                  <c:v>3.3664000000000001</c:v>
                </c:pt>
                <c:pt idx="2105">
                  <c:v>3.3680000000000003</c:v>
                </c:pt>
                <c:pt idx="2106">
                  <c:v>3.3696000000000002</c:v>
                </c:pt>
                <c:pt idx="2107">
                  <c:v>3.3712</c:v>
                </c:pt>
                <c:pt idx="2108">
                  <c:v>3.3728000000000002</c:v>
                </c:pt>
                <c:pt idx="2109">
                  <c:v>3.3744000000000001</c:v>
                </c:pt>
                <c:pt idx="2110">
                  <c:v>3.3760000000000003</c:v>
                </c:pt>
                <c:pt idx="2111">
                  <c:v>3.3776000000000002</c:v>
                </c:pt>
                <c:pt idx="2112">
                  <c:v>3.3792</c:v>
                </c:pt>
                <c:pt idx="2113">
                  <c:v>3.3808000000000002</c:v>
                </c:pt>
                <c:pt idx="2114">
                  <c:v>3.3824000000000001</c:v>
                </c:pt>
                <c:pt idx="2115">
                  <c:v>3.3840000000000003</c:v>
                </c:pt>
                <c:pt idx="2116">
                  <c:v>3.3856000000000002</c:v>
                </c:pt>
                <c:pt idx="2117">
                  <c:v>3.3872</c:v>
                </c:pt>
                <c:pt idx="2118">
                  <c:v>3.3888000000000003</c:v>
                </c:pt>
                <c:pt idx="2119">
                  <c:v>3.3904000000000001</c:v>
                </c:pt>
                <c:pt idx="2120">
                  <c:v>3.3920000000000003</c:v>
                </c:pt>
                <c:pt idx="2121">
                  <c:v>3.3936000000000002</c:v>
                </c:pt>
                <c:pt idx="2122">
                  <c:v>3.3952</c:v>
                </c:pt>
                <c:pt idx="2123">
                  <c:v>3.3968000000000003</c:v>
                </c:pt>
                <c:pt idx="2124">
                  <c:v>3.3984000000000001</c:v>
                </c:pt>
                <c:pt idx="2125">
                  <c:v>3.4000000000000004</c:v>
                </c:pt>
                <c:pt idx="2126">
                  <c:v>3.4016000000000002</c:v>
                </c:pt>
                <c:pt idx="2127">
                  <c:v>3.4032</c:v>
                </c:pt>
                <c:pt idx="2128">
                  <c:v>3.4048000000000003</c:v>
                </c:pt>
                <c:pt idx="2129">
                  <c:v>3.4064000000000001</c:v>
                </c:pt>
                <c:pt idx="2130">
                  <c:v>3.4080000000000004</c:v>
                </c:pt>
                <c:pt idx="2131">
                  <c:v>3.4096000000000002</c:v>
                </c:pt>
                <c:pt idx="2132">
                  <c:v>3.4112</c:v>
                </c:pt>
                <c:pt idx="2133">
                  <c:v>3.4128000000000003</c:v>
                </c:pt>
                <c:pt idx="2134">
                  <c:v>3.4144000000000001</c:v>
                </c:pt>
                <c:pt idx="2135">
                  <c:v>3.4160000000000004</c:v>
                </c:pt>
                <c:pt idx="2136">
                  <c:v>3.4176000000000002</c:v>
                </c:pt>
                <c:pt idx="2137">
                  <c:v>3.4192</c:v>
                </c:pt>
                <c:pt idx="2138">
                  <c:v>3.4208000000000003</c:v>
                </c:pt>
                <c:pt idx="2139">
                  <c:v>3.4224000000000001</c:v>
                </c:pt>
                <c:pt idx="2140">
                  <c:v>3.4240000000000004</c:v>
                </c:pt>
                <c:pt idx="2141">
                  <c:v>3.4256000000000002</c:v>
                </c:pt>
                <c:pt idx="2142">
                  <c:v>3.4272</c:v>
                </c:pt>
                <c:pt idx="2143">
                  <c:v>3.4288000000000003</c:v>
                </c:pt>
                <c:pt idx="2144">
                  <c:v>3.4304000000000001</c:v>
                </c:pt>
                <c:pt idx="2145">
                  <c:v>3.4320000000000004</c:v>
                </c:pt>
                <c:pt idx="2146">
                  <c:v>3.4336000000000002</c:v>
                </c:pt>
                <c:pt idx="2147">
                  <c:v>3.4352</c:v>
                </c:pt>
                <c:pt idx="2148">
                  <c:v>3.4368000000000003</c:v>
                </c:pt>
                <c:pt idx="2149">
                  <c:v>3.4384000000000001</c:v>
                </c:pt>
                <c:pt idx="2150">
                  <c:v>3.44</c:v>
                </c:pt>
                <c:pt idx="2151">
                  <c:v>3.4416000000000002</c:v>
                </c:pt>
                <c:pt idx="2152">
                  <c:v>3.4432</c:v>
                </c:pt>
                <c:pt idx="2153">
                  <c:v>3.4448000000000003</c:v>
                </c:pt>
                <c:pt idx="2154">
                  <c:v>3.4464000000000001</c:v>
                </c:pt>
                <c:pt idx="2155">
                  <c:v>3.448</c:v>
                </c:pt>
                <c:pt idx="2156">
                  <c:v>3.4496000000000002</c:v>
                </c:pt>
                <c:pt idx="2157">
                  <c:v>3.4512</c:v>
                </c:pt>
                <c:pt idx="2158">
                  <c:v>3.4528000000000003</c:v>
                </c:pt>
                <c:pt idx="2159">
                  <c:v>3.4544000000000001</c:v>
                </c:pt>
                <c:pt idx="2160">
                  <c:v>3.456</c:v>
                </c:pt>
                <c:pt idx="2161">
                  <c:v>3.4576000000000002</c:v>
                </c:pt>
                <c:pt idx="2162">
                  <c:v>3.4592000000000001</c:v>
                </c:pt>
                <c:pt idx="2163">
                  <c:v>3.4608000000000003</c:v>
                </c:pt>
                <c:pt idx="2164">
                  <c:v>3.4624000000000001</c:v>
                </c:pt>
                <c:pt idx="2165">
                  <c:v>3.464</c:v>
                </c:pt>
                <c:pt idx="2166">
                  <c:v>3.4656000000000002</c:v>
                </c:pt>
                <c:pt idx="2167">
                  <c:v>3.4672000000000001</c:v>
                </c:pt>
                <c:pt idx="2168">
                  <c:v>3.4688000000000003</c:v>
                </c:pt>
                <c:pt idx="2169">
                  <c:v>3.4704000000000002</c:v>
                </c:pt>
                <c:pt idx="2170">
                  <c:v>3.472</c:v>
                </c:pt>
                <c:pt idx="2171">
                  <c:v>3.4736000000000002</c:v>
                </c:pt>
                <c:pt idx="2172">
                  <c:v>3.4752000000000001</c:v>
                </c:pt>
                <c:pt idx="2173">
                  <c:v>3.4768000000000003</c:v>
                </c:pt>
                <c:pt idx="2174">
                  <c:v>3.4784000000000002</c:v>
                </c:pt>
                <c:pt idx="2175">
                  <c:v>3.48</c:v>
                </c:pt>
                <c:pt idx="2176">
                  <c:v>3.4816000000000003</c:v>
                </c:pt>
                <c:pt idx="2177">
                  <c:v>3.4832000000000001</c:v>
                </c:pt>
                <c:pt idx="2178">
                  <c:v>3.4848000000000003</c:v>
                </c:pt>
                <c:pt idx="2179">
                  <c:v>3.4864000000000002</c:v>
                </c:pt>
                <c:pt idx="2180">
                  <c:v>3.488</c:v>
                </c:pt>
                <c:pt idx="2181">
                  <c:v>3.4896000000000003</c:v>
                </c:pt>
                <c:pt idx="2182">
                  <c:v>3.4912000000000001</c:v>
                </c:pt>
                <c:pt idx="2183">
                  <c:v>3.4928000000000003</c:v>
                </c:pt>
                <c:pt idx="2184">
                  <c:v>3.4944000000000002</c:v>
                </c:pt>
                <c:pt idx="2185">
                  <c:v>3.496</c:v>
                </c:pt>
                <c:pt idx="2186">
                  <c:v>3.4976000000000003</c:v>
                </c:pt>
                <c:pt idx="2187">
                  <c:v>3.4992000000000001</c:v>
                </c:pt>
                <c:pt idx="2188">
                  <c:v>3.5008000000000004</c:v>
                </c:pt>
                <c:pt idx="2189">
                  <c:v>3.5024000000000002</c:v>
                </c:pt>
                <c:pt idx="2190">
                  <c:v>3.504</c:v>
                </c:pt>
                <c:pt idx="2191">
                  <c:v>3.5056000000000003</c:v>
                </c:pt>
                <c:pt idx="2192">
                  <c:v>3.5072000000000001</c:v>
                </c:pt>
                <c:pt idx="2193">
                  <c:v>3.5088000000000004</c:v>
                </c:pt>
                <c:pt idx="2194">
                  <c:v>3.5104000000000002</c:v>
                </c:pt>
                <c:pt idx="2195">
                  <c:v>3.512</c:v>
                </c:pt>
                <c:pt idx="2196">
                  <c:v>3.5136000000000003</c:v>
                </c:pt>
                <c:pt idx="2197">
                  <c:v>3.5152000000000001</c:v>
                </c:pt>
                <c:pt idx="2198">
                  <c:v>3.5168000000000004</c:v>
                </c:pt>
                <c:pt idx="2199">
                  <c:v>3.5184000000000002</c:v>
                </c:pt>
                <c:pt idx="2200">
                  <c:v>3.52</c:v>
                </c:pt>
                <c:pt idx="2201">
                  <c:v>3.5216000000000003</c:v>
                </c:pt>
                <c:pt idx="2202">
                  <c:v>3.5232000000000001</c:v>
                </c:pt>
                <c:pt idx="2203">
                  <c:v>3.5248000000000004</c:v>
                </c:pt>
                <c:pt idx="2204">
                  <c:v>3.5264000000000002</c:v>
                </c:pt>
                <c:pt idx="2205">
                  <c:v>3.528</c:v>
                </c:pt>
                <c:pt idx="2206">
                  <c:v>3.5296000000000003</c:v>
                </c:pt>
                <c:pt idx="2207">
                  <c:v>3.5312000000000001</c:v>
                </c:pt>
                <c:pt idx="2208">
                  <c:v>3.5328000000000004</c:v>
                </c:pt>
                <c:pt idx="2209">
                  <c:v>3.5344000000000002</c:v>
                </c:pt>
                <c:pt idx="2210">
                  <c:v>3.536</c:v>
                </c:pt>
                <c:pt idx="2211">
                  <c:v>3.5376000000000003</c:v>
                </c:pt>
                <c:pt idx="2212">
                  <c:v>3.5392000000000001</c:v>
                </c:pt>
                <c:pt idx="2213">
                  <c:v>3.5408000000000004</c:v>
                </c:pt>
                <c:pt idx="2214">
                  <c:v>3.5424000000000002</c:v>
                </c:pt>
                <c:pt idx="2215">
                  <c:v>3.544</c:v>
                </c:pt>
                <c:pt idx="2216">
                  <c:v>3.5456000000000003</c:v>
                </c:pt>
                <c:pt idx="2217">
                  <c:v>3.5472000000000001</c:v>
                </c:pt>
                <c:pt idx="2218">
                  <c:v>3.5488</c:v>
                </c:pt>
                <c:pt idx="2219">
                  <c:v>3.5504000000000002</c:v>
                </c:pt>
                <c:pt idx="2220">
                  <c:v>3.552</c:v>
                </c:pt>
                <c:pt idx="2221">
                  <c:v>3.5536000000000003</c:v>
                </c:pt>
                <c:pt idx="2222">
                  <c:v>3.5552000000000001</c:v>
                </c:pt>
                <c:pt idx="2223">
                  <c:v>3.5568</c:v>
                </c:pt>
                <c:pt idx="2224">
                  <c:v>3.5584000000000002</c:v>
                </c:pt>
                <c:pt idx="2225">
                  <c:v>3.56</c:v>
                </c:pt>
                <c:pt idx="2226">
                  <c:v>3.5616000000000003</c:v>
                </c:pt>
                <c:pt idx="2227">
                  <c:v>3.5632000000000001</c:v>
                </c:pt>
                <c:pt idx="2228">
                  <c:v>3.5648</c:v>
                </c:pt>
                <c:pt idx="2229">
                  <c:v>3.5664000000000002</c:v>
                </c:pt>
                <c:pt idx="2230">
                  <c:v>3.5680000000000001</c:v>
                </c:pt>
                <c:pt idx="2231">
                  <c:v>3.5696000000000003</c:v>
                </c:pt>
                <c:pt idx="2232">
                  <c:v>3.5712000000000002</c:v>
                </c:pt>
                <c:pt idx="2233">
                  <c:v>3.5728</c:v>
                </c:pt>
                <c:pt idx="2234">
                  <c:v>3.5744000000000002</c:v>
                </c:pt>
                <c:pt idx="2235">
                  <c:v>3.5760000000000001</c:v>
                </c:pt>
                <c:pt idx="2236">
                  <c:v>3.5776000000000003</c:v>
                </c:pt>
                <c:pt idx="2237">
                  <c:v>3.5792000000000002</c:v>
                </c:pt>
                <c:pt idx="2238">
                  <c:v>3.5808</c:v>
                </c:pt>
                <c:pt idx="2239">
                  <c:v>3.5824000000000003</c:v>
                </c:pt>
                <c:pt idx="2240">
                  <c:v>3.5840000000000001</c:v>
                </c:pt>
                <c:pt idx="2241">
                  <c:v>3.5856000000000003</c:v>
                </c:pt>
                <c:pt idx="2242">
                  <c:v>3.5872000000000002</c:v>
                </c:pt>
                <c:pt idx="2243">
                  <c:v>3.5888</c:v>
                </c:pt>
                <c:pt idx="2244">
                  <c:v>3.5904000000000003</c:v>
                </c:pt>
                <c:pt idx="2245">
                  <c:v>3.5920000000000001</c:v>
                </c:pt>
                <c:pt idx="2246">
                  <c:v>3.5936000000000003</c:v>
                </c:pt>
                <c:pt idx="2247">
                  <c:v>3.5952000000000002</c:v>
                </c:pt>
                <c:pt idx="2248">
                  <c:v>3.5968</c:v>
                </c:pt>
                <c:pt idx="2249">
                  <c:v>3.5984000000000003</c:v>
                </c:pt>
                <c:pt idx="2250">
                  <c:v>3.6</c:v>
                </c:pt>
                <c:pt idx="2251">
                  <c:v>3.6016000000000004</c:v>
                </c:pt>
                <c:pt idx="2252">
                  <c:v>3.6032000000000002</c:v>
                </c:pt>
                <c:pt idx="2253">
                  <c:v>3.6048</c:v>
                </c:pt>
                <c:pt idx="2254">
                  <c:v>3.6064000000000003</c:v>
                </c:pt>
                <c:pt idx="2255">
                  <c:v>3.6080000000000001</c:v>
                </c:pt>
                <c:pt idx="2256">
                  <c:v>3.6096000000000004</c:v>
                </c:pt>
                <c:pt idx="2257">
                  <c:v>3.6112000000000002</c:v>
                </c:pt>
                <c:pt idx="2258">
                  <c:v>3.6128</c:v>
                </c:pt>
                <c:pt idx="2259">
                  <c:v>3.6144000000000003</c:v>
                </c:pt>
                <c:pt idx="2260">
                  <c:v>3.6160000000000001</c:v>
                </c:pt>
                <c:pt idx="2261">
                  <c:v>3.6176000000000004</c:v>
                </c:pt>
                <c:pt idx="2262">
                  <c:v>3.6192000000000002</c:v>
                </c:pt>
                <c:pt idx="2263">
                  <c:v>3.6208</c:v>
                </c:pt>
                <c:pt idx="2264">
                  <c:v>3.6224000000000003</c:v>
                </c:pt>
                <c:pt idx="2265">
                  <c:v>3.6240000000000001</c:v>
                </c:pt>
                <c:pt idx="2266">
                  <c:v>3.6256000000000004</c:v>
                </c:pt>
                <c:pt idx="2267">
                  <c:v>3.6272000000000002</c:v>
                </c:pt>
                <c:pt idx="2268">
                  <c:v>3.6288</c:v>
                </c:pt>
                <c:pt idx="2269">
                  <c:v>3.6304000000000003</c:v>
                </c:pt>
                <c:pt idx="2270">
                  <c:v>3.6320000000000001</c:v>
                </c:pt>
                <c:pt idx="2271">
                  <c:v>3.6336000000000004</c:v>
                </c:pt>
                <c:pt idx="2272">
                  <c:v>3.6352000000000002</c:v>
                </c:pt>
                <c:pt idx="2273">
                  <c:v>3.6368</c:v>
                </c:pt>
                <c:pt idx="2274">
                  <c:v>3.6384000000000003</c:v>
                </c:pt>
                <c:pt idx="2275">
                  <c:v>3.64</c:v>
                </c:pt>
                <c:pt idx="2276">
                  <c:v>3.6416000000000004</c:v>
                </c:pt>
                <c:pt idx="2277">
                  <c:v>3.6432000000000002</c:v>
                </c:pt>
                <c:pt idx="2278">
                  <c:v>3.6448</c:v>
                </c:pt>
                <c:pt idx="2279">
                  <c:v>3.6464000000000003</c:v>
                </c:pt>
                <c:pt idx="2280">
                  <c:v>3.6480000000000001</c:v>
                </c:pt>
                <c:pt idx="2281">
                  <c:v>3.6496</c:v>
                </c:pt>
                <c:pt idx="2282">
                  <c:v>3.6512000000000002</c:v>
                </c:pt>
                <c:pt idx="2283">
                  <c:v>3.6528</c:v>
                </c:pt>
                <c:pt idx="2284">
                  <c:v>3.6544000000000003</c:v>
                </c:pt>
                <c:pt idx="2285">
                  <c:v>3.6560000000000001</c:v>
                </c:pt>
                <c:pt idx="2286">
                  <c:v>3.6576</c:v>
                </c:pt>
                <c:pt idx="2287">
                  <c:v>3.6592000000000002</c:v>
                </c:pt>
                <c:pt idx="2288">
                  <c:v>3.6608000000000001</c:v>
                </c:pt>
                <c:pt idx="2289">
                  <c:v>3.6624000000000003</c:v>
                </c:pt>
                <c:pt idx="2290">
                  <c:v>3.6640000000000001</c:v>
                </c:pt>
                <c:pt idx="2291">
                  <c:v>3.6656</c:v>
                </c:pt>
                <c:pt idx="2292">
                  <c:v>3.6672000000000002</c:v>
                </c:pt>
                <c:pt idx="2293">
                  <c:v>3.6688000000000001</c:v>
                </c:pt>
                <c:pt idx="2294">
                  <c:v>3.6704000000000003</c:v>
                </c:pt>
                <c:pt idx="2295">
                  <c:v>3.6720000000000002</c:v>
                </c:pt>
                <c:pt idx="2296">
                  <c:v>3.6736</c:v>
                </c:pt>
                <c:pt idx="2297">
                  <c:v>3.6752000000000002</c:v>
                </c:pt>
                <c:pt idx="2298">
                  <c:v>3.6768000000000001</c:v>
                </c:pt>
                <c:pt idx="2299">
                  <c:v>3.6784000000000003</c:v>
                </c:pt>
                <c:pt idx="2300">
                  <c:v>3.68</c:v>
                </c:pt>
                <c:pt idx="2301">
                  <c:v>3.6816</c:v>
                </c:pt>
                <c:pt idx="2302">
                  <c:v>3.6832000000000003</c:v>
                </c:pt>
                <c:pt idx="2303">
                  <c:v>3.6848000000000001</c:v>
                </c:pt>
                <c:pt idx="2304">
                  <c:v>3.6864000000000003</c:v>
                </c:pt>
                <c:pt idx="2305">
                  <c:v>3.6880000000000002</c:v>
                </c:pt>
                <c:pt idx="2306">
                  <c:v>3.6896</c:v>
                </c:pt>
                <c:pt idx="2307">
                  <c:v>3.6912000000000003</c:v>
                </c:pt>
                <c:pt idx="2308">
                  <c:v>3.6928000000000001</c:v>
                </c:pt>
                <c:pt idx="2309">
                  <c:v>3.6944000000000004</c:v>
                </c:pt>
                <c:pt idx="2310">
                  <c:v>3.6960000000000002</c:v>
                </c:pt>
                <c:pt idx="2311">
                  <c:v>3.6976</c:v>
                </c:pt>
                <c:pt idx="2312">
                  <c:v>3.6992000000000003</c:v>
                </c:pt>
                <c:pt idx="2313">
                  <c:v>3.7008000000000001</c:v>
                </c:pt>
                <c:pt idx="2314">
                  <c:v>3.7024000000000004</c:v>
                </c:pt>
                <c:pt idx="2315">
                  <c:v>3.7040000000000002</c:v>
                </c:pt>
                <c:pt idx="2316">
                  <c:v>3.7056</c:v>
                </c:pt>
                <c:pt idx="2317">
                  <c:v>3.7072000000000003</c:v>
                </c:pt>
                <c:pt idx="2318">
                  <c:v>3.7088000000000001</c:v>
                </c:pt>
                <c:pt idx="2319">
                  <c:v>3.7104000000000004</c:v>
                </c:pt>
                <c:pt idx="2320">
                  <c:v>3.7120000000000002</c:v>
                </c:pt>
                <c:pt idx="2321">
                  <c:v>3.7136</c:v>
                </c:pt>
                <c:pt idx="2322">
                  <c:v>3.7152000000000003</c:v>
                </c:pt>
                <c:pt idx="2323">
                  <c:v>3.7168000000000001</c:v>
                </c:pt>
                <c:pt idx="2324">
                  <c:v>3.7184000000000004</c:v>
                </c:pt>
                <c:pt idx="2325">
                  <c:v>3.72</c:v>
                </c:pt>
                <c:pt idx="2326">
                  <c:v>3.7216</c:v>
                </c:pt>
                <c:pt idx="2327">
                  <c:v>3.7232000000000003</c:v>
                </c:pt>
                <c:pt idx="2328">
                  <c:v>3.7248000000000001</c:v>
                </c:pt>
                <c:pt idx="2329">
                  <c:v>3.7264000000000004</c:v>
                </c:pt>
                <c:pt idx="2330">
                  <c:v>3.7280000000000002</c:v>
                </c:pt>
                <c:pt idx="2331">
                  <c:v>3.7296</c:v>
                </c:pt>
                <c:pt idx="2332">
                  <c:v>3.7312000000000003</c:v>
                </c:pt>
                <c:pt idx="2333">
                  <c:v>3.7328000000000001</c:v>
                </c:pt>
                <c:pt idx="2334">
                  <c:v>3.7344000000000004</c:v>
                </c:pt>
                <c:pt idx="2335">
                  <c:v>3.7360000000000002</c:v>
                </c:pt>
                <c:pt idx="2336">
                  <c:v>3.7376</c:v>
                </c:pt>
                <c:pt idx="2337">
                  <c:v>3.7392000000000003</c:v>
                </c:pt>
                <c:pt idx="2338">
                  <c:v>3.7408000000000001</c:v>
                </c:pt>
                <c:pt idx="2339">
                  <c:v>3.7424000000000004</c:v>
                </c:pt>
                <c:pt idx="2340">
                  <c:v>3.7440000000000002</c:v>
                </c:pt>
                <c:pt idx="2341">
                  <c:v>3.7456</c:v>
                </c:pt>
                <c:pt idx="2342">
                  <c:v>3.7472000000000003</c:v>
                </c:pt>
                <c:pt idx="2343">
                  <c:v>3.7488000000000001</c:v>
                </c:pt>
                <c:pt idx="2344">
                  <c:v>3.7504000000000004</c:v>
                </c:pt>
                <c:pt idx="2345">
                  <c:v>3.7520000000000002</c:v>
                </c:pt>
                <c:pt idx="2346">
                  <c:v>3.7536</c:v>
                </c:pt>
                <c:pt idx="2347">
                  <c:v>3.7552000000000003</c:v>
                </c:pt>
                <c:pt idx="2348">
                  <c:v>3.7568000000000001</c:v>
                </c:pt>
                <c:pt idx="2349">
                  <c:v>3.7584</c:v>
                </c:pt>
                <c:pt idx="2350">
                  <c:v>3.7600000000000002</c:v>
                </c:pt>
                <c:pt idx="2351">
                  <c:v>3.7616000000000001</c:v>
                </c:pt>
                <c:pt idx="2352">
                  <c:v>3.7632000000000003</c:v>
                </c:pt>
                <c:pt idx="2353">
                  <c:v>3.7648000000000001</c:v>
                </c:pt>
                <c:pt idx="2354">
                  <c:v>3.7664</c:v>
                </c:pt>
                <c:pt idx="2355">
                  <c:v>3.7680000000000002</c:v>
                </c:pt>
                <c:pt idx="2356">
                  <c:v>3.7696000000000001</c:v>
                </c:pt>
                <c:pt idx="2357">
                  <c:v>3.7712000000000003</c:v>
                </c:pt>
                <c:pt idx="2358">
                  <c:v>3.7728000000000002</c:v>
                </c:pt>
                <c:pt idx="2359">
                  <c:v>3.7744</c:v>
                </c:pt>
                <c:pt idx="2360">
                  <c:v>3.7760000000000002</c:v>
                </c:pt>
                <c:pt idx="2361">
                  <c:v>3.7776000000000001</c:v>
                </c:pt>
                <c:pt idx="2362">
                  <c:v>3.7792000000000003</c:v>
                </c:pt>
                <c:pt idx="2363">
                  <c:v>3.7808000000000002</c:v>
                </c:pt>
                <c:pt idx="2364">
                  <c:v>3.7824</c:v>
                </c:pt>
                <c:pt idx="2365">
                  <c:v>3.7840000000000003</c:v>
                </c:pt>
                <c:pt idx="2366">
                  <c:v>3.7856000000000001</c:v>
                </c:pt>
                <c:pt idx="2367">
                  <c:v>3.7872000000000003</c:v>
                </c:pt>
                <c:pt idx="2368">
                  <c:v>3.7888000000000002</c:v>
                </c:pt>
                <c:pt idx="2369">
                  <c:v>3.7904</c:v>
                </c:pt>
                <c:pt idx="2370">
                  <c:v>3.7920000000000003</c:v>
                </c:pt>
                <c:pt idx="2371">
                  <c:v>3.7936000000000001</c:v>
                </c:pt>
                <c:pt idx="2372">
                  <c:v>3.7952000000000004</c:v>
                </c:pt>
                <c:pt idx="2373">
                  <c:v>3.7968000000000002</c:v>
                </c:pt>
                <c:pt idx="2374">
                  <c:v>3.7984</c:v>
                </c:pt>
                <c:pt idx="2375">
                  <c:v>3.8000000000000003</c:v>
                </c:pt>
                <c:pt idx="2376">
                  <c:v>3.8016000000000001</c:v>
                </c:pt>
                <c:pt idx="2377">
                  <c:v>3.8032000000000004</c:v>
                </c:pt>
                <c:pt idx="2378">
                  <c:v>3.8048000000000002</c:v>
                </c:pt>
                <c:pt idx="2379">
                  <c:v>3.8064</c:v>
                </c:pt>
                <c:pt idx="2380">
                  <c:v>3.8080000000000003</c:v>
                </c:pt>
                <c:pt idx="2381">
                  <c:v>3.8096000000000001</c:v>
                </c:pt>
                <c:pt idx="2382">
                  <c:v>3.8112000000000004</c:v>
                </c:pt>
                <c:pt idx="2383">
                  <c:v>3.8128000000000002</c:v>
                </c:pt>
                <c:pt idx="2384">
                  <c:v>3.8144</c:v>
                </c:pt>
                <c:pt idx="2385">
                  <c:v>3.8160000000000003</c:v>
                </c:pt>
                <c:pt idx="2386">
                  <c:v>3.8176000000000001</c:v>
                </c:pt>
                <c:pt idx="2387">
                  <c:v>3.8192000000000004</c:v>
                </c:pt>
                <c:pt idx="2388">
                  <c:v>3.8208000000000002</c:v>
                </c:pt>
                <c:pt idx="2389">
                  <c:v>3.8224</c:v>
                </c:pt>
                <c:pt idx="2390">
                  <c:v>3.8240000000000003</c:v>
                </c:pt>
                <c:pt idx="2391">
                  <c:v>3.8256000000000001</c:v>
                </c:pt>
                <c:pt idx="2392">
                  <c:v>3.8272000000000004</c:v>
                </c:pt>
                <c:pt idx="2393">
                  <c:v>3.8288000000000002</c:v>
                </c:pt>
                <c:pt idx="2394">
                  <c:v>3.8304</c:v>
                </c:pt>
                <c:pt idx="2395">
                  <c:v>3.8320000000000003</c:v>
                </c:pt>
                <c:pt idx="2396">
                  <c:v>3.8336000000000001</c:v>
                </c:pt>
                <c:pt idx="2397">
                  <c:v>3.8352000000000004</c:v>
                </c:pt>
                <c:pt idx="2398">
                  <c:v>3.8368000000000002</c:v>
                </c:pt>
                <c:pt idx="2399">
                  <c:v>3.8384</c:v>
                </c:pt>
                <c:pt idx="2400">
                  <c:v>3.8400000000000003</c:v>
                </c:pt>
                <c:pt idx="2401">
                  <c:v>3.8416000000000001</c:v>
                </c:pt>
                <c:pt idx="2402">
                  <c:v>3.8432000000000004</c:v>
                </c:pt>
                <c:pt idx="2403">
                  <c:v>3.8448000000000002</c:v>
                </c:pt>
                <c:pt idx="2404">
                  <c:v>3.8464</c:v>
                </c:pt>
                <c:pt idx="2405">
                  <c:v>3.8480000000000003</c:v>
                </c:pt>
                <c:pt idx="2406">
                  <c:v>3.8496000000000001</c:v>
                </c:pt>
                <c:pt idx="2407">
                  <c:v>3.8512000000000004</c:v>
                </c:pt>
                <c:pt idx="2408">
                  <c:v>3.8528000000000002</c:v>
                </c:pt>
                <c:pt idx="2409">
                  <c:v>3.8544</c:v>
                </c:pt>
                <c:pt idx="2410">
                  <c:v>3.8560000000000003</c:v>
                </c:pt>
                <c:pt idx="2411">
                  <c:v>3.8576000000000001</c:v>
                </c:pt>
                <c:pt idx="2412">
                  <c:v>3.8592</c:v>
                </c:pt>
                <c:pt idx="2413">
                  <c:v>3.8608000000000002</c:v>
                </c:pt>
                <c:pt idx="2414">
                  <c:v>3.8624000000000001</c:v>
                </c:pt>
                <c:pt idx="2415">
                  <c:v>3.8640000000000003</c:v>
                </c:pt>
                <c:pt idx="2416">
                  <c:v>3.8656000000000001</c:v>
                </c:pt>
                <c:pt idx="2417">
                  <c:v>3.8672</c:v>
                </c:pt>
                <c:pt idx="2418">
                  <c:v>3.8688000000000002</c:v>
                </c:pt>
                <c:pt idx="2419">
                  <c:v>3.8704000000000001</c:v>
                </c:pt>
                <c:pt idx="2420">
                  <c:v>3.8720000000000003</c:v>
                </c:pt>
                <c:pt idx="2421">
                  <c:v>3.8736000000000002</c:v>
                </c:pt>
                <c:pt idx="2422">
                  <c:v>3.8752</c:v>
                </c:pt>
                <c:pt idx="2423">
                  <c:v>3.8768000000000002</c:v>
                </c:pt>
                <c:pt idx="2424">
                  <c:v>3.8784000000000001</c:v>
                </c:pt>
                <c:pt idx="2425">
                  <c:v>3.8800000000000003</c:v>
                </c:pt>
                <c:pt idx="2426">
                  <c:v>3.8816000000000002</c:v>
                </c:pt>
                <c:pt idx="2427">
                  <c:v>3.8832</c:v>
                </c:pt>
                <c:pt idx="2428">
                  <c:v>3.8848000000000003</c:v>
                </c:pt>
                <c:pt idx="2429">
                  <c:v>3.8864000000000001</c:v>
                </c:pt>
                <c:pt idx="2430">
                  <c:v>3.8880000000000003</c:v>
                </c:pt>
                <c:pt idx="2431">
                  <c:v>3.8896000000000002</c:v>
                </c:pt>
                <c:pt idx="2432">
                  <c:v>3.8912</c:v>
                </c:pt>
                <c:pt idx="2433">
                  <c:v>3.8928000000000003</c:v>
                </c:pt>
                <c:pt idx="2434">
                  <c:v>3.8944000000000001</c:v>
                </c:pt>
                <c:pt idx="2435">
                  <c:v>3.8960000000000004</c:v>
                </c:pt>
                <c:pt idx="2436">
                  <c:v>3.8976000000000002</c:v>
                </c:pt>
                <c:pt idx="2437">
                  <c:v>3.8992</c:v>
                </c:pt>
                <c:pt idx="2438">
                  <c:v>3.9008000000000003</c:v>
                </c:pt>
                <c:pt idx="2439">
                  <c:v>3.9024000000000001</c:v>
                </c:pt>
                <c:pt idx="2440">
                  <c:v>3.9040000000000004</c:v>
                </c:pt>
                <c:pt idx="2441">
                  <c:v>3.9056000000000002</c:v>
                </c:pt>
                <c:pt idx="2442">
                  <c:v>3.9072</c:v>
                </c:pt>
                <c:pt idx="2443">
                  <c:v>3.9088000000000003</c:v>
                </c:pt>
                <c:pt idx="2444">
                  <c:v>3.9104000000000001</c:v>
                </c:pt>
                <c:pt idx="2445">
                  <c:v>3.9120000000000004</c:v>
                </c:pt>
                <c:pt idx="2446">
                  <c:v>3.9136000000000002</c:v>
                </c:pt>
                <c:pt idx="2447">
                  <c:v>3.9152</c:v>
                </c:pt>
                <c:pt idx="2448">
                  <c:v>3.9168000000000003</c:v>
                </c:pt>
                <c:pt idx="2449">
                  <c:v>3.9184000000000001</c:v>
                </c:pt>
                <c:pt idx="2450">
                  <c:v>3.9200000000000004</c:v>
                </c:pt>
                <c:pt idx="2451">
                  <c:v>3.9216000000000002</c:v>
                </c:pt>
                <c:pt idx="2452">
                  <c:v>3.9232</c:v>
                </c:pt>
                <c:pt idx="2453">
                  <c:v>3.9248000000000003</c:v>
                </c:pt>
                <c:pt idx="2454">
                  <c:v>3.9264000000000001</c:v>
                </c:pt>
                <c:pt idx="2455">
                  <c:v>3.9280000000000004</c:v>
                </c:pt>
                <c:pt idx="2456">
                  <c:v>3.9296000000000002</c:v>
                </c:pt>
                <c:pt idx="2457">
                  <c:v>3.9312</c:v>
                </c:pt>
                <c:pt idx="2458">
                  <c:v>3.9328000000000003</c:v>
                </c:pt>
                <c:pt idx="2459">
                  <c:v>3.9344000000000001</c:v>
                </c:pt>
                <c:pt idx="2460">
                  <c:v>3.9360000000000004</c:v>
                </c:pt>
                <c:pt idx="2461">
                  <c:v>3.9376000000000002</c:v>
                </c:pt>
                <c:pt idx="2462">
                  <c:v>3.9392</c:v>
                </c:pt>
                <c:pt idx="2463">
                  <c:v>3.9408000000000003</c:v>
                </c:pt>
                <c:pt idx="2464">
                  <c:v>3.9424000000000001</c:v>
                </c:pt>
                <c:pt idx="2465">
                  <c:v>3.9440000000000004</c:v>
                </c:pt>
                <c:pt idx="2466">
                  <c:v>3.9456000000000002</c:v>
                </c:pt>
                <c:pt idx="2467">
                  <c:v>3.9472</c:v>
                </c:pt>
                <c:pt idx="2468">
                  <c:v>3.9488000000000003</c:v>
                </c:pt>
                <c:pt idx="2469">
                  <c:v>3.9504000000000001</c:v>
                </c:pt>
                <c:pt idx="2470">
                  <c:v>3.9520000000000004</c:v>
                </c:pt>
                <c:pt idx="2471">
                  <c:v>3.9536000000000002</c:v>
                </c:pt>
                <c:pt idx="2472">
                  <c:v>3.9552</c:v>
                </c:pt>
                <c:pt idx="2473">
                  <c:v>3.9568000000000003</c:v>
                </c:pt>
                <c:pt idx="2474">
                  <c:v>3.9584000000000001</c:v>
                </c:pt>
                <c:pt idx="2475">
                  <c:v>3.9600000000000004</c:v>
                </c:pt>
                <c:pt idx="2476">
                  <c:v>3.9616000000000002</c:v>
                </c:pt>
                <c:pt idx="2477">
                  <c:v>3.9632000000000001</c:v>
                </c:pt>
                <c:pt idx="2478">
                  <c:v>3.9648000000000003</c:v>
                </c:pt>
                <c:pt idx="2479">
                  <c:v>3.9664000000000001</c:v>
                </c:pt>
                <c:pt idx="2480">
                  <c:v>3.968</c:v>
                </c:pt>
                <c:pt idx="2481">
                  <c:v>3.9696000000000002</c:v>
                </c:pt>
                <c:pt idx="2482">
                  <c:v>3.9712000000000001</c:v>
                </c:pt>
                <c:pt idx="2483">
                  <c:v>3.9728000000000003</c:v>
                </c:pt>
                <c:pt idx="2484">
                  <c:v>3.9744000000000002</c:v>
                </c:pt>
                <c:pt idx="2485">
                  <c:v>3.976</c:v>
                </c:pt>
                <c:pt idx="2486">
                  <c:v>3.9776000000000002</c:v>
                </c:pt>
                <c:pt idx="2487">
                  <c:v>3.9792000000000001</c:v>
                </c:pt>
                <c:pt idx="2488">
                  <c:v>3.9808000000000003</c:v>
                </c:pt>
                <c:pt idx="2489">
                  <c:v>3.9824000000000002</c:v>
                </c:pt>
                <c:pt idx="2490">
                  <c:v>3.984</c:v>
                </c:pt>
                <c:pt idx="2491">
                  <c:v>3.9856000000000003</c:v>
                </c:pt>
                <c:pt idx="2492">
                  <c:v>3.9872000000000001</c:v>
                </c:pt>
                <c:pt idx="2493">
                  <c:v>3.9888000000000003</c:v>
                </c:pt>
                <c:pt idx="2494">
                  <c:v>3.9904000000000002</c:v>
                </c:pt>
                <c:pt idx="2495">
                  <c:v>3.992</c:v>
                </c:pt>
                <c:pt idx="2496">
                  <c:v>3.9936000000000003</c:v>
                </c:pt>
                <c:pt idx="2497">
                  <c:v>3.9952000000000001</c:v>
                </c:pt>
                <c:pt idx="2498">
                  <c:v>3.9968000000000004</c:v>
                </c:pt>
                <c:pt idx="2499">
                  <c:v>3.9984000000000002</c:v>
                </c:pt>
                <c:pt idx="2500">
                  <c:v>4</c:v>
                </c:pt>
                <c:pt idx="2501">
                  <c:v>4.0015999999999998</c:v>
                </c:pt>
                <c:pt idx="2502">
                  <c:v>4.0032000000000005</c:v>
                </c:pt>
                <c:pt idx="2503">
                  <c:v>4.0048000000000004</c:v>
                </c:pt>
                <c:pt idx="2504">
                  <c:v>4.0064000000000002</c:v>
                </c:pt>
                <c:pt idx="2505">
                  <c:v>4.008</c:v>
                </c:pt>
                <c:pt idx="2506">
                  <c:v>4.0095999999999998</c:v>
                </c:pt>
                <c:pt idx="2507">
                  <c:v>4.0112000000000005</c:v>
                </c:pt>
                <c:pt idx="2508">
                  <c:v>4.0128000000000004</c:v>
                </c:pt>
                <c:pt idx="2509">
                  <c:v>4.0144000000000002</c:v>
                </c:pt>
                <c:pt idx="2510">
                  <c:v>4.016</c:v>
                </c:pt>
                <c:pt idx="2511">
                  <c:v>4.0175999999999998</c:v>
                </c:pt>
                <c:pt idx="2512">
                  <c:v>4.0192000000000005</c:v>
                </c:pt>
                <c:pt idx="2513">
                  <c:v>4.0208000000000004</c:v>
                </c:pt>
                <c:pt idx="2514">
                  <c:v>4.0224000000000002</c:v>
                </c:pt>
                <c:pt idx="2515">
                  <c:v>4.024</c:v>
                </c:pt>
                <c:pt idx="2516">
                  <c:v>4.0255999999999998</c:v>
                </c:pt>
                <c:pt idx="2517">
                  <c:v>4.0272000000000006</c:v>
                </c:pt>
                <c:pt idx="2518">
                  <c:v>4.0288000000000004</c:v>
                </c:pt>
                <c:pt idx="2519">
                  <c:v>4.0304000000000002</c:v>
                </c:pt>
                <c:pt idx="2520">
                  <c:v>4.032</c:v>
                </c:pt>
                <c:pt idx="2521">
                  <c:v>4.0335999999999999</c:v>
                </c:pt>
                <c:pt idx="2522">
                  <c:v>4.0352000000000006</c:v>
                </c:pt>
                <c:pt idx="2523">
                  <c:v>4.0368000000000004</c:v>
                </c:pt>
                <c:pt idx="2524">
                  <c:v>4.0384000000000002</c:v>
                </c:pt>
                <c:pt idx="2525">
                  <c:v>4.04</c:v>
                </c:pt>
                <c:pt idx="2526">
                  <c:v>4.0415999999999999</c:v>
                </c:pt>
                <c:pt idx="2527">
                  <c:v>4.0432000000000006</c:v>
                </c:pt>
                <c:pt idx="2528">
                  <c:v>4.0448000000000004</c:v>
                </c:pt>
                <c:pt idx="2529">
                  <c:v>4.0464000000000002</c:v>
                </c:pt>
                <c:pt idx="2530">
                  <c:v>4.048</c:v>
                </c:pt>
                <c:pt idx="2531">
                  <c:v>4.0495999999999999</c:v>
                </c:pt>
                <c:pt idx="2532">
                  <c:v>4.0512000000000006</c:v>
                </c:pt>
                <c:pt idx="2533">
                  <c:v>4.0528000000000004</c:v>
                </c:pt>
                <c:pt idx="2534">
                  <c:v>4.0544000000000002</c:v>
                </c:pt>
                <c:pt idx="2535">
                  <c:v>4.056</c:v>
                </c:pt>
                <c:pt idx="2536">
                  <c:v>4.0575999999999999</c:v>
                </c:pt>
                <c:pt idx="2537">
                  <c:v>4.0592000000000006</c:v>
                </c:pt>
                <c:pt idx="2538">
                  <c:v>4.0608000000000004</c:v>
                </c:pt>
                <c:pt idx="2539">
                  <c:v>4.0624000000000002</c:v>
                </c:pt>
                <c:pt idx="2540">
                  <c:v>4.0640000000000001</c:v>
                </c:pt>
                <c:pt idx="2541">
                  <c:v>4.0655999999999999</c:v>
                </c:pt>
                <c:pt idx="2542">
                  <c:v>4.0672000000000006</c:v>
                </c:pt>
                <c:pt idx="2543">
                  <c:v>4.0688000000000004</c:v>
                </c:pt>
                <c:pt idx="2544">
                  <c:v>4.0704000000000002</c:v>
                </c:pt>
                <c:pt idx="2545">
                  <c:v>4.0720000000000001</c:v>
                </c:pt>
                <c:pt idx="2546">
                  <c:v>4.0735999999999999</c:v>
                </c:pt>
                <c:pt idx="2547">
                  <c:v>4.0752000000000006</c:v>
                </c:pt>
                <c:pt idx="2548">
                  <c:v>4.0768000000000004</c:v>
                </c:pt>
                <c:pt idx="2549">
                  <c:v>4.0784000000000002</c:v>
                </c:pt>
                <c:pt idx="2550">
                  <c:v>4.08</c:v>
                </c:pt>
                <c:pt idx="2551">
                  <c:v>4.0815999999999999</c:v>
                </c:pt>
                <c:pt idx="2552">
                  <c:v>4.0832000000000006</c:v>
                </c:pt>
                <c:pt idx="2553">
                  <c:v>4.0848000000000004</c:v>
                </c:pt>
                <c:pt idx="2554">
                  <c:v>4.0864000000000003</c:v>
                </c:pt>
                <c:pt idx="2555">
                  <c:v>4.0880000000000001</c:v>
                </c:pt>
                <c:pt idx="2556">
                  <c:v>4.0895999999999999</c:v>
                </c:pt>
                <c:pt idx="2557">
                  <c:v>4.0912000000000006</c:v>
                </c:pt>
                <c:pt idx="2558">
                  <c:v>4.0928000000000004</c:v>
                </c:pt>
                <c:pt idx="2559">
                  <c:v>4.0944000000000003</c:v>
                </c:pt>
                <c:pt idx="2560">
                  <c:v>4.0960000000000001</c:v>
                </c:pt>
                <c:pt idx="2561">
                  <c:v>4.0975999999999999</c:v>
                </c:pt>
                <c:pt idx="2562">
                  <c:v>4.0992000000000006</c:v>
                </c:pt>
                <c:pt idx="2563">
                  <c:v>4.1008000000000004</c:v>
                </c:pt>
                <c:pt idx="2564">
                  <c:v>4.1024000000000003</c:v>
                </c:pt>
                <c:pt idx="2565">
                  <c:v>4.1040000000000001</c:v>
                </c:pt>
                <c:pt idx="2566">
                  <c:v>4.1055999999999999</c:v>
                </c:pt>
                <c:pt idx="2567">
                  <c:v>4.1072000000000006</c:v>
                </c:pt>
                <c:pt idx="2568">
                  <c:v>4.1088000000000005</c:v>
                </c:pt>
                <c:pt idx="2569">
                  <c:v>4.1104000000000003</c:v>
                </c:pt>
                <c:pt idx="2570">
                  <c:v>4.1120000000000001</c:v>
                </c:pt>
                <c:pt idx="2571">
                  <c:v>4.1135999999999999</c:v>
                </c:pt>
                <c:pt idx="2572">
                  <c:v>4.1152000000000006</c:v>
                </c:pt>
                <c:pt idx="2573">
                  <c:v>4.1168000000000005</c:v>
                </c:pt>
                <c:pt idx="2574">
                  <c:v>4.1184000000000003</c:v>
                </c:pt>
                <c:pt idx="2575">
                  <c:v>4.12</c:v>
                </c:pt>
                <c:pt idx="2576">
                  <c:v>4.1215999999999999</c:v>
                </c:pt>
                <c:pt idx="2577">
                  <c:v>4.1231999999999998</c:v>
                </c:pt>
                <c:pt idx="2578">
                  <c:v>4.1248000000000005</c:v>
                </c:pt>
                <c:pt idx="2579">
                  <c:v>4.1264000000000003</c:v>
                </c:pt>
                <c:pt idx="2580">
                  <c:v>4.1280000000000001</c:v>
                </c:pt>
                <c:pt idx="2581">
                  <c:v>4.1295999999999999</c:v>
                </c:pt>
                <c:pt idx="2582">
                  <c:v>4.1311999999999998</c:v>
                </c:pt>
                <c:pt idx="2583">
                  <c:v>4.1328000000000005</c:v>
                </c:pt>
                <c:pt idx="2584">
                  <c:v>4.1344000000000003</c:v>
                </c:pt>
                <c:pt idx="2585">
                  <c:v>4.1360000000000001</c:v>
                </c:pt>
                <c:pt idx="2586">
                  <c:v>4.1375999999999999</c:v>
                </c:pt>
                <c:pt idx="2587">
                  <c:v>4.1391999999999998</c:v>
                </c:pt>
                <c:pt idx="2588">
                  <c:v>4.1408000000000005</c:v>
                </c:pt>
                <c:pt idx="2589">
                  <c:v>4.1424000000000003</c:v>
                </c:pt>
                <c:pt idx="2590">
                  <c:v>4.1440000000000001</c:v>
                </c:pt>
                <c:pt idx="2591">
                  <c:v>4.1456</c:v>
                </c:pt>
                <c:pt idx="2592">
                  <c:v>4.1471999999999998</c:v>
                </c:pt>
                <c:pt idx="2593">
                  <c:v>4.1488000000000005</c:v>
                </c:pt>
                <c:pt idx="2594">
                  <c:v>4.1504000000000003</c:v>
                </c:pt>
                <c:pt idx="2595">
                  <c:v>4.1520000000000001</c:v>
                </c:pt>
                <c:pt idx="2596">
                  <c:v>4.1536</c:v>
                </c:pt>
                <c:pt idx="2597">
                  <c:v>4.1551999999999998</c:v>
                </c:pt>
                <c:pt idx="2598">
                  <c:v>4.1568000000000005</c:v>
                </c:pt>
                <c:pt idx="2599">
                  <c:v>4.1584000000000003</c:v>
                </c:pt>
                <c:pt idx="2600">
                  <c:v>4.16</c:v>
                </c:pt>
                <c:pt idx="2601">
                  <c:v>4.1616</c:v>
                </c:pt>
                <c:pt idx="2602">
                  <c:v>4.1631999999999998</c:v>
                </c:pt>
                <c:pt idx="2603">
                  <c:v>4.1648000000000005</c:v>
                </c:pt>
                <c:pt idx="2604">
                  <c:v>4.1664000000000003</c:v>
                </c:pt>
                <c:pt idx="2605">
                  <c:v>4.1680000000000001</c:v>
                </c:pt>
                <c:pt idx="2606">
                  <c:v>4.1696</c:v>
                </c:pt>
                <c:pt idx="2607">
                  <c:v>4.1711999999999998</c:v>
                </c:pt>
                <c:pt idx="2608">
                  <c:v>4.1728000000000005</c:v>
                </c:pt>
                <c:pt idx="2609">
                  <c:v>4.1744000000000003</c:v>
                </c:pt>
                <c:pt idx="2610">
                  <c:v>4.1760000000000002</c:v>
                </c:pt>
                <c:pt idx="2611">
                  <c:v>4.1776</c:v>
                </c:pt>
                <c:pt idx="2612">
                  <c:v>4.1791999999999998</c:v>
                </c:pt>
                <c:pt idx="2613">
                  <c:v>4.1808000000000005</c:v>
                </c:pt>
                <c:pt idx="2614">
                  <c:v>4.1824000000000003</c:v>
                </c:pt>
                <c:pt idx="2615">
                  <c:v>4.1840000000000002</c:v>
                </c:pt>
                <c:pt idx="2616">
                  <c:v>4.1856</c:v>
                </c:pt>
                <c:pt idx="2617">
                  <c:v>4.1871999999999998</c:v>
                </c:pt>
                <c:pt idx="2618">
                  <c:v>4.1888000000000005</c:v>
                </c:pt>
                <c:pt idx="2619">
                  <c:v>4.1904000000000003</c:v>
                </c:pt>
                <c:pt idx="2620">
                  <c:v>4.1920000000000002</c:v>
                </c:pt>
                <c:pt idx="2621">
                  <c:v>4.1936</c:v>
                </c:pt>
                <c:pt idx="2622">
                  <c:v>4.1951999999999998</c:v>
                </c:pt>
                <c:pt idx="2623">
                  <c:v>4.1968000000000005</c:v>
                </c:pt>
                <c:pt idx="2624">
                  <c:v>4.1984000000000004</c:v>
                </c:pt>
                <c:pt idx="2625">
                  <c:v>4.2</c:v>
                </c:pt>
                <c:pt idx="2626">
                  <c:v>4.2016</c:v>
                </c:pt>
                <c:pt idx="2627">
                  <c:v>4.2031999999999998</c:v>
                </c:pt>
                <c:pt idx="2628">
                  <c:v>4.2048000000000005</c:v>
                </c:pt>
                <c:pt idx="2629">
                  <c:v>4.2064000000000004</c:v>
                </c:pt>
                <c:pt idx="2630">
                  <c:v>4.2080000000000002</c:v>
                </c:pt>
                <c:pt idx="2631">
                  <c:v>4.2096</c:v>
                </c:pt>
                <c:pt idx="2632">
                  <c:v>4.2111999999999998</c:v>
                </c:pt>
                <c:pt idx="2633">
                  <c:v>4.2128000000000005</c:v>
                </c:pt>
                <c:pt idx="2634">
                  <c:v>4.2144000000000004</c:v>
                </c:pt>
                <c:pt idx="2635">
                  <c:v>4.2160000000000002</c:v>
                </c:pt>
                <c:pt idx="2636">
                  <c:v>4.2176</c:v>
                </c:pt>
                <c:pt idx="2637">
                  <c:v>4.2191999999999998</c:v>
                </c:pt>
                <c:pt idx="2638">
                  <c:v>4.2208000000000006</c:v>
                </c:pt>
                <c:pt idx="2639">
                  <c:v>4.2224000000000004</c:v>
                </c:pt>
                <c:pt idx="2640">
                  <c:v>4.2240000000000002</c:v>
                </c:pt>
                <c:pt idx="2641">
                  <c:v>4.2256</c:v>
                </c:pt>
                <c:pt idx="2642">
                  <c:v>4.2271999999999998</c:v>
                </c:pt>
                <c:pt idx="2643">
                  <c:v>4.2288000000000006</c:v>
                </c:pt>
                <c:pt idx="2644">
                  <c:v>4.2304000000000004</c:v>
                </c:pt>
                <c:pt idx="2645">
                  <c:v>4.2320000000000002</c:v>
                </c:pt>
                <c:pt idx="2646">
                  <c:v>4.2336</c:v>
                </c:pt>
                <c:pt idx="2647">
                  <c:v>4.2351999999999999</c:v>
                </c:pt>
                <c:pt idx="2648">
                  <c:v>4.2368000000000006</c:v>
                </c:pt>
                <c:pt idx="2649">
                  <c:v>4.2384000000000004</c:v>
                </c:pt>
                <c:pt idx="2650">
                  <c:v>4.24</c:v>
                </c:pt>
                <c:pt idx="2651">
                  <c:v>4.2416</c:v>
                </c:pt>
                <c:pt idx="2652">
                  <c:v>4.2431999999999999</c:v>
                </c:pt>
                <c:pt idx="2653">
                  <c:v>4.2448000000000006</c:v>
                </c:pt>
                <c:pt idx="2654">
                  <c:v>4.2464000000000004</c:v>
                </c:pt>
                <c:pt idx="2655">
                  <c:v>4.2480000000000002</c:v>
                </c:pt>
                <c:pt idx="2656">
                  <c:v>4.2496</c:v>
                </c:pt>
                <c:pt idx="2657">
                  <c:v>4.2511999999999999</c:v>
                </c:pt>
                <c:pt idx="2658">
                  <c:v>4.2528000000000006</c:v>
                </c:pt>
                <c:pt idx="2659">
                  <c:v>4.2544000000000004</c:v>
                </c:pt>
                <c:pt idx="2660">
                  <c:v>4.2560000000000002</c:v>
                </c:pt>
                <c:pt idx="2661">
                  <c:v>4.2576000000000001</c:v>
                </c:pt>
                <c:pt idx="2662">
                  <c:v>4.2591999999999999</c:v>
                </c:pt>
                <c:pt idx="2663">
                  <c:v>4.2608000000000006</c:v>
                </c:pt>
                <c:pt idx="2664">
                  <c:v>4.2624000000000004</c:v>
                </c:pt>
                <c:pt idx="2665">
                  <c:v>4.2640000000000002</c:v>
                </c:pt>
                <c:pt idx="2666">
                  <c:v>4.2656000000000001</c:v>
                </c:pt>
                <c:pt idx="2667">
                  <c:v>4.2671999999999999</c:v>
                </c:pt>
                <c:pt idx="2668">
                  <c:v>4.2688000000000006</c:v>
                </c:pt>
                <c:pt idx="2669">
                  <c:v>4.2704000000000004</c:v>
                </c:pt>
                <c:pt idx="2670">
                  <c:v>4.2720000000000002</c:v>
                </c:pt>
                <c:pt idx="2671">
                  <c:v>4.2736000000000001</c:v>
                </c:pt>
                <c:pt idx="2672">
                  <c:v>4.2751999999999999</c:v>
                </c:pt>
                <c:pt idx="2673">
                  <c:v>4.2768000000000006</c:v>
                </c:pt>
                <c:pt idx="2674">
                  <c:v>4.2784000000000004</c:v>
                </c:pt>
                <c:pt idx="2675">
                  <c:v>4.28</c:v>
                </c:pt>
                <c:pt idx="2676">
                  <c:v>4.2816000000000001</c:v>
                </c:pt>
                <c:pt idx="2677">
                  <c:v>4.2831999999999999</c:v>
                </c:pt>
                <c:pt idx="2678">
                  <c:v>4.2848000000000006</c:v>
                </c:pt>
                <c:pt idx="2679">
                  <c:v>4.2864000000000004</c:v>
                </c:pt>
                <c:pt idx="2680">
                  <c:v>4.2880000000000003</c:v>
                </c:pt>
                <c:pt idx="2681">
                  <c:v>4.2896000000000001</c:v>
                </c:pt>
                <c:pt idx="2682">
                  <c:v>4.2911999999999999</c:v>
                </c:pt>
                <c:pt idx="2683">
                  <c:v>4.2928000000000006</c:v>
                </c:pt>
                <c:pt idx="2684">
                  <c:v>4.2944000000000004</c:v>
                </c:pt>
                <c:pt idx="2685">
                  <c:v>4.2960000000000003</c:v>
                </c:pt>
                <c:pt idx="2686">
                  <c:v>4.2976000000000001</c:v>
                </c:pt>
                <c:pt idx="2687">
                  <c:v>4.2991999999999999</c:v>
                </c:pt>
                <c:pt idx="2688">
                  <c:v>4.3008000000000006</c:v>
                </c:pt>
                <c:pt idx="2689">
                  <c:v>4.3024000000000004</c:v>
                </c:pt>
                <c:pt idx="2690">
                  <c:v>4.3040000000000003</c:v>
                </c:pt>
                <c:pt idx="2691">
                  <c:v>4.3056000000000001</c:v>
                </c:pt>
                <c:pt idx="2692">
                  <c:v>4.3071999999999999</c:v>
                </c:pt>
                <c:pt idx="2693">
                  <c:v>4.3088000000000006</c:v>
                </c:pt>
                <c:pt idx="2694">
                  <c:v>4.3104000000000005</c:v>
                </c:pt>
                <c:pt idx="2695">
                  <c:v>4.3120000000000003</c:v>
                </c:pt>
                <c:pt idx="2696">
                  <c:v>4.3136000000000001</c:v>
                </c:pt>
                <c:pt idx="2697">
                  <c:v>4.3151999999999999</c:v>
                </c:pt>
                <c:pt idx="2698">
                  <c:v>4.3168000000000006</c:v>
                </c:pt>
                <c:pt idx="2699">
                  <c:v>4.3184000000000005</c:v>
                </c:pt>
                <c:pt idx="2700">
                  <c:v>4.32</c:v>
                </c:pt>
                <c:pt idx="2701">
                  <c:v>4.3216000000000001</c:v>
                </c:pt>
                <c:pt idx="2702">
                  <c:v>4.3231999999999999</c:v>
                </c:pt>
                <c:pt idx="2703">
                  <c:v>4.3248000000000006</c:v>
                </c:pt>
                <c:pt idx="2704">
                  <c:v>4.3264000000000005</c:v>
                </c:pt>
                <c:pt idx="2705">
                  <c:v>4.3280000000000003</c:v>
                </c:pt>
                <c:pt idx="2706">
                  <c:v>4.3296000000000001</c:v>
                </c:pt>
                <c:pt idx="2707">
                  <c:v>4.3311999999999999</c:v>
                </c:pt>
                <c:pt idx="2708">
                  <c:v>4.3328000000000007</c:v>
                </c:pt>
                <c:pt idx="2709">
                  <c:v>4.3344000000000005</c:v>
                </c:pt>
                <c:pt idx="2710">
                  <c:v>4.3360000000000003</c:v>
                </c:pt>
                <c:pt idx="2711">
                  <c:v>4.3376000000000001</c:v>
                </c:pt>
                <c:pt idx="2712">
                  <c:v>4.3391999999999999</c:v>
                </c:pt>
                <c:pt idx="2713">
                  <c:v>4.3407999999999998</c:v>
                </c:pt>
                <c:pt idx="2714">
                  <c:v>4.3424000000000005</c:v>
                </c:pt>
                <c:pt idx="2715">
                  <c:v>4.3440000000000003</c:v>
                </c:pt>
                <c:pt idx="2716">
                  <c:v>4.3456000000000001</c:v>
                </c:pt>
                <c:pt idx="2717">
                  <c:v>4.3472</c:v>
                </c:pt>
                <c:pt idx="2718">
                  <c:v>4.3487999999999998</c:v>
                </c:pt>
                <c:pt idx="2719">
                  <c:v>4.3504000000000005</c:v>
                </c:pt>
                <c:pt idx="2720">
                  <c:v>4.3520000000000003</c:v>
                </c:pt>
                <c:pt idx="2721">
                  <c:v>4.3536000000000001</c:v>
                </c:pt>
                <c:pt idx="2722">
                  <c:v>4.3552</c:v>
                </c:pt>
                <c:pt idx="2723">
                  <c:v>4.3567999999999998</c:v>
                </c:pt>
                <c:pt idx="2724">
                  <c:v>4.3584000000000005</c:v>
                </c:pt>
                <c:pt idx="2725">
                  <c:v>4.3600000000000003</c:v>
                </c:pt>
                <c:pt idx="2726">
                  <c:v>4.3616000000000001</c:v>
                </c:pt>
                <c:pt idx="2727">
                  <c:v>4.3632</c:v>
                </c:pt>
                <c:pt idx="2728">
                  <c:v>4.3647999999999998</c:v>
                </c:pt>
                <c:pt idx="2729">
                  <c:v>4.3664000000000005</c:v>
                </c:pt>
                <c:pt idx="2730">
                  <c:v>4.3680000000000003</c:v>
                </c:pt>
                <c:pt idx="2731">
                  <c:v>4.3696000000000002</c:v>
                </c:pt>
                <c:pt idx="2732">
                  <c:v>4.3712</c:v>
                </c:pt>
                <c:pt idx="2733">
                  <c:v>4.3727999999999998</c:v>
                </c:pt>
                <c:pt idx="2734">
                  <c:v>4.3744000000000005</c:v>
                </c:pt>
                <c:pt idx="2735">
                  <c:v>4.3760000000000003</c:v>
                </c:pt>
                <c:pt idx="2736">
                  <c:v>4.3776000000000002</c:v>
                </c:pt>
                <c:pt idx="2737">
                  <c:v>4.3792</c:v>
                </c:pt>
                <c:pt idx="2738">
                  <c:v>4.3807999999999998</c:v>
                </c:pt>
                <c:pt idx="2739">
                  <c:v>4.3824000000000005</c:v>
                </c:pt>
                <c:pt idx="2740">
                  <c:v>4.3840000000000003</c:v>
                </c:pt>
                <c:pt idx="2741">
                  <c:v>4.3856000000000002</c:v>
                </c:pt>
                <c:pt idx="2742">
                  <c:v>4.3872</c:v>
                </c:pt>
                <c:pt idx="2743">
                  <c:v>4.3887999999999998</c:v>
                </c:pt>
                <c:pt idx="2744">
                  <c:v>4.3904000000000005</c:v>
                </c:pt>
                <c:pt idx="2745">
                  <c:v>4.3920000000000003</c:v>
                </c:pt>
                <c:pt idx="2746">
                  <c:v>4.3936000000000002</c:v>
                </c:pt>
                <c:pt idx="2747">
                  <c:v>4.3952</c:v>
                </c:pt>
                <c:pt idx="2748">
                  <c:v>4.3967999999999998</c:v>
                </c:pt>
                <c:pt idx="2749">
                  <c:v>4.3984000000000005</c:v>
                </c:pt>
                <c:pt idx="2750">
                  <c:v>4.4000000000000004</c:v>
                </c:pt>
                <c:pt idx="2751">
                  <c:v>4.4016000000000002</c:v>
                </c:pt>
                <c:pt idx="2752">
                  <c:v>4.4032</c:v>
                </c:pt>
                <c:pt idx="2753">
                  <c:v>4.4047999999999998</c:v>
                </c:pt>
                <c:pt idx="2754">
                  <c:v>4.4064000000000005</c:v>
                </c:pt>
                <c:pt idx="2755">
                  <c:v>4.4080000000000004</c:v>
                </c:pt>
                <c:pt idx="2756">
                  <c:v>4.4096000000000002</c:v>
                </c:pt>
                <c:pt idx="2757">
                  <c:v>4.4112</c:v>
                </c:pt>
                <c:pt idx="2758">
                  <c:v>4.4127999999999998</c:v>
                </c:pt>
                <c:pt idx="2759">
                  <c:v>4.4144000000000005</c:v>
                </c:pt>
                <c:pt idx="2760">
                  <c:v>4.4160000000000004</c:v>
                </c:pt>
                <c:pt idx="2761">
                  <c:v>4.4176000000000002</c:v>
                </c:pt>
                <c:pt idx="2762">
                  <c:v>4.4192</c:v>
                </c:pt>
                <c:pt idx="2763">
                  <c:v>4.4207999999999998</c:v>
                </c:pt>
                <c:pt idx="2764">
                  <c:v>4.4224000000000006</c:v>
                </c:pt>
                <c:pt idx="2765">
                  <c:v>4.4240000000000004</c:v>
                </c:pt>
                <c:pt idx="2766">
                  <c:v>4.4256000000000002</c:v>
                </c:pt>
                <c:pt idx="2767">
                  <c:v>4.4272</c:v>
                </c:pt>
                <c:pt idx="2768">
                  <c:v>4.4287999999999998</c:v>
                </c:pt>
                <c:pt idx="2769">
                  <c:v>4.4304000000000006</c:v>
                </c:pt>
                <c:pt idx="2770">
                  <c:v>4.4320000000000004</c:v>
                </c:pt>
                <c:pt idx="2771">
                  <c:v>4.4336000000000002</c:v>
                </c:pt>
                <c:pt idx="2772">
                  <c:v>4.4352</c:v>
                </c:pt>
                <c:pt idx="2773">
                  <c:v>4.4367999999999999</c:v>
                </c:pt>
                <c:pt idx="2774">
                  <c:v>4.4384000000000006</c:v>
                </c:pt>
                <c:pt idx="2775">
                  <c:v>4.4400000000000004</c:v>
                </c:pt>
                <c:pt idx="2776">
                  <c:v>4.4416000000000002</c:v>
                </c:pt>
                <c:pt idx="2777">
                  <c:v>4.4432</c:v>
                </c:pt>
                <c:pt idx="2778">
                  <c:v>4.4447999999999999</c:v>
                </c:pt>
                <c:pt idx="2779">
                  <c:v>4.4464000000000006</c:v>
                </c:pt>
                <c:pt idx="2780">
                  <c:v>4.4480000000000004</c:v>
                </c:pt>
                <c:pt idx="2781">
                  <c:v>4.4496000000000002</c:v>
                </c:pt>
                <c:pt idx="2782">
                  <c:v>4.4512</c:v>
                </c:pt>
                <c:pt idx="2783">
                  <c:v>4.4527999999999999</c:v>
                </c:pt>
                <c:pt idx="2784">
                  <c:v>4.4544000000000006</c:v>
                </c:pt>
                <c:pt idx="2785">
                  <c:v>4.4560000000000004</c:v>
                </c:pt>
                <c:pt idx="2786">
                  <c:v>4.4576000000000002</c:v>
                </c:pt>
                <c:pt idx="2787">
                  <c:v>4.4592000000000001</c:v>
                </c:pt>
                <c:pt idx="2788">
                  <c:v>4.4607999999999999</c:v>
                </c:pt>
                <c:pt idx="2789">
                  <c:v>4.4624000000000006</c:v>
                </c:pt>
                <c:pt idx="2790">
                  <c:v>4.4640000000000004</c:v>
                </c:pt>
                <c:pt idx="2791">
                  <c:v>4.4656000000000002</c:v>
                </c:pt>
                <c:pt idx="2792">
                  <c:v>4.4672000000000001</c:v>
                </c:pt>
                <c:pt idx="2793">
                  <c:v>4.4687999999999999</c:v>
                </c:pt>
                <c:pt idx="2794">
                  <c:v>4.4704000000000006</c:v>
                </c:pt>
                <c:pt idx="2795">
                  <c:v>4.4720000000000004</c:v>
                </c:pt>
                <c:pt idx="2796">
                  <c:v>4.4736000000000002</c:v>
                </c:pt>
                <c:pt idx="2797">
                  <c:v>4.4752000000000001</c:v>
                </c:pt>
                <c:pt idx="2798">
                  <c:v>4.4767999999999999</c:v>
                </c:pt>
                <c:pt idx="2799">
                  <c:v>4.4784000000000006</c:v>
                </c:pt>
                <c:pt idx="2800">
                  <c:v>4.4800000000000004</c:v>
                </c:pt>
                <c:pt idx="2801">
                  <c:v>4.4816000000000003</c:v>
                </c:pt>
                <c:pt idx="2802">
                  <c:v>4.4832000000000001</c:v>
                </c:pt>
                <c:pt idx="2803">
                  <c:v>4.4847999999999999</c:v>
                </c:pt>
                <c:pt idx="2804">
                  <c:v>4.4864000000000006</c:v>
                </c:pt>
                <c:pt idx="2805">
                  <c:v>4.4880000000000004</c:v>
                </c:pt>
                <c:pt idx="2806">
                  <c:v>4.4896000000000003</c:v>
                </c:pt>
                <c:pt idx="2807">
                  <c:v>4.4912000000000001</c:v>
                </c:pt>
                <c:pt idx="2808">
                  <c:v>4.4927999999999999</c:v>
                </c:pt>
                <c:pt idx="2809">
                  <c:v>4.4944000000000006</c:v>
                </c:pt>
                <c:pt idx="2810">
                  <c:v>4.4960000000000004</c:v>
                </c:pt>
                <c:pt idx="2811">
                  <c:v>4.4976000000000003</c:v>
                </c:pt>
                <c:pt idx="2812">
                  <c:v>4.4992000000000001</c:v>
                </c:pt>
                <c:pt idx="2813">
                  <c:v>4.5007999999999999</c:v>
                </c:pt>
                <c:pt idx="2814">
                  <c:v>4.5024000000000006</c:v>
                </c:pt>
                <c:pt idx="2815">
                  <c:v>4.5040000000000004</c:v>
                </c:pt>
                <c:pt idx="2816">
                  <c:v>4.5056000000000003</c:v>
                </c:pt>
                <c:pt idx="2817">
                  <c:v>4.5072000000000001</c:v>
                </c:pt>
                <c:pt idx="2818">
                  <c:v>4.5087999999999999</c:v>
                </c:pt>
                <c:pt idx="2819">
                  <c:v>4.5104000000000006</c:v>
                </c:pt>
                <c:pt idx="2820">
                  <c:v>4.5120000000000005</c:v>
                </c:pt>
                <c:pt idx="2821">
                  <c:v>4.5136000000000003</c:v>
                </c:pt>
                <c:pt idx="2822">
                  <c:v>4.5152000000000001</c:v>
                </c:pt>
                <c:pt idx="2823">
                  <c:v>4.5167999999999999</c:v>
                </c:pt>
                <c:pt idx="2824">
                  <c:v>4.5184000000000006</c:v>
                </c:pt>
                <c:pt idx="2825">
                  <c:v>4.5200000000000005</c:v>
                </c:pt>
                <c:pt idx="2826">
                  <c:v>4.5216000000000003</c:v>
                </c:pt>
                <c:pt idx="2827">
                  <c:v>4.5232000000000001</c:v>
                </c:pt>
                <c:pt idx="2828">
                  <c:v>4.5247999999999999</c:v>
                </c:pt>
                <c:pt idx="2829">
                  <c:v>4.5264000000000006</c:v>
                </c:pt>
                <c:pt idx="2830">
                  <c:v>4.5280000000000005</c:v>
                </c:pt>
                <c:pt idx="2831">
                  <c:v>4.5296000000000003</c:v>
                </c:pt>
                <c:pt idx="2832">
                  <c:v>4.5312000000000001</c:v>
                </c:pt>
                <c:pt idx="2833">
                  <c:v>4.5327999999999999</c:v>
                </c:pt>
                <c:pt idx="2834">
                  <c:v>4.5344000000000007</c:v>
                </c:pt>
                <c:pt idx="2835">
                  <c:v>4.5360000000000005</c:v>
                </c:pt>
                <c:pt idx="2836">
                  <c:v>4.5376000000000003</c:v>
                </c:pt>
                <c:pt idx="2837">
                  <c:v>4.5392000000000001</c:v>
                </c:pt>
                <c:pt idx="2838">
                  <c:v>4.5407999999999999</c:v>
                </c:pt>
                <c:pt idx="2839">
                  <c:v>4.5424000000000007</c:v>
                </c:pt>
                <c:pt idx="2840">
                  <c:v>4.5440000000000005</c:v>
                </c:pt>
                <c:pt idx="2841">
                  <c:v>4.5456000000000003</c:v>
                </c:pt>
                <c:pt idx="2842">
                  <c:v>4.5472000000000001</c:v>
                </c:pt>
                <c:pt idx="2843">
                  <c:v>4.5488</c:v>
                </c:pt>
                <c:pt idx="2844">
                  <c:v>4.5503999999999998</c:v>
                </c:pt>
                <c:pt idx="2845">
                  <c:v>4.5520000000000005</c:v>
                </c:pt>
                <c:pt idx="2846">
                  <c:v>4.5536000000000003</c:v>
                </c:pt>
                <c:pt idx="2847">
                  <c:v>4.5552000000000001</c:v>
                </c:pt>
                <c:pt idx="2848">
                  <c:v>4.5568</c:v>
                </c:pt>
                <c:pt idx="2849">
                  <c:v>4.5583999999999998</c:v>
                </c:pt>
                <c:pt idx="2850">
                  <c:v>4.5600000000000005</c:v>
                </c:pt>
                <c:pt idx="2851">
                  <c:v>4.5616000000000003</c:v>
                </c:pt>
                <c:pt idx="2852">
                  <c:v>4.5632000000000001</c:v>
                </c:pt>
                <c:pt idx="2853">
                  <c:v>4.5648</c:v>
                </c:pt>
                <c:pt idx="2854">
                  <c:v>4.5663999999999998</c:v>
                </c:pt>
                <c:pt idx="2855">
                  <c:v>4.5680000000000005</c:v>
                </c:pt>
                <c:pt idx="2856">
                  <c:v>4.5696000000000003</c:v>
                </c:pt>
                <c:pt idx="2857">
                  <c:v>4.5712000000000002</c:v>
                </c:pt>
                <c:pt idx="2858">
                  <c:v>4.5728</c:v>
                </c:pt>
                <c:pt idx="2859">
                  <c:v>4.5743999999999998</c:v>
                </c:pt>
                <c:pt idx="2860">
                  <c:v>4.5760000000000005</c:v>
                </c:pt>
                <c:pt idx="2861">
                  <c:v>4.5776000000000003</c:v>
                </c:pt>
                <c:pt idx="2862">
                  <c:v>4.5792000000000002</c:v>
                </c:pt>
                <c:pt idx="2863">
                  <c:v>4.5808</c:v>
                </c:pt>
                <c:pt idx="2864">
                  <c:v>4.5823999999999998</c:v>
                </c:pt>
                <c:pt idx="2865">
                  <c:v>4.5840000000000005</c:v>
                </c:pt>
                <c:pt idx="2866">
                  <c:v>4.5856000000000003</c:v>
                </c:pt>
                <c:pt idx="2867">
                  <c:v>4.5872000000000002</c:v>
                </c:pt>
                <c:pt idx="2868">
                  <c:v>4.5888</c:v>
                </c:pt>
                <c:pt idx="2869">
                  <c:v>4.5903999999999998</c:v>
                </c:pt>
                <c:pt idx="2870">
                  <c:v>4.5920000000000005</c:v>
                </c:pt>
                <c:pt idx="2871">
                  <c:v>4.5936000000000003</c:v>
                </c:pt>
                <c:pt idx="2872">
                  <c:v>4.5952000000000002</c:v>
                </c:pt>
                <c:pt idx="2873">
                  <c:v>4.5968</c:v>
                </c:pt>
                <c:pt idx="2874">
                  <c:v>4.5983999999999998</c:v>
                </c:pt>
                <c:pt idx="2875">
                  <c:v>4.6000000000000005</c:v>
                </c:pt>
                <c:pt idx="2876">
                  <c:v>4.6016000000000004</c:v>
                </c:pt>
                <c:pt idx="2877">
                  <c:v>4.6032000000000002</c:v>
                </c:pt>
                <c:pt idx="2878">
                  <c:v>4.6048</c:v>
                </c:pt>
                <c:pt idx="2879">
                  <c:v>4.6063999999999998</c:v>
                </c:pt>
                <c:pt idx="2880">
                  <c:v>4.6080000000000005</c:v>
                </c:pt>
                <c:pt idx="2881">
                  <c:v>4.6096000000000004</c:v>
                </c:pt>
                <c:pt idx="2882">
                  <c:v>4.6112000000000002</c:v>
                </c:pt>
                <c:pt idx="2883">
                  <c:v>4.6128</c:v>
                </c:pt>
                <c:pt idx="2884">
                  <c:v>4.6143999999999998</c:v>
                </c:pt>
                <c:pt idx="2885">
                  <c:v>4.6160000000000005</c:v>
                </c:pt>
                <c:pt idx="2886">
                  <c:v>4.6176000000000004</c:v>
                </c:pt>
                <c:pt idx="2887">
                  <c:v>4.6192000000000002</c:v>
                </c:pt>
                <c:pt idx="2888">
                  <c:v>4.6208</c:v>
                </c:pt>
                <c:pt idx="2889">
                  <c:v>4.6223999999999998</c:v>
                </c:pt>
                <c:pt idx="2890">
                  <c:v>4.6240000000000006</c:v>
                </c:pt>
                <c:pt idx="2891">
                  <c:v>4.6256000000000004</c:v>
                </c:pt>
                <c:pt idx="2892">
                  <c:v>4.6272000000000002</c:v>
                </c:pt>
                <c:pt idx="2893">
                  <c:v>4.6288</c:v>
                </c:pt>
                <c:pt idx="2894">
                  <c:v>4.6303999999999998</c:v>
                </c:pt>
                <c:pt idx="2895">
                  <c:v>4.6320000000000006</c:v>
                </c:pt>
                <c:pt idx="2896">
                  <c:v>4.6336000000000004</c:v>
                </c:pt>
                <c:pt idx="2897">
                  <c:v>4.6352000000000002</c:v>
                </c:pt>
                <c:pt idx="2898">
                  <c:v>4.6368</c:v>
                </c:pt>
                <c:pt idx="2899">
                  <c:v>4.6383999999999999</c:v>
                </c:pt>
                <c:pt idx="2900">
                  <c:v>4.6400000000000006</c:v>
                </c:pt>
                <c:pt idx="2901">
                  <c:v>4.6416000000000004</c:v>
                </c:pt>
                <c:pt idx="2902">
                  <c:v>4.6432000000000002</c:v>
                </c:pt>
                <c:pt idx="2903">
                  <c:v>4.6448</c:v>
                </c:pt>
                <c:pt idx="2904">
                  <c:v>4.6463999999999999</c:v>
                </c:pt>
                <c:pt idx="2905">
                  <c:v>4.6480000000000006</c:v>
                </c:pt>
                <c:pt idx="2906">
                  <c:v>4.6496000000000004</c:v>
                </c:pt>
                <c:pt idx="2907">
                  <c:v>4.6512000000000002</c:v>
                </c:pt>
                <c:pt idx="2908">
                  <c:v>4.6528</c:v>
                </c:pt>
                <c:pt idx="2909">
                  <c:v>4.6543999999999999</c:v>
                </c:pt>
                <c:pt idx="2910">
                  <c:v>4.6560000000000006</c:v>
                </c:pt>
                <c:pt idx="2911">
                  <c:v>4.6576000000000004</c:v>
                </c:pt>
                <c:pt idx="2912">
                  <c:v>4.6592000000000002</c:v>
                </c:pt>
                <c:pt idx="2913">
                  <c:v>4.6608000000000001</c:v>
                </c:pt>
                <c:pt idx="2914">
                  <c:v>4.6623999999999999</c:v>
                </c:pt>
                <c:pt idx="2915">
                  <c:v>4.6640000000000006</c:v>
                </c:pt>
                <c:pt idx="2916">
                  <c:v>4.6656000000000004</c:v>
                </c:pt>
                <c:pt idx="2917">
                  <c:v>4.6672000000000002</c:v>
                </c:pt>
                <c:pt idx="2918">
                  <c:v>4.6688000000000001</c:v>
                </c:pt>
                <c:pt idx="2919">
                  <c:v>4.6703999999999999</c:v>
                </c:pt>
                <c:pt idx="2920">
                  <c:v>4.6720000000000006</c:v>
                </c:pt>
                <c:pt idx="2921">
                  <c:v>4.6736000000000004</c:v>
                </c:pt>
                <c:pt idx="2922">
                  <c:v>4.6752000000000002</c:v>
                </c:pt>
                <c:pt idx="2923">
                  <c:v>4.6768000000000001</c:v>
                </c:pt>
                <c:pt idx="2924">
                  <c:v>4.6783999999999999</c:v>
                </c:pt>
                <c:pt idx="2925">
                  <c:v>4.6800000000000006</c:v>
                </c:pt>
                <c:pt idx="2926">
                  <c:v>4.6816000000000004</c:v>
                </c:pt>
                <c:pt idx="2927">
                  <c:v>4.6832000000000003</c:v>
                </c:pt>
                <c:pt idx="2928">
                  <c:v>4.6848000000000001</c:v>
                </c:pt>
                <c:pt idx="2929">
                  <c:v>4.6863999999999999</c:v>
                </c:pt>
                <c:pt idx="2930">
                  <c:v>4.6880000000000006</c:v>
                </c:pt>
                <c:pt idx="2931">
                  <c:v>4.6896000000000004</c:v>
                </c:pt>
                <c:pt idx="2932">
                  <c:v>4.6912000000000003</c:v>
                </c:pt>
                <c:pt idx="2933">
                  <c:v>4.6928000000000001</c:v>
                </c:pt>
                <c:pt idx="2934">
                  <c:v>4.6943999999999999</c:v>
                </c:pt>
                <c:pt idx="2935">
                  <c:v>4.6960000000000006</c:v>
                </c:pt>
                <c:pt idx="2936">
                  <c:v>4.6976000000000004</c:v>
                </c:pt>
                <c:pt idx="2937">
                  <c:v>4.6992000000000003</c:v>
                </c:pt>
                <c:pt idx="2938">
                  <c:v>4.7008000000000001</c:v>
                </c:pt>
                <c:pt idx="2939">
                  <c:v>4.7023999999999999</c:v>
                </c:pt>
                <c:pt idx="2940">
                  <c:v>4.7040000000000006</c:v>
                </c:pt>
                <c:pt idx="2941">
                  <c:v>4.7056000000000004</c:v>
                </c:pt>
                <c:pt idx="2942">
                  <c:v>4.7072000000000003</c:v>
                </c:pt>
                <c:pt idx="2943">
                  <c:v>4.7088000000000001</c:v>
                </c:pt>
                <c:pt idx="2944">
                  <c:v>4.7103999999999999</c:v>
                </c:pt>
                <c:pt idx="2945">
                  <c:v>4.7120000000000006</c:v>
                </c:pt>
                <c:pt idx="2946">
                  <c:v>4.7136000000000005</c:v>
                </c:pt>
                <c:pt idx="2947">
                  <c:v>4.7152000000000003</c:v>
                </c:pt>
                <c:pt idx="2948">
                  <c:v>4.7168000000000001</c:v>
                </c:pt>
                <c:pt idx="2949">
                  <c:v>4.7183999999999999</c:v>
                </c:pt>
                <c:pt idx="2950">
                  <c:v>4.7200000000000006</c:v>
                </c:pt>
                <c:pt idx="2951">
                  <c:v>4.7216000000000005</c:v>
                </c:pt>
                <c:pt idx="2952">
                  <c:v>4.7232000000000003</c:v>
                </c:pt>
                <c:pt idx="2953">
                  <c:v>4.7248000000000001</c:v>
                </c:pt>
                <c:pt idx="2954">
                  <c:v>4.7263999999999999</c:v>
                </c:pt>
                <c:pt idx="2955">
                  <c:v>4.7280000000000006</c:v>
                </c:pt>
                <c:pt idx="2956">
                  <c:v>4.7296000000000005</c:v>
                </c:pt>
                <c:pt idx="2957">
                  <c:v>4.7312000000000003</c:v>
                </c:pt>
                <c:pt idx="2958">
                  <c:v>4.7328000000000001</c:v>
                </c:pt>
                <c:pt idx="2959">
                  <c:v>4.7343999999999999</c:v>
                </c:pt>
                <c:pt idx="2960">
                  <c:v>4.7360000000000007</c:v>
                </c:pt>
                <c:pt idx="2961">
                  <c:v>4.7376000000000005</c:v>
                </c:pt>
                <c:pt idx="2962">
                  <c:v>4.7392000000000003</c:v>
                </c:pt>
                <c:pt idx="2963">
                  <c:v>4.7408000000000001</c:v>
                </c:pt>
                <c:pt idx="2964">
                  <c:v>4.7423999999999999</c:v>
                </c:pt>
                <c:pt idx="2965">
                  <c:v>4.7440000000000007</c:v>
                </c:pt>
                <c:pt idx="2966">
                  <c:v>4.7456000000000005</c:v>
                </c:pt>
                <c:pt idx="2967">
                  <c:v>4.7472000000000003</c:v>
                </c:pt>
                <c:pt idx="2968">
                  <c:v>4.7488000000000001</c:v>
                </c:pt>
                <c:pt idx="2969">
                  <c:v>4.7504</c:v>
                </c:pt>
                <c:pt idx="2970">
                  <c:v>4.7520000000000007</c:v>
                </c:pt>
                <c:pt idx="2971">
                  <c:v>4.7536000000000005</c:v>
                </c:pt>
                <c:pt idx="2972">
                  <c:v>4.7552000000000003</c:v>
                </c:pt>
                <c:pt idx="2973">
                  <c:v>4.7568000000000001</c:v>
                </c:pt>
                <c:pt idx="2974">
                  <c:v>4.7584</c:v>
                </c:pt>
                <c:pt idx="2975">
                  <c:v>4.76</c:v>
                </c:pt>
                <c:pt idx="2976">
                  <c:v>4.7616000000000005</c:v>
                </c:pt>
                <c:pt idx="2977">
                  <c:v>4.7632000000000003</c:v>
                </c:pt>
                <c:pt idx="2978">
                  <c:v>4.7648000000000001</c:v>
                </c:pt>
                <c:pt idx="2979">
                  <c:v>4.7664</c:v>
                </c:pt>
                <c:pt idx="2980">
                  <c:v>4.7679999999999998</c:v>
                </c:pt>
                <c:pt idx="2981">
                  <c:v>4.7696000000000005</c:v>
                </c:pt>
                <c:pt idx="2982">
                  <c:v>4.7712000000000003</c:v>
                </c:pt>
                <c:pt idx="2983">
                  <c:v>4.7728000000000002</c:v>
                </c:pt>
                <c:pt idx="2984">
                  <c:v>4.7744</c:v>
                </c:pt>
                <c:pt idx="2985">
                  <c:v>4.7759999999999998</c:v>
                </c:pt>
                <c:pt idx="2986">
                  <c:v>4.7776000000000005</c:v>
                </c:pt>
                <c:pt idx="2987">
                  <c:v>4.7792000000000003</c:v>
                </c:pt>
                <c:pt idx="2988">
                  <c:v>4.7808000000000002</c:v>
                </c:pt>
                <c:pt idx="2989">
                  <c:v>4.7824</c:v>
                </c:pt>
                <c:pt idx="2990">
                  <c:v>4.7839999999999998</c:v>
                </c:pt>
                <c:pt idx="2991">
                  <c:v>4.7856000000000005</c:v>
                </c:pt>
                <c:pt idx="2992">
                  <c:v>4.7872000000000003</c:v>
                </c:pt>
                <c:pt idx="2993">
                  <c:v>4.7888000000000002</c:v>
                </c:pt>
                <c:pt idx="2994">
                  <c:v>4.7904</c:v>
                </c:pt>
                <c:pt idx="2995">
                  <c:v>4.7919999999999998</c:v>
                </c:pt>
                <c:pt idx="2996">
                  <c:v>4.7936000000000005</c:v>
                </c:pt>
                <c:pt idx="2997">
                  <c:v>4.7952000000000004</c:v>
                </c:pt>
                <c:pt idx="2998">
                  <c:v>4.7968000000000002</c:v>
                </c:pt>
                <c:pt idx="2999">
                  <c:v>4.7984</c:v>
                </c:pt>
                <c:pt idx="3000">
                  <c:v>4.8</c:v>
                </c:pt>
                <c:pt idx="3001">
                  <c:v>4.8016000000000005</c:v>
                </c:pt>
                <c:pt idx="3002">
                  <c:v>4.8032000000000004</c:v>
                </c:pt>
                <c:pt idx="3003">
                  <c:v>4.8048000000000002</c:v>
                </c:pt>
                <c:pt idx="3004">
                  <c:v>4.8064</c:v>
                </c:pt>
                <c:pt idx="3005">
                  <c:v>4.8079999999999998</c:v>
                </c:pt>
                <c:pt idx="3006">
                  <c:v>4.8096000000000005</c:v>
                </c:pt>
                <c:pt idx="3007">
                  <c:v>4.8112000000000004</c:v>
                </c:pt>
                <c:pt idx="3008">
                  <c:v>4.8128000000000002</c:v>
                </c:pt>
                <c:pt idx="3009">
                  <c:v>4.8144</c:v>
                </c:pt>
                <c:pt idx="3010">
                  <c:v>4.8159999999999998</c:v>
                </c:pt>
                <c:pt idx="3011">
                  <c:v>4.8176000000000005</c:v>
                </c:pt>
                <c:pt idx="3012">
                  <c:v>4.8192000000000004</c:v>
                </c:pt>
                <c:pt idx="3013">
                  <c:v>4.8208000000000002</c:v>
                </c:pt>
                <c:pt idx="3014">
                  <c:v>4.8224</c:v>
                </c:pt>
                <c:pt idx="3015">
                  <c:v>4.8239999999999998</c:v>
                </c:pt>
                <c:pt idx="3016">
                  <c:v>4.8256000000000006</c:v>
                </c:pt>
                <c:pt idx="3017">
                  <c:v>4.8272000000000004</c:v>
                </c:pt>
                <c:pt idx="3018">
                  <c:v>4.8288000000000002</c:v>
                </c:pt>
                <c:pt idx="3019">
                  <c:v>4.8304</c:v>
                </c:pt>
                <c:pt idx="3020">
                  <c:v>4.8319999999999999</c:v>
                </c:pt>
                <c:pt idx="3021">
                  <c:v>4.8336000000000006</c:v>
                </c:pt>
                <c:pt idx="3022">
                  <c:v>4.8352000000000004</c:v>
                </c:pt>
                <c:pt idx="3023">
                  <c:v>4.8368000000000002</c:v>
                </c:pt>
                <c:pt idx="3024">
                  <c:v>4.8384</c:v>
                </c:pt>
                <c:pt idx="3025">
                  <c:v>4.84</c:v>
                </c:pt>
                <c:pt idx="3026">
                  <c:v>4.8416000000000006</c:v>
                </c:pt>
                <c:pt idx="3027">
                  <c:v>4.8432000000000004</c:v>
                </c:pt>
                <c:pt idx="3028">
                  <c:v>4.8448000000000002</c:v>
                </c:pt>
                <c:pt idx="3029">
                  <c:v>4.8464</c:v>
                </c:pt>
                <c:pt idx="3030">
                  <c:v>4.8479999999999999</c:v>
                </c:pt>
                <c:pt idx="3031">
                  <c:v>4.8496000000000006</c:v>
                </c:pt>
                <c:pt idx="3032">
                  <c:v>4.8512000000000004</c:v>
                </c:pt>
                <c:pt idx="3033">
                  <c:v>4.8528000000000002</c:v>
                </c:pt>
                <c:pt idx="3034">
                  <c:v>4.8544</c:v>
                </c:pt>
                <c:pt idx="3035">
                  <c:v>4.8559999999999999</c:v>
                </c:pt>
                <c:pt idx="3036">
                  <c:v>4.8576000000000006</c:v>
                </c:pt>
                <c:pt idx="3037">
                  <c:v>4.8592000000000004</c:v>
                </c:pt>
                <c:pt idx="3038">
                  <c:v>4.8608000000000002</c:v>
                </c:pt>
                <c:pt idx="3039">
                  <c:v>4.8624000000000001</c:v>
                </c:pt>
                <c:pt idx="3040">
                  <c:v>4.8639999999999999</c:v>
                </c:pt>
                <c:pt idx="3041">
                  <c:v>4.8656000000000006</c:v>
                </c:pt>
                <c:pt idx="3042">
                  <c:v>4.8672000000000004</c:v>
                </c:pt>
                <c:pt idx="3043">
                  <c:v>4.8688000000000002</c:v>
                </c:pt>
                <c:pt idx="3044">
                  <c:v>4.8704000000000001</c:v>
                </c:pt>
                <c:pt idx="3045">
                  <c:v>4.8719999999999999</c:v>
                </c:pt>
                <c:pt idx="3046">
                  <c:v>4.8736000000000006</c:v>
                </c:pt>
                <c:pt idx="3047">
                  <c:v>4.8752000000000004</c:v>
                </c:pt>
                <c:pt idx="3048">
                  <c:v>4.8768000000000002</c:v>
                </c:pt>
                <c:pt idx="3049">
                  <c:v>4.8784000000000001</c:v>
                </c:pt>
                <c:pt idx="3050">
                  <c:v>4.88</c:v>
                </c:pt>
                <c:pt idx="3051">
                  <c:v>4.8816000000000006</c:v>
                </c:pt>
                <c:pt idx="3052">
                  <c:v>4.8832000000000004</c:v>
                </c:pt>
                <c:pt idx="3053">
                  <c:v>4.8848000000000003</c:v>
                </c:pt>
                <c:pt idx="3054">
                  <c:v>4.8864000000000001</c:v>
                </c:pt>
                <c:pt idx="3055">
                  <c:v>4.8879999999999999</c:v>
                </c:pt>
                <c:pt idx="3056">
                  <c:v>4.8896000000000006</c:v>
                </c:pt>
                <c:pt idx="3057">
                  <c:v>4.8912000000000004</c:v>
                </c:pt>
                <c:pt idx="3058">
                  <c:v>4.8928000000000003</c:v>
                </c:pt>
                <c:pt idx="3059">
                  <c:v>4.8944000000000001</c:v>
                </c:pt>
                <c:pt idx="3060">
                  <c:v>4.8959999999999999</c:v>
                </c:pt>
                <c:pt idx="3061">
                  <c:v>4.8976000000000006</c:v>
                </c:pt>
                <c:pt idx="3062">
                  <c:v>4.8992000000000004</c:v>
                </c:pt>
                <c:pt idx="3063">
                  <c:v>4.9008000000000003</c:v>
                </c:pt>
                <c:pt idx="3064">
                  <c:v>4.9024000000000001</c:v>
                </c:pt>
                <c:pt idx="3065">
                  <c:v>4.9039999999999999</c:v>
                </c:pt>
                <c:pt idx="3066">
                  <c:v>4.9056000000000006</c:v>
                </c:pt>
                <c:pt idx="3067">
                  <c:v>4.9072000000000005</c:v>
                </c:pt>
                <c:pt idx="3068">
                  <c:v>4.9088000000000003</c:v>
                </c:pt>
                <c:pt idx="3069">
                  <c:v>4.9104000000000001</c:v>
                </c:pt>
                <c:pt idx="3070">
                  <c:v>4.9119999999999999</c:v>
                </c:pt>
                <c:pt idx="3071">
                  <c:v>4.9136000000000006</c:v>
                </c:pt>
                <c:pt idx="3072">
                  <c:v>4.9152000000000005</c:v>
                </c:pt>
                <c:pt idx="3073">
                  <c:v>4.9168000000000003</c:v>
                </c:pt>
                <c:pt idx="3074">
                  <c:v>4.9184000000000001</c:v>
                </c:pt>
                <c:pt idx="3075">
                  <c:v>4.92</c:v>
                </c:pt>
                <c:pt idx="3076">
                  <c:v>4.9216000000000006</c:v>
                </c:pt>
                <c:pt idx="3077">
                  <c:v>4.9232000000000005</c:v>
                </c:pt>
                <c:pt idx="3078">
                  <c:v>4.9248000000000003</c:v>
                </c:pt>
                <c:pt idx="3079">
                  <c:v>4.9264000000000001</c:v>
                </c:pt>
                <c:pt idx="3080">
                  <c:v>4.9279999999999999</c:v>
                </c:pt>
                <c:pt idx="3081">
                  <c:v>4.9296000000000006</c:v>
                </c:pt>
                <c:pt idx="3082">
                  <c:v>4.9312000000000005</c:v>
                </c:pt>
                <c:pt idx="3083">
                  <c:v>4.9328000000000003</c:v>
                </c:pt>
                <c:pt idx="3084">
                  <c:v>4.9344000000000001</c:v>
                </c:pt>
                <c:pt idx="3085">
                  <c:v>4.9359999999999999</c:v>
                </c:pt>
                <c:pt idx="3086">
                  <c:v>4.9376000000000007</c:v>
                </c:pt>
                <c:pt idx="3087">
                  <c:v>4.9392000000000005</c:v>
                </c:pt>
                <c:pt idx="3088">
                  <c:v>4.9408000000000003</c:v>
                </c:pt>
                <c:pt idx="3089">
                  <c:v>4.9424000000000001</c:v>
                </c:pt>
                <c:pt idx="3090">
                  <c:v>4.944</c:v>
                </c:pt>
                <c:pt idx="3091">
                  <c:v>4.9456000000000007</c:v>
                </c:pt>
                <c:pt idx="3092">
                  <c:v>4.9472000000000005</c:v>
                </c:pt>
                <c:pt idx="3093">
                  <c:v>4.9488000000000003</c:v>
                </c:pt>
                <c:pt idx="3094">
                  <c:v>4.9504000000000001</c:v>
                </c:pt>
                <c:pt idx="3095">
                  <c:v>4.952</c:v>
                </c:pt>
                <c:pt idx="3096">
                  <c:v>4.9536000000000007</c:v>
                </c:pt>
                <c:pt idx="3097">
                  <c:v>4.9552000000000005</c:v>
                </c:pt>
                <c:pt idx="3098">
                  <c:v>4.9568000000000003</c:v>
                </c:pt>
                <c:pt idx="3099">
                  <c:v>4.9584000000000001</c:v>
                </c:pt>
                <c:pt idx="3100">
                  <c:v>4.96</c:v>
                </c:pt>
                <c:pt idx="3101">
                  <c:v>4.9616000000000007</c:v>
                </c:pt>
                <c:pt idx="3102">
                  <c:v>4.9632000000000005</c:v>
                </c:pt>
                <c:pt idx="3103">
                  <c:v>4.9648000000000003</c:v>
                </c:pt>
                <c:pt idx="3104">
                  <c:v>4.9664000000000001</c:v>
                </c:pt>
                <c:pt idx="3105">
                  <c:v>4.968</c:v>
                </c:pt>
                <c:pt idx="3106">
                  <c:v>4.9695999999999998</c:v>
                </c:pt>
                <c:pt idx="3107">
                  <c:v>4.9712000000000005</c:v>
                </c:pt>
                <c:pt idx="3108">
                  <c:v>4.9728000000000003</c:v>
                </c:pt>
                <c:pt idx="3109">
                  <c:v>4.9744000000000002</c:v>
                </c:pt>
                <c:pt idx="3110">
                  <c:v>4.976</c:v>
                </c:pt>
                <c:pt idx="3111">
                  <c:v>4.9775999999999998</c:v>
                </c:pt>
                <c:pt idx="3112">
                  <c:v>4.9792000000000005</c:v>
                </c:pt>
                <c:pt idx="3113">
                  <c:v>4.9808000000000003</c:v>
                </c:pt>
                <c:pt idx="3114">
                  <c:v>4.9824000000000002</c:v>
                </c:pt>
                <c:pt idx="3115">
                  <c:v>4.984</c:v>
                </c:pt>
                <c:pt idx="3116">
                  <c:v>4.9855999999999998</c:v>
                </c:pt>
                <c:pt idx="3117">
                  <c:v>4.9872000000000005</c:v>
                </c:pt>
                <c:pt idx="3118">
                  <c:v>4.9888000000000003</c:v>
                </c:pt>
                <c:pt idx="3119">
                  <c:v>4.9904000000000002</c:v>
                </c:pt>
                <c:pt idx="3120">
                  <c:v>4.992</c:v>
                </c:pt>
                <c:pt idx="3121">
                  <c:v>4.9935999999999998</c:v>
                </c:pt>
                <c:pt idx="3122">
                  <c:v>4.9952000000000005</c:v>
                </c:pt>
                <c:pt idx="3123">
                  <c:v>4.9968000000000004</c:v>
                </c:pt>
                <c:pt idx="3124">
                  <c:v>4.9984000000000002</c:v>
                </c:pt>
                <c:pt idx="3125">
                  <c:v>5</c:v>
                </c:pt>
                <c:pt idx="3126">
                  <c:v>5.0015999999999998</c:v>
                </c:pt>
                <c:pt idx="3127">
                  <c:v>5.0032000000000005</c:v>
                </c:pt>
                <c:pt idx="3128">
                  <c:v>5.0048000000000004</c:v>
                </c:pt>
                <c:pt idx="3129">
                  <c:v>5.0064000000000002</c:v>
                </c:pt>
                <c:pt idx="3130">
                  <c:v>5.008</c:v>
                </c:pt>
                <c:pt idx="3131">
                  <c:v>5.0095999999999998</c:v>
                </c:pt>
                <c:pt idx="3132">
                  <c:v>5.0112000000000005</c:v>
                </c:pt>
                <c:pt idx="3133">
                  <c:v>5.0128000000000004</c:v>
                </c:pt>
                <c:pt idx="3134">
                  <c:v>5.0144000000000002</c:v>
                </c:pt>
                <c:pt idx="3135">
                  <c:v>5.016</c:v>
                </c:pt>
                <c:pt idx="3136">
                  <c:v>5.0175999999999998</c:v>
                </c:pt>
                <c:pt idx="3137">
                  <c:v>5.0192000000000005</c:v>
                </c:pt>
                <c:pt idx="3138">
                  <c:v>5.0208000000000004</c:v>
                </c:pt>
                <c:pt idx="3139">
                  <c:v>5.0224000000000002</c:v>
                </c:pt>
                <c:pt idx="3140">
                  <c:v>5.024</c:v>
                </c:pt>
                <c:pt idx="3141">
                  <c:v>5.0255999999999998</c:v>
                </c:pt>
                <c:pt idx="3142">
                  <c:v>5.0272000000000006</c:v>
                </c:pt>
                <c:pt idx="3143">
                  <c:v>5.0288000000000004</c:v>
                </c:pt>
                <c:pt idx="3144">
                  <c:v>5.0304000000000002</c:v>
                </c:pt>
                <c:pt idx="3145">
                  <c:v>5.032</c:v>
                </c:pt>
                <c:pt idx="3146">
                  <c:v>5.0335999999999999</c:v>
                </c:pt>
                <c:pt idx="3147">
                  <c:v>5.0352000000000006</c:v>
                </c:pt>
                <c:pt idx="3148">
                  <c:v>5.0368000000000004</c:v>
                </c:pt>
                <c:pt idx="3149">
                  <c:v>5.0384000000000002</c:v>
                </c:pt>
                <c:pt idx="3150">
                  <c:v>5.04</c:v>
                </c:pt>
                <c:pt idx="3151">
                  <c:v>5.0415999999999999</c:v>
                </c:pt>
                <c:pt idx="3152">
                  <c:v>5.0432000000000006</c:v>
                </c:pt>
                <c:pt idx="3153">
                  <c:v>5.0448000000000004</c:v>
                </c:pt>
                <c:pt idx="3154">
                  <c:v>5.0464000000000002</c:v>
                </c:pt>
                <c:pt idx="3155">
                  <c:v>5.048</c:v>
                </c:pt>
                <c:pt idx="3156">
                  <c:v>5.0495999999999999</c:v>
                </c:pt>
                <c:pt idx="3157">
                  <c:v>5.0512000000000006</c:v>
                </c:pt>
                <c:pt idx="3158">
                  <c:v>5.0528000000000004</c:v>
                </c:pt>
                <c:pt idx="3159">
                  <c:v>5.0544000000000002</c:v>
                </c:pt>
                <c:pt idx="3160">
                  <c:v>5.056</c:v>
                </c:pt>
                <c:pt idx="3161">
                  <c:v>5.0575999999999999</c:v>
                </c:pt>
                <c:pt idx="3162">
                  <c:v>5.0592000000000006</c:v>
                </c:pt>
                <c:pt idx="3163">
                  <c:v>5.0608000000000004</c:v>
                </c:pt>
                <c:pt idx="3164">
                  <c:v>5.0624000000000002</c:v>
                </c:pt>
                <c:pt idx="3165">
                  <c:v>5.0640000000000001</c:v>
                </c:pt>
                <c:pt idx="3166">
                  <c:v>5.0655999999999999</c:v>
                </c:pt>
                <c:pt idx="3167">
                  <c:v>5.0672000000000006</c:v>
                </c:pt>
                <c:pt idx="3168">
                  <c:v>5.0688000000000004</c:v>
                </c:pt>
                <c:pt idx="3169">
                  <c:v>5.0704000000000002</c:v>
                </c:pt>
                <c:pt idx="3170">
                  <c:v>5.0720000000000001</c:v>
                </c:pt>
                <c:pt idx="3171">
                  <c:v>5.0735999999999999</c:v>
                </c:pt>
                <c:pt idx="3172">
                  <c:v>5.0752000000000006</c:v>
                </c:pt>
                <c:pt idx="3173">
                  <c:v>5.0768000000000004</c:v>
                </c:pt>
                <c:pt idx="3174">
                  <c:v>5.0784000000000002</c:v>
                </c:pt>
                <c:pt idx="3175">
                  <c:v>5.08</c:v>
                </c:pt>
                <c:pt idx="3176">
                  <c:v>5.0815999999999999</c:v>
                </c:pt>
                <c:pt idx="3177">
                  <c:v>5.0832000000000006</c:v>
                </c:pt>
                <c:pt idx="3178">
                  <c:v>5.0848000000000004</c:v>
                </c:pt>
                <c:pt idx="3179">
                  <c:v>5.0864000000000003</c:v>
                </c:pt>
                <c:pt idx="3180">
                  <c:v>5.0880000000000001</c:v>
                </c:pt>
                <c:pt idx="3181">
                  <c:v>5.0895999999999999</c:v>
                </c:pt>
                <c:pt idx="3182">
                  <c:v>5.0912000000000006</c:v>
                </c:pt>
                <c:pt idx="3183">
                  <c:v>5.0928000000000004</c:v>
                </c:pt>
                <c:pt idx="3184">
                  <c:v>5.0944000000000003</c:v>
                </c:pt>
                <c:pt idx="3185">
                  <c:v>5.0960000000000001</c:v>
                </c:pt>
                <c:pt idx="3186">
                  <c:v>5.0975999999999999</c:v>
                </c:pt>
                <c:pt idx="3187">
                  <c:v>5.0992000000000006</c:v>
                </c:pt>
                <c:pt idx="3188">
                  <c:v>5.1008000000000004</c:v>
                </c:pt>
                <c:pt idx="3189">
                  <c:v>5.1024000000000003</c:v>
                </c:pt>
                <c:pt idx="3190">
                  <c:v>5.1040000000000001</c:v>
                </c:pt>
                <c:pt idx="3191">
                  <c:v>5.1055999999999999</c:v>
                </c:pt>
                <c:pt idx="3192">
                  <c:v>5.1072000000000006</c:v>
                </c:pt>
                <c:pt idx="3193">
                  <c:v>5.1088000000000005</c:v>
                </c:pt>
                <c:pt idx="3194">
                  <c:v>5.1104000000000003</c:v>
                </c:pt>
                <c:pt idx="3195">
                  <c:v>5.1120000000000001</c:v>
                </c:pt>
                <c:pt idx="3196">
                  <c:v>5.1135999999999999</c:v>
                </c:pt>
                <c:pt idx="3197">
                  <c:v>5.1152000000000006</c:v>
                </c:pt>
                <c:pt idx="3198">
                  <c:v>5.1168000000000005</c:v>
                </c:pt>
                <c:pt idx="3199">
                  <c:v>5.1184000000000003</c:v>
                </c:pt>
                <c:pt idx="3200">
                  <c:v>5.12</c:v>
                </c:pt>
                <c:pt idx="3201">
                  <c:v>5.1215999999999999</c:v>
                </c:pt>
                <c:pt idx="3202">
                  <c:v>5.1232000000000006</c:v>
                </c:pt>
                <c:pt idx="3203">
                  <c:v>5.1248000000000005</c:v>
                </c:pt>
                <c:pt idx="3204">
                  <c:v>5.1264000000000003</c:v>
                </c:pt>
                <c:pt idx="3205">
                  <c:v>5.1280000000000001</c:v>
                </c:pt>
                <c:pt idx="3206">
                  <c:v>5.1295999999999999</c:v>
                </c:pt>
                <c:pt idx="3207">
                  <c:v>5.1312000000000006</c:v>
                </c:pt>
                <c:pt idx="3208">
                  <c:v>5.1328000000000005</c:v>
                </c:pt>
                <c:pt idx="3209">
                  <c:v>5.1344000000000003</c:v>
                </c:pt>
                <c:pt idx="3210">
                  <c:v>5.1360000000000001</c:v>
                </c:pt>
                <c:pt idx="3211">
                  <c:v>5.1375999999999999</c:v>
                </c:pt>
                <c:pt idx="3212">
                  <c:v>5.1392000000000007</c:v>
                </c:pt>
                <c:pt idx="3213">
                  <c:v>5.1408000000000005</c:v>
                </c:pt>
                <c:pt idx="3214">
                  <c:v>5.1424000000000003</c:v>
                </c:pt>
                <c:pt idx="3215">
                  <c:v>5.1440000000000001</c:v>
                </c:pt>
                <c:pt idx="3216">
                  <c:v>5.1456</c:v>
                </c:pt>
                <c:pt idx="3217">
                  <c:v>5.1472000000000007</c:v>
                </c:pt>
                <c:pt idx="3218">
                  <c:v>5.1488000000000005</c:v>
                </c:pt>
                <c:pt idx="3219">
                  <c:v>5.1504000000000003</c:v>
                </c:pt>
                <c:pt idx="3220">
                  <c:v>5.1520000000000001</c:v>
                </c:pt>
                <c:pt idx="3221">
                  <c:v>5.1536</c:v>
                </c:pt>
                <c:pt idx="3222">
                  <c:v>5.1552000000000007</c:v>
                </c:pt>
                <c:pt idx="3223">
                  <c:v>5.1568000000000005</c:v>
                </c:pt>
                <c:pt idx="3224">
                  <c:v>5.1584000000000003</c:v>
                </c:pt>
                <c:pt idx="3225">
                  <c:v>5.16</c:v>
                </c:pt>
                <c:pt idx="3226">
                  <c:v>5.1616</c:v>
                </c:pt>
                <c:pt idx="3227">
                  <c:v>5.1632000000000007</c:v>
                </c:pt>
                <c:pt idx="3228">
                  <c:v>5.1648000000000005</c:v>
                </c:pt>
                <c:pt idx="3229">
                  <c:v>5.1664000000000003</c:v>
                </c:pt>
                <c:pt idx="3230">
                  <c:v>5.1680000000000001</c:v>
                </c:pt>
                <c:pt idx="3231">
                  <c:v>5.1696</c:v>
                </c:pt>
                <c:pt idx="3232">
                  <c:v>5.1712000000000007</c:v>
                </c:pt>
                <c:pt idx="3233">
                  <c:v>5.1728000000000005</c:v>
                </c:pt>
                <c:pt idx="3234">
                  <c:v>5.1744000000000003</c:v>
                </c:pt>
                <c:pt idx="3235">
                  <c:v>5.1760000000000002</c:v>
                </c:pt>
                <c:pt idx="3236">
                  <c:v>5.1776</c:v>
                </c:pt>
                <c:pt idx="3237">
                  <c:v>5.1791999999999998</c:v>
                </c:pt>
                <c:pt idx="3238">
                  <c:v>5.1808000000000005</c:v>
                </c:pt>
                <c:pt idx="3239">
                  <c:v>5.1824000000000003</c:v>
                </c:pt>
                <c:pt idx="3240">
                  <c:v>5.1840000000000002</c:v>
                </c:pt>
                <c:pt idx="3241">
                  <c:v>5.1856</c:v>
                </c:pt>
                <c:pt idx="3242">
                  <c:v>5.1871999999999998</c:v>
                </c:pt>
                <c:pt idx="3243">
                  <c:v>5.1888000000000005</c:v>
                </c:pt>
                <c:pt idx="3244">
                  <c:v>5.1904000000000003</c:v>
                </c:pt>
                <c:pt idx="3245">
                  <c:v>5.1920000000000002</c:v>
                </c:pt>
                <c:pt idx="3246">
                  <c:v>5.1936</c:v>
                </c:pt>
                <c:pt idx="3247">
                  <c:v>5.1951999999999998</c:v>
                </c:pt>
                <c:pt idx="3248">
                  <c:v>5.1968000000000005</c:v>
                </c:pt>
                <c:pt idx="3249">
                  <c:v>5.1984000000000004</c:v>
                </c:pt>
                <c:pt idx="3250">
                  <c:v>5.2</c:v>
                </c:pt>
                <c:pt idx="3251">
                  <c:v>5.2016</c:v>
                </c:pt>
                <c:pt idx="3252">
                  <c:v>5.2031999999999998</c:v>
                </c:pt>
                <c:pt idx="3253">
                  <c:v>5.2048000000000005</c:v>
                </c:pt>
                <c:pt idx="3254">
                  <c:v>5.2064000000000004</c:v>
                </c:pt>
                <c:pt idx="3255">
                  <c:v>5.2080000000000002</c:v>
                </c:pt>
                <c:pt idx="3256">
                  <c:v>5.2096</c:v>
                </c:pt>
                <c:pt idx="3257">
                  <c:v>5.2111999999999998</c:v>
                </c:pt>
                <c:pt idx="3258">
                  <c:v>5.2128000000000005</c:v>
                </c:pt>
                <c:pt idx="3259">
                  <c:v>5.2144000000000004</c:v>
                </c:pt>
                <c:pt idx="3260">
                  <c:v>5.2160000000000002</c:v>
                </c:pt>
                <c:pt idx="3261">
                  <c:v>5.2176</c:v>
                </c:pt>
                <c:pt idx="3262">
                  <c:v>5.2191999999999998</c:v>
                </c:pt>
                <c:pt idx="3263">
                  <c:v>5.2208000000000006</c:v>
                </c:pt>
                <c:pt idx="3264">
                  <c:v>5.2224000000000004</c:v>
                </c:pt>
                <c:pt idx="3265">
                  <c:v>5.2240000000000002</c:v>
                </c:pt>
                <c:pt idx="3266">
                  <c:v>5.2256</c:v>
                </c:pt>
                <c:pt idx="3267">
                  <c:v>5.2271999999999998</c:v>
                </c:pt>
                <c:pt idx="3268">
                  <c:v>5.2288000000000006</c:v>
                </c:pt>
                <c:pt idx="3269">
                  <c:v>5.2304000000000004</c:v>
                </c:pt>
                <c:pt idx="3270">
                  <c:v>5.2320000000000002</c:v>
                </c:pt>
                <c:pt idx="3271">
                  <c:v>5.2336</c:v>
                </c:pt>
                <c:pt idx="3272">
                  <c:v>5.2351999999999999</c:v>
                </c:pt>
                <c:pt idx="3273">
                  <c:v>5.2368000000000006</c:v>
                </c:pt>
                <c:pt idx="3274">
                  <c:v>5.2384000000000004</c:v>
                </c:pt>
                <c:pt idx="3275">
                  <c:v>5.24</c:v>
                </c:pt>
                <c:pt idx="3276">
                  <c:v>5.2416</c:v>
                </c:pt>
                <c:pt idx="3277">
                  <c:v>5.2431999999999999</c:v>
                </c:pt>
                <c:pt idx="3278">
                  <c:v>5.2448000000000006</c:v>
                </c:pt>
                <c:pt idx="3279">
                  <c:v>5.2464000000000004</c:v>
                </c:pt>
                <c:pt idx="3280">
                  <c:v>5.2480000000000002</c:v>
                </c:pt>
                <c:pt idx="3281">
                  <c:v>5.2496</c:v>
                </c:pt>
                <c:pt idx="3282">
                  <c:v>5.2511999999999999</c:v>
                </c:pt>
                <c:pt idx="3283">
                  <c:v>5.2528000000000006</c:v>
                </c:pt>
                <c:pt idx="3284">
                  <c:v>5.2544000000000004</c:v>
                </c:pt>
                <c:pt idx="3285">
                  <c:v>5.2560000000000002</c:v>
                </c:pt>
                <c:pt idx="3286">
                  <c:v>5.2576000000000001</c:v>
                </c:pt>
                <c:pt idx="3287">
                  <c:v>5.2591999999999999</c:v>
                </c:pt>
                <c:pt idx="3288">
                  <c:v>5.2608000000000006</c:v>
                </c:pt>
                <c:pt idx="3289">
                  <c:v>5.2624000000000004</c:v>
                </c:pt>
                <c:pt idx="3290">
                  <c:v>5.2640000000000002</c:v>
                </c:pt>
                <c:pt idx="3291">
                  <c:v>5.2656000000000001</c:v>
                </c:pt>
                <c:pt idx="3292">
                  <c:v>5.2671999999999999</c:v>
                </c:pt>
                <c:pt idx="3293">
                  <c:v>5.2688000000000006</c:v>
                </c:pt>
                <c:pt idx="3294">
                  <c:v>5.2704000000000004</c:v>
                </c:pt>
                <c:pt idx="3295">
                  <c:v>5.2720000000000002</c:v>
                </c:pt>
                <c:pt idx="3296">
                  <c:v>5.2736000000000001</c:v>
                </c:pt>
                <c:pt idx="3297">
                  <c:v>5.2751999999999999</c:v>
                </c:pt>
                <c:pt idx="3298">
                  <c:v>5.2768000000000006</c:v>
                </c:pt>
                <c:pt idx="3299">
                  <c:v>5.2784000000000004</c:v>
                </c:pt>
                <c:pt idx="3300">
                  <c:v>5.28</c:v>
                </c:pt>
                <c:pt idx="3301">
                  <c:v>5.2816000000000001</c:v>
                </c:pt>
                <c:pt idx="3302">
                  <c:v>5.2831999999999999</c:v>
                </c:pt>
                <c:pt idx="3303">
                  <c:v>5.2848000000000006</c:v>
                </c:pt>
                <c:pt idx="3304">
                  <c:v>5.2864000000000004</c:v>
                </c:pt>
                <c:pt idx="3305">
                  <c:v>5.2880000000000003</c:v>
                </c:pt>
                <c:pt idx="3306">
                  <c:v>5.2896000000000001</c:v>
                </c:pt>
                <c:pt idx="3307">
                  <c:v>5.2911999999999999</c:v>
                </c:pt>
                <c:pt idx="3308">
                  <c:v>5.2928000000000006</c:v>
                </c:pt>
                <c:pt idx="3309">
                  <c:v>5.2944000000000004</c:v>
                </c:pt>
                <c:pt idx="3310">
                  <c:v>5.2960000000000003</c:v>
                </c:pt>
                <c:pt idx="3311">
                  <c:v>5.2976000000000001</c:v>
                </c:pt>
                <c:pt idx="3312">
                  <c:v>5.2991999999999999</c:v>
                </c:pt>
                <c:pt idx="3313">
                  <c:v>5.3008000000000006</c:v>
                </c:pt>
                <c:pt idx="3314">
                  <c:v>5.3024000000000004</c:v>
                </c:pt>
                <c:pt idx="3315">
                  <c:v>5.3040000000000003</c:v>
                </c:pt>
                <c:pt idx="3316">
                  <c:v>5.3056000000000001</c:v>
                </c:pt>
                <c:pt idx="3317">
                  <c:v>5.3071999999999999</c:v>
                </c:pt>
                <c:pt idx="3318">
                  <c:v>5.3088000000000006</c:v>
                </c:pt>
                <c:pt idx="3319">
                  <c:v>5.3104000000000005</c:v>
                </c:pt>
                <c:pt idx="3320">
                  <c:v>5.3120000000000003</c:v>
                </c:pt>
                <c:pt idx="3321">
                  <c:v>5.3136000000000001</c:v>
                </c:pt>
                <c:pt idx="3322">
                  <c:v>5.3151999999999999</c:v>
                </c:pt>
                <c:pt idx="3323">
                  <c:v>5.3168000000000006</c:v>
                </c:pt>
                <c:pt idx="3324">
                  <c:v>5.3184000000000005</c:v>
                </c:pt>
                <c:pt idx="3325">
                  <c:v>5.32</c:v>
                </c:pt>
                <c:pt idx="3326">
                  <c:v>5.3216000000000001</c:v>
                </c:pt>
                <c:pt idx="3327">
                  <c:v>5.3231999999999999</c:v>
                </c:pt>
                <c:pt idx="3328">
                  <c:v>5.3248000000000006</c:v>
                </c:pt>
                <c:pt idx="3329">
                  <c:v>5.3264000000000005</c:v>
                </c:pt>
                <c:pt idx="3330">
                  <c:v>5.3280000000000003</c:v>
                </c:pt>
                <c:pt idx="3331">
                  <c:v>5.3296000000000001</c:v>
                </c:pt>
                <c:pt idx="3332">
                  <c:v>5.3311999999999999</c:v>
                </c:pt>
                <c:pt idx="3333">
                  <c:v>5.3328000000000007</c:v>
                </c:pt>
                <c:pt idx="3334">
                  <c:v>5.3344000000000005</c:v>
                </c:pt>
                <c:pt idx="3335">
                  <c:v>5.3360000000000003</c:v>
                </c:pt>
                <c:pt idx="3336">
                  <c:v>5.3376000000000001</c:v>
                </c:pt>
                <c:pt idx="3337">
                  <c:v>5.3391999999999999</c:v>
                </c:pt>
                <c:pt idx="3338">
                  <c:v>5.3408000000000007</c:v>
                </c:pt>
                <c:pt idx="3339">
                  <c:v>5.3424000000000005</c:v>
                </c:pt>
                <c:pt idx="3340">
                  <c:v>5.3440000000000003</c:v>
                </c:pt>
                <c:pt idx="3341">
                  <c:v>5.3456000000000001</c:v>
                </c:pt>
                <c:pt idx="3342">
                  <c:v>5.3472</c:v>
                </c:pt>
                <c:pt idx="3343">
                  <c:v>5.3488000000000007</c:v>
                </c:pt>
                <c:pt idx="3344">
                  <c:v>5.3504000000000005</c:v>
                </c:pt>
                <c:pt idx="3345">
                  <c:v>5.3520000000000003</c:v>
                </c:pt>
                <c:pt idx="3346">
                  <c:v>5.3536000000000001</c:v>
                </c:pt>
                <c:pt idx="3347">
                  <c:v>5.3552</c:v>
                </c:pt>
                <c:pt idx="3348">
                  <c:v>5.3568000000000007</c:v>
                </c:pt>
                <c:pt idx="3349">
                  <c:v>5.3584000000000005</c:v>
                </c:pt>
                <c:pt idx="3350">
                  <c:v>5.36</c:v>
                </c:pt>
                <c:pt idx="3351">
                  <c:v>5.3616000000000001</c:v>
                </c:pt>
                <c:pt idx="3352">
                  <c:v>5.3632</c:v>
                </c:pt>
                <c:pt idx="3353">
                  <c:v>5.3648000000000007</c:v>
                </c:pt>
                <c:pt idx="3354">
                  <c:v>5.3664000000000005</c:v>
                </c:pt>
                <c:pt idx="3355">
                  <c:v>5.3680000000000003</c:v>
                </c:pt>
                <c:pt idx="3356">
                  <c:v>5.3696000000000002</c:v>
                </c:pt>
                <c:pt idx="3357">
                  <c:v>5.3712</c:v>
                </c:pt>
                <c:pt idx="3358">
                  <c:v>5.3728000000000007</c:v>
                </c:pt>
                <c:pt idx="3359">
                  <c:v>5.3744000000000005</c:v>
                </c:pt>
                <c:pt idx="3360">
                  <c:v>5.3760000000000003</c:v>
                </c:pt>
                <c:pt idx="3361">
                  <c:v>5.3776000000000002</c:v>
                </c:pt>
                <c:pt idx="3362">
                  <c:v>5.3792</c:v>
                </c:pt>
                <c:pt idx="3363">
                  <c:v>5.3808000000000007</c:v>
                </c:pt>
                <c:pt idx="3364">
                  <c:v>5.3824000000000005</c:v>
                </c:pt>
                <c:pt idx="3365">
                  <c:v>5.3840000000000003</c:v>
                </c:pt>
                <c:pt idx="3366">
                  <c:v>5.3856000000000002</c:v>
                </c:pt>
                <c:pt idx="3367">
                  <c:v>5.3872</c:v>
                </c:pt>
                <c:pt idx="3368">
                  <c:v>5.3888000000000007</c:v>
                </c:pt>
                <c:pt idx="3369">
                  <c:v>5.3904000000000005</c:v>
                </c:pt>
                <c:pt idx="3370">
                  <c:v>5.3920000000000003</c:v>
                </c:pt>
                <c:pt idx="3371">
                  <c:v>5.3936000000000002</c:v>
                </c:pt>
                <c:pt idx="3372">
                  <c:v>5.3952</c:v>
                </c:pt>
                <c:pt idx="3373">
                  <c:v>5.3967999999999998</c:v>
                </c:pt>
                <c:pt idx="3374">
                  <c:v>5.3984000000000005</c:v>
                </c:pt>
                <c:pt idx="3375">
                  <c:v>5.4</c:v>
                </c:pt>
                <c:pt idx="3376">
                  <c:v>5.4016000000000002</c:v>
                </c:pt>
                <c:pt idx="3377">
                  <c:v>5.4032</c:v>
                </c:pt>
                <c:pt idx="3378">
                  <c:v>5.4047999999999998</c:v>
                </c:pt>
                <c:pt idx="3379">
                  <c:v>5.4064000000000005</c:v>
                </c:pt>
                <c:pt idx="3380">
                  <c:v>5.4080000000000004</c:v>
                </c:pt>
                <c:pt idx="3381">
                  <c:v>5.4096000000000002</c:v>
                </c:pt>
                <c:pt idx="3382">
                  <c:v>5.4112</c:v>
                </c:pt>
                <c:pt idx="3383">
                  <c:v>5.4127999999999998</c:v>
                </c:pt>
                <c:pt idx="3384">
                  <c:v>5.4144000000000005</c:v>
                </c:pt>
                <c:pt idx="3385">
                  <c:v>5.4160000000000004</c:v>
                </c:pt>
                <c:pt idx="3386">
                  <c:v>5.4176000000000002</c:v>
                </c:pt>
                <c:pt idx="3387">
                  <c:v>5.4192</c:v>
                </c:pt>
                <c:pt idx="3388">
                  <c:v>5.4207999999999998</c:v>
                </c:pt>
                <c:pt idx="3389">
                  <c:v>5.4224000000000006</c:v>
                </c:pt>
                <c:pt idx="3390">
                  <c:v>5.4240000000000004</c:v>
                </c:pt>
                <c:pt idx="3391">
                  <c:v>5.4256000000000002</c:v>
                </c:pt>
                <c:pt idx="3392">
                  <c:v>5.4272</c:v>
                </c:pt>
                <c:pt idx="3393">
                  <c:v>5.4287999999999998</c:v>
                </c:pt>
                <c:pt idx="3394">
                  <c:v>5.4304000000000006</c:v>
                </c:pt>
                <c:pt idx="3395">
                  <c:v>5.4320000000000004</c:v>
                </c:pt>
                <c:pt idx="3396">
                  <c:v>5.4336000000000002</c:v>
                </c:pt>
                <c:pt idx="3397">
                  <c:v>5.4352</c:v>
                </c:pt>
                <c:pt idx="3398">
                  <c:v>5.4367999999999999</c:v>
                </c:pt>
                <c:pt idx="3399">
                  <c:v>5.4384000000000006</c:v>
                </c:pt>
                <c:pt idx="3400">
                  <c:v>5.44</c:v>
                </c:pt>
                <c:pt idx="3401">
                  <c:v>5.4416000000000002</c:v>
                </c:pt>
                <c:pt idx="3402">
                  <c:v>5.4432</c:v>
                </c:pt>
                <c:pt idx="3403">
                  <c:v>5.4447999999999999</c:v>
                </c:pt>
                <c:pt idx="3404">
                  <c:v>5.4464000000000006</c:v>
                </c:pt>
                <c:pt idx="3405">
                  <c:v>5.4480000000000004</c:v>
                </c:pt>
                <c:pt idx="3406">
                  <c:v>5.4496000000000002</c:v>
                </c:pt>
                <c:pt idx="3407">
                  <c:v>5.4512</c:v>
                </c:pt>
                <c:pt idx="3408">
                  <c:v>5.4527999999999999</c:v>
                </c:pt>
                <c:pt idx="3409">
                  <c:v>5.4544000000000006</c:v>
                </c:pt>
                <c:pt idx="3410">
                  <c:v>5.4560000000000004</c:v>
                </c:pt>
                <c:pt idx="3411">
                  <c:v>5.4576000000000002</c:v>
                </c:pt>
                <c:pt idx="3412">
                  <c:v>5.4592000000000001</c:v>
                </c:pt>
                <c:pt idx="3413">
                  <c:v>5.4607999999999999</c:v>
                </c:pt>
                <c:pt idx="3414">
                  <c:v>5.4624000000000006</c:v>
                </c:pt>
                <c:pt idx="3415">
                  <c:v>5.4640000000000004</c:v>
                </c:pt>
                <c:pt idx="3416">
                  <c:v>5.4656000000000002</c:v>
                </c:pt>
                <c:pt idx="3417">
                  <c:v>5.4672000000000001</c:v>
                </c:pt>
                <c:pt idx="3418">
                  <c:v>5.4687999999999999</c:v>
                </c:pt>
                <c:pt idx="3419">
                  <c:v>5.4704000000000006</c:v>
                </c:pt>
                <c:pt idx="3420">
                  <c:v>5.4720000000000004</c:v>
                </c:pt>
                <c:pt idx="3421">
                  <c:v>5.4736000000000002</c:v>
                </c:pt>
                <c:pt idx="3422">
                  <c:v>5.4752000000000001</c:v>
                </c:pt>
                <c:pt idx="3423">
                  <c:v>5.4767999999999999</c:v>
                </c:pt>
                <c:pt idx="3424">
                  <c:v>5.4784000000000006</c:v>
                </c:pt>
                <c:pt idx="3425">
                  <c:v>5.48</c:v>
                </c:pt>
                <c:pt idx="3426">
                  <c:v>5.4816000000000003</c:v>
                </c:pt>
                <c:pt idx="3427">
                  <c:v>5.4832000000000001</c:v>
                </c:pt>
                <c:pt idx="3428">
                  <c:v>5.4847999999999999</c:v>
                </c:pt>
                <c:pt idx="3429">
                  <c:v>5.4864000000000006</c:v>
                </c:pt>
                <c:pt idx="3430">
                  <c:v>5.4880000000000004</c:v>
                </c:pt>
                <c:pt idx="3431">
                  <c:v>5.4896000000000003</c:v>
                </c:pt>
                <c:pt idx="3432">
                  <c:v>5.4912000000000001</c:v>
                </c:pt>
                <c:pt idx="3433">
                  <c:v>5.4927999999999999</c:v>
                </c:pt>
                <c:pt idx="3434">
                  <c:v>5.4944000000000006</c:v>
                </c:pt>
                <c:pt idx="3435">
                  <c:v>5.4960000000000004</c:v>
                </c:pt>
                <c:pt idx="3436">
                  <c:v>5.4976000000000003</c:v>
                </c:pt>
                <c:pt idx="3437">
                  <c:v>5.4992000000000001</c:v>
                </c:pt>
                <c:pt idx="3438">
                  <c:v>5.5007999999999999</c:v>
                </c:pt>
                <c:pt idx="3439">
                  <c:v>5.5024000000000006</c:v>
                </c:pt>
                <c:pt idx="3440">
                  <c:v>5.5040000000000004</c:v>
                </c:pt>
                <c:pt idx="3441">
                  <c:v>5.5056000000000003</c:v>
                </c:pt>
                <c:pt idx="3442">
                  <c:v>5.5072000000000001</c:v>
                </c:pt>
                <c:pt idx="3443">
                  <c:v>5.5087999999999999</c:v>
                </c:pt>
                <c:pt idx="3444">
                  <c:v>5.5104000000000006</c:v>
                </c:pt>
                <c:pt idx="3445">
                  <c:v>5.5120000000000005</c:v>
                </c:pt>
                <c:pt idx="3446">
                  <c:v>5.5136000000000003</c:v>
                </c:pt>
                <c:pt idx="3447">
                  <c:v>5.5152000000000001</c:v>
                </c:pt>
                <c:pt idx="3448">
                  <c:v>5.5167999999999999</c:v>
                </c:pt>
                <c:pt idx="3449">
                  <c:v>5.5184000000000006</c:v>
                </c:pt>
                <c:pt idx="3450">
                  <c:v>5.5200000000000005</c:v>
                </c:pt>
                <c:pt idx="3451">
                  <c:v>5.5216000000000003</c:v>
                </c:pt>
                <c:pt idx="3452">
                  <c:v>5.5232000000000001</c:v>
                </c:pt>
                <c:pt idx="3453">
                  <c:v>5.5247999999999999</c:v>
                </c:pt>
                <c:pt idx="3454">
                  <c:v>5.5264000000000006</c:v>
                </c:pt>
                <c:pt idx="3455">
                  <c:v>5.5280000000000005</c:v>
                </c:pt>
                <c:pt idx="3456">
                  <c:v>5.5296000000000003</c:v>
                </c:pt>
                <c:pt idx="3457">
                  <c:v>5.5312000000000001</c:v>
                </c:pt>
                <c:pt idx="3458">
                  <c:v>5.5327999999999999</c:v>
                </c:pt>
                <c:pt idx="3459">
                  <c:v>5.5344000000000007</c:v>
                </c:pt>
                <c:pt idx="3460">
                  <c:v>5.5360000000000005</c:v>
                </c:pt>
                <c:pt idx="3461">
                  <c:v>5.5376000000000003</c:v>
                </c:pt>
                <c:pt idx="3462">
                  <c:v>5.5392000000000001</c:v>
                </c:pt>
                <c:pt idx="3463">
                  <c:v>5.5407999999999999</c:v>
                </c:pt>
                <c:pt idx="3464">
                  <c:v>5.5424000000000007</c:v>
                </c:pt>
                <c:pt idx="3465">
                  <c:v>5.5440000000000005</c:v>
                </c:pt>
                <c:pt idx="3466">
                  <c:v>5.5456000000000003</c:v>
                </c:pt>
                <c:pt idx="3467">
                  <c:v>5.5472000000000001</c:v>
                </c:pt>
                <c:pt idx="3468">
                  <c:v>5.5488</c:v>
                </c:pt>
                <c:pt idx="3469">
                  <c:v>5.5504000000000007</c:v>
                </c:pt>
                <c:pt idx="3470">
                  <c:v>5.5520000000000005</c:v>
                </c:pt>
                <c:pt idx="3471">
                  <c:v>5.5536000000000003</c:v>
                </c:pt>
                <c:pt idx="3472">
                  <c:v>5.5552000000000001</c:v>
                </c:pt>
                <c:pt idx="3473">
                  <c:v>5.5568</c:v>
                </c:pt>
                <c:pt idx="3474">
                  <c:v>5.5584000000000007</c:v>
                </c:pt>
                <c:pt idx="3475">
                  <c:v>5.5600000000000005</c:v>
                </c:pt>
                <c:pt idx="3476">
                  <c:v>5.5616000000000003</c:v>
                </c:pt>
                <c:pt idx="3477">
                  <c:v>5.5632000000000001</c:v>
                </c:pt>
                <c:pt idx="3478">
                  <c:v>5.5648</c:v>
                </c:pt>
                <c:pt idx="3479">
                  <c:v>5.5664000000000007</c:v>
                </c:pt>
                <c:pt idx="3480">
                  <c:v>5.5680000000000005</c:v>
                </c:pt>
                <c:pt idx="3481">
                  <c:v>5.5696000000000003</c:v>
                </c:pt>
                <c:pt idx="3482">
                  <c:v>5.5712000000000002</c:v>
                </c:pt>
                <c:pt idx="3483">
                  <c:v>5.5728</c:v>
                </c:pt>
                <c:pt idx="3484">
                  <c:v>5.5744000000000007</c:v>
                </c:pt>
                <c:pt idx="3485">
                  <c:v>5.5760000000000005</c:v>
                </c:pt>
                <c:pt idx="3486">
                  <c:v>5.5776000000000003</c:v>
                </c:pt>
                <c:pt idx="3487">
                  <c:v>5.5792000000000002</c:v>
                </c:pt>
                <c:pt idx="3488">
                  <c:v>5.5808</c:v>
                </c:pt>
                <c:pt idx="3489">
                  <c:v>5.5824000000000007</c:v>
                </c:pt>
                <c:pt idx="3490">
                  <c:v>5.5840000000000005</c:v>
                </c:pt>
                <c:pt idx="3491">
                  <c:v>5.5856000000000003</c:v>
                </c:pt>
                <c:pt idx="3492">
                  <c:v>5.5872000000000002</c:v>
                </c:pt>
                <c:pt idx="3493">
                  <c:v>5.5888</c:v>
                </c:pt>
                <c:pt idx="3494">
                  <c:v>5.5904000000000007</c:v>
                </c:pt>
                <c:pt idx="3495">
                  <c:v>5.5920000000000005</c:v>
                </c:pt>
                <c:pt idx="3496">
                  <c:v>5.5936000000000003</c:v>
                </c:pt>
                <c:pt idx="3497">
                  <c:v>5.5952000000000002</c:v>
                </c:pt>
                <c:pt idx="3498">
                  <c:v>5.5968</c:v>
                </c:pt>
                <c:pt idx="3499">
                  <c:v>5.5984000000000007</c:v>
                </c:pt>
                <c:pt idx="3500">
                  <c:v>5.6000000000000005</c:v>
                </c:pt>
                <c:pt idx="3501">
                  <c:v>5.6016000000000004</c:v>
                </c:pt>
                <c:pt idx="3502">
                  <c:v>5.6032000000000002</c:v>
                </c:pt>
                <c:pt idx="3503">
                  <c:v>5.6048</c:v>
                </c:pt>
                <c:pt idx="3504">
                  <c:v>5.6063999999999998</c:v>
                </c:pt>
                <c:pt idx="3505">
                  <c:v>5.6080000000000005</c:v>
                </c:pt>
                <c:pt idx="3506">
                  <c:v>5.6096000000000004</c:v>
                </c:pt>
                <c:pt idx="3507">
                  <c:v>5.6112000000000002</c:v>
                </c:pt>
                <c:pt idx="3508">
                  <c:v>5.6128</c:v>
                </c:pt>
                <c:pt idx="3509">
                  <c:v>5.6143999999999998</c:v>
                </c:pt>
                <c:pt idx="3510">
                  <c:v>5.6160000000000005</c:v>
                </c:pt>
                <c:pt idx="3511">
                  <c:v>5.6176000000000004</c:v>
                </c:pt>
                <c:pt idx="3512">
                  <c:v>5.6192000000000002</c:v>
                </c:pt>
                <c:pt idx="3513">
                  <c:v>5.6208</c:v>
                </c:pt>
                <c:pt idx="3514">
                  <c:v>5.6223999999999998</c:v>
                </c:pt>
                <c:pt idx="3515">
                  <c:v>5.6240000000000006</c:v>
                </c:pt>
                <c:pt idx="3516">
                  <c:v>5.6256000000000004</c:v>
                </c:pt>
                <c:pt idx="3517">
                  <c:v>5.6272000000000002</c:v>
                </c:pt>
                <c:pt idx="3518">
                  <c:v>5.6288</c:v>
                </c:pt>
                <c:pt idx="3519">
                  <c:v>5.6303999999999998</c:v>
                </c:pt>
                <c:pt idx="3520">
                  <c:v>5.6320000000000006</c:v>
                </c:pt>
                <c:pt idx="3521">
                  <c:v>5.6336000000000004</c:v>
                </c:pt>
                <c:pt idx="3522">
                  <c:v>5.6352000000000002</c:v>
                </c:pt>
                <c:pt idx="3523">
                  <c:v>5.6368</c:v>
                </c:pt>
                <c:pt idx="3524">
                  <c:v>5.6383999999999999</c:v>
                </c:pt>
                <c:pt idx="3525">
                  <c:v>5.6400000000000006</c:v>
                </c:pt>
                <c:pt idx="3526">
                  <c:v>5.6416000000000004</c:v>
                </c:pt>
                <c:pt idx="3527">
                  <c:v>5.6432000000000002</c:v>
                </c:pt>
                <c:pt idx="3528">
                  <c:v>5.6448</c:v>
                </c:pt>
                <c:pt idx="3529">
                  <c:v>5.6463999999999999</c:v>
                </c:pt>
                <c:pt idx="3530">
                  <c:v>5.6480000000000006</c:v>
                </c:pt>
                <c:pt idx="3531">
                  <c:v>5.6496000000000004</c:v>
                </c:pt>
                <c:pt idx="3532">
                  <c:v>5.6512000000000002</c:v>
                </c:pt>
                <c:pt idx="3533">
                  <c:v>5.6528</c:v>
                </c:pt>
                <c:pt idx="3534">
                  <c:v>5.6543999999999999</c:v>
                </c:pt>
                <c:pt idx="3535">
                  <c:v>5.6560000000000006</c:v>
                </c:pt>
                <c:pt idx="3536">
                  <c:v>5.6576000000000004</c:v>
                </c:pt>
                <c:pt idx="3537">
                  <c:v>5.6592000000000002</c:v>
                </c:pt>
                <c:pt idx="3538">
                  <c:v>5.6608000000000001</c:v>
                </c:pt>
                <c:pt idx="3539">
                  <c:v>5.6623999999999999</c:v>
                </c:pt>
                <c:pt idx="3540">
                  <c:v>5.6640000000000006</c:v>
                </c:pt>
                <c:pt idx="3541">
                  <c:v>5.6656000000000004</c:v>
                </c:pt>
                <c:pt idx="3542">
                  <c:v>5.6672000000000002</c:v>
                </c:pt>
                <c:pt idx="3543">
                  <c:v>5.6688000000000001</c:v>
                </c:pt>
                <c:pt idx="3544">
                  <c:v>5.6703999999999999</c:v>
                </c:pt>
                <c:pt idx="3545">
                  <c:v>5.6720000000000006</c:v>
                </c:pt>
                <c:pt idx="3546">
                  <c:v>5.6736000000000004</c:v>
                </c:pt>
                <c:pt idx="3547">
                  <c:v>5.6752000000000002</c:v>
                </c:pt>
                <c:pt idx="3548">
                  <c:v>5.6768000000000001</c:v>
                </c:pt>
                <c:pt idx="3549">
                  <c:v>5.6783999999999999</c:v>
                </c:pt>
                <c:pt idx="3550">
                  <c:v>5.6800000000000006</c:v>
                </c:pt>
                <c:pt idx="3551">
                  <c:v>5.6816000000000004</c:v>
                </c:pt>
                <c:pt idx="3552">
                  <c:v>5.6832000000000003</c:v>
                </c:pt>
                <c:pt idx="3553">
                  <c:v>5.6848000000000001</c:v>
                </c:pt>
                <c:pt idx="3554">
                  <c:v>5.6863999999999999</c:v>
                </c:pt>
                <c:pt idx="3555">
                  <c:v>5.6880000000000006</c:v>
                </c:pt>
                <c:pt idx="3556">
                  <c:v>5.6896000000000004</c:v>
                </c:pt>
                <c:pt idx="3557">
                  <c:v>5.6912000000000003</c:v>
                </c:pt>
                <c:pt idx="3558">
                  <c:v>5.6928000000000001</c:v>
                </c:pt>
                <c:pt idx="3559">
                  <c:v>5.6943999999999999</c:v>
                </c:pt>
                <c:pt idx="3560">
                  <c:v>5.6960000000000006</c:v>
                </c:pt>
                <c:pt idx="3561">
                  <c:v>5.6976000000000004</c:v>
                </c:pt>
                <c:pt idx="3562">
                  <c:v>5.6992000000000003</c:v>
                </c:pt>
                <c:pt idx="3563">
                  <c:v>5.7008000000000001</c:v>
                </c:pt>
                <c:pt idx="3564">
                  <c:v>5.7023999999999999</c:v>
                </c:pt>
                <c:pt idx="3565">
                  <c:v>5.7040000000000006</c:v>
                </c:pt>
                <c:pt idx="3566">
                  <c:v>5.7056000000000004</c:v>
                </c:pt>
                <c:pt idx="3567">
                  <c:v>5.7072000000000003</c:v>
                </c:pt>
                <c:pt idx="3568">
                  <c:v>5.7088000000000001</c:v>
                </c:pt>
                <c:pt idx="3569">
                  <c:v>5.7103999999999999</c:v>
                </c:pt>
                <c:pt idx="3570">
                  <c:v>5.7120000000000006</c:v>
                </c:pt>
                <c:pt idx="3571">
                  <c:v>5.7136000000000005</c:v>
                </c:pt>
                <c:pt idx="3572">
                  <c:v>5.7152000000000003</c:v>
                </c:pt>
                <c:pt idx="3573">
                  <c:v>5.7168000000000001</c:v>
                </c:pt>
                <c:pt idx="3574">
                  <c:v>5.7183999999999999</c:v>
                </c:pt>
                <c:pt idx="3575">
                  <c:v>5.7200000000000006</c:v>
                </c:pt>
                <c:pt idx="3576">
                  <c:v>5.7216000000000005</c:v>
                </c:pt>
                <c:pt idx="3577">
                  <c:v>5.7232000000000003</c:v>
                </c:pt>
                <c:pt idx="3578">
                  <c:v>5.7248000000000001</c:v>
                </c:pt>
                <c:pt idx="3579">
                  <c:v>5.7263999999999999</c:v>
                </c:pt>
                <c:pt idx="3580">
                  <c:v>5.7280000000000006</c:v>
                </c:pt>
                <c:pt idx="3581">
                  <c:v>5.7296000000000005</c:v>
                </c:pt>
                <c:pt idx="3582">
                  <c:v>5.7312000000000003</c:v>
                </c:pt>
                <c:pt idx="3583">
                  <c:v>5.7328000000000001</c:v>
                </c:pt>
                <c:pt idx="3584">
                  <c:v>5.7343999999999999</c:v>
                </c:pt>
                <c:pt idx="3585">
                  <c:v>5.7360000000000007</c:v>
                </c:pt>
                <c:pt idx="3586">
                  <c:v>5.7376000000000005</c:v>
                </c:pt>
                <c:pt idx="3587">
                  <c:v>5.7392000000000003</c:v>
                </c:pt>
                <c:pt idx="3588">
                  <c:v>5.7408000000000001</c:v>
                </c:pt>
                <c:pt idx="3589">
                  <c:v>5.7423999999999999</c:v>
                </c:pt>
                <c:pt idx="3590">
                  <c:v>5.7440000000000007</c:v>
                </c:pt>
                <c:pt idx="3591">
                  <c:v>5.7456000000000005</c:v>
                </c:pt>
                <c:pt idx="3592">
                  <c:v>5.7472000000000003</c:v>
                </c:pt>
                <c:pt idx="3593">
                  <c:v>5.7488000000000001</c:v>
                </c:pt>
                <c:pt idx="3594">
                  <c:v>5.7504</c:v>
                </c:pt>
                <c:pt idx="3595">
                  <c:v>5.7520000000000007</c:v>
                </c:pt>
                <c:pt idx="3596">
                  <c:v>5.7536000000000005</c:v>
                </c:pt>
                <c:pt idx="3597">
                  <c:v>5.7552000000000003</c:v>
                </c:pt>
                <c:pt idx="3598">
                  <c:v>5.7568000000000001</c:v>
                </c:pt>
                <c:pt idx="3599">
                  <c:v>5.7584</c:v>
                </c:pt>
                <c:pt idx="3600">
                  <c:v>5.7600000000000007</c:v>
                </c:pt>
                <c:pt idx="3601">
                  <c:v>5.7616000000000005</c:v>
                </c:pt>
                <c:pt idx="3602">
                  <c:v>5.7632000000000003</c:v>
                </c:pt>
                <c:pt idx="3603">
                  <c:v>5.7648000000000001</c:v>
                </c:pt>
                <c:pt idx="3604">
                  <c:v>5.7664</c:v>
                </c:pt>
                <c:pt idx="3605">
                  <c:v>5.7680000000000007</c:v>
                </c:pt>
                <c:pt idx="3606">
                  <c:v>5.7696000000000005</c:v>
                </c:pt>
                <c:pt idx="3607">
                  <c:v>5.7712000000000003</c:v>
                </c:pt>
                <c:pt idx="3608">
                  <c:v>5.7728000000000002</c:v>
                </c:pt>
                <c:pt idx="3609">
                  <c:v>5.7744</c:v>
                </c:pt>
                <c:pt idx="3610">
                  <c:v>5.7760000000000007</c:v>
                </c:pt>
                <c:pt idx="3611">
                  <c:v>5.7776000000000005</c:v>
                </c:pt>
                <c:pt idx="3612">
                  <c:v>5.7792000000000003</c:v>
                </c:pt>
                <c:pt idx="3613">
                  <c:v>5.7808000000000002</c:v>
                </c:pt>
                <c:pt idx="3614">
                  <c:v>5.7824</c:v>
                </c:pt>
                <c:pt idx="3615">
                  <c:v>5.7840000000000007</c:v>
                </c:pt>
                <c:pt idx="3616">
                  <c:v>5.7856000000000005</c:v>
                </c:pt>
                <c:pt idx="3617">
                  <c:v>5.7872000000000003</c:v>
                </c:pt>
                <c:pt idx="3618">
                  <c:v>5.7888000000000002</c:v>
                </c:pt>
                <c:pt idx="3619">
                  <c:v>5.7904</c:v>
                </c:pt>
                <c:pt idx="3620">
                  <c:v>5.7920000000000007</c:v>
                </c:pt>
                <c:pt idx="3621">
                  <c:v>5.7936000000000005</c:v>
                </c:pt>
                <c:pt idx="3622">
                  <c:v>5.7952000000000004</c:v>
                </c:pt>
                <c:pt idx="3623">
                  <c:v>5.7968000000000002</c:v>
                </c:pt>
                <c:pt idx="3624">
                  <c:v>5.7984</c:v>
                </c:pt>
                <c:pt idx="3625">
                  <c:v>5.8000000000000007</c:v>
                </c:pt>
                <c:pt idx="3626">
                  <c:v>5.8016000000000005</c:v>
                </c:pt>
                <c:pt idx="3627">
                  <c:v>5.8032000000000004</c:v>
                </c:pt>
                <c:pt idx="3628">
                  <c:v>5.8048000000000002</c:v>
                </c:pt>
                <c:pt idx="3629">
                  <c:v>5.8064</c:v>
                </c:pt>
                <c:pt idx="3630">
                  <c:v>5.8080000000000007</c:v>
                </c:pt>
                <c:pt idx="3631">
                  <c:v>5.8096000000000005</c:v>
                </c:pt>
                <c:pt idx="3632">
                  <c:v>5.8112000000000004</c:v>
                </c:pt>
                <c:pt idx="3633">
                  <c:v>5.8128000000000002</c:v>
                </c:pt>
                <c:pt idx="3634">
                  <c:v>5.8144</c:v>
                </c:pt>
                <c:pt idx="3635">
                  <c:v>5.8159999999999998</c:v>
                </c:pt>
                <c:pt idx="3636">
                  <c:v>5.8176000000000005</c:v>
                </c:pt>
                <c:pt idx="3637">
                  <c:v>5.8192000000000004</c:v>
                </c:pt>
                <c:pt idx="3638">
                  <c:v>5.8208000000000002</c:v>
                </c:pt>
                <c:pt idx="3639">
                  <c:v>5.8224</c:v>
                </c:pt>
                <c:pt idx="3640">
                  <c:v>5.8239999999999998</c:v>
                </c:pt>
                <c:pt idx="3641">
                  <c:v>5.8256000000000006</c:v>
                </c:pt>
                <c:pt idx="3642">
                  <c:v>5.8272000000000004</c:v>
                </c:pt>
                <c:pt idx="3643">
                  <c:v>5.8288000000000002</c:v>
                </c:pt>
                <c:pt idx="3644">
                  <c:v>5.8304</c:v>
                </c:pt>
                <c:pt idx="3645">
                  <c:v>5.8319999999999999</c:v>
                </c:pt>
                <c:pt idx="3646">
                  <c:v>5.8336000000000006</c:v>
                </c:pt>
                <c:pt idx="3647">
                  <c:v>5.8352000000000004</c:v>
                </c:pt>
                <c:pt idx="3648">
                  <c:v>5.8368000000000002</c:v>
                </c:pt>
                <c:pt idx="3649">
                  <c:v>5.8384</c:v>
                </c:pt>
                <c:pt idx="3650">
                  <c:v>5.84</c:v>
                </c:pt>
                <c:pt idx="3651">
                  <c:v>5.8416000000000006</c:v>
                </c:pt>
                <c:pt idx="3652">
                  <c:v>5.8432000000000004</c:v>
                </c:pt>
                <c:pt idx="3653">
                  <c:v>5.8448000000000002</c:v>
                </c:pt>
                <c:pt idx="3654">
                  <c:v>5.8464</c:v>
                </c:pt>
                <c:pt idx="3655">
                  <c:v>5.8479999999999999</c:v>
                </c:pt>
                <c:pt idx="3656">
                  <c:v>5.8496000000000006</c:v>
                </c:pt>
                <c:pt idx="3657">
                  <c:v>5.8512000000000004</c:v>
                </c:pt>
                <c:pt idx="3658">
                  <c:v>5.8528000000000002</c:v>
                </c:pt>
                <c:pt idx="3659">
                  <c:v>5.8544</c:v>
                </c:pt>
                <c:pt idx="3660">
                  <c:v>5.8559999999999999</c:v>
                </c:pt>
                <c:pt idx="3661">
                  <c:v>5.8576000000000006</c:v>
                </c:pt>
                <c:pt idx="3662">
                  <c:v>5.8592000000000004</c:v>
                </c:pt>
                <c:pt idx="3663">
                  <c:v>5.8608000000000002</c:v>
                </c:pt>
                <c:pt idx="3664">
                  <c:v>5.8624000000000001</c:v>
                </c:pt>
                <c:pt idx="3665">
                  <c:v>5.8639999999999999</c:v>
                </c:pt>
                <c:pt idx="3666">
                  <c:v>5.8656000000000006</c:v>
                </c:pt>
                <c:pt idx="3667">
                  <c:v>5.8672000000000004</c:v>
                </c:pt>
                <c:pt idx="3668">
                  <c:v>5.8688000000000002</c:v>
                </c:pt>
                <c:pt idx="3669">
                  <c:v>5.8704000000000001</c:v>
                </c:pt>
                <c:pt idx="3670">
                  <c:v>5.8719999999999999</c:v>
                </c:pt>
                <c:pt idx="3671">
                  <c:v>5.8736000000000006</c:v>
                </c:pt>
                <c:pt idx="3672">
                  <c:v>5.8752000000000004</c:v>
                </c:pt>
                <c:pt idx="3673">
                  <c:v>5.8768000000000002</c:v>
                </c:pt>
                <c:pt idx="3674">
                  <c:v>5.8784000000000001</c:v>
                </c:pt>
                <c:pt idx="3675">
                  <c:v>5.88</c:v>
                </c:pt>
                <c:pt idx="3676">
                  <c:v>5.8816000000000006</c:v>
                </c:pt>
                <c:pt idx="3677">
                  <c:v>5.8832000000000004</c:v>
                </c:pt>
                <c:pt idx="3678">
                  <c:v>5.8848000000000003</c:v>
                </c:pt>
                <c:pt idx="3679">
                  <c:v>5.8864000000000001</c:v>
                </c:pt>
                <c:pt idx="3680">
                  <c:v>5.8879999999999999</c:v>
                </c:pt>
                <c:pt idx="3681">
                  <c:v>5.8896000000000006</c:v>
                </c:pt>
                <c:pt idx="3682">
                  <c:v>5.8912000000000004</c:v>
                </c:pt>
                <c:pt idx="3683">
                  <c:v>5.8928000000000003</c:v>
                </c:pt>
                <c:pt idx="3684">
                  <c:v>5.8944000000000001</c:v>
                </c:pt>
                <c:pt idx="3685">
                  <c:v>5.8959999999999999</c:v>
                </c:pt>
                <c:pt idx="3686">
                  <c:v>5.8976000000000006</c:v>
                </c:pt>
                <c:pt idx="3687">
                  <c:v>5.8992000000000004</c:v>
                </c:pt>
                <c:pt idx="3688">
                  <c:v>5.9008000000000003</c:v>
                </c:pt>
                <c:pt idx="3689">
                  <c:v>5.9024000000000001</c:v>
                </c:pt>
                <c:pt idx="3690">
                  <c:v>5.9039999999999999</c:v>
                </c:pt>
                <c:pt idx="3691">
                  <c:v>5.9056000000000006</c:v>
                </c:pt>
                <c:pt idx="3692">
                  <c:v>5.9072000000000005</c:v>
                </c:pt>
                <c:pt idx="3693">
                  <c:v>5.9088000000000003</c:v>
                </c:pt>
                <c:pt idx="3694">
                  <c:v>5.9104000000000001</c:v>
                </c:pt>
                <c:pt idx="3695">
                  <c:v>5.9119999999999999</c:v>
                </c:pt>
                <c:pt idx="3696">
                  <c:v>5.9136000000000006</c:v>
                </c:pt>
                <c:pt idx="3697">
                  <c:v>5.9152000000000005</c:v>
                </c:pt>
                <c:pt idx="3698">
                  <c:v>5.9168000000000003</c:v>
                </c:pt>
                <c:pt idx="3699">
                  <c:v>5.9184000000000001</c:v>
                </c:pt>
                <c:pt idx="3700">
                  <c:v>5.92</c:v>
                </c:pt>
                <c:pt idx="3701">
                  <c:v>5.9216000000000006</c:v>
                </c:pt>
                <c:pt idx="3702">
                  <c:v>5.9232000000000005</c:v>
                </c:pt>
                <c:pt idx="3703">
                  <c:v>5.9248000000000003</c:v>
                </c:pt>
                <c:pt idx="3704">
                  <c:v>5.9264000000000001</c:v>
                </c:pt>
                <c:pt idx="3705">
                  <c:v>5.9279999999999999</c:v>
                </c:pt>
                <c:pt idx="3706">
                  <c:v>5.9296000000000006</c:v>
                </c:pt>
                <c:pt idx="3707">
                  <c:v>5.9312000000000005</c:v>
                </c:pt>
                <c:pt idx="3708">
                  <c:v>5.9328000000000003</c:v>
                </c:pt>
                <c:pt idx="3709">
                  <c:v>5.9344000000000001</c:v>
                </c:pt>
                <c:pt idx="3710">
                  <c:v>5.9359999999999999</c:v>
                </c:pt>
                <c:pt idx="3711">
                  <c:v>5.9376000000000007</c:v>
                </c:pt>
                <c:pt idx="3712">
                  <c:v>5.9392000000000005</c:v>
                </c:pt>
                <c:pt idx="3713">
                  <c:v>5.9408000000000003</c:v>
                </c:pt>
                <c:pt idx="3714">
                  <c:v>5.9424000000000001</c:v>
                </c:pt>
                <c:pt idx="3715">
                  <c:v>5.944</c:v>
                </c:pt>
                <c:pt idx="3716">
                  <c:v>5.9456000000000007</c:v>
                </c:pt>
                <c:pt idx="3717">
                  <c:v>5.9472000000000005</c:v>
                </c:pt>
                <c:pt idx="3718">
                  <c:v>5.9488000000000003</c:v>
                </c:pt>
                <c:pt idx="3719">
                  <c:v>5.9504000000000001</c:v>
                </c:pt>
                <c:pt idx="3720">
                  <c:v>5.952</c:v>
                </c:pt>
                <c:pt idx="3721">
                  <c:v>5.9536000000000007</c:v>
                </c:pt>
                <c:pt idx="3722">
                  <c:v>5.9552000000000005</c:v>
                </c:pt>
                <c:pt idx="3723">
                  <c:v>5.9568000000000003</c:v>
                </c:pt>
                <c:pt idx="3724">
                  <c:v>5.9584000000000001</c:v>
                </c:pt>
                <c:pt idx="3725">
                  <c:v>5.96</c:v>
                </c:pt>
                <c:pt idx="3726">
                  <c:v>5.9616000000000007</c:v>
                </c:pt>
                <c:pt idx="3727">
                  <c:v>5.9632000000000005</c:v>
                </c:pt>
                <c:pt idx="3728">
                  <c:v>5.9648000000000003</c:v>
                </c:pt>
                <c:pt idx="3729">
                  <c:v>5.9664000000000001</c:v>
                </c:pt>
                <c:pt idx="3730">
                  <c:v>5.968</c:v>
                </c:pt>
                <c:pt idx="3731">
                  <c:v>5.9696000000000007</c:v>
                </c:pt>
                <c:pt idx="3732">
                  <c:v>5.9712000000000005</c:v>
                </c:pt>
                <c:pt idx="3733">
                  <c:v>5.9728000000000003</c:v>
                </c:pt>
                <c:pt idx="3734">
                  <c:v>5.9744000000000002</c:v>
                </c:pt>
                <c:pt idx="3735">
                  <c:v>5.976</c:v>
                </c:pt>
                <c:pt idx="3736">
                  <c:v>5.9776000000000007</c:v>
                </c:pt>
                <c:pt idx="3737">
                  <c:v>5.9792000000000005</c:v>
                </c:pt>
                <c:pt idx="3738">
                  <c:v>5.9808000000000003</c:v>
                </c:pt>
                <c:pt idx="3739">
                  <c:v>5.9824000000000002</c:v>
                </c:pt>
                <c:pt idx="3740">
                  <c:v>5.984</c:v>
                </c:pt>
                <c:pt idx="3741">
                  <c:v>5.9856000000000007</c:v>
                </c:pt>
                <c:pt idx="3742">
                  <c:v>5.9872000000000005</c:v>
                </c:pt>
                <c:pt idx="3743">
                  <c:v>5.9888000000000003</c:v>
                </c:pt>
                <c:pt idx="3744">
                  <c:v>5.9904000000000002</c:v>
                </c:pt>
                <c:pt idx="3745">
                  <c:v>5.992</c:v>
                </c:pt>
                <c:pt idx="3746">
                  <c:v>5.9936000000000007</c:v>
                </c:pt>
                <c:pt idx="3747">
                  <c:v>5.9952000000000005</c:v>
                </c:pt>
                <c:pt idx="3748">
                  <c:v>5.9968000000000004</c:v>
                </c:pt>
                <c:pt idx="3749">
                  <c:v>5.9984000000000002</c:v>
                </c:pt>
                <c:pt idx="3750">
                  <c:v>6</c:v>
                </c:pt>
                <c:pt idx="3751">
                  <c:v>6.0016000000000007</c:v>
                </c:pt>
                <c:pt idx="3752">
                  <c:v>6.0032000000000005</c:v>
                </c:pt>
                <c:pt idx="3753">
                  <c:v>6.0048000000000004</c:v>
                </c:pt>
                <c:pt idx="3754">
                  <c:v>6.0064000000000002</c:v>
                </c:pt>
                <c:pt idx="3755">
                  <c:v>6.008</c:v>
                </c:pt>
                <c:pt idx="3756">
                  <c:v>6.0096000000000007</c:v>
                </c:pt>
                <c:pt idx="3757">
                  <c:v>6.0112000000000005</c:v>
                </c:pt>
                <c:pt idx="3758">
                  <c:v>6.0128000000000004</c:v>
                </c:pt>
                <c:pt idx="3759">
                  <c:v>6.0144000000000002</c:v>
                </c:pt>
                <c:pt idx="3760">
                  <c:v>6.016</c:v>
                </c:pt>
                <c:pt idx="3761">
                  <c:v>6.0176000000000007</c:v>
                </c:pt>
                <c:pt idx="3762">
                  <c:v>6.0192000000000005</c:v>
                </c:pt>
                <c:pt idx="3763">
                  <c:v>6.0208000000000004</c:v>
                </c:pt>
                <c:pt idx="3764">
                  <c:v>6.0224000000000002</c:v>
                </c:pt>
                <c:pt idx="3765">
                  <c:v>6.024</c:v>
                </c:pt>
                <c:pt idx="3766">
                  <c:v>6.0255999999999998</c:v>
                </c:pt>
                <c:pt idx="3767">
                  <c:v>6.0272000000000006</c:v>
                </c:pt>
                <c:pt idx="3768">
                  <c:v>6.0288000000000004</c:v>
                </c:pt>
                <c:pt idx="3769">
                  <c:v>6.0304000000000002</c:v>
                </c:pt>
                <c:pt idx="3770">
                  <c:v>6.032</c:v>
                </c:pt>
                <c:pt idx="3771">
                  <c:v>6.0335999999999999</c:v>
                </c:pt>
                <c:pt idx="3772">
                  <c:v>6.0352000000000006</c:v>
                </c:pt>
                <c:pt idx="3773">
                  <c:v>6.0368000000000004</c:v>
                </c:pt>
                <c:pt idx="3774">
                  <c:v>6.0384000000000002</c:v>
                </c:pt>
                <c:pt idx="3775">
                  <c:v>6.04</c:v>
                </c:pt>
                <c:pt idx="3776">
                  <c:v>6.0415999999999999</c:v>
                </c:pt>
                <c:pt idx="3777">
                  <c:v>6.0432000000000006</c:v>
                </c:pt>
                <c:pt idx="3778">
                  <c:v>6.0448000000000004</c:v>
                </c:pt>
                <c:pt idx="3779">
                  <c:v>6.0464000000000002</c:v>
                </c:pt>
                <c:pt idx="3780">
                  <c:v>6.048</c:v>
                </c:pt>
                <c:pt idx="3781">
                  <c:v>6.0495999999999999</c:v>
                </c:pt>
                <c:pt idx="3782">
                  <c:v>6.0512000000000006</c:v>
                </c:pt>
                <c:pt idx="3783">
                  <c:v>6.0528000000000004</c:v>
                </c:pt>
                <c:pt idx="3784">
                  <c:v>6.0544000000000002</c:v>
                </c:pt>
                <c:pt idx="3785">
                  <c:v>6.056</c:v>
                </c:pt>
                <c:pt idx="3786">
                  <c:v>6.0575999999999999</c:v>
                </c:pt>
                <c:pt idx="3787">
                  <c:v>6.0592000000000006</c:v>
                </c:pt>
                <c:pt idx="3788">
                  <c:v>6.0608000000000004</c:v>
                </c:pt>
                <c:pt idx="3789">
                  <c:v>6.0624000000000002</c:v>
                </c:pt>
                <c:pt idx="3790">
                  <c:v>6.0640000000000001</c:v>
                </c:pt>
                <c:pt idx="3791">
                  <c:v>6.0655999999999999</c:v>
                </c:pt>
                <c:pt idx="3792">
                  <c:v>6.0672000000000006</c:v>
                </c:pt>
                <c:pt idx="3793">
                  <c:v>6.0688000000000004</c:v>
                </c:pt>
                <c:pt idx="3794">
                  <c:v>6.0704000000000002</c:v>
                </c:pt>
                <c:pt idx="3795">
                  <c:v>6.0720000000000001</c:v>
                </c:pt>
                <c:pt idx="3796">
                  <c:v>6.0735999999999999</c:v>
                </c:pt>
                <c:pt idx="3797">
                  <c:v>6.0752000000000006</c:v>
                </c:pt>
                <c:pt idx="3798">
                  <c:v>6.0768000000000004</c:v>
                </c:pt>
                <c:pt idx="3799">
                  <c:v>6.0784000000000002</c:v>
                </c:pt>
                <c:pt idx="3800">
                  <c:v>6.08</c:v>
                </c:pt>
                <c:pt idx="3801">
                  <c:v>6.0815999999999999</c:v>
                </c:pt>
                <c:pt idx="3802">
                  <c:v>6.0832000000000006</c:v>
                </c:pt>
                <c:pt idx="3803">
                  <c:v>6.0848000000000004</c:v>
                </c:pt>
                <c:pt idx="3804">
                  <c:v>6.0864000000000003</c:v>
                </c:pt>
                <c:pt idx="3805">
                  <c:v>6.0880000000000001</c:v>
                </c:pt>
                <c:pt idx="3806">
                  <c:v>6.0895999999999999</c:v>
                </c:pt>
                <c:pt idx="3807">
                  <c:v>6.0912000000000006</c:v>
                </c:pt>
                <c:pt idx="3808">
                  <c:v>6.0928000000000004</c:v>
                </c:pt>
                <c:pt idx="3809">
                  <c:v>6.0944000000000003</c:v>
                </c:pt>
                <c:pt idx="3810">
                  <c:v>6.0960000000000001</c:v>
                </c:pt>
                <c:pt idx="3811">
                  <c:v>6.0975999999999999</c:v>
                </c:pt>
                <c:pt idx="3812">
                  <c:v>6.0992000000000006</c:v>
                </c:pt>
                <c:pt idx="3813">
                  <c:v>6.1008000000000004</c:v>
                </c:pt>
                <c:pt idx="3814">
                  <c:v>6.1024000000000003</c:v>
                </c:pt>
                <c:pt idx="3815">
                  <c:v>6.1040000000000001</c:v>
                </c:pt>
                <c:pt idx="3816">
                  <c:v>6.1055999999999999</c:v>
                </c:pt>
                <c:pt idx="3817">
                  <c:v>6.1072000000000006</c:v>
                </c:pt>
                <c:pt idx="3818">
                  <c:v>6.1088000000000005</c:v>
                </c:pt>
                <c:pt idx="3819">
                  <c:v>6.1104000000000003</c:v>
                </c:pt>
                <c:pt idx="3820">
                  <c:v>6.1120000000000001</c:v>
                </c:pt>
                <c:pt idx="3821">
                  <c:v>6.1135999999999999</c:v>
                </c:pt>
                <c:pt idx="3822">
                  <c:v>6.1152000000000006</c:v>
                </c:pt>
                <c:pt idx="3823">
                  <c:v>6.1168000000000005</c:v>
                </c:pt>
                <c:pt idx="3824">
                  <c:v>6.1184000000000003</c:v>
                </c:pt>
                <c:pt idx="3825">
                  <c:v>6.12</c:v>
                </c:pt>
                <c:pt idx="3826">
                  <c:v>6.1215999999999999</c:v>
                </c:pt>
                <c:pt idx="3827">
                  <c:v>6.1232000000000006</c:v>
                </c:pt>
                <c:pt idx="3828">
                  <c:v>6.1248000000000005</c:v>
                </c:pt>
                <c:pt idx="3829">
                  <c:v>6.1264000000000003</c:v>
                </c:pt>
                <c:pt idx="3830">
                  <c:v>6.1280000000000001</c:v>
                </c:pt>
                <c:pt idx="3831">
                  <c:v>6.1295999999999999</c:v>
                </c:pt>
                <c:pt idx="3832">
                  <c:v>6.1312000000000006</c:v>
                </c:pt>
                <c:pt idx="3833">
                  <c:v>6.1328000000000005</c:v>
                </c:pt>
                <c:pt idx="3834">
                  <c:v>6.1344000000000003</c:v>
                </c:pt>
                <c:pt idx="3835">
                  <c:v>6.1360000000000001</c:v>
                </c:pt>
                <c:pt idx="3836">
                  <c:v>6.1375999999999999</c:v>
                </c:pt>
                <c:pt idx="3837">
                  <c:v>6.1392000000000007</c:v>
                </c:pt>
                <c:pt idx="3838">
                  <c:v>6.1408000000000005</c:v>
                </c:pt>
                <c:pt idx="3839">
                  <c:v>6.1424000000000003</c:v>
                </c:pt>
                <c:pt idx="3840">
                  <c:v>6.1440000000000001</c:v>
                </c:pt>
                <c:pt idx="3841">
                  <c:v>6.1456</c:v>
                </c:pt>
                <c:pt idx="3842">
                  <c:v>6.1472000000000007</c:v>
                </c:pt>
                <c:pt idx="3843">
                  <c:v>6.1488000000000005</c:v>
                </c:pt>
                <c:pt idx="3844">
                  <c:v>6.1504000000000003</c:v>
                </c:pt>
                <c:pt idx="3845">
                  <c:v>6.1520000000000001</c:v>
                </c:pt>
                <c:pt idx="3846">
                  <c:v>6.1536</c:v>
                </c:pt>
                <c:pt idx="3847">
                  <c:v>6.1552000000000007</c:v>
                </c:pt>
                <c:pt idx="3848">
                  <c:v>6.1568000000000005</c:v>
                </c:pt>
                <c:pt idx="3849">
                  <c:v>6.1584000000000003</c:v>
                </c:pt>
                <c:pt idx="3850">
                  <c:v>6.16</c:v>
                </c:pt>
                <c:pt idx="3851">
                  <c:v>6.1616</c:v>
                </c:pt>
                <c:pt idx="3852">
                  <c:v>6.1632000000000007</c:v>
                </c:pt>
                <c:pt idx="3853">
                  <c:v>6.1648000000000005</c:v>
                </c:pt>
                <c:pt idx="3854">
                  <c:v>6.1664000000000003</c:v>
                </c:pt>
                <c:pt idx="3855">
                  <c:v>6.1680000000000001</c:v>
                </c:pt>
                <c:pt idx="3856">
                  <c:v>6.1696</c:v>
                </c:pt>
                <c:pt idx="3857">
                  <c:v>6.1712000000000007</c:v>
                </c:pt>
                <c:pt idx="3858">
                  <c:v>6.1728000000000005</c:v>
                </c:pt>
                <c:pt idx="3859">
                  <c:v>6.1744000000000003</c:v>
                </c:pt>
                <c:pt idx="3860">
                  <c:v>6.1760000000000002</c:v>
                </c:pt>
                <c:pt idx="3861">
                  <c:v>6.1776</c:v>
                </c:pt>
                <c:pt idx="3862">
                  <c:v>6.1792000000000007</c:v>
                </c:pt>
                <c:pt idx="3863">
                  <c:v>6.1808000000000005</c:v>
                </c:pt>
                <c:pt idx="3864">
                  <c:v>6.1824000000000003</c:v>
                </c:pt>
                <c:pt idx="3865">
                  <c:v>6.1840000000000002</c:v>
                </c:pt>
                <c:pt idx="3866">
                  <c:v>6.1856</c:v>
                </c:pt>
                <c:pt idx="3867">
                  <c:v>6.1872000000000007</c:v>
                </c:pt>
                <c:pt idx="3868">
                  <c:v>6.1888000000000005</c:v>
                </c:pt>
                <c:pt idx="3869">
                  <c:v>6.1904000000000003</c:v>
                </c:pt>
                <c:pt idx="3870">
                  <c:v>6.1920000000000002</c:v>
                </c:pt>
                <c:pt idx="3871">
                  <c:v>6.1936</c:v>
                </c:pt>
                <c:pt idx="3872">
                  <c:v>6.1952000000000007</c:v>
                </c:pt>
                <c:pt idx="3873">
                  <c:v>6.1968000000000005</c:v>
                </c:pt>
                <c:pt idx="3874">
                  <c:v>6.1984000000000004</c:v>
                </c:pt>
                <c:pt idx="3875">
                  <c:v>6.2</c:v>
                </c:pt>
                <c:pt idx="3876">
                  <c:v>6.2016</c:v>
                </c:pt>
                <c:pt idx="3877">
                  <c:v>6.2032000000000007</c:v>
                </c:pt>
                <c:pt idx="3878">
                  <c:v>6.2048000000000005</c:v>
                </c:pt>
                <c:pt idx="3879">
                  <c:v>6.2064000000000004</c:v>
                </c:pt>
                <c:pt idx="3880">
                  <c:v>6.2080000000000002</c:v>
                </c:pt>
                <c:pt idx="3881">
                  <c:v>6.2096</c:v>
                </c:pt>
                <c:pt idx="3882">
                  <c:v>6.2112000000000007</c:v>
                </c:pt>
                <c:pt idx="3883">
                  <c:v>6.2128000000000005</c:v>
                </c:pt>
                <c:pt idx="3884">
                  <c:v>6.2144000000000004</c:v>
                </c:pt>
                <c:pt idx="3885">
                  <c:v>6.2160000000000002</c:v>
                </c:pt>
                <c:pt idx="3886">
                  <c:v>6.2176</c:v>
                </c:pt>
                <c:pt idx="3887">
                  <c:v>6.2192000000000007</c:v>
                </c:pt>
                <c:pt idx="3888">
                  <c:v>6.2208000000000006</c:v>
                </c:pt>
                <c:pt idx="3889">
                  <c:v>6.2224000000000004</c:v>
                </c:pt>
                <c:pt idx="3890">
                  <c:v>6.2240000000000002</c:v>
                </c:pt>
                <c:pt idx="3891">
                  <c:v>6.2256</c:v>
                </c:pt>
                <c:pt idx="3892">
                  <c:v>6.2272000000000007</c:v>
                </c:pt>
                <c:pt idx="3893">
                  <c:v>6.2288000000000006</c:v>
                </c:pt>
                <c:pt idx="3894">
                  <c:v>6.2304000000000004</c:v>
                </c:pt>
                <c:pt idx="3895">
                  <c:v>6.2320000000000002</c:v>
                </c:pt>
                <c:pt idx="3896">
                  <c:v>6.2336</c:v>
                </c:pt>
                <c:pt idx="3897">
                  <c:v>6.2352000000000007</c:v>
                </c:pt>
                <c:pt idx="3898">
                  <c:v>6.2368000000000006</c:v>
                </c:pt>
                <c:pt idx="3899">
                  <c:v>6.2384000000000004</c:v>
                </c:pt>
                <c:pt idx="3900">
                  <c:v>6.24</c:v>
                </c:pt>
                <c:pt idx="3901">
                  <c:v>6.2416</c:v>
                </c:pt>
                <c:pt idx="3902">
                  <c:v>6.2431999999999999</c:v>
                </c:pt>
                <c:pt idx="3903">
                  <c:v>6.2448000000000006</c:v>
                </c:pt>
                <c:pt idx="3904">
                  <c:v>6.2464000000000004</c:v>
                </c:pt>
                <c:pt idx="3905">
                  <c:v>6.2480000000000002</c:v>
                </c:pt>
                <c:pt idx="3906">
                  <c:v>6.2496</c:v>
                </c:pt>
                <c:pt idx="3907">
                  <c:v>6.2511999999999999</c:v>
                </c:pt>
                <c:pt idx="3908">
                  <c:v>6.2528000000000006</c:v>
                </c:pt>
                <c:pt idx="3909">
                  <c:v>6.2544000000000004</c:v>
                </c:pt>
                <c:pt idx="3910">
                  <c:v>6.2560000000000002</c:v>
                </c:pt>
                <c:pt idx="3911">
                  <c:v>6.2576000000000001</c:v>
                </c:pt>
                <c:pt idx="3912">
                  <c:v>6.2591999999999999</c:v>
                </c:pt>
                <c:pt idx="3913">
                  <c:v>6.2608000000000006</c:v>
                </c:pt>
                <c:pt idx="3914">
                  <c:v>6.2624000000000004</c:v>
                </c:pt>
                <c:pt idx="3915">
                  <c:v>6.2640000000000002</c:v>
                </c:pt>
                <c:pt idx="3916">
                  <c:v>6.2656000000000001</c:v>
                </c:pt>
                <c:pt idx="3917">
                  <c:v>6.2671999999999999</c:v>
                </c:pt>
                <c:pt idx="3918">
                  <c:v>6.2688000000000006</c:v>
                </c:pt>
                <c:pt idx="3919">
                  <c:v>6.2704000000000004</c:v>
                </c:pt>
                <c:pt idx="3920">
                  <c:v>6.2720000000000002</c:v>
                </c:pt>
                <c:pt idx="3921">
                  <c:v>6.2736000000000001</c:v>
                </c:pt>
                <c:pt idx="3922">
                  <c:v>6.2751999999999999</c:v>
                </c:pt>
                <c:pt idx="3923">
                  <c:v>6.2768000000000006</c:v>
                </c:pt>
                <c:pt idx="3924">
                  <c:v>6.2784000000000004</c:v>
                </c:pt>
                <c:pt idx="3925">
                  <c:v>6.28</c:v>
                </c:pt>
                <c:pt idx="3926">
                  <c:v>6.2816000000000001</c:v>
                </c:pt>
                <c:pt idx="3927">
                  <c:v>6.2831999999999999</c:v>
                </c:pt>
                <c:pt idx="3928">
                  <c:v>6.2848000000000006</c:v>
                </c:pt>
                <c:pt idx="3929">
                  <c:v>6.2864000000000004</c:v>
                </c:pt>
                <c:pt idx="3930">
                  <c:v>6.2880000000000003</c:v>
                </c:pt>
                <c:pt idx="3931">
                  <c:v>6.2896000000000001</c:v>
                </c:pt>
                <c:pt idx="3932">
                  <c:v>6.2911999999999999</c:v>
                </c:pt>
                <c:pt idx="3933">
                  <c:v>6.2928000000000006</c:v>
                </c:pt>
                <c:pt idx="3934">
                  <c:v>6.2944000000000004</c:v>
                </c:pt>
                <c:pt idx="3935">
                  <c:v>6.2960000000000003</c:v>
                </c:pt>
                <c:pt idx="3936">
                  <c:v>6.2976000000000001</c:v>
                </c:pt>
                <c:pt idx="3937">
                  <c:v>6.2991999999999999</c:v>
                </c:pt>
                <c:pt idx="3938">
                  <c:v>6.3008000000000006</c:v>
                </c:pt>
                <c:pt idx="3939">
                  <c:v>6.3024000000000004</c:v>
                </c:pt>
                <c:pt idx="3940">
                  <c:v>6.3040000000000003</c:v>
                </c:pt>
                <c:pt idx="3941">
                  <c:v>6.3056000000000001</c:v>
                </c:pt>
                <c:pt idx="3942">
                  <c:v>6.3071999999999999</c:v>
                </c:pt>
                <c:pt idx="3943">
                  <c:v>6.3088000000000006</c:v>
                </c:pt>
                <c:pt idx="3944">
                  <c:v>6.3104000000000005</c:v>
                </c:pt>
                <c:pt idx="3945">
                  <c:v>6.3120000000000003</c:v>
                </c:pt>
                <c:pt idx="3946">
                  <c:v>6.3136000000000001</c:v>
                </c:pt>
                <c:pt idx="3947">
                  <c:v>6.3151999999999999</c:v>
                </c:pt>
                <c:pt idx="3948">
                  <c:v>6.3168000000000006</c:v>
                </c:pt>
                <c:pt idx="3949">
                  <c:v>6.3184000000000005</c:v>
                </c:pt>
                <c:pt idx="3950">
                  <c:v>6.32</c:v>
                </c:pt>
                <c:pt idx="3951">
                  <c:v>6.3216000000000001</c:v>
                </c:pt>
                <c:pt idx="3952">
                  <c:v>6.3231999999999999</c:v>
                </c:pt>
                <c:pt idx="3953">
                  <c:v>6.3248000000000006</c:v>
                </c:pt>
                <c:pt idx="3954">
                  <c:v>6.3264000000000005</c:v>
                </c:pt>
                <c:pt idx="3955">
                  <c:v>6.3280000000000003</c:v>
                </c:pt>
                <c:pt idx="3956">
                  <c:v>6.3296000000000001</c:v>
                </c:pt>
                <c:pt idx="3957">
                  <c:v>6.3311999999999999</c:v>
                </c:pt>
                <c:pt idx="3958">
                  <c:v>6.3328000000000007</c:v>
                </c:pt>
                <c:pt idx="3959">
                  <c:v>6.3344000000000005</c:v>
                </c:pt>
                <c:pt idx="3960">
                  <c:v>6.3360000000000003</c:v>
                </c:pt>
                <c:pt idx="3961">
                  <c:v>6.3376000000000001</c:v>
                </c:pt>
                <c:pt idx="3962">
                  <c:v>6.3391999999999999</c:v>
                </c:pt>
                <c:pt idx="3963">
                  <c:v>6.3408000000000007</c:v>
                </c:pt>
                <c:pt idx="3964">
                  <c:v>6.3424000000000005</c:v>
                </c:pt>
                <c:pt idx="3965">
                  <c:v>6.3440000000000003</c:v>
                </c:pt>
                <c:pt idx="3966">
                  <c:v>6.3456000000000001</c:v>
                </c:pt>
                <c:pt idx="3967">
                  <c:v>6.3472</c:v>
                </c:pt>
                <c:pt idx="3968">
                  <c:v>6.3488000000000007</c:v>
                </c:pt>
                <c:pt idx="3969">
                  <c:v>6.3504000000000005</c:v>
                </c:pt>
                <c:pt idx="3970">
                  <c:v>6.3520000000000003</c:v>
                </c:pt>
                <c:pt idx="3971">
                  <c:v>6.3536000000000001</c:v>
                </c:pt>
                <c:pt idx="3972">
                  <c:v>6.3552</c:v>
                </c:pt>
                <c:pt idx="3973">
                  <c:v>6.3568000000000007</c:v>
                </c:pt>
                <c:pt idx="3974">
                  <c:v>6.3584000000000005</c:v>
                </c:pt>
                <c:pt idx="3975">
                  <c:v>6.36</c:v>
                </c:pt>
                <c:pt idx="3976">
                  <c:v>6.3616000000000001</c:v>
                </c:pt>
                <c:pt idx="3977">
                  <c:v>6.3632</c:v>
                </c:pt>
                <c:pt idx="3978">
                  <c:v>6.3648000000000007</c:v>
                </c:pt>
                <c:pt idx="3979">
                  <c:v>6.3664000000000005</c:v>
                </c:pt>
                <c:pt idx="3980">
                  <c:v>6.3680000000000003</c:v>
                </c:pt>
                <c:pt idx="3981">
                  <c:v>6.3696000000000002</c:v>
                </c:pt>
                <c:pt idx="3982">
                  <c:v>6.3712</c:v>
                </c:pt>
                <c:pt idx="3983">
                  <c:v>6.3728000000000007</c:v>
                </c:pt>
                <c:pt idx="3984">
                  <c:v>6.3744000000000005</c:v>
                </c:pt>
                <c:pt idx="3985">
                  <c:v>6.3760000000000003</c:v>
                </c:pt>
                <c:pt idx="3986">
                  <c:v>6.3776000000000002</c:v>
                </c:pt>
                <c:pt idx="3987">
                  <c:v>6.3792</c:v>
                </c:pt>
                <c:pt idx="3988">
                  <c:v>6.3808000000000007</c:v>
                </c:pt>
                <c:pt idx="3989">
                  <c:v>6.3824000000000005</c:v>
                </c:pt>
                <c:pt idx="3990">
                  <c:v>6.3840000000000003</c:v>
                </c:pt>
                <c:pt idx="3991">
                  <c:v>6.3856000000000002</c:v>
                </c:pt>
                <c:pt idx="3992">
                  <c:v>6.3872</c:v>
                </c:pt>
                <c:pt idx="3993">
                  <c:v>6.3888000000000007</c:v>
                </c:pt>
                <c:pt idx="3994">
                  <c:v>6.3904000000000005</c:v>
                </c:pt>
                <c:pt idx="3995">
                  <c:v>6.3920000000000003</c:v>
                </c:pt>
                <c:pt idx="3996">
                  <c:v>6.3936000000000002</c:v>
                </c:pt>
                <c:pt idx="3997">
                  <c:v>6.3952</c:v>
                </c:pt>
                <c:pt idx="3998">
                  <c:v>6.3968000000000007</c:v>
                </c:pt>
                <c:pt idx="3999">
                  <c:v>6.3984000000000005</c:v>
                </c:pt>
                <c:pt idx="4000">
                  <c:v>6.4</c:v>
                </c:pt>
                <c:pt idx="4001">
                  <c:v>6.4016000000000002</c:v>
                </c:pt>
                <c:pt idx="4002">
                  <c:v>6.4032</c:v>
                </c:pt>
                <c:pt idx="4003">
                  <c:v>6.4048000000000007</c:v>
                </c:pt>
                <c:pt idx="4004">
                  <c:v>6.4064000000000005</c:v>
                </c:pt>
                <c:pt idx="4005">
                  <c:v>6.4080000000000004</c:v>
                </c:pt>
                <c:pt idx="4006">
                  <c:v>6.4096000000000002</c:v>
                </c:pt>
                <c:pt idx="4007">
                  <c:v>6.4112</c:v>
                </c:pt>
                <c:pt idx="4008">
                  <c:v>6.4128000000000007</c:v>
                </c:pt>
                <c:pt idx="4009">
                  <c:v>6.4144000000000005</c:v>
                </c:pt>
                <c:pt idx="4010">
                  <c:v>6.4160000000000004</c:v>
                </c:pt>
                <c:pt idx="4011">
                  <c:v>6.4176000000000002</c:v>
                </c:pt>
                <c:pt idx="4012">
                  <c:v>6.4192</c:v>
                </c:pt>
                <c:pt idx="4013">
                  <c:v>6.4208000000000007</c:v>
                </c:pt>
                <c:pt idx="4014">
                  <c:v>6.4224000000000006</c:v>
                </c:pt>
                <c:pt idx="4015">
                  <c:v>6.4240000000000004</c:v>
                </c:pt>
                <c:pt idx="4016">
                  <c:v>6.4256000000000002</c:v>
                </c:pt>
                <c:pt idx="4017">
                  <c:v>6.4272</c:v>
                </c:pt>
                <c:pt idx="4018">
                  <c:v>6.4288000000000007</c:v>
                </c:pt>
                <c:pt idx="4019">
                  <c:v>6.4304000000000006</c:v>
                </c:pt>
                <c:pt idx="4020">
                  <c:v>6.4320000000000004</c:v>
                </c:pt>
                <c:pt idx="4021">
                  <c:v>6.4336000000000002</c:v>
                </c:pt>
                <c:pt idx="4022">
                  <c:v>6.4352</c:v>
                </c:pt>
                <c:pt idx="4023">
                  <c:v>6.4368000000000007</c:v>
                </c:pt>
                <c:pt idx="4024">
                  <c:v>6.4384000000000006</c:v>
                </c:pt>
                <c:pt idx="4025">
                  <c:v>6.44</c:v>
                </c:pt>
                <c:pt idx="4026">
                  <c:v>6.4416000000000002</c:v>
                </c:pt>
                <c:pt idx="4027">
                  <c:v>6.4432</c:v>
                </c:pt>
                <c:pt idx="4028">
                  <c:v>6.4448000000000008</c:v>
                </c:pt>
                <c:pt idx="4029">
                  <c:v>6.4464000000000006</c:v>
                </c:pt>
                <c:pt idx="4030">
                  <c:v>6.4480000000000004</c:v>
                </c:pt>
                <c:pt idx="4031">
                  <c:v>6.4496000000000002</c:v>
                </c:pt>
                <c:pt idx="4032">
                  <c:v>6.4512</c:v>
                </c:pt>
                <c:pt idx="4033">
                  <c:v>6.4527999999999999</c:v>
                </c:pt>
                <c:pt idx="4034">
                  <c:v>6.4544000000000006</c:v>
                </c:pt>
                <c:pt idx="4035">
                  <c:v>6.4560000000000004</c:v>
                </c:pt>
                <c:pt idx="4036">
                  <c:v>6.4576000000000002</c:v>
                </c:pt>
                <c:pt idx="4037">
                  <c:v>6.4592000000000001</c:v>
                </c:pt>
                <c:pt idx="4038">
                  <c:v>6.4607999999999999</c:v>
                </c:pt>
                <c:pt idx="4039">
                  <c:v>6.4624000000000006</c:v>
                </c:pt>
                <c:pt idx="4040">
                  <c:v>6.4640000000000004</c:v>
                </c:pt>
                <c:pt idx="4041">
                  <c:v>6.4656000000000002</c:v>
                </c:pt>
                <c:pt idx="4042">
                  <c:v>6.4672000000000001</c:v>
                </c:pt>
                <c:pt idx="4043">
                  <c:v>6.4687999999999999</c:v>
                </c:pt>
                <c:pt idx="4044">
                  <c:v>6.4704000000000006</c:v>
                </c:pt>
                <c:pt idx="4045">
                  <c:v>6.4720000000000004</c:v>
                </c:pt>
                <c:pt idx="4046">
                  <c:v>6.4736000000000002</c:v>
                </c:pt>
                <c:pt idx="4047">
                  <c:v>6.4752000000000001</c:v>
                </c:pt>
                <c:pt idx="4048">
                  <c:v>6.4767999999999999</c:v>
                </c:pt>
                <c:pt idx="4049">
                  <c:v>6.4784000000000006</c:v>
                </c:pt>
                <c:pt idx="4050">
                  <c:v>6.48</c:v>
                </c:pt>
                <c:pt idx="4051">
                  <c:v>6.4816000000000003</c:v>
                </c:pt>
                <c:pt idx="4052">
                  <c:v>6.4832000000000001</c:v>
                </c:pt>
                <c:pt idx="4053">
                  <c:v>6.4847999999999999</c:v>
                </c:pt>
                <c:pt idx="4054">
                  <c:v>6.4864000000000006</c:v>
                </c:pt>
                <c:pt idx="4055">
                  <c:v>6.4880000000000004</c:v>
                </c:pt>
                <c:pt idx="4056">
                  <c:v>6.4896000000000003</c:v>
                </c:pt>
                <c:pt idx="4057">
                  <c:v>6.4912000000000001</c:v>
                </c:pt>
                <c:pt idx="4058">
                  <c:v>6.4927999999999999</c:v>
                </c:pt>
                <c:pt idx="4059">
                  <c:v>6.4944000000000006</c:v>
                </c:pt>
                <c:pt idx="4060">
                  <c:v>6.4960000000000004</c:v>
                </c:pt>
                <c:pt idx="4061">
                  <c:v>6.4976000000000003</c:v>
                </c:pt>
                <c:pt idx="4062">
                  <c:v>6.4992000000000001</c:v>
                </c:pt>
                <c:pt idx="4063">
                  <c:v>6.5007999999999999</c:v>
                </c:pt>
                <c:pt idx="4064">
                  <c:v>6.5024000000000006</c:v>
                </c:pt>
                <c:pt idx="4065">
                  <c:v>6.5040000000000004</c:v>
                </c:pt>
                <c:pt idx="4066">
                  <c:v>6.5056000000000003</c:v>
                </c:pt>
                <c:pt idx="4067">
                  <c:v>6.5072000000000001</c:v>
                </c:pt>
                <c:pt idx="4068">
                  <c:v>6.5087999999999999</c:v>
                </c:pt>
                <c:pt idx="4069">
                  <c:v>6.5104000000000006</c:v>
                </c:pt>
                <c:pt idx="4070">
                  <c:v>6.5120000000000005</c:v>
                </c:pt>
                <c:pt idx="4071">
                  <c:v>6.5136000000000003</c:v>
                </c:pt>
                <c:pt idx="4072">
                  <c:v>6.5152000000000001</c:v>
                </c:pt>
                <c:pt idx="4073">
                  <c:v>6.5167999999999999</c:v>
                </c:pt>
                <c:pt idx="4074">
                  <c:v>6.5184000000000006</c:v>
                </c:pt>
                <c:pt idx="4075">
                  <c:v>6.5200000000000005</c:v>
                </c:pt>
                <c:pt idx="4076">
                  <c:v>6.5216000000000003</c:v>
                </c:pt>
                <c:pt idx="4077">
                  <c:v>6.5232000000000001</c:v>
                </c:pt>
                <c:pt idx="4078">
                  <c:v>6.5247999999999999</c:v>
                </c:pt>
                <c:pt idx="4079">
                  <c:v>6.5264000000000006</c:v>
                </c:pt>
                <c:pt idx="4080">
                  <c:v>6.5280000000000005</c:v>
                </c:pt>
                <c:pt idx="4081">
                  <c:v>6.5296000000000003</c:v>
                </c:pt>
                <c:pt idx="4082">
                  <c:v>6.5312000000000001</c:v>
                </c:pt>
                <c:pt idx="4083">
                  <c:v>6.5327999999999999</c:v>
                </c:pt>
                <c:pt idx="4084">
                  <c:v>6.5344000000000007</c:v>
                </c:pt>
                <c:pt idx="4085">
                  <c:v>6.5360000000000005</c:v>
                </c:pt>
                <c:pt idx="4086">
                  <c:v>6.5376000000000003</c:v>
                </c:pt>
                <c:pt idx="4087">
                  <c:v>6.5392000000000001</c:v>
                </c:pt>
                <c:pt idx="4088">
                  <c:v>6.5407999999999999</c:v>
                </c:pt>
                <c:pt idx="4089">
                  <c:v>6.5424000000000007</c:v>
                </c:pt>
                <c:pt idx="4090">
                  <c:v>6.5440000000000005</c:v>
                </c:pt>
                <c:pt idx="4091">
                  <c:v>6.5456000000000003</c:v>
                </c:pt>
                <c:pt idx="4092">
                  <c:v>6.5472000000000001</c:v>
                </c:pt>
                <c:pt idx="4093">
                  <c:v>6.5488</c:v>
                </c:pt>
                <c:pt idx="4094">
                  <c:v>6.5504000000000007</c:v>
                </c:pt>
                <c:pt idx="4095">
                  <c:v>6.5520000000000005</c:v>
                </c:pt>
                <c:pt idx="4096">
                  <c:v>6.5536000000000003</c:v>
                </c:pt>
                <c:pt idx="4097">
                  <c:v>6.5552000000000001</c:v>
                </c:pt>
                <c:pt idx="4098">
                  <c:v>6.5568</c:v>
                </c:pt>
                <c:pt idx="4099">
                  <c:v>6.5584000000000007</c:v>
                </c:pt>
                <c:pt idx="4100">
                  <c:v>6.5600000000000005</c:v>
                </c:pt>
                <c:pt idx="4101">
                  <c:v>6.5616000000000003</c:v>
                </c:pt>
                <c:pt idx="4102">
                  <c:v>6.5632000000000001</c:v>
                </c:pt>
                <c:pt idx="4103">
                  <c:v>6.5648</c:v>
                </c:pt>
                <c:pt idx="4104">
                  <c:v>6.5664000000000007</c:v>
                </c:pt>
                <c:pt idx="4105">
                  <c:v>6.5680000000000005</c:v>
                </c:pt>
                <c:pt idx="4106">
                  <c:v>6.5696000000000003</c:v>
                </c:pt>
                <c:pt idx="4107">
                  <c:v>6.5712000000000002</c:v>
                </c:pt>
                <c:pt idx="4108">
                  <c:v>6.5728</c:v>
                </c:pt>
                <c:pt idx="4109">
                  <c:v>6.5744000000000007</c:v>
                </c:pt>
                <c:pt idx="4110">
                  <c:v>6.5760000000000005</c:v>
                </c:pt>
                <c:pt idx="4111">
                  <c:v>6.5776000000000003</c:v>
                </c:pt>
                <c:pt idx="4112">
                  <c:v>6.5792000000000002</c:v>
                </c:pt>
                <c:pt idx="4113">
                  <c:v>6.5808</c:v>
                </c:pt>
                <c:pt idx="4114">
                  <c:v>6.5824000000000007</c:v>
                </c:pt>
                <c:pt idx="4115">
                  <c:v>6.5840000000000005</c:v>
                </c:pt>
                <c:pt idx="4116">
                  <c:v>6.5856000000000003</c:v>
                </c:pt>
                <c:pt idx="4117">
                  <c:v>6.5872000000000002</c:v>
                </c:pt>
                <c:pt idx="4118">
                  <c:v>6.5888</c:v>
                </c:pt>
                <c:pt idx="4119">
                  <c:v>6.5904000000000007</c:v>
                </c:pt>
                <c:pt idx="4120">
                  <c:v>6.5920000000000005</c:v>
                </c:pt>
                <c:pt idx="4121">
                  <c:v>6.5936000000000003</c:v>
                </c:pt>
                <c:pt idx="4122">
                  <c:v>6.5952000000000002</c:v>
                </c:pt>
                <c:pt idx="4123">
                  <c:v>6.5968</c:v>
                </c:pt>
                <c:pt idx="4124">
                  <c:v>6.5984000000000007</c:v>
                </c:pt>
                <c:pt idx="4125">
                  <c:v>6.6000000000000005</c:v>
                </c:pt>
                <c:pt idx="4126">
                  <c:v>6.6016000000000004</c:v>
                </c:pt>
                <c:pt idx="4127">
                  <c:v>6.6032000000000002</c:v>
                </c:pt>
                <c:pt idx="4128">
                  <c:v>6.6048</c:v>
                </c:pt>
                <c:pt idx="4129">
                  <c:v>6.6064000000000007</c:v>
                </c:pt>
                <c:pt idx="4130">
                  <c:v>6.6080000000000005</c:v>
                </c:pt>
                <c:pt idx="4131">
                  <c:v>6.6096000000000004</c:v>
                </c:pt>
                <c:pt idx="4132">
                  <c:v>6.6112000000000002</c:v>
                </c:pt>
                <c:pt idx="4133">
                  <c:v>6.6128</c:v>
                </c:pt>
                <c:pt idx="4134">
                  <c:v>6.6144000000000007</c:v>
                </c:pt>
                <c:pt idx="4135">
                  <c:v>6.6160000000000005</c:v>
                </c:pt>
                <c:pt idx="4136">
                  <c:v>6.6176000000000004</c:v>
                </c:pt>
                <c:pt idx="4137">
                  <c:v>6.6192000000000002</c:v>
                </c:pt>
                <c:pt idx="4138">
                  <c:v>6.6208</c:v>
                </c:pt>
                <c:pt idx="4139">
                  <c:v>6.6224000000000007</c:v>
                </c:pt>
                <c:pt idx="4140">
                  <c:v>6.6240000000000006</c:v>
                </c:pt>
                <c:pt idx="4141">
                  <c:v>6.6256000000000004</c:v>
                </c:pt>
                <c:pt idx="4142">
                  <c:v>6.6272000000000002</c:v>
                </c:pt>
                <c:pt idx="4143">
                  <c:v>6.6288</c:v>
                </c:pt>
                <c:pt idx="4144">
                  <c:v>6.6304000000000007</c:v>
                </c:pt>
                <c:pt idx="4145">
                  <c:v>6.6320000000000006</c:v>
                </c:pt>
                <c:pt idx="4146">
                  <c:v>6.6336000000000004</c:v>
                </c:pt>
                <c:pt idx="4147">
                  <c:v>6.6352000000000002</c:v>
                </c:pt>
                <c:pt idx="4148">
                  <c:v>6.6368</c:v>
                </c:pt>
                <c:pt idx="4149">
                  <c:v>6.6384000000000007</c:v>
                </c:pt>
                <c:pt idx="4150">
                  <c:v>6.6400000000000006</c:v>
                </c:pt>
                <c:pt idx="4151">
                  <c:v>6.6416000000000004</c:v>
                </c:pt>
                <c:pt idx="4152">
                  <c:v>6.6432000000000002</c:v>
                </c:pt>
                <c:pt idx="4153">
                  <c:v>6.6448</c:v>
                </c:pt>
                <c:pt idx="4154">
                  <c:v>6.6464000000000008</c:v>
                </c:pt>
                <c:pt idx="4155">
                  <c:v>6.6480000000000006</c:v>
                </c:pt>
                <c:pt idx="4156">
                  <c:v>6.6496000000000004</c:v>
                </c:pt>
                <c:pt idx="4157">
                  <c:v>6.6512000000000002</c:v>
                </c:pt>
                <c:pt idx="4158">
                  <c:v>6.6528</c:v>
                </c:pt>
                <c:pt idx="4159">
                  <c:v>6.6544000000000008</c:v>
                </c:pt>
                <c:pt idx="4160">
                  <c:v>6.6560000000000006</c:v>
                </c:pt>
                <c:pt idx="4161">
                  <c:v>6.6576000000000004</c:v>
                </c:pt>
                <c:pt idx="4162">
                  <c:v>6.6592000000000002</c:v>
                </c:pt>
                <c:pt idx="4163">
                  <c:v>6.6608000000000001</c:v>
                </c:pt>
                <c:pt idx="4164">
                  <c:v>6.6623999999999999</c:v>
                </c:pt>
                <c:pt idx="4165">
                  <c:v>6.6640000000000006</c:v>
                </c:pt>
                <c:pt idx="4166">
                  <c:v>6.6656000000000004</c:v>
                </c:pt>
                <c:pt idx="4167">
                  <c:v>6.6672000000000002</c:v>
                </c:pt>
                <c:pt idx="4168">
                  <c:v>6.6688000000000001</c:v>
                </c:pt>
                <c:pt idx="4169">
                  <c:v>6.6703999999999999</c:v>
                </c:pt>
                <c:pt idx="4170">
                  <c:v>6.6720000000000006</c:v>
                </c:pt>
                <c:pt idx="4171">
                  <c:v>6.6736000000000004</c:v>
                </c:pt>
                <c:pt idx="4172">
                  <c:v>6.6752000000000002</c:v>
                </c:pt>
                <c:pt idx="4173">
                  <c:v>6.6768000000000001</c:v>
                </c:pt>
                <c:pt idx="4174">
                  <c:v>6.6783999999999999</c:v>
                </c:pt>
                <c:pt idx="4175">
                  <c:v>6.6800000000000006</c:v>
                </c:pt>
                <c:pt idx="4176">
                  <c:v>6.6816000000000004</c:v>
                </c:pt>
                <c:pt idx="4177">
                  <c:v>6.6832000000000003</c:v>
                </c:pt>
                <c:pt idx="4178">
                  <c:v>6.6848000000000001</c:v>
                </c:pt>
                <c:pt idx="4179">
                  <c:v>6.6863999999999999</c:v>
                </c:pt>
                <c:pt idx="4180">
                  <c:v>6.6880000000000006</c:v>
                </c:pt>
                <c:pt idx="4181">
                  <c:v>6.6896000000000004</c:v>
                </c:pt>
                <c:pt idx="4182">
                  <c:v>6.6912000000000003</c:v>
                </c:pt>
                <c:pt idx="4183">
                  <c:v>6.6928000000000001</c:v>
                </c:pt>
                <c:pt idx="4184">
                  <c:v>6.6943999999999999</c:v>
                </c:pt>
                <c:pt idx="4185">
                  <c:v>6.6960000000000006</c:v>
                </c:pt>
                <c:pt idx="4186">
                  <c:v>6.6976000000000004</c:v>
                </c:pt>
                <c:pt idx="4187">
                  <c:v>6.6992000000000003</c:v>
                </c:pt>
                <c:pt idx="4188">
                  <c:v>6.7008000000000001</c:v>
                </c:pt>
                <c:pt idx="4189">
                  <c:v>6.7023999999999999</c:v>
                </c:pt>
                <c:pt idx="4190">
                  <c:v>6.7040000000000006</c:v>
                </c:pt>
                <c:pt idx="4191">
                  <c:v>6.7056000000000004</c:v>
                </c:pt>
                <c:pt idx="4192">
                  <c:v>6.7072000000000003</c:v>
                </c:pt>
                <c:pt idx="4193">
                  <c:v>6.7088000000000001</c:v>
                </c:pt>
                <c:pt idx="4194">
                  <c:v>6.7103999999999999</c:v>
                </c:pt>
                <c:pt idx="4195">
                  <c:v>6.7120000000000006</c:v>
                </c:pt>
                <c:pt idx="4196">
                  <c:v>6.7136000000000005</c:v>
                </c:pt>
                <c:pt idx="4197">
                  <c:v>6.7152000000000003</c:v>
                </c:pt>
                <c:pt idx="4198">
                  <c:v>6.7168000000000001</c:v>
                </c:pt>
                <c:pt idx="4199">
                  <c:v>6.7183999999999999</c:v>
                </c:pt>
                <c:pt idx="4200">
                  <c:v>6.7200000000000006</c:v>
                </c:pt>
                <c:pt idx="4201">
                  <c:v>6.7216000000000005</c:v>
                </c:pt>
                <c:pt idx="4202">
                  <c:v>6.7232000000000003</c:v>
                </c:pt>
                <c:pt idx="4203">
                  <c:v>6.7248000000000001</c:v>
                </c:pt>
                <c:pt idx="4204">
                  <c:v>6.7263999999999999</c:v>
                </c:pt>
                <c:pt idx="4205">
                  <c:v>6.7280000000000006</c:v>
                </c:pt>
                <c:pt idx="4206">
                  <c:v>6.7296000000000005</c:v>
                </c:pt>
                <c:pt idx="4207">
                  <c:v>6.7312000000000003</c:v>
                </c:pt>
                <c:pt idx="4208">
                  <c:v>6.7328000000000001</c:v>
                </c:pt>
                <c:pt idx="4209">
                  <c:v>6.7343999999999999</c:v>
                </c:pt>
                <c:pt idx="4210">
                  <c:v>6.7360000000000007</c:v>
                </c:pt>
                <c:pt idx="4211">
                  <c:v>6.7376000000000005</c:v>
                </c:pt>
                <c:pt idx="4212">
                  <c:v>6.7392000000000003</c:v>
                </c:pt>
                <c:pt idx="4213">
                  <c:v>6.7408000000000001</c:v>
                </c:pt>
                <c:pt idx="4214">
                  <c:v>6.7423999999999999</c:v>
                </c:pt>
                <c:pt idx="4215">
                  <c:v>6.7440000000000007</c:v>
                </c:pt>
                <c:pt idx="4216">
                  <c:v>6.7456000000000005</c:v>
                </c:pt>
                <c:pt idx="4217">
                  <c:v>6.7472000000000003</c:v>
                </c:pt>
                <c:pt idx="4218">
                  <c:v>6.7488000000000001</c:v>
                </c:pt>
                <c:pt idx="4219">
                  <c:v>6.7504</c:v>
                </c:pt>
                <c:pt idx="4220">
                  <c:v>6.7520000000000007</c:v>
                </c:pt>
                <c:pt idx="4221">
                  <c:v>6.7536000000000005</c:v>
                </c:pt>
                <c:pt idx="4222">
                  <c:v>6.7552000000000003</c:v>
                </c:pt>
                <c:pt idx="4223">
                  <c:v>6.7568000000000001</c:v>
                </c:pt>
                <c:pt idx="4224">
                  <c:v>6.7584</c:v>
                </c:pt>
                <c:pt idx="4225">
                  <c:v>6.7600000000000007</c:v>
                </c:pt>
                <c:pt idx="4226">
                  <c:v>6.7616000000000005</c:v>
                </c:pt>
                <c:pt idx="4227">
                  <c:v>6.7632000000000003</c:v>
                </c:pt>
                <c:pt idx="4228">
                  <c:v>6.7648000000000001</c:v>
                </c:pt>
                <c:pt idx="4229">
                  <c:v>6.7664</c:v>
                </c:pt>
                <c:pt idx="4230">
                  <c:v>6.7680000000000007</c:v>
                </c:pt>
                <c:pt idx="4231">
                  <c:v>6.7696000000000005</c:v>
                </c:pt>
                <c:pt idx="4232">
                  <c:v>6.7712000000000003</c:v>
                </c:pt>
                <c:pt idx="4233">
                  <c:v>6.7728000000000002</c:v>
                </c:pt>
                <c:pt idx="4234">
                  <c:v>6.7744</c:v>
                </c:pt>
                <c:pt idx="4235">
                  <c:v>6.7760000000000007</c:v>
                </c:pt>
                <c:pt idx="4236">
                  <c:v>6.7776000000000005</c:v>
                </c:pt>
                <c:pt idx="4237">
                  <c:v>6.7792000000000003</c:v>
                </c:pt>
                <c:pt idx="4238">
                  <c:v>6.7808000000000002</c:v>
                </c:pt>
                <c:pt idx="4239">
                  <c:v>6.7824</c:v>
                </c:pt>
                <c:pt idx="4240">
                  <c:v>6.7840000000000007</c:v>
                </c:pt>
                <c:pt idx="4241">
                  <c:v>6.7856000000000005</c:v>
                </c:pt>
                <c:pt idx="4242">
                  <c:v>6.7872000000000003</c:v>
                </c:pt>
                <c:pt idx="4243">
                  <c:v>6.7888000000000002</c:v>
                </c:pt>
                <c:pt idx="4244">
                  <c:v>6.7904</c:v>
                </c:pt>
                <c:pt idx="4245">
                  <c:v>6.7920000000000007</c:v>
                </c:pt>
                <c:pt idx="4246">
                  <c:v>6.7936000000000005</c:v>
                </c:pt>
                <c:pt idx="4247">
                  <c:v>6.7952000000000004</c:v>
                </c:pt>
                <c:pt idx="4248">
                  <c:v>6.7968000000000002</c:v>
                </c:pt>
                <c:pt idx="4249">
                  <c:v>6.7984</c:v>
                </c:pt>
                <c:pt idx="4250">
                  <c:v>6.8000000000000007</c:v>
                </c:pt>
                <c:pt idx="4251">
                  <c:v>6.8016000000000005</c:v>
                </c:pt>
                <c:pt idx="4252">
                  <c:v>6.8032000000000004</c:v>
                </c:pt>
                <c:pt idx="4253">
                  <c:v>6.8048000000000002</c:v>
                </c:pt>
                <c:pt idx="4254">
                  <c:v>6.8064</c:v>
                </c:pt>
                <c:pt idx="4255">
                  <c:v>6.8080000000000007</c:v>
                </c:pt>
                <c:pt idx="4256">
                  <c:v>6.8096000000000005</c:v>
                </c:pt>
                <c:pt idx="4257">
                  <c:v>6.8112000000000004</c:v>
                </c:pt>
                <c:pt idx="4258">
                  <c:v>6.8128000000000002</c:v>
                </c:pt>
                <c:pt idx="4259">
                  <c:v>6.8144</c:v>
                </c:pt>
                <c:pt idx="4260">
                  <c:v>6.8160000000000007</c:v>
                </c:pt>
                <c:pt idx="4261">
                  <c:v>6.8176000000000005</c:v>
                </c:pt>
                <c:pt idx="4262">
                  <c:v>6.8192000000000004</c:v>
                </c:pt>
                <c:pt idx="4263">
                  <c:v>6.8208000000000002</c:v>
                </c:pt>
                <c:pt idx="4264">
                  <c:v>6.8224</c:v>
                </c:pt>
                <c:pt idx="4265">
                  <c:v>6.8240000000000007</c:v>
                </c:pt>
                <c:pt idx="4266">
                  <c:v>6.8256000000000006</c:v>
                </c:pt>
                <c:pt idx="4267">
                  <c:v>6.8272000000000004</c:v>
                </c:pt>
                <c:pt idx="4268">
                  <c:v>6.8288000000000002</c:v>
                </c:pt>
                <c:pt idx="4269">
                  <c:v>6.8304</c:v>
                </c:pt>
                <c:pt idx="4270">
                  <c:v>6.8320000000000007</c:v>
                </c:pt>
                <c:pt idx="4271">
                  <c:v>6.8336000000000006</c:v>
                </c:pt>
                <c:pt idx="4272">
                  <c:v>6.8352000000000004</c:v>
                </c:pt>
                <c:pt idx="4273">
                  <c:v>6.8368000000000002</c:v>
                </c:pt>
                <c:pt idx="4274">
                  <c:v>6.8384</c:v>
                </c:pt>
                <c:pt idx="4275">
                  <c:v>6.8400000000000007</c:v>
                </c:pt>
                <c:pt idx="4276">
                  <c:v>6.8416000000000006</c:v>
                </c:pt>
                <c:pt idx="4277">
                  <c:v>6.8432000000000004</c:v>
                </c:pt>
                <c:pt idx="4278">
                  <c:v>6.8448000000000002</c:v>
                </c:pt>
                <c:pt idx="4279">
                  <c:v>6.8464</c:v>
                </c:pt>
                <c:pt idx="4280">
                  <c:v>6.8480000000000008</c:v>
                </c:pt>
                <c:pt idx="4281">
                  <c:v>6.8496000000000006</c:v>
                </c:pt>
                <c:pt idx="4282">
                  <c:v>6.8512000000000004</c:v>
                </c:pt>
                <c:pt idx="4283">
                  <c:v>6.8528000000000002</c:v>
                </c:pt>
                <c:pt idx="4284">
                  <c:v>6.8544</c:v>
                </c:pt>
                <c:pt idx="4285">
                  <c:v>6.8560000000000008</c:v>
                </c:pt>
                <c:pt idx="4286">
                  <c:v>6.8576000000000006</c:v>
                </c:pt>
                <c:pt idx="4287">
                  <c:v>6.8592000000000004</c:v>
                </c:pt>
                <c:pt idx="4288">
                  <c:v>6.8608000000000002</c:v>
                </c:pt>
                <c:pt idx="4289">
                  <c:v>6.8624000000000001</c:v>
                </c:pt>
                <c:pt idx="4290">
                  <c:v>6.8640000000000008</c:v>
                </c:pt>
                <c:pt idx="4291">
                  <c:v>6.8656000000000006</c:v>
                </c:pt>
                <c:pt idx="4292">
                  <c:v>6.8672000000000004</c:v>
                </c:pt>
                <c:pt idx="4293">
                  <c:v>6.8688000000000002</c:v>
                </c:pt>
                <c:pt idx="4294">
                  <c:v>6.8704000000000001</c:v>
                </c:pt>
                <c:pt idx="4295">
                  <c:v>6.8719999999999999</c:v>
                </c:pt>
                <c:pt idx="4296">
                  <c:v>6.8736000000000006</c:v>
                </c:pt>
                <c:pt idx="4297">
                  <c:v>6.8752000000000004</c:v>
                </c:pt>
                <c:pt idx="4298">
                  <c:v>6.8768000000000002</c:v>
                </c:pt>
                <c:pt idx="4299">
                  <c:v>6.8784000000000001</c:v>
                </c:pt>
                <c:pt idx="4300">
                  <c:v>6.88</c:v>
                </c:pt>
                <c:pt idx="4301">
                  <c:v>6.8816000000000006</c:v>
                </c:pt>
                <c:pt idx="4302">
                  <c:v>6.8832000000000004</c:v>
                </c:pt>
                <c:pt idx="4303">
                  <c:v>6.8848000000000003</c:v>
                </c:pt>
                <c:pt idx="4304">
                  <c:v>6.8864000000000001</c:v>
                </c:pt>
                <c:pt idx="4305">
                  <c:v>6.8879999999999999</c:v>
                </c:pt>
                <c:pt idx="4306">
                  <c:v>6.8896000000000006</c:v>
                </c:pt>
                <c:pt idx="4307">
                  <c:v>6.8912000000000004</c:v>
                </c:pt>
                <c:pt idx="4308">
                  <c:v>6.8928000000000003</c:v>
                </c:pt>
                <c:pt idx="4309">
                  <c:v>6.8944000000000001</c:v>
                </c:pt>
                <c:pt idx="4310">
                  <c:v>6.8959999999999999</c:v>
                </c:pt>
                <c:pt idx="4311">
                  <c:v>6.8976000000000006</c:v>
                </c:pt>
                <c:pt idx="4312">
                  <c:v>6.8992000000000004</c:v>
                </c:pt>
                <c:pt idx="4313">
                  <c:v>6.9008000000000003</c:v>
                </c:pt>
                <c:pt idx="4314">
                  <c:v>6.9024000000000001</c:v>
                </c:pt>
                <c:pt idx="4315">
                  <c:v>6.9039999999999999</c:v>
                </c:pt>
                <c:pt idx="4316">
                  <c:v>6.9056000000000006</c:v>
                </c:pt>
                <c:pt idx="4317">
                  <c:v>6.9072000000000005</c:v>
                </c:pt>
                <c:pt idx="4318">
                  <c:v>6.9088000000000003</c:v>
                </c:pt>
                <c:pt idx="4319">
                  <c:v>6.9104000000000001</c:v>
                </c:pt>
                <c:pt idx="4320">
                  <c:v>6.9119999999999999</c:v>
                </c:pt>
                <c:pt idx="4321">
                  <c:v>6.9136000000000006</c:v>
                </c:pt>
                <c:pt idx="4322">
                  <c:v>6.9152000000000005</c:v>
                </c:pt>
                <c:pt idx="4323">
                  <c:v>6.9168000000000003</c:v>
                </c:pt>
                <c:pt idx="4324">
                  <c:v>6.9184000000000001</c:v>
                </c:pt>
                <c:pt idx="4325">
                  <c:v>6.92</c:v>
                </c:pt>
                <c:pt idx="4326">
                  <c:v>6.9216000000000006</c:v>
                </c:pt>
                <c:pt idx="4327">
                  <c:v>6.9232000000000005</c:v>
                </c:pt>
                <c:pt idx="4328">
                  <c:v>6.9248000000000003</c:v>
                </c:pt>
                <c:pt idx="4329">
                  <c:v>6.9264000000000001</c:v>
                </c:pt>
                <c:pt idx="4330">
                  <c:v>6.9279999999999999</c:v>
                </c:pt>
                <c:pt idx="4331">
                  <c:v>6.9296000000000006</c:v>
                </c:pt>
                <c:pt idx="4332">
                  <c:v>6.9312000000000005</c:v>
                </c:pt>
                <c:pt idx="4333">
                  <c:v>6.9328000000000003</c:v>
                </c:pt>
                <c:pt idx="4334">
                  <c:v>6.9344000000000001</c:v>
                </c:pt>
                <c:pt idx="4335">
                  <c:v>6.9359999999999999</c:v>
                </c:pt>
                <c:pt idx="4336">
                  <c:v>6.9376000000000007</c:v>
                </c:pt>
                <c:pt idx="4337">
                  <c:v>6.9392000000000005</c:v>
                </c:pt>
                <c:pt idx="4338">
                  <c:v>6.9408000000000003</c:v>
                </c:pt>
                <c:pt idx="4339">
                  <c:v>6.9424000000000001</c:v>
                </c:pt>
                <c:pt idx="4340">
                  <c:v>6.944</c:v>
                </c:pt>
                <c:pt idx="4341">
                  <c:v>6.9456000000000007</c:v>
                </c:pt>
                <c:pt idx="4342">
                  <c:v>6.9472000000000005</c:v>
                </c:pt>
                <c:pt idx="4343">
                  <c:v>6.9488000000000003</c:v>
                </c:pt>
                <c:pt idx="4344">
                  <c:v>6.9504000000000001</c:v>
                </c:pt>
                <c:pt idx="4345">
                  <c:v>6.952</c:v>
                </c:pt>
                <c:pt idx="4346">
                  <c:v>6.9536000000000007</c:v>
                </c:pt>
                <c:pt idx="4347">
                  <c:v>6.9552000000000005</c:v>
                </c:pt>
                <c:pt idx="4348">
                  <c:v>6.9568000000000003</c:v>
                </c:pt>
                <c:pt idx="4349">
                  <c:v>6.9584000000000001</c:v>
                </c:pt>
                <c:pt idx="4350">
                  <c:v>6.96</c:v>
                </c:pt>
                <c:pt idx="4351">
                  <c:v>6.9616000000000007</c:v>
                </c:pt>
                <c:pt idx="4352">
                  <c:v>6.9632000000000005</c:v>
                </c:pt>
                <c:pt idx="4353">
                  <c:v>6.9648000000000003</c:v>
                </c:pt>
                <c:pt idx="4354">
                  <c:v>6.9664000000000001</c:v>
                </c:pt>
                <c:pt idx="4355">
                  <c:v>6.968</c:v>
                </c:pt>
                <c:pt idx="4356">
                  <c:v>6.9696000000000007</c:v>
                </c:pt>
                <c:pt idx="4357">
                  <c:v>6.9712000000000005</c:v>
                </c:pt>
                <c:pt idx="4358">
                  <c:v>6.9728000000000003</c:v>
                </c:pt>
                <c:pt idx="4359">
                  <c:v>6.9744000000000002</c:v>
                </c:pt>
                <c:pt idx="4360">
                  <c:v>6.976</c:v>
                </c:pt>
                <c:pt idx="4361">
                  <c:v>6.9776000000000007</c:v>
                </c:pt>
                <c:pt idx="4362">
                  <c:v>6.9792000000000005</c:v>
                </c:pt>
                <c:pt idx="4363">
                  <c:v>6.9808000000000003</c:v>
                </c:pt>
                <c:pt idx="4364">
                  <c:v>6.9824000000000002</c:v>
                </c:pt>
                <c:pt idx="4365">
                  <c:v>6.984</c:v>
                </c:pt>
                <c:pt idx="4366">
                  <c:v>6.9856000000000007</c:v>
                </c:pt>
                <c:pt idx="4367">
                  <c:v>6.9872000000000005</c:v>
                </c:pt>
                <c:pt idx="4368">
                  <c:v>6.9888000000000003</c:v>
                </c:pt>
                <c:pt idx="4369">
                  <c:v>6.9904000000000002</c:v>
                </c:pt>
                <c:pt idx="4370">
                  <c:v>6.992</c:v>
                </c:pt>
                <c:pt idx="4371">
                  <c:v>6.9936000000000007</c:v>
                </c:pt>
                <c:pt idx="4372">
                  <c:v>6.9952000000000005</c:v>
                </c:pt>
                <c:pt idx="4373">
                  <c:v>6.9968000000000004</c:v>
                </c:pt>
                <c:pt idx="4374">
                  <c:v>6.9984000000000002</c:v>
                </c:pt>
                <c:pt idx="4375">
                  <c:v>7</c:v>
                </c:pt>
                <c:pt idx="4376">
                  <c:v>7.0016000000000007</c:v>
                </c:pt>
                <c:pt idx="4377">
                  <c:v>7.0032000000000005</c:v>
                </c:pt>
                <c:pt idx="4378">
                  <c:v>7.0048000000000004</c:v>
                </c:pt>
                <c:pt idx="4379">
                  <c:v>7.0064000000000002</c:v>
                </c:pt>
                <c:pt idx="4380">
                  <c:v>7.008</c:v>
                </c:pt>
                <c:pt idx="4381">
                  <c:v>7.0096000000000007</c:v>
                </c:pt>
                <c:pt idx="4382">
                  <c:v>7.0112000000000005</c:v>
                </c:pt>
                <c:pt idx="4383">
                  <c:v>7.0128000000000004</c:v>
                </c:pt>
                <c:pt idx="4384">
                  <c:v>7.0144000000000002</c:v>
                </c:pt>
                <c:pt idx="4385">
                  <c:v>7.016</c:v>
                </c:pt>
                <c:pt idx="4386">
                  <c:v>7.0176000000000007</c:v>
                </c:pt>
                <c:pt idx="4387">
                  <c:v>7.0192000000000005</c:v>
                </c:pt>
                <c:pt idx="4388">
                  <c:v>7.0208000000000004</c:v>
                </c:pt>
                <c:pt idx="4389">
                  <c:v>7.0224000000000002</c:v>
                </c:pt>
                <c:pt idx="4390">
                  <c:v>7.024</c:v>
                </c:pt>
                <c:pt idx="4391">
                  <c:v>7.0256000000000007</c:v>
                </c:pt>
                <c:pt idx="4392">
                  <c:v>7.0272000000000006</c:v>
                </c:pt>
                <c:pt idx="4393">
                  <c:v>7.0288000000000004</c:v>
                </c:pt>
                <c:pt idx="4394">
                  <c:v>7.0304000000000002</c:v>
                </c:pt>
                <c:pt idx="4395">
                  <c:v>7.032</c:v>
                </c:pt>
                <c:pt idx="4396">
                  <c:v>7.0336000000000007</c:v>
                </c:pt>
                <c:pt idx="4397">
                  <c:v>7.0352000000000006</c:v>
                </c:pt>
                <c:pt idx="4398">
                  <c:v>7.0368000000000004</c:v>
                </c:pt>
                <c:pt idx="4399">
                  <c:v>7.0384000000000002</c:v>
                </c:pt>
                <c:pt idx="4400">
                  <c:v>7.04</c:v>
                </c:pt>
                <c:pt idx="4401">
                  <c:v>7.0416000000000007</c:v>
                </c:pt>
                <c:pt idx="4402">
                  <c:v>7.0432000000000006</c:v>
                </c:pt>
                <c:pt idx="4403">
                  <c:v>7.0448000000000004</c:v>
                </c:pt>
                <c:pt idx="4404">
                  <c:v>7.0464000000000002</c:v>
                </c:pt>
                <c:pt idx="4405">
                  <c:v>7.048</c:v>
                </c:pt>
                <c:pt idx="4406">
                  <c:v>7.0496000000000008</c:v>
                </c:pt>
                <c:pt idx="4407">
                  <c:v>7.0512000000000006</c:v>
                </c:pt>
                <c:pt idx="4408">
                  <c:v>7.0528000000000004</c:v>
                </c:pt>
                <c:pt idx="4409">
                  <c:v>7.0544000000000002</c:v>
                </c:pt>
                <c:pt idx="4410">
                  <c:v>7.056</c:v>
                </c:pt>
                <c:pt idx="4411">
                  <c:v>7.0576000000000008</c:v>
                </c:pt>
                <c:pt idx="4412">
                  <c:v>7.0592000000000006</c:v>
                </c:pt>
                <c:pt idx="4413">
                  <c:v>7.0608000000000004</c:v>
                </c:pt>
                <c:pt idx="4414">
                  <c:v>7.0624000000000002</c:v>
                </c:pt>
                <c:pt idx="4415">
                  <c:v>7.0640000000000001</c:v>
                </c:pt>
                <c:pt idx="4416">
                  <c:v>7.0656000000000008</c:v>
                </c:pt>
                <c:pt idx="4417">
                  <c:v>7.0672000000000006</c:v>
                </c:pt>
                <c:pt idx="4418">
                  <c:v>7.0688000000000004</c:v>
                </c:pt>
                <c:pt idx="4419">
                  <c:v>7.0704000000000002</c:v>
                </c:pt>
                <c:pt idx="4420">
                  <c:v>7.0720000000000001</c:v>
                </c:pt>
                <c:pt idx="4421">
                  <c:v>7.0736000000000008</c:v>
                </c:pt>
                <c:pt idx="4422">
                  <c:v>7.0752000000000006</c:v>
                </c:pt>
                <c:pt idx="4423">
                  <c:v>7.0768000000000004</c:v>
                </c:pt>
                <c:pt idx="4424">
                  <c:v>7.0784000000000002</c:v>
                </c:pt>
                <c:pt idx="4425">
                  <c:v>7.08</c:v>
                </c:pt>
                <c:pt idx="4426">
                  <c:v>7.0816000000000008</c:v>
                </c:pt>
                <c:pt idx="4427">
                  <c:v>7.0832000000000006</c:v>
                </c:pt>
                <c:pt idx="4428">
                  <c:v>7.0848000000000004</c:v>
                </c:pt>
                <c:pt idx="4429">
                  <c:v>7.0864000000000003</c:v>
                </c:pt>
                <c:pt idx="4430">
                  <c:v>7.0880000000000001</c:v>
                </c:pt>
                <c:pt idx="4431">
                  <c:v>7.0895999999999999</c:v>
                </c:pt>
                <c:pt idx="4432">
                  <c:v>7.0912000000000006</c:v>
                </c:pt>
                <c:pt idx="4433">
                  <c:v>7.0928000000000004</c:v>
                </c:pt>
                <c:pt idx="4434">
                  <c:v>7.0944000000000003</c:v>
                </c:pt>
                <c:pt idx="4435">
                  <c:v>7.0960000000000001</c:v>
                </c:pt>
                <c:pt idx="4436">
                  <c:v>7.0975999999999999</c:v>
                </c:pt>
                <c:pt idx="4437">
                  <c:v>7.0992000000000006</c:v>
                </c:pt>
                <c:pt idx="4438">
                  <c:v>7.1008000000000004</c:v>
                </c:pt>
                <c:pt idx="4439">
                  <c:v>7.1024000000000003</c:v>
                </c:pt>
                <c:pt idx="4440">
                  <c:v>7.1040000000000001</c:v>
                </c:pt>
                <c:pt idx="4441">
                  <c:v>7.1055999999999999</c:v>
                </c:pt>
                <c:pt idx="4442">
                  <c:v>7.1072000000000006</c:v>
                </c:pt>
                <c:pt idx="4443">
                  <c:v>7.1088000000000005</c:v>
                </c:pt>
                <c:pt idx="4444">
                  <c:v>7.1104000000000003</c:v>
                </c:pt>
                <c:pt idx="4445">
                  <c:v>7.1120000000000001</c:v>
                </c:pt>
                <c:pt idx="4446">
                  <c:v>7.1135999999999999</c:v>
                </c:pt>
                <c:pt idx="4447">
                  <c:v>7.1152000000000006</c:v>
                </c:pt>
                <c:pt idx="4448">
                  <c:v>7.1168000000000005</c:v>
                </c:pt>
                <c:pt idx="4449">
                  <c:v>7.1184000000000003</c:v>
                </c:pt>
                <c:pt idx="4450">
                  <c:v>7.12</c:v>
                </c:pt>
                <c:pt idx="4451">
                  <c:v>7.1215999999999999</c:v>
                </c:pt>
                <c:pt idx="4452">
                  <c:v>7.1232000000000006</c:v>
                </c:pt>
                <c:pt idx="4453">
                  <c:v>7.1248000000000005</c:v>
                </c:pt>
                <c:pt idx="4454">
                  <c:v>7.1264000000000003</c:v>
                </c:pt>
                <c:pt idx="4455">
                  <c:v>7.1280000000000001</c:v>
                </c:pt>
                <c:pt idx="4456">
                  <c:v>7.1295999999999999</c:v>
                </c:pt>
                <c:pt idx="4457">
                  <c:v>7.1312000000000006</c:v>
                </c:pt>
                <c:pt idx="4458">
                  <c:v>7.1328000000000005</c:v>
                </c:pt>
                <c:pt idx="4459">
                  <c:v>7.1344000000000003</c:v>
                </c:pt>
                <c:pt idx="4460">
                  <c:v>7.1360000000000001</c:v>
                </c:pt>
                <c:pt idx="4461">
                  <c:v>7.1375999999999999</c:v>
                </c:pt>
                <c:pt idx="4462">
                  <c:v>7.1392000000000007</c:v>
                </c:pt>
                <c:pt idx="4463">
                  <c:v>7.1408000000000005</c:v>
                </c:pt>
                <c:pt idx="4464">
                  <c:v>7.1424000000000003</c:v>
                </c:pt>
                <c:pt idx="4465">
                  <c:v>7.1440000000000001</c:v>
                </c:pt>
                <c:pt idx="4466">
                  <c:v>7.1456</c:v>
                </c:pt>
                <c:pt idx="4467">
                  <c:v>7.1472000000000007</c:v>
                </c:pt>
                <c:pt idx="4468">
                  <c:v>7.1488000000000005</c:v>
                </c:pt>
                <c:pt idx="4469">
                  <c:v>7.1504000000000003</c:v>
                </c:pt>
                <c:pt idx="4470">
                  <c:v>7.1520000000000001</c:v>
                </c:pt>
                <c:pt idx="4471">
                  <c:v>7.1536</c:v>
                </c:pt>
                <c:pt idx="4472">
                  <c:v>7.1552000000000007</c:v>
                </c:pt>
                <c:pt idx="4473">
                  <c:v>7.1568000000000005</c:v>
                </c:pt>
                <c:pt idx="4474">
                  <c:v>7.1584000000000003</c:v>
                </c:pt>
                <c:pt idx="4475">
                  <c:v>7.16</c:v>
                </c:pt>
                <c:pt idx="4476">
                  <c:v>7.1616</c:v>
                </c:pt>
                <c:pt idx="4477">
                  <c:v>7.1632000000000007</c:v>
                </c:pt>
                <c:pt idx="4478">
                  <c:v>7.1648000000000005</c:v>
                </c:pt>
                <c:pt idx="4479">
                  <c:v>7.1664000000000003</c:v>
                </c:pt>
                <c:pt idx="4480">
                  <c:v>7.1680000000000001</c:v>
                </c:pt>
                <c:pt idx="4481">
                  <c:v>7.1696</c:v>
                </c:pt>
                <c:pt idx="4482">
                  <c:v>7.1712000000000007</c:v>
                </c:pt>
                <c:pt idx="4483">
                  <c:v>7.1728000000000005</c:v>
                </c:pt>
                <c:pt idx="4484">
                  <c:v>7.1744000000000003</c:v>
                </c:pt>
                <c:pt idx="4485">
                  <c:v>7.1760000000000002</c:v>
                </c:pt>
                <c:pt idx="4486">
                  <c:v>7.1776</c:v>
                </c:pt>
                <c:pt idx="4487">
                  <c:v>7.1792000000000007</c:v>
                </c:pt>
                <c:pt idx="4488">
                  <c:v>7.1808000000000005</c:v>
                </c:pt>
                <c:pt idx="4489">
                  <c:v>7.1824000000000003</c:v>
                </c:pt>
                <c:pt idx="4490">
                  <c:v>7.1840000000000002</c:v>
                </c:pt>
                <c:pt idx="4491">
                  <c:v>7.1856</c:v>
                </c:pt>
                <c:pt idx="4492">
                  <c:v>7.1872000000000007</c:v>
                </c:pt>
                <c:pt idx="4493">
                  <c:v>7.1888000000000005</c:v>
                </c:pt>
                <c:pt idx="4494">
                  <c:v>7.1904000000000003</c:v>
                </c:pt>
                <c:pt idx="4495">
                  <c:v>7.1920000000000002</c:v>
                </c:pt>
                <c:pt idx="4496">
                  <c:v>7.1936</c:v>
                </c:pt>
                <c:pt idx="4497">
                  <c:v>7.1952000000000007</c:v>
                </c:pt>
                <c:pt idx="4498">
                  <c:v>7.1968000000000005</c:v>
                </c:pt>
                <c:pt idx="4499">
                  <c:v>7.1984000000000004</c:v>
                </c:pt>
                <c:pt idx="4500">
                  <c:v>7.2</c:v>
                </c:pt>
                <c:pt idx="4501">
                  <c:v>7.2016</c:v>
                </c:pt>
                <c:pt idx="4502">
                  <c:v>7.2032000000000007</c:v>
                </c:pt>
                <c:pt idx="4503">
                  <c:v>7.2048000000000005</c:v>
                </c:pt>
                <c:pt idx="4504">
                  <c:v>7.2064000000000004</c:v>
                </c:pt>
                <c:pt idx="4505">
                  <c:v>7.2080000000000002</c:v>
                </c:pt>
                <c:pt idx="4506">
                  <c:v>7.2096</c:v>
                </c:pt>
                <c:pt idx="4507">
                  <c:v>7.2112000000000007</c:v>
                </c:pt>
                <c:pt idx="4508">
                  <c:v>7.2128000000000005</c:v>
                </c:pt>
                <c:pt idx="4509">
                  <c:v>7.2144000000000004</c:v>
                </c:pt>
                <c:pt idx="4510">
                  <c:v>7.2160000000000002</c:v>
                </c:pt>
                <c:pt idx="4511">
                  <c:v>7.2176</c:v>
                </c:pt>
                <c:pt idx="4512">
                  <c:v>7.2192000000000007</c:v>
                </c:pt>
                <c:pt idx="4513">
                  <c:v>7.2208000000000006</c:v>
                </c:pt>
                <c:pt idx="4514">
                  <c:v>7.2224000000000004</c:v>
                </c:pt>
                <c:pt idx="4515">
                  <c:v>7.2240000000000002</c:v>
                </c:pt>
                <c:pt idx="4516">
                  <c:v>7.2256</c:v>
                </c:pt>
                <c:pt idx="4517">
                  <c:v>7.2272000000000007</c:v>
                </c:pt>
                <c:pt idx="4518">
                  <c:v>7.2288000000000006</c:v>
                </c:pt>
                <c:pt idx="4519">
                  <c:v>7.2304000000000004</c:v>
                </c:pt>
                <c:pt idx="4520">
                  <c:v>7.2320000000000002</c:v>
                </c:pt>
                <c:pt idx="4521">
                  <c:v>7.2336</c:v>
                </c:pt>
                <c:pt idx="4522">
                  <c:v>7.2352000000000007</c:v>
                </c:pt>
                <c:pt idx="4523">
                  <c:v>7.2368000000000006</c:v>
                </c:pt>
                <c:pt idx="4524">
                  <c:v>7.2384000000000004</c:v>
                </c:pt>
                <c:pt idx="4525">
                  <c:v>7.24</c:v>
                </c:pt>
                <c:pt idx="4526">
                  <c:v>7.2416</c:v>
                </c:pt>
                <c:pt idx="4527">
                  <c:v>7.2432000000000007</c:v>
                </c:pt>
                <c:pt idx="4528">
                  <c:v>7.2448000000000006</c:v>
                </c:pt>
                <c:pt idx="4529">
                  <c:v>7.2464000000000004</c:v>
                </c:pt>
                <c:pt idx="4530">
                  <c:v>7.2480000000000002</c:v>
                </c:pt>
                <c:pt idx="4531">
                  <c:v>7.2496</c:v>
                </c:pt>
                <c:pt idx="4532">
                  <c:v>7.2512000000000008</c:v>
                </c:pt>
                <c:pt idx="4533">
                  <c:v>7.2528000000000006</c:v>
                </c:pt>
                <c:pt idx="4534">
                  <c:v>7.2544000000000004</c:v>
                </c:pt>
                <c:pt idx="4535">
                  <c:v>7.2560000000000002</c:v>
                </c:pt>
                <c:pt idx="4536">
                  <c:v>7.2576000000000001</c:v>
                </c:pt>
                <c:pt idx="4537">
                  <c:v>7.2592000000000008</c:v>
                </c:pt>
                <c:pt idx="4538">
                  <c:v>7.2608000000000006</c:v>
                </c:pt>
                <c:pt idx="4539">
                  <c:v>7.2624000000000004</c:v>
                </c:pt>
                <c:pt idx="4540">
                  <c:v>7.2640000000000002</c:v>
                </c:pt>
                <c:pt idx="4541">
                  <c:v>7.2656000000000001</c:v>
                </c:pt>
                <c:pt idx="4542">
                  <c:v>7.2672000000000008</c:v>
                </c:pt>
                <c:pt idx="4543">
                  <c:v>7.2688000000000006</c:v>
                </c:pt>
                <c:pt idx="4544">
                  <c:v>7.2704000000000004</c:v>
                </c:pt>
                <c:pt idx="4545">
                  <c:v>7.2720000000000002</c:v>
                </c:pt>
                <c:pt idx="4546">
                  <c:v>7.2736000000000001</c:v>
                </c:pt>
                <c:pt idx="4547">
                  <c:v>7.2752000000000008</c:v>
                </c:pt>
                <c:pt idx="4548">
                  <c:v>7.2768000000000006</c:v>
                </c:pt>
                <c:pt idx="4549">
                  <c:v>7.2784000000000004</c:v>
                </c:pt>
                <c:pt idx="4550">
                  <c:v>7.28</c:v>
                </c:pt>
                <c:pt idx="4551">
                  <c:v>7.2816000000000001</c:v>
                </c:pt>
                <c:pt idx="4552">
                  <c:v>7.2832000000000008</c:v>
                </c:pt>
                <c:pt idx="4553">
                  <c:v>7.2848000000000006</c:v>
                </c:pt>
                <c:pt idx="4554">
                  <c:v>7.2864000000000004</c:v>
                </c:pt>
                <c:pt idx="4555">
                  <c:v>7.2880000000000003</c:v>
                </c:pt>
                <c:pt idx="4556">
                  <c:v>7.2896000000000001</c:v>
                </c:pt>
                <c:pt idx="4557">
                  <c:v>7.2912000000000008</c:v>
                </c:pt>
                <c:pt idx="4558">
                  <c:v>7.2928000000000006</c:v>
                </c:pt>
                <c:pt idx="4559">
                  <c:v>7.2944000000000004</c:v>
                </c:pt>
                <c:pt idx="4560">
                  <c:v>7.2960000000000003</c:v>
                </c:pt>
                <c:pt idx="4561">
                  <c:v>7.2976000000000001</c:v>
                </c:pt>
                <c:pt idx="4562">
                  <c:v>7.2991999999999999</c:v>
                </c:pt>
                <c:pt idx="4563">
                  <c:v>7.3008000000000006</c:v>
                </c:pt>
                <c:pt idx="4564">
                  <c:v>7.3024000000000004</c:v>
                </c:pt>
                <c:pt idx="4565">
                  <c:v>7.3040000000000003</c:v>
                </c:pt>
                <c:pt idx="4566">
                  <c:v>7.3056000000000001</c:v>
                </c:pt>
                <c:pt idx="4567">
                  <c:v>7.3071999999999999</c:v>
                </c:pt>
                <c:pt idx="4568">
                  <c:v>7.3088000000000006</c:v>
                </c:pt>
                <c:pt idx="4569">
                  <c:v>7.3104000000000005</c:v>
                </c:pt>
                <c:pt idx="4570">
                  <c:v>7.3120000000000003</c:v>
                </c:pt>
                <c:pt idx="4571">
                  <c:v>7.3136000000000001</c:v>
                </c:pt>
                <c:pt idx="4572">
                  <c:v>7.3151999999999999</c:v>
                </c:pt>
                <c:pt idx="4573">
                  <c:v>7.3168000000000006</c:v>
                </c:pt>
                <c:pt idx="4574">
                  <c:v>7.3184000000000005</c:v>
                </c:pt>
                <c:pt idx="4575">
                  <c:v>7.32</c:v>
                </c:pt>
                <c:pt idx="4576">
                  <c:v>7.3216000000000001</c:v>
                </c:pt>
                <c:pt idx="4577">
                  <c:v>7.3231999999999999</c:v>
                </c:pt>
                <c:pt idx="4578">
                  <c:v>7.3248000000000006</c:v>
                </c:pt>
                <c:pt idx="4579">
                  <c:v>7.3264000000000005</c:v>
                </c:pt>
                <c:pt idx="4580">
                  <c:v>7.3280000000000003</c:v>
                </c:pt>
                <c:pt idx="4581">
                  <c:v>7.3296000000000001</c:v>
                </c:pt>
                <c:pt idx="4582">
                  <c:v>7.3311999999999999</c:v>
                </c:pt>
                <c:pt idx="4583">
                  <c:v>7.3328000000000007</c:v>
                </c:pt>
                <c:pt idx="4584">
                  <c:v>7.3344000000000005</c:v>
                </c:pt>
                <c:pt idx="4585">
                  <c:v>7.3360000000000003</c:v>
                </c:pt>
                <c:pt idx="4586">
                  <c:v>7.3376000000000001</c:v>
                </c:pt>
                <c:pt idx="4587">
                  <c:v>7.3391999999999999</c:v>
                </c:pt>
                <c:pt idx="4588">
                  <c:v>7.3408000000000007</c:v>
                </c:pt>
                <c:pt idx="4589">
                  <c:v>7.3424000000000005</c:v>
                </c:pt>
                <c:pt idx="4590">
                  <c:v>7.3440000000000003</c:v>
                </c:pt>
                <c:pt idx="4591">
                  <c:v>7.3456000000000001</c:v>
                </c:pt>
                <c:pt idx="4592">
                  <c:v>7.3472</c:v>
                </c:pt>
                <c:pt idx="4593">
                  <c:v>7.3488000000000007</c:v>
                </c:pt>
                <c:pt idx="4594">
                  <c:v>7.3504000000000005</c:v>
                </c:pt>
                <c:pt idx="4595">
                  <c:v>7.3520000000000003</c:v>
                </c:pt>
                <c:pt idx="4596">
                  <c:v>7.3536000000000001</c:v>
                </c:pt>
                <c:pt idx="4597">
                  <c:v>7.3552</c:v>
                </c:pt>
                <c:pt idx="4598">
                  <c:v>7.3568000000000007</c:v>
                </c:pt>
                <c:pt idx="4599">
                  <c:v>7.3584000000000005</c:v>
                </c:pt>
                <c:pt idx="4600">
                  <c:v>7.36</c:v>
                </c:pt>
                <c:pt idx="4601">
                  <c:v>7.3616000000000001</c:v>
                </c:pt>
                <c:pt idx="4602">
                  <c:v>7.3632</c:v>
                </c:pt>
                <c:pt idx="4603">
                  <c:v>7.3648000000000007</c:v>
                </c:pt>
                <c:pt idx="4604">
                  <c:v>7.3664000000000005</c:v>
                </c:pt>
                <c:pt idx="4605">
                  <c:v>7.3680000000000003</c:v>
                </c:pt>
                <c:pt idx="4606">
                  <c:v>7.3696000000000002</c:v>
                </c:pt>
                <c:pt idx="4607">
                  <c:v>7.3712</c:v>
                </c:pt>
                <c:pt idx="4608">
                  <c:v>7.3728000000000007</c:v>
                </c:pt>
                <c:pt idx="4609">
                  <c:v>7.3744000000000005</c:v>
                </c:pt>
                <c:pt idx="4610">
                  <c:v>7.3760000000000003</c:v>
                </c:pt>
                <c:pt idx="4611">
                  <c:v>7.3776000000000002</c:v>
                </c:pt>
                <c:pt idx="4612">
                  <c:v>7.3792</c:v>
                </c:pt>
                <c:pt idx="4613">
                  <c:v>7.3808000000000007</c:v>
                </c:pt>
                <c:pt idx="4614">
                  <c:v>7.3824000000000005</c:v>
                </c:pt>
                <c:pt idx="4615">
                  <c:v>7.3840000000000003</c:v>
                </c:pt>
                <c:pt idx="4616">
                  <c:v>7.3856000000000002</c:v>
                </c:pt>
                <c:pt idx="4617">
                  <c:v>7.3872</c:v>
                </c:pt>
                <c:pt idx="4618">
                  <c:v>7.3888000000000007</c:v>
                </c:pt>
                <c:pt idx="4619">
                  <c:v>7.3904000000000005</c:v>
                </c:pt>
                <c:pt idx="4620">
                  <c:v>7.3920000000000003</c:v>
                </c:pt>
                <c:pt idx="4621">
                  <c:v>7.3936000000000002</c:v>
                </c:pt>
                <c:pt idx="4622">
                  <c:v>7.3952</c:v>
                </c:pt>
                <c:pt idx="4623">
                  <c:v>7.3968000000000007</c:v>
                </c:pt>
                <c:pt idx="4624">
                  <c:v>7.3984000000000005</c:v>
                </c:pt>
                <c:pt idx="4625">
                  <c:v>7.4</c:v>
                </c:pt>
                <c:pt idx="4626">
                  <c:v>7.4016000000000002</c:v>
                </c:pt>
                <c:pt idx="4627">
                  <c:v>7.4032</c:v>
                </c:pt>
                <c:pt idx="4628">
                  <c:v>7.4048000000000007</c:v>
                </c:pt>
                <c:pt idx="4629">
                  <c:v>7.4064000000000005</c:v>
                </c:pt>
                <c:pt idx="4630">
                  <c:v>7.4080000000000004</c:v>
                </c:pt>
                <c:pt idx="4631">
                  <c:v>7.4096000000000002</c:v>
                </c:pt>
                <c:pt idx="4632">
                  <c:v>7.4112</c:v>
                </c:pt>
                <c:pt idx="4633">
                  <c:v>7.4128000000000007</c:v>
                </c:pt>
                <c:pt idx="4634">
                  <c:v>7.4144000000000005</c:v>
                </c:pt>
                <c:pt idx="4635">
                  <c:v>7.4160000000000004</c:v>
                </c:pt>
                <c:pt idx="4636">
                  <c:v>7.4176000000000002</c:v>
                </c:pt>
                <c:pt idx="4637">
                  <c:v>7.4192</c:v>
                </c:pt>
                <c:pt idx="4638">
                  <c:v>7.4208000000000007</c:v>
                </c:pt>
                <c:pt idx="4639">
                  <c:v>7.4224000000000006</c:v>
                </c:pt>
                <c:pt idx="4640">
                  <c:v>7.4240000000000004</c:v>
                </c:pt>
                <c:pt idx="4641">
                  <c:v>7.4256000000000002</c:v>
                </c:pt>
                <c:pt idx="4642">
                  <c:v>7.4272</c:v>
                </c:pt>
                <c:pt idx="4643">
                  <c:v>7.4288000000000007</c:v>
                </c:pt>
                <c:pt idx="4644">
                  <c:v>7.4304000000000006</c:v>
                </c:pt>
                <c:pt idx="4645">
                  <c:v>7.4320000000000004</c:v>
                </c:pt>
                <c:pt idx="4646">
                  <c:v>7.4336000000000002</c:v>
                </c:pt>
                <c:pt idx="4647">
                  <c:v>7.4352</c:v>
                </c:pt>
                <c:pt idx="4648">
                  <c:v>7.4368000000000007</c:v>
                </c:pt>
                <c:pt idx="4649">
                  <c:v>7.4384000000000006</c:v>
                </c:pt>
                <c:pt idx="4650">
                  <c:v>7.44</c:v>
                </c:pt>
                <c:pt idx="4651">
                  <c:v>7.4416000000000002</c:v>
                </c:pt>
                <c:pt idx="4652">
                  <c:v>7.4432</c:v>
                </c:pt>
                <c:pt idx="4653">
                  <c:v>7.4448000000000008</c:v>
                </c:pt>
                <c:pt idx="4654">
                  <c:v>7.4464000000000006</c:v>
                </c:pt>
                <c:pt idx="4655">
                  <c:v>7.4480000000000004</c:v>
                </c:pt>
                <c:pt idx="4656">
                  <c:v>7.4496000000000002</c:v>
                </c:pt>
                <c:pt idx="4657">
                  <c:v>7.4512</c:v>
                </c:pt>
                <c:pt idx="4658">
                  <c:v>7.4528000000000008</c:v>
                </c:pt>
                <c:pt idx="4659">
                  <c:v>7.4544000000000006</c:v>
                </c:pt>
                <c:pt idx="4660">
                  <c:v>7.4560000000000004</c:v>
                </c:pt>
                <c:pt idx="4661">
                  <c:v>7.4576000000000002</c:v>
                </c:pt>
                <c:pt idx="4662">
                  <c:v>7.4592000000000001</c:v>
                </c:pt>
                <c:pt idx="4663">
                  <c:v>7.4608000000000008</c:v>
                </c:pt>
                <c:pt idx="4664">
                  <c:v>7.4624000000000006</c:v>
                </c:pt>
                <c:pt idx="4665">
                  <c:v>7.4640000000000004</c:v>
                </c:pt>
                <c:pt idx="4666">
                  <c:v>7.4656000000000002</c:v>
                </c:pt>
                <c:pt idx="4667">
                  <c:v>7.4672000000000001</c:v>
                </c:pt>
                <c:pt idx="4668">
                  <c:v>7.4688000000000008</c:v>
                </c:pt>
                <c:pt idx="4669">
                  <c:v>7.4704000000000006</c:v>
                </c:pt>
                <c:pt idx="4670">
                  <c:v>7.4720000000000004</c:v>
                </c:pt>
                <c:pt idx="4671">
                  <c:v>7.4736000000000002</c:v>
                </c:pt>
                <c:pt idx="4672">
                  <c:v>7.4752000000000001</c:v>
                </c:pt>
                <c:pt idx="4673">
                  <c:v>7.4768000000000008</c:v>
                </c:pt>
                <c:pt idx="4674">
                  <c:v>7.4784000000000006</c:v>
                </c:pt>
                <c:pt idx="4675">
                  <c:v>7.48</c:v>
                </c:pt>
                <c:pt idx="4676">
                  <c:v>7.4816000000000003</c:v>
                </c:pt>
                <c:pt idx="4677">
                  <c:v>7.4832000000000001</c:v>
                </c:pt>
                <c:pt idx="4678">
                  <c:v>7.4848000000000008</c:v>
                </c:pt>
                <c:pt idx="4679">
                  <c:v>7.4864000000000006</c:v>
                </c:pt>
                <c:pt idx="4680">
                  <c:v>7.4880000000000004</c:v>
                </c:pt>
                <c:pt idx="4681">
                  <c:v>7.4896000000000003</c:v>
                </c:pt>
                <c:pt idx="4682">
                  <c:v>7.4912000000000001</c:v>
                </c:pt>
                <c:pt idx="4683">
                  <c:v>7.4928000000000008</c:v>
                </c:pt>
                <c:pt idx="4684">
                  <c:v>7.4944000000000006</c:v>
                </c:pt>
                <c:pt idx="4685">
                  <c:v>7.4960000000000004</c:v>
                </c:pt>
                <c:pt idx="4686">
                  <c:v>7.4976000000000003</c:v>
                </c:pt>
                <c:pt idx="4687">
                  <c:v>7.4992000000000001</c:v>
                </c:pt>
                <c:pt idx="4688">
                  <c:v>7.5008000000000008</c:v>
                </c:pt>
                <c:pt idx="4689">
                  <c:v>7.5024000000000006</c:v>
                </c:pt>
                <c:pt idx="4690">
                  <c:v>7.5040000000000004</c:v>
                </c:pt>
                <c:pt idx="4691">
                  <c:v>7.5056000000000003</c:v>
                </c:pt>
                <c:pt idx="4692">
                  <c:v>7.5072000000000001</c:v>
                </c:pt>
                <c:pt idx="4693">
                  <c:v>7.5087999999999999</c:v>
                </c:pt>
                <c:pt idx="4694">
                  <c:v>7.5104000000000006</c:v>
                </c:pt>
                <c:pt idx="4695">
                  <c:v>7.5120000000000005</c:v>
                </c:pt>
                <c:pt idx="4696">
                  <c:v>7.5136000000000003</c:v>
                </c:pt>
                <c:pt idx="4697">
                  <c:v>7.5152000000000001</c:v>
                </c:pt>
                <c:pt idx="4698">
                  <c:v>7.5167999999999999</c:v>
                </c:pt>
                <c:pt idx="4699">
                  <c:v>7.5184000000000006</c:v>
                </c:pt>
                <c:pt idx="4700">
                  <c:v>7.5200000000000005</c:v>
                </c:pt>
                <c:pt idx="4701">
                  <c:v>7.5216000000000003</c:v>
                </c:pt>
                <c:pt idx="4702">
                  <c:v>7.5232000000000001</c:v>
                </c:pt>
                <c:pt idx="4703">
                  <c:v>7.5247999999999999</c:v>
                </c:pt>
                <c:pt idx="4704">
                  <c:v>7.5264000000000006</c:v>
                </c:pt>
                <c:pt idx="4705">
                  <c:v>7.5280000000000005</c:v>
                </c:pt>
                <c:pt idx="4706">
                  <c:v>7.5296000000000003</c:v>
                </c:pt>
                <c:pt idx="4707">
                  <c:v>7.5312000000000001</c:v>
                </c:pt>
                <c:pt idx="4708">
                  <c:v>7.5327999999999999</c:v>
                </c:pt>
                <c:pt idx="4709">
                  <c:v>7.5344000000000007</c:v>
                </c:pt>
                <c:pt idx="4710">
                  <c:v>7.5360000000000005</c:v>
                </c:pt>
                <c:pt idx="4711">
                  <c:v>7.5376000000000003</c:v>
                </c:pt>
                <c:pt idx="4712">
                  <c:v>7.5392000000000001</c:v>
                </c:pt>
                <c:pt idx="4713">
                  <c:v>7.5407999999999999</c:v>
                </c:pt>
                <c:pt idx="4714">
                  <c:v>7.5424000000000007</c:v>
                </c:pt>
                <c:pt idx="4715">
                  <c:v>7.5440000000000005</c:v>
                </c:pt>
                <c:pt idx="4716">
                  <c:v>7.5456000000000003</c:v>
                </c:pt>
                <c:pt idx="4717">
                  <c:v>7.5472000000000001</c:v>
                </c:pt>
                <c:pt idx="4718">
                  <c:v>7.5488</c:v>
                </c:pt>
                <c:pt idx="4719">
                  <c:v>7.5504000000000007</c:v>
                </c:pt>
                <c:pt idx="4720">
                  <c:v>7.5520000000000005</c:v>
                </c:pt>
                <c:pt idx="4721">
                  <c:v>7.5536000000000003</c:v>
                </c:pt>
                <c:pt idx="4722">
                  <c:v>7.5552000000000001</c:v>
                </c:pt>
                <c:pt idx="4723">
                  <c:v>7.5568</c:v>
                </c:pt>
                <c:pt idx="4724">
                  <c:v>7.5584000000000007</c:v>
                </c:pt>
                <c:pt idx="4725">
                  <c:v>7.5600000000000005</c:v>
                </c:pt>
                <c:pt idx="4726">
                  <c:v>7.5616000000000003</c:v>
                </c:pt>
                <c:pt idx="4727">
                  <c:v>7.5632000000000001</c:v>
                </c:pt>
                <c:pt idx="4728">
                  <c:v>7.5648</c:v>
                </c:pt>
                <c:pt idx="4729">
                  <c:v>7.5664000000000007</c:v>
                </c:pt>
                <c:pt idx="4730">
                  <c:v>7.5680000000000005</c:v>
                </c:pt>
                <c:pt idx="4731">
                  <c:v>7.5696000000000003</c:v>
                </c:pt>
                <c:pt idx="4732">
                  <c:v>7.5712000000000002</c:v>
                </c:pt>
                <c:pt idx="4733">
                  <c:v>7.5728</c:v>
                </c:pt>
                <c:pt idx="4734">
                  <c:v>7.5744000000000007</c:v>
                </c:pt>
                <c:pt idx="4735">
                  <c:v>7.5760000000000005</c:v>
                </c:pt>
                <c:pt idx="4736">
                  <c:v>7.5776000000000003</c:v>
                </c:pt>
                <c:pt idx="4737">
                  <c:v>7.5792000000000002</c:v>
                </c:pt>
                <c:pt idx="4738">
                  <c:v>7.5808</c:v>
                </c:pt>
                <c:pt idx="4739">
                  <c:v>7.5824000000000007</c:v>
                </c:pt>
                <c:pt idx="4740">
                  <c:v>7.5840000000000005</c:v>
                </c:pt>
                <c:pt idx="4741">
                  <c:v>7.5856000000000003</c:v>
                </c:pt>
                <c:pt idx="4742">
                  <c:v>7.5872000000000002</c:v>
                </c:pt>
                <c:pt idx="4743">
                  <c:v>7.5888</c:v>
                </c:pt>
                <c:pt idx="4744">
                  <c:v>7.5904000000000007</c:v>
                </c:pt>
                <c:pt idx="4745">
                  <c:v>7.5920000000000005</c:v>
                </c:pt>
                <c:pt idx="4746">
                  <c:v>7.5936000000000003</c:v>
                </c:pt>
                <c:pt idx="4747">
                  <c:v>7.5952000000000002</c:v>
                </c:pt>
                <c:pt idx="4748">
                  <c:v>7.5968</c:v>
                </c:pt>
                <c:pt idx="4749">
                  <c:v>7.5984000000000007</c:v>
                </c:pt>
                <c:pt idx="4750">
                  <c:v>7.6000000000000005</c:v>
                </c:pt>
                <c:pt idx="4751">
                  <c:v>7.6016000000000004</c:v>
                </c:pt>
                <c:pt idx="4752">
                  <c:v>7.6032000000000002</c:v>
                </c:pt>
                <c:pt idx="4753">
                  <c:v>7.6048</c:v>
                </c:pt>
                <c:pt idx="4754">
                  <c:v>7.6064000000000007</c:v>
                </c:pt>
                <c:pt idx="4755">
                  <c:v>7.6080000000000005</c:v>
                </c:pt>
                <c:pt idx="4756">
                  <c:v>7.6096000000000004</c:v>
                </c:pt>
                <c:pt idx="4757">
                  <c:v>7.6112000000000002</c:v>
                </c:pt>
                <c:pt idx="4758">
                  <c:v>7.6128</c:v>
                </c:pt>
                <c:pt idx="4759">
                  <c:v>7.6144000000000007</c:v>
                </c:pt>
                <c:pt idx="4760">
                  <c:v>7.6160000000000005</c:v>
                </c:pt>
                <c:pt idx="4761">
                  <c:v>7.6176000000000004</c:v>
                </c:pt>
                <c:pt idx="4762">
                  <c:v>7.6192000000000002</c:v>
                </c:pt>
                <c:pt idx="4763">
                  <c:v>7.6208</c:v>
                </c:pt>
                <c:pt idx="4764">
                  <c:v>7.6224000000000007</c:v>
                </c:pt>
                <c:pt idx="4765">
                  <c:v>7.6240000000000006</c:v>
                </c:pt>
                <c:pt idx="4766">
                  <c:v>7.6256000000000004</c:v>
                </c:pt>
                <c:pt idx="4767">
                  <c:v>7.6272000000000002</c:v>
                </c:pt>
                <c:pt idx="4768">
                  <c:v>7.6288</c:v>
                </c:pt>
                <c:pt idx="4769">
                  <c:v>7.6304000000000007</c:v>
                </c:pt>
                <c:pt idx="4770">
                  <c:v>7.6320000000000006</c:v>
                </c:pt>
                <c:pt idx="4771">
                  <c:v>7.6336000000000004</c:v>
                </c:pt>
                <c:pt idx="4772">
                  <c:v>7.6352000000000002</c:v>
                </c:pt>
                <c:pt idx="4773">
                  <c:v>7.6368</c:v>
                </c:pt>
                <c:pt idx="4774">
                  <c:v>7.6384000000000007</c:v>
                </c:pt>
                <c:pt idx="4775">
                  <c:v>7.6400000000000006</c:v>
                </c:pt>
                <c:pt idx="4776">
                  <c:v>7.6416000000000004</c:v>
                </c:pt>
                <c:pt idx="4777">
                  <c:v>7.6432000000000002</c:v>
                </c:pt>
                <c:pt idx="4778">
                  <c:v>7.6448</c:v>
                </c:pt>
                <c:pt idx="4779">
                  <c:v>7.6464000000000008</c:v>
                </c:pt>
                <c:pt idx="4780">
                  <c:v>7.6480000000000006</c:v>
                </c:pt>
                <c:pt idx="4781">
                  <c:v>7.6496000000000004</c:v>
                </c:pt>
                <c:pt idx="4782">
                  <c:v>7.6512000000000002</c:v>
                </c:pt>
                <c:pt idx="4783">
                  <c:v>7.6528</c:v>
                </c:pt>
                <c:pt idx="4784">
                  <c:v>7.6544000000000008</c:v>
                </c:pt>
                <c:pt idx="4785">
                  <c:v>7.6560000000000006</c:v>
                </c:pt>
                <c:pt idx="4786">
                  <c:v>7.6576000000000004</c:v>
                </c:pt>
                <c:pt idx="4787">
                  <c:v>7.6592000000000002</c:v>
                </c:pt>
                <c:pt idx="4788">
                  <c:v>7.6608000000000001</c:v>
                </c:pt>
                <c:pt idx="4789">
                  <c:v>7.6624000000000008</c:v>
                </c:pt>
                <c:pt idx="4790">
                  <c:v>7.6640000000000006</c:v>
                </c:pt>
                <c:pt idx="4791">
                  <c:v>7.6656000000000004</c:v>
                </c:pt>
                <c:pt idx="4792">
                  <c:v>7.6672000000000002</c:v>
                </c:pt>
                <c:pt idx="4793">
                  <c:v>7.6688000000000001</c:v>
                </c:pt>
                <c:pt idx="4794">
                  <c:v>7.6704000000000008</c:v>
                </c:pt>
                <c:pt idx="4795">
                  <c:v>7.6720000000000006</c:v>
                </c:pt>
                <c:pt idx="4796">
                  <c:v>7.6736000000000004</c:v>
                </c:pt>
                <c:pt idx="4797">
                  <c:v>7.6752000000000002</c:v>
                </c:pt>
                <c:pt idx="4798">
                  <c:v>7.6768000000000001</c:v>
                </c:pt>
                <c:pt idx="4799">
                  <c:v>7.6784000000000008</c:v>
                </c:pt>
                <c:pt idx="4800">
                  <c:v>7.6800000000000006</c:v>
                </c:pt>
                <c:pt idx="4801">
                  <c:v>7.6816000000000004</c:v>
                </c:pt>
                <c:pt idx="4802">
                  <c:v>7.6832000000000003</c:v>
                </c:pt>
                <c:pt idx="4803">
                  <c:v>7.6848000000000001</c:v>
                </c:pt>
                <c:pt idx="4804">
                  <c:v>7.6864000000000008</c:v>
                </c:pt>
                <c:pt idx="4805">
                  <c:v>7.6880000000000006</c:v>
                </c:pt>
                <c:pt idx="4806">
                  <c:v>7.6896000000000004</c:v>
                </c:pt>
                <c:pt idx="4807">
                  <c:v>7.6912000000000003</c:v>
                </c:pt>
                <c:pt idx="4808">
                  <c:v>7.6928000000000001</c:v>
                </c:pt>
                <c:pt idx="4809">
                  <c:v>7.6944000000000008</c:v>
                </c:pt>
                <c:pt idx="4810">
                  <c:v>7.6960000000000006</c:v>
                </c:pt>
                <c:pt idx="4811">
                  <c:v>7.6976000000000004</c:v>
                </c:pt>
                <c:pt idx="4812">
                  <c:v>7.6992000000000003</c:v>
                </c:pt>
                <c:pt idx="4813">
                  <c:v>7.7008000000000001</c:v>
                </c:pt>
                <c:pt idx="4814">
                  <c:v>7.7024000000000008</c:v>
                </c:pt>
                <c:pt idx="4815">
                  <c:v>7.7040000000000006</c:v>
                </c:pt>
                <c:pt idx="4816">
                  <c:v>7.7056000000000004</c:v>
                </c:pt>
                <c:pt idx="4817">
                  <c:v>7.7072000000000003</c:v>
                </c:pt>
                <c:pt idx="4818">
                  <c:v>7.7088000000000001</c:v>
                </c:pt>
                <c:pt idx="4819">
                  <c:v>7.7104000000000008</c:v>
                </c:pt>
                <c:pt idx="4820">
                  <c:v>7.7120000000000006</c:v>
                </c:pt>
                <c:pt idx="4821">
                  <c:v>7.7136000000000005</c:v>
                </c:pt>
                <c:pt idx="4822">
                  <c:v>7.7152000000000003</c:v>
                </c:pt>
                <c:pt idx="4823">
                  <c:v>7.7168000000000001</c:v>
                </c:pt>
                <c:pt idx="4824">
                  <c:v>7.7183999999999999</c:v>
                </c:pt>
                <c:pt idx="4825">
                  <c:v>7.7200000000000006</c:v>
                </c:pt>
                <c:pt idx="4826">
                  <c:v>7.7216000000000005</c:v>
                </c:pt>
                <c:pt idx="4827">
                  <c:v>7.7232000000000003</c:v>
                </c:pt>
                <c:pt idx="4828">
                  <c:v>7.7248000000000001</c:v>
                </c:pt>
                <c:pt idx="4829">
                  <c:v>7.7263999999999999</c:v>
                </c:pt>
                <c:pt idx="4830">
                  <c:v>7.7280000000000006</c:v>
                </c:pt>
                <c:pt idx="4831">
                  <c:v>7.7296000000000005</c:v>
                </c:pt>
                <c:pt idx="4832">
                  <c:v>7.7312000000000003</c:v>
                </c:pt>
                <c:pt idx="4833">
                  <c:v>7.7328000000000001</c:v>
                </c:pt>
                <c:pt idx="4834">
                  <c:v>7.7343999999999999</c:v>
                </c:pt>
                <c:pt idx="4835">
                  <c:v>7.7360000000000007</c:v>
                </c:pt>
                <c:pt idx="4836">
                  <c:v>7.7376000000000005</c:v>
                </c:pt>
                <c:pt idx="4837">
                  <c:v>7.7392000000000003</c:v>
                </c:pt>
                <c:pt idx="4838">
                  <c:v>7.7408000000000001</c:v>
                </c:pt>
                <c:pt idx="4839">
                  <c:v>7.7423999999999999</c:v>
                </c:pt>
                <c:pt idx="4840">
                  <c:v>7.7440000000000007</c:v>
                </c:pt>
                <c:pt idx="4841">
                  <c:v>7.7456000000000005</c:v>
                </c:pt>
                <c:pt idx="4842">
                  <c:v>7.7472000000000003</c:v>
                </c:pt>
                <c:pt idx="4843">
                  <c:v>7.7488000000000001</c:v>
                </c:pt>
                <c:pt idx="4844">
                  <c:v>7.7504</c:v>
                </c:pt>
                <c:pt idx="4845">
                  <c:v>7.7520000000000007</c:v>
                </c:pt>
                <c:pt idx="4846">
                  <c:v>7.7536000000000005</c:v>
                </c:pt>
                <c:pt idx="4847">
                  <c:v>7.7552000000000003</c:v>
                </c:pt>
                <c:pt idx="4848">
                  <c:v>7.7568000000000001</c:v>
                </c:pt>
                <c:pt idx="4849">
                  <c:v>7.7584</c:v>
                </c:pt>
                <c:pt idx="4850">
                  <c:v>7.7600000000000007</c:v>
                </c:pt>
                <c:pt idx="4851">
                  <c:v>7.7616000000000005</c:v>
                </c:pt>
                <c:pt idx="4852">
                  <c:v>7.7632000000000003</c:v>
                </c:pt>
                <c:pt idx="4853">
                  <c:v>7.7648000000000001</c:v>
                </c:pt>
                <c:pt idx="4854">
                  <c:v>7.7664</c:v>
                </c:pt>
                <c:pt idx="4855">
                  <c:v>7.7680000000000007</c:v>
                </c:pt>
                <c:pt idx="4856">
                  <c:v>7.7696000000000005</c:v>
                </c:pt>
                <c:pt idx="4857">
                  <c:v>7.7712000000000003</c:v>
                </c:pt>
                <c:pt idx="4858">
                  <c:v>7.7728000000000002</c:v>
                </c:pt>
                <c:pt idx="4859">
                  <c:v>7.7744</c:v>
                </c:pt>
                <c:pt idx="4860">
                  <c:v>7.7760000000000007</c:v>
                </c:pt>
                <c:pt idx="4861">
                  <c:v>7.7776000000000005</c:v>
                </c:pt>
                <c:pt idx="4862">
                  <c:v>7.7792000000000003</c:v>
                </c:pt>
                <c:pt idx="4863">
                  <c:v>7.7808000000000002</c:v>
                </c:pt>
                <c:pt idx="4864">
                  <c:v>7.7824</c:v>
                </c:pt>
                <c:pt idx="4865">
                  <c:v>7.7840000000000007</c:v>
                </c:pt>
                <c:pt idx="4866">
                  <c:v>7.7856000000000005</c:v>
                </c:pt>
                <c:pt idx="4867">
                  <c:v>7.7872000000000003</c:v>
                </c:pt>
                <c:pt idx="4868">
                  <c:v>7.7888000000000002</c:v>
                </c:pt>
                <c:pt idx="4869">
                  <c:v>7.7904</c:v>
                </c:pt>
                <c:pt idx="4870">
                  <c:v>7.7920000000000007</c:v>
                </c:pt>
                <c:pt idx="4871">
                  <c:v>7.7936000000000005</c:v>
                </c:pt>
                <c:pt idx="4872">
                  <c:v>7.7952000000000004</c:v>
                </c:pt>
                <c:pt idx="4873">
                  <c:v>7.7968000000000002</c:v>
                </c:pt>
                <c:pt idx="4874">
                  <c:v>7.7984</c:v>
                </c:pt>
                <c:pt idx="4875">
                  <c:v>7.8000000000000007</c:v>
                </c:pt>
                <c:pt idx="4876">
                  <c:v>7.8016000000000005</c:v>
                </c:pt>
                <c:pt idx="4877">
                  <c:v>7.8032000000000004</c:v>
                </c:pt>
                <c:pt idx="4878">
                  <c:v>7.8048000000000002</c:v>
                </c:pt>
                <c:pt idx="4879">
                  <c:v>7.8064</c:v>
                </c:pt>
                <c:pt idx="4880">
                  <c:v>7.8080000000000007</c:v>
                </c:pt>
                <c:pt idx="4881">
                  <c:v>7.8096000000000005</c:v>
                </c:pt>
                <c:pt idx="4882">
                  <c:v>7.8112000000000004</c:v>
                </c:pt>
                <c:pt idx="4883">
                  <c:v>7.8128000000000002</c:v>
                </c:pt>
                <c:pt idx="4884">
                  <c:v>7.8144</c:v>
                </c:pt>
                <c:pt idx="4885">
                  <c:v>7.8160000000000007</c:v>
                </c:pt>
                <c:pt idx="4886">
                  <c:v>7.8176000000000005</c:v>
                </c:pt>
                <c:pt idx="4887">
                  <c:v>7.8192000000000004</c:v>
                </c:pt>
                <c:pt idx="4888">
                  <c:v>7.8208000000000002</c:v>
                </c:pt>
                <c:pt idx="4889">
                  <c:v>7.8224</c:v>
                </c:pt>
                <c:pt idx="4890">
                  <c:v>7.8240000000000007</c:v>
                </c:pt>
                <c:pt idx="4891">
                  <c:v>7.8256000000000006</c:v>
                </c:pt>
                <c:pt idx="4892">
                  <c:v>7.8272000000000004</c:v>
                </c:pt>
                <c:pt idx="4893">
                  <c:v>7.8288000000000002</c:v>
                </c:pt>
                <c:pt idx="4894">
                  <c:v>7.8304</c:v>
                </c:pt>
                <c:pt idx="4895">
                  <c:v>7.8320000000000007</c:v>
                </c:pt>
                <c:pt idx="4896">
                  <c:v>7.8336000000000006</c:v>
                </c:pt>
                <c:pt idx="4897">
                  <c:v>7.8352000000000004</c:v>
                </c:pt>
                <c:pt idx="4898">
                  <c:v>7.8368000000000002</c:v>
                </c:pt>
                <c:pt idx="4899">
                  <c:v>7.8384</c:v>
                </c:pt>
                <c:pt idx="4900">
                  <c:v>7.8400000000000007</c:v>
                </c:pt>
                <c:pt idx="4901">
                  <c:v>7.8416000000000006</c:v>
                </c:pt>
                <c:pt idx="4902">
                  <c:v>7.8432000000000004</c:v>
                </c:pt>
                <c:pt idx="4903">
                  <c:v>7.8448000000000002</c:v>
                </c:pt>
                <c:pt idx="4904">
                  <c:v>7.8464</c:v>
                </c:pt>
                <c:pt idx="4905">
                  <c:v>7.8480000000000008</c:v>
                </c:pt>
                <c:pt idx="4906">
                  <c:v>7.8496000000000006</c:v>
                </c:pt>
                <c:pt idx="4907">
                  <c:v>7.8512000000000004</c:v>
                </c:pt>
                <c:pt idx="4908">
                  <c:v>7.8528000000000002</c:v>
                </c:pt>
                <c:pt idx="4909">
                  <c:v>7.8544</c:v>
                </c:pt>
                <c:pt idx="4910">
                  <c:v>7.8560000000000008</c:v>
                </c:pt>
                <c:pt idx="4911">
                  <c:v>7.8576000000000006</c:v>
                </c:pt>
                <c:pt idx="4912">
                  <c:v>7.8592000000000004</c:v>
                </c:pt>
                <c:pt idx="4913">
                  <c:v>7.8608000000000002</c:v>
                </c:pt>
                <c:pt idx="4914">
                  <c:v>7.8624000000000001</c:v>
                </c:pt>
                <c:pt idx="4915">
                  <c:v>7.8640000000000008</c:v>
                </c:pt>
                <c:pt idx="4916">
                  <c:v>7.8656000000000006</c:v>
                </c:pt>
                <c:pt idx="4917">
                  <c:v>7.8672000000000004</c:v>
                </c:pt>
                <c:pt idx="4918">
                  <c:v>7.8688000000000002</c:v>
                </c:pt>
                <c:pt idx="4919">
                  <c:v>7.8704000000000001</c:v>
                </c:pt>
                <c:pt idx="4920">
                  <c:v>7.8720000000000008</c:v>
                </c:pt>
                <c:pt idx="4921">
                  <c:v>7.8736000000000006</c:v>
                </c:pt>
                <c:pt idx="4922">
                  <c:v>7.8752000000000004</c:v>
                </c:pt>
                <c:pt idx="4923">
                  <c:v>7.8768000000000002</c:v>
                </c:pt>
                <c:pt idx="4924">
                  <c:v>7.8784000000000001</c:v>
                </c:pt>
                <c:pt idx="4925">
                  <c:v>7.8800000000000008</c:v>
                </c:pt>
                <c:pt idx="4926">
                  <c:v>7.8816000000000006</c:v>
                </c:pt>
                <c:pt idx="4927">
                  <c:v>7.8832000000000004</c:v>
                </c:pt>
                <c:pt idx="4928">
                  <c:v>7.8848000000000003</c:v>
                </c:pt>
                <c:pt idx="4929">
                  <c:v>7.8864000000000001</c:v>
                </c:pt>
                <c:pt idx="4930">
                  <c:v>7.8880000000000008</c:v>
                </c:pt>
                <c:pt idx="4931">
                  <c:v>7.8896000000000006</c:v>
                </c:pt>
                <c:pt idx="4932">
                  <c:v>7.8912000000000004</c:v>
                </c:pt>
                <c:pt idx="4933">
                  <c:v>7.8928000000000003</c:v>
                </c:pt>
                <c:pt idx="4934">
                  <c:v>7.8944000000000001</c:v>
                </c:pt>
                <c:pt idx="4935">
                  <c:v>7.8960000000000008</c:v>
                </c:pt>
                <c:pt idx="4936">
                  <c:v>7.8976000000000006</c:v>
                </c:pt>
                <c:pt idx="4937">
                  <c:v>7.8992000000000004</c:v>
                </c:pt>
                <c:pt idx="4938">
                  <c:v>7.9008000000000003</c:v>
                </c:pt>
                <c:pt idx="4939">
                  <c:v>7.9024000000000001</c:v>
                </c:pt>
                <c:pt idx="4940">
                  <c:v>7.9040000000000008</c:v>
                </c:pt>
                <c:pt idx="4941">
                  <c:v>7.9056000000000006</c:v>
                </c:pt>
                <c:pt idx="4942">
                  <c:v>7.9072000000000005</c:v>
                </c:pt>
                <c:pt idx="4943">
                  <c:v>7.9088000000000003</c:v>
                </c:pt>
                <c:pt idx="4944">
                  <c:v>7.9104000000000001</c:v>
                </c:pt>
                <c:pt idx="4945">
                  <c:v>7.9120000000000008</c:v>
                </c:pt>
                <c:pt idx="4946">
                  <c:v>7.9136000000000006</c:v>
                </c:pt>
                <c:pt idx="4947">
                  <c:v>7.9152000000000005</c:v>
                </c:pt>
                <c:pt idx="4948">
                  <c:v>7.9168000000000003</c:v>
                </c:pt>
                <c:pt idx="4949">
                  <c:v>7.9184000000000001</c:v>
                </c:pt>
                <c:pt idx="4950">
                  <c:v>7.9200000000000008</c:v>
                </c:pt>
                <c:pt idx="4951">
                  <c:v>7.9216000000000006</c:v>
                </c:pt>
                <c:pt idx="4952">
                  <c:v>7.9232000000000005</c:v>
                </c:pt>
                <c:pt idx="4953">
                  <c:v>7.9248000000000003</c:v>
                </c:pt>
                <c:pt idx="4954">
                  <c:v>7.9264000000000001</c:v>
                </c:pt>
                <c:pt idx="4955">
                  <c:v>7.9280000000000008</c:v>
                </c:pt>
                <c:pt idx="4956">
                  <c:v>7.9296000000000006</c:v>
                </c:pt>
                <c:pt idx="4957">
                  <c:v>7.9312000000000005</c:v>
                </c:pt>
                <c:pt idx="4958">
                  <c:v>7.9328000000000003</c:v>
                </c:pt>
                <c:pt idx="4959">
                  <c:v>7.9344000000000001</c:v>
                </c:pt>
                <c:pt idx="4960">
                  <c:v>7.9359999999999999</c:v>
                </c:pt>
                <c:pt idx="4961">
                  <c:v>7.9376000000000007</c:v>
                </c:pt>
                <c:pt idx="4962">
                  <c:v>7.9392000000000005</c:v>
                </c:pt>
                <c:pt idx="4963">
                  <c:v>7.9408000000000003</c:v>
                </c:pt>
                <c:pt idx="4964">
                  <c:v>7.9424000000000001</c:v>
                </c:pt>
                <c:pt idx="4965">
                  <c:v>7.944</c:v>
                </c:pt>
                <c:pt idx="4966">
                  <c:v>7.9456000000000007</c:v>
                </c:pt>
                <c:pt idx="4967">
                  <c:v>7.9472000000000005</c:v>
                </c:pt>
                <c:pt idx="4968">
                  <c:v>7.9488000000000003</c:v>
                </c:pt>
                <c:pt idx="4969">
                  <c:v>7.9504000000000001</c:v>
                </c:pt>
                <c:pt idx="4970">
                  <c:v>7.952</c:v>
                </c:pt>
                <c:pt idx="4971">
                  <c:v>7.9536000000000007</c:v>
                </c:pt>
                <c:pt idx="4972">
                  <c:v>7.9552000000000005</c:v>
                </c:pt>
                <c:pt idx="4973">
                  <c:v>7.9568000000000003</c:v>
                </c:pt>
                <c:pt idx="4974">
                  <c:v>7.9584000000000001</c:v>
                </c:pt>
                <c:pt idx="4975">
                  <c:v>7.96</c:v>
                </c:pt>
                <c:pt idx="4976">
                  <c:v>7.9616000000000007</c:v>
                </c:pt>
                <c:pt idx="4977">
                  <c:v>7.9632000000000005</c:v>
                </c:pt>
                <c:pt idx="4978">
                  <c:v>7.9648000000000003</c:v>
                </c:pt>
                <c:pt idx="4979">
                  <c:v>7.9664000000000001</c:v>
                </c:pt>
                <c:pt idx="4980">
                  <c:v>7.968</c:v>
                </c:pt>
                <c:pt idx="4981">
                  <c:v>7.9696000000000007</c:v>
                </c:pt>
                <c:pt idx="4982">
                  <c:v>7.9712000000000005</c:v>
                </c:pt>
                <c:pt idx="4983">
                  <c:v>7.9728000000000003</c:v>
                </c:pt>
                <c:pt idx="4984">
                  <c:v>7.9744000000000002</c:v>
                </c:pt>
                <c:pt idx="4985">
                  <c:v>7.976</c:v>
                </c:pt>
                <c:pt idx="4986">
                  <c:v>7.9776000000000007</c:v>
                </c:pt>
                <c:pt idx="4987">
                  <c:v>7.9792000000000005</c:v>
                </c:pt>
                <c:pt idx="4988">
                  <c:v>7.9808000000000003</c:v>
                </c:pt>
                <c:pt idx="4989">
                  <c:v>7.9824000000000002</c:v>
                </c:pt>
                <c:pt idx="4990">
                  <c:v>7.984</c:v>
                </c:pt>
                <c:pt idx="4991">
                  <c:v>7.9856000000000007</c:v>
                </c:pt>
                <c:pt idx="4992">
                  <c:v>7.9872000000000005</c:v>
                </c:pt>
                <c:pt idx="4993">
                  <c:v>7.9888000000000003</c:v>
                </c:pt>
                <c:pt idx="4994">
                  <c:v>7.9904000000000002</c:v>
                </c:pt>
                <c:pt idx="4995">
                  <c:v>7.992</c:v>
                </c:pt>
                <c:pt idx="4996">
                  <c:v>7.9936000000000007</c:v>
                </c:pt>
                <c:pt idx="4997">
                  <c:v>7.9952000000000005</c:v>
                </c:pt>
                <c:pt idx="4998">
                  <c:v>7.9968000000000004</c:v>
                </c:pt>
                <c:pt idx="4999">
                  <c:v>7.9984000000000002</c:v>
                </c:pt>
                <c:pt idx="5000">
                  <c:v>8</c:v>
                </c:pt>
                <c:pt idx="5001">
                  <c:v>8.0015999999999998</c:v>
                </c:pt>
                <c:pt idx="5002">
                  <c:v>8.0031999999999996</c:v>
                </c:pt>
                <c:pt idx="5003">
                  <c:v>8.0048000000000012</c:v>
                </c:pt>
                <c:pt idx="5004">
                  <c:v>8.0064000000000011</c:v>
                </c:pt>
                <c:pt idx="5005">
                  <c:v>8.0080000000000009</c:v>
                </c:pt>
                <c:pt idx="5006">
                  <c:v>8.0096000000000007</c:v>
                </c:pt>
                <c:pt idx="5007">
                  <c:v>8.0112000000000005</c:v>
                </c:pt>
                <c:pt idx="5008">
                  <c:v>8.0128000000000004</c:v>
                </c:pt>
                <c:pt idx="5009">
                  <c:v>8.0144000000000002</c:v>
                </c:pt>
                <c:pt idx="5010">
                  <c:v>8.016</c:v>
                </c:pt>
                <c:pt idx="5011">
                  <c:v>8.0175999999999998</c:v>
                </c:pt>
                <c:pt idx="5012">
                  <c:v>8.0191999999999997</c:v>
                </c:pt>
                <c:pt idx="5013">
                  <c:v>8.0208000000000013</c:v>
                </c:pt>
                <c:pt idx="5014">
                  <c:v>8.0224000000000011</c:v>
                </c:pt>
                <c:pt idx="5015">
                  <c:v>8.0240000000000009</c:v>
                </c:pt>
                <c:pt idx="5016">
                  <c:v>8.0256000000000007</c:v>
                </c:pt>
                <c:pt idx="5017">
                  <c:v>8.0272000000000006</c:v>
                </c:pt>
                <c:pt idx="5018">
                  <c:v>8.0288000000000004</c:v>
                </c:pt>
                <c:pt idx="5019">
                  <c:v>8.0304000000000002</c:v>
                </c:pt>
                <c:pt idx="5020">
                  <c:v>8.032</c:v>
                </c:pt>
                <c:pt idx="5021">
                  <c:v>8.0335999999999999</c:v>
                </c:pt>
                <c:pt idx="5022">
                  <c:v>8.0351999999999997</c:v>
                </c:pt>
                <c:pt idx="5023">
                  <c:v>8.0367999999999995</c:v>
                </c:pt>
                <c:pt idx="5024">
                  <c:v>8.0384000000000011</c:v>
                </c:pt>
                <c:pt idx="5025">
                  <c:v>8.0400000000000009</c:v>
                </c:pt>
                <c:pt idx="5026">
                  <c:v>8.0416000000000007</c:v>
                </c:pt>
                <c:pt idx="5027">
                  <c:v>8.0432000000000006</c:v>
                </c:pt>
                <c:pt idx="5028">
                  <c:v>8.0448000000000004</c:v>
                </c:pt>
                <c:pt idx="5029">
                  <c:v>8.0464000000000002</c:v>
                </c:pt>
                <c:pt idx="5030">
                  <c:v>8.048</c:v>
                </c:pt>
                <c:pt idx="5031">
                  <c:v>8.0495999999999999</c:v>
                </c:pt>
                <c:pt idx="5032">
                  <c:v>8.0511999999999997</c:v>
                </c:pt>
                <c:pt idx="5033">
                  <c:v>8.0527999999999995</c:v>
                </c:pt>
                <c:pt idx="5034">
                  <c:v>8.0544000000000011</c:v>
                </c:pt>
                <c:pt idx="5035">
                  <c:v>8.0560000000000009</c:v>
                </c:pt>
                <c:pt idx="5036">
                  <c:v>8.0576000000000008</c:v>
                </c:pt>
                <c:pt idx="5037">
                  <c:v>8.0592000000000006</c:v>
                </c:pt>
                <c:pt idx="5038">
                  <c:v>8.0608000000000004</c:v>
                </c:pt>
                <c:pt idx="5039">
                  <c:v>8.0624000000000002</c:v>
                </c:pt>
                <c:pt idx="5040">
                  <c:v>8.0640000000000001</c:v>
                </c:pt>
                <c:pt idx="5041">
                  <c:v>8.0655999999999999</c:v>
                </c:pt>
                <c:pt idx="5042">
                  <c:v>8.0671999999999997</c:v>
                </c:pt>
                <c:pt idx="5043">
                  <c:v>8.0687999999999995</c:v>
                </c:pt>
                <c:pt idx="5044">
                  <c:v>8.0704000000000011</c:v>
                </c:pt>
                <c:pt idx="5045">
                  <c:v>8.072000000000001</c:v>
                </c:pt>
                <c:pt idx="5046">
                  <c:v>8.0736000000000008</c:v>
                </c:pt>
                <c:pt idx="5047">
                  <c:v>8.0752000000000006</c:v>
                </c:pt>
                <c:pt idx="5048">
                  <c:v>8.0768000000000004</c:v>
                </c:pt>
                <c:pt idx="5049">
                  <c:v>8.0784000000000002</c:v>
                </c:pt>
                <c:pt idx="5050">
                  <c:v>8.08</c:v>
                </c:pt>
                <c:pt idx="5051">
                  <c:v>8.0815999999999999</c:v>
                </c:pt>
                <c:pt idx="5052">
                  <c:v>8.0831999999999997</c:v>
                </c:pt>
                <c:pt idx="5053">
                  <c:v>8.0847999999999995</c:v>
                </c:pt>
                <c:pt idx="5054">
                  <c:v>8.0864000000000011</c:v>
                </c:pt>
                <c:pt idx="5055">
                  <c:v>8.088000000000001</c:v>
                </c:pt>
                <c:pt idx="5056">
                  <c:v>8.0896000000000008</c:v>
                </c:pt>
                <c:pt idx="5057">
                  <c:v>8.0912000000000006</c:v>
                </c:pt>
                <c:pt idx="5058">
                  <c:v>8.0928000000000004</c:v>
                </c:pt>
                <c:pt idx="5059">
                  <c:v>8.0944000000000003</c:v>
                </c:pt>
                <c:pt idx="5060">
                  <c:v>8.0960000000000001</c:v>
                </c:pt>
                <c:pt idx="5061">
                  <c:v>8.0975999999999999</c:v>
                </c:pt>
                <c:pt idx="5062">
                  <c:v>8.0991999999999997</c:v>
                </c:pt>
                <c:pt idx="5063">
                  <c:v>8.1007999999999996</c:v>
                </c:pt>
                <c:pt idx="5064">
                  <c:v>8.1024000000000012</c:v>
                </c:pt>
                <c:pt idx="5065">
                  <c:v>8.104000000000001</c:v>
                </c:pt>
                <c:pt idx="5066">
                  <c:v>8.1056000000000008</c:v>
                </c:pt>
                <c:pt idx="5067">
                  <c:v>8.1072000000000006</c:v>
                </c:pt>
                <c:pt idx="5068">
                  <c:v>8.1088000000000005</c:v>
                </c:pt>
                <c:pt idx="5069">
                  <c:v>8.1104000000000003</c:v>
                </c:pt>
                <c:pt idx="5070">
                  <c:v>8.1120000000000001</c:v>
                </c:pt>
                <c:pt idx="5071">
                  <c:v>8.1135999999999999</c:v>
                </c:pt>
                <c:pt idx="5072">
                  <c:v>8.1151999999999997</c:v>
                </c:pt>
                <c:pt idx="5073">
                  <c:v>8.1167999999999996</c:v>
                </c:pt>
                <c:pt idx="5074">
                  <c:v>8.1184000000000012</c:v>
                </c:pt>
                <c:pt idx="5075">
                  <c:v>8.120000000000001</c:v>
                </c:pt>
                <c:pt idx="5076">
                  <c:v>8.1216000000000008</c:v>
                </c:pt>
                <c:pt idx="5077">
                  <c:v>8.1232000000000006</c:v>
                </c:pt>
                <c:pt idx="5078">
                  <c:v>8.1248000000000005</c:v>
                </c:pt>
                <c:pt idx="5079">
                  <c:v>8.1264000000000003</c:v>
                </c:pt>
                <c:pt idx="5080">
                  <c:v>8.1280000000000001</c:v>
                </c:pt>
                <c:pt idx="5081">
                  <c:v>8.1295999999999999</c:v>
                </c:pt>
                <c:pt idx="5082">
                  <c:v>8.1311999999999998</c:v>
                </c:pt>
                <c:pt idx="5083">
                  <c:v>8.1327999999999996</c:v>
                </c:pt>
                <c:pt idx="5084">
                  <c:v>8.1344000000000012</c:v>
                </c:pt>
                <c:pt idx="5085">
                  <c:v>8.136000000000001</c:v>
                </c:pt>
                <c:pt idx="5086">
                  <c:v>8.1376000000000008</c:v>
                </c:pt>
                <c:pt idx="5087">
                  <c:v>8.1392000000000007</c:v>
                </c:pt>
                <c:pt idx="5088">
                  <c:v>8.1408000000000005</c:v>
                </c:pt>
                <c:pt idx="5089">
                  <c:v>8.1424000000000003</c:v>
                </c:pt>
                <c:pt idx="5090">
                  <c:v>8.1440000000000001</c:v>
                </c:pt>
                <c:pt idx="5091">
                  <c:v>8.1456</c:v>
                </c:pt>
                <c:pt idx="5092">
                  <c:v>8.1471999999999998</c:v>
                </c:pt>
                <c:pt idx="5093">
                  <c:v>8.1487999999999996</c:v>
                </c:pt>
                <c:pt idx="5094">
                  <c:v>8.1504000000000012</c:v>
                </c:pt>
                <c:pt idx="5095">
                  <c:v>8.152000000000001</c:v>
                </c:pt>
                <c:pt idx="5096">
                  <c:v>8.1536000000000008</c:v>
                </c:pt>
                <c:pt idx="5097">
                  <c:v>8.1552000000000007</c:v>
                </c:pt>
                <c:pt idx="5098">
                  <c:v>8.1568000000000005</c:v>
                </c:pt>
                <c:pt idx="5099">
                  <c:v>8.1584000000000003</c:v>
                </c:pt>
                <c:pt idx="5100">
                  <c:v>8.16</c:v>
                </c:pt>
                <c:pt idx="5101">
                  <c:v>8.1616</c:v>
                </c:pt>
                <c:pt idx="5102">
                  <c:v>8.1631999999999998</c:v>
                </c:pt>
                <c:pt idx="5103">
                  <c:v>8.1647999999999996</c:v>
                </c:pt>
                <c:pt idx="5104">
                  <c:v>8.1664000000000012</c:v>
                </c:pt>
                <c:pt idx="5105">
                  <c:v>8.168000000000001</c:v>
                </c:pt>
                <c:pt idx="5106">
                  <c:v>8.1696000000000009</c:v>
                </c:pt>
                <c:pt idx="5107">
                  <c:v>8.1712000000000007</c:v>
                </c:pt>
                <c:pt idx="5108">
                  <c:v>8.1728000000000005</c:v>
                </c:pt>
                <c:pt idx="5109">
                  <c:v>8.1744000000000003</c:v>
                </c:pt>
                <c:pt idx="5110">
                  <c:v>8.1760000000000002</c:v>
                </c:pt>
                <c:pt idx="5111">
                  <c:v>8.1776</c:v>
                </c:pt>
                <c:pt idx="5112">
                  <c:v>8.1791999999999998</c:v>
                </c:pt>
                <c:pt idx="5113">
                  <c:v>8.1807999999999996</c:v>
                </c:pt>
                <c:pt idx="5114">
                  <c:v>8.1824000000000012</c:v>
                </c:pt>
                <c:pt idx="5115">
                  <c:v>8.1840000000000011</c:v>
                </c:pt>
                <c:pt idx="5116">
                  <c:v>8.1856000000000009</c:v>
                </c:pt>
                <c:pt idx="5117">
                  <c:v>8.1872000000000007</c:v>
                </c:pt>
                <c:pt idx="5118">
                  <c:v>8.1888000000000005</c:v>
                </c:pt>
                <c:pt idx="5119">
                  <c:v>8.1904000000000003</c:v>
                </c:pt>
                <c:pt idx="5120">
                  <c:v>8.1920000000000002</c:v>
                </c:pt>
                <c:pt idx="5121">
                  <c:v>8.1936</c:v>
                </c:pt>
                <c:pt idx="5122">
                  <c:v>8.1951999999999998</c:v>
                </c:pt>
                <c:pt idx="5123">
                  <c:v>8.1967999999999996</c:v>
                </c:pt>
                <c:pt idx="5124">
                  <c:v>8.1984000000000012</c:v>
                </c:pt>
                <c:pt idx="5125">
                  <c:v>8.2000000000000011</c:v>
                </c:pt>
                <c:pt idx="5126">
                  <c:v>8.2016000000000009</c:v>
                </c:pt>
                <c:pt idx="5127">
                  <c:v>8.2032000000000007</c:v>
                </c:pt>
                <c:pt idx="5128">
                  <c:v>8.2048000000000005</c:v>
                </c:pt>
                <c:pt idx="5129">
                  <c:v>8.2064000000000004</c:v>
                </c:pt>
                <c:pt idx="5130">
                  <c:v>8.2080000000000002</c:v>
                </c:pt>
                <c:pt idx="5131">
                  <c:v>8.2096</c:v>
                </c:pt>
                <c:pt idx="5132">
                  <c:v>8.2111999999999998</c:v>
                </c:pt>
                <c:pt idx="5133">
                  <c:v>8.2127999999999997</c:v>
                </c:pt>
                <c:pt idx="5134">
                  <c:v>8.2144000000000013</c:v>
                </c:pt>
                <c:pt idx="5135">
                  <c:v>8.2160000000000011</c:v>
                </c:pt>
                <c:pt idx="5136">
                  <c:v>8.2176000000000009</c:v>
                </c:pt>
                <c:pt idx="5137">
                  <c:v>8.2192000000000007</c:v>
                </c:pt>
                <c:pt idx="5138">
                  <c:v>8.2208000000000006</c:v>
                </c:pt>
                <c:pt idx="5139">
                  <c:v>8.2224000000000004</c:v>
                </c:pt>
                <c:pt idx="5140">
                  <c:v>8.2240000000000002</c:v>
                </c:pt>
                <c:pt idx="5141">
                  <c:v>8.2256</c:v>
                </c:pt>
                <c:pt idx="5142">
                  <c:v>8.2271999999999998</c:v>
                </c:pt>
                <c:pt idx="5143">
                  <c:v>8.2287999999999997</c:v>
                </c:pt>
                <c:pt idx="5144">
                  <c:v>8.2304000000000013</c:v>
                </c:pt>
                <c:pt idx="5145">
                  <c:v>8.2320000000000011</c:v>
                </c:pt>
                <c:pt idx="5146">
                  <c:v>8.2336000000000009</c:v>
                </c:pt>
                <c:pt idx="5147">
                  <c:v>8.2352000000000007</c:v>
                </c:pt>
                <c:pt idx="5148">
                  <c:v>8.2368000000000006</c:v>
                </c:pt>
                <c:pt idx="5149">
                  <c:v>8.2384000000000004</c:v>
                </c:pt>
                <c:pt idx="5150">
                  <c:v>8.24</c:v>
                </c:pt>
                <c:pt idx="5151">
                  <c:v>8.2416</c:v>
                </c:pt>
                <c:pt idx="5152">
                  <c:v>8.2431999999999999</c:v>
                </c:pt>
                <c:pt idx="5153">
                  <c:v>8.2447999999999997</c:v>
                </c:pt>
                <c:pt idx="5154">
                  <c:v>8.2463999999999995</c:v>
                </c:pt>
                <c:pt idx="5155">
                  <c:v>8.2480000000000011</c:v>
                </c:pt>
                <c:pt idx="5156">
                  <c:v>8.2496000000000009</c:v>
                </c:pt>
                <c:pt idx="5157">
                  <c:v>8.2512000000000008</c:v>
                </c:pt>
                <c:pt idx="5158">
                  <c:v>8.2528000000000006</c:v>
                </c:pt>
                <c:pt idx="5159">
                  <c:v>8.2544000000000004</c:v>
                </c:pt>
                <c:pt idx="5160">
                  <c:v>8.2560000000000002</c:v>
                </c:pt>
                <c:pt idx="5161">
                  <c:v>8.2576000000000001</c:v>
                </c:pt>
                <c:pt idx="5162">
                  <c:v>8.2591999999999999</c:v>
                </c:pt>
                <c:pt idx="5163">
                  <c:v>8.2607999999999997</c:v>
                </c:pt>
                <c:pt idx="5164">
                  <c:v>8.2623999999999995</c:v>
                </c:pt>
                <c:pt idx="5165">
                  <c:v>8.2640000000000011</c:v>
                </c:pt>
                <c:pt idx="5166">
                  <c:v>8.2656000000000009</c:v>
                </c:pt>
                <c:pt idx="5167">
                  <c:v>8.2672000000000008</c:v>
                </c:pt>
                <c:pt idx="5168">
                  <c:v>8.2688000000000006</c:v>
                </c:pt>
                <c:pt idx="5169">
                  <c:v>8.2704000000000004</c:v>
                </c:pt>
                <c:pt idx="5170">
                  <c:v>8.2720000000000002</c:v>
                </c:pt>
                <c:pt idx="5171">
                  <c:v>8.2736000000000001</c:v>
                </c:pt>
                <c:pt idx="5172">
                  <c:v>8.2751999999999999</c:v>
                </c:pt>
                <c:pt idx="5173">
                  <c:v>8.2767999999999997</c:v>
                </c:pt>
                <c:pt idx="5174">
                  <c:v>8.2783999999999995</c:v>
                </c:pt>
                <c:pt idx="5175">
                  <c:v>8.2800000000000011</c:v>
                </c:pt>
                <c:pt idx="5176">
                  <c:v>8.281600000000001</c:v>
                </c:pt>
                <c:pt idx="5177">
                  <c:v>8.2832000000000008</c:v>
                </c:pt>
                <c:pt idx="5178">
                  <c:v>8.2848000000000006</c:v>
                </c:pt>
                <c:pt idx="5179">
                  <c:v>8.2864000000000004</c:v>
                </c:pt>
                <c:pt idx="5180">
                  <c:v>8.2880000000000003</c:v>
                </c:pt>
                <c:pt idx="5181">
                  <c:v>8.2896000000000001</c:v>
                </c:pt>
                <c:pt idx="5182">
                  <c:v>8.2911999999999999</c:v>
                </c:pt>
                <c:pt idx="5183">
                  <c:v>8.2927999999999997</c:v>
                </c:pt>
                <c:pt idx="5184">
                  <c:v>8.2943999999999996</c:v>
                </c:pt>
                <c:pt idx="5185">
                  <c:v>8.2960000000000012</c:v>
                </c:pt>
                <c:pt idx="5186">
                  <c:v>8.297600000000001</c:v>
                </c:pt>
                <c:pt idx="5187">
                  <c:v>8.2992000000000008</c:v>
                </c:pt>
                <c:pt idx="5188">
                  <c:v>8.3008000000000006</c:v>
                </c:pt>
                <c:pt idx="5189">
                  <c:v>8.3024000000000004</c:v>
                </c:pt>
                <c:pt idx="5190">
                  <c:v>8.3040000000000003</c:v>
                </c:pt>
                <c:pt idx="5191">
                  <c:v>8.3056000000000001</c:v>
                </c:pt>
                <c:pt idx="5192">
                  <c:v>8.3071999999999999</c:v>
                </c:pt>
                <c:pt idx="5193">
                  <c:v>8.3087999999999997</c:v>
                </c:pt>
                <c:pt idx="5194">
                  <c:v>8.3103999999999996</c:v>
                </c:pt>
                <c:pt idx="5195">
                  <c:v>8.3120000000000012</c:v>
                </c:pt>
                <c:pt idx="5196">
                  <c:v>8.313600000000001</c:v>
                </c:pt>
                <c:pt idx="5197">
                  <c:v>8.3152000000000008</c:v>
                </c:pt>
                <c:pt idx="5198">
                  <c:v>8.3168000000000006</c:v>
                </c:pt>
                <c:pt idx="5199">
                  <c:v>8.3184000000000005</c:v>
                </c:pt>
                <c:pt idx="5200">
                  <c:v>8.32</c:v>
                </c:pt>
                <c:pt idx="5201">
                  <c:v>8.3216000000000001</c:v>
                </c:pt>
                <c:pt idx="5202">
                  <c:v>8.3231999999999999</c:v>
                </c:pt>
                <c:pt idx="5203">
                  <c:v>8.3247999999999998</c:v>
                </c:pt>
                <c:pt idx="5204">
                  <c:v>8.3263999999999996</c:v>
                </c:pt>
                <c:pt idx="5205">
                  <c:v>8.3280000000000012</c:v>
                </c:pt>
                <c:pt idx="5206">
                  <c:v>8.329600000000001</c:v>
                </c:pt>
                <c:pt idx="5207">
                  <c:v>8.3312000000000008</c:v>
                </c:pt>
                <c:pt idx="5208">
                  <c:v>8.3328000000000007</c:v>
                </c:pt>
                <c:pt idx="5209">
                  <c:v>8.3344000000000005</c:v>
                </c:pt>
                <c:pt idx="5210">
                  <c:v>8.3360000000000003</c:v>
                </c:pt>
                <c:pt idx="5211">
                  <c:v>8.3376000000000001</c:v>
                </c:pt>
                <c:pt idx="5212">
                  <c:v>8.3391999999999999</c:v>
                </c:pt>
                <c:pt idx="5213">
                  <c:v>8.3407999999999998</c:v>
                </c:pt>
                <c:pt idx="5214">
                  <c:v>8.3423999999999996</c:v>
                </c:pt>
                <c:pt idx="5215">
                  <c:v>8.3440000000000012</c:v>
                </c:pt>
                <c:pt idx="5216">
                  <c:v>8.345600000000001</c:v>
                </c:pt>
                <c:pt idx="5217">
                  <c:v>8.3472000000000008</c:v>
                </c:pt>
                <c:pt idx="5218">
                  <c:v>8.3488000000000007</c:v>
                </c:pt>
                <c:pt idx="5219">
                  <c:v>8.3504000000000005</c:v>
                </c:pt>
                <c:pt idx="5220">
                  <c:v>8.3520000000000003</c:v>
                </c:pt>
                <c:pt idx="5221">
                  <c:v>8.3536000000000001</c:v>
                </c:pt>
                <c:pt idx="5222">
                  <c:v>8.3552</c:v>
                </c:pt>
                <c:pt idx="5223">
                  <c:v>8.3567999999999998</c:v>
                </c:pt>
                <c:pt idx="5224">
                  <c:v>8.3583999999999996</c:v>
                </c:pt>
                <c:pt idx="5225">
                  <c:v>8.3600000000000012</c:v>
                </c:pt>
                <c:pt idx="5226">
                  <c:v>8.361600000000001</c:v>
                </c:pt>
                <c:pt idx="5227">
                  <c:v>8.3632000000000009</c:v>
                </c:pt>
                <c:pt idx="5228">
                  <c:v>8.3648000000000007</c:v>
                </c:pt>
                <c:pt idx="5229">
                  <c:v>8.3664000000000005</c:v>
                </c:pt>
                <c:pt idx="5230">
                  <c:v>8.3680000000000003</c:v>
                </c:pt>
                <c:pt idx="5231">
                  <c:v>8.3696000000000002</c:v>
                </c:pt>
                <c:pt idx="5232">
                  <c:v>8.3712</c:v>
                </c:pt>
                <c:pt idx="5233">
                  <c:v>8.3727999999999998</c:v>
                </c:pt>
                <c:pt idx="5234">
                  <c:v>8.3743999999999996</c:v>
                </c:pt>
                <c:pt idx="5235">
                  <c:v>8.3760000000000012</c:v>
                </c:pt>
                <c:pt idx="5236">
                  <c:v>8.377600000000001</c:v>
                </c:pt>
                <c:pt idx="5237">
                  <c:v>8.3792000000000009</c:v>
                </c:pt>
                <c:pt idx="5238">
                  <c:v>8.3808000000000007</c:v>
                </c:pt>
                <c:pt idx="5239">
                  <c:v>8.3824000000000005</c:v>
                </c:pt>
                <c:pt idx="5240">
                  <c:v>8.3840000000000003</c:v>
                </c:pt>
                <c:pt idx="5241">
                  <c:v>8.3856000000000002</c:v>
                </c:pt>
                <c:pt idx="5242">
                  <c:v>8.3872</c:v>
                </c:pt>
                <c:pt idx="5243">
                  <c:v>8.3887999999999998</c:v>
                </c:pt>
                <c:pt idx="5244">
                  <c:v>8.3903999999999996</c:v>
                </c:pt>
                <c:pt idx="5245">
                  <c:v>8.3920000000000012</c:v>
                </c:pt>
                <c:pt idx="5246">
                  <c:v>8.3936000000000011</c:v>
                </c:pt>
                <c:pt idx="5247">
                  <c:v>8.3952000000000009</c:v>
                </c:pt>
                <c:pt idx="5248">
                  <c:v>8.3968000000000007</c:v>
                </c:pt>
                <c:pt idx="5249">
                  <c:v>8.3984000000000005</c:v>
                </c:pt>
                <c:pt idx="5250">
                  <c:v>8.4</c:v>
                </c:pt>
                <c:pt idx="5251">
                  <c:v>8.4016000000000002</c:v>
                </c:pt>
                <c:pt idx="5252">
                  <c:v>8.4032</c:v>
                </c:pt>
                <c:pt idx="5253">
                  <c:v>8.4047999999999998</c:v>
                </c:pt>
                <c:pt idx="5254">
                  <c:v>8.4063999999999997</c:v>
                </c:pt>
                <c:pt idx="5255">
                  <c:v>8.4080000000000013</c:v>
                </c:pt>
                <c:pt idx="5256">
                  <c:v>8.4096000000000011</c:v>
                </c:pt>
                <c:pt idx="5257">
                  <c:v>8.4112000000000009</c:v>
                </c:pt>
                <c:pt idx="5258">
                  <c:v>8.4128000000000007</c:v>
                </c:pt>
                <c:pt idx="5259">
                  <c:v>8.4144000000000005</c:v>
                </c:pt>
                <c:pt idx="5260">
                  <c:v>8.4160000000000004</c:v>
                </c:pt>
                <c:pt idx="5261">
                  <c:v>8.4176000000000002</c:v>
                </c:pt>
                <c:pt idx="5262">
                  <c:v>8.4192</c:v>
                </c:pt>
                <c:pt idx="5263">
                  <c:v>8.4207999999999998</c:v>
                </c:pt>
                <c:pt idx="5264">
                  <c:v>8.4223999999999997</c:v>
                </c:pt>
                <c:pt idx="5265">
                  <c:v>8.4240000000000013</c:v>
                </c:pt>
                <c:pt idx="5266">
                  <c:v>8.4256000000000011</c:v>
                </c:pt>
                <c:pt idx="5267">
                  <c:v>8.4272000000000009</c:v>
                </c:pt>
                <c:pt idx="5268">
                  <c:v>8.4288000000000007</c:v>
                </c:pt>
                <c:pt idx="5269">
                  <c:v>8.4304000000000006</c:v>
                </c:pt>
                <c:pt idx="5270">
                  <c:v>8.4320000000000004</c:v>
                </c:pt>
                <c:pt idx="5271">
                  <c:v>8.4336000000000002</c:v>
                </c:pt>
                <c:pt idx="5272">
                  <c:v>8.4352</c:v>
                </c:pt>
                <c:pt idx="5273">
                  <c:v>8.4367999999999999</c:v>
                </c:pt>
                <c:pt idx="5274">
                  <c:v>8.4383999999999997</c:v>
                </c:pt>
                <c:pt idx="5275">
                  <c:v>8.4400000000000013</c:v>
                </c:pt>
                <c:pt idx="5276">
                  <c:v>8.4416000000000011</c:v>
                </c:pt>
                <c:pt idx="5277">
                  <c:v>8.4432000000000009</c:v>
                </c:pt>
                <c:pt idx="5278">
                  <c:v>8.4448000000000008</c:v>
                </c:pt>
                <c:pt idx="5279">
                  <c:v>8.4464000000000006</c:v>
                </c:pt>
                <c:pt idx="5280">
                  <c:v>8.4480000000000004</c:v>
                </c:pt>
                <c:pt idx="5281">
                  <c:v>8.4496000000000002</c:v>
                </c:pt>
                <c:pt idx="5282">
                  <c:v>8.4512</c:v>
                </c:pt>
                <c:pt idx="5283">
                  <c:v>8.4527999999999999</c:v>
                </c:pt>
                <c:pt idx="5284">
                  <c:v>8.4543999999999997</c:v>
                </c:pt>
                <c:pt idx="5285">
                  <c:v>8.4559999999999995</c:v>
                </c:pt>
                <c:pt idx="5286">
                  <c:v>8.4576000000000011</c:v>
                </c:pt>
                <c:pt idx="5287">
                  <c:v>8.4592000000000009</c:v>
                </c:pt>
                <c:pt idx="5288">
                  <c:v>8.4608000000000008</c:v>
                </c:pt>
                <c:pt idx="5289">
                  <c:v>8.4624000000000006</c:v>
                </c:pt>
                <c:pt idx="5290">
                  <c:v>8.4640000000000004</c:v>
                </c:pt>
                <c:pt idx="5291">
                  <c:v>8.4656000000000002</c:v>
                </c:pt>
                <c:pt idx="5292">
                  <c:v>8.4672000000000001</c:v>
                </c:pt>
                <c:pt idx="5293">
                  <c:v>8.4687999999999999</c:v>
                </c:pt>
                <c:pt idx="5294">
                  <c:v>8.4703999999999997</c:v>
                </c:pt>
                <c:pt idx="5295">
                  <c:v>8.4719999999999995</c:v>
                </c:pt>
                <c:pt idx="5296">
                  <c:v>8.4736000000000011</c:v>
                </c:pt>
                <c:pt idx="5297">
                  <c:v>8.475200000000001</c:v>
                </c:pt>
                <c:pt idx="5298">
                  <c:v>8.4768000000000008</c:v>
                </c:pt>
                <c:pt idx="5299">
                  <c:v>8.4784000000000006</c:v>
                </c:pt>
                <c:pt idx="5300">
                  <c:v>8.48</c:v>
                </c:pt>
                <c:pt idx="5301">
                  <c:v>8.4816000000000003</c:v>
                </c:pt>
                <c:pt idx="5302">
                  <c:v>8.4832000000000001</c:v>
                </c:pt>
                <c:pt idx="5303">
                  <c:v>8.4847999999999999</c:v>
                </c:pt>
                <c:pt idx="5304">
                  <c:v>8.4863999999999997</c:v>
                </c:pt>
                <c:pt idx="5305">
                  <c:v>8.4879999999999995</c:v>
                </c:pt>
                <c:pt idx="5306">
                  <c:v>8.4896000000000011</c:v>
                </c:pt>
                <c:pt idx="5307">
                  <c:v>8.491200000000001</c:v>
                </c:pt>
                <c:pt idx="5308">
                  <c:v>8.4928000000000008</c:v>
                </c:pt>
                <c:pt idx="5309">
                  <c:v>8.4944000000000006</c:v>
                </c:pt>
                <c:pt idx="5310">
                  <c:v>8.4960000000000004</c:v>
                </c:pt>
                <c:pt idx="5311">
                  <c:v>8.4976000000000003</c:v>
                </c:pt>
                <c:pt idx="5312">
                  <c:v>8.4992000000000001</c:v>
                </c:pt>
                <c:pt idx="5313">
                  <c:v>8.5007999999999999</c:v>
                </c:pt>
                <c:pt idx="5314">
                  <c:v>8.5023999999999997</c:v>
                </c:pt>
                <c:pt idx="5315">
                  <c:v>8.5039999999999996</c:v>
                </c:pt>
                <c:pt idx="5316">
                  <c:v>8.5056000000000012</c:v>
                </c:pt>
                <c:pt idx="5317">
                  <c:v>8.507200000000001</c:v>
                </c:pt>
                <c:pt idx="5318">
                  <c:v>8.5088000000000008</c:v>
                </c:pt>
                <c:pt idx="5319">
                  <c:v>8.5104000000000006</c:v>
                </c:pt>
                <c:pt idx="5320">
                  <c:v>8.5120000000000005</c:v>
                </c:pt>
                <c:pt idx="5321">
                  <c:v>8.5136000000000003</c:v>
                </c:pt>
                <c:pt idx="5322">
                  <c:v>8.5152000000000001</c:v>
                </c:pt>
                <c:pt idx="5323">
                  <c:v>8.5167999999999999</c:v>
                </c:pt>
                <c:pt idx="5324">
                  <c:v>8.5183999999999997</c:v>
                </c:pt>
                <c:pt idx="5325">
                  <c:v>8.52</c:v>
                </c:pt>
                <c:pt idx="5326">
                  <c:v>8.5216000000000012</c:v>
                </c:pt>
                <c:pt idx="5327">
                  <c:v>8.523200000000001</c:v>
                </c:pt>
                <c:pt idx="5328">
                  <c:v>8.5248000000000008</c:v>
                </c:pt>
                <c:pt idx="5329">
                  <c:v>8.5264000000000006</c:v>
                </c:pt>
                <c:pt idx="5330">
                  <c:v>8.5280000000000005</c:v>
                </c:pt>
                <c:pt idx="5331">
                  <c:v>8.5296000000000003</c:v>
                </c:pt>
                <c:pt idx="5332">
                  <c:v>8.5312000000000001</c:v>
                </c:pt>
                <c:pt idx="5333">
                  <c:v>8.5327999999999999</c:v>
                </c:pt>
                <c:pt idx="5334">
                  <c:v>8.5343999999999998</c:v>
                </c:pt>
                <c:pt idx="5335">
                  <c:v>8.5359999999999996</c:v>
                </c:pt>
                <c:pt idx="5336">
                  <c:v>8.5376000000000012</c:v>
                </c:pt>
                <c:pt idx="5337">
                  <c:v>8.539200000000001</c:v>
                </c:pt>
                <c:pt idx="5338">
                  <c:v>8.5408000000000008</c:v>
                </c:pt>
                <c:pt idx="5339">
                  <c:v>8.5424000000000007</c:v>
                </c:pt>
                <c:pt idx="5340">
                  <c:v>8.5440000000000005</c:v>
                </c:pt>
                <c:pt idx="5341">
                  <c:v>8.5456000000000003</c:v>
                </c:pt>
                <c:pt idx="5342">
                  <c:v>8.5472000000000001</c:v>
                </c:pt>
                <c:pt idx="5343">
                  <c:v>8.5488</c:v>
                </c:pt>
                <c:pt idx="5344">
                  <c:v>8.5503999999999998</c:v>
                </c:pt>
                <c:pt idx="5345">
                  <c:v>8.5519999999999996</c:v>
                </c:pt>
                <c:pt idx="5346">
                  <c:v>8.5536000000000012</c:v>
                </c:pt>
                <c:pt idx="5347">
                  <c:v>8.555200000000001</c:v>
                </c:pt>
                <c:pt idx="5348">
                  <c:v>8.5568000000000008</c:v>
                </c:pt>
                <c:pt idx="5349">
                  <c:v>8.5584000000000007</c:v>
                </c:pt>
                <c:pt idx="5350">
                  <c:v>8.56</c:v>
                </c:pt>
                <c:pt idx="5351">
                  <c:v>8.5616000000000003</c:v>
                </c:pt>
                <c:pt idx="5352">
                  <c:v>8.5632000000000001</c:v>
                </c:pt>
                <c:pt idx="5353">
                  <c:v>8.5648</c:v>
                </c:pt>
                <c:pt idx="5354">
                  <c:v>8.5663999999999998</c:v>
                </c:pt>
                <c:pt idx="5355">
                  <c:v>8.5679999999999996</c:v>
                </c:pt>
                <c:pt idx="5356">
                  <c:v>8.5696000000000012</c:v>
                </c:pt>
                <c:pt idx="5357">
                  <c:v>8.571200000000001</c:v>
                </c:pt>
                <c:pt idx="5358">
                  <c:v>8.5728000000000009</c:v>
                </c:pt>
                <c:pt idx="5359">
                  <c:v>8.5744000000000007</c:v>
                </c:pt>
                <c:pt idx="5360">
                  <c:v>8.5760000000000005</c:v>
                </c:pt>
                <c:pt idx="5361">
                  <c:v>8.5776000000000003</c:v>
                </c:pt>
                <c:pt idx="5362">
                  <c:v>8.5792000000000002</c:v>
                </c:pt>
                <c:pt idx="5363">
                  <c:v>8.5808</c:v>
                </c:pt>
                <c:pt idx="5364">
                  <c:v>8.5823999999999998</c:v>
                </c:pt>
                <c:pt idx="5365">
                  <c:v>8.5839999999999996</c:v>
                </c:pt>
                <c:pt idx="5366">
                  <c:v>8.5856000000000012</c:v>
                </c:pt>
                <c:pt idx="5367">
                  <c:v>8.5872000000000011</c:v>
                </c:pt>
                <c:pt idx="5368">
                  <c:v>8.5888000000000009</c:v>
                </c:pt>
                <c:pt idx="5369">
                  <c:v>8.5904000000000007</c:v>
                </c:pt>
                <c:pt idx="5370">
                  <c:v>8.5920000000000005</c:v>
                </c:pt>
                <c:pt idx="5371">
                  <c:v>8.5936000000000003</c:v>
                </c:pt>
                <c:pt idx="5372">
                  <c:v>8.5952000000000002</c:v>
                </c:pt>
                <c:pt idx="5373">
                  <c:v>8.5968</c:v>
                </c:pt>
                <c:pt idx="5374">
                  <c:v>8.5983999999999998</c:v>
                </c:pt>
                <c:pt idx="5375">
                  <c:v>8.6</c:v>
                </c:pt>
                <c:pt idx="5376">
                  <c:v>8.6016000000000012</c:v>
                </c:pt>
                <c:pt idx="5377">
                  <c:v>8.6032000000000011</c:v>
                </c:pt>
                <c:pt idx="5378">
                  <c:v>8.6048000000000009</c:v>
                </c:pt>
                <c:pt idx="5379">
                  <c:v>8.6064000000000007</c:v>
                </c:pt>
                <c:pt idx="5380">
                  <c:v>8.6080000000000005</c:v>
                </c:pt>
                <c:pt idx="5381">
                  <c:v>8.6096000000000004</c:v>
                </c:pt>
                <c:pt idx="5382">
                  <c:v>8.6112000000000002</c:v>
                </c:pt>
                <c:pt idx="5383">
                  <c:v>8.6128</c:v>
                </c:pt>
                <c:pt idx="5384">
                  <c:v>8.6143999999999998</c:v>
                </c:pt>
                <c:pt idx="5385">
                  <c:v>8.6159999999999997</c:v>
                </c:pt>
                <c:pt idx="5386">
                  <c:v>8.6176000000000013</c:v>
                </c:pt>
                <c:pt idx="5387">
                  <c:v>8.6192000000000011</c:v>
                </c:pt>
                <c:pt idx="5388">
                  <c:v>8.6208000000000009</c:v>
                </c:pt>
                <c:pt idx="5389">
                  <c:v>8.6224000000000007</c:v>
                </c:pt>
                <c:pt idx="5390">
                  <c:v>8.6240000000000006</c:v>
                </c:pt>
                <c:pt idx="5391">
                  <c:v>8.6256000000000004</c:v>
                </c:pt>
                <c:pt idx="5392">
                  <c:v>8.6272000000000002</c:v>
                </c:pt>
                <c:pt idx="5393">
                  <c:v>8.6288</c:v>
                </c:pt>
                <c:pt idx="5394">
                  <c:v>8.6303999999999998</c:v>
                </c:pt>
                <c:pt idx="5395">
                  <c:v>8.6319999999999997</c:v>
                </c:pt>
                <c:pt idx="5396">
                  <c:v>8.6336000000000013</c:v>
                </c:pt>
                <c:pt idx="5397">
                  <c:v>8.6352000000000011</c:v>
                </c:pt>
                <c:pt idx="5398">
                  <c:v>8.6368000000000009</c:v>
                </c:pt>
                <c:pt idx="5399">
                  <c:v>8.6384000000000007</c:v>
                </c:pt>
                <c:pt idx="5400">
                  <c:v>8.64</c:v>
                </c:pt>
                <c:pt idx="5401">
                  <c:v>8.6416000000000004</c:v>
                </c:pt>
                <c:pt idx="5402">
                  <c:v>8.6432000000000002</c:v>
                </c:pt>
                <c:pt idx="5403">
                  <c:v>8.6448</c:v>
                </c:pt>
                <c:pt idx="5404">
                  <c:v>8.6463999999999999</c:v>
                </c:pt>
                <c:pt idx="5405">
                  <c:v>8.6479999999999997</c:v>
                </c:pt>
                <c:pt idx="5406">
                  <c:v>8.6496000000000013</c:v>
                </c:pt>
                <c:pt idx="5407">
                  <c:v>8.6512000000000011</c:v>
                </c:pt>
                <c:pt idx="5408">
                  <c:v>8.6528000000000009</c:v>
                </c:pt>
                <c:pt idx="5409">
                  <c:v>8.6544000000000008</c:v>
                </c:pt>
                <c:pt idx="5410">
                  <c:v>8.6560000000000006</c:v>
                </c:pt>
                <c:pt idx="5411">
                  <c:v>8.6576000000000004</c:v>
                </c:pt>
                <c:pt idx="5412">
                  <c:v>8.6592000000000002</c:v>
                </c:pt>
                <c:pt idx="5413">
                  <c:v>8.6608000000000001</c:v>
                </c:pt>
                <c:pt idx="5414">
                  <c:v>8.6623999999999999</c:v>
                </c:pt>
                <c:pt idx="5415">
                  <c:v>8.6639999999999997</c:v>
                </c:pt>
                <c:pt idx="5416">
                  <c:v>8.6656000000000013</c:v>
                </c:pt>
                <c:pt idx="5417">
                  <c:v>8.6672000000000011</c:v>
                </c:pt>
                <c:pt idx="5418">
                  <c:v>8.6688000000000009</c:v>
                </c:pt>
                <c:pt idx="5419">
                  <c:v>8.6704000000000008</c:v>
                </c:pt>
                <c:pt idx="5420">
                  <c:v>8.6720000000000006</c:v>
                </c:pt>
                <c:pt idx="5421">
                  <c:v>8.6736000000000004</c:v>
                </c:pt>
                <c:pt idx="5422">
                  <c:v>8.6752000000000002</c:v>
                </c:pt>
                <c:pt idx="5423">
                  <c:v>8.6768000000000001</c:v>
                </c:pt>
                <c:pt idx="5424">
                  <c:v>8.6783999999999999</c:v>
                </c:pt>
                <c:pt idx="5425">
                  <c:v>8.68</c:v>
                </c:pt>
                <c:pt idx="5426">
                  <c:v>8.6815999999999995</c:v>
                </c:pt>
                <c:pt idx="5427">
                  <c:v>8.6832000000000011</c:v>
                </c:pt>
                <c:pt idx="5428">
                  <c:v>8.684800000000001</c:v>
                </c:pt>
                <c:pt idx="5429">
                  <c:v>8.6864000000000008</c:v>
                </c:pt>
                <c:pt idx="5430">
                  <c:v>8.6880000000000006</c:v>
                </c:pt>
                <c:pt idx="5431">
                  <c:v>8.6896000000000004</c:v>
                </c:pt>
                <c:pt idx="5432">
                  <c:v>8.6912000000000003</c:v>
                </c:pt>
                <c:pt idx="5433">
                  <c:v>8.6928000000000001</c:v>
                </c:pt>
                <c:pt idx="5434">
                  <c:v>8.6943999999999999</c:v>
                </c:pt>
                <c:pt idx="5435">
                  <c:v>8.6959999999999997</c:v>
                </c:pt>
                <c:pt idx="5436">
                  <c:v>8.6975999999999996</c:v>
                </c:pt>
                <c:pt idx="5437">
                  <c:v>8.6992000000000012</c:v>
                </c:pt>
                <c:pt idx="5438">
                  <c:v>8.700800000000001</c:v>
                </c:pt>
                <c:pt idx="5439">
                  <c:v>8.7024000000000008</c:v>
                </c:pt>
                <c:pt idx="5440">
                  <c:v>8.7040000000000006</c:v>
                </c:pt>
                <c:pt idx="5441">
                  <c:v>8.7056000000000004</c:v>
                </c:pt>
                <c:pt idx="5442">
                  <c:v>8.7072000000000003</c:v>
                </c:pt>
                <c:pt idx="5443">
                  <c:v>8.7088000000000001</c:v>
                </c:pt>
                <c:pt idx="5444">
                  <c:v>8.7103999999999999</c:v>
                </c:pt>
                <c:pt idx="5445">
                  <c:v>8.7119999999999997</c:v>
                </c:pt>
                <c:pt idx="5446">
                  <c:v>8.7135999999999996</c:v>
                </c:pt>
                <c:pt idx="5447">
                  <c:v>8.7152000000000012</c:v>
                </c:pt>
                <c:pt idx="5448">
                  <c:v>8.716800000000001</c:v>
                </c:pt>
                <c:pt idx="5449">
                  <c:v>8.7184000000000008</c:v>
                </c:pt>
                <c:pt idx="5450">
                  <c:v>8.7200000000000006</c:v>
                </c:pt>
                <c:pt idx="5451">
                  <c:v>8.7216000000000005</c:v>
                </c:pt>
                <c:pt idx="5452">
                  <c:v>8.7232000000000003</c:v>
                </c:pt>
                <c:pt idx="5453">
                  <c:v>8.7248000000000001</c:v>
                </c:pt>
                <c:pt idx="5454">
                  <c:v>8.7263999999999999</c:v>
                </c:pt>
                <c:pt idx="5455">
                  <c:v>8.7279999999999998</c:v>
                </c:pt>
                <c:pt idx="5456">
                  <c:v>8.7295999999999996</c:v>
                </c:pt>
                <c:pt idx="5457">
                  <c:v>8.7312000000000012</c:v>
                </c:pt>
                <c:pt idx="5458">
                  <c:v>8.732800000000001</c:v>
                </c:pt>
                <c:pt idx="5459">
                  <c:v>8.7344000000000008</c:v>
                </c:pt>
                <c:pt idx="5460">
                  <c:v>8.7360000000000007</c:v>
                </c:pt>
                <c:pt idx="5461">
                  <c:v>8.7376000000000005</c:v>
                </c:pt>
                <c:pt idx="5462">
                  <c:v>8.7392000000000003</c:v>
                </c:pt>
                <c:pt idx="5463">
                  <c:v>8.7408000000000001</c:v>
                </c:pt>
                <c:pt idx="5464">
                  <c:v>8.7423999999999999</c:v>
                </c:pt>
                <c:pt idx="5465">
                  <c:v>8.7439999999999998</c:v>
                </c:pt>
                <c:pt idx="5466">
                  <c:v>8.7455999999999996</c:v>
                </c:pt>
                <c:pt idx="5467">
                  <c:v>8.7472000000000012</c:v>
                </c:pt>
                <c:pt idx="5468">
                  <c:v>8.748800000000001</c:v>
                </c:pt>
                <c:pt idx="5469">
                  <c:v>8.7504000000000008</c:v>
                </c:pt>
                <c:pt idx="5470">
                  <c:v>8.7520000000000007</c:v>
                </c:pt>
                <c:pt idx="5471">
                  <c:v>8.7536000000000005</c:v>
                </c:pt>
                <c:pt idx="5472">
                  <c:v>8.7552000000000003</c:v>
                </c:pt>
                <c:pt idx="5473">
                  <c:v>8.7568000000000001</c:v>
                </c:pt>
                <c:pt idx="5474">
                  <c:v>8.7584</c:v>
                </c:pt>
                <c:pt idx="5475">
                  <c:v>8.76</c:v>
                </c:pt>
                <c:pt idx="5476">
                  <c:v>8.7615999999999996</c:v>
                </c:pt>
                <c:pt idx="5477">
                  <c:v>8.7632000000000012</c:v>
                </c:pt>
                <c:pt idx="5478">
                  <c:v>8.764800000000001</c:v>
                </c:pt>
                <c:pt idx="5479">
                  <c:v>8.7664000000000009</c:v>
                </c:pt>
                <c:pt idx="5480">
                  <c:v>8.7680000000000007</c:v>
                </c:pt>
                <c:pt idx="5481">
                  <c:v>8.7696000000000005</c:v>
                </c:pt>
                <c:pt idx="5482">
                  <c:v>8.7712000000000003</c:v>
                </c:pt>
                <c:pt idx="5483">
                  <c:v>8.7728000000000002</c:v>
                </c:pt>
                <c:pt idx="5484">
                  <c:v>8.7744</c:v>
                </c:pt>
                <c:pt idx="5485">
                  <c:v>8.7759999999999998</c:v>
                </c:pt>
                <c:pt idx="5486">
                  <c:v>8.7775999999999996</c:v>
                </c:pt>
                <c:pt idx="5487">
                  <c:v>8.7792000000000012</c:v>
                </c:pt>
                <c:pt idx="5488">
                  <c:v>8.780800000000001</c:v>
                </c:pt>
                <c:pt idx="5489">
                  <c:v>8.7824000000000009</c:v>
                </c:pt>
                <c:pt idx="5490">
                  <c:v>8.7840000000000007</c:v>
                </c:pt>
                <c:pt idx="5491">
                  <c:v>8.7856000000000005</c:v>
                </c:pt>
                <c:pt idx="5492">
                  <c:v>8.7872000000000003</c:v>
                </c:pt>
                <c:pt idx="5493">
                  <c:v>8.7888000000000002</c:v>
                </c:pt>
                <c:pt idx="5494">
                  <c:v>8.7904</c:v>
                </c:pt>
                <c:pt idx="5495">
                  <c:v>8.7919999999999998</c:v>
                </c:pt>
                <c:pt idx="5496">
                  <c:v>8.7935999999999996</c:v>
                </c:pt>
                <c:pt idx="5497">
                  <c:v>8.7952000000000012</c:v>
                </c:pt>
                <c:pt idx="5498">
                  <c:v>8.7968000000000011</c:v>
                </c:pt>
                <c:pt idx="5499">
                  <c:v>8.7984000000000009</c:v>
                </c:pt>
                <c:pt idx="5500">
                  <c:v>8.8000000000000007</c:v>
                </c:pt>
                <c:pt idx="5501">
                  <c:v>8.8016000000000005</c:v>
                </c:pt>
                <c:pt idx="5502">
                  <c:v>8.8032000000000004</c:v>
                </c:pt>
                <c:pt idx="5503">
                  <c:v>8.8048000000000002</c:v>
                </c:pt>
                <c:pt idx="5504">
                  <c:v>8.8064</c:v>
                </c:pt>
                <c:pt idx="5505">
                  <c:v>8.8079999999999998</c:v>
                </c:pt>
                <c:pt idx="5506">
                  <c:v>8.8095999999999997</c:v>
                </c:pt>
                <c:pt idx="5507">
                  <c:v>8.8112000000000013</c:v>
                </c:pt>
                <c:pt idx="5508">
                  <c:v>8.8128000000000011</c:v>
                </c:pt>
                <c:pt idx="5509">
                  <c:v>8.8144000000000009</c:v>
                </c:pt>
                <c:pt idx="5510">
                  <c:v>8.8160000000000007</c:v>
                </c:pt>
                <c:pt idx="5511">
                  <c:v>8.8176000000000005</c:v>
                </c:pt>
                <c:pt idx="5512">
                  <c:v>8.8192000000000004</c:v>
                </c:pt>
                <c:pt idx="5513">
                  <c:v>8.8208000000000002</c:v>
                </c:pt>
                <c:pt idx="5514">
                  <c:v>8.8224</c:v>
                </c:pt>
                <c:pt idx="5515">
                  <c:v>8.8239999999999998</c:v>
                </c:pt>
                <c:pt idx="5516">
                  <c:v>8.8255999999999997</c:v>
                </c:pt>
                <c:pt idx="5517">
                  <c:v>8.8272000000000013</c:v>
                </c:pt>
                <c:pt idx="5518">
                  <c:v>8.8288000000000011</c:v>
                </c:pt>
                <c:pt idx="5519">
                  <c:v>8.8304000000000009</c:v>
                </c:pt>
                <c:pt idx="5520">
                  <c:v>8.8320000000000007</c:v>
                </c:pt>
                <c:pt idx="5521">
                  <c:v>8.8336000000000006</c:v>
                </c:pt>
                <c:pt idx="5522">
                  <c:v>8.8352000000000004</c:v>
                </c:pt>
                <c:pt idx="5523">
                  <c:v>8.8368000000000002</c:v>
                </c:pt>
                <c:pt idx="5524">
                  <c:v>8.8384</c:v>
                </c:pt>
                <c:pt idx="5525">
                  <c:v>8.84</c:v>
                </c:pt>
                <c:pt idx="5526">
                  <c:v>8.8415999999999997</c:v>
                </c:pt>
                <c:pt idx="5527">
                  <c:v>8.8432000000000013</c:v>
                </c:pt>
                <c:pt idx="5528">
                  <c:v>8.8448000000000011</c:v>
                </c:pt>
                <c:pt idx="5529">
                  <c:v>8.8464000000000009</c:v>
                </c:pt>
                <c:pt idx="5530">
                  <c:v>8.8480000000000008</c:v>
                </c:pt>
                <c:pt idx="5531">
                  <c:v>8.8496000000000006</c:v>
                </c:pt>
                <c:pt idx="5532">
                  <c:v>8.8512000000000004</c:v>
                </c:pt>
                <c:pt idx="5533">
                  <c:v>8.8528000000000002</c:v>
                </c:pt>
                <c:pt idx="5534">
                  <c:v>8.8544</c:v>
                </c:pt>
                <c:pt idx="5535">
                  <c:v>8.8559999999999999</c:v>
                </c:pt>
                <c:pt idx="5536">
                  <c:v>8.8575999999999997</c:v>
                </c:pt>
                <c:pt idx="5537">
                  <c:v>8.8592000000000013</c:v>
                </c:pt>
                <c:pt idx="5538">
                  <c:v>8.8608000000000011</c:v>
                </c:pt>
                <c:pt idx="5539">
                  <c:v>8.8624000000000009</c:v>
                </c:pt>
                <c:pt idx="5540">
                  <c:v>8.8640000000000008</c:v>
                </c:pt>
                <c:pt idx="5541">
                  <c:v>8.8656000000000006</c:v>
                </c:pt>
                <c:pt idx="5542">
                  <c:v>8.8672000000000004</c:v>
                </c:pt>
                <c:pt idx="5543">
                  <c:v>8.8688000000000002</c:v>
                </c:pt>
                <c:pt idx="5544">
                  <c:v>8.8704000000000001</c:v>
                </c:pt>
                <c:pt idx="5545">
                  <c:v>8.8719999999999999</c:v>
                </c:pt>
                <c:pt idx="5546">
                  <c:v>8.8735999999999997</c:v>
                </c:pt>
                <c:pt idx="5547">
                  <c:v>8.8752000000000013</c:v>
                </c:pt>
                <c:pt idx="5548">
                  <c:v>8.8768000000000011</c:v>
                </c:pt>
                <c:pt idx="5549">
                  <c:v>8.878400000000001</c:v>
                </c:pt>
                <c:pt idx="5550">
                  <c:v>8.8800000000000008</c:v>
                </c:pt>
                <c:pt idx="5551">
                  <c:v>8.8816000000000006</c:v>
                </c:pt>
                <c:pt idx="5552">
                  <c:v>8.8832000000000004</c:v>
                </c:pt>
                <c:pt idx="5553">
                  <c:v>8.8848000000000003</c:v>
                </c:pt>
                <c:pt idx="5554">
                  <c:v>8.8864000000000001</c:v>
                </c:pt>
                <c:pt idx="5555">
                  <c:v>8.8879999999999999</c:v>
                </c:pt>
                <c:pt idx="5556">
                  <c:v>8.8895999999999997</c:v>
                </c:pt>
                <c:pt idx="5557">
                  <c:v>8.8911999999999995</c:v>
                </c:pt>
                <c:pt idx="5558">
                  <c:v>8.8928000000000011</c:v>
                </c:pt>
                <c:pt idx="5559">
                  <c:v>8.894400000000001</c:v>
                </c:pt>
                <c:pt idx="5560">
                  <c:v>8.8960000000000008</c:v>
                </c:pt>
                <c:pt idx="5561">
                  <c:v>8.8976000000000006</c:v>
                </c:pt>
                <c:pt idx="5562">
                  <c:v>8.8992000000000004</c:v>
                </c:pt>
                <c:pt idx="5563">
                  <c:v>8.9008000000000003</c:v>
                </c:pt>
                <c:pt idx="5564">
                  <c:v>8.9024000000000001</c:v>
                </c:pt>
                <c:pt idx="5565">
                  <c:v>8.9039999999999999</c:v>
                </c:pt>
                <c:pt idx="5566">
                  <c:v>8.9055999999999997</c:v>
                </c:pt>
                <c:pt idx="5567">
                  <c:v>8.9071999999999996</c:v>
                </c:pt>
                <c:pt idx="5568">
                  <c:v>8.9088000000000012</c:v>
                </c:pt>
                <c:pt idx="5569">
                  <c:v>8.910400000000001</c:v>
                </c:pt>
                <c:pt idx="5570">
                  <c:v>8.9120000000000008</c:v>
                </c:pt>
                <c:pt idx="5571">
                  <c:v>8.9136000000000006</c:v>
                </c:pt>
                <c:pt idx="5572">
                  <c:v>8.9152000000000005</c:v>
                </c:pt>
                <c:pt idx="5573">
                  <c:v>8.9168000000000003</c:v>
                </c:pt>
                <c:pt idx="5574">
                  <c:v>8.9184000000000001</c:v>
                </c:pt>
                <c:pt idx="5575">
                  <c:v>8.92</c:v>
                </c:pt>
                <c:pt idx="5576">
                  <c:v>8.9215999999999998</c:v>
                </c:pt>
                <c:pt idx="5577">
                  <c:v>8.9231999999999996</c:v>
                </c:pt>
                <c:pt idx="5578">
                  <c:v>8.9248000000000012</c:v>
                </c:pt>
                <c:pt idx="5579">
                  <c:v>8.926400000000001</c:v>
                </c:pt>
                <c:pt idx="5580">
                  <c:v>8.9280000000000008</c:v>
                </c:pt>
                <c:pt idx="5581">
                  <c:v>8.9296000000000006</c:v>
                </c:pt>
                <c:pt idx="5582">
                  <c:v>8.9312000000000005</c:v>
                </c:pt>
                <c:pt idx="5583">
                  <c:v>8.9328000000000003</c:v>
                </c:pt>
                <c:pt idx="5584">
                  <c:v>8.9344000000000001</c:v>
                </c:pt>
                <c:pt idx="5585">
                  <c:v>8.9359999999999999</c:v>
                </c:pt>
                <c:pt idx="5586">
                  <c:v>8.9375999999999998</c:v>
                </c:pt>
                <c:pt idx="5587">
                  <c:v>8.9391999999999996</c:v>
                </c:pt>
                <c:pt idx="5588">
                  <c:v>8.9408000000000012</c:v>
                </c:pt>
                <c:pt idx="5589">
                  <c:v>8.942400000000001</c:v>
                </c:pt>
                <c:pt idx="5590">
                  <c:v>8.9440000000000008</c:v>
                </c:pt>
                <c:pt idx="5591">
                  <c:v>8.9456000000000007</c:v>
                </c:pt>
                <c:pt idx="5592">
                  <c:v>8.9472000000000005</c:v>
                </c:pt>
                <c:pt idx="5593">
                  <c:v>8.9488000000000003</c:v>
                </c:pt>
                <c:pt idx="5594">
                  <c:v>8.9504000000000001</c:v>
                </c:pt>
                <c:pt idx="5595">
                  <c:v>8.952</c:v>
                </c:pt>
                <c:pt idx="5596">
                  <c:v>8.9535999999999998</c:v>
                </c:pt>
                <c:pt idx="5597">
                  <c:v>8.9551999999999996</c:v>
                </c:pt>
                <c:pt idx="5598">
                  <c:v>8.9568000000000012</c:v>
                </c:pt>
                <c:pt idx="5599">
                  <c:v>8.958400000000001</c:v>
                </c:pt>
                <c:pt idx="5600">
                  <c:v>8.9600000000000009</c:v>
                </c:pt>
                <c:pt idx="5601">
                  <c:v>8.9616000000000007</c:v>
                </c:pt>
                <c:pt idx="5602">
                  <c:v>8.9632000000000005</c:v>
                </c:pt>
                <c:pt idx="5603">
                  <c:v>8.9648000000000003</c:v>
                </c:pt>
                <c:pt idx="5604">
                  <c:v>8.9664000000000001</c:v>
                </c:pt>
                <c:pt idx="5605">
                  <c:v>8.968</c:v>
                </c:pt>
                <c:pt idx="5606">
                  <c:v>8.9695999999999998</c:v>
                </c:pt>
                <c:pt idx="5607">
                  <c:v>8.9711999999999996</c:v>
                </c:pt>
                <c:pt idx="5608">
                  <c:v>8.9728000000000012</c:v>
                </c:pt>
                <c:pt idx="5609">
                  <c:v>8.974400000000001</c:v>
                </c:pt>
                <c:pt idx="5610">
                  <c:v>8.9760000000000009</c:v>
                </c:pt>
                <c:pt idx="5611">
                  <c:v>8.9776000000000007</c:v>
                </c:pt>
                <c:pt idx="5612">
                  <c:v>8.9792000000000005</c:v>
                </c:pt>
                <c:pt idx="5613">
                  <c:v>8.9808000000000003</c:v>
                </c:pt>
                <c:pt idx="5614">
                  <c:v>8.9824000000000002</c:v>
                </c:pt>
                <c:pt idx="5615">
                  <c:v>8.984</c:v>
                </c:pt>
                <c:pt idx="5616">
                  <c:v>8.9855999999999998</c:v>
                </c:pt>
                <c:pt idx="5617">
                  <c:v>8.9871999999999996</c:v>
                </c:pt>
                <c:pt idx="5618">
                  <c:v>8.9888000000000012</c:v>
                </c:pt>
                <c:pt idx="5619">
                  <c:v>8.9904000000000011</c:v>
                </c:pt>
                <c:pt idx="5620">
                  <c:v>8.9920000000000009</c:v>
                </c:pt>
                <c:pt idx="5621">
                  <c:v>8.9936000000000007</c:v>
                </c:pt>
                <c:pt idx="5622">
                  <c:v>8.9952000000000005</c:v>
                </c:pt>
                <c:pt idx="5623">
                  <c:v>8.9968000000000004</c:v>
                </c:pt>
                <c:pt idx="5624">
                  <c:v>8.9984000000000002</c:v>
                </c:pt>
                <c:pt idx="5625">
                  <c:v>9</c:v>
                </c:pt>
                <c:pt idx="5626">
                  <c:v>9.0015999999999998</c:v>
                </c:pt>
                <c:pt idx="5627">
                  <c:v>9.0031999999999996</c:v>
                </c:pt>
                <c:pt idx="5628">
                  <c:v>9.0048000000000012</c:v>
                </c:pt>
                <c:pt idx="5629">
                  <c:v>9.0064000000000011</c:v>
                </c:pt>
                <c:pt idx="5630">
                  <c:v>9.0080000000000009</c:v>
                </c:pt>
                <c:pt idx="5631">
                  <c:v>9.0096000000000007</c:v>
                </c:pt>
                <c:pt idx="5632">
                  <c:v>9.0112000000000005</c:v>
                </c:pt>
                <c:pt idx="5633">
                  <c:v>9.0128000000000004</c:v>
                </c:pt>
                <c:pt idx="5634">
                  <c:v>9.0144000000000002</c:v>
                </c:pt>
                <c:pt idx="5635">
                  <c:v>9.016</c:v>
                </c:pt>
                <c:pt idx="5636">
                  <c:v>9.0175999999999998</c:v>
                </c:pt>
                <c:pt idx="5637">
                  <c:v>9.0191999999999997</c:v>
                </c:pt>
                <c:pt idx="5638">
                  <c:v>9.0208000000000013</c:v>
                </c:pt>
                <c:pt idx="5639">
                  <c:v>9.0224000000000011</c:v>
                </c:pt>
                <c:pt idx="5640">
                  <c:v>9.0240000000000009</c:v>
                </c:pt>
                <c:pt idx="5641">
                  <c:v>9.0256000000000007</c:v>
                </c:pt>
                <c:pt idx="5642">
                  <c:v>9.0272000000000006</c:v>
                </c:pt>
                <c:pt idx="5643">
                  <c:v>9.0288000000000004</c:v>
                </c:pt>
                <c:pt idx="5644">
                  <c:v>9.0304000000000002</c:v>
                </c:pt>
                <c:pt idx="5645">
                  <c:v>9.032</c:v>
                </c:pt>
                <c:pt idx="5646">
                  <c:v>9.0335999999999999</c:v>
                </c:pt>
                <c:pt idx="5647">
                  <c:v>9.0351999999999997</c:v>
                </c:pt>
                <c:pt idx="5648">
                  <c:v>9.0368000000000013</c:v>
                </c:pt>
                <c:pt idx="5649">
                  <c:v>9.0384000000000011</c:v>
                </c:pt>
                <c:pt idx="5650">
                  <c:v>9.0400000000000009</c:v>
                </c:pt>
                <c:pt idx="5651">
                  <c:v>9.0416000000000007</c:v>
                </c:pt>
                <c:pt idx="5652">
                  <c:v>9.0432000000000006</c:v>
                </c:pt>
                <c:pt idx="5653">
                  <c:v>9.0448000000000004</c:v>
                </c:pt>
                <c:pt idx="5654">
                  <c:v>9.0464000000000002</c:v>
                </c:pt>
                <c:pt idx="5655">
                  <c:v>9.048</c:v>
                </c:pt>
                <c:pt idx="5656">
                  <c:v>9.0495999999999999</c:v>
                </c:pt>
                <c:pt idx="5657">
                  <c:v>9.0511999999999997</c:v>
                </c:pt>
                <c:pt idx="5658">
                  <c:v>9.0528000000000013</c:v>
                </c:pt>
                <c:pt idx="5659">
                  <c:v>9.0544000000000011</c:v>
                </c:pt>
                <c:pt idx="5660">
                  <c:v>9.0560000000000009</c:v>
                </c:pt>
                <c:pt idx="5661">
                  <c:v>9.0576000000000008</c:v>
                </c:pt>
                <c:pt idx="5662">
                  <c:v>9.0592000000000006</c:v>
                </c:pt>
                <c:pt idx="5663">
                  <c:v>9.0608000000000004</c:v>
                </c:pt>
                <c:pt idx="5664">
                  <c:v>9.0624000000000002</c:v>
                </c:pt>
                <c:pt idx="5665">
                  <c:v>9.0640000000000001</c:v>
                </c:pt>
                <c:pt idx="5666">
                  <c:v>9.0655999999999999</c:v>
                </c:pt>
                <c:pt idx="5667">
                  <c:v>9.0671999999999997</c:v>
                </c:pt>
                <c:pt idx="5668">
                  <c:v>9.0688000000000013</c:v>
                </c:pt>
                <c:pt idx="5669">
                  <c:v>9.0704000000000011</c:v>
                </c:pt>
                <c:pt idx="5670">
                  <c:v>9.072000000000001</c:v>
                </c:pt>
                <c:pt idx="5671">
                  <c:v>9.0736000000000008</c:v>
                </c:pt>
                <c:pt idx="5672">
                  <c:v>9.0752000000000006</c:v>
                </c:pt>
                <c:pt idx="5673">
                  <c:v>9.0768000000000004</c:v>
                </c:pt>
                <c:pt idx="5674">
                  <c:v>9.0784000000000002</c:v>
                </c:pt>
                <c:pt idx="5675">
                  <c:v>9.08</c:v>
                </c:pt>
                <c:pt idx="5676">
                  <c:v>9.0815999999999999</c:v>
                </c:pt>
                <c:pt idx="5677">
                  <c:v>9.0831999999999997</c:v>
                </c:pt>
                <c:pt idx="5678">
                  <c:v>9.0848000000000013</c:v>
                </c:pt>
                <c:pt idx="5679">
                  <c:v>9.0864000000000011</c:v>
                </c:pt>
                <c:pt idx="5680">
                  <c:v>9.088000000000001</c:v>
                </c:pt>
                <c:pt idx="5681">
                  <c:v>9.0896000000000008</c:v>
                </c:pt>
                <c:pt idx="5682">
                  <c:v>9.0912000000000006</c:v>
                </c:pt>
                <c:pt idx="5683">
                  <c:v>9.0928000000000004</c:v>
                </c:pt>
                <c:pt idx="5684">
                  <c:v>9.0944000000000003</c:v>
                </c:pt>
                <c:pt idx="5685">
                  <c:v>9.0960000000000001</c:v>
                </c:pt>
                <c:pt idx="5686">
                  <c:v>9.0975999999999999</c:v>
                </c:pt>
                <c:pt idx="5687">
                  <c:v>9.0991999999999997</c:v>
                </c:pt>
                <c:pt idx="5688">
                  <c:v>9.1007999999999996</c:v>
                </c:pt>
                <c:pt idx="5689">
                  <c:v>9.1024000000000012</c:v>
                </c:pt>
                <c:pt idx="5690">
                  <c:v>9.104000000000001</c:v>
                </c:pt>
                <c:pt idx="5691">
                  <c:v>9.1056000000000008</c:v>
                </c:pt>
                <c:pt idx="5692">
                  <c:v>9.1072000000000006</c:v>
                </c:pt>
                <c:pt idx="5693">
                  <c:v>9.1088000000000005</c:v>
                </c:pt>
                <c:pt idx="5694">
                  <c:v>9.1104000000000003</c:v>
                </c:pt>
                <c:pt idx="5695">
                  <c:v>9.1120000000000001</c:v>
                </c:pt>
                <c:pt idx="5696">
                  <c:v>9.1135999999999999</c:v>
                </c:pt>
                <c:pt idx="5697">
                  <c:v>9.1151999999999997</c:v>
                </c:pt>
                <c:pt idx="5698">
                  <c:v>9.1167999999999996</c:v>
                </c:pt>
                <c:pt idx="5699">
                  <c:v>9.1184000000000012</c:v>
                </c:pt>
                <c:pt idx="5700">
                  <c:v>9.120000000000001</c:v>
                </c:pt>
                <c:pt idx="5701">
                  <c:v>9.1216000000000008</c:v>
                </c:pt>
                <c:pt idx="5702">
                  <c:v>9.1232000000000006</c:v>
                </c:pt>
                <c:pt idx="5703">
                  <c:v>9.1248000000000005</c:v>
                </c:pt>
                <c:pt idx="5704">
                  <c:v>9.1264000000000003</c:v>
                </c:pt>
                <c:pt idx="5705">
                  <c:v>9.1280000000000001</c:v>
                </c:pt>
                <c:pt idx="5706">
                  <c:v>9.1295999999999999</c:v>
                </c:pt>
                <c:pt idx="5707">
                  <c:v>9.1311999999999998</c:v>
                </c:pt>
                <c:pt idx="5708">
                  <c:v>9.1327999999999996</c:v>
                </c:pt>
                <c:pt idx="5709">
                  <c:v>9.1344000000000012</c:v>
                </c:pt>
                <c:pt idx="5710">
                  <c:v>9.136000000000001</c:v>
                </c:pt>
                <c:pt idx="5711">
                  <c:v>9.1376000000000008</c:v>
                </c:pt>
                <c:pt idx="5712">
                  <c:v>9.1392000000000007</c:v>
                </c:pt>
                <c:pt idx="5713">
                  <c:v>9.1408000000000005</c:v>
                </c:pt>
                <c:pt idx="5714">
                  <c:v>9.1424000000000003</c:v>
                </c:pt>
                <c:pt idx="5715">
                  <c:v>9.1440000000000001</c:v>
                </c:pt>
                <c:pt idx="5716">
                  <c:v>9.1456</c:v>
                </c:pt>
                <c:pt idx="5717">
                  <c:v>9.1471999999999998</c:v>
                </c:pt>
                <c:pt idx="5718">
                  <c:v>9.1487999999999996</c:v>
                </c:pt>
                <c:pt idx="5719">
                  <c:v>9.1504000000000012</c:v>
                </c:pt>
                <c:pt idx="5720">
                  <c:v>9.152000000000001</c:v>
                </c:pt>
                <c:pt idx="5721">
                  <c:v>9.1536000000000008</c:v>
                </c:pt>
                <c:pt idx="5722">
                  <c:v>9.1552000000000007</c:v>
                </c:pt>
                <c:pt idx="5723">
                  <c:v>9.1568000000000005</c:v>
                </c:pt>
                <c:pt idx="5724">
                  <c:v>9.1584000000000003</c:v>
                </c:pt>
                <c:pt idx="5725">
                  <c:v>9.16</c:v>
                </c:pt>
                <c:pt idx="5726">
                  <c:v>9.1616</c:v>
                </c:pt>
                <c:pt idx="5727">
                  <c:v>9.1631999999999998</c:v>
                </c:pt>
                <c:pt idx="5728">
                  <c:v>9.1647999999999996</c:v>
                </c:pt>
                <c:pt idx="5729">
                  <c:v>9.1664000000000012</c:v>
                </c:pt>
                <c:pt idx="5730">
                  <c:v>9.168000000000001</c:v>
                </c:pt>
                <c:pt idx="5731">
                  <c:v>9.1696000000000009</c:v>
                </c:pt>
                <c:pt idx="5732">
                  <c:v>9.1712000000000007</c:v>
                </c:pt>
                <c:pt idx="5733">
                  <c:v>9.1728000000000005</c:v>
                </c:pt>
                <c:pt idx="5734">
                  <c:v>9.1744000000000003</c:v>
                </c:pt>
                <c:pt idx="5735">
                  <c:v>9.1760000000000002</c:v>
                </c:pt>
                <c:pt idx="5736">
                  <c:v>9.1776</c:v>
                </c:pt>
                <c:pt idx="5737">
                  <c:v>9.1791999999999998</c:v>
                </c:pt>
                <c:pt idx="5738">
                  <c:v>9.1807999999999996</c:v>
                </c:pt>
                <c:pt idx="5739">
                  <c:v>9.1824000000000012</c:v>
                </c:pt>
                <c:pt idx="5740">
                  <c:v>9.1840000000000011</c:v>
                </c:pt>
                <c:pt idx="5741">
                  <c:v>9.1856000000000009</c:v>
                </c:pt>
                <c:pt idx="5742">
                  <c:v>9.1872000000000007</c:v>
                </c:pt>
                <c:pt idx="5743">
                  <c:v>9.1888000000000005</c:v>
                </c:pt>
                <c:pt idx="5744">
                  <c:v>9.1904000000000003</c:v>
                </c:pt>
                <c:pt idx="5745">
                  <c:v>9.1920000000000002</c:v>
                </c:pt>
                <c:pt idx="5746">
                  <c:v>9.1936</c:v>
                </c:pt>
                <c:pt idx="5747">
                  <c:v>9.1951999999999998</c:v>
                </c:pt>
                <c:pt idx="5748">
                  <c:v>9.1967999999999996</c:v>
                </c:pt>
                <c:pt idx="5749">
                  <c:v>9.1984000000000012</c:v>
                </c:pt>
                <c:pt idx="5750">
                  <c:v>9.2000000000000011</c:v>
                </c:pt>
                <c:pt idx="5751">
                  <c:v>9.2016000000000009</c:v>
                </c:pt>
                <c:pt idx="5752">
                  <c:v>9.2032000000000007</c:v>
                </c:pt>
                <c:pt idx="5753">
                  <c:v>9.2048000000000005</c:v>
                </c:pt>
                <c:pt idx="5754">
                  <c:v>9.2064000000000004</c:v>
                </c:pt>
                <c:pt idx="5755">
                  <c:v>9.2080000000000002</c:v>
                </c:pt>
                <c:pt idx="5756">
                  <c:v>9.2096</c:v>
                </c:pt>
                <c:pt idx="5757">
                  <c:v>9.2111999999999998</c:v>
                </c:pt>
                <c:pt idx="5758">
                  <c:v>9.2127999999999997</c:v>
                </c:pt>
                <c:pt idx="5759">
                  <c:v>9.2144000000000013</c:v>
                </c:pt>
                <c:pt idx="5760">
                  <c:v>9.2160000000000011</c:v>
                </c:pt>
                <c:pt idx="5761">
                  <c:v>9.2176000000000009</c:v>
                </c:pt>
                <c:pt idx="5762">
                  <c:v>9.2192000000000007</c:v>
                </c:pt>
                <c:pt idx="5763">
                  <c:v>9.2208000000000006</c:v>
                </c:pt>
                <c:pt idx="5764">
                  <c:v>9.2224000000000004</c:v>
                </c:pt>
                <c:pt idx="5765">
                  <c:v>9.2240000000000002</c:v>
                </c:pt>
                <c:pt idx="5766">
                  <c:v>9.2256</c:v>
                </c:pt>
                <c:pt idx="5767">
                  <c:v>9.2271999999999998</c:v>
                </c:pt>
                <c:pt idx="5768">
                  <c:v>9.2287999999999997</c:v>
                </c:pt>
                <c:pt idx="5769">
                  <c:v>9.2304000000000013</c:v>
                </c:pt>
                <c:pt idx="5770">
                  <c:v>9.2320000000000011</c:v>
                </c:pt>
                <c:pt idx="5771">
                  <c:v>9.2336000000000009</c:v>
                </c:pt>
                <c:pt idx="5772">
                  <c:v>9.2352000000000007</c:v>
                </c:pt>
                <c:pt idx="5773">
                  <c:v>9.2368000000000006</c:v>
                </c:pt>
                <c:pt idx="5774">
                  <c:v>9.2384000000000004</c:v>
                </c:pt>
                <c:pt idx="5775">
                  <c:v>9.24</c:v>
                </c:pt>
                <c:pt idx="5776">
                  <c:v>9.2416</c:v>
                </c:pt>
                <c:pt idx="5777">
                  <c:v>9.2431999999999999</c:v>
                </c:pt>
                <c:pt idx="5778">
                  <c:v>9.2447999999999997</c:v>
                </c:pt>
                <c:pt idx="5779">
                  <c:v>9.2464000000000013</c:v>
                </c:pt>
                <c:pt idx="5780">
                  <c:v>9.2480000000000011</c:v>
                </c:pt>
                <c:pt idx="5781">
                  <c:v>9.2496000000000009</c:v>
                </c:pt>
                <c:pt idx="5782">
                  <c:v>9.2512000000000008</c:v>
                </c:pt>
                <c:pt idx="5783">
                  <c:v>9.2528000000000006</c:v>
                </c:pt>
                <c:pt idx="5784">
                  <c:v>9.2544000000000004</c:v>
                </c:pt>
                <c:pt idx="5785">
                  <c:v>9.2560000000000002</c:v>
                </c:pt>
                <c:pt idx="5786">
                  <c:v>9.2576000000000001</c:v>
                </c:pt>
                <c:pt idx="5787">
                  <c:v>9.2591999999999999</c:v>
                </c:pt>
                <c:pt idx="5788">
                  <c:v>9.2607999999999997</c:v>
                </c:pt>
                <c:pt idx="5789">
                  <c:v>9.2624000000000013</c:v>
                </c:pt>
                <c:pt idx="5790">
                  <c:v>9.2640000000000011</c:v>
                </c:pt>
                <c:pt idx="5791">
                  <c:v>9.2656000000000009</c:v>
                </c:pt>
                <c:pt idx="5792">
                  <c:v>9.2672000000000008</c:v>
                </c:pt>
                <c:pt idx="5793">
                  <c:v>9.2688000000000006</c:v>
                </c:pt>
                <c:pt idx="5794">
                  <c:v>9.2704000000000004</c:v>
                </c:pt>
                <c:pt idx="5795">
                  <c:v>9.2720000000000002</c:v>
                </c:pt>
                <c:pt idx="5796">
                  <c:v>9.2736000000000001</c:v>
                </c:pt>
                <c:pt idx="5797">
                  <c:v>9.2751999999999999</c:v>
                </c:pt>
                <c:pt idx="5798">
                  <c:v>9.2767999999999997</c:v>
                </c:pt>
                <c:pt idx="5799">
                  <c:v>9.2784000000000013</c:v>
                </c:pt>
                <c:pt idx="5800">
                  <c:v>9.2800000000000011</c:v>
                </c:pt>
                <c:pt idx="5801">
                  <c:v>9.281600000000001</c:v>
                </c:pt>
                <c:pt idx="5802">
                  <c:v>9.2832000000000008</c:v>
                </c:pt>
                <c:pt idx="5803">
                  <c:v>9.2848000000000006</c:v>
                </c:pt>
                <c:pt idx="5804">
                  <c:v>9.2864000000000004</c:v>
                </c:pt>
                <c:pt idx="5805">
                  <c:v>9.2880000000000003</c:v>
                </c:pt>
                <c:pt idx="5806">
                  <c:v>9.2896000000000001</c:v>
                </c:pt>
                <c:pt idx="5807">
                  <c:v>9.2911999999999999</c:v>
                </c:pt>
                <c:pt idx="5808">
                  <c:v>9.2927999999999997</c:v>
                </c:pt>
                <c:pt idx="5809">
                  <c:v>9.2944000000000013</c:v>
                </c:pt>
                <c:pt idx="5810">
                  <c:v>9.2960000000000012</c:v>
                </c:pt>
                <c:pt idx="5811">
                  <c:v>9.297600000000001</c:v>
                </c:pt>
                <c:pt idx="5812">
                  <c:v>9.2992000000000008</c:v>
                </c:pt>
                <c:pt idx="5813">
                  <c:v>9.3008000000000006</c:v>
                </c:pt>
                <c:pt idx="5814">
                  <c:v>9.3024000000000004</c:v>
                </c:pt>
                <c:pt idx="5815">
                  <c:v>9.3040000000000003</c:v>
                </c:pt>
                <c:pt idx="5816">
                  <c:v>9.3056000000000001</c:v>
                </c:pt>
                <c:pt idx="5817">
                  <c:v>9.3071999999999999</c:v>
                </c:pt>
                <c:pt idx="5818">
                  <c:v>9.3087999999999997</c:v>
                </c:pt>
                <c:pt idx="5819">
                  <c:v>9.3103999999999996</c:v>
                </c:pt>
                <c:pt idx="5820">
                  <c:v>9.3120000000000012</c:v>
                </c:pt>
                <c:pt idx="5821">
                  <c:v>9.313600000000001</c:v>
                </c:pt>
                <c:pt idx="5822">
                  <c:v>9.3152000000000008</c:v>
                </c:pt>
                <c:pt idx="5823">
                  <c:v>9.3168000000000006</c:v>
                </c:pt>
                <c:pt idx="5824">
                  <c:v>9.3184000000000005</c:v>
                </c:pt>
                <c:pt idx="5825">
                  <c:v>9.32</c:v>
                </c:pt>
                <c:pt idx="5826">
                  <c:v>9.3216000000000001</c:v>
                </c:pt>
                <c:pt idx="5827">
                  <c:v>9.3231999999999999</c:v>
                </c:pt>
                <c:pt idx="5828">
                  <c:v>9.3247999999999998</c:v>
                </c:pt>
                <c:pt idx="5829">
                  <c:v>9.3263999999999996</c:v>
                </c:pt>
                <c:pt idx="5830">
                  <c:v>9.3280000000000012</c:v>
                </c:pt>
                <c:pt idx="5831">
                  <c:v>9.329600000000001</c:v>
                </c:pt>
                <c:pt idx="5832">
                  <c:v>9.3312000000000008</c:v>
                </c:pt>
                <c:pt idx="5833">
                  <c:v>9.3328000000000007</c:v>
                </c:pt>
                <c:pt idx="5834">
                  <c:v>9.3344000000000005</c:v>
                </c:pt>
                <c:pt idx="5835">
                  <c:v>9.3360000000000003</c:v>
                </c:pt>
                <c:pt idx="5836">
                  <c:v>9.3376000000000001</c:v>
                </c:pt>
                <c:pt idx="5837">
                  <c:v>9.3391999999999999</c:v>
                </c:pt>
                <c:pt idx="5838">
                  <c:v>9.3407999999999998</c:v>
                </c:pt>
                <c:pt idx="5839">
                  <c:v>9.3423999999999996</c:v>
                </c:pt>
                <c:pt idx="5840">
                  <c:v>9.3440000000000012</c:v>
                </c:pt>
                <c:pt idx="5841">
                  <c:v>9.345600000000001</c:v>
                </c:pt>
                <c:pt idx="5842">
                  <c:v>9.3472000000000008</c:v>
                </c:pt>
                <c:pt idx="5843">
                  <c:v>9.3488000000000007</c:v>
                </c:pt>
                <c:pt idx="5844">
                  <c:v>9.3504000000000005</c:v>
                </c:pt>
                <c:pt idx="5845">
                  <c:v>9.3520000000000003</c:v>
                </c:pt>
                <c:pt idx="5846">
                  <c:v>9.3536000000000001</c:v>
                </c:pt>
                <c:pt idx="5847">
                  <c:v>9.3552</c:v>
                </c:pt>
                <c:pt idx="5848">
                  <c:v>9.3567999999999998</c:v>
                </c:pt>
                <c:pt idx="5849">
                  <c:v>9.3583999999999996</c:v>
                </c:pt>
                <c:pt idx="5850">
                  <c:v>9.3600000000000012</c:v>
                </c:pt>
                <c:pt idx="5851">
                  <c:v>9.361600000000001</c:v>
                </c:pt>
                <c:pt idx="5852">
                  <c:v>9.3632000000000009</c:v>
                </c:pt>
                <c:pt idx="5853">
                  <c:v>9.3648000000000007</c:v>
                </c:pt>
                <c:pt idx="5854">
                  <c:v>9.3664000000000005</c:v>
                </c:pt>
                <c:pt idx="5855">
                  <c:v>9.3680000000000003</c:v>
                </c:pt>
                <c:pt idx="5856">
                  <c:v>9.3696000000000002</c:v>
                </c:pt>
                <c:pt idx="5857">
                  <c:v>9.3712</c:v>
                </c:pt>
                <c:pt idx="5858">
                  <c:v>9.3727999999999998</c:v>
                </c:pt>
                <c:pt idx="5859">
                  <c:v>9.3743999999999996</c:v>
                </c:pt>
                <c:pt idx="5860">
                  <c:v>9.3760000000000012</c:v>
                </c:pt>
                <c:pt idx="5861">
                  <c:v>9.377600000000001</c:v>
                </c:pt>
                <c:pt idx="5862">
                  <c:v>9.3792000000000009</c:v>
                </c:pt>
                <c:pt idx="5863">
                  <c:v>9.3808000000000007</c:v>
                </c:pt>
                <c:pt idx="5864">
                  <c:v>9.3824000000000005</c:v>
                </c:pt>
                <c:pt idx="5865">
                  <c:v>9.3840000000000003</c:v>
                </c:pt>
                <c:pt idx="5866">
                  <c:v>9.3856000000000002</c:v>
                </c:pt>
                <c:pt idx="5867">
                  <c:v>9.3872</c:v>
                </c:pt>
                <c:pt idx="5868">
                  <c:v>9.3887999999999998</c:v>
                </c:pt>
                <c:pt idx="5869">
                  <c:v>9.3903999999999996</c:v>
                </c:pt>
                <c:pt idx="5870">
                  <c:v>9.3920000000000012</c:v>
                </c:pt>
                <c:pt idx="5871">
                  <c:v>9.3936000000000011</c:v>
                </c:pt>
                <c:pt idx="5872">
                  <c:v>9.3952000000000009</c:v>
                </c:pt>
                <c:pt idx="5873">
                  <c:v>9.3968000000000007</c:v>
                </c:pt>
                <c:pt idx="5874">
                  <c:v>9.3984000000000005</c:v>
                </c:pt>
                <c:pt idx="5875">
                  <c:v>9.4</c:v>
                </c:pt>
                <c:pt idx="5876">
                  <c:v>9.4016000000000002</c:v>
                </c:pt>
                <c:pt idx="5877">
                  <c:v>9.4032</c:v>
                </c:pt>
                <c:pt idx="5878">
                  <c:v>9.4047999999999998</c:v>
                </c:pt>
                <c:pt idx="5879">
                  <c:v>9.4063999999999997</c:v>
                </c:pt>
                <c:pt idx="5880">
                  <c:v>9.4080000000000013</c:v>
                </c:pt>
                <c:pt idx="5881">
                  <c:v>9.4096000000000011</c:v>
                </c:pt>
                <c:pt idx="5882">
                  <c:v>9.4112000000000009</c:v>
                </c:pt>
                <c:pt idx="5883">
                  <c:v>9.4128000000000007</c:v>
                </c:pt>
                <c:pt idx="5884">
                  <c:v>9.4144000000000005</c:v>
                </c:pt>
                <c:pt idx="5885">
                  <c:v>9.4160000000000004</c:v>
                </c:pt>
                <c:pt idx="5886">
                  <c:v>9.4176000000000002</c:v>
                </c:pt>
                <c:pt idx="5887">
                  <c:v>9.4192</c:v>
                </c:pt>
                <c:pt idx="5888">
                  <c:v>9.4207999999999998</c:v>
                </c:pt>
                <c:pt idx="5889">
                  <c:v>9.4223999999999997</c:v>
                </c:pt>
                <c:pt idx="5890">
                  <c:v>9.4240000000000013</c:v>
                </c:pt>
                <c:pt idx="5891">
                  <c:v>9.4256000000000011</c:v>
                </c:pt>
                <c:pt idx="5892">
                  <c:v>9.4272000000000009</c:v>
                </c:pt>
                <c:pt idx="5893">
                  <c:v>9.4288000000000007</c:v>
                </c:pt>
                <c:pt idx="5894">
                  <c:v>9.4304000000000006</c:v>
                </c:pt>
                <c:pt idx="5895">
                  <c:v>9.4320000000000004</c:v>
                </c:pt>
                <c:pt idx="5896">
                  <c:v>9.4336000000000002</c:v>
                </c:pt>
                <c:pt idx="5897">
                  <c:v>9.4352</c:v>
                </c:pt>
                <c:pt idx="5898">
                  <c:v>9.4367999999999999</c:v>
                </c:pt>
                <c:pt idx="5899">
                  <c:v>9.4383999999999997</c:v>
                </c:pt>
                <c:pt idx="5900">
                  <c:v>9.4400000000000013</c:v>
                </c:pt>
                <c:pt idx="5901">
                  <c:v>9.4416000000000011</c:v>
                </c:pt>
                <c:pt idx="5902">
                  <c:v>9.4432000000000009</c:v>
                </c:pt>
                <c:pt idx="5903">
                  <c:v>9.4448000000000008</c:v>
                </c:pt>
                <c:pt idx="5904">
                  <c:v>9.4464000000000006</c:v>
                </c:pt>
                <c:pt idx="5905">
                  <c:v>9.4480000000000004</c:v>
                </c:pt>
                <c:pt idx="5906">
                  <c:v>9.4496000000000002</c:v>
                </c:pt>
                <c:pt idx="5907">
                  <c:v>9.4512</c:v>
                </c:pt>
                <c:pt idx="5908">
                  <c:v>9.4527999999999999</c:v>
                </c:pt>
                <c:pt idx="5909">
                  <c:v>9.4543999999999997</c:v>
                </c:pt>
                <c:pt idx="5910">
                  <c:v>9.4560000000000013</c:v>
                </c:pt>
                <c:pt idx="5911">
                  <c:v>9.4576000000000011</c:v>
                </c:pt>
                <c:pt idx="5912">
                  <c:v>9.4592000000000009</c:v>
                </c:pt>
                <c:pt idx="5913">
                  <c:v>9.4608000000000008</c:v>
                </c:pt>
                <c:pt idx="5914">
                  <c:v>9.4624000000000006</c:v>
                </c:pt>
                <c:pt idx="5915">
                  <c:v>9.4640000000000004</c:v>
                </c:pt>
                <c:pt idx="5916">
                  <c:v>9.4656000000000002</c:v>
                </c:pt>
                <c:pt idx="5917">
                  <c:v>9.4672000000000001</c:v>
                </c:pt>
                <c:pt idx="5918">
                  <c:v>9.4687999999999999</c:v>
                </c:pt>
                <c:pt idx="5919">
                  <c:v>9.4703999999999997</c:v>
                </c:pt>
                <c:pt idx="5920">
                  <c:v>9.4720000000000013</c:v>
                </c:pt>
                <c:pt idx="5921">
                  <c:v>9.4736000000000011</c:v>
                </c:pt>
                <c:pt idx="5922">
                  <c:v>9.475200000000001</c:v>
                </c:pt>
                <c:pt idx="5923">
                  <c:v>9.4768000000000008</c:v>
                </c:pt>
                <c:pt idx="5924">
                  <c:v>9.4784000000000006</c:v>
                </c:pt>
                <c:pt idx="5925">
                  <c:v>9.48</c:v>
                </c:pt>
                <c:pt idx="5926">
                  <c:v>9.4816000000000003</c:v>
                </c:pt>
                <c:pt idx="5927">
                  <c:v>9.4832000000000001</c:v>
                </c:pt>
                <c:pt idx="5928">
                  <c:v>9.4847999999999999</c:v>
                </c:pt>
                <c:pt idx="5929">
                  <c:v>9.4863999999999997</c:v>
                </c:pt>
                <c:pt idx="5930">
                  <c:v>9.4880000000000013</c:v>
                </c:pt>
                <c:pt idx="5931">
                  <c:v>9.4896000000000011</c:v>
                </c:pt>
                <c:pt idx="5932">
                  <c:v>9.491200000000001</c:v>
                </c:pt>
                <c:pt idx="5933">
                  <c:v>9.4928000000000008</c:v>
                </c:pt>
                <c:pt idx="5934">
                  <c:v>9.4944000000000006</c:v>
                </c:pt>
                <c:pt idx="5935">
                  <c:v>9.4960000000000004</c:v>
                </c:pt>
                <c:pt idx="5936">
                  <c:v>9.4976000000000003</c:v>
                </c:pt>
                <c:pt idx="5937">
                  <c:v>9.4992000000000001</c:v>
                </c:pt>
                <c:pt idx="5938">
                  <c:v>9.5007999999999999</c:v>
                </c:pt>
                <c:pt idx="5939">
                  <c:v>9.5023999999999997</c:v>
                </c:pt>
                <c:pt idx="5940">
                  <c:v>9.5040000000000013</c:v>
                </c:pt>
                <c:pt idx="5941">
                  <c:v>9.5056000000000012</c:v>
                </c:pt>
                <c:pt idx="5942">
                  <c:v>9.507200000000001</c:v>
                </c:pt>
                <c:pt idx="5943">
                  <c:v>9.5088000000000008</c:v>
                </c:pt>
                <c:pt idx="5944">
                  <c:v>9.5104000000000006</c:v>
                </c:pt>
                <c:pt idx="5945">
                  <c:v>9.5120000000000005</c:v>
                </c:pt>
                <c:pt idx="5946">
                  <c:v>9.5136000000000003</c:v>
                </c:pt>
                <c:pt idx="5947">
                  <c:v>9.5152000000000001</c:v>
                </c:pt>
                <c:pt idx="5948">
                  <c:v>9.5167999999999999</c:v>
                </c:pt>
                <c:pt idx="5949">
                  <c:v>9.5183999999999997</c:v>
                </c:pt>
                <c:pt idx="5950">
                  <c:v>9.52</c:v>
                </c:pt>
                <c:pt idx="5951">
                  <c:v>9.5216000000000012</c:v>
                </c:pt>
                <c:pt idx="5952">
                  <c:v>9.523200000000001</c:v>
                </c:pt>
                <c:pt idx="5953">
                  <c:v>9.5248000000000008</c:v>
                </c:pt>
                <c:pt idx="5954">
                  <c:v>9.5264000000000006</c:v>
                </c:pt>
                <c:pt idx="5955">
                  <c:v>9.5280000000000005</c:v>
                </c:pt>
                <c:pt idx="5956">
                  <c:v>9.5296000000000003</c:v>
                </c:pt>
                <c:pt idx="5957">
                  <c:v>9.5312000000000001</c:v>
                </c:pt>
                <c:pt idx="5958">
                  <c:v>9.5327999999999999</c:v>
                </c:pt>
                <c:pt idx="5959">
                  <c:v>9.5343999999999998</c:v>
                </c:pt>
                <c:pt idx="5960">
                  <c:v>9.5359999999999996</c:v>
                </c:pt>
                <c:pt idx="5961">
                  <c:v>9.5376000000000012</c:v>
                </c:pt>
                <c:pt idx="5962">
                  <c:v>9.539200000000001</c:v>
                </c:pt>
                <c:pt idx="5963">
                  <c:v>9.5408000000000008</c:v>
                </c:pt>
                <c:pt idx="5964">
                  <c:v>9.5424000000000007</c:v>
                </c:pt>
                <c:pt idx="5965">
                  <c:v>9.5440000000000005</c:v>
                </c:pt>
                <c:pt idx="5966">
                  <c:v>9.5456000000000003</c:v>
                </c:pt>
                <c:pt idx="5967">
                  <c:v>9.5472000000000001</c:v>
                </c:pt>
                <c:pt idx="5968">
                  <c:v>9.5488</c:v>
                </c:pt>
                <c:pt idx="5969">
                  <c:v>9.5503999999999998</c:v>
                </c:pt>
                <c:pt idx="5970">
                  <c:v>9.5519999999999996</c:v>
                </c:pt>
                <c:pt idx="5971">
                  <c:v>9.5536000000000012</c:v>
                </c:pt>
                <c:pt idx="5972">
                  <c:v>9.555200000000001</c:v>
                </c:pt>
                <c:pt idx="5973">
                  <c:v>9.5568000000000008</c:v>
                </c:pt>
                <c:pt idx="5974">
                  <c:v>9.5584000000000007</c:v>
                </c:pt>
                <c:pt idx="5975">
                  <c:v>9.56</c:v>
                </c:pt>
                <c:pt idx="5976">
                  <c:v>9.5616000000000003</c:v>
                </c:pt>
                <c:pt idx="5977">
                  <c:v>9.5632000000000001</c:v>
                </c:pt>
                <c:pt idx="5978">
                  <c:v>9.5648</c:v>
                </c:pt>
                <c:pt idx="5979">
                  <c:v>9.5663999999999998</c:v>
                </c:pt>
                <c:pt idx="5980">
                  <c:v>9.5679999999999996</c:v>
                </c:pt>
                <c:pt idx="5981">
                  <c:v>9.5696000000000012</c:v>
                </c:pt>
                <c:pt idx="5982">
                  <c:v>9.571200000000001</c:v>
                </c:pt>
                <c:pt idx="5983">
                  <c:v>9.5728000000000009</c:v>
                </c:pt>
                <c:pt idx="5984">
                  <c:v>9.5744000000000007</c:v>
                </c:pt>
                <c:pt idx="5985">
                  <c:v>9.5760000000000005</c:v>
                </c:pt>
                <c:pt idx="5986">
                  <c:v>9.5776000000000003</c:v>
                </c:pt>
                <c:pt idx="5987">
                  <c:v>9.5792000000000002</c:v>
                </c:pt>
                <c:pt idx="5988">
                  <c:v>9.5808</c:v>
                </c:pt>
                <c:pt idx="5989">
                  <c:v>9.5823999999999998</c:v>
                </c:pt>
                <c:pt idx="5990">
                  <c:v>9.5839999999999996</c:v>
                </c:pt>
                <c:pt idx="5991">
                  <c:v>9.5856000000000012</c:v>
                </c:pt>
                <c:pt idx="5992">
                  <c:v>9.5872000000000011</c:v>
                </c:pt>
                <c:pt idx="5993">
                  <c:v>9.5888000000000009</c:v>
                </c:pt>
                <c:pt idx="5994">
                  <c:v>9.5904000000000007</c:v>
                </c:pt>
                <c:pt idx="5995">
                  <c:v>9.5920000000000005</c:v>
                </c:pt>
                <c:pt idx="5996">
                  <c:v>9.5936000000000003</c:v>
                </c:pt>
                <c:pt idx="5997">
                  <c:v>9.5952000000000002</c:v>
                </c:pt>
                <c:pt idx="5998">
                  <c:v>9.5968</c:v>
                </c:pt>
                <c:pt idx="5999">
                  <c:v>9.5983999999999998</c:v>
                </c:pt>
                <c:pt idx="6000">
                  <c:v>9.6</c:v>
                </c:pt>
                <c:pt idx="6001">
                  <c:v>9.6016000000000012</c:v>
                </c:pt>
                <c:pt idx="6002">
                  <c:v>9.6032000000000011</c:v>
                </c:pt>
                <c:pt idx="6003">
                  <c:v>9.6048000000000009</c:v>
                </c:pt>
                <c:pt idx="6004">
                  <c:v>9.6064000000000007</c:v>
                </c:pt>
                <c:pt idx="6005">
                  <c:v>9.6080000000000005</c:v>
                </c:pt>
                <c:pt idx="6006">
                  <c:v>9.6096000000000004</c:v>
                </c:pt>
                <c:pt idx="6007">
                  <c:v>9.6112000000000002</c:v>
                </c:pt>
                <c:pt idx="6008">
                  <c:v>9.6128</c:v>
                </c:pt>
                <c:pt idx="6009">
                  <c:v>9.6143999999999998</c:v>
                </c:pt>
                <c:pt idx="6010">
                  <c:v>9.6159999999999997</c:v>
                </c:pt>
                <c:pt idx="6011">
                  <c:v>9.6176000000000013</c:v>
                </c:pt>
                <c:pt idx="6012">
                  <c:v>9.6192000000000011</c:v>
                </c:pt>
                <c:pt idx="6013">
                  <c:v>9.6208000000000009</c:v>
                </c:pt>
                <c:pt idx="6014">
                  <c:v>9.6224000000000007</c:v>
                </c:pt>
                <c:pt idx="6015">
                  <c:v>9.6240000000000006</c:v>
                </c:pt>
                <c:pt idx="6016">
                  <c:v>9.6256000000000004</c:v>
                </c:pt>
                <c:pt idx="6017">
                  <c:v>9.6272000000000002</c:v>
                </c:pt>
                <c:pt idx="6018">
                  <c:v>9.6288</c:v>
                </c:pt>
                <c:pt idx="6019">
                  <c:v>9.6303999999999998</c:v>
                </c:pt>
                <c:pt idx="6020">
                  <c:v>9.6319999999999997</c:v>
                </c:pt>
                <c:pt idx="6021">
                  <c:v>9.6336000000000013</c:v>
                </c:pt>
                <c:pt idx="6022">
                  <c:v>9.6352000000000011</c:v>
                </c:pt>
                <c:pt idx="6023">
                  <c:v>9.6368000000000009</c:v>
                </c:pt>
                <c:pt idx="6024">
                  <c:v>9.6384000000000007</c:v>
                </c:pt>
                <c:pt idx="6025">
                  <c:v>9.64</c:v>
                </c:pt>
                <c:pt idx="6026">
                  <c:v>9.6416000000000004</c:v>
                </c:pt>
                <c:pt idx="6027">
                  <c:v>9.6432000000000002</c:v>
                </c:pt>
                <c:pt idx="6028">
                  <c:v>9.6448</c:v>
                </c:pt>
                <c:pt idx="6029">
                  <c:v>9.6463999999999999</c:v>
                </c:pt>
                <c:pt idx="6030">
                  <c:v>9.6479999999999997</c:v>
                </c:pt>
                <c:pt idx="6031">
                  <c:v>9.6496000000000013</c:v>
                </c:pt>
                <c:pt idx="6032">
                  <c:v>9.6512000000000011</c:v>
                </c:pt>
                <c:pt idx="6033">
                  <c:v>9.6528000000000009</c:v>
                </c:pt>
                <c:pt idx="6034">
                  <c:v>9.6544000000000008</c:v>
                </c:pt>
                <c:pt idx="6035">
                  <c:v>9.6560000000000006</c:v>
                </c:pt>
                <c:pt idx="6036">
                  <c:v>9.6576000000000004</c:v>
                </c:pt>
                <c:pt idx="6037">
                  <c:v>9.6592000000000002</c:v>
                </c:pt>
                <c:pt idx="6038">
                  <c:v>9.6608000000000001</c:v>
                </c:pt>
                <c:pt idx="6039">
                  <c:v>9.6623999999999999</c:v>
                </c:pt>
                <c:pt idx="6040">
                  <c:v>9.6639999999999997</c:v>
                </c:pt>
                <c:pt idx="6041">
                  <c:v>9.6656000000000013</c:v>
                </c:pt>
                <c:pt idx="6042">
                  <c:v>9.6672000000000011</c:v>
                </c:pt>
                <c:pt idx="6043">
                  <c:v>9.6688000000000009</c:v>
                </c:pt>
                <c:pt idx="6044">
                  <c:v>9.6704000000000008</c:v>
                </c:pt>
                <c:pt idx="6045">
                  <c:v>9.6720000000000006</c:v>
                </c:pt>
                <c:pt idx="6046">
                  <c:v>9.6736000000000004</c:v>
                </c:pt>
                <c:pt idx="6047">
                  <c:v>9.6752000000000002</c:v>
                </c:pt>
                <c:pt idx="6048">
                  <c:v>9.6768000000000001</c:v>
                </c:pt>
                <c:pt idx="6049">
                  <c:v>9.6783999999999999</c:v>
                </c:pt>
                <c:pt idx="6050">
                  <c:v>9.68</c:v>
                </c:pt>
                <c:pt idx="6051">
                  <c:v>9.6816000000000013</c:v>
                </c:pt>
                <c:pt idx="6052">
                  <c:v>9.6832000000000011</c:v>
                </c:pt>
                <c:pt idx="6053">
                  <c:v>9.684800000000001</c:v>
                </c:pt>
                <c:pt idx="6054">
                  <c:v>9.6864000000000008</c:v>
                </c:pt>
                <c:pt idx="6055">
                  <c:v>9.6880000000000006</c:v>
                </c:pt>
                <c:pt idx="6056">
                  <c:v>9.6896000000000004</c:v>
                </c:pt>
                <c:pt idx="6057">
                  <c:v>9.6912000000000003</c:v>
                </c:pt>
                <c:pt idx="6058">
                  <c:v>9.6928000000000001</c:v>
                </c:pt>
                <c:pt idx="6059">
                  <c:v>9.6943999999999999</c:v>
                </c:pt>
                <c:pt idx="6060">
                  <c:v>9.6959999999999997</c:v>
                </c:pt>
                <c:pt idx="6061">
                  <c:v>9.6976000000000013</c:v>
                </c:pt>
                <c:pt idx="6062">
                  <c:v>9.6992000000000012</c:v>
                </c:pt>
                <c:pt idx="6063">
                  <c:v>9.700800000000001</c:v>
                </c:pt>
                <c:pt idx="6064">
                  <c:v>9.7024000000000008</c:v>
                </c:pt>
                <c:pt idx="6065">
                  <c:v>9.7040000000000006</c:v>
                </c:pt>
                <c:pt idx="6066">
                  <c:v>9.7056000000000004</c:v>
                </c:pt>
                <c:pt idx="6067">
                  <c:v>9.7072000000000003</c:v>
                </c:pt>
                <c:pt idx="6068">
                  <c:v>9.7088000000000001</c:v>
                </c:pt>
                <c:pt idx="6069">
                  <c:v>9.7103999999999999</c:v>
                </c:pt>
                <c:pt idx="6070">
                  <c:v>9.7119999999999997</c:v>
                </c:pt>
                <c:pt idx="6071">
                  <c:v>9.7136000000000013</c:v>
                </c:pt>
                <c:pt idx="6072">
                  <c:v>9.7152000000000012</c:v>
                </c:pt>
                <c:pt idx="6073">
                  <c:v>9.716800000000001</c:v>
                </c:pt>
                <c:pt idx="6074">
                  <c:v>9.7184000000000008</c:v>
                </c:pt>
                <c:pt idx="6075">
                  <c:v>9.7200000000000006</c:v>
                </c:pt>
                <c:pt idx="6076">
                  <c:v>9.7216000000000005</c:v>
                </c:pt>
                <c:pt idx="6077">
                  <c:v>9.7232000000000003</c:v>
                </c:pt>
                <c:pt idx="6078">
                  <c:v>9.7248000000000001</c:v>
                </c:pt>
                <c:pt idx="6079">
                  <c:v>9.7263999999999999</c:v>
                </c:pt>
                <c:pt idx="6080">
                  <c:v>9.7279999999999998</c:v>
                </c:pt>
                <c:pt idx="6081">
                  <c:v>9.7295999999999996</c:v>
                </c:pt>
                <c:pt idx="6082">
                  <c:v>9.7312000000000012</c:v>
                </c:pt>
                <c:pt idx="6083">
                  <c:v>9.732800000000001</c:v>
                </c:pt>
                <c:pt idx="6084">
                  <c:v>9.7344000000000008</c:v>
                </c:pt>
                <c:pt idx="6085">
                  <c:v>9.7360000000000007</c:v>
                </c:pt>
                <c:pt idx="6086">
                  <c:v>9.7376000000000005</c:v>
                </c:pt>
                <c:pt idx="6087">
                  <c:v>9.7392000000000003</c:v>
                </c:pt>
                <c:pt idx="6088">
                  <c:v>9.7408000000000001</c:v>
                </c:pt>
                <c:pt idx="6089">
                  <c:v>9.7423999999999999</c:v>
                </c:pt>
                <c:pt idx="6090">
                  <c:v>9.7439999999999998</c:v>
                </c:pt>
                <c:pt idx="6091">
                  <c:v>9.7455999999999996</c:v>
                </c:pt>
                <c:pt idx="6092">
                  <c:v>9.7472000000000012</c:v>
                </c:pt>
                <c:pt idx="6093">
                  <c:v>9.748800000000001</c:v>
                </c:pt>
                <c:pt idx="6094">
                  <c:v>9.7504000000000008</c:v>
                </c:pt>
                <c:pt idx="6095">
                  <c:v>9.7520000000000007</c:v>
                </c:pt>
                <c:pt idx="6096">
                  <c:v>9.7536000000000005</c:v>
                </c:pt>
                <c:pt idx="6097">
                  <c:v>9.7552000000000003</c:v>
                </c:pt>
                <c:pt idx="6098">
                  <c:v>9.7568000000000001</c:v>
                </c:pt>
                <c:pt idx="6099">
                  <c:v>9.7584</c:v>
                </c:pt>
                <c:pt idx="6100">
                  <c:v>9.76</c:v>
                </c:pt>
                <c:pt idx="6101">
                  <c:v>9.7615999999999996</c:v>
                </c:pt>
                <c:pt idx="6102">
                  <c:v>9.7632000000000012</c:v>
                </c:pt>
                <c:pt idx="6103">
                  <c:v>9.764800000000001</c:v>
                </c:pt>
                <c:pt idx="6104">
                  <c:v>9.7664000000000009</c:v>
                </c:pt>
                <c:pt idx="6105">
                  <c:v>9.7680000000000007</c:v>
                </c:pt>
                <c:pt idx="6106">
                  <c:v>9.7696000000000005</c:v>
                </c:pt>
                <c:pt idx="6107">
                  <c:v>9.7712000000000003</c:v>
                </c:pt>
                <c:pt idx="6108">
                  <c:v>9.7728000000000002</c:v>
                </c:pt>
                <c:pt idx="6109">
                  <c:v>9.7744</c:v>
                </c:pt>
                <c:pt idx="6110">
                  <c:v>9.7759999999999998</c:v>
                </c:pt>
                <c:pt idx="6111">
                  <c:v>9.7775999999999996</c:v>
                </c:pt>
                <c:pt idx="6112">
                  <c:v>9.7792000000000012</c:v>
                </c:pt>
                <c:pt idx="6113">
                  <c:v>9.780800000000001</c:v>
                </c:pt>
                <c:pt idx="6114">
                  <c:v>9.7824000000000009</c:v>
                </c:pt>
                <c:pt idx="6115">
                  <c:v>9.7840000000000007</c:v>
                </c:pt>
                <c:pt idx="6116">
                  <c:v>9.7856000000000005</c:v>
                </c:pt>
                <c:pt idx="6117">
                  <c:v>9.7872000000000003</c:v>
                </c:pt>
                <c:pt idx="6118">
                  <c:v>9.7888000000000002</c:v>
                </c:pt>
                <c:pt idx="6119">
                  <c:v>9.7904</c:v>
                </c:pt>
                <c:pt idx="6120">
                  <c:v>9.7919999999999998</c:v>
                </c:pt>
                <c:pt idx="6121">
                  <c:v>9.7935999999999996</c:v>
                </c:pt>
                <c:pt idx="6122">
                  <c:v>9.7952000000000012</c:v>
                </c:pt>
                <c:pt idx="6123">
                  <c:v>9.7968000000000011</c:v>
                </c:pt>
                <c:pt idx="6124">
                  <c:v>9.7984000000000009</c:v>
                </c:pt>
                <c:pt idx="6125">
                  <c:v>9.8000000000000007</c:v>
                </c:pt>
                <c:pt idx="6126">
                  <c:v>9.8016000000000005</c:v>
                </c:pt>
                <c:pt idx="6127">
                  <c:v>9.8032000000000004</c:v>
                </c:pt>
                <c:pt idx="6128">
                  <c:v>9.8048000000000002</c:v>
                </c:pt>
                <c:pt idx="6129">
                  <c:v>9.8064</c:v>
                </c:pt>
                <c:pt idx="6130">
                  <c:v>9.8079999999999998</c:v>
                </c:pt>
                <c:pt idx="6131">
                  <c:v>9.8095999999999997</c:v>
                </c:pt>
                <c:pt idx="6132">
                  <c:v>9.8112000000000013</c:v>
                </c:pt>
                <c:pt idx="6133">
                  <c:v>9.8128000000000011</c:v>
                </c:pt>
                <c:pt idx="6134">
                  <c:v>9.8144000000000009</c:v>
                </c:pt>
                <c:pt idx="6135">
                  <c:v>9.8160000000000007</c:v>
                </c:pt>
                <c:pt idx="6136">
                  <c:v>9.8176000000000005</c:v>
                </c:pt>
                <c:pt idx="6137">
                  <c:v>9.8192000000000004</c:v>
                </c:pt>
                <c:pt idx="6138">
                  <c:v>9.8208000000000002</c:v>
                </c:pt>
                <c:pt idx="6139">
                  <c:v>9.8224</c:v>
                </c:pt>
                <c:pt idx="6140">
                  <c:v>9.8239999999999998</c:v>
                </c:pt>
                <c:pt idx="6141">
                  <c:v>9.8255999999999997</c:v>
                </c:pt>
                <c:pt idx="6142">
                  <c:v>9.8272000000000013</c:v>
                </c:pt>
                <c:pt idx="6143">
                  <c:v>9.8288000000000011</c:v>
                </c:pt>
                <c:pt idx="6144">
                  <c:v>9.8304000000000009</c:v>
                </c:pt>
                <c:pt idx="6145">
                  <c:v>9.8320000000000007</c:v>
                </c:pt>
                <c:pt idx="6146">
                  <c:v>9.8336000000000006</c:v>
                </c:pt>
                <c:pt idx="6147">
                  <c:v>9.8352000000000004</c:v>
                </c:pt>
                <c:pt idx="6148">
                  <c:v>9.8368000000000002</c:v>
                </c:pt>
                <c:pt idx="6149">
                  <c:v>9.8384</c:v>
                </c:pt>
                <c:pt idx="6150">
                  <c:v>9.84</c:v>
                </c:pt>
                <c:pt idx="6151">
                  <c:v>9.8415999999999997</c:v>
                </c:pt>
                <c:pt idx="6152">
                  <c:v>9.8432000000000013</c:v>
                </c:pt>
                <c:pt idx="6153">
                  <c:v>9.8448000000000011</c:v>
                </c:pt>
                <c:pt idx="6154">
                  <c:v>9.8464000000000009</c:v>
                </c:pt>
                <c:pt idx="6155">
                  <c:v>9.8480000000000008</c:v>
                </c:pt>
                <c:pt idx="6156">
                  <c:v>9.8496000000000006</c:v>
                </c:pt>
                <c:pt idx="6157">
                  <c:v>9.8512000000000004</c:v>
                </c:pt>
                <c:pt idx="6158">
                  <c:v>9.8528000000000002</c:v>
                </c:pt>
                <c:pt idx="6159">
                  <c:v>9.8544</c:v>
                </c:pt>
                <c:pt idx="6160">
                  <c:v>9.8559999999999999</c:v>
                </c:pt>
                <c:pt idx="6161">
                  <c:v>9.8575999999999997</c:v>
                </c:pt>
                <c:pt idx="6162">
                  <c:v>9.8592000000000013</c:v>
                </c:pt>
                <c:pt idx="6163">
                  <c:v>9.8608000000000011</c:v>
                </c:pt>
                <c:pt idx="6164">
                  <c:v>9.8624000000000009</c:v>
                </c:pt>
                <c:pt idx="6165">
                  <c:v>9.8640000000000008</c:v>
                </c:pt>
                <c:pt idx="6166">
                  <c:v>9.8656000000000006</c:v>
                </c:pt>
                <c:pt idx="6167">
                  <c:v>9.8672000000000004</c:v>
                </c:pt>
                <c:pt idx="6168">
                  <c:v>9.8688000000000002</c:v>
                </c:pt>
                <c:pt idx="6169">
                  <c:v>9.8704000000000001</c:v>
                </c:pt>
                <c:pt idx="6170">
                  <c:v>9.8719999999999999</c:v>
                </c:pt>
                <c:pt idx="6171">
                  <c:v>9.8735999999999997</c:v>
                </c:pt>
                <c:pt idx="6172">
                  <c:v>9.8752000000000013</c:v>
                </c:pt>
                <c:pt idx="6173">
                  <c:v>9.8768000000000011</c:v>
                </c:pt>
                <c:pt idx="6174">
                  <c:v>9.878400000000001</c:v>
                </c:pt>
                <c:pt idx="6175">
                  <c:v>9.8800000000000008</c:v>
                </c:pt>
                <c:pt idx="6176">
                  <c:v>9.8816000000000006</c:v>
                </c:pt>
                <c:pt idx="6177">
                  <c:v>9.8832000000000004</c:v>
                </c:pt>
                <c:pt idx="6178">
                  <c:v>9.8848000000000003</c:v>
                </c:pt>
                <c:pt idx="6179">
                  <c:v>9.8864000000000001</c:v>
                </c:pt>
                <c:pt idx="6180">
                  <c:v>9.8879999999999999</c:v>
                </c:pt>
                <c:pt idx="6181">
                  <c:v>9.8895999999999997</c:v>
                </c:pt>
                <c:pt idx="6182">
                  <c:v>9.8912000000000013</c:v>
                </c:pt>
                <c:pt idx="6183">
                  <c:v>9.8928000000000011</c:v>
                </c:pt>
                <c:pt idx="6184">
                  <c:v>9.894400000000001</c:v>
                </c:pt>
                <c:pt idx="6185">
                  <c:v>9.8960000000000008</c:v>
                </c:pt>
                <c:pt idx="6186">
                  <c:v>9.8976000000000006</c:v>
                </c:pt>
                <c:pt idx="6187">
                  <c:v>9.8992000000000004</c:v>
                </c:pt>
                <c:pt idx="6188">
                  <c:v>9.9008000000000003</c:v>
                </c:pt>
                <c:pt idx="6189">
                  <c:v>9.9024000000000001</c:v>
                </c:pt>
                <c:pt idx="6190">
                  <c:v>9.9039999999999999</c:v>
                </c:pt>
                <c:pt idx="6191">
                  <c:v>9.9055999999999997</c:v>
                </c:pt>
                <c:pt idx="6192">
                  <c:v>9.9072000000000013</c:v>
                </c:pt>
                <c:pt idx="6193">
                  <c:v>9.9088000000000012</c:v>
                </c:pt>
                <c:pt idx="6194">
                  <c:v>9.910400000000001</c:v>
                </c:pt>
                <c:pt idx="6195">
                  <c:v>9.9120000000000008</c:v>
                </c:pt>
                <c:pt idx="6196">
                  <c:v>9.9136000000000006</c:v>
                </c:pt>
                <c:pt idx="6197">
                  <c:v>9.9152000000000005</c:v>
                </c:pt>
                <c:pt idx="6198">
                  <c:v>9.9168000000000003</c:v>
                </c:pt>
                <c:pt idx="6199">
                  <c:v>9.9184000000000001</c:v>
                </c:pt>
                <c:pt idx="6200">
                  <c:v>9.92</c:v>
                </c:pt>
                <c:pt idx="6201">
                  <c:v>9.9215999999999998</c:v>
                </c:pt>
                <c:pt idx="6202">
                  <c:v>9.9232000000000014</c:v>
                </c:pt>
                <c:pt idx="6203">
                  <c:v>9.9248000000000012</c:v>
                </c:pt>
                <c:pt idx="6204">
                  <c:v>9.926400000000001</c:v>
                </c:pt>
                <c:pt idx="6205">
                  <c:v>9.9280000000000008</c:v>
                </c:pt>
                <c:pt idx="6206">
                  <c:v>9.9296000000000006</c:v>
                </c:pt>
                <c:pt idx="6207">
                  <c:v>9.9312000000000005</c:v>
                </c:pt>
                <c:pt idx="6208">
                  <c:v>9.9328000000000003</c:v>
                </c:pt>
                <c:pt idx="6209">
                  <c:v>9.9344000000000001</c:v>
                </c:pt>
                <c:pt idx="6210">
                  <c:v>9.9359999999999999</c:v>
                </c:pt>
                <c:pt idx="6211">
                  <c:v>9.9375999999999998</c:v>
                </c:pt>
                <c:pt idx="6212">
                  <c:v>9.9391999999999996</c:v>
                </c:pt>
                <c:pt idx="6213">
                  <c:v>9.9408000000000012</c:v>
                </c:pt>
                <c:pt idx="6214">
                  <c:v>9.942400000000001</c:v>
                </c:pt>
                <c:pt idx="6215">
                  <c:v>9.9440000000000008</c:v>
                </c:pt>
                <c:pt idx="6216">
                  <c:v>9.9456000000000007</c:v>
                </c:pt>
                <c:pt idx="6217">
                  <c:v>9.9472000000000005</c:v>
                </c:pt>
                <c:pt idx="6218">
                  <c:v>9.9488000000000003</c:v>
                </c:pt>
                <c:pt idx="6219">
                  <c:v>9.9504000000000001</c:v>
                </c:pt>
                <c:pt idx="6220">
                  <c:v>9.952</c:v>
                </c:pt>
                <c:pt idx="6221">
                  <c:v>9.9535999999999998</c:v>
                </c:pt>
                <c:pt idx="6222">
                  <c:v>9.9551999999999996</c:v>
                </c:pt>
                <c:pt idx="6223">
                  <c:v>9.9568000000000012</c:v>
                </c:pt>
                <c:pt idx="6224">
                  <c:v>9.958400000000001</c:v>
                </c:pt>
                <c:pt idx="6225">
                  <c:v>9.9600000000000009</c:v>
                </c:pt>
                <c:pt idx="6226">
                  <c:v>9.9616000000000007</c:v>
                </c:pt>
                <c:pt idx="6227">
                  <c:v>9.9632000000000005</c:v>
                </c:pt>
                <c:pt idx="6228">
                  <c:v>9.9648000000000003</c:v>
                </c:pt>
                <c:pt idx="6229">
                  <c:v>9.9664000000000001</c:v>
                </c:pt>
                <c:pt idx="6230">
                  <c:v>9.968</c:v>
                </c:pt>
                <c:pt idx="6231">
                  <c:v>9.9695999999999998</c:v>
                </c:pt>
                <c:pt idx="6232">
                  <c:v>9.9711999999999996</c:v>
                </c:pt>
                <c:pt idx="6233">
                  <c:v>9.9728000000000012</c:v>
                </c:pt>
                <c:pt idx="6234">
                  <c:v>9.974400000000001</c:v>
                </c:pt>
                <c:pt idx="6235">
                  <c:v>9.9760000000000009</c:v>
                </c:pt>
                <c:pt idx="6236">
                  <c:v>9.9776000000000007</c:v>
                </c:pt>
                <c:pt idx="6237">
                  <c:v>9.9792000000000005</c:v>
                </c:pt>
                <c:pt idx="6238">
                  <c:v>9.9808000000000003</c:v>
                </c:pt>
                <c:pt idx="6239">
                  <c:v>9.9824000000000002</c:v>
                </c:pt>
                <c:pt idx="6240">
                  <c:v>9.984</c:v>
                </c:pt>
                <c:pt idx="6241">
                  <c:v>9.9855999999999998</c:v>
                </c:pt>
                <c:pt idx="6242">
                  <c:v>9.9871999999999996</c:v>
                </c:pt>
                <c:pt idx="6243">
                  <c:v>9.9888000000000012</c:v>
                </c:pt>
                <c:pt idx="6244">
                  <c:v>9.9904000000000011</c:v>
                </c:pt>
                <c:pt idx="6245">
                  <c:v>9.9920000000000009</c:v>
                </c:pt>
                <c:pt idx="6246">
                  <c:v>9.9936000000000007</c:v>
                </c:pt>
                <c:pt idx="6247">
                  <c:v>9.9952000000000005</c:v>
                </c:pt>
                <c:pt idx="6248">
                  <c:v>9.9968000000000004</c:v>
                </c:pt>
                <c:pt idx="6249">
                  <c:v>9.9984000000000002</c:v>
                </c:pt>
                <c:pt idx="6250">
                  <c:v>10</c:v>
                </c:pt>
                <c:pt idx="6251">
                  <c:v>10.0016</c:v>
                </c:pt>
                <c:pt idx="6252">
                  <c:v>10.0032</c:v>
                </c:pt>
                <c:pt idx="6253">
                  <c:v>10.004800000000001</c:v>
                </c:pt>
                <c:pt idx="6254">
                  <c:v>10.006400000000001</c:v>
                </c:pt>
                <c:pt idx="6255">
                  <c:v>10.008000000000001</c:v>
                </c:pt>
                <c:pt idx="6256">
                  <c:v>10.009600000000001</c:v>
                </c:pt>
                <c:pt idx="6257">
                  <c:v>10.011200000000001</c:v>
                </c:pt>
                <c:pt idx="6258">
                  <c:v>10.0128</c:v>
                </c:pt>
                <c:pt idx="6259">
                  <c:v>10.0144</c:v>
                </c:pt>
                <c:pt idx="6260">
                  <c:v>10.016</c:v>
                </c:pt>
                <c:pt idx="6261">
                  <c:v>10.0176</c:v>
                </c:pt>
                <c:pt idx="6262">
                  <c:v>10.0192</c:v>
                </c:pt>
                <c:pt idx="6263">
                  <c:v>10.020800000000001</c:v>
                </c:pt>
                <c:pt idx="6264">
                  <c:v>10.022400000000001</c:v>
                </c:pt>
                <c:pt idx="6265">
                  <c:v>10.024000000000001</c:v>
                </c:pt>
                <c:pt idx="6266">
                  <c:v>10.025600000000001</c:v>
                </c:pt>
                <c:pt idx="6267">
                  <c:v>10.027200000000001</c:v>
                </c:pt>
                <c:pt idx="6268">
                  <c:v>10.0288</c:v>
                </c:pt>
                <c:pt idx="6269">
                  <c:v>10.0304</c:v>
                </c:pt>
                <c:pt idx="6270">
                  <c:v>10.032</c:v>
                </c:pt>
                <c:pt idx="6271">
                  <c:v>10.0336</c:v>
                </c:pt>
                <c:pt idx="6272">
                  <c:v>10.0352</c:v>
                </c:pt>
                <c:pt idx="6273">
                  <c:v>10.036800000000001</c:v>
                </c:pt>
                <c:pt idx="6274">
                  <c:v>10.038400000000001</c:v>
                </c:pt>
                <c:pt idx="6275">
                  <c:v>10.040000000000001</c:v>
                </c:pt>
                <c:pt idx="6276">
                  <c:v>10.041600000000001</c:v>
                </c:pt>
                <c:pt idx="6277">
                  <c:v>10.043200000000001</c:v>
                </c:pt>
                <c:pt idx="6278">
                  <c:v>10.0448</c:v>
                </c:pt>
                <c:pt idx="6279">
                  <c:v>10.0464</c:v>
                </c:pt>
                <c:pt idx="6280">
                  <c:v>10.048</c:v>
                </c:pt>
                <c:pt idx="6281">
                  <c:v>10.0496</c:v>
                </c:pt>
                <c:pt idx="6282">
                  <c:v>10.0512</c:v>
                </c:pt>
                <c:pt idx="6283">
                  <c:v>10.052800000000001</c:v>
                </c:pt>
                <c:pt idx="6284">
                  <c:v>10.054400000000001</c:v>
                </c:pt>
                <c:pt idx="6285">
                  <c:v>10.056000000000001</c:v>
                </c:pt>
                <c:pt idx="6286">
                  <c:v>10.057600000000001</c:v>
                </c:pt>
                <c:pt idx="6287">
                  <c:v>10.059200000000001</c:v>
                </c:pt>
                <c:pt idx="6288">
                  <c:v>10.0608</c:v>
                </c:pt>
                <c:pt idx="6289">
                  <c:v>10.0624</c:v>
                </c:pt>
                <c:pt idx="6290">
                  <c:v>10.064</c:v>
                </c:pt>
                <c:pt idx="6291">
                  <c:v>10.0656</c:v>
                </c:pt>
                <c:pt idx="6292">
                  <c:v>10.0672</c:v>
                </c:pt>
                <c:pt idx="6293">
                  <c:v>10.068800000000001</c:v>
                </c:pt>
                <c:pt idx="6294">
                  <c:v>10.070400000000001</c:v>
                </c:pt>
                <c:pt idx="6295">
                  <c:v>10.072000000000001</c:v>
                </c:pt>
                <c:pt idx="6296">
                  <c:v>10.073600000000001</c:v>
                </c:pt>
                <c:pt idx="6297">
                  <c:v>10.075200000000001</c:v>
                </c:pt>
                <c:pt idx="6298">
                  <c:v>10.0768</c:v>
                </c:pt>
                <c:pt idx="6299">
                  <c:v>10.0784</c:v>
                </c:pt>
                <c:pt idx="6300">
                  <c:v>10.08</c:v>
                </c:pt>
                <c:pt idx="6301">
                  <c:v>10.0816</c:v>
                </c:pt>
                <c:pt idx="6302">
                  <c:v>10.0832</c:v>
                </c:pt>
                <c:pt idx="6303">
                  <c:v>10.084800000000001</c:v>
                </c:pt>
                <c:pt idx="6304">
                  <c:v>10.086400000000001</c:v>
                </c:pt>
                <c:pt idx="6305">
                  <c:v>10.088000000000001</c:v>
                </c:pt>
                <c:pt idx="6306">
                  <c:v>10.089600000000001</c:v>
                </c:pt>
                <c:pt idx="6307">
                  <c:v>10.091200000000001</c:v>
                </c:pt>
                <c:pt idx="6308">
                  <c:v>10.0928</c:v>
                </c:pt>
                <c:pt idx="6309">
                  <c:v>10.0944</c:v>
                </c:pt>
                <c:pt idx="6310">
                  <c:v>10.096</c:v>
                </c:pt>
                <c:pt idx="6311">
                  <c:v>10.0976</c:v>
                </c:pt>
                <c:pt idx="6312">
                  <c:v>10.0992</c:v>
                </c:pt>
                <c:pt idx="6313">
                  <c:v>10.100800000000001</c:v>
                </c:pt>
                <c:pt idx="6314">
                  <c:v>10.102400000000001</c:v>
                </c:pt>
                <c:pt idx="6315">
                  <c:v>10.104000000000001</c:v>
                </c:pt>
                <c:pt idx="6316">
                  <c:v>10.105600000000001</c:v>
                </c:pt>
                <c:pt idx="6317">
                  <c:v>10.107200000000001</c:v>
                </c:pt>
                <c:pt idx="6318">
                  <c:v>10.1088</c:v>
                </c:pt>
                <c:pt idx="6319">
                  <c:v>10.1104</c:v>
                </c:pt>
                <c:pt idx="6320">
                  <c:v>10.112</c:v>
                </c:pt>
                <c:pt idx="6321">
                  <c:v>10.1136</c:v>
                </c:pt>
                <c:pt idx="6322">
                  <c:v>10.1152</c:v>
                </c:pt>
                <c:pt idx="6323">
                  <c:v>10.116800000000001</c:v>
                </c:pt>
                <c:pt idx="6324">
                  <c:v>10.118400000000001</c:v>
                </c:pt>
                <c:pt idx="6325">
                  <c:v>10.120000000000001</c:v>
                </c:pt>
                <c:pt idx="6326">
                  <c:v>10.121600000000001</c:v>
                </c:pt>
                <c:pt idx="6327">
                  <c:v>10.123200000000001</c:v>
                </c:pt>
                <c:pt idx="6328">
                  <c:v>10.1248</c:v>
                </c:pt>
                <c:pt idx="6329">
                  <c:v>10.1264</c:v>
                </c:pt>
                <c:pt idx="6330">
                  <c:v>10.128</c:v>
                </c:pt>
                <c:pt idx="6331">
                  <c:v>10.1296</c:v>
                </c:pt>
                <c:pt idx="6332">
                  <c:v>10.1312</c:v>
                </c:pt>
                <c:pt idx="6333">
                  <c:v>10.132800000000001</c:v>
                </c:pt>
                <c:pt idx="6334">
                  <c:v>10.134400000000001</c:v>
                </c:pt>
                <c:pt idx="6335">
                  <c:v>10.136000000000001</c:v>
                </c:pt>
                <c:pt idx="6336">
                  <c:v>10.137600000000001</c:v>
                </c:pt>
                <c:pt idx="6337">
                  <c:v>10.139200000000001</c:v>
                </c:pt>
                <c:pt idx="6338">
                  <c:v>10.1408</c:v>
                </c:pt>
                <c:pt idx="6339">
                  <c:v>10.1424</c:v>
                </c:pt>
                <c:pt idx="6340">
                  <c:v>10.144</c:v>
                </c:pt>
                <c:pt idx="6341">
                  <c:v>10.1456</c:v>
                </c:pt>
                <c:pt idx="6342">
                  <c:v>10.1472</c:v>
                </c:pt>
                <c:pt idx="6343">
                  <c:v>10.1488</c:v>
                </c:pt>
                <c:pt idx="6344">
                  <c:v>10.150400000000001</c:v>
                </c:pt>
                <c:pt idx="6345">
                  <c:v>10.152000000000001</c:v>
                </c:pt>
                <c:pt idx="6346">
                  <c:v>10.153600000000001</c:v>
                </c:pt>
                <c:pt idx="6347">
                  <c:v>10.155200000000001</c:v>
                </c:pt>
                <c:pt idx="6348">
                  <c:v>10.1568</c:v>
                </c:pt>
                <c:pt idx="6349">
                  <c:v>10.1584</c:v>
                </c:pt>
                <c:pt idx="6350">
                  <c:v>10.16</c:v>
                </c:pt>
                <c:pt idx="6351">
                  <c:v>10.1616</c:v>
                </c:pt>
                <c:pt idx="6352">
                  <c:v>10.1632</c:v>
                </c:pt>
                <c:pt idx="6353">
                  <c:v>10.1648</c:v>
                </c:pt>
                <c:pt idx="6354">
                  <c:v>10.166400000000001</c:v>
                </c:pt>
                <c:pt idx="6355">
                  <c:v>10.168000000000001</c:v>
                </c:pt>
                <c:pt idx="6356">
                  <c:v>10.169600000000001</c:v>
                </c:pt>
                <c:pt idx="6357">
                  <c:v>10.171200000000001</c:v>
                </c:pt>
                <c:pt idx="6358">
                  <c:v>10.172800000000001</c:v>
                </c:pt>
                <c:pt idx="6359">
                  <c:v>10.1744</c:v>
                </c:pt>
                <c:pt idx="6360">
                  <c:v>10.176</c:v>
                </c:pt>
                <c:pt idx="6361">
                  <c:v>10.1776</c:v>
                </c:pt>
                <c:pt idx="6362">
                  <c:v>10.1792</c:v>
                </c:pt>
                <c:pt idx="6363">
                  <c:v>10.1808</c:v>
                </c:pt>
                <c:pt idx="6364">
                  <c:v>10.182400000000001</c:v>
                </c:pt>
                <c:pt idx="6365">
                  <c:v>10.184000000000001</c:v>
                </c:pt>
                <c:pt idx="6366">
                  <c:v>10.185600000000001</c:v>
                </c:pt>
                <c:pt idx="6367">
                  <c:v>10.187200000000001</c:v>
                </c:pt>
                <c:pt idx="6368">
                  <c:v>10.188800000000001</c:v>
                </c:pt>
                <c:pt idx="6369">
                  <c:v>10.1904</c:v>
                </c:pt>
                <c:pt idx="6370">
                  <c:v>10.192</c:v>
                </c:pt>
                <c:pt idx="6371">
                  <c:v>10.1936</c:v>
                </c:pt>
                <c:pt idx="6372">
                  <c:v>10.1952</c:v>
                </c:pt>
                <c:pt idx="6373">
                  <c:v>10.1968</c:v>
                </c:pt>
                <c:pt idx="6374">
                  <c:v>10.198400000000001</c:v>
                </c:pt>
                <c:pt idx="6375">
                  <c:v>10.200000000000001</c:v>
                </c:pt>
                <c:pt idx="6376">
                  <c:v>10.201600000000001</c:v>
                </c:pt>
                <c:pt idx="6377">
                  <c:v>10.203200000000001</c:v>
                </c:pt>
                <c:pt idx="6378">
                  <c:v>10.204800000000001</c:v>
                </c:pt>
                <c:pt idx="6379">
                  <c:v>10.2064</c:v>
                </c:pt>
                <c:pt idx="6380">
                  <c:v>10.208</c:v>
                </c:pt>
                <c:pt idx="6381">
                  <c:v>10.2096</c:v>
                </c:pt>
                <c:pt idx="6382">
                  <c:v>10.2112</c:v>
                </c:pt>
                <c:pt idx="6383">
                  <c:v>10.2128</c:v>
                </c:pt>
                <c:pt idx="6384">
                  <c:v>10.214400000000001</c:v>
                </c:pt>
                <c:pt idx="6385">
                  <c:v>10.216000000000001</c:v>
                </c:pt>
                <c:pt idx="6386">
                  <c:v>10.217600000000001</c:v>
                </c:pt>
                <c:pt idx="6387">
                  <c:v>10.219200000000001</c:v>
                </c:pt>
                <c:pt idx="6388">
                  <c:v>10.220800000000001</c:v>
                </c:pt>
                <c:pt idx="6389">
                  <c:v>10.2224</c:v>
                </c:pt>
                <c:pt idx="6390">
                  <c:v>10.224</c:v>
                </c:pt>
                <c:pt idx="6391">
                  <c:v>10.2256</c:v>
                </c:pt>
                <c:pt idx="6392">
                  <c:v>10.2272</c:v>
                </c:pt>
                <c:pt idx="6393">
                  <c:v>10.2288</c:v>
                </c:pt>
                <c:pt idx="6394">
                  <c:v>10.230400000000001</c:v>
                </c:pt>
                <c:pt idx="6395">
                  <c:v>10.232000000000001</c:v>
                </c:pt>
                <c:pt idx="6396">
                  <c:v>10.233600000000001</c:v>
                </c:pt>
                <c:pt idx="6397">
                  <c:v>10.235200000000001</c:v>
                </c:pt>
                <c:pt idx="6398">
                  <c:v>10.236800000000001</c:v>
                </c:pt>
                <c:pt idx="6399">
                  <c:v>10.2384</c:v>
                </c:pt>
                <c:pt idx="6400">
                  <c:v>10.24</c:v>
                </c:pt>
                <c:pt idx="6401">
                  <c:v>10.2416</c:v>
                </c:pt>
                <c:pt idx="6402">
                  <c:v>10.2432</c:v>
                </c:pt>
                <c:pt idx="6403">
                  <c:v>10.2448</c:v>
                </c:pt>
                <c:pt idx="6404">
                  <c:v>10.246400000000001</c:v>
                </c:pt>
                <c:pt idx="6405">
                  <c:v>10.248000000000001</c:v>
                </c:pt>
                <c:pt idx="6406">
                  <c:v>10.249600000000001</c:v>
                </c:pt>
                <c:pt idx="6407">
                  <c:v>10.251200000000001</c:v>
                </c:pt>
                <c:pt idx="6408">
                  <c:v>10.252800000000001</c:v>
                </c:pt>
                <c:pt idx="6409">
                  <c:v>10.2544</c:v>
                </c:pt>
                <c:pt idx="6410">
                  <c:v>10.256</c:v>
                </c:pt>
                <c:pt idx="6411">
                  <c:v>10.2576</c:v>
                </c:pt>
                <c:pt idx="6412">
                  <c:v>10.2592</c:v>
                </c:pt>
                <c:pt idx="6413">
                  <c:v>10.2608</c:v>
                </c:pt>
                <c:pt idx="6414">
                  <c:v>10.262400000000001</c:v>
                </c:pt>
                <c:pt idx="6415">
                  <c:v>10.264000000000001</c:v>
                </c:pt>
                <c:pt idx="6416">
                  <c:v>10.265600000000001</c:v>
                </c:pt>
                <c:pt idx="6417">
                  <c:v>10.267200000000001</c:v>
                </c:pt>
                <c:pt idx="6418">
                  <c:v>10.268800000000001</c:v>
                </c:pt>
                <c:pt idx="6419">
                  <c:v>10.2704</c:v>
                </c:pt>
                <c:pt idx="6420">
                  <c:v>10.272</c:v>
                </c:pt>
                <c:pt idx="6421">
                  <c:v>10.2736</c:v>
                </c:pt>
                <c:pt idx="6422">
                  <c:v>10.2752</c:v>
                </c:pt>
                <c:pt idx="6423">
                  <c:v>10.2768</c:v>
                </c:pt>
                <c:pt idx="6424">
                  <c:v>10.278400000000001</c:v>
                </c:pt>
                <c:pt idx="6425">
                  <c:v>10.280000000000001</c:v>
                </c:pt>
                <c:pt idx="6426">
                  <c:v>10.281600000000001</c:v>
                </c:pt>
                <c:pt idx="6427">
                  <c:v>10.283200000000001</c:v>
                </c:pt>
                <c:pt idx="6428">
                  <c:v>10.284800000000001</c:v>
                </c:pt>
                <c:pt idx="6429">
                  <c:v>10.2864</c:v>
                </c:pt>
                <c:pt idx="6430">
                  <c:v>10.288</c:v>
                </c:pt>
                <c:pt idx="6431">
                  <c:v>10.2896</c:v>
                </c:pt>
                <c:pt idx="6432">
                  <c:v>10.2912</c:v>
                </c:pt>
                <c:pt idx="6433">
                  <c:v>10.2928</c:v>
                </c:pt>
                <c:pt idx="6434">
                  <c:v>10.294400000000001</c:v>
                </c:pt>
                <c:pt idx="6435">
                  <c:v>10.296000000000001</c:v>
                </c:pt>
                <c:pt idx="6436">
                  <c:v>10.297600000000001</c:v>
                </c:pt>
                <c:pt idx="6437">
                  <c:v>10.299200000000001</c:v>
                </c:pt>
                <c:pt idx="6438">
                  <c:v>10.300800000000001</c:v>
                </c:pt>
                <c:pt idx="6439">
                  <c:v>10.3024</c:v>
                </c:pt>
                <c:pt idx="6440">
                  <c:v>10.304</c:v>
                </c:pt>
                <c:pt idx="6441">
                  <c:v>10.3056</c:v>
                </c:pt>
                <c:pt idx="6442">
                  <c:v>10.3072</c:v>
                </c:pt>
                <c:pt idx="6443">
                  <c:v>10.3088</c:v>
                </c:pt>
                <c:pt idx="6444">
                  <c:v>10.310400000000001</c:v>
                </c:pt>
                <c:pt idx="6445">
                  <c:v>10.312000000000001</c:v>
                </c:pt>
                <c:pt idx="6446">
                  <c:v>10.313600000000001</c:v>
                </c:pt>
                <c:pt idx="6447">
                  <c:v>10.315200000000001</c:v>
                </c:pt>
                <c:pt idx="6448">
                  <c:v>10.316800000000001</c:v>
                </c:pt>
                <c:pt idx="6449">
                  <c:v>10.3184</c:v>
                </c:pt>
                <c:pt idx="6450">
                  <c:v>10.32</c:v>
                </c:pt>
                <c:pt idx="6451">
                  <c:v>10.3216</c:v>
                </c:pt>
                <c:pt idx="6452">
                  <c:v>10.3232</c:v>
                </c:pt>
                <c:pt idx="6453">
                  <c:v>10.3248</c:v>
                </c:pt>
                <c:pt idx="6454">
                  <c:v>10.326400000000001</c:v>
                </c:pt>
                <c:pt idx="6455">
                  <c:v>10.328000000000001</c:v>
                </c:pt>
                <c:pt idx="6456">
                  <c:v>10.329600000000001</c:v>
                </c:pt>
                <c:pt idx="6457">
                  <c:v>10.331200000000001</c:v>
                </c:pt>
                <c:pt idx="6458">
                  <c:v>10.332800000000001</c:v>
                </c:pt>
                <c:pt idx="6459">
                  <c:v>10.3344</c:v>
                </c:pt>
                <c:pt idx="6460">
                  <c:v>10.336</c:v>
                </c:pt>
                <c:pt idx="6461">
                  <c:v>10.3376</c:v>
                </c:pt>
                <c:pt idx="6462">
                  <c:v>10.3392</c:v>
                </c:pt>
                <c:pt idx="6463">
                  <c:v>10.3408</c:v>
                </c:pt>
                <c:pt idx="6464">
                  <c:v>10.342400000000001</c:v>
                </c:pt>
                <c:pt idx="6465">
                  <c:v>10.344000000000001</c:v>
                </c:pt>
                <c:pt idx="6466">
                  <c:v>10.345600000000001</c:v>
                </c:pt>
                <c:pt idx="6467">
                  <c:v>10.347200000000001</c:v>
                </c:pt>
                <c:pt idx="6468">
                  <c:v>10.348800000000001</c:v>
                </c:pt>
                <c:pt idx="6469">
                  <c:v>10.3504</c:v>
                </c:pt>
                <c:pt idx="6470">
                  <c:v>10.352</c:v>
                </c:pt>
                <c:pt idx="6471">
                  <c:v>10.3536</c:v>
                </c:pt>
                <c:pt idx="6472">
                  <c:v>10.3552</c:v>
                </c:pt>
                <c:pt idx="6473">
                  <c:v>10.3568</c:v>
                </c:pt>
                <c:pt idx="6474">
                  <c:v>10.3584</c:v>
                </c:pt>
                <c:pt idx="6475">
                  <c:v>10.360000000000001</c:v>
                </c:pt>
                <c:pt idx="6476">
                  <c:v>10.361600000000001</c:v>
                </c:pt>
                <c:pt idx="6477">
                  <c:v>10.363200000000001</c:v>
                </c:pt>
                <c:pt idx="6478">
                  <c:v>10.364800000000001</c:v>
                </c:pt>
                <c:pt idx="6479">
                  <c:v>10.366400000000001</c:v>
                </c:pt>
                <c:pt idx="6480">
                  <c:v>10.368</c:v>
                </c:pt>
                <c:pt idx="6481">
                  <c:v>10.3696</c:v>
                </c:pt>
                <c:pt idx="6482">
                  <c:v>10.3712</c:v>
                </c:pt>
                <c:pt idx="6483">
                  <c:v>10.3728</c:v>
                </c:pt>
                <c:pt idx="6484">
                  <c:v>10.3744</c:v>
                </c:pt>
                <c:pt idx="6485">
                  <c:v>10.376000000000001</c:v>
                </c:pt>
                <c:pt idx="6486">
                  <c:v>10.377600000000001</c:v>
                </c:pt>
                <c:pt idx="6487">
                  <c:v>10.379200000000001</c:v>
                </c:pt>
                <c:pt idx="6488">
                  <c:v>10.380800000000001</c:v>
                </c:pt>
                <c:pt idx="6489">
                  <c:v>10.382400000000001</c:v>
                </c:pt>
                <c:pt idx="6490">
                  <c:v>10.384</c:v>
                </c:pt>
                <c:pt idx="6491">
                  <c:v>10.3856</c:v>
                </c:pt>
                <c:pt idx="6492">
                  <c:v>10.3872</c:v>
                </c:pt>
                <c:pt idx="6493">
                  <c:v>10.3888</c:v>
                </c:pt>
                <c:pt idx="6494">
                  <c:v>10.3904</c:v>
                </c:pt>
                <c:pt idx="6495">
                  <c:v>10.392000000000001</c:v>
                </c:pt>
                <c:pt idx="6496">
                  <c:v>10.393600000000001</c:v>
                </c:pt>
                <c:pt idx="6497">
                  <c:v>10.395200000000001</c:v>
                </c:pt>
                <c:pt idx="6498">
                  <c:v>10.396800000000001</c:v>
                </c:pt>
                <c:pt idx="6499">
                  <c:v>10.398400000000001</c:v>
                </c:pt>
                <c:pt idx="6500">
                  <c:v>10.4</c:v>
                </c:pt>
                <c:pt idx="6501">
                  <c:v>10.4016</c:v>
                </c:pt>
                <c:pt idx="6502">
                  <c:v>10.4032</c:v>
                </c:pt>
                <c:pt idx="6503">
                  <c:v>10.4048</c:v>
                </c:pt>
                <c:pt idx="6504">
                  <c:v>10.4064</c:v>
                </c:pt>
                <c:pt idx="6505">
                  <c:v>10.408000000000001</c:v>
                </c:pt>
                <c:pt idx="6506">
                  <c:v>10.409600000000001</c:v>
                </c:pt>
                <c:pt idx="6507">
                  <c:v>10.411200000000001</c:v>
                </c:pt>
                <c:pt idx="6508">
                  <c:v>10.412800000000001</c:v>
                </c:pt>
                <c:pt idx="6509">
                  <c:v>10.414400000000001</c:v>
                </c:pt>
                <c:pt idx="6510">
                  <c:v>10.416</c:v>
                </c:pt>
                <c:pt idx="6511">
                  <c:v>10.4176</c:v>
                </c:pt>
                <c:pt idx="6512">
                  <c:v>10.4192</c:v>
                </c:pt>
                <c:pt idx="6513">
                  <c:v>10.4208</c:v>
                </c:pt>
                <c:pt idx="6514">
                  <c:v>10.4224</c:v>
                </c:pt>
                <c:pt idx="6515">
                  <c:v>10.424000000000001</c:v>
                </c:pt>
                <c:pt idx="6516">
                  <c:v>10.425600000000001</c:v>
                </c:pt>
                <c:pt idx="6517">
                  <c:v>10.427200000000001</c:v>
                </c:pt>
                <c:pt idx="6518">
                  <c:v>10.428800000000001</c:v>
                </c:pt>
                <c:pt idx="6519">
                  <c:v>10.430400000000001</c:v>
                </c:pt>
                <c:pt idx="6520">
                  <c:v>10.432</c:v>
                </c:pt>
                <c:pt idx="6521">
                  <c:v>10.4336</c:v>
                </c:pt>
                <c:pt idx="6522">
                  <c:v>10.4352</c:v>
                </c:pt>
                <c:pt idx="6523">
                  <c:v>10.4368</c:v>
                </c:pt>
                <c:pt idx="6524">
                  <c:v>10.4384</c:v>
                </c:pt>
                <c:pt idx="6525">
                  <c:v>10.440000000000001</c:v>
                </c:pt>
                <c:pt idx="6526">
                  <c:v>10.441600000000001</c:v>
                </c:pt>
                <c:pt idx="6527">
                  <c:v>10.443200000000001</c:v>
                </c:pt>
                <c:pt idx="6528">
                  <c:v>10.444800000000001</c:v>
                </c:pt>
                <c:pt idx="6529">
                  <c:v>10.446400000000001</c:v>
                </c:pt>
                <c:pt idx="6530">
                  <c:v>10.448</c:v>
                </c:pt>
                <c:pt idx="6531">
                  <c:v>10.4496</c:v>
                </c:pt>
                <c:pt idx="6532">
                  <c:v>10.4512</c:v>
                </c:pt>
                <c:pt idx="6533">
                  <c:v>10.4528</c:v>
                </c:pt>
                <c:pt idx="6534">
                  <c:v>10.4544</c:v>
                </c:pt>
                <c:pt idx="6535">
                  <c:v>10.456000000000001</c:v>
                </c:pt>
                <c:pt idx="6536">
                  <c:v>10.457600000000001</c:v>
                </c:pt>
                <c:pt idx="6537">
                  <c:v>10.459200000000001</c:v>
                </c:pt>
                <c:pt idx="6538">
                  <c:v>10.460800000000001</c:v>
                </c:pt>
                <c:pt idx="6539">
                  <c:v>10.462400000000001</c:v>
                </c:pt>
                <c:pt idx="6540">
                  <c:v>10.464</c:v>
                </c:pt>
                <c:pt idx="6541">
                  <c:v>10.4656</c:v>
                </c:pt>
                <c:pt idx="6542">
                  <c:v>10.4672</c:v>
                </c:pt>
                <c:pt idx="6543">
                  <c:v>10.4688</c:v>
                </c:pt>
                <c:pt idx="6544">
                  <c:v>10.4704</c:v>
                </c:pt>
                <c:pt idx="6545">
                  <c:v>10.472000000000001</c:v>
                </c:pt>
                <c:pt idx="6546">
                  <c:v>10.473600000000001</c:v>
                </c:pt>
                <c:pt idx="6547">
                  <c:v>10.475200000000001</c:v>
                </c:pt>
                <c:pt idx="6548">
                  <c:v>10.476800000000001</c:v>
                </c:pt>
                <c:pt idx="6549">
                  <c:v>10.478400000000001</c:v>
                </c:pt>
                <c:pt idx="6550">
                  <c:v>10.48</c:v>
                </c:pt>
                <c:pt idx="6551">
                  <c:v>10.4816</c:v>
                </c:pt>
                <c:pt idx="6552">
                  <c:v>10.4832</c:v>
                </c:pt>
                <c:pt idx="6553">
                  <c:v>10.4848</c:v>
                </c:pt>
                <c:pt idx="6554">
                  <c:v>10.4864</c:v>
                </c:pt>
                <c:pt idx="6555">
                  <c:v>10.488000000000001</c:v>
                </c:pt>
                <c:pt idx="6556">
                  <c:v>10.489600000000001</c:v>
                </c:pt>
                <c:pt idx="6557">
                  <c:v>10.491200000000001</c:v>
                </c:pt>
                <c:pt idx="6558">
                  <c:v>10.492800000000001</c:v>
                </c:pt>
                <c:pt idx="6559">
                  <c:v>10.494400000000001</c:v>
                </c:pt>
                <c:pt idx="6560">
                  <c:v>10.496</c:v>
                </c:pt>
                <c:pt idx="6561">
                  <c:v>10.4976</c:v>
                </c:pt>
                <c:pt idx="6562">
                  <c:v>10.4992</c:v>
                </c:pt>
                <c:pt idx="6563">
                  <c:v>10.5008</c:v>
                </c:pt>
                <c:pt idx="6564">
                  <c:v>10.5024</c:v>
                </c:pt>
                <c:pt idx="6565">
                  <c:v>10.504000000000001</c:v>
                </c:pt>
                <c:pt idx="6566">
                  <c:v>10.505600000000001</c:v>
                </c:pt>
                <c:pt idx="6567">
                  <c:v>10.507200000000001</c:v>
                </c:pt>
                <c:pt idx="6568">
                  <c:v>10.508800000000001</c:v>
                </c:pt>
                <c:pt idx="6569">
                  <c:v>10.510400000000001</c:v>
                </c:pt>
                <c:pt idx="6570">
                  <c:v>10.512</c:v>
                </c:pt>
                <c:pt idx="6571">
                  <c:v>10.5136</c:v>
                </c:pt>
                <c:pt idx="6572">
                  <c:v>10.5152</c:v>
                </c:pt>
                <c:pt idx="6573">
                  <c:v>10.5168</c:v>
                </c:pt>
                <c:pt idx="6574">
                  <c:v>10.5184</c:v>
                </c:pt>
                <c:pt idx="6575">
                  <c:v>10.520000000000001</c:v>
                </c:pt>
                <c:pt idx="6576">
                  <c:v>10.521600000000001</c:v>
                </c:pt>
                <c:pt idx="6577">
                  <c:v>10.523200000000001</c:v>
                </c:pt>
                <c:pt idx="6578">
                  <c:v>10.524800000000001</c:v>
                </c:pt>
                <c:pt idx="6579">
                  <c:v>10.526400000000001</c:v>
                </c:pt>
                <c:pt idx="6580">
                  <c:v>10.528</c:v>
                </c:pt>
                <c:pt idx="6581">
                  <c:v>10.5296</c:v>
                </c:pt>
                <c:pt idx="6582">
                  <c:v>10.5312</c:v>
                </c:pt>
                <c:pt idx="6583">
                  <c:v>10.5328</c:v>
                </c:pt>
                <c:pt idx="6584">
                  <c:v>10.5344</c:v>
                </c:pt>
                <c:pt idx="6585">
                  <c:v>10.536000000000001</c:v>
                </c:pt>
                <c:pt idx="6586">
                  <c:v>10.537600000000001</c:v>
                </c:pt>
                <c:pt idx="6587">
                  <c:v>10.539200000000001</c:v>
                </c:pt>
                <c:pt idx="6588">
                  <c:v>10.540800000000001</c:v>
                </c:pt>
                <c:pt idx="6589">
                  <c:v>10.542400000000001</c:v>
                </c:pt>
                <c:pt idx="6590">
                  <c:v>10.544</c:v>
                </c:pt>
                <c:pt idx="6591">
                  <c:v>10.5456</c:v>
                </c:pt>
                <c:pt idx="6592">
                  <c:v>10.5472</c:v>
                </c:pt>
                <c:pt idx="6593">
                  <c:v>10.5488</c:v>
                </c:pt>
                <c:pt idx="6594">
                  <c:v>10.5504</c:v>
                </c:pt>
                <c:pt idx="6595">
                  <c:v>10.552000000000001</c:v>
                </c:pt>
                <c:pt idx="6596">
                  <c:v>10.553600000000001</c:v>
                </c:pt>
                <c:pt idx="6597">
                  <c:v>10.555200000000001</c:v>
                </c:pt>
                <c:pt idx="6598">
                  <c:v>10.556800000000001</c:v>
                </c:pt>
                <c:pt idx="6599">
                  <c:v>10.558400000000001</c:v>
                </c:pt>
                <c:pt idx="6600">
                  <c:v>10.56</c:v>
                </c:pt>
                <c:pt idx="6601">
                  <c:v>10.5616</c:v>
                </c:pt>
                <c:pt idx="6602">
                  <c:v>10.5632</c:v>
                </c:pt>
                <c:pt idx="6603">
                  <c:v>10.5648</c:v>
                </c:pt>
                <c:pt idx="6604">
                  <c:v>10.5664</c:v>
                </c:pt>
                <c:pt idx="6605">
                  <c:v>10.568000000000001</c:v>
                </c:pt>
                <c:pt idx="6606">
                  <c:v>10.569600000000001</c:v>
                </c:pt>
                <c:pt idx="6607">
                  <c:v>10.571200000000001</c:v>
                </c:pt>
                <c:pt idx="6608">
                  <c:v>10.572800000000001</c:v>
                </c:pt>
                <c:pt idx="6609">
                  <c:v>10.574400000000001</c:v>
                </c:pt>
                <c:pt idx="6610">
                  <c:v>10.576000000000001</c:v>
                </c:pt>
                <c:pt idx="6611">
                  <c:v>10.5776</c:v>
                </c:pt>
                <c:pt idx="6612">
                  <c:v>10.5792</c:v>
                </c:pt>
                <c:pt idx="6613">
                  <c:v>10.5808</c:v>
                </c:pt>
                <c:pt idx="6614">
                  <c:v>10.5824</c:v>
                </c:pt>
                <c:pt idx="6615">
                  <c:v>10.584</c:v>
                </c:pt>
                <c:pt idx="6616">
                  <c:v>10.585600000000001</c:v>
                </c:pt>
                <c:pt idx="6617">
                  <c:v>10.587200000000001</c:v>
                </c:pt>
                <c:pt idx="6618">
                  <c:v>10.588800000000001</c:v>
                </c:pt>
                <c:pt idx="6619">
                  <c:v>10.590400000000001</c:v>
                </c:pt>
                <c:pt idx="6620">
                  <c:v>10.592000000000001</c:v>
                </c:pt>
                <c:pt idx="6621">
                  <c:v>10.5936</c:v>
                </c:pt>
                <c:pt idx="6622">
                  <c:v>10.5952</c:v>
                </c:pt>
                <c:pt idx="6623">
                  <c:v>10.5968</c:v>
                </c:pt>
                <c:pt idx="6624">
                  <c:v>10.5984</c:v>
                </c:pt>
                <c:pt idx="6625">
                  <c:v>10.6</c:v>
                </c:pt>
                <c:pt idx="6626">
                  <c:v>10.601600000000001</c:v>
                </c:pt>
                <c:pt idx="6627">
                  <c:v>10.603200000000001</c:v>
                </c:pt>
                <c:pt idx="6628">
                  <c:v>10.604800000000001</c:v>
                </c:pt>
                <c:pt idx="6629">
                  <c:v>10.606400000000001</c:v>
                </c:pt>
                <c:pt idx="6630">
                  <c:v>10.608000000000001</c:v>
                </c:pt>
                <c:pt idx="6631">
                  <c:v>10.6096</c:v>
                </c:pt>
                <c:pt idx="6632">
                  <c:v>10.6112</c:v>
                </c:pt>
                <c:pt idx="6633">
                  <c:v>10.6128</c:v>
                </c:pt>
                <c:pt idx="6634">
                  <c:v>10.6144</c:v>
                </c:pt>
                <c:pt idx="6635">
                  <c:v>10.616</c:v>
                </c:pt>
                <c:pt idx="6636">
                  <c:v>10.617600000000001</c:v>
                </c:pt>
                <c:pt idx="6637">
                  <c:v>10.619200000000001</c:v>
                </c:pt>
                <c:pt idx="6638">
                  <c:v>10.620800000000001</c:v>
                </c:pt>
                <c:pt idx="6639">
                  <c:v>10.622400000000001</c:v>
                </c:pt>
                <c:pt idx="6640">
                  <c:v>10.624000000000001</c:v>
                </c:pt>
                <c:pt idx="6641">
                  <c:v>10.6256</c:v>
                </c:pt>
                <c:pt idx="6642">
                  <c:v>10.6272</c:v>
                </c:pt>
                <c:pt idx="6643">
                  <c:v>10.6288</c:v>
                </c:pt>
                <c:pt idx="6644">
                  <c:v>10.6304</c:v>
                </c:pt>
                <c:pt idx="6645">
                  <c:v>10.632</c:v>
                </c:pt>
                <c:pt idx="6646">
                  <c:v>10.633600000000001</c:v>
                </c:pt>
                <c:pt idx="6647">
                  <c:v>10.635200000000001</c:v>
                </c:pt>
                <c:pt idx="6648">
                  <c:v>10.636800000000001</c:v>
                </c:pt>
                <c:pt idx="6649">
                  <c:v>10.638400000000001</c:v>
                </c:pt>
                <c:pt idx="6650">
                  <c:v>10.64</c:v>
                </c:pt>
                <c:pt idx="6651">
                  <c:v>10.6416</c:v>
                </c:pt>
                <c:pt idx="6652">
                  <c:v>10.6432</c:v>
                </c:pt>
                <c:pt idx="6653">
                  <c:v>10.6448</c:v>
                </c:pt>
                <c:pt idx="6654">
                  <c:v>10.6464</c:v>
                </c:pt>
                <c:pt idx="6655">
                  <c:v>10.648</c:v>
                </c:pt>
                <c:pt idx="6656">
                  <c:v>10.649600000000001</c:v>
                </c:pt>
                <c:pt idx="6657">
                  <c:v>10.651200000000001</c:v>
                </c:pt>
                <c:pt idx="6658">
                  <c:v>10.652800000000001</c:v>
                </c:pt>
                <c:pt idx="6659">
                  <c:v>10.654400000000001</c:v>
                </c:pt>
                <c:pt idx="6660">
                  <c:v>10.656000000000001</c:v>
                </c:pt>
                <c:pt idx="6661">
                  <c:v>10.6576</c:v>
                </c:pt>
                <c:pt idx="6662">
                  <c:v>10.6592</c:v>
                </c:pt>
                <c:pt idx="6663">
                  <c:v>10.6608</c:v>
                </c:pt>
                <c:pt idx="6664">
                  <c:v>10.6624</c:v>
                </c:pt>
                <c:pt idx="6665">
                  <c:v>10.664</c:v>
                </c:pt>
                <c:pt idx="6666">
                  <c:v>10.665600000000001</c:v>
                </c:pt>
                <c:pt idx="6667">
                  <c:v>10.667200000000001</c:v>
                </c:pt>
                <c:pt idx="6668">
                  <c:v>10.668800000000001</c:v>
                </c:pt>
                <c:pt idx="6669">
                  <c:v>10.670400000000001</c:v>
                </c:pt>
                <c:pt idx="6670">
                  <c:v>10.672000000000001</c:v>
                </c:pt>
                <c:pt idx="6671">
                  <c:v>10.6736</c:v>
                </c:pt>
                <c:pt idx="6672">
                  <c:v>10.6752</c:v>
                </c:pt>
                <c:pt idx="6673">
                  <c:v>10.6768</c:v>
                </c:pt>
                <c:pt idx="6674">
                  <c:v>10.6784</c:v>
                </c:pt>
                <c:pt idx="6675">
                  <c:v>10.68</c:v>
                </c:pt>
                <c:pt idx="6676">
                  <c:v>10.681600000000001</c:v>
                </c:pt>
                <c:pt idx="6677">
                  <c:v>10.683200000000001</c:v>
                </c:pt>
                <c:pt idx="6678">
                  <c:v>10.684800000000001</c:v>
                </c:pt>
                <c:pt idx="6679">
                  <c:v>10.686400000000001</c:v>
                </c:pt>
                <c:pt idx="6680">
                  <c:v>10.688000000000001</c:v>
                </c:pt>
                <c:pt idx="6681">
                  <c:v>10.6896</c:v>
                </c:pt>
                <c:pt idx="6682">
                  <c:v>10.6912</c:v>
                </c:pt>
                <c:pt idx="6683">
                  <c:v>10.6928</c:v>
                </c:pt>
                <c:pt idx="6684">
                  <c:v>10.6944</c:v>
                </c:pt>
                <c:pt idx="6685">
                  <c:v>10.696</c:v>
                </c:pt>
                <c:pt idx="6686">
                  <c:v>10.697600000000001</c:v>
                </c:pt>
                <c:pt idx="6687">
                  <c:v>10.699200000000001</c:v>
                </c:pt>
                <c:pt idx="6688">
                  <c:v>10.700800000000001</c:v>
                </c:pt>
                <c:pt idx="6689">
                  <c:v>10.702400000000001</c:v>
                </c:pt>
                <c:pt idx="6690">
                  <c:v>10.704000000000001</c:v>
                </c:pt>
                <c:pt idx="6691">
                  <c:v>10.7056</c:v>
                </c:pt>
                <c:pt idx="6692">
                  <c:v>10.7072</c:v>
                </c:pt>
                <c:pt idx="6693">
                  <c:v>10.7088</c:v>
                </c:pt>
                <c:pt idx="6694">
                  <c:v>10.7104</c:v>
                </c:pt>
                <c:pt idx="6695">
                  <c:v>10.712</c:v>
                </c:pt>
                <c:pt idx="6696">
                  <c:v>10.713600000000001</c:v>
                </c:pt>
                <c:pt idx="6697">
                  <c:v>10.715200000000001</c:v>
                </c:pt>
                <c:pt idx="6698">
                  <c:v>10.716800000000001</c:v>
                </c:pt>
                <c:pt idx="6699">
                  <c:v>10.718400000000001</c:v>
                </c:pt>
                <c:pt idx="6700">
                  <c:v>10.72</c:v>
                </c:pt>
                <c:pt idx="6701">
                  <c:v>10.7216</c:v>
                </c:pt>
                <c:pt idx="6702">
                  <c:v>10.7232</c:v>
                </c:pt>
                <c:pt idx="6703">
                  <c:v>10.7248</c:v>
                </c:pt>
                <c:pt idx="6704">
                  <c:v>10.7264</c:v>
                </c:pt>
                <c:pt idx="6705">
                  <c:v>10.728</c:v>
                </c:pt>
                <c:pt idx="6706">
                  <c:v>10.729600000000001</c:v>
                </c:pt>
                <c:pt idx="6707">
                  <c:v>10.731200000000001</c:v>
                </c:pt>
                <c:pt idx="6708">
                  <c:v>10.732800000000001</c:v>
                </c:pt>
                <c:pt idx="6709">
                  <c:v>10.734400000000001</c:v>
                </c:pt>
                <c:pt idx="6710">
                  <c:v>10.736000000000001</c:v>
                </c:pt>
                <c:pt idx="6711">
                  <c:v>10.7376</c:v>
                </c:pt>
                <c:pt idx="6712">
                  <c:v>10.7392</c:v>
                </c:pt>
                <c:pt idx="6713">
                  <c:v>10.7408</c:v>
                </c:pt>
                <c:pt idx="6714">
                  <c:v>10.7424</c:v>
                </c:pt>
                <c:pt idx="6715">
                  <c:v>10.744</c:v>
                </c:pt>
                <c:pt idx="6716">
                  <c:v>10.745600000000001</c:v>
                </c:pt>
                <c:pt idx="6717">
                  <c:v>10.747200000000001</c:v>
                </c:pt>
                <c:pt idx="6718">
                  <c:v>10.748800000000001</c:v>
                </c:pt>
                <c:pt idx="6719">
                  <c:v>10.750400000000001</c:v>
                </c:pt>
                <c:pt idx="6720">
                  <c:v>10.752000000000001</c:v>
                </c:pt>
                <c:pt idx="6721">
                  <c:v>10.7536</c:v>
                </c:pt>
                <c:pt idx="6722">
                  <c:v>10.7552</c:v>
                </c:pt>
                <c:pt idx="6723">
                  <c:v>10.7568</c:v>
                </c:pt>
                <c:pt idx="6724">
                  <c:v>10.7584</c:v>
                </c:pt>
                <c:pt idx="6725">
                  <c:v>10.76</c:v>
                </c:pt>
                <c:pt idx="6726">
                  <c:v>10.761600000000001</c:v>
                </c:pt>
                <c:pt idx="6727">
                  <c:v>10.763200000000001</c:v>
                </c:pt>
                <c:pt idx="6728">
                  <c:v>10.764800000000001</c:v>
                </c:pt>
                <c:pt idx="6729">
                  <c:v>10.766400000000001</c:v>
                </c:pt>
                <c:pt idx="6730">
                  <c:v>10.768000000000001</c:v>
                </c:pt>
                <c:pt idx="6731">
                  <c:v>10.769600000000001</c:v>
                </c:pt>
                <c:pt idx="6732">
                  <c:v>10.7712</c:v>
                </c:pt>
                <c:pt idx="6733">
                  <c:v>10.7728</c:v>
                </c:pt>
                <c:pt idx="6734">
                  <c:v>10.7744</c:v>
                </c:pt>
                <c:pt idx="6735">
                  <c:v>10.776</c:v>
                </c:pt>
                <c:pt idx="6736">
                  <c:v>10.777600000000001</c:v>
                </c:pt>
                <c:pt idx="6737">
                  <c:v>10.779200000000001</c:v>
                </c:pt>
                <c:pt idx="6738">
                  <c:v>10.780800000000001</c:v>
                </c:pt>
                <c:pt idx="6739">
                  <c:v>10.782400000000001</c:v>
                </c:pt>
                <c:pt idx="6740">
                  <c:v>10.784000000000001</c:v>
                </c:pt>
                <c:pt idx="6741">
                  <c:v>10.785600000000001</c:v>
                </c:pt>
                <c:pt idx="6742">
                  <c:v>10.7872</c:v>
                </c:pt>
                <c:pt idx="6743">
                  <c:v>10.7888</c:v>
                </c:pt>
                <c:pt idx="6744">
                  <c:v>10.7904</c:v>
                </c:pt>
                <c:pt idx="6745">
                  <c:v>10.792</c:v>
                </c:pt>
                <c:pt idx="6746">
                  <c:v>10.7936</c:v>
                </c:pt>
                <c:pt idx="6747">
                  <c:v>10.795200000000001</c:v>
                </c:pt>
                <c:pt idx="6748">
                  <c:v>10.796800000000001</c:v>
                </c:pt>
                <c:pt idx="6749">
                  <c:v>10.798400000000001</c:v>
                </c:pt>
                <c:pt idx="6750">
                  <c:v>10.8</c:v>
                </c:pt>
                <c:pt idx="6751">
                  <c:v>10.801600000000001</c:v>
                </c:pt>
                <c:pt idx="6752">
                  <c:v>10.8032</c:v>
                </c:pt>
                <c:pt idx="6753">
                  <c:v>10.8048</c:v>
                </c:pt>
                <c:pt idx="6754">
                  <c:v>10.8064</c:v>
                </c:pt>
                <c:pt idx="6755">
                  <c:v>10.808</c:v>
                </c:pt>
                <c:pt idx="6756">
                  <c:v>10.8096</c:v>
                </c:pt>
                <c:pt idx="6757">
                  <c:v>10.811200000000001</c:v>
                </c:pt>
                <c:pt idx="6758">
                  <c:v>10.812800000000001</c:v>
                </c:pt>
                <c:pt idx="6759">
                  <c:v>10.814400000000001</c:v>
                </c:pt>
                <c:pt idx="6760">
                  <c:v>10.816000000000001</c:v>
                </c:pt>
                <c:pt idx="6761">
                  <c:v>10.817600000000001</c:v>
                </c:pt>
                <c:pt idx="6762">
                  <c:v>10.8192</c:v>
                </c:pt>
                <c:pt idx="6763">
                  <c:v>10.8208</c:v>
                </c:pt>
                <c:pt idx="6764">
                  <c:v>10.8224</c:v>
                </c:pt>
                <c:pt idx="6765">
                  <c:v>10.824</c:v>
                </c:pt>
                <c:pt idx="6766">
                  <c:v>10.8256</c:v>
                </c:pt>
                <c:pt idx="6767">
                  <c:v>10.827200000000001</c:v>
                </c:pt>
                <c:pt idx="6768">
                  <c:v>10.828800000000001</c:v>
                </c:pt>
                <c:pt idx="6769">
                  <c:v>10.830400000000001</c:v>
                </c:pt>
                <c:pt idx="6770">
                  <c:v>10.832000000000001</c:v>
                </c:pt>
                <c:pt idx="6771">
                  <c:v>10.833600000000001</c:v>
                </c:pt>
                <c:pt idx="6772">
                  <c:v>10.8352</c:v>
                </c:pt>
                <c:pt idx="6773">
                  <c:v>10.8368</c:v>
                </c:pt>
                <c:pt idx="6774">
                  <c:v>10.8384</c:v>
                </c:pt>
                <c:pt idx="6775">
                  <c:v>10.84</c:v>
                </c:pt>
                <c:pt idx="6776">
                  <c:v>10.8416</c:v>
                </c:pt>
                <c:pt idx="6777">
                  <c:v>10.843200000000001</c:v>
                </c:pt>
                <c:pt idx="6778">
                  <c:v>10.844800000000001</c:v>
                </c:pt>
                <c:pt idx="6779">
                  <c:v>10.846400000000001</c:v>
                </c:pt>
                <c:pt idx="6780">
                  <c:v>10.848000000000001</c:v>
                </c:pt>
                <c:pt idx="6781">
                  <c:v>10.849600000000001</c:v>
                </c:pt>
                <c:pt idx="6782">
                  <c:v>10.8512</c:v>
                </c:pt>
                <c:pt idx="6783">
                  <c:v>10.8528</c:v>
                </c:pt>
                <c:pt idx="6784">
                  <c:v>10.8544</c:v>
                </c:pt>
                <c:pt idx="6785">
                  <c:v>10.856</c:v>
                </c:pt>
                <c:pt idx="6786">
                  <c:v>10.8576</c:v>
                </c:pt>
                <c:pt idx="6787">
                  <c:v>10.859200000000001</c:v>
                </c:pt>
                <c:pt idx="6788">
                  <c:v>10.860800000000001</c:v>
                </c:pt>
                <c:pt idx="6789">
                  <c:v>10.862400000000001</c:v>
                </c:pt>
                <c:pt idx="6790">
                  <c:v>10.864000000000001</c:v>
                </c:pt>
                <c:pt idx="6791">
                  <c:v>10.865600000000001</c:v>
                </c:pt>
                <c:pt idx="6792">
                  <c:v>10.8672</c:v>
                </c:pt>
                <c:pt idx="6793">
                  <c:v>10.8688</c:v>
                </c:pt>
                <c:pt idx="6794">
                  <c:v>10.8704</c:v>
                </c:pt>
                <c:pt idx="6795">
                  <c:v>10.872</c:v>
                </c:pt>
                <c:pt idx="6796">
                  <c:v>10.8736</c:v>
                </c:pt>
                <c:pt idx="6797">
                  <c:v>10.875200000000001</c:v>
                </c:pt>
                <c:pt idx="6798">
                  <c:v>10.876800000000001</c:v>
                </c:pt>
                <c:pt idx="6799">
                  <c:v>10.878400000000001</c:v>
                </c:pt>
                <c:pt idx="6800">
                  <c:v>10.88</c:v>
                </c:pt>
                <c:pt idx="6801">
                  <c:v>10.881600000000001</c:v>
                </c:pt>
                <c:pt idx="6802">
                  <c:v>10.8832</c:v>
                </c:pt>
                <c:pt idx="6803">
                  <c:v>10.8848</c:v>
                </c:pt>
                <c:pt idx="6804">
                  <c:v>10.8864</c:v>
                </c:pt>
                <c:pt idx="6805">
                  <c:v>10.888</c:v>
                </c:pt>
                <c:pt idx="6806">
                  <c:v>10.8896</c:v>
                </c:pt>
                <c:pt idx="6807">
                  <c:v>10.891200000000001</c:v>
                </c:pt>
                <c:pt idx="6808">
                  <c:v>10.892800000000001</c:v>
                </c:pt>
                <c:pt idx="6809">
                  <c:v>10.894400000000001</c:v>
                </c:pt>
                <c:pt idx="6810">
                  <c:v>10.896000000000001</c:v>
                </c:pt>
                <c:pt idx="6811">
                  <c:v>10.897600000000001</c:v>
                </c:pt>
                <c:pt idx="6812">
                  <c:v>10.8992</c:v>
                </c:pt>
                <c:pt idx="6813">
                  <c:v>10.9008</c:v>
                </c:pt>
                <c:pt idx="6814">
                  <c:v>10.9024</c:v>
                </c:pt>
                <c:pt idx="6815">
                  <c:v>10.904</c:v>
                </c:pt>
                <c:pt idx="6816">
                  <c:v>10.9056</c:v>
                </c:pt>
                <c:pt idx="6817">
                  <c:v>10.907200000000001</c:v>
                </c:pt>
                <c:pt idx="6818">
                  <c:v>10.908800000000001</c:v>
                </c:pt>
                <c:pt idx="6819">
                  <c:v>10.910400000000001</c:v>
                </c:pt>
                <c:pt idx="6820">
                  <c:v>10.912000000000001</c:v>
                </c:pt>
                <c:pt idx="6821">
                  <c:v>10.913600000000001</c:v>
                </c:pt>
                <c:pt idx="6822">
                  <c:v>10.9152</c:v>
                </c:pt>
                <c:pt idx="6823">
                  <c:v>10.9168</c:v>
                </c:pt>
                <c:pt idx="6824">
                  <c:v>10.9184</c:v>
                </c:pt>
                <c:pt idx="6825">
                  <c:v>10.92</c:v>
                </c:pt>
                <c:pt idx="6826">
                  <c:v>10.9216</c:v>
                </c:pt>
                <c:pt idx="6827">
                  <c:v>10.923200000000001</c:v>
                </c:pt>
                <c:pt idx="6828">
                  <c:v>10.924800000000001</c:v>
                </c:pt>
                <c:pt idx="6829">
                  <c:v>10.926400000000001</c:v>
                </c:pt>
                <c:pt idx="6830">
                  <c:v>10.928000000000001</c:v>
                </c:pt>
                <c:pt idx="6831">
                  <c:v>10.929600000000001</c:v>
                </c:pt>
                <c:pt idx="6832">
                  <c:v>10.9312</c:v>
                </c:pt>
                <c:pt idx="6833">
                  <c:v>10.9328</c:v>
                </c:pt>
                <c:pt idx="6834">
                  <c:v>10.9344</c:v>
                </c:pt>
                <c:pt idx="6835">
                  <c:v>10.936</c:v>
                </c:pt>
                <c:pt idx="6836">
                  <c:v>10.9376</c:v>
                </c:pt>
                <c:pt idx="6837">
                  <c:v>10.939200000000001</c:v>
                </c:pt>
                <c:pt idx="6838">
                  <c:v>10.940800000000001</c:v>
                </c:pt>
                <c:pt idx="6839">
                  <c:v>10.942400000000001</c:v>
                </c:pt>
                <c:pt idx="6840">
                  <c:v>10.944000000000001</c:v>
                </c:pt>
                <c:pt idx="6841">
                  <c:v>10.945600000000001</c:v>
                </c:pt>
                <c:pt idx="6842">
                  <c:v>10.9472</c:v>
                </c:pt>
                <c:pt idx="6843">
                  <c:v>10.9488</c:v>
                </c:pt>
                <c:pt idx="6844">
                  <c:v>10.9504</c:v>
                </c:pt>
                <c:pt idx="6845">
                  <c:v>10.952</c:v>
                </c:pt>
                <c:pt idx="6846">
                  <c:v>10.9536</c:v>
                </c:pt>
                <c:pt idx="6847">
                  <c:v>10.955200000000001</c:v>
                </c:pt>
                <c:pt idx="6848">
                  <c:v>10.956800000000001</c:v>
                </c:pt>
                <c:pt idx="6849">
                  <c:v>10.958400000000001</c:v>
                </c:pt>
                <c:pt idx="6850">
                  <c:v>10.96</c:v>
                </c:pt>
                <c:pt idx="6851">
                  <c:v>10.961600000000001</c:v>
                </c:pt>
                <c:pt idx="6852">
                  <c:v>10.963200000000001</c:v>
                </c:pt>
                <c:pt idx="6853">
                  <c:v>10.9648</c:v>
                </c:pt>
                <c:pt idx="6854">
                  <c:v>10.9664</c:v>
                </c:pt>
                <c:pt idx="6855">
                  <c:v>10.968</c:v>
                </c:pt>
                <c:pt idx="6856">
                  <c:v>10.9696</c:v>
                </c:pt>
                <c:pt idx="6857">
                  <c:v>10.971200000000001</c:v>
                </c:pt>
                <c:pt idx="6858">
                  <c:v>10.972800000000001</c:v>
                </c:pt>
                <c:pt idx="6859">
                  <c:v>10.974400000000001</c:v>
                </c:pt>
                <c:pt idx="6860">
                  <c:v>10.976000000000001</c:v>
                </c:pt>
                <c:pt idx="6861">
                  <c:v>10.977600000000001</c:v>
                </c:pt>
                <c:pt idx="6862">
                  <c:v>10.979200000000001</c:v>
                </c:pt>
                <c:pt idx="6863">
                  <c:v>10.9808</c:v>
                </c:pt>
                <c:pt idx="6864">
                  <c:v>10.9824</c:v>
                </c:pt>
                <c:pt idx="6865">
                  <c:v>10.984</c:v>
                </c:pt>
                <c:pt idx="6866">
                  <c:v>10.9856</c:v>
                </c:pt>
                <c:pt idx="6867">
                  <c:v>10.987200000000001</c:v>
                </c:pt>
                <c:pt idx="6868">
                  <c:v>10.988800000000001</c:v>
                </c:pt>
                <c:pt idx="6869">
                  <c:v>10.990400000000001</c:v>
                </c:pt>
                <c:pt idx="6870">
                  <c:v>10.992000000000001</c:v>
                </c:pt>
                <c:pt idx="6871">
                  <c:v>10.993600000000001</c:v>
                </c:pt>
                <c:pt idx="6872">
                  <c:v>10.995200000000001</c:v>
                </c:pt>
                <c:pt idx="6873">
                  <c:v>10.9968</c:v>
                </c:pt>
                <c:pt idx="6874">
                  <c:v>10.9984</c:v>
                </c:pt>
                <c:pt idx="6875">
                  <c:v>11</c:v>
                </c:pt>
                <c:pt idx="6876">
                  <c:v>11.0016</c:v>
                </c:pt>
                <c:pt idx="6877">
                  <c:v>11.0032</c:v>
                </c:pt>
                <c:pt idx="6878">
                  <c:v>11.004800000000001</c:v>
                </c:pt>
                <c:pt idx="6879">
                  <c:v>11.006400000000001</c:v>
                </c:pt>
                <c:pt idx="6880">
                  <c:v>11.008000000000001</c:v>
                </c:pt>
                <c:pt idx="6881">
                  <c:v>11.009600000000001</c:v>
                </c:pt>
                <c:pt idx="6882">
                  <c:v>11.011200000000001</c:v>
                </c:pt>
                <c:pt idx="6883">
                  <c:v>11.0128</c:v>
                </c:pt>
                <c:pt idx="6884">
                  <c:v>11.0144</c:v>
                </c:pt>
                <c:pt idx="6885">
                  <c:v>11.016</c:v>
                </c:pt>
                <c:pt idx="6886">
                  <c:v>11.0176</c:v>
                </c:pt>
                <c:pt idx="6887">
                  <c:v>11.0192</c:v>
                </c:pt>
                <c:pt idx="6888">
                  <c:v>11.020800000000001</c:v>
                </c:pt>
                <c:pt idx="6889">
                  <c:v>11.022400000000001</c:v>
                </c:pt>
                <c:pt idx="6890">
                  <c:v>11.024000000000001</c:v>
                </c:pt>
                <c:pt idx="6891">
                  <c:v>11.025600000000001</c:v>
                </c:pt>
                <c:pt idx="6892">
                  <c:v>11.027200000000001</c:v>
                </c:pt>
                <c:pt idx="6893">
                  <c:v>11.0288</c:v>
                </c:pt>
                <c:pt idx="6894">
                  <c:v>11.0304</c:v>
                </c:pt>
                <c:pt idx="6895">
                  <c:v>11.032</c:v>
                </c:pt>
                <c:pt idx="6896">
                  <c:v>11.0336</c:v>
                </c:pt>
                <c:pt idx="6897">
                  <c:v>11.0352</c:v>
                </c:pt>
                <c:pt idx="6898">
                  <c:v>11.036800000000001</c:v>
                </c:pt>
                <c:pt idx="6899">
                  <c:v>11.038400000000001</c:v>
                </c:pt>
                <c:pt idx="6900">
                  <c:v>11.040000000000001</c:v>
                </c:pt>
                <c:pt idx="6901">
                  <c:v>11.041600000000001</c:v>
                </c:pt>
                <c:pt idx="6902">
                  <c:v>11.043200000000001</c:v>
                </c:pt>
                <c:pt idx="6903">
                  <c:v>11.0448</c:v>
                </c:pt>
                <c:pt idx="6904">
                  <c:v>11.0464</c:v>
                </c:pt>
                <c:pt idx="6905">
                  <c:v>11.048</c:v>
                </c:pt>
                <c:pt idx="6906">
                  <c:v>11.0496</c:v>
                </c:pt>
                <c:pt idx="6907">
                  <c:v>11.0512</c:v>
                </c:pt>
                <c:pt idx="6908">
                  <c:v>11.052800000000001</c:v>
                </c:pt>
                <c:pt idx="6909">
                  <c:v>11.054400000000001</c:v>
                </c:pt>
                <c:pt idx="6910">
                  <c:v>11.056000000000001</c:v>
                </c:pt>
                <c:pt idx="6911">
                  <c:v>11.057600000000001</c:v>
                </c:pt>
                <c:pt idx="6912">
                  <c:v>11.059200000000001</c:v>
                </c:pt>
                <c:pt idx="6913">
                  <c:v>11.0608</c:v>
                </c:pt>
                <c:pt idx="6914">
                  <c:v>11.0624</c:v>
                </c:pt>
                <c:pt idx="6915">
                  <c:v>11.064</c:v>
                </c:pt>
                <c:pt idx="6916">
                  <c:v>11.0656</c:v>
                </c:pt>
                <c:pt idx="6917">
                  <c:v>11.0672</c:v>
                </c:pt>
                <c:pt idx="6918">
                  <c:v>11.068800000000001</c:v>
                </c:pt>
                <c:pt idx="6919">
                  <c:v>11.070400000000001</c:v>
                </c:pt>
                <c:pt idx="6920">
                  <c:v>11.072000000000001</c:v>
                </c:pt>
                <c:pt idx="6921">
                  <c:v>11.073600000000001</c:v>
                </c:pt>
                <c:pt idx="6922">
                  <c:v>11.075200000000001</c:v>
                </c:pt>
                <c:pt idx="6923">
                  <c:v>11.0768</c:v>
                </c:pt>
                <c:pt idx="6924">
                  <c:v>11.0784</c:v>
                </c:pt>
                <c:pt idx="6925">
                  <c:v>11.08</c:v>
                </c:pt>
                <c:pt idx="6926">
                  <c:v>11.0816</c:v>
                </c:pt>
                <c:pt idx="6927">
                  <c:v>11.0832</c:v>
                </c:pt>
                <c:pt idx="6928">
                  <c:v>11.084800000000001</c:v>
                </c:pt>
                <c:pt idx="6929">
                  <c:v>11.086400000000001</c:v>
                </c:pt>
                <c:pt idx="6930">
                  <c:v>11.088000000000001</c:v>
                </c:pt>
                <c:pt idx="6931">
                  <c:v>11.089600000000001</c:v>
                </c:pt>
                <c:pt idx="6932">
                  <c:v>11.091200000000001</c:v>
                </c:pt>
                <c:pt idx="6933">
                  <c:v>11.0928</c:v>
                </c:pt>
                <c:pt idx="6934">
                  <c:v>11.0944</c:v>
                </c:pt>
                <c:pt idx="6935">
                  <c:v>11.096</c:v>
                </c:pt>
                <c:pt idx="6936">
                  <c:v>11.0976</c:v>
                </c:pt>
                <c:pt idx="6937">
                  <c:v>11.0992</c:v>
                </c:pt>
                <c:pt idx="6938">
                  <c:v>11.100800000000001</c:v>
                </c:pt>
                <c:pt idx="6939">
                  <c:v>11.102400000000001</c:v>
                </c:pt>
                <c:pt idx="6940">
                  <c:v>11.104000000000001</c:v>
                </c:pt>
                <c:pt idx="6941">
                  <c:v>11.105600000000001</c:v>
                </c:pt>
                <c:pt idx="6942">
                  <c:v>11.107200000000001</c:v>
                </c:pt>
                <c:pt idx="6943">
                  <c:v>11.1088</c:v>
                </c:pt>
                <c:pt idx="6944">
                  <c:v>11.1104</c:v>
                </c:pt>
                <c:pt idx="6945">
                  <c:v>11.112</c:v>
                </c:pt>
                <c:pt idx="6946">
                  <c:v>11.1136</c:v>
                </c:pt>
                <c:pt idx="6947">
                  <c:v>11.1152</c:v>
                </c:pt>
                <c:pt idx="6948">
                  <c:v>11.116800000000001</c:v>
                </c:pt>
                <c:pt idx="6949">
                  <c:v>11.118400000000001</c:v>
                </c:pt>
                <c:pt idx="6950">
                  <c:v>11.120000000000001</c:v>
                </c:pt>
                <c:pt idx="6951">
                  <c:v>11.121600000000001</c:v>
                </c:pt>
                <c:pt idx="6952">
                  <c:v>11.123200000000001</c:v>
                </c:pt>
                <c:pt idx="6953">
                  <c:v>11.1248</c:v>
                </c:pt>
                <c:pt idx="6954">
                  <c:v>11.1264</c:v>
                </c:pt>
                <c:pt idx="6955">
                  <c:v>11.128</c:v>
                </c:pt>
                <c:pt idx="6956">
                  <c:v>11.1296</c:v>
                </c:pt>
                <c:pt idx="6957">
                  <c:v>11.1312</c:v>
                </c:pt>
                <c:pt idx="6958">
                  <c:v>11.132800000000001</c:v>
                </c:pt>
                <c:pt idx="6959">
                  <c:v>11.134400000000001</c:v>
                </c:pt>
                <c:pt idx="6960">
                  <c:v>11.136000000000001</c:v>
                </c:pt>
                <c:pt idx="6961">
                  <c:v>11.137600000000001</c:v>
                </c:pt>
                <c:pt idx="6962">
                  <c:v>11.139200000000001</c:v>
                </c:pt>
                <c:pt idx="6963">
                  <c:v>11.1408</c:v>
                </c:pt>
                <c:pt idx="6964">
                  <c:v>11.1424</c:v>
                </c:pt>
                <c:pt idx="6965">
                  <c:v>11.144</c:v>
                </c:pt>
                <c:pt idx="6966">
                  <c:v>11.1456</c:v>
                </c:pt>
                <c:pt idx="6967">
                  <c:v>11.1472</c:v>
                </c:pt>
                <c:pt idx="6968">
                  <c:v>11.148800000000001</c:v>
                </c:pt>
                <c:pt idx="6969">
                  <c:v>11.150400000000001</c:v>
                </c:pt>
                <c:pt idx="6970">
                  <c:v>11.152000000000001</c:v>
                </c:pt>
                <c:pt idx="6971">
                  <c:v>11.153600000000001</c:v>
                </c:pt>
                <c:pt idx="6972">
                  <c:v>11.155200000000001</c:v>
                </c:pt>
                <c:pt idx="6973">
                  <c:v>11.1568</c:v>
                </c:pt>
                <c:pt idx="6974">
                  <c:v>11.1584</c:v>
                </c:pt>
                <c:pt idx="6975">
                  <c:v>11.16</c:v>
                </c:pt>
                <c:pt idx="6976">
                  <c:v>11.1616</c:v>
                </c:pt>
                <c:pt idx="6977">
                  <c:v>11.1632</c:v>
                </c:pt>
                <c:pt idx="6978">
                  <c:v>11.164800000000001</c:v>
                </c:pt>
                <c:pt idx="6979">
                  <c:v>11.166400000000001</c:v>
                </c:pt>
                <c:pt idx="6980">
                  <c:v>11.168000000000001</c:v>
                </c:pt>
                <c:pt idx="6981">
                  <c:v>11.169600000000001</c:v>
                </c:pt>
                <c:pt idx="6982">
                  <c:v>11.171200000000001</c:v>
                </c:pt>
                <c:pt idx="6983">
                  <c:v>11.172800000000001</c:v>
                </c:pt>
                <c:pt idx="6984">
                  <c:v>11.1744</c:v>
                </c:pt>
                <c:pt idx="6985">
                  <c:v>11.176</c:v>
                </c:pt>
                <c:pt idx="6986">
                  <c:v>11.1776</c:v>
                </c:pt>
                <c:pt idx="6987">
                  <c:v>11.1792</c:v>
                </c:pt>
                <c:pt idx="6988">
                  <c:v>11.180800000000001</c:v>
                </c:pt>
                <c:pt idx="6989">
                  <c:v>11.182400000000001</c:v>
                </c:pt>
                <c:pt idx="6990">
                  <c:v>11.184000000000001</c:v>
                </c:pt>
                <c:pt idx="6991">
                  <c:v>11.185600000000001</c:v>
                </c:pt>
                <c:pt idx="6992">
                  <c:v>11.187200000000001</c:v>
                </c:pt>
                <c:pt idx="6993">
                  <c:v>11.188800000000001</c:v>
                </c:pt>
                <c:pt idx="6994">
                  <c:v>11.1904</c:v>
                </c:pt>
                <c:pt idx="6995">
                  <c:v>11.192</c:v>
                </c:pt>
                <c:pt idx="6996">
                  <c:v>11.1936</c:v>
                </c:pt>
                <c:pt idx="6997">
                  <c:v>11.1952</c:v>
                </c:pt>
                <c:pt idx="6998">
                  <c:v>11.196800000000001</c:v>
                </c:pt>
                <c:pt idx="6999">
                  <c:v>11.198400000000001</c:v>
                </c:pt>
                <c:pt idx="7000">
                  <c:v>11.200000000000001</c:v>
                </c:pt>
                <c:pt idx="7001">
                  <c:v>11.201600000000001</c:v>
                </c:pt>
                <c:pt idx="7002">
                  <c:v>11.203200000000001</c:v>
                </c:pt>
                <c:pt idx="7003">
                  <c:v>11.204800000000001</c:v>
                </c:pt>
                <c:pt idx="7004">
                  <c:v>11.2064</c:v>
                </c:pt>
                <c:pt idx="7005">
                  <c:v>11.208</c:v>
                </c:pt>
                <c:pt idx="7006">
                  <c:v>11.2096</c:v>
                </c:pt>
                <c:pt idx="7007">
                  <c:v>11.2112</c:v>
                </c:pt>
                <c:pt idx="7008">
                  <c:v>11.2128</c:v>
                </c:pt>
                <c:pt idx="7009">
                  <c:v>11.214400000000001</c:v>
                </c:pt>
                <c:pt idx="7010">
                  <c:v>11.216000000000001</c:v>
                </c:pt>
                <c:pt idx="7011">
                  <c:v>11.217600000000001</c:v>
                </c:pt>
                <c:pt idx="7012">
                  <c:v>11.219200000000001</c:v>
                </c:pt>
                <c:pt idx="7013">
                  <c:v>11.220800000000001</c:v>
                </c:pt>
                <c:pt idx="7014">
                  <c:v>11.2224</c:v>
                </c:pt>
                <c:pt idx="7015">
                  <c:v>11.224</c:v>
                </c:pt>
                <c:pt idx="7016">
                  <c:v>11.2256</c:v>
                </c:pt>
                <c:pt idx="7017">
                  <c:v>11.2272</c:v>
                </c:pt>
                <c:pt idx="7018">
                  <c:v>11.2288</c:v>
                </c:pt>
                <c:pt idx="7019">
                  <c:v>11.230400000000001</c:v>
                </c:pt>
                <c:pt idx="7020">
                  <c:v>11.232000000000001</c:v>
                </c:pt>
                <c:pt idx="7021">
                  <c:v>11.233600000000001</c:v>
                </c:pt>
                <c:pt idx="7022">
                  <c:v>11.235200000000001</c:v>
                </c:pt>
                <c:pt idx="7023">
                  <c:v>11.236800000000001</c:v>
                </c:pt>
                <c:pt idx="7024">
                  <c:v>11.2384</c:v>
                </c:pt>
                <c:pt idx="7025">
                  <c:v>11.24</c:v>
                </c:pt>
                <c:pt idx="7026">
                  <c:v>11.2416</c:v>
                </c:pt>
                <c:pt idx="7027">
                  <c:v>11.2432</c:v>
                </c:pt>
                <c:pt idx="7028">
                  <c:v>11.2448</c:v>
                </c:pt>
                <c:pt idx="7029">
                  <c:v>11.246400000000001</c:v>
                </c:pt>
                <c:pt idx="7030">
                  <c:v>11.248000000000001</c:v>
                </c:pt>
                <c:pt idx="7031">
                  <c:v>11.249600000000001</c:v>
                </c:pt>
                <c:pt idx="7032">
                  <c:v>11.251200000000001</c:v>
                </c:pt>
                <c:pt idx="7033">
                  <c:v>11.252800000000001</c:v>
                </c:pt>
                <c:pt idx="7034">
                  <c:v>11.2544</c:v>
                </c:pt>
                <c:pt idx="7035">
                  <c:v>11.256</c:v>
                </c:pt>
                <c:pt idx="7036">
                  <c:v>11.2576</c:v>
                </c:pt>
                <c:pt idx="7037">
                  <c:v>11.2592</c:v>
                </c:pt>
                <c:pt idx="7038">
                  <c:v>11.2608</c:v>
                </c:pt>
                <c:pt idx="7039">
                  <c:v>11.262400000000001</c:v>
                </c:pt>
                <c:pt idx="7040">
                  <c:v>11.264000000000001</c:v>
                </c:pt>
                <c:pt idx="7041">
                  <c:v>11.265600000000001</c:v>
                </c:pt>
                <c:pt idx="7042">
                  <c:v>11.267200000000001</c:v>
                </c:pt>
                <c:pt idx="7043">
                  <c:v>11.268800000000001</c:v>
                </c:pt>
                <c:pt idx="7044">
                  <c:v>11.2704</c:v>
                </c:pt>
                <c:pt idx="7045">
                  <c:v>11.272</c:v>
                </c:pt>
                <c:pt idx="7046">
                  <c:v>11.2736</c:v>
                </c:pt>
                <c:pt idx="7047">
                  <c:v>11.2752</c:v>
                </c:pt>
                <c:pt idx="7048">
                  <c:v>11.2768</c:v>
                </c:pt>
                <c:pt idx="7049">
                  <c:v>11.278400000000001</c:v>
                </c:pt>
                <c:pt idx="7050">
                  <c:v>11.280000000000001</c:v>
                </c:pt>
                <c:pt idx="7051">
                  <c:v>11.281600000000001</c:v>
                </c:pt>
                <c:pt idx="7052">
                  <c:v>11.283200000000001</c:v>
                </c:pt>
                <c:pt idx="7053">
                  <c:v>11.284800000000001</c:v>
                </c:pt>
                <c:pt idx="7054">
                  <c:v>11.2864</c:v>
                </c:pt>
                <c:pt idx="7055">
                  <c:v>11.288</c:v>
                </c:pt>
                <c:pt idx="7056">
                  <c:v>11.2896</c:v>
                </c:pt>
                <c:pt idx="7057">
                  <c:v>11.2912</c:v>
                </c:pt>
                <c:pt idx="7058">
                  <c:v>11.2928</c:v>
                </c:pt>
                <c:pt idx="7059">
                  <c:v>11.294400000000001</c:v>
                </c:pt>
                <c:pt idx="7060">
                  <c:v>11.296000000000001</c:v>
                </c:pt>
                <c:pt idx="7061">
                  <c:v>11.297600000000001</c:v>
                </c:pt>
                <c:pt idx="7062">
                  <c:v>11.299200000000001</c:v>
                </c:pt>
                <c:pt idx="7063">
                  <c:v>11.300800000000001</c:v>
                </c:pt>
                <c:pt idx="7064">
                  <c:v>11.3024</c:v>
                </c:pt>
                <c:pt idx="7065">
                  <c:v>11.304</c:v>
                </c:pt>
                <c:pt idx="7066">
                  <c:v>11.3056</c:v>
                </c:pt>
                <c:pt idx="7067">
                  <c:v>11.3072</c:v>
                </c:pt>
                <c:pt idx="7068">
                  <c:v>11.3088</c:v>
                </c:pt>
                <c:pt idx="7069">
                  <c:v>11.310400000000001</c:v>
                </c:pt>
                <c:pt idx="7070">
                  <c:v>11.312000000000001</c:v>
                </c:pt>
                <c:pt idx="7071">
                  <c:v>11.313600000000001</c:v>
                </c:pt>
                <c:pt idx="7072">
                  <c:v>11.315200000000001</c:v>
                </c:pt>
                <c:pt idx="7073">
                  <c:v>11.316800000000001</c:v>
                </c:pt>
                <c:pt idx="7074">
                  <c:v>11.3184</c:v>
                </c:pt>
                <c:pt idx="7075">
                  <c:v>11.32</c:v>
                </c:pt>
                <c:pt idx="7076">
                  <c:v>11.3216</c:v>
                </c:pt>
                <c:pt idx="7077">
                  <c:v>11.3232</c:v>
                </c:pt>
                <c:pt idx="7078">
                  <c:v>11.3248</c:v>
                </c:pt>
                <c:pt idx="7079">
                  <c:v>11.326400000000001</c:v>
                </c:pt>
                <c:pt idx="7080">
                  <c:v>11.328000000000001</c:v>
                </c:pt>
                <c:pt idx="7081">
                  <c:v>11.329600000000001</c:v>
                </c:pt>
                <c:pt idx="7082">
                  <c:v>11.331200000000001</c:v>
                </c:pt>
                <c:pt idx="7083">
                  <c:v>11.332800000000001</c:v>
                </c:pt>
                <c:pt idx="7084">
                  <c:v>11.3344</c:v>
                </c:pt>
                <c:pt idx="7085">
                  <c:v>11.336</c:v>
                </c:pt>
                <c:pt idx="7086">
                  <c:v>11.3376</c:v>
                </c:pt>
                <c:pt idx="7087">
                  <c:v>11.3392</c:v>
                </c:pt>
                <c:pt idx="7088">
                  <c:v>11.3408</c:v>
                </c:pt>
                <c:pt idx="7089">
                  <c:v>11.342400000000001</c:v>
                </c:pt>
                <c:pt idx="7090">
                  <c:v>11.344000000000001</c:v>
                </c:pt>
                <c:pt idx="7091">
                  <c:v>11.345600000000001</c:v>
                </c:pt>
                <c:pt idx="7092">
                  <c:v>11.347200000000001</c:v>
                </c:pt>
                <c:pt idx="7093">
                  <c:v>11.348800000000001</c:v>
                </c:pt>
                <c:pt idx="7094">
                  <c:v>11.3504</c:v>
                </c:pt>
                <c:pt idx="7095">
                  <c:v>11.352</c:v>
                </c:pt>
                <c:pt idx="7096">
                  <c:v>11.3536</c:v>
                </c:pt>
                <c:pt idx="7097">
                  <c:v>11.3552</c:v>
                </c:pt>
                <c:pt idx="7098">
                  <c:v>11.3568</c:v>
                </c:pt>
                <c:pt idx="7099">
                  <c:v>11.358400000000001</c:v>
                </c:pt>
                <c:pt idx="7100">
                  <c:v>11.360000000000001</c:v>
                </c:pt>
                <c:pt idx="7101">
                  <c:v>11.361600000000001</c:v>
                </c:pt>
                <c:pt idx="7102">
                  <c:v>11.363200000000001</c:v>
                </c:pt>
                <c:pt idx="7103">
                  <c:v>11.364800000000001</c:v>
                </c:pt>
                <c:pt idx="7104">
                  <c:v>11.366400000000001</c:v>
                </c:pt>
                <c:pt idx="7105">
                  <c:v>11.368</c:v>
                </c:pt>
                <c:pt idx="7106">
                  <c:v>11.3696</c:v>
                </c:pt>
                <c:pt idx="7107">
                  <c:v>11.3712</c:v>
                </c:pt>
                <c:pt idx="7108">
                  <c:v>11.3728</c:v>
                </c:pt>
                <c:pt idx="7109">
                  <c:v>11.374400000000001</c:v>
                </c:pt>
                <c:pt idx="7110">
                  <c:v>11.376000000000001</c:v>
                </c:pt>
                <c:pt idx="7111">
                  <c:v>11.377600000000001</c:v>
                </c:pt>
                <c:pt idx="7112">
                  <c:v>11.379200000000001</c:v>
                </c:pt>
                <c:pt idx="7113">
                  <c:v>11.380800000000001</c:v>
                </c:pt>
                <c:pt idx="7114">
                  <c:v>11.382400000000001</c:v>
                </c:pt>
                <c:pt idx="7115">
                  <c:v>11.384</c:v>
                </c:pt>
                <c:pt idx="7116">
                  <c:v>11.3856</c:v>
                </c:pt>
                <c:pt idx="7117">
                  <c:v>11.3872</c:v>
                </c:pt>
                <c:pt idx="7118">
                  <c:v>11.3888</c:v>
                </c:pt>
                <c:pt idx="7119">
                  <c:v>11.390400000000001</c:v>
                </c:pt>
                <c:pt idx="7120">
                  <c:v>11.392000000000001</c:v>
                </c:pt>
                <c:pt idx="7121">
                  <c:v>11.393600000000001</c:v>
                </c:pt>
                <c:pt idx="7122">
                  <c:v>11.395200000000001</c:v>
                </c:pt>
                <c:pt idx="7123">
                  <c:v>11.396800000000001</c:v>
                </c:pt>
                <c:pt idx="7124">
                  <c:v>11.398400000000001</c:v>
                </c:pt>
                <c:pt idx="7125">
                  <c:v>11.4</c:v>
                </c:pt>
                <c:pt idx="7126">
                  <c:v>11.4016</c:v>
                </c:pt>
                <c:pt idx="7127">
                  <c:v>11.4032</c:v>
                </c:pt>
                <c:pt idx="7128">
                  <c:v>11.4048</c:v>
                </c:pt>
                <c:pt idx="7129">
                  <c:v>11.406400000000001</c:v>
                </c:pt>
                <c:pt idx="7130">
                  <c:v>11.408000000000001</c:v>
                </c:pt>
                <c:pt idx="7131">
                  <c:v>11.409600000000001</c:v>
                </c:pt>
                <c:pt idx="7132">
                  <c:v>11.411200000000001</c:v>
                </c:pt>
                <c:pt idx="7133">
                  <c:v>11.412800000000001</c:v>
                </c:pt>
                <c:pt idx="7134">
                  <c:v>11.414400000000001</c:v>
                </c:pt>
                <c:pt idx="7135">
                  <c:v>11.416</c:v>
                </c:pt>
                <c:pt idx="7136">
                  <c:v>11.4176</c:v>
                </c:pt>
                <c:pt idx="7137">
                  <c:v>11.4192</c:v>
                </c:pt>
                <c:pt idx="7138">
                  <c:v>11.4208</c:v>
                </c:pt>
                <c:pt idx="7139">
                  <c:v>11.4224</c:v>
                </c:pt>
                <c:pt idx="7140">
                  <c:v>11.424000000000001</c:v>
                </c:pt>
                <c:pt idx="7141">
                  <c:v>11.425600000000001</c:v>
                </c:pt>
                <c:pt idx="7142">
                  <c:v>11.427200000000001</c:v>
                </c:pt>
                <c:pt idx="7143">
                  <c:v>11.428800000000001</c:v>
                </c:pt>
                <c:pt idx="7144">
                  <c:v>11.430400000000001</c:v>
                </c:pt>
                <c:pt idx="7145">
                  <c:v>11.432</c:v>
                </c:pt>
                <c:pt idx="7146">
                  <c:v>11.4336</c:v>
                </c:pt>
                <c:pt idx="7147">
                  <c:v>11.4352</c:v>
                </c:pt>
                <c:pt idx="7148">
                  <c:v>11.4368</c:v>
                </c:pt>
                <c:pt idx="7149">
                  <c:v>11.4384</c:v>
                </c:pt>
                <c:pt idx="7150">
                  <c:v>11.440000000000001</c:v>
                </c:pt>
                <c:pt idx="7151">
                  <c:v>11.441600000000001</c:v>
                </c:pt>
                <c:pt idx="7152">
                  <c:v>11.443200000000001</c:v>
                </c:pt>
                <c:pt idx="7153">
                  <c:v>11.444800000000001</c:v>
                </c:pt>
                <c:pt idx="7154">
                  <c:v>11.446400000000001</c:v>
                </c:pt>
                <c:pt idx="7155">
                  <c:v>11.448</c:v>
                </c:pt>
                <c:pt idx="7156">
                  <c:v>11.4496</c:v>
                </c:pt>
                <c:pt idx="7157">
                  <c:v>11.4512</c:v>
                </c:pt>
                <c:pt idx="7158">
                  <c:v>11.4528</c:v>
                </c:pt>
                <c:pt idx="7159">
                  <c:v>11.4544</c:v>
                </c:pt>
                <c:pt idx="7160">
                  <c:v>11.456000000000001</c:v>
                </c:pt>
                <c:pt idx="7161">
                  <c:v>11.457600000000001</c:v>
                </c:pt>
                <c:pt idx="7162">
                  <c:v>11.459200000000001</c:v>
                </c:pt>
                <c:pt idx="7163">
                  <c:v>11.460800000000001</c:v>
                </c:pt>
                <c:pt idx="7164">
                  <c:v>11.462400000000001</c:v>
                </c:pt>
                <c:pt idx="7165">
                  <c:v>11.464</c:v>
                </c:pt>
                <c:pt idx="7166">
                  <c:v>11.4656</c:v>
                </c:pt>
                <c:pt idx="7167">
                  <c:v>11.4672</c:v>
                </c:pt>
                <c:pt idx="7168">
                  <c:v>11.4688</c:v>
                </c:pt>
                <c:pt idx="7169">
                  <c:v>11.4704</c:v>
                </c:pt>
                <c:pt idx="7170">
                  <c:v>11.472000000000001</c:v>
                </c:pt>
                <c:pt idx="7171">
                  <c:v>11.473600000000001</c:v>
                </c:pt>
                <c:pt idx="7172">
                  <c:v>11.475200000000001</c:v>
                </c:pt>
                <c:pt idx="7173">
                  <c:v>11.476800000000001</c:v>
                </c:pt>
                <c:pt idx="7174">
                  <c:v>11.478400000000001</c:v>
                </c:pt>
                <c:pt idx="7175">
                  <c:v>11.48</c:v>
                </c:pt>
                <c:pt idx="7176">
                  <c:v>11.4816</c:v>
                </c:pt>
                <c:pt idx="7177">
                  <c:v>11.4832</c:v>
                </c:pt>
                <c:pt idx="7178">
                  <c:v>11.4848</c:v>
                </c:pt>
                <c:pt idx="7179">
                  <c:v>11.4864</c:v>
                </c:pt>
                <c:pt idx="7180">
                  <c:v>11.488000000000001</c:v>
                </c:pt>
                <c:pt idx="7181">
                  <c:v>11.489600000000001</c:v>
                </c:pt>
                <c:pt idx="7182">
                  <c:v>11.491200000000001</c:v>
                </c:pt>
                <c:pt idx="7183">
                  <c:v>11.492800000000001</c:v>
                </c:pt>
                <c:pt idx="7184">
                  <c:v>11.494400000000001</c:v>
                </c:pt>
                <c:pt idx="7185">
                  <c:v>11.496</c:v>
                </c:pt>
                <c:pt idx="7186">
                  <c:v>11.4976</c:v>
                </c:pt>
                <c:pt idx="7187">
                  <c:v>11.4992</c:v>
                </c:pt>
                <c:pt idx="7188">
                  <c:v>11.5008</c:v>
                </c:pt>
                <c:pt idx="7189">
                  <c:v>11.5024</c:v>
                </c:pt>
                <c:pt idx="7190">
                  <c:v>11.504000000000001</c:v>
                </c:pt>
                <c:pt idx="7191">
                  <c:v>11.505600000000001</c:v>
                </c:pt>
                <c:pt idx="7192">
                  <c:v>11.507200000000001</c:v>
                </c:pt>
                <c:pt idx="7193">
                  <c:v>11.508800000000001</c:v>
                </c:pt>
                <c:pt idx="7194">
                  <c:v>11.510400000000001</c:v>
                </c:pt>
                <c:pt idx="7195">
                  <c:v>11.512</c:v>
                </c:pt>
                <c:pt idx="7196">
                  <c:v>11.5136</c:v>
                </c:pt>
                <c:pt idx="7197">
                  <c:v>11.5152</c:v>
                </c:pt>
                <c:pt idx="7198">
                  <c:v>11.5168</c:v>
                </c:pt>
                <c:pt idx="7199">
                  <c:v>11.5184</c:v>
                </c:pt>
                <c:pt idx="7200">
                  <c:v>11.520000000000001</c:v>
                </c:pt>
                <c:pt idx="7201">
                  <c:v>11.521600000000001</c:v>
                </c:pt>
                <c:pt idx="7202">
                  <c:v>11.523200000000001</c:v>
                </c:pt>
                <c:pt idx="7203">
                  <c:v>11.524800000000001</c:v>
                </c:pt>
                <c:pt idx="7204">
                  <c:v>11.526400000000001</c:v>
                </c:pt>
                <c:pt idx="7205">
                  <c:v>11.528</c:v>
                </c:pt>
                <c:pt idx="7206">
                  <c:v>11.5296</c:v>
                </c:pt>
                <c:pt idx="7207">
                  <c:v>11.5312</c:v>
                </c:pt>
                <c:pt idx="7208">
                  <c:v>11.5328</c:v>
                </c:pt>
                <c:pt idx="7209">
                  <c:v>11.5344</c:v>
                </c:pt>
                <c:pt idx="7210">
                  <c:v>11.536000000000001</c:v>
                </c:pt>
                <c:pt idx="7211">
                  <c:v>11.537600000000001</c:v>
                </c:pt>
                <c:pt idx="7212">
                  <c:v>11.539200000000001</c:v>
                </c:pt>
                <c:pt idx="7213">
                  <c:v>11.540800000000001</c:v>
                </c:pt>
                <c:pt idx="7214">
                  <c:v>11.542400000000001</c:v>
                </c:pt>
                <c:pt idx="7215">
                  <c:v>11.544</c:v>
                </c:pt>
                <c:pt idx="7216">
                  <c:v>11.5456</c:v>
                </c:pt>
                <c:pt idx="7217">
                  <c:v>11.5472</c:v>
                </c:pt>
                <c:pt idx="7218">
                  <c:v>11.5488</c:v>
                </c:pt>
                <c:pt idx="7219">
                  <c:v>11.5504</c:v>
                </c:pt>
                <c:pt idx="7220">
                  <c:v>11.552000000000001</c:v>
                </c:pt>
                <c:pt idx="7221">
                  <c:v>11.553600000000001</c:v>
                </c:pt>
                <c:pt idx="7222">
                  <c:v>11.555200000000001</c:v>
                </c:pt>
                <c:pt idx="7223">
                  <c:v>11.556800000000001</c:v>
                </c:pt>
                <c:pt idx="7224">
                  <c:v>11.558400000000001</c:v>
                </c:pt>
                <c:pt idx="7225">
                  <c:v>11.56</c:v>
                </c:pt>
                <c:pt idx="7226">
                  <c:v>11.5616</c:v>
                </c:pt>
                <c:pt idx="7227">
                  <c:v>11.5632</c:v>
                </c:pt>
                <c:pt idx="7228">
                  <c:v>11.5648</c:v>
                </c:pt>
                <c:pt idx="7229">
                  <c:v>11.5664</c:v>
                </c:pt>
                <c:pt idx="7230">
                  <c:v>11.568000000000001</c:v>
                </c:pt>
                <c:pt idx="7231">
                  <c:v>11.569600000000001</c:v>
                </c:pt>
                <c:pt idx="7232">
                  <c:v>11.571200000000001</c:v>
                </c:pt>
                <c:pt idx="7233">
                  <c:v>11.572800000000001</c:v>
                </c:pt>
                <c:pt idx="7234">
                  <c:v>11.574400000000001</c:v>
                </c:pt>
                <c:pt idx="7235">
                  <c:v>11.576000000000001</c:v>
                </c:pt>
                <c:pt idx="7236">
                  <c:v>11.5776</c:v>
                </c:pt>
                <c:pt idx="7237">
                  <c:v>11.5792</c:v>
                </c:pt>
                <c:pt idx="7238">
                  <c:v>11.5808</c:v>
                </c:pt>
                <c:pt idx="7239">
                  <c:v>11.5824</c:v>
                </c:pt>
                <c:pt idx="7240">
                  <c:v>11.584000000000001</c:v>
                </c:pt>
                <c:pt idx="7241">
                  <c:v>11.585600000000001</c:v>
                </c:pt>
                <c:pt idx="7242">
                  <c:v>11.587200000000001</c:v>
                </c:pt>
                <c:pt idx="7243">
                  <c:v>11.588800000000001</c:v>
                </c:pt>
                <c:pt idx="7244">
                  <c:v>11.590400000000001</c:v>
                </c:pt>
                <c:pt idx="7245">
                  <c:v>11.592000000000001</c:v>
                </c:pt>
                <c:pt idx="7246">
                  <c:v>11.5936</c:v>
                </c:pt>
                <c:pt idx="7247">
                  <c:v>11.5952</c:v>
                </c:pt>
                <c:pt idx="7248">
                  <c:v>11.5968</c:v>
                </c:pt>
                <c:pt idx="7249">
                  <c:v>11.5984</c:v>
                </c:pt>
                <c:pt idx="7250">
                  <c:v>11.600000000000001</c:v>
                </c:pt>
                <c:pt idx="7251">
                  <c:v>11.601600000000001</c:v>
                </c:pt>
                <c:pt idx="7252">
                  <c:v>11.603200000000001</c:v>
                </c:pt>
                <c:pt idx="7253">
                  <c:v>11.604800000000001</c:v>
                </c:pt>
                <c:pt idx="7254">
                  <c:v>11.606400000000001</c:v>
                </c:pt>
                <c:pt idx="7255">
                  <c:v>11.608000000000001</c:v>
                </c:pt>
                <c:pt idx="7256">
                  <c:v>11.6096</c:v>
                </c:pt>
                <c:pt idx="7257">
                  <c:v>11.6112</c:v>
                </c:pt>
                <c:pt idx="7258">
                  <c:v>11.6128</c:v>
                </c:pt>
                <c:pt idx="7259">
                  <c:v>11.6144</c:v>
                </c:pt>
                <c:pt idx="7260">
                  <c:v>11.616000000000001</c:v>
                </c:pt>
                <c:pt idx="7261">
                  <c:v>11.617600000000001</c:v>
                </c:pt>
                <c:pt idx="7262">
                  <c:v>11.619200000000001</c:v>
                </c:pt>
                <c:pt idx="7263">
                  <c:v>11.620800000000001</c:v>
                </c:pt>
                <c:pt idx="7264">
                  <c:v>11.622400000000001</c:v>
                </c:pt>
                <c:pt idx="7265">
                  <c:v>11.624000000000001</c:v>
                </c:pt>
                <c:pt idx="7266">
                  <c:v>11.6256</c:v>
                </c:pt>
                <c:pt idx="7267">
                  <c:v>11.6272</c:v>
                </c:pt>
                <c:pt idx="7268">
                  <c:v>11.6288</c:v>
                </c:pt>
                <c:pt idx="7269">
                  <c:v>11.6304</c:v>
                </c:pt>
                <c:pt idx="7270">
                  <c:v>11.632</c:v>
                </c:pt>
                <c:pt idx="7271">
                  <c:v>11.633600000000001</c:v>
                </c:pt>
                <c:pt idx="7272">
                  <c:v>11.635200000000001</c:v>
                </c:pt>
                <c:pt idx="7273">
                  <c:v>11.636800000000001</c:v>
                </c:pt>
                <c:pt idx="7274">
                  <c:v>11.638400000000001</c:v>
                </c:pt>
                <c:pt idx="7275">
                  <c:v>11.64</c:v>
                </c:pt>
                <c:pt idx="7276">
                  <c:v>11.6416</c:v>
                </c:pt>
                <c:pt idx="7277">
                  <c:v>11.6432</c:v>
                </c:pt>
                <c:pt idx="7278">
                  <c:v>11.6448</c:v>
                </c:pt>
                <c:pt idx="7279">
                  <c:v>11.6464</c:v>
                </c:pt>
                <c:pt idx="7280">
                  <c:v>11.648</c:v>
                </c:pt>
                <c:pt idx="7281">
                  <c:v>11.649600000000001</c:v>
                </c:pt>
                <c:pt idx="7282">
                  <c:v>11.651200000000001</c:v>
                </c:pt>
                <c:pt idx="7283">
                  <c:v>11.652800000000001</c:v>
                </c:pt>
                <c:pt idx="7284">
                  <c:v>11.654400000000001</c:v>
                </c:pt>
                <c:pt idx="7285">
                  <c:v>11.656000000000001</c:v>
                </c:pt>
                <c:pt idx="7286">
                  <c:v>11.6576</c:v>
                </c:pt>
                <c:pt idx="7287">
                  <c:v>11.6592</c:v>
                </c:pt>
                <c:pt idx="7288">
                  <c:v>11.6608</c:v>
                </c:pt>
                <c:pt idx="7289">
                  <c:v>11.6624</c:v>
                </c:pt>
                <c:pt idx="7290">
                  <c:v>11.664</c:v>
                </c:pt>
                <c:pt idx="7291">
                  <c:v>11.665600000000001</c:v>
                </c:pt>
                <c:pt idx="7292">
                  <c:v>11.667200000000001</c:v>
                </c:pt>
                <c:pt idx="7293">
                  <c:v>11.668800000000001</c:v>
                </c:pt>
                <c:pt idx="7294">
                  <c:v>11.670400000000001</c:v>
                </c:pt>
                <c:pt idx="7295">
                  <c:v>11.672000000000001</c:v>
                </c:pt>
                <c:pt idx="7296">
                  <c:v>11.6736</c:v>
                </c:pt>
                <c:pt idx="7297">
                  <c:v>11.6752</c:v>
                </c:pt>
                <c:pt idx="7298">
                  <c:v>11.6768</c:v>
                </c:pt>
                <c:pt idx="7299">
                  <c:v>11.6784</c:v>
                </c:pt>
                <c:pt idx="7300">
                  <c:v>11.68</c:v>
                </c:pt>
                <c:pt idx="7301">
                  <c:v>11.681600000000001</c:v>
                </c:pt>
                <c:pt idx="7302">
                  <c:v>11.683200000000001</c:v>
                </c:pt>
                <c:pt idx="7303">
                  <c:v>11.684800000000001</c:v>
                </c:pt>
                <c:pt idx="7304">
                  <c:v>11.686400000000001</c:v>
                </c:pt>
                <c:pt idx="7305">
                  <c:v>11.688000000000001</c:v>
                </c:pt>
                <c:pt idx="7306">
                  <c:v>11.6896</c:v>
                </c:pt>
                <c:pt idx="7307">
                  <c:v>11.6912</c:v>
                </c:pt>
                <c:pt idx="7308">
                  <c:v>11.6928</c:v>
                </c:pt>
                <c:pt idx="7309">
                  <c:v>11.6944</c:v>
                </c:pt>
                <c:pt idx="7310">
                  <c:v>11.696</c:v>
                </c:pt>
                <c:pt idx="7311">
                  <c:v>11.697600000000001</c:v>
                </c:pt>
                <c:pt idx="7312">
                  <c:v>11.699200000000001</c:v>
                </c:pt>
                <c:pt idx="7313">
                  <c:v>11.700800000000001</c:v>
                </c:pt>
                <c:pt idx="7314">
                  <c:v>11.702400000000001</c:v>
                </c:pt>
                <c:pt idx="7315">
                  <c:v>11.704000000000001</c:v>
                </c:pt>
                <c:pt idx="7316">
                  <c:v>11.7056</c:v>
                </c:pt>
                <c:pt idx="7317">
                  <c:v>11.7072</c:v>
                </c:pt>
                <c:pt idx="7318">
                  <c:v>11.7088</c:v>
                </c:pt>
                <c:pt idx="7319">
                  <c:v>11.7104</c:v>
                </c:pt>
                <c:pt idx="7320">
                  <c:v>11.712</c:v>
                </c:pt>
                <c:pt idx="7321">
                  <c:v>11.713600000000001</c:v>
                </c:pt>
                <c:pt idx="7322">
                  <c:v>11.715200000000001</c:v>
                </c:pt>
                <c:pt idx="7323">
                  <c:v>11.716800000000001</c:v>
                </c:pt>
                <c:pt idx="7324">
                  <c:v>11.718400000000001</c:v>
                </c:pt>
                <c:pt idx="7325">
                  <c:v>11.72</c:v>
                </c:pt>
                <c:pt idx="7326">
                  <c:v>11.7216</c:v>
                </c:pt>
                <c:pt idx="7327">
                  <c:v>11.7232</c:v>
                </c:pt>
                <c:pt idx="7328">
                  <c:v>11.7248</c:v>
                </c:pt>
                <c:pt idx="7329">
                  <c:v>11.7264</c:v>
                </c:pt>
                <c:pt idx="7330">
                  <c:v>11.728</c:v>
                </c:pt>
                <c:pt idx="7331">
                  <c:v>11.729600000000001</c:v>
                </c:pt>
                <c:pt idx="7332">
                  <c:v>11.731200000000001</c:v>
                </c:pt>
                <c:pt idx="7333">
                  <c:v>11.732800000000001</c:v>
                </c:pt>
                <c:pt idx="7334">
                  <c:v>11.734400000000001</c:v>
                </c:pt>
                <c:pt idx="7335">
                  <c:v>11.736000000000001</c:v>
                </c:pt>
                <c:pt idx="7336">
                  <c:v>11.7376</c:v>
                </c:pt>
                <c:pt idx="7337">
                  <c:v>11.7392</c:v>
                </c:pt>
                <c:pt idx="7338">
                  <c:v>11.7408</c:v>
                </c:pt>
                <c:pt idx="7339">
                  <c:v>11.7424</c:v>
                </c:pt>
                <c:pt idx="7340">
                  <c:v>11.744</c:v>
                </c:pt>
                <c:pt idx="7341">
                  <c:v>11.745600000000001</c:v>
                </c:pt>
                <c:pt idx="7342">
                  <c:v>11.747200000000001</c:v>
                </c:pt>
                <c:pt idx="7343">
                  <c:v>11.748800000000001</c:v>
                </c:pt>
                <c:pt idx="7344">
                  <c:v>11.750400000000001</c:v>
                </c:pt>
                <c:pt idx="7345">
                  <c:v>11.752000000000001</c:v>
                </c:pt>
                <c:pt idx="7346">
                  <c:v>11.7536</c:v>
                </c:pt>
                <c:pt idx="7347">
                  <c:v>11.7552</c:v>
                </c:pt>
                <c:pt idx="7348">
                  <c:v>11.7568</c:v>
                </c:pt>
                <c:pt idx="7349">
                  <c:v>11.7584</c:v>
                </c:pt>
                <c:pt idx="7350">
                  <c:v>11.76</c:v>
                </c:pt>
                <c:pt idx="7351">
                  <c:v>11.761600000000001</c:v>
                </c:pt>
                <c:pt idx="7352">
                  <c:v>11.763200000000001</c:v>
                </c:pt>
                <c:pt idx="7353">
                  <c:v>11.764800000000001</c:v>
                </c:pt>
                <c:pt idx="7354">
                  <c:v>11.766400000000001</c:v>
                </c:pt>
                <c:pt idx="7355">
                  <c:v>11.768000000000001</c:v>
                </c:pt>
                <c:pt idx="7356">
                  <c:v>11.769600000000001</c:v>
                </c:pt>
                <c:pt idx="7357">
                  <c:v>11.7712</c:v>
                </c:pt>
                <c:pt idx="7358">
                  <c:v>11.7728</c:v>
                </c:pt>
                <c:pt idx="7359">
                  <c:v>11.7744</c:v>
                </c:pt>
                <c:pt idx="7360">
                  <c:v>11.776</c:v>
                </c:pt>
                <c:pt idx="7361">
                  <c:v>11.777600000000001</c:v>
                </c:pt>
                <c:pt idx="7362">
                  <c:v>11.779200000000001</c:v>
                </c:pt>
                <c:pt idx="7363">
                  <c:v>11.780800000000001</c:v>
                </c:pt>
                <c:pt idx="7364">
                  <c:v>11.782400000000001</c:v>
                </c:pt>
                <c:pt idx="7365">
                  <c:v>11.784000000000001</c:v>
                </c:pt>
                <c:pt idx="7366">
                  <c:v>11.785600000000001</c:v>
                </c:pt>
                <c:pt idx="7367">
                  <c:v>11.7872</c:v>
                </c:pt>
                <c:pt idx="7368">
                  <c:v>11.7888</c:v>
                </c:pt>
                <c:pt idx="7369">
                  <c:v>11.7904</c:v>
                </c:pt>
                <c:pt idx="7370">
                  <c:v>11.792</c:v>
                </c:pt>
                <c:pt idx="7371">
                  <c:v>11.793600000000001</c:v>
                </c:pt>
                <c:pt idx="7372">
                  <c:v>11.795200000000001</c:v>
                </c:pt>
                <c:pt idx="7373">
                  <c:v>11.796800000000001</c:v>
                </c:pt>
                <c:pt idx="7374">
                  <c:v>11.798400000000001</c:v>
                </c:pt>
                <c:pt idx="7375">
                  <c:v>11.8</c:v>
                </c:pt>
                <c:pt idx="7376">
                  <c:v>11.801600000000001</c:v>
                </c:pt>
                <c:pt idx="7377">
                  <c:v>11.8032</c:v>
                </c:pt>
                <c:pt idx="7378">
                  <c:v>11.8048</c:v>
                </c:pt>
                <c:pt idx="7379">
                  <c:v>11.8064</c:v>
                </c:pt>
                <c:pt idx="7380">
                  <c:v>11.808</c:v>
                </c:pt>
                <c:pt idx="7381">
                  <c:v>11.809600000000001</c:v>
                </c:pt>
                <c:pt idx="7382">
                  <c:v>11.811200000000001</c:v>
                </c:pt>
                <c:pt idx="7383">
                  <c:v>11.812800000000001</c:v>
                </c:pt>
                <c:pt idx="7384">
                  <c:v>11.814400000000001</c:v>
                </c:pt>
                <c:pt idx="7385">
                  <c:v>11.816000000000001</c:v>
                </c:pt>
                <c:pt idx="7386">
                  <c:v>11.817600000000001</c:v>
                </c:pt>
                <c:pt idx="7387">
                  <c:v>11.8192</c:v>
                </c:pt>
                <c:pt idx="7388">
                  <c:v>11.8208</c:v>
                </c:pt>
                <c:pt idx="7389">
                  <c:v>11.8224</c:v>
                </c:pt>
                <c:pt idx="7390">
                  <c:v>11.824</c:v>
                </c:pt>
                <c:pt idx="7391">
                  <c:v>11.825600000000001</c:v>
                </c:pt>
                <c:pt idx="7392">
                  <c:v>11.827200000000001</c:v>
                </c:pt>
                <c:pt idx="7393">
                  <c:v>11.828800000000001</c:v>
                </c:pt>
                <c:pt idx="7394">
                  <c:v>11.830400000000001</c:v>
                </c:pt>
                <c:pt idx="7395">
                  <c:v>11.832000000000001</c:v>
                </c:pt>
                <c:pt idx="7396">
                  <c:v>11.833600000000001</c:v>
                </c:pt>
                <c:pt idx="7397">
                  <c:v>11.8352</c:v>
                </c:pt>
                <c:pt idx="7398">
                  <c:v>11.8368</c:v>
                </c:pt>
                <c:pt idx="7399">
                  <c:v>11.8384</c:v>
                </c:pt>
                <c:pt idx="7400">
                  <c:v>11.84</c:v>
                </c:pt>
                <c:pt idx="7401">
                  <c:v>11.8416</c:v>
                </c:pt>
                <c:pt idx="7402">
                  <c:v>11.843200000000001</c:v>
                </c:pt>
                <c:pt idx="7403">
                  <c:v>11.844800000000001</c:v>
                </c:pt>
                <c:pt idx="7404">
                  <c:v>11.846400000000001</c:v>
                </c:pt>
                <c:pt idx="7405">
                  <c:v>11.848000000000001</c:v>
                </c:pt>
                <c:pt idx="7406">
                  <c:v>11.849600000000001</c:v>
                </c:pt>
                <c:pt idx="7407">
                  <c:v>11.8512</c:v>
                </c:pt>
                <c:pt idx="7408">
                  <c:v>11.8528</c:v>
                </c:pt>
                <c:pt idx="7409">
                  <c:v>11.8544</c:v>
                </c:pt>
                <c:pt idx="7410">
                  <c:v>11.856</c:v>
                </c:pt>
                <c:pt idx="7411">
                  <c:v>11.8576</c:v>
                </c:pt>
                <c:pt idx="7412">
                  <c:v>11.859200000000001</c:v>
                </c:pt>
                <c:pt idx="7413">
                  <c:v>11.860800000000001</c:v>
                </c:pt>
                <c:pt idx="7414">
                  <c:v>11.862400000000001</c:v>
                </c:pt>
                <c:pt idx="7415">
                  <c:v>11.864000000000001</c:v>
                </c:pt>
                <c:pt idx="7416">
                  <c:v>11.865600000000001</c:v>
                </c:pt>
                <c:pt idx="7417">
                  <c:v>11.8672</c:v>
                </c:pt>
                <c:pt idx="7418">
                  <c:v>11.8688</c:v>
                </c:pt>
                <c:pt idx="7419">
                  <c:v>11.8704</c:v>
                </c:pt>
                <c:pt idx="7420">
                  <c:v>11.872</c:v>
                </c:pt>
                <c:pt idx="7421">
                  <c:v>11.8736</c:v>
                </c:pt>
                <c:pt idx="7422">
                  <c:v>11.875200000000001</c:v>
                </c:pt>
                <c:pt idx="7423">
                  <c:v>11.876800000000001</c:v>
                </c:pt>
                <c:pt idx="7424">
                  <c:v>11.878400000000001</c:v>
                </c:pt>
                <c:pt idx="7425">
                  <c:v>11.88</c:v>
                </c:pt>
                <c:pt idx="7426">
                  <c:v>11.881600000000001</c:v>
                </c:pt>
                <c:pt idx="7427">
                  <c:v>11.8832</c:v>
                </c:pt>
                <c:pt idx="7428">
                  <c:v>11.8848</c:v>
                </c:pt>
                <c:pt idx="7429">
                  <c:v>11.8864</c:v>
                </c:pt>
                <c:pt idx="7430">
                  <c:v>11.888</c:v>
                </c:pt>
                <c:pt idx="7431">
                  <c:v>11.8896</c:v>
                </c:pt>
                <c:pt idx="7432">
                  <c:v>11.891200000000001</c:v>
                </c:pt>
                <c:pt idx="7433">
                  <c:v>11.892800000000001</c:v>
                </c:pt>
                <c:pt idx="7434">
                  <c:v>11.894400000000001</c:v>
                </c:pt>
                <c:pt idx="7435">
                  <c:v>11.896000000000001</c:v>
                </c:pt>
                <c:pt idx="7436">
                  <c:v>11.897600000000001</c:v>
                </c:pt>
                <c:pt idx="7437">
                  <c:v>11.8992</c:v>
                </c:pt>
                <c:pt idx="7438">
                  <c:v>11.9008</c:v>
                </c:pt>
                <c:pt idx="7439">
                  <c:v>11.9024</c:v>
                </c:pt>
                <c:pt idx="7440">
                  <c:v>11.904</c:v>
                </c:pt>
                <c:pt idx="7441">
                  <c:v>11.9056</c:v>
                </c:pt>
                <c:pt idx="7442">
                  <c:v>11.907200000000001</c:v>
                </c:pt>
                <c:pt idx="7443">
                  <c:v>11.908800000000001</c:v>
                </c:pt>
                <c:pt idx="7444">
                  <c:v>11.910400000000001</c:v>
                </c:pt>
                <c:pt idx="7445">
                  <c:v>11.912000000000001</c:v>
                </c:pt>
                <c:pt idx="7446">
                  <c:v>11.913600000000001</c:v>
                </c:pt>
                <c:pt idx="7447">
                  <c:v>11.9152</c:v>
                </c:pt>
                <c:pt idx="7448">
                  <c:v>11.9168</c:v>
                </c:pt>
                <c:pt idx="7449">
                  <c:v>11.9184</c:v>
                </c:pt>
                <c:pt idx="7450">
                  <c:v>11.92</c:v>
                </c:pt>
                <c:pt idx="7451">
                  <c:v>11.9216</c:v>
                </c:pt>
                <c:pt idx="7452">
                  <c:v>11.923200000000001</c:v>
                </c:pt>
                <c:pt idx="7453">
                  <c:v>11.924800000000001</c:v>
                </c:pt>
                <c:pt idx="7454">
                  <c:v>11.926400000000001</c:v>
                </c:pt>
                <c:pt idx="7455">
                  <c:v>11.928000000000001</c:v>
                </c:pt>
                <c:pt idx="7456">
                  <c:v>11.929600000000001</c:v>
                </c:pt>
                <c:pt idx="7457">
                  <c:v>11.9312</c:v>
                </c:pt>
                <c:pt idx="7458">
                  <c:v>11.9328</c:v>
                </c:pt>
                <c:pt idx="7459">
                  <c:v>11.9344</c:v>
                </c:pt>
                <c:pt idx="7460">
                  <c:v>11.936</c:v>
                </c:pt>
                <c:pt idx="7461">
                  <c:v>11.9376</c:v>
                </c:pt>
                <c:pt idx="7462">
                  <c:v>11.939200000000001</c:v>
                </c:pt>
                <c:pt idx="7463">
                  <c:v>11.940800000000001</c:v>
                </c:pt>
                <c:pt idx="7464">
                  <c:v>11.942400000000001</c:v>
                </c:pt>
                <c:pt idx="7465">
                  <c:v>11.944000000000001</c:v>
                </c:pt>
                <c:pt idx="7466">
                  <c:v>11.945600000000001</c:v>
                </c:pt>
                <c:pt idx="7467">
                  <c:v>11.9472</c:v>
                </c:pt>
                <c:pt idx="7468">
                  <c:v>11.9488</c:v>
                </c:pt>
                <c:pt idx="7469">
                  <c:v>11.9504</c:v>
                </c:pt>
                <c:pt idx="7470">
                  <c:v>11.952</c:v>
                </c:pt>
                <c:pt idx="7471">
                  <c:v>11.9536</c:v>
                </c:pt>
                <c:pt idx="7472">
                  <c:v>11.955200000000001</c:v>
                </c:pt>
                <c:pt idx="7473">
                  <c:v>11.956800000000001</c:v>
                </c:pt>
                <c:pt idx="7474">
                  <c:v>11.958400000000001</c:v>
                </c:pt>
                <c:pt idx="7475">
                  <c:v>11.96</c:v>
                </c:pt>
                <c:pt idx="7476">
                  <c:v>11.961600000000001</c:v>
                </c:pt>
                <c:pt idx="7477">
                  <c:v>11.963200000000001</c:v>
                </c:pt>
                <c:pt idx="7478">
                  <c:v>11.9648</c:v>
                </c:pt>
                <c:pt idx="7479">
                  <c:v>11.9664</c:v>
                </c:pt>
                <c:pt idx="7480">
                  <c:v>11.968</c:v>
                </c:pt>
                <c:pt idx="7481">
                  <c:v>11.9696</c:v>
                </c:pt>
                <c:pt idx="7482">
                  <c:v>11.971200000000001</c:v>
                </c:pt>
                <c:pt idx="7483">
                  <c:v>11.972800000000001</c:v>
                </c:pt>
                <c:pt idx="7484">
                  <c:v>11.974400000000001</c:v>
                </c:pt>
                <c:pt idx="7485">
                  <c:v>11.976000000000001</c:v>
                </c:pt>
                <c:pt idx="7486">
                  <c:v>11.977600000000001</c:v>
                </c:pt>
                <c:pt idx="7487">
                  <c:v>11.979200000000001</c:v>
                </c:pt>
                <c:pt idx="7488">
                  <c:v>11.9808</c:v>
                </c:pt>
                <c:pt idx="7489">
                  <c:v>11.9824</c:v>
                </c:pt>
                <c:pt idx="7490">
                  <c:v>11.984</c:v>
                </c:pt>
                <c:pt idx="7491">
                  <c:v>11.9856</c:v>
                </c:pt>
                <c:pt idx="7492">
                  <c:v>11.987200000000001</c:v>
                </c:pt>
                <c:pt idx="7493">
                  <c:v>11.988800000000001</c:v>
                </c:pt>
                <c:pt idx="7494">
                  <c:v>11.990400000000001</c:v>
                </c:pt>
                <c:pt idx="7495">
                  <c:v>11.992000000000001</c:v>
                </c:pt>
                <c:pt idx="7496">
                  <c:v>11.993600000000001</c:v>
                </c:pt>
                <c:pt idx="7497">
                  <c:v>11.995200000000001</c:v>
                </c:pt>
                <c:pt idx="7498">
                  <c:v>11.9968</c:v>
                </c:pt>
                <c:pt idx="7499">
                  <c:v>11.9984</c:v>
                </c:pt>
                <c:pt idx="7500">
                  <c:v>12</c:v>
                </c:pt>
                <c:pt idx="7501">
                  <c:v>12.0016</c:v>
                </c:pt>
                <c:pt idx="7502">
                  <c:v>12.003200000000001</c:v>
                </c:pt>
                <c:pt idx="7503">
                  <c:v>12.004800000000001</c:v>
                </c:pt>
                <c:pt idx="7504">
                  <c:v>12.006400000000001</c:v>
                </c:pt>
                <c:pt idx="7505">
                  <c:v>12.008000000000001</c:v>
                </c:pt>
                <c:pt idx="7506">
                  <c:v>12.009600000000001</c:v>
                </c:pt>
                <c:pt idx="7507">
                  <c:v>12.011200000000001</c:v>
                </c:pt>
                <c:pt idx="7508">
                  <c:v>12.0128</c:v>
                </c:pt>
                <c:pt idx="7509">
                  <c:v>12.0144</c:v>
                </c:pt>
                <c:pt idx="7510">
                  <c:v>12.016</c:v>
                </c:pt>
                <c:pt idx="7511">
                  <c:v>12.0176</c:v>
                </c:pt>
                <c:pt idx="7512">
                  <c:v>12.019200000000001</c:v>
                </c:pt>
                <c:pt idx="7513">
                  <c:v>12.020800000000001</c:v>
                </c:pt>
                <c:pt idx="7514">
                  <c:v>12.022400000000001</c:v>
                </c:pt>
                <c:pt idx="7515">
                  <c:v>12.024000000000001</c:v>
                </c:pt>
                <c:pt idx="7516">
                  <c:v>12.025600000000001</c:v>
                </c:pt>
                <c:pt idx="7517">
                  <c:v>12.027200000000001</c:v>
                </c:pt>
                <c:pt idx="7518">
                  <c:v>12.0288</c:v>
                </c:pt>
                <c:pt idx="7519">
                  <c:v>12.0304</c:v>
                </c:pt>
                <c:pt idx="7520">
                  <c:v>12.032</c:v>
                </c:pt>
                <c:pt idx="7521">
                  <c:v>12.0336</c:v>
                </c:pt>
                <c:pt idx="7522">
                  <c:v>12.035200000000001</c:v>
                </c:pt>
                <c:pt idx="7523">
                  <c:v>12.036800000000001</c:v>
                </c:pt>
                <c:pt idx="7524">
                  <c:v>12.038400000000001</c:v>
                </c:pt>
                <c:pt idx="7525">
                  <c:v>12.040000000000001</c:v>
                </c:pt>
                <c:pt idx="7526">
                  <c:v>12.041600000000001</c:v>
                </c:pt>
                <c:pt idx="7527">
                  <c:v>12.043200000000001</c:v>
                </c:pt>
                <c:pt idx="7528">
                  <c:v>12.0448</c:v>
                </c:pt>
                <c:pt idx="7529">
                  <c:v>12.0464</c:v>
                </c:pt>
                <c:pt idx="7530">
                  <c:v>12.048</c:v>
                </c:pt>
                <c:pt idx="7531">
                  <c:v>12.0496</c:v>
                </c:pt>
                <c:pt idx="7532">
                  <c:v>12.0512</c:v>
                </c:pt>
                <c:pt idx="7533">
                  <c:v>12.052800000000001</c:v>
                </c:pt>
                <c:pt idx="7534">
                  <c:v>12.054400000000001</c:v>
                </c:pt>
                <c:pt idx="7535">
                  <c:v>12.056000000000001</c:v>
                </c:pt>
                <c:pt idx="7536">
                  <c:v>12.057600000000001</c:v>
                </c:pt>
                <c:pt idx="7537">
                  <c:v>12.059200000000001</c:v>
                </c:pt>
                <c:pt idx="7538">
                  <c:v>12.0608</c:v>
                </c:pt>
                <c:pt idx="7539">
                  <c:v>12.0624</c:v>
                </c:pt>
                <c:pt idx="7540">
                  <c:v>12.064</c:v>
                </c:pt>
                <c:pt idx="7541">
                  <c:v>12.0656</c:v>
                </c:pt>
                <c:pt idx="7542">
                  <c:v>12.0672</c:v>
                </c:pt>
                <c:pt idx="7543">
                  <c:v>12.068800000000001</c:v>
                </c:pt>
                <c:pt idx="7544">
                  <c:v>12.070400000000001</c:v>
                </c:pt>
                <c:pt idx="7545">
                  <c:v>12.072000000000001</c:v>
                </c:pt>
                <c:pt idx="7546">
                  <c:v>12.073600000000001</c:v>
                </c:pt>
                <c:pt idx="7547">
                  <c:v>12.075200000000001</c:v>
                </c:pt>
                <c:pt idx="7548">
                  <c:v>12.0768</c:v>
                </c:pt>
                <c:pt idx="7549">
                  <c:v>12.0784</c:v>
                </c:pt>
                <c:pt idx="7550">
                  <c:v>12.08</c:v>
                </c:pt>
                <c:pt idx="7551">
                  <c:v>12.0816</c:v>
                </c:pt>
                <c:pt idx="7552">
                  <c:v>12.0832</c:v>
                </c:pt>
                <c:pt idx="7553">
                  <c:v>12.084800000000001</c:v>
                </c:pt>
                <c:pt idx="7554">
                  <c:v>12.086400000000001</c:v>
                </c:pt>
                <c:pt idx="7555">
                  <c:v>12.088000000000001</c:v>
                </c:pt>
                <c:pt idx="7556">
                  <c:v>12.089600000000001</c:v>
                </c:pt>
                <c:pt idx="7557">
                  <c:v>12.091200000000001</c:v>
                </c:pt>
                <c:pt idx="7558">
                  <c:v>12.0928</c:v>
                </c:pt>
                <c:pt idx="7559">
                  <c:v>12.0944</c:v>
                </c:pt>
                <c:pt idx="7560">
                  <c:v>12.096</c:v>
                </c:pt>
                <c:pt idx="7561">
                  <c:v>12.0976</c:v>
                </c:pt>
                <c:pt idx="7562">
                  <c:v>12.0992</c:v>
                </c:pt>
                <c:pt idx="7563">
                  <c:v>12.100800000000001</c:v>
                </c:pt>
                <c:pt idx="7564">
                  <c:v>12.102400000000001</c:v>
                </c:pt>
                <c:pt idx="7565">
                  <c:v>12.104000000000001</c:v>
                </c:pt>
                <c:pt idx="7566">
                  <c:v>12.105600000000001</c:v>
                </c:pt>
                <c:pt idx="7567">
                  <c:v>12.107200000000001</c:v>
                </c:pt>
                <c:pt idx="7568">
                  <c:v>12.1088</c:v>
                </c:pt>
                <c:pt idx="7569">
                  <c:v>12.1104</c:v>
                </c:pt>
                <c:pt idx="7570">
                  <c:v>12.112</c:v>
                </c:pt>
                <c:pt idx="7571">
                  <c:v>12.1136</c:v>
                </c:pt>
                <c:pt idx="7572">
                  <c:v>12.1152</c:v>
                </c:pt>
                <c:pt idx="7573">
                  <c:v>12.116800000000001</c:v>
                </c:pt>
                <c:pt idx="7574">
                  <c:v>12.118400000000001</c:v>
                </c:pt>
                <c:pt idx="7575">
                  <c:v>12.120000000000001</c:v>
                </c:pt>
                <c:pt idx="7576">
                  <c:v>12.121600000000001</c:v>
                </c:pt>
                <c:pt idx="7577">
                  <c:v>12.123200000000001</c:v>
                </c:pt>
                <c:pt idx="7578">
                  <c:v>12.1248</c:v>
                </c:pt>
                <c:pt idx="7579">
                  <c:v>12.1264</c:v>
                </c:pt>
                <c:pt idx="7580">
                  <c:v>12.128</c:v>
                </c:pt>
                <c:pt idx="7581">
                  <c:v>12.1296</c:v>
                </c:pt>
                <c:pt idx="7582">
                  <c:v>12.1312</c:v>
                </c:pt>
                <c:pt idx="7583">
                  <c:v>12.132800000000001</c:v>
                </c:pt>
                <c:pt idx="7584">
                  <c:v>12.134400000000001</c:v>
                </c:pt>
                <c:pt idx="7585">
                  <c:v>12.136000000000001</c:v>
                </c:pt>
                <c:pt idx="7586">
                  <c:v>12.137600000000001</c:v>
                </c:pt>
                <c:pt idx="7587">
                  <c:v>12.139200000000001</c:v>
                </c:pt>
                <c:pt idx="7588">
                  <c:v>12.1408</c:v>
                </c:pt>
                <c:pt idx="7589">
                  <c:v>12.1424</c:v>
                </c:pt>
                <c:pt idx="7590">
                  <c:v>12.144</c:v>
                </c:pt>
                <c:pt idx="7591">
                  <c:v>12.1456</c:v>
                </c:pt>
                <c:pt idx="7592">
                  <c:v>12.1472</c:v>
                </c:pt>
                <c:pt idx="7593">
                  <c:v>12.148800000000001</c:v>
                </c:pt>
                <c:pt idx="7594">
                  <c:v>12.150400000000001</c:v>
                </c:pt>
                <c:pt idx="7595">
                  <c:v>12.152000000000001</c:v>
                </c:pt>
                <c:pt idx="7596">
                  <c:v>12.153600000000001</c:v>
                </c:pt>
                <c:pt idx="7597">
                  <c:v>12.155200000000001</c:v>
                </c:pt>
                <c:pt idx="7598">
                  <c:v>12.1568</c:v>
                </c:pt>
                <c:pt idx="7599">
                  <c:v>12.1584</c:v>
                </c:pt>
                <c:pt idx="7600">
                  <c:v>12.16</c:v>
                </c:pt>
                <c:pt idx="7601">
                  <c:v>12.1616</c:v>
                </c:pt>
                <c:pt idx="7602">
                  <c:v>12.1632</c:v>
                </c:pt>
                <c:pt idx="7603">
                  <c:v>12.164800000000001</c:v>
                </c:pt>
                <c:pt idx="7604">
                  <c:v>12.166400000000001</c:v>
                </c:pt>
                <c:pt idx="7605">
                  <c:v>12.168000000000001</c:v>
                </c:pt>
                <c:pt idx="7606">
                  <c:v>12.169600000000001</c:v>
                </c:pt>
                <c:pt idx="7607">
                  <c:v>12.171200000000001</c:v>
                </c:pt>
                <c:pt idx="7608">
                  <c:v>12.172800000000001</c:v>
                </c:pt>
                <c:pt idx="7609">
                  <c:v>12.1744</c:v>
                </c:pt>
                <c:pt idx="7610">
                  <c:v>12.176</c:v>
                </c:pt>
                <c:pt idx="7611">
                  <c:v>12.1776</c:v>
                </c:pt>
                <c:pt idx="7612">
                  <c:v>12.1792</c:v>
                </c:pt>
                <c:pt idx="7613">
                  <c:v>12.180800000000001</c:v>
                </c:pt>
                <c:pt idx="7614">
                  <c:v>12.182400000000001</c:v>
                </c:pt>
                <c:pt idx="7615">
                  <c:v>12.184000000000001</c:v>
                </c:pt>
                <c:pt idx="7616">
                  <c:v>12.185600000000001</c:v>
                </c:pt>
                <c:pt idx="7617">
                  <c:v>12.187200000000001</c:v>
                </c:pt>
                <c:pt idx="7618">
                  <c:v>12.188800000000001</c:v>
                </c:pt>
                <c:pt idx="7619">
                  <c:v>12.1904</c:v>
                </c:pt>
                <c:pt idx="7620">
                  <c:v>12.192</c:v>
                </c:pt>
                <c:pt idx="7621">
                  <c:v>12.1936</c:v>
                </c:pt>
                <c:pt idx="7622">
                  <c:v>12.1952</c:v>
                </c:pt>
                <c:pt idx="7623">
                  <c:v>12.196800000000001</c:v>
                </c:pt>
                <c:pt idx="7624">
                  <c:v>12.198400000000001</c:v>
                </c:pt>
                <c:pt idx="7625">
                  <c:v>12.200000000000001</c:v>
                </c:pt>
                <c:pt idx="7626">
                  <c:v>12.201600000000001</c:v>
                </c:pt>
                <c:pt idx="7627">
                  <c:v>12.203200000000001</c:v>
                </c:pt>
                <c:pt idx="7628">
                  <c:v>12.204800000000001</c:v>
                </c:pt>
                <c:pt idx="7629">
                  <c:v>12.2064</c:v>
                </c:pt>
                <c:pt idx="7630">
                  <c:v>12.208</c:v>
                </c:pt>
                <c:pt idx="7631">
                  <c:v>12.2096</c:v>
                </c:pt>
                <c:pt idx="7632">
                  <c:v>12.2112</c:v>
                </c:pt>
                <c:pt idx="7633">
                  <c:v>12.212800000000001</c:v>
                </c:pt>
                <c:pt idx="7634">
                  <c:v>12.214400000000001</c:v>
                </c:pt>
                <c:pt idx="7635">
                  <c:v>12.216000000000001</c:v>
                </c:pt>
                <c:pt idx="7636">
                  <c:v>12.217600000000001</c:v>
                </c:pt>
                <c:pt idx="7637">
                  <c:v>12.219200000000001</c:v>
                </c:pt>
                <c:pt idx="7638">
                  <c:v>12.220800000000001</c:v>
                </c:pt>
                <c:pt idx="7639">
                  <c:v>12.2224</c:v>
                </c:pt>
                <c:pt idx="7640">
                  <c:v>12.224</c:v>
                </c:pt>
                <c:pt idx="7641">
                  <c:v>12.2256</c:v>
                </c:pt>
                <c:pt idx="7642">
                  <c:v>12.2272</c:v>
                </c:pt>
                <c:pt idx="7643">
                  <c:v>12.228800000000001</c:v>
                </c:pt>
                <c:pt idx="7644">
                  <c:v>12.230400000000001</c:v>
                </c:pt>
                <c:pt idx="7645">
                  <c:v>12.232000000000001</c:v>
                </c:pt>
                <c:pt idx="7646">
                  <c:v>12.233600000000001</c:v>
                </c:pt>
                <c:pt idx="7647">
                  <c:v>12.235200000000001</c:v>
                </c:pt>
                <c:pt idx="7648">
                  <c:v>12.236800000000001</c:v>
                </c:pt>
                <c:pt idx="7649">
                  <c:v>12.2384</c:v>
                </c:pt>
                <c:pt idx="7650">
                  <c:v>12.24</c:v>
                </c:pt>
                <c:pt idx="7651">
                  <c:v>12.2416</c:v>
                </c:pt>
                <c:pt idx="7652">
                  <c:v>12.2432</c:v>
                </c:pt>
                <c:pt idx="7653">
                  <c:v>12.244800000000001</c:v>
                </c:pt>
                <c:pt idx="7654">
                  <c:v>12.246400000000001</c:v>
                </c:pt>
                <c:pt idx="7655">
                  <c:v>12.248000000000001</c:v>
                </c:pt>
                <c:pt idx="7656">
                  <c:v>12.249600000000001</c:v>
                </c:pt>
                <c:pt idx="7657">
                  <c:v>12.251200000000001</c:v>
                </c:pt>
                <c:pt idx="7658">
                  <c:v>12.252800000000001</c:v>
                </c:pt>
                <c:pt idx="7659">
                  <c:v>12.2544</c:v>
                </c:pt>
                <c:pt idx="7660">
                  <c:v>12.256</c:v>
                </c:pt>
                <c:pt idx="7661">
                  <c:v>12.2576</c:v>
                </c:pt>
                <c:pt idx="7662">
                  <c:v>12.2592</c:v>
                </c:pt>
                <c:pt idx="7663">
                  <c:v>12.260800000000001</c:v>
                </c:pt>
                <c:pt idx="7664">
                  <c:v>12.262400000000001</c:v>
                </c:pt>
                <c:pt idx="7665">
                  <c:v>12.264000000000001</c:v>
                </c:pt>
                <c:pt idx="7666">
                  <c:v>12.265600000000001</c:v>
                </c:pt>
                <c:pt idx="7667">
                  <c:v>12.267200000000001</c:v>
                </c:pt>
                <c:pt idx="7668">
                  <c:v>12.268800000000001</c:v>
                </c:pt>
                <c:pt idx="7669">
                  <c:v>12.2704</c:v>
                </c:pt>
                <c:pt idx="7670">
                  <c:v>12.272</c:v>
                </c:pt>
                <c:pt idx="7671">
                  <c:v>12.2736</c:v>
                </c:pt>
                <c:pt idx="7672">
                  <c:v>12.2752</c:v>
                </c:pt>
                <c:pt idx="7673">
                  <c:v>12.2768</c:v>
                </c:pt>
                <c:pt idx="7674">
                  <c:v>12.278400000000001</c:v>
                </c:pt>
                <c:pt idx="7675">
                  <c:v>12.280000000000001</c:v>
                </c:pt>
                <c:pt idx="7676">
                  <c:v>12.281600000000001</c:v>
                </c:pt>
                <c:pt idx="7677">
                  <c:v>12.283200000000001</c:v>
                </c:pt>
                <c:pt idx="7678">
                  <c:v>12.284800000000001</c:v>
                </c:pt>
                <c:pt idx="7679">
                  <c:v>12.2864</c:v>
                </c:pt>
                <c:pt idx="7680">
                  <c:v>12.288</c:v>
                </c:pt>
                <c:pt idx="7681">
                  <c:v>12.2896</c:v>
                </c:pt>
                <c:pt idx="7682">
                  <c:v>12.2912</c:v>
                </c:pt>
                <c:pt idx="7683">
                  <c:v>12.2928</c:v>
                </c:pt>
                <c:pt idx="7684">
                  <c:v>12.294400000000001</c:v>
                </c:pt>
                <c:pt idx="7685">
                  <c:v>12.296000000000001</c:v>
                </c:pt>
                <c:pt idx="7686">
                  <c:v>12.297600000000001</c:v>
                </c:pt>
                <c:pt idx="7687">
                  <c:v>12.299200000000001</c:v>
                </c:pt>
                <c:pt idx="7688">
                  <c:v>12.300800000000001</c:v>
                </c:pt>
                <c:pt idx="7689">
                  <c:v>12.3024</c:v>
                </c:pt>
                <c:pt idx="7690">
                  <c:v>12.304</c:v>
                </c:pt>
                <c:pt idx="7691">
                  <c:v>12.3056</c:v>
                </c:pt>
                <c:pt idx="7692">
                  <c:v>12.3072</c:v>
                </c:pt>
                <c:pt idx="7693">
                  <c:v>12.3088</c:v>
                </c:pt>
                <c:pt idx="7694">
                  <c:v>12.310400000000001</c:v>
                </c:pt>
                <c:pt idx="7695">
                  <c:v>12.312000000000001</c:v>
                </c:pt>
                <c:pt idx="7696">
                  <c:v>12.313600000000001</c:v>
                </c:pt>
                <c:pt idx="7697">
                  <c:v>12.315200000000001</c:v>
                </c:pt>
                <c:pt idx="7698">
                  <c:v>12.316800000000001</c:v>
                </c:pt>
                <c:pt idx="7699">
                  <c:v>12.3184</c:v>
                </c:pt>
                <c:pt idx="7700">
                  <c:v>12.32</c:v>
                </c:pt>
                <c:pt idx="7701">
                  <c:v>12.3216</c:v>
                </c:pt>
                <c:pt idx="7702">
                  <c:v>12.3232</c:v>
                </c:pt>
                <c:pt idx="7703">
                  <c:v>12.3248</c:v>
                </c:pt>
                <c:pt idx="7704">
                  <c:v>12.326400000000001</c:v>
                </c:pt>
                <c:pt idx="7705">
                  <c:v>12.328000000000001</c:v>
                </c:pt>
                <c:pt idx="7706">
                  <c:v>12.329600000000001</c:v>
                </c:pt>
                <c:pt idx="7707">
                  <c:v>12.331200000000001</c:v>
                </c:pt>
                <c:pt idx="7708">
                  <c:v>12.332800000000001</c:v>
                </c:pt>
                <c:pt idx="7709">
                  <c:v>12.3344</c:v>
                </c:pt>
                <c:pt idx="7710">
                  <c:v>12.336</c:v>
                </c:pt>
                <c:pt idx="7711">
                  <c:v>12.3376</c:v>
                </c:pt>
                <c:pt idx="7712">
                  <c:v>12.3392</c:v>
                </c:pt>
                <c:pt idx="7713">
                  <c:v>12.3408</c:v>
                </c:pt>
                <c:pt idx="7714">
                  <c:v>12.342400000000001</c:v>
                </c:pt>
                <c:pt idx="7715">
                  <c:v>12.344000000000001</c:v>
                </c:pt>
                <c:pt idx="7716">
                  <c:v>12.345600000000001</c:v>
                </c:pt>
                <c:pt idx="7717">
                  <c:v>12.347200000000001</c:v>
                </c:pt>
                <c:pt idx="7718">
                  <c:v>12.348800000000001</c:v>
                </c:pt>
                <c:pt idx="7719">
                  <c:v>12.3504</c:v>
                </c:pt>
                <c:pt idx="7720">
                  <c:v>12.352</c:v>
                </c:pt>
                <c:pt idx="7721">
                  <c:v>12.3536</c:v>
                </c:pt>
                <c:pt idx="7722">
                  <c:v>12.3552</c:v>
                </c:pt>
                <c:pt idx="7723">
                  <c:v>12.3568</c:v>
                </c:pt>
                <c:pt idx="7724">
                  <c:v>12.358400000000001</c:v>
                </c:pt>
                <c:pt idx="7725">
                  <c:v>12.360000000000001</c:v>
                </c:pt>
                <c:pt idx="7726">
                  <c:v>12.361600000000001</c:v>
                </c:pt>
                <c:pt idx="7727">
                  <c:v>12.363200000000001</c:v>
                </c:pt>
                <c:pt idx="7728">
                  <c:v>12.364800000000001</c:v>
                </c:pt>
                <c:pt idx="7729">
                  <c:v>12.366400000000001</c:v>
                </c:pt>
                <c:pt idx="7730">
                  <c:v>12.368</c:v>
                </c:pt>
                <c:pt idx="7731">
                  <c:v>12.3696</c:v>
                </c:pt>
                <c:pt idx="7732">
                  <c:v>12.3712</c:v>
                </c:pt>
                <c:pt idx="7733">
                  <c:v>12.3728</c:v>
                </c:pt>
                <c:pt idx="7734">
                  <c:v>12.374400000000001</c:v>
                </c:pt>
                <c:pt idx="7735">
                  <c:v>12.376000000000001</c:v>
                </c:pt>
                <c:pt idx="7736">
                  <c:v>12.377600000000001</c:v>
                </c:pt>
                <c:pt idx="7737">
                  <c:v>12.379200000000001</c:v>
                </c:pt>
                <c:pt idx="7738">
                  <c:v>12.380800000000001</c:v>
                </c:pt>
                <c:pt idx="7739">
                  <c:v>12.382400000000001</c:v>
                </c:pt>
                <c:pt idx="7740">
                  <c:v>12.384</c:v>
                </c:pt>
                <c:pt idx="7741">
                  <c:v>12.3856</c:v>
                </c:pt>
                <c:pt idx="7742">
                  <c:v>12.3872</c:v>
                </c:pt>
                <c:pt idx="7743">
                  <c:v>12.3888</c:v>
                </c:pt>
                <c:pt idx="7744">
                  <c:v>12.390400000000001</c:v>
                </c:pt>
                <c:pt idx="7745">
                  <c:v>12.392000000000001</c:v>
                </c:pt>
                <c:pt idx="7746">
                  <c:v>12.393600000000001</c:v>
                </c:pt>
                <c:pt idx="7747">
                  <c:v>12.395200000000001</c:v>
                </c:pt>
                <c:pt idx="7748">
                  <c:v>12.396800000000001</c:v>
                </c:pt>
                <c:pt idx="7749">
                  <c:v>12.398400000000001</c:v>
                </c:pt>
                <c:pt idx="7750">
                  <c:v>12.4</c:v>
                </c:pt>
                <c:pt idx="7751">
                  <c:v>12.4016</c:v>
                </c:pt>
                <c:pt idx="7752">
                  <c:v>12.4032</c:v>
                </c:pt>
                <c:pt idx="7753">
                  <c:v>12.4048</c:v>
                </c:pt>
                <c:pt idx="7754">
                  <c:v>12.406400000000001</c:v>
                </c:pt>
                <c:pt idx="7755">
                  <c:v>12.408000000000001</c:v>
                </c:pt>
                <c:pt idx="7756">
                  <c:v>12.409600000000001</c:v>
                </c:pt>
                <c:pt idx="7757">
                  <c:v>12.411200000000001</c:v>
                </c:pt>
                <c:pt idx="7758">
                  <c:v>12.412800000000001</c:v>
                </c:pt>
                <c:pt idx="7759">
                  <c:v>12.414400000000001</c:v>
                </c:pt>
                <c:pt idx="7760">
                  <c:v>12.416</c:v>
                </c:pt>
                <c:pt idx="7761">
                  <c:v>12.4176</c:v>
                </c:pt>
                <c:pt idx="7762">
                  <c:v>12.4192</c:v>
                </c:pt>
                <c:pt idx="7763">
                  <c:v>12.4208</c:v>
                </c:pt>
                <c:pt idx="7764">
                  <c:v>12.422400000000001</c:v>
                </c:pt>
                <c:pt idx="7765">
                  <c:v>12.424000000000001</c:v>
                </c:pt>
                <c:pt idx="7766">
                  <c:v>12.425600000000001</c:v>
                </c:pt>
                <c:pt idx="7767">
                  <c:v>12.427200000000001</c:v>
                </c:pt>
                <c:pt idx="7768">
                  <c:v>12.428800000000001</c:v>
                </c:pt>
                <c:pt idx="7769">
                  <c:v>12.430400000000001</c:v>
                </c:pt>
                <c:pt idx="7770">
                  <c:v>12.432</c:v>
                </c:pt>
                <c:pt idx="7771">
                  <c:v>12.4336</c:v>
                </c:pt>
                <c:pt idx="7772">
                  <c:v>12.4352</c:v>
                </c:pt>
                <c:pt idx="7773">
                  <c:v>12.4368</c:v>
                </c:pt>
                <c:pt idx="7774">
                  <c:v>12.438400000000001</c:v>
                </c:pt>
                <c:pt idx="7775">
                  <c:v>12.440000000000001</c:v>
                </c:pt>
                <c:pt idx="7776">
                  <c:v>12.441600000000001</c:v>
                </c:pt>
                <c:pt idx="7777">
                  <c:v>12.443200000000001</c:v>
                </c:pt>
                <c:pt idx="7778">
                  <c:v>12.444800000000001</c:v>
                </c:pt>
                <c:pt idx="7779">
                  <c:v>12.446400000000001</c:v>
                </c:pt>
                <c:pt idx="7780">
                  <c:v>12.448</c:v>
                </c:pt>
                <c:pt idx="7781">
                  <c:v>12.4496</c:v>
                </c:pt>
                <c:pt idx="7782">
                  <c:v>12.4512</c:v>
                </c:pt>
                <c:pt idx="7783">
                  <c:v>12.4528</c:v>
                </c:pt>
                <c:pt idx="7784">
                  <c:v>12.454400000000001</c:v>
                </c:pt>
                <c:pt idx="7785">
                  <c:v>12.456000000000001</c:v>
                </c:pt>
                <c:pt idx="7786">
                  <c:v>12.457600000000001</c:v>
                </c:pt>
                <c:pt idx="7787">
                  <c:v>12.459200000000001</c:v>
                </c:pt>
                <c:pt idx="7788">
                  <c:v>12.460800000000001</c:v>
                </c:pt>
                <c:pt idx="7789">
                  <c:v>12.462400000000001</c:v>
                </c:pt>
                <c:pt idx="7790">
                  <c:v>12.464</c:v>
                </c:pt>
                <c:pt idx="7791">
                  <c:v>12.4656</c:v>
                </c:pt>
                <c:pt idx="7792">
                  <c:v>12.4672</c:v>
                </c:pt>
                <c:pt idx="7793">
                  <c:v>12.4688</c:v>
                </c:pt>
                <c:pt idx="7794">
                  <c:v>12.470400000000001</c:v>
                </c:pt>
                <c:pt idx="7795">
                  <c:v>12.472000000000001</c:v>
                </c:pt>
                <c:pt idx="7796">
                  <c:v>12.473600000000001</c:v>
                </c:pt>
                <c:pt idx="7797">
                  <c:v>12.475200000000001</c:v>
                </c:pt>
                <c:pt idx="7798">
                  <c:v>12.476800000000001</c:v>
                </c:pt>
                <c:pt idx="7799">
                  <c:v>12.478400000000001</c:v>
                </c:pt>
                <c:pt idx="7800">
                  <c:v>12.48</c:v>
                </c:pt>
                <c:pt idx="7801">
                  <c:v>12.4816</c:v>
                </c:pt>
                <c:pt idx="7802">
                  <c:v>12.4832</c:v>
                </c:pt>
                <c:pt idx="7803">
                  <c:v>12.4848</c:v>
                </c:pt>
                <c:pt idx="7804">
                  <c:v>12.4864</c:v>
                </c:pt>
                <c:pt idx="7805">
                  <c:v>12.488000000000001</c:v>
                </c:pt>
                <c:pt idx="7806">
                  <c:v>12.489600000000001</c:v>
                </c:pt>
                <c:pt idx="7807">
                  <c:v>12.491200000000001</c:v>
                </c:pt>
                <c:pt idx="7808">
                  <c:v>12.492800000000001</c:v>
                </c:pt>
                <c:pt idx="7809">
                  <c:v>12.494400000000001</c:v>
                </c:pt>
                <c:pt idx="7810">
                  <c:v>12.496</c:v>
                </c:pt>
                <c:pt idx="7811">
                  <c:v>12.4976</c:v>
                </c:pt>
                <c:pt idx="7812">
                  <c:v>12.4992</c:v>
                </c:pt>
                <c:pt idx="7813">
                  <c:v>12.5008</c:v>
                </c:pt>
                <c:pt idx="7814">
                  <c:v>12.5024</c:v>
                </c:pt>
                <c:pt idx="7815">
                  <c:v>12.504000000000001</c:v>
                </c:pt>
                <c:pt idx="7816">
                  <c:v>12.505600000000001</c:v>
                </c:pt>
                <c:pt idx="7817">
                  <c:v>12.507200000000001</c:v>
                </c:pt>
                <c:pt idx="7818">
                  <c:v>12.508800000000001</c:v>
                </c:pt>
                <c:pt idx="7819">
                  <c:v>12.510400000000001</c:v>
                </c:pt>
                <c:pt idx="7820">
                  <c:v>12.512</c:v>
                </c:pt>
                <c:pt idx="7821">
                  <c:v>12.5136</c:v>
                </c:pt>
                <c:pt idx="7822">
                  <c:v>12.5152</c:v>
                </c:pt>
                <c:pt idx="7823">
                  <c:v>12.5168</c:v>
                </c:pt>
                <c:pt idx="7824">
                  <c:v>12.5184</c:v>
                </c:pt>
                <c:pt idx="7825">
                  <c:v>12.520000000000001</c:v>
                </c:pt>
                <c:pt idx="7826">
                  <c:v>12.521600000000001</c:v>
                </c:pt>
                <c:pt idx="7827">
                  <c:v>12.523200000000001</c:v>
                </c:pt>
                <c:pt idx="7828">
                  <c:v>12.524800000000001</c:v>
                </c:pt>
                <c:pt idx="7829">
                  <c:v>12.526400000000001</c:v>
                </c:pt>
                <c:pt idx="7830">
                  <c:v>12.528</c:v>
                </c:pt>
                <c:pt idx="7831">
                  <c:v>12.5296</c:v>
                </c:pt>
                <c:pt idx="7832">
                  <c:v>12.5312</c:v>
                </c:pt>
                <c:pt idx="7833">
                  <c:v>12.5328</c:v>
                </c:pt>
                <c:pt idx="7834">
                  <c:v>12.5344</c:v>
                </c:pt>
                <c:pt idx="7835">
                  <c:v>12.536000000000001</c:v>
                </c:pt>
                <c:pt idx="7836">
                  <c:v>12.537600000000001</c:v>
                </c:pt>
                <c:pt idx="7837">
                  <c:v>12.539200000000001</c:v>
                </c:pt>
                <c:pt idx="7838">
                  <c:v>12.540800000000001</c:v>
                </c:pt>
                <c:pt idx="7839">
                  <c:v>12.542400000000001</c:v>
                </c:pt>
                <c:pt idx="7840">
                  <c:v>12.544</c:v>
                </c:pt>
                <c:pt idx="7841">
                  <c:v>12.5456</c:v>
                </c:pt>
                <c:pt idx="7842">
                  <c:v>12.5472</c:v>
                </c:pt>
                <c:pt idx="7843">
                  <c:v>12.5488</c:v>
                </c:pt>
                <c:pt idx="7844">
                  <c:v>12.5504</c:v>
                </c:pt>
                <c:pt idx="7845">
                  <c:v>12.552000000000001</c:v>
                </c:pt>
                <c:pt idx="7846">
                  <c:v>12.553600000000001</c:v>
                </c:pt>
                <c:pt idx="7847">
                  <c:v>12.555200000000001</c:v>
                </c:pt>
                <c:pt idx="7848">
                  <c:v>12.556800000000001</c:v>
                </c:pt>
                <c:pt idx="7849">
                  <c:v>12.558400000000001</c:v>
                </c:pt>
                <c:pt idx="7850">
                  <c:v>12.56</c:v>
                </c:pt>
                <c:pt idx="7851">
                  <c:v>12.5616</c:v>
                </c:pt>
                <c:pt idx="7852">
                  <c:v>12.5632</c:v>
                </c:pt>
                <c:pt idx="7853">
                  <c:v>12.5648</c:v>
                </c:pt>
                <c:pt idx="7854">
                  <c:v>12.5664</c:v>
                </c:pt>
                <c:pt idx="7855">
                  <c:v>12.568000000000001</c:v>
                </c:pt>
                <c:pt idx="7856">
                  <c:v>12.569600000000001</c:v>
                </c:pt>
                <c:pt idx="7857">
                  <c:v>12.571200000000001</c:v>
                </c:pt>
                <c:pt idx="7858">
                  <c:v>12.572800000000001</c:v>
                </c:pt>
                <c:pt idx="7859">
                  <c:v>12.574400000000001</c:v>
                </c:pt>
                <c:pt idx="7860">
                  <c:v>12.576000000000001</c:v>
                </c:pt>
                <c:pt idx="7861">
                  <c:v>12.5776</c:v>
                </c:pt>
                <c:pt idx="7862">
                  <c:v>12.5792</c:v>
                </c:pt>
                <c:pt idx="7863">
                  <c:v>12.5808</c:v>
                </c:pt>
                <c:pt idx="7864">
                  <c:v>12.5824</c:v>
                </c:pt>
                <c:pt idx="7865">
                  <c:v>12.584000000000001</c:v>
                </c:pt>
                <c:pt idx="7866">
                  <c:v>12.585600000000001</c:v>
                </c:pt>
                <c:pt idx="7867">
                  <c:v>12.587200000000001</c:v>
                </c:pt>
                <c:pt idx="7868">
                  <c:v>12.588800000000001</c:v>
                </c:pt>
                <c:pt idx="7869">
                  <c:v>12.590400000000001</c:v>
                </c:pt>
                <c:pt idx="7870">
                  <c:v>12.592000000000001</c:v>
                </c:pt>
                <c:pt idx="7871">
                  <c:v>12.5936</c:v>
                </c:pt>
                <c:pt idx="7872">
                  <c:v>12.5952</c:v>
                </c:pt>
                <c:pt idx="7873">
                  <c:v>12.5968</c:v>
                </c:pt>
                <c:pt idx="7874">
                  <c:v>12.5984</c:v>
                </c:pt>
                <c:pt idx="7875">
                  <c:v>12.600000000000001</c:v>
                </c:pt>
                <c:pt idx="7876">
                  <c:v>12.601600000000001</c:v>
                </c:pt>
                <c:pt idx="7877">
                  <c:v>12.603200000000001</c:v>
                </c:pt>
                <c:pt idx="7878">
                  <c:v>12.604800000000001</c:v>
                </c:pt>
                <c:pt idx="7879">
                  <c:v>12.606400000000001</c:v>
                </c:pt>
                <c:pt idx="7880">
                  <c:v>12.608000000000001</c:v>
                </c:pt>
                <c:pt idx="7881">
                  <c:v>12.6096</c:v>
                </c:pt>
                <c:pt idx="7882">
                  <c:v>12.6112</c:v>
                </c:pt>
                <c:pt idx="7883">
                  <c:v>12.6128</c:v>
                </c:pt>
                <c:pt idx="7884">
                  <c:v>12.6144</c:v>
                </c:pt>
                <c:pt idx="7885">
                  <c:v>12.616000000000001</c:v>
                </c:pt>
                <c:pt idx="7886">
                  <c:v>12.617600000000001</c:v>
                </c:pt>
                <c:pt idx="7887">
                  <c:v>12.619200000000001</c:v>
                </c:pt>
                <c:pt idx="7888">
                  <c:v>12.620800000000001</c:v>
                </c:pt>
                <c:pt idx="7889">
                  <c:v>12.622400000000001</c:v>
                </c:pt>
                <c:pt idx="7890">
                  <c:v>12.624000000000001</c:v>
                </c:pt>
                <c:pt idx="7891">
                  <c:v>12.6256</c:v>
                </c:pt>
                <c:pt idx="7892">
                  <c:v>12.6272</c:v>
                </c:pt>
                <c:pt idx="7893">
                  <c:v>12.6288</c:v>
                </c:pt>
                <c:pt idx="7894">
                  <c:v>12.6304</c:v>
                </c:pt>
                <c:pt idx="7895">
                  <c:v>12.632000000000001</c:v>
                </c:pt>
                <c:pt idx="7896">
                  <c:v>12.633600000000001</c:v>
                </c:pt>
                <c:pt idx="7897">
                  <c:v>12.635200000000001</c:v>
                </c:pt>
                <c:pt idx="7898">
                  <c:v>12.636800000000001</c:v>
                </c:pt>
                <c:pt idx="7899">
                  <c:v>12.638400000000001</c:v>
                </c:pt>
                <c:pt idx="7900">
                  <c:v>12.64</c:v>
                </c:pt>
                <c:pt idx="7901">
                  <c:v>12.6416</c:v>
                </c:pt>
                <c:pt idx="7902">
                  <c:v>12.6432</c:v>
                </c:pt>
                <c:pt idx="7903">
                  <c:v>12.6448</c:v>
                </c:pt>
                <c:pt idx="7904">
                  <c:v>12.6464</c:v>
                </c:pt>
                <c:pt idx="7905">
                  <c:v>12.648000000000001</c:v>
                </c:pt>
                <c:pt idx="7906">
                  <c:v>12.649600000000001</c:v>
                </c:pt>
                <c:pt idx="7907">
                  <c:v>12.651200000000001</c:v>
                </c:pt>
                <c:pt idx="7908">
                  <c:v>12.652800000000001</c:v>
                </c:pt>
                <c:pt idx="7909">
                  <c:v>12.654400000000001</c:v>
                </c:pt>
                <c:pt idx="7910">
                  <c:v>12.656000000000001</c:v>
                </c:pt>
                <c:pt idx="7911">
                  <c:v>12.6576</c:v>
                </c:pt>
                <c:pt idx="7912">
                  <c:v>12.6592</c:v>
                </c:pt>
                <c:pt idx="7913">
                  <c:v>12.6608</c:v>
                </c:pt>
                <c:pt idx="7914">
                  <c:v>12.6624</c:v>
                </c:pt>
                <c:pt idx="7915">
                  <c:v>12.664000000000001</c:v>
                </c:pt>
                <c:pt idx="7916">
                  <c:v>12.665600000000001</c:v>
                </c:pt>
                <c:pt idx="7917">
                  <c:v>12.667200000000001</c:v>
                </c:pt>
                <c:pt idx="7918">
                  <c:v>12.668800000000001</c:v>
                </c:pt>
                <c:pt idx="7919">
                  <c:v>12.670400000000001</c:v>
                </c:pt>
                <c:pt idx="7920">
                  <c:v>12.672000000000001</c:v>
                </c:pt>
                <c:pt idx="7921">
                  <c:v>12.6736</c:v>
                </c:pt>
                <c:pt idx="7922">
                  <c:v>12.6752</c:v>
                </c:pt>
                <c:pt idx="7923">
                  <c:v>12.6768</c:v>
                </c:pt>
                <c:pt idx="7924">
                  <c:v>12.6784</c:v>
                </c:pt>
                <c:pt idx="7925">
                  <c:v>12.680000000000001</c:v>
                </c:pt>
                <c:pt idx="7926">
                  <c:v>12.681600000000001</c:v>
                </c:pt>
                <c:pt idx="7927">
                  <c:v>12.683200000000001</c:v>
                </c:pt>
                <c:pt idx="7928">
                  <c:v>12.684800000000001</c:v>
                </c:pt>
                <c:pt idx="7929">
                  <c:v>12.686400000000001</c:v>
                </c:pt>
                <c:pt idx="7930">
                  <c:v>12.688000000000001</c:v>
                </c:pt>
                <c:pt idx="7931">
                  <c:v>12.6896</c:v>
                </c:pt>
                <c:pt idx="7932">
                  <c:v>12.6912</c:v>
                </c:pt>
                <c:pt idx="7933">
                  <c:v>12.6928</c:v>
                </c:pt>
                <c:pt idx="7934">
                  <c:v>12.6944</c:v>
                </c:pt>
                <c:pt idx="7935">
                  <c:v>12.696</c:v>
                </c:pt>
                <c:pt idx="7936">
                  <c:v>12.697600000000001</c:v>
                </c:pt>
                <c:pt idx="7937">
                  <c:v>12.699200000000001</c:v>
                </c:pt>
                <c:pt idx="7938">
                  <c:v>12.700800000000001</c:v>
                </c:pt>
                <c:pt idx="7939">
                  <c:v>12.702400000000001</c:v>
                </c:pt>
                <c:pt idx="7940">
                  <c:v>12.704000000000001</c:v>
                </c:pt>
                <c:pt idx="7941">
                  <c:v>12.7056</c:v>
                </c:pt>
                <c:pt idx="7942">
                  <c:v>12.7072</c:v>
                </c:pt>
                <c:pt idx="7943">
                  <c:v>12.7088</c:v>
                </c:pt>
                <c:pt idx="7944">
                  <c:v>12.7104</c:v>
                </c:pt>
                <c:pt idx="7945">
                  <c:v>12.712</c:v>
                </c:pt>
                <c:pt idx="7946">
                  <c:v>12.713600000000001</c:v>
                </c:pt>
                <c:pt idx="7947">
                  <c:v>12.715200000000001</c:v>
                </c:pt>
                <c:pt idx="7948">
                  <c:v>12.716800000000001</c:v>
                </c:pt>
                <c:pt idx="7949">
                  <c:v>12.718400000000001</c:v>
                </c:pt>
                <c:pt idx="7950">
                  <c:v>12.72</c:v>
                </c:pt>
                <c:pt idx="7951">
                  <c:v>12.7216</c:v>
                </c:pt>
                <c:pt idx="7952">
                  <c:v>12.7232</c:v>
                </c:pt>
                <c:pt idx="7953">
                  <c:v>12.7248</c:v>
                </c:pt>
                <c:pt idx="7954">
                  <c:v>12.7264</c:v>
                </c:pt>
                <c:pt idx="7955">
                  <c:v>12.728</c:v>
                </c:pt>
                <c:pt idx="7956">
                  <c:v>12.729600000000001</c:v>
                </c:pt>
                <c:pt idx="7957">
                  <c:v>12.731200000000001</c:v>
                </c:pt>
                <c:pt idx="7958">
                  <c:v>12.732800000000001</c:v>
                </c:pt>
                <c:pt idx="7959">
                  <c:v>12.734400000000001</c:v>
                </c:pt>
                <c:pt idx="7960">
                  <c:v>12.736000000000001</c:v>
                </c:pt>
                <c:pt idx="7961">
                  <c:v>12.7376</c:v>
                </c:pt>
                <c:pt idx="7962">
                  <c:v>12.7392</c:v>
                </c:pt>
                <c:pt idx="7963">
                  <c:v>12.7408</c:v>
                </c:pt>
                <c:pt idx="7964">
                  <c:v>12.7424</c:v>
                </c:pt>
                <c:pt idx="7965">
                  <c:v>12.744</c:v>
                </c:pt>
                <c:pt idx="7966">
                  <c:v>12.745600000000001</c:v>
                </c:pt>
                <c:pt idx="7967">
                  <c:v>12.747200000000001</c:v>
                </c:pt>
                <c:pt idx="7968">
                  <c:v>12.748800000000001</c:v>
                </c:pt>
                <c:pt idx="7969">
                  <c:v>12.750400000000001</c:v>
                </c:pt>
                <c:pt idx="7970">
                  <c:v>12.752000000000001</c:v>
                </c:pt>
                <c:pt idx="7971">
                  <c:v>12.7536</c:v>
                </c:pt>
                <c:pt idx="7972">
                  <c:v>12.7552</c:v>
                </c:pt>
                <c:pt idx="7973">
                  <c:v>12.7568</c:v>
                </c:pt>
                <c:pt idx="7974">
                  <c:v>12.7584</c:v>
                </c:pt>
                <c:pt idx="7975">
                  <c:v>12.76</c:v>
                </c:pt>
                <c:pt idx="7976">
                  <c:v>12.761600000000001</c:v>
                </c:pt>
                <c:pt idx="7977">
                  <c:v>12.763200000000001</c:v>
                </c:pt>
                <c:pt idx="7978">
                  <c:v>12.764800000000001</c:v>
                </c:pt>
                <c:pt idx="7979">
                  <c:v>12.766400000000001</c:v>
                </c:pt>
                <c:pt idx="7980">
                  <c:v>12.768000000000001</c:v>
                </c:pt>
                <c:pt idx="7981">
                  <c:v>12.769600000000001</c:v>
                </c:pt>
                <c:pt idx="7982">
                  <c:v>12.7712</c:v>
                </c:pt>
                <c:pt idx="7983">
                  <c:v>12.7728</c:v>
                </c:pt>
                <c:pt idx="7984">
                  <c:v>12.7744</c:v>
                </c:pt>
                <c:pt idx="7985">
                  <c:v>12.776</c:v>
                </c:pt>
                <c:pt idx="7986">
                  <c:v>12.777600000000001</c:v>
                </c:pt>
                <c:pt idx="7987">
                  <c:v>12.779200000000001</c:v>
                </c:pt>
                <c:pt idx="7988">
                  <c:v>12.780800000000001</c:v>
                </c:pt>
                <c:pt idx="7989">
                  <c:v>12.782400000000001</c:v>
                </c:pt>
                <c:pt idx="7990">
                  <c:v>12.784000000000001</c:v>
                </c:pt>
                <c:pt idx="7991">
                  <c:v>12.785600000000001</c:v>
                </c:pt>
                <c:pt idx="7992">
                  <c:v>12.7872</c:v>
                </c:pt>
                <c:pt idx="7993">
                  <c:v>12.7888</c:v>
                </c:pt>
                <c:pt idx="7994">
                  <c:v>12.7904</c:v>
                </c:pt>
                <c:pt idx="7995">
                  <c:v>12.792</c:v>
                </c:pt>
                <c:pt idx="7996">
                  <c:v>12.793600000000001</c:v>
                </c:pt>
                <c:pt idx="7997">
                  <c:v>12.795200000000001</c:v>
                </c:pt>
                <c:pt idx="7998">
                  <c:v>12.796800000000001</c:v>
                </c:pt>
                <c:pt idx="7999">
                  <c:v>12.798400000000001</c:v>
                </c:pt>
                <c:pt idx="8000">
                  <c:v>12.8</c:v>
                </c:pt>
                <c:pt idx="8001">
                  <c:v>12.801600000000001</c:v>
                </c:pt>
                <c:pt idx="8002">
                  <c:v>12.8032</c:v>
                </c:pt>
                <c:pt idx="8003">
                  <c:v>12.8048</c:v>
                </c:pt>
                <c:pt idx="8004">
                  <c:v>12.8064</c:v>
                </c:pt>
                <c:pt idx="8005">
                  <c:v>12.808</c:v>
                </c:pt>
                <c:pt idx="8006">
                  <c:v>12.809600000000001</c:v>
                </c:pt>
                <c:pt idx="8007">
                  <c:v>12.811200000000001</c:v>
                </c:pt>
                <c:pt idx="8008">
                  <c:v>12.812800000000001</c:v>
                </c:pt>
                <c:pt idx="8009">
                  <c:v>12.814400000000001</c:v>
                </c:pt>
                <c:pt idx="8010">
                  <c:v>12.816000000000001</c:v>
                </c:pt>
                <c:pt idx="8011">
                  <c:v>12.817600000000001</c:v>
                </c:pt>
                <c:pt idx="8012">
                  <c:v>12.8192</c:v>
                </c:pt>
                <c:pt idx="8013">
                  <c:v>12.8208</c:v>
                </c:pt>
                <c:pt idx="8014">
                  <c:v>12.8224</c:v>
                </c:pt>
                <c:pt idx="8015">
                  <c:v>12.824</c:v>
                </c:pt>
                <c:pt idx="8016">
                  <c:v>12.825600000000001</c:v>
                </c:pt>
                <c:pt idx="8017">
                  <c:v>12.827200000000001</c:v>
                </c:pt>
                <c:pt idx="8018">
                  <c:v>12.828800000000001</c:v>
                </c:pt>
                <c:pt idx="8019">
                  <c:v>12.830400000000001</c:v>
                </c:pt>
                <c:pt idx="8020">
                  <c:v>12.832000000000001</c:v>
                </c:pt>
                <c:pt idx="8021">
                  <c:v>12.833600000000001</c:v>
                </c:pt>
                <c:pt idx="8022">
                  <c:v>12.8352</c:v>
                </c:pt>
                <c:pt idx="8023">
                  <c:v>12.8368</c:v>
                </c:pt>
                <c:pt idx="8024">
                  <c:v>12.8384</c:v>
                </c:pt>
                <c:pt idx="8025">
                  <c:v>12.84</c:v>
                </c:pt>
                <c:pt idx="8026">
                  <c:v>12.841600000000001</c:v>
                </c:pt>
                <c:pt idx="8027">
                  <c:v>12.843200000000001</c:v>
                </c:pt>
                <c:pt idx="8028">
                  <c:v>12.844800000000001</c:v>
                </c:pt>
                <c:pt idx="8029">
                  <c:v>12.846400000000001</c:v>
                </c:pt>
                <c:pt idx="8030">
                  <c:v>12.848000000000001</c:v>
                </c:pt>
                <c:pt idx="8031">
                  <c:v>12.849600000000001</c:v>
                </c:pt>
                <c:pt idx="8032">
                  <c:v>12.8512</c:v>
                </c:pt>
                <c:pt idx="8033">
                  <c:v>12.8528</c:v>
                </c:pt>
                <c:pt idx="8034">
                  <c:v>12.8544</c:v>
                </c:pt>
                <c:pt idx="8035">
                  <c:v>12.856</c:v>
                </c:pt>
                <c:pt idx="8036">
                  <c:v>12.857600000000001</c:v>
                </c:pt>
                <c:pt idx="8037">
                  <c:v>12.859200000000001</c:v>
                </c:pt>
                <c:pt idx="8038">
                  <c:v>12.860800000000001</c:v>
                </c:pt>
                <c:pt idx="8039">
                  <c:v>12.862400000000001</c:v>
                </c:pt>
                <c:pt idx="8040">
                  <c:v>12.864000000000001</c:v>
                </c:pt>
                <c:pt idx="8041">
                  <c:v>12.865600000000001</c:v>
                </c:pt>
                <c:pt idx="8042">
                  <c:v>12.8672</c:v>
                </c:pt>
                <c:pt idx="8043">
                  <c:v>12.8688</c:v>
                </c:pt>
                <c:pt idx="8044">
                  <c:v>12.8704</c:v>
                </c:pt>
                <c:pt idx="8045">
                  <c:v>12.872</c:v>
                </c:pt>
                <c:pt idx="8046">
                  <c:v>12.873600000000001</c:v>
                </c:pt>
                <c:pt idx="8047">
                  <c:v>12.875200000000001</c:v>
                </c:pt>
                <c:pt idx="8048">
                  <c:v>12.876800000000001</c:v>
                </c:pt>
                <c:pt idx="8049">
                  <c:v>12.878400000000001</c:v>
                </c:pt>
                <c:pt idx="8050">
                  <c:v>12.88</c:v>
                </c:pt>
                <c:pt idx="8051">
                  <c:v>12.881600000000001</c:v>
                </c:pt>
                <c:pt idx="8052">
                  <c:v>12.8832</c:v>
                </c:pt>
                <c:pt idx="8053">
                  <c:v>12.8848</c:v>
                </c:pt>
                <c:pt idx="8054">
                  <c:v>12.8864</c:v>
                </c:pt>
                <c:pt idx="8055">
                  <c:v>12.888</c:v>
                </c:pt>
                <c:pt idx="8056">
                  <c:v>12.889600000000002</c:v>
                </c:pt>
                <c:pt idx="8057">
                  <c:v>12.891200000000001</c:v>
                </c:pt>
                <c:pt idx="8058">
                  <c:v>12.892800000000001</c:v>
                </c:pt>
                <c:pt idx="8059">
                  <c:v>12.894400000000001</c:v>
                </c:pt>
                <c:pt idx="8060">
                  <c:v>12.896000000000001</c:v>
                </c:pt>
                <c:pt idx="8061">
                  <c:v>12.897600000000001</c:v>
                </c:pt>
                <c:pt idx="8062">
                  <c:v>12.8992</c:v>
                </c:pt>
                <c:pt idx="8063">
                  <c:v>12.9008</c:v>
                </c:pt>
                <c:pt idx="8064">
                  <c:v>12.9024</c:v>
                </c:pt>
                <c:pt idx="8065">
                  <c:v>12.904</c:v>
                </c:pt>
                <c:pt idx="8066">
                  <c:v>12.9056</c:v>
                </c:pt>
                <c:pt idx="8067">
                  <c:v>12.907200000000001</c:v>
                </c:pt>
                <c:pt idx="8068">
                  <c:v>12.908800000000001</c:v>
                </c:pt>
                <c:pt idx="8069">
                  <c:v>12.910400000000001</c:v>
                </c:pt>
                <c:pt idx="8070">
                  <c:v>12.912000000000001</c:v>
                </c:pt>
                <c:pt idx="8071">
                  <c:v>12.913600000000001</c:v>
                </c:pt>
                <c:pt idx="8072">
                  <c:v>12.9152</c:v>
                </c:pt>
                <c:pt idx="8073">
                  <c:v>12.9168</c:v>
                </c:pt>
                <c:pt idx="8074">
                  <c:v>12.9184</c:v>
                </c:pt>
                <c:pt idx="8075">
                  <c:v>12.92</c:v>
                </c:pt>
                <c:pt idx="8076">
                  <c:v>12.9216</c:v>
                </c:pt>
                <c:pt idx="8077">
                  <c:v>12.923200000000001</c:v>
                </c:pt>
                <c:pt idx="8078">
                  <c:v>12.924800000000001</c:v>
                </c:pt>
                <c:pt idx="8079">
                  <c:v>12.926400000000001</c:v>
                </c:pt>
                <c:pt idx="8080">
                  <c:v>12.928000000000001</c:v>
                </c:pt>
                <c:pt idx="8081">
                  <c:v>12.929600000000001</c:v>
                </c:pt>
                <c:pt idx="8082">
                  <c:v>12.9312</c:v>
                </c:pt>
                <c:pt idx="8083">
                  <c:v>12.9328</c:v>
                </c:pt>
                <c:pt idx="8084">
                  <c:v>12.9344</c:v>
                </c:pt>
                <c:pt idx="8085">
                  <c:v>12.936</c:v>
                </c:pt>
                <c:pt idx="8086">
                  <c:v>12.9376</c:v>
                </c:pt>
                <c:pt idx="8087">
                  <c:v>12.939200000000001</c:v>
                </c:pt>
                <c:pt idx="8088">
                  <c:v>12.940800000000001</c:v>
                </c:pt>
                <c:pt idx="8089">
                  <c:v>12.942400000000001</c:v>
                </c:pt>
                <c:pt idx="8090">
                  <c:v>12.944000000000001</c:v>
                </c:pt>
                <c:pt idx="8091">
                  <c:v>12.945600000000001</c:v>
                </c:pt>
                <c:pt idx="8092">
                  <c:v>12.9472</c:v>
                </c:pt>
                <c:pt idx="8093">
                  <c:v>12.9488</c:v>
                </c:pt>
                <c:pt idx="8094">
                  <c:v>12.9504</c:v>
                </c:pt>
                <c:pt idx="8095">
                  <c:v>12.952</c:v>
                </c:pt>
                <c:pt idx="8096">
                  <c:v>12.9536</c:v>
                </c:pt>
                <c:pt idx="8097">
                  <c:v>12.955200000000001</c:v>
                </c:pt>
                <c:pt idx="8098">
                  <c:v>12.956800000000001</c:v>
                </c:pt>
                <c:pt idx="8099">
                  <c:v>12.958400000000001</c:v>
                </c:pt>
                <c:pt idx="8100">
                  <c:v>12.96</c:v>
                </c:pt>
                <c:pt idx="8101">
                  <c:v>12.961600000000001</c:v>
                </c:pt>
                <c:pt idx="8102">
                  <c:v>12.963200000000001</c:v>
                </c:pt>
                <c:pt idx="8103">
                  <c:v>12.9648</c:v>
                </c:pt>
                <c:pt idx="8104">
                  <c:v>12.9664</c:v>
                </c:pt>
                <c:pt idx="8105">
                  <c:v>12.968</c:v>
                </c:pt>
                <c:pt idx="8106">
                  <c:v>12.9696</c:v>
                </c:pt>
                <c:pt idx="8107">
                  <c:v>12.971200000000001</c:v>
                </c:pt>
                <c:pt idx="8108">
                  <c:v>12.972800000000001</c:v>
                </c:pt>
                <c:pt idx="8109">
                  <c:v>12.974400000000001</c:v>
                </c:pt>
                <c:pt idx="8110">
                  <c:v>12.976000000000001</c:v>
                </c:pt>
                <c:pt idx="8111">
                  <c:v>12.977600000000001</c:v>
                </c:pt>
                <c:pt idx="8112">
                  <c:v>12.979200000000001</c:v>
                </c:pt>
                <c:pt idx="8113">
                  <c:v>12.9808</c:v>
                </c:pt>
                <c:pt idx="8114">
                  <c:v>12.9824</c:v>
                </c:pt>
                <c:pt idx="8115">
                  <c:v>12.984</c:v>
                </c:pt>
                <c:pt idx="8116">
                  <c:v>12.9856</c:v>
                </c:pt>
                <c:pt idx="8117">
                  <c:v>12.987200000000001</c:v>
                </c:pt>
                <c:pt idx="8118">
                  <c:v>12.988800000000001</c:v>
                </c:pt>
                <c:pt idx="8119">
                  <c:v>12.990400000000001</c:v>
                </c:pt>
                <c:pt idx="8120">
                  <c:v>12.992000000000001</c:v>
                </c:pt>
                <c:pt idx="8121">
                  <c:v>12.993600000000001</c:v>
                </c:pt>
                <c:pt idx="8122">
                  <c:v>12.995200000000001</c:v>
                </c:pt>
                <c:pt idx="8123">
                  <c:v>12.9968</c:v>
                </c:pt>
                <c:pt idx="8124">
                  <c:v>12.9984</c:v>
                </c:pt>
                <c:pt idx="8125">
                  <c:v>13</c:v>
                </c:pt>
                <c:pt idx="8126">
                  <c:v>13.0016</c:v>
                </c:pt>
                <c:pt idx="8127">
                  <c:v>13.003200000000001</c:v>
                </c:pt>
                <c:pt idx="8128">
                  <c:v>13.004800000000001</c:v>
                </c:pt>
                <c:pt idx="8129">
                  <c:v>13.006400000000001</c:v>
                </c:pt>
                <c:pt idx="8130">
                  <c:v>13.008000000000001</c:v>
                </c:pt>
                <c:pt idx="8131">
                  <c:v>13.009600000000001</c:v>
                </c:pt>
                <c:pt idx="8132">
                  <c:v>13.011200000000001</c:v>
                </c:pt>
                <c:pt idx="8133">
                  <c:v>13.0128</c:v>
                </c:pt>
                <c:pt idx="8134">
                  <c:v>13.0144</c:v>
                </c:pt>
                <c:pt idx="8135">
                  <c:v>13.016</c:v>
                </c:pt>
                <c:pt idx="8136">
                  <c:v>13.0176</c:v>
                </c:pt>
                <c:pt idx="8137">
                  <c:v>13.019200000000001</c:v>
                </c:pt>
                <c:pt idx="8138">
                  <c:v>13.020800000000001</c:v>
                </c:pt>
                <c:pt idx="8139">
                  <c:v>13.022400000000001</c:v>
                </c:pt>
                <c:pt idx="8140">
                  <c:v>13.024000000000001</c:v>
                </c:pt>
                <c:pt idx="8141">
                  <c:v>13.025600000000001</c:v>
                </c:pt>
                <c:pt idx="8142">
                  <c:v>13.027200000000001</c:v>
                </c:pt>
                <c:pt idx="8143">
                  <c:v>13.0288</c:v>
                </c:pt>
                <c:pt idx="8144">
                  <c:v>13.0304</c:v>
                </c:pt>
                <c:pt idx="8145">
                  <c:v>13.032</c:v>
                </c:pt>
                <c:pt idx="8146">
                  <c:v>13.0336</c:v>
                </c:pt>
                <c:pt idx="8147">
                  <c:v>13.035200000000001</c:v>
                </c:pt>
                <c:pt idx="8148">
                  <c:v>13.036800000000001</c:v>
                </c:pt>
                <c:pt idx="8149">
                  <c:v>13.038400000000001</c:v>
                </c:pt>
                <c:pt idx="8150">
                  <c:v>13.040000000000001</c:v>
                </c:pt>
                <c:pt idx="8151">
                  <c:v>13.041600000000001</c:v>
                </c:pt>
                <c:pt idx="8152">
                  <c:v>13.043200000000001</c:v>
                </c:pt>
                <c:pt idx="8153">
                  <c:v>13.0448</c:v>
                </c:pt>
                <c:pt idx="8154">
                  <c:v>13.0464</c:v>
                </c:pt>
                <c:pt idx="8155">
                  <c:v>13.048</c:v>
                </c:pt>
                <c:pt idx="8156">
                  <c:v>13.0496</c:v>
                </c:pt>
                <c:pt idx="8157">
                  <c:v>13.051200000000001</c:v>
                </c:pt>
                <c:pt idx="8158">
                  <c:v>13.052800000000001</c:v>
                </c:pt>
                <c:pt idx="8159">
                  <c:v>13.054400000000001</c:v>
                </c:pt>
                <c:pt idx="8160">
                  <c:v>13.056000000000001</c:v>
                </c:pt>
                <c:pt idx="8161">
                  <c:v>13.057600000000001</c:v>
                </c:pt>
                <c:pt idx="8162">
                  <c:v>13.059200000000001</c:v>
                </c:pt>
                <c:pt idx="8163">
                  <c:v>13.0608</c:v>
                </c:pt>
                <c:pt idx="8164">
                  <c:v>13.0624</c:v>
                </c:pt>
                <c:pt idx="8165">
                  <c:v>13.064</c:v>
                </c:pt>
                <c:pt idx="8166">
                  <c:v>13.0656</c:v>
                </c:pt>
                <c:pt idx="8167">
                  <c:v>13.067200000000001</c:v>
                </c:pt>
                <c:pt idx="8168">
                  <c:v>13.068800000000001</c:v>
                </c:pt>
                <c:pt idx="8169">
                  <c:v>13.070400000000001</c:v>
                </c:pt>
                <c:pt idx="8170">
                  <c:v>13.072000000000001</c:v>
                </c:pt>
                <c:pt idx="8171">
                  <c:v>13.073600000000001</c:v>
                </c:pt>
                <c:pt idx="8172">
                  <c:v>13.075200000000001</c:v>
                </c:pt>
                <c:pt idx="8173">
                  <c:v>13.0768</c:v>
                </c:pt>
                <c:pt idx="8174">
                  <c:v>13.0784</c:v>
                </c:pt>
                <c:pt idx="8175">
                  <c:v>13.08</c:v>
                </c:pt>
                <c:pt idx="8176">
                  <c:v>13.0816</c:v>
                </c:pt>
                <c:pt idx="8177">
                  <c:v>13.083200000000001</c:v>
                </c:pt>
                <c:pt idx="8178">
                  <c:v>13.084800000000001</c:v>
                </c:pt>
                <c:pt idx="8179">
                  <c:v>13.086400000000001</c:v>
                </c:pt>
                <c:pt idx="8180">
                  <c:v>13.088000000000001</c:v>
                </c:pt>
                <c:pt idx="8181">
                  <c:v>13.089600000000001</c:v>
                </c:pt>
                <c:pt idx="8182">
                  <c:v>13.091200000000001</c:v>
                </c:pt>
                <c:pt idx="8183">
                  <c:v>13.0928</c:v>
                </c:pt>
                <c:pt idx="8184">
                  <c:v>13.0944</c:v>
                </c:pt>
                <c:pt idx="8185">
                  <c:v>13.096</c:v>
                </c:pt>
                <c:pt idx="8186">
                  <c:v>13.0976</c:v>
                </c:pt>
                <c:pt idx="8187">
                  <c:v>13.099200000000002</c:v>
                </c:pt>
                <c:pt idx="8188">
                  <c:v>13.100800000000001</c:v>
                </c:pt>
                <c:pt idx="8189">
                  <c:v>13.102400000000001</c:v>
                </c:pt>
                <c:pt idx="8190">
                  <c:v>13.104000000000001</c:v>
                </c:pt>
                <c:pt idx="8191">
                  <c:v>13.105600000000001</c:v>
                </c:pt>
                <c:pt idx="8192">
                  <c:v>13.107200000000001</c:v>
                </c:pt>
                <c:pt idx="8193">
                  <c:v>13.1088</c:v>
                </c:pt>
                <c:pt idx="8194">
                  <c:v>13.1104</c:v>
                </c:pt>
                <c:pt idx="8195">
                  <c:v>13.112</c:v>
                </c:pt>
                <c:pt idx="8196">
                  <c:v>13.1136</c:v>
                </c:pt>
                <c:pt idx="8197">
                  <c:v>13.1152</c:v>
                </c:pt>
                <c:pt idx="8198">
                  <c:v>13.116800000000001</c:v>
                </c:pt>
                <c:pt idx="8199">
                  <c:v>13.118400000000001</c:v>
                </c:pt>
                <c:pt idx="8200">
                  <c:v>13.120000000000001</c:v>
                </c:pt>
                <c:pt idx="8201">
                  <c:v>13.121600000000001</c:v>
                </c:pt>
                <c:pt idx="8202">
                  <c:v>13.123200000000001</c:v>
                </c:pt>
                <c:pt idx="8203">
                  <c:v>13.1248</c:v>
                </c:pt>
                <c:pt idx="8204">
                  <c:v>13.1264</c:v>
                </c:pt>
                <c:pt idx="8205">
                  <c:v>13.128</c:v>
                </c:pt>
                <c:pt idx="8206">
                  <c:v>13.1296</c:v>
                </c:pt>
                <c:pt idx="8207">
                  <c:v>13.1312</c:v>
                </c:pt>
                <c:pt idx="8208">
                  <c:v>13.132800000000001</c:v>
                </c:pt>
                <c:pt idx="8209">
                  <c:v>13.134400000000001</c:v>
                </c:pt>
                <c:pt idx="8210">
                  <c:v>13.136000000000001</c:v>
                </c:pt>
                <c:pt idx="8211">
                  <c:v>13.137600000000001</c:v>
                </c:pt>
                <c:pt idx="8212">
                  <c:v>13.139200000000001</c:v>
                </c:pt>
                <c:pt idx="8213">
                  <c:v>13.1408</c:v>
                </c:pt>
                <c:pt idx="8214">
                  <c:v>13.1424</c:v>
                </c:pt>
                <c:pt idx="8215">
                  <c:v>13.144</c:v>
                </c:pt>
                <c:pt idx="8216">
                  <c:v>13.1456</c:v>
                </c:pt>
                <c:pt idx="8217">
                  <c:v>13.1472</c:v>
                </c:pt>
                <c:pt idx="8218">
                  <c:v>13.148800000000001</c:v>
                </c:pt>
                <c:pt idx="8219">
                  <c:v>13.150400000000001</c:v>
                </c:pt>
                <c:pt idx="8220">
                  <c:v>13.152000000000001</c:v>
                </c:pt>
                <c:pt idx="8221">
                  <c:v>13.153600000000001</c:v>
                </c:pt>
                <c:pt idx="8222">
                  <c:v>13.155200000000001</c:v>
                </c:pt>
                <c:pt idx="8223">
                  <c:v>13.1568</c:v>
                </c:pt>
                <c:pt idx="8224">
                  <c:v>13.1584</c:v>
                </c:pt>
                <c:pt idx="8225">
                  <c:v>13.16</c:v>
                </c:pt>
                <c:pt idx="8226">
                  <c:v>13.1616</c:v>
                </c:pt>
                <c:pt idx="8227">
                  <c:v>13.1632</c:v>
                </c:pt>
                <c:pt idx="8228">
                  <c:v>13.164800000000001</c:v>
                </c:pt>
                <c:pt idx="8229">
                  <c:v>13.166400000000001</c:v>
                </c:pt>
                <c:pt idx="8230">
                  <c:v>13.168000000000001</c:v>
                </c:pt>
                <c:pt idx="8231">
                  <c:v>13.169600000000001</c:v>
                </c:pt>
                <c:pt idx="8232">
                  <c:v>13.171200000000001</c:v>
                </c:pt>
                <c:pt idx="8233">
                  <c:v>13.172800000000001</c:v>
                </c:pt>
                <c:pt idx="8234">
                  <c:v>13.1744</c:v>
                </c:pt>
                <c:pt idx="8235">
                  <c:v>13.176</c:v>
                </c:pt>
                <c:pt idx="8236">
                  <c:v>13.1776</c:v>
                </c:pt>
                <c:pt idx="8237">
                  <c:v>13.1792</c:v>
                </c:pt>
                <c:pt idx="8238">
                  <c:v>13.180800000000001</c:v>
                </c:pt>
                <c:pt idx="8239">
                  <c:v>13.182400000000001</c:v>
                </c:pt>
                <c:pt idx="8240">
                  <c:v>13.184000000000001</c:v>
                </c:pt>
                <c:pt idx="8241">
                  <c:v>13.185600000000001</c:v>
                </c:pt>
                <c:pt idx="8242">
                  <c:v>13.187200000000001</c:v>
                </c:pt>
                <c:pt idx="8243">
                  <c:v>13.188800000000001</c:v>
                </c:pt>
                <c:pt idx="8244">
                  <c:v>13.1904</c:v>
                </c:pt>
                <c:pt idx="8245">
                  <c:v>13.192</c:v>
                </c:pt>
                <c:pt idx="8246">
                  <c:v>13.1936</c:v>
                </c:pt>
                <c:pt idx="8247">
                  <c:v>13.1952</c:v>
                </c:pt>
                <c:pt idx="8248">
                  <c:v>13.196800000000001</c:v>
                </c:pt>
                <c:pt idx="8249">
                  <c:v>13.198400000000001</c:v>
                </c:pt>
                <c:pt idx="8250">
                  <c:v>13.200000000000001</c:v>
                </c:pt>
                <c:pt idx="8251">
                  <c:v>13.201600000000001</c:v>
                </c:pt>
                <c:pt idx="8252">
                  <c:v>13.203200000000001</c:v>
                </c:pt>
                <c:pt idx="8253">
                  <c:v>13.204800000000001</c:v>
                </c:pt>
                <c:pt idx="8254">
                  <c:v>13.2064</c:v>
                </c:pt>
                <c:pt idx="8255">
                  <c:v>13.208</c:v>
                </c:pt>
                <c:pt idx="8256">
                  <c:v>13.2096</c:v>
                </c:pt>
                <c:pt idx="8257">
                  <c:v>13.2112</c:v>
                </c:pt>
                <c:pt idx="8258">
                  <c:v>13.212800000000001</c:v>
                </c:pt>
                <c:pt idx="8259">
                  <c:v>13.214400000000001</c:v>
                </c:pt>
                <c:pt idx="8260">
                  <c:v>13.216000000000001</c:v>
                </c:pt>
                <c:pt idx="8261">
                  <c:v>13.217600000000001</c:v>
                </c:pt>
                <c:pt idx="8262">
                  <c:v>13.219200000000001</c:v>
                </c:pt>
                <c:pt idx="8263">
                  <c:v>13.220800000000001</c:v>
                </c:pt>
                <c:pt idx="8264">
                  <c:v>13.2224</c:v>
                </c:pt>
                <c:pt idx="8265">
                  <c:v>13.224</c:v>
                </c:pt>
                <c:pt idx="8266">
                  <c:v>13.2256</c:v>
                </c:pt>
                <c:pt idx="8267">
                  <c:v>13.2272</c:v>
                </c:pt>
                <c:pt idx="8268">
                  <c:v>13.228800000000001</c:v>
                </c:pt>
                <c:pt idx="8269">
                  <c:v>13.230400000000001</c:v>
                </c:pt>
                <c:pt idx="8270">
                  <c:v>13.232000000000001</c:v>
                </c:pt>
                <c:pt idx="8271">
                  <c:v>13.233600000000001</c:v>
                </c:pt>
                <c:pt idx="8272">
                  <c:v>13.235200000000001</c:v>
                </c:pt>
                <c:pt idx="8273">
                  <c:v>13.236800000000001</c:v>
                </c:pt>
                <c:pt idx="8274">
                  <c:v>13.2384</c:v>
                </c:pt>
                <c:pt idx="8275">
                  <c:v>13.24</c:v>
                </c:pt>
                <c:pt idx="8276">
                  <c:v>13.2416</c:v>
                </c:pt>
                <c:pt idx="8277">
                  <c:v>13.2432</c:v>
                </c:pt>
                <c:pt idx="8278">
                  <c:v>13.244800000000001</c:v>
                </c:pt>
                <c:pt idx="8279">
                  <c:v>13.246400000000001</c:v>
                </c:pt>
                <c:pt idx="8280">
                  <c:v>13.248000000000001</c:v>
                </c:pt>
                <c:pt idx="8281">
                  <c:v>13.249600000000001</c:v>
                </c:pt>
                <c:pt idx="8282">
                  <c:v>13.251200000000001</c:v>
                </c:pt>
                <c:pt idx="8283">
                  <c:v>13.252800000000001</c:v>
                </c:pt>
                <c:pt idx="8284">
                  <c:v>13.2544</c:v>
                </c:pt>
                <c:pt idx="8285">
                  <c:v>13.256</c:v>
                </c:pt>
                <c:pt idx="8286">
                  <c:v>13.2576</c:v>
                </c:pt>
                <c:pt idx="8287">
                  <c:v>13.2592</c:v>
                </c:pt>
                <c:pt idx="8288">
                  <c:v>13.260800000000001</c:v>
                </c:pt>
                <c:pt idx="8289">
                  <c:v>13.262400000000001</c:v>
                </c:pt>
                <c:pt idx="8290">
                  <c:v>13.264000000000001</c:v>
                </c:pt>
                <c:pt idx="8291">
                  <c:v>13.265600000000001</c:v>
                </c:pt>
                <c:pt idx="8292">
                  <c:v>13.267200000000001</c:v>
                </c:pt>
                <c:pt idx="8293">
                  <c:v>13.268800000000001</c:v>
                </c:pt>
                <c:pt idx="8294">
                  <c:v>13.2704</c:v>
                </c:pt>
                <c:pt idx="8295">
                  <c:v>13.272</c:v>
                </c:pt>
                <c:pt idx="8296">
                  <c:v>13.2736</c:v>
                </c:pt>
                <c:pt idx="8297">
                  <c:v>13.2752</c:v>
                </c:pt>
                <c:pt idx="8298">
                  <c:v>13.276800000000001</c:v>
                </c:pt>
                <c:pt idx="8299">
                  <c:v>13.278400000000001</c:v>
                </c:pt>
                <c:pt idx="8300">
                  <c:v>13.280000000000001</c:v>
                </c:pt>
                <c:pt idx="8301">
                  <c:v>13.281600000000001</c:v>
                </c:pt>
                <c:pt idx="8302">
                  <c:v>13.283200000000001</c:v>
                </c:pt>
                <c:pt idx="8303">
                  <c:v>13.284800000000001</c:v>
                </c:pt>
                <c:pt idx="8304">
                  <c:v>13.2864</c:v>
                </c:pt>
                <c:pt idx="8305">
                  <c:v>13.288</c:v>
                </c:pt>
                <c:pt idx="8306">
                  <c:v>13.2896</c:v>
                </c:pt>
                <c:pt idx="8307">
                  <c:v>13.2912</c:v>
                </c:pt>
                <c:pt idx="8308">
                  <c:v>13.292800000000002</c:v>
                </c:pt>
                <c:pt idx="8309">
                  <c:v>13.294400000000001</c:v>
                </c:pt>
                <c:pt idx="8310">
                  <c:v>13.296000000000001</c:v>
                </c:pt>
                <c:pt idx="8311">
                  <c:v>13.297600000000001</c:v>
                </c:pt>
                <c:pt idx="8312">
                  <c:v>13.299200000000001</c:v>
                </c:pt>
                <c:pt idx="8313">
                  <c:v>13.300800000000001</c:v>
                </c:pt>
                <c:pt idx="8314">
                  <c:v>13.3024</c:v>
                </c:pt>
                <c:pt idx="8315">
                  <c:v>13.304</c:v>
                </c:pt>
                <c:pt idx="8316">
                  <c:v>13.3056</c:v>
                </c:pt>
                <c:pt idx="8317">
                  <c:v>13.3072</c:v>
                </c:pt>
                <c:pt idx="8318">
                  <c:v>13.308800000000002</c:v>
                </c:pt>
                <c:pt idx="8319">
                  <c:v>13.310400000000001</c:v>
                </c:pt>
                <c:pt idx="8320">
                  <c:v>13.312000000000001</c:v>
                </c:pt>
                <c:pt idx="8321">
                  <c:v>13.313600000000001</c:v>
                </c:pt>
                <c:pt idx="8322">
                  <c:v>13.315200000000001</c:v>
                </c:pt>
                <c:pt idx="8323">
                  <c:v>13.316800000000001</c:v>
                </c:pt>
                <c:pt idx="8324">
                  <c:v>13.3184</c:v>
                </c:pt>
                <c:pt idx="8325">
                  <c:v>13.32</c:v>
                </c:pt>
                <c:pt idx="8326">
                  <c:v>13.3216</c:v>
                </c:pt>
                <c:pt idx="8327">
                  <c:v>13.3232</c:v>
                </c:pt>
                <c:pt idx="8328">
                  <c:v>13.3248</c:v>
                </c:pt>
                <c:pt idx="8329">
                  <c:v>13.326400000000001</c:v>
                </c:pt>
                <c:pt idx="8330">
                  <c:v>13.328000000000001</c:v>
                </c:pt>
                <c:pt idx="8331">
                  <c:v>13.329600000000001</c:v>
                </c:pt>
                <c:pt idx="8332">
                  <c:v>13.331200000000001</c:v>
                </c:pt>
                <c:pt idx="8333">
                  <c:v>13.332800000000001</c:v>
                </c:pt>
                <c:pt idx="8334">
                  <c:v>13.3344</c:v>
                </c:pt>
                <c:pt idx="8335">
                  <c:v>13.336</c:v>
                </c:pt>
                <c:pt idx="8336">
                  <c:v>13.3376</c:v>
                </c:pt>
                <c:pt idx="8337">
                  <c:v>13.3392</c:v>
                </c:pt>
                <c:pt idx="8338">
                  <c:v>13.3408</c:v>
                </c:pt>
                <c:pt idx="8339">
                  <c:v>13.342400000000001</c:v>
                </c:pt>
                <c:pt idx="8340">
                  <c:v>13.344000000000001</c:v>
                </c:pt>
                <c:pt idx="8341">
                  <c:v>13.345600000000001</c:v>
                </c:pt>
                <c:pt idx="8342">
                  <c:v>13.347200000000001</c:v>
                </c:pt>
                <c:pt idx="8343">
                  <c:v>13.348800000000001</c:v>
                </c:pt>
                <c:pt idx="8344">
                  <c:v>13.3504</c:v>
                </c:pt>
                <c:pt idx="8345">
                  <c:v>13.352</c:v>
                </c:pt>
                <c:pt idx="8346">
                  <c:v>13.3536</c:v>
                </c:pt>
                <c:pt idx="8347">
                  <c:v>13.3552</c:v>
                </c:pt>
                <c:pt idx="8348">
                  <c:v>13.3568</c:v>
                </c:pt>
                <c:pt idx="8349">
                  <c:v>13.358400000000001</c:v>
                </c:pt>
                <c:pt idx="8350">
                  <c:v>13.360000000000001</c:v>
                </c:pt>
                <c:pt idx="8351">
                  <c:v>13.361600000000001</c:v>
                </c:pt>
                <c:pt idx="8352">
                  <c:v>13.363200000000001</c:v>
                </c:pt>
                <c:pt idx="8353">
                  <c:v>13.364800000000001</c:v>
                </c:pt>
                <c:pt idx="8354">
                  <c:v>13.366400000000001</c:v>
                </c:pt>
                <c:pt idx="8355">
                  <c:v>13.368</c:v>
                </c:pt>
                <c:pt idx="8356">
                  <c:v>13.3696</c:v>
                </c:pt>
                <c:pt idx="8357">
                  <c:v>13.3712</c:v>
                </c:pt>
                <c:pt idx="8358">
                  <c:v>13.3728</c:v>
                </c:pt>
                <c:pt idx="8359">
                  <c:v>13.374400000000001</c:v>
                </c:pt>
                <c:pt idx="8360">
                  <c:v>13.376000000000001</c:v>
                </c:pt>
                <c:pt idx="8361">
                  <c:v>13.377600000000001</c:v>
                </c:pt>
                <c:pt idx="8362">
                  <c:v>13.379200000000001</c:v>
                </c:pt>
                <c:pt idx="8363">
                  <c:v>13.380800000000001</c:v>
                </c:pt>
                <c:pt idx="8364">
                  <c:v>13.382400000000001</c:v>
                </c:pt>
                <c:pt idx="8365">
                  <c:v>13.384</c:v>
                </c:pt>
                <c:pt idx="8366">
                  <c:v>13.3856</c:v>
                </c:pt>
                <c:pt idx="8367">
                  <c:v>13.3872</c:v>
                </c:pt>
                <c:pt idx="8368">
                  <c:v>13.3888</c:v>
                </c:pt>
                <c:pt idx="8369">
                  <c:v>13.390400000000001</c:v>
                </c:pt>
                <c:pt idx="8370">
                  <c:v>13.392000000000001</c:v>
                </c:pt>
                <c:pt idx="8371">
                  <c:v>13.393600000000001</c:v>
                </c:pt>
                <c:pt idx="8372">
                  <c:v>13.395200000000001</c:v>
                </c:pt>
                <c:pt idx="8373">
                  <c:v>13.396800000000001</c:v>
                </c:pt>
                <c:pt idx="8374">
                  <c:v>13.398400000000001</c:v>
                </c:pt>
                <c:pt idx="8375">
                  <c:v>13.4</c:v>
                </c:pt>
                <c:pt idx="8376">
                  <c:v>13.4016</c:v>
                </c:pt>
                <c:pt idx="8377">
                  <c:v>13.4032</c:v>
                </c:pt>
                <c:pt idx="8378">
                  <c:v>13.4048</c:v>
                </c:pt>
                <c:pt idx="8379">
                  <c:v>13.406400000000001</c:v>
                </c:pt>
                <c:pt idx="8380">
                  <c:v>13.408000000000001</c:v>
                </c:pt>
                <c:pt idx="8381">
                  <c:v>13.409600000000001</c:v>
                </c:pt>
                <c:pt idx="8382">
                  <c:v>13.411200000000001</c:v>
                </c:pt>
                <c:pt idx="8383">
                  <c:v>13.412800000000001</c:v>
                </c:pt>
                <c:pt idx="8384">
                  <c:v>13.414400000000001</c:v>
                </c:pt>
                <c:pt idx="8385">
                  <c:v>13.416</c:v>
                </c:pt>
                <c:pt idx="8386">
                  <c:v>13.4176</c:v>
                </c:pt>
                <c:pt idx="8387">
                  <c:v>13.4192</c:v>
                </c:pt>
                <c:pt idx="8388">
                  <c:v>13.4208</c:v>
                </c:pt>
                <c:pt idx="8389">
                  <c:v>13.422400000000001</c:v>
                </c:pt>
                <c:pt idx="8390">
                  <c:v>13.424000000000001</c:v>
                </c:pt>
                <c:pt idx="8391">
                  <c:v>13.425600000000001</c:v>
                </c:pt>
                <c:pt idx="8392">
                  <c:v>13.427200000000001</c:v>
                </c:pt>
                <c:pt idx="8393">
                  <c:v>13.428800000000001</c:v>
                </c:pt>
                <c:pt idx="8394">
                  <c:v>13.430400000000001</c:v>
                </c:pt>
                <c:pt idx="8395">
                  <c:v>13.432</c:v>
                </c:pt>
                <c:pt idx="8396">
                  <c:v>13.4336</c:v>
                </c:pt>
                <c:pt idx="8397">
                  <c:v>13.4352</c:v>
                </c:pt>
                <c:pt idx="8398">
                  <c:v>13.4368</c:v>
                </c:pt>
                <c:pt idx="8399">
                  <c:v>13.438400000000001</c:v>
                </c:pt>
                <c:pt idx="8400">
                  <c:v>13.440000000000001</c:v>
                </c:pt>
                <c:pt idx="8401">
                  <c:v>13.441600000000001</c:v>
                </c:pt>
                <c:pt idx="8402">
                  <c:v>13.443200000000001</c:v>
                </c:pt>
                <c:pt idx="8403">
                  <c:v>13.444800000000001</c:v>
                </c:pt>
                <c:pt idx="8404">
                  <c:v>13.446400000000001</c:v>
                </c:pt>
                <c:pt idx="8405">
                  <c:v>13.448</c:v>
                </c:pt>
                <c:pt idx="8406">
                  <c:v>13.4496</c:v>
                </c:pt>
                <c:pt idx="8407">
                  <c:v>13.4512</c:v>
                </c:pt>
                <c:pt idx="8408">
                  <c:v>13.4528</c:v>
                </c:pt>
                <c:pt idx="8409">
                  <c:v>13.454400000000001</c:v>
                </c:pt>
                <c:pt idx="8410">
                  <c:v>13.456000000000001</c:v>
                </c:pt>
                <c:pt idx="8411">
                  <c:v>13.457600000000001</c:v>
                </c:pt>
                <c:pt idx="8412">
                  <c:v>13.459200000000001</c:v>
                </c:pt>
                <c:pt idx="8413">
                  <c:v>13.460800000000001</c:v>
                </c:pt>
                <c:pt idx="8414">
                  <c:v>13.462400000000001</c:v>
                </c:pt>
                <c:pt idx="8415">
                  <c:v>13.464</c:v>
                </c:pt>
                <c:pt idx="8416">
                  <c:v>13.4656</c:v>
                </c:pt>
                <c:pt idx="8417">
                  <c:v>13.4672</c:v>
                </c:pt>
                <c:pt idx="8418">
                  <c:v>13.4688</c:v>
                </c:pt>
                <c:pt idx="8419">
                  <c:v>13.470400000000001</c:v>
                </c:pt>
                <c:pt idx="8420">
                  <c:v>13.472000000000001</c:v>
                </c:pt>
                <c:pt idx="8421">
                  <c:v>13.473600000000001</c:v>
                </c:pt>
                <c:pt idx="8422">
                  <c:v>13.475200000000001</c:v>
                </c:pt>
                <c:pt idx="8423">
                  <c:v>13.476800000000001</c:v>
                </c:pt>
                <c:pt idx="8424">
                  <c:v>13.478400000000001</c:v>
                </c:pt>
                <c:pt idx="8425">
                  <c:v>13.48</c:v>
                </c:pt>
                <c:pt idx="8426">
                  <c:v>13.4816</c:v>
                </c:pt>
                <c:pt idx="8427">
                  <c:v>13.4832</c:v>
                </c:pt>
                <c:pt idx="8428">
                  <c:v>13.4848</c:v>
                </c:pt>
                <c:pt idx="8429">
                  <c:v>13.486400000000001</c:v>
                </c:pt>
                <c:pt idx="8430">
                  <c:v>13.488000000000001</c:v>
                </c:pt>
                <c:pt idx="8431">
                  <c:v>13.489600000000001</c:v>
                </c:pt>
                <c:pt idx="8432">
                  <c:v>13.491200000000001</c:v>
                </c:pt>
                <c:pt idx="8433">
                  <c:v>13.492800000000001</c:v>
                </c:pt>
                <c:pt idx="8434">
                  <c:v>13.494400000000001</c:v>
                </c:pt>
                <c:pt idx="8435">
                  <c:v>13.496</c:v>
                </c:pt>
                <c:pt idx="8436">
                  <c:v>13.4976</c:v>
                </c:pt>
                <c:pt idx="8437">
                  <c:v>13.4992</c:v>
                </c:pt>
                <c:pt idx="8438">
                  <c:v>13.5008</c:v>
                </c:pt>
                <c:pt idx="8439">
                  <c:v>13.502400000000002</c:v>
                </c:pt>
                <c:pt idx="8440">
                  <c:v>13.504000000000001</c:v>
                </c:pt>
                <c:pt idx="8441">
                  <c:v>13.505600000000001</c:v>
                </c:pt>
                <c:pt idx="8442">
                  <c:v>13.507200000000001</c:v>
                </c:pt>
                <c:pt idx="8443">
                  <c:v>13.508800000000001</c:v>
                </c:pt>
                <c:pt idx="8444">
                  <c:v>13.510400000000001</c:v>
                </c:pt>
                <c:pt idx="8445">
                  <c:v>13.512</c:v>
                </c:pt>
                <c:pt idx="8446">
                  <c:v>13.5136</c:v>
                </c:pt>
                <c:pt idx="8447">
                  <c:v>13.5152</c:v>
                </c:pt>
                <c:pt idx="8448">
                  <c:v>13.5168</c:v>
                </c:pt>
                <c:pt idx="8449">
                  <c:v>13.518400000000002</c:v>
                </c:pt>
                <c:pt idx="8450">
                  <c:v>13.520000000000001</c:v>
                </c:pt>
                <c:pt idx="8451">
                  <c:v>13.521600000000001</c:v>
                </c:pt>
                <c:pt idx="8452">
                  <c:v>13.523200000000001</c:v>
                </c:pt>
                <c:pt idx="8453">
                  <c:v>13.524800000000001</c:v>
                </c:pt>
                <c:pt idx="8454">
                  <c:v>13.526400000000001</c:v>
                </c:pt>
                <c:pt idx="8455">
                  <c:v>13.528</c:v>
                </c:pt>
                <c:pt idx="8456">
                  <c:v>13.5296</c:v>
                </c:pt>
                <c:pt idx="8457">
                  <c:v>13.5312</c:v>
                </c:pt>
                <c:pt idx="8458">
                  <c:v>13.5328</c:v>
                </c:pt>
                <c:pt idx="8459">
                  <c:v>13.5344</c:v>
                </c:pt>
                <c:pt idx="8460">
                  <c:v>13.536000000000001</c:v>
                </c:pt>
                <c:pt idx="8461">
                  <c:v>13.537600000000001</c:v>
                </c:pt>
                <c:pt idx="8462">
                  <c:v>13.539200000000001</c:v>
                </c:pt>
                <c:pt idx="8463">
                  <c:v>13.540800000000001</c:v>
                </c:pt>
                <c:pt idx="8464">
                  <c:v>13.542400000000001</c:v>
                </c:pt>
                <c:pt idx="8465">
                  <c:v>13.544</c:v>
                </c:pt>
                <c:pt idx="8466">
                  <c:v>13.5456</c:v>
                </c:pt>
                <c:pt idx="8467">
                  <c:v>13.5472</c:v>
                </c:pt>
                <c:pt idx="8468">
                  <c:v>13.5488</c:v>
                </c:pt>
                <c:pt idx="8469">
                  <c:v>13.5504</c:v>
                </c:pt>
                <c:pt idx="8470">
                  <c:v>13.552000000000001</c:v>
                </c:pt>
                <c:pt idx="8471">
                  <c:v>13.553600000000001</c:v>
                </c:pt>
                <c:pt idx="8472">
                  <c:v>13.555200000000001</c:v>
                </c:pt>
                <c:pt idx="8473">
                  <c:v>13.556800000000001</c:v>
                </c:pt>
                <c:pt idx="8474">
                  <c:v>13.558400000000001</c:v>
                </c:pt>
                <c:pt idx="8475">
                  <c:v>13.56</c:v>
                </c:pt>
                <c:pt idx="8476">
                  <c:v>13.5616</c:v>
                </c:pt>
                <c:pt idx="8477">
                  <c:v>13.5632</c:v>
                </c:pt>
                <c:pt idx="8478">
                  <c:v>13.5648</c:v>
                </c:pt>
                <c:pt idx="8479">
                  <c:v>13.5664</c:v>
                </c:pt>
                <c:pt idx="8480">
                  <c:v>13.568000000000001</c:v>
                </c:pt>
                <c:pt idx="8481">
                  <c:v>13.569600000000001</c:v>
                </c:pt>
                <c:pt idx="8482">
                  <c:v>13.571200000000001</c:v>
                </c:pt>
                <c:pt idx="8483">
                  <c:v>13.572800000000001</c:v>
                </c:pt>
                <c:pt idx="8484">
                  <c:v>13.574400000000001</c:v>
                </c:pt>
                <c:pt idx="8485">
                  <c:v>13.576000000000001</c:v>
                </c:pt>
                <c:pt idx="8486">
                  <c:v>13.5776</c:v>
                </c:pt>
                <c:pt idx="8487">
                  <c:v>13.5792</c:v>
                </c:pt>
                <c:pt idx="8488">
                  <c:v>13.5808</c:v>
                </c:pt>
                <c:pt idx="8489">
                  <c:v>13.5824</c:v>
                </c:pt>
                <c:pt idx="8490">
                  <c:v>13.584000000000001</c:v>
                </c:pt>
                <c:pt idx="8491">
                  <c:v>13.585600000000001</c:v>
                </c:pt>
                <c:pt idx="8492">
                  <c:v>13.587200000000001</c:v>
                </c:pt>
                <c:pt idx="8493">
                  <c:v>13.588800000000001</c:v>
                </c:pt>
                <c:pt idx="8494">
                  <c:v>13.590400000000001</c:v>
                </c:pt>
                <c:pt idx="8495">
                  <c:v>13.592000000000001</c:v>
                </c:pt>
                <c:pt idx="8496">
                  <c:v>13.5936</c:v>
                </c:pt>
                <c:pt idx="8497">
                  <c:v>13.5952</c:v>
                </c:pt>
                <c:pt idx="8498">
                  <c:v>13.5968</c:v>
                </c:pt>
                <c:pt idx="8499">
                  <c:v>13.5984</c:v>
                </c:pt>
                <c:pt idx="8500">
                  <c:v>13.600000000000001</c:v>
                </c:pt>
                <c:pt idx="8501">
                  <c:v>13.601600000000001</c:v>
                </c:pt>
                <c:pt idx="8502">
                  <c:v>13.603200000000001</c:v>
                </c:pt>
                <c:pt idx="8503">
                  <c:v>13.604800000000001</c:v>
                </c:pt>
                <c:pt idx="8504">
                  <c:v>13.606400000000001</c:v>
                </c:pt>
                <c:pt idx="8505">
                  <c:v>13.608000000000001</c:v>
                </c:pt>
                <c:pt idx="8506">
                  <c:v>13.6096</c:v>
                </c:pt>
                <c:pt idx="8507">
                  <c:v>13.6112</c:v>
                </c:pt>
                <c:pt idx="8508">
                  <c:v>13.6128</c:v>
                </c:pt>
                <c:pt idx="8509">
                  <c:v>13.6144</c:v>
                </c:pt>
                <c:pt idx="8510">
                  <c:v>13.616000000000001</c:v>
                </c:pt>
                <c:pt idx="8511">
                  <c:v>13.617600000000001</c:v>
                </c:pt>
                <c:pt idx="8512">
                  <c:v>13.619200000000001</c:v>
                </c:pt>
                <c:pt idx="8513">
                  <c:v>13.620800000000001</c:v>
                </c:pt>
                <c:pt idx="8514">
                  <c:v>13.622400000000001</c:v>
                </c:pt>
                <c:pt idx="8515">
                  <c:v>13.624000000000001</c:v>
                </c:pt>
                <c:pt idx="8516">
                  <c:v>13.6256</c:v>
                </c:pt>
                <c:pt idx="8517">
                  <c:v>13.6272</c:v>
                </c:pt>
                <c:pt idx="8518">
                  <c:v>13.6288</c:v>
                </c:pt>
                <c:pt idx="8519">
                  <c:v>13.6304</c:v>
                </c:pt>
                <c:pt idx="8520">
                  <c:v>13.632000000000001</c:v>
                </c:pt>
                <c:pt idx="8521">
                  <c:v>13.633600000000001</c:v>
                </c:pt>
                <c:pt idx="8522">
                  <c:v>13.635200000000001</c:v>
                </c:pt>
                <c:pt idx="8523">
                  <c:v>13.636800000000001</c:v>
                </c:pt>
                <c:pt idx="8524">
                  <c:v>13.638400000000001</c:v>
                </c:pt>
                <c:pt idx="8525">
                  <c:v>13.64</c:v>
                </c:pt>
                <c:pt idx="8526">
                  <c:v>13.6416</c:v>
                </c:pt>
                <c:pt idx="8527">
                  <c:v>13.6432</c:v>
                </c:pt>
                <c:pt idx="8528">
                  <c:v>13.6448</c:v>
                </c:pt>
                <c:pt idx="8529">
                  <c:v>13.6464</c:v>
                </c:pt>
                <c:pt idx="8530">
                  <c:v>13.648000000000001</c:v>
                </c:pt>
                <c:pt idx="8531">
                  <c:v>13.649600000000001</c:v>
                </c:pt>
                <c:pt idx="8532">
                  <c:v>13.651200000000001</c:v>
                </c:pt>
                <c:pt idx="8533">
                  <c:v>13.652800000000001</c:v>
                </c:pt>
                <c:pt idx="8534">
                  <c:v>13.654400000000001</c:v>
                </c:pt>
                <c:pt idx="8535">
                  <c:v>13.656000000000001</c:v>
                </c:pt>
                <c:pt idx="8536">
                  <c:v>13.6576</c:v>
                </c:pt>
                <c:pt idx="8537">
                  <c:v>13.6592</c:v>
                </c:pt>
                <c:pt idx="8538">
                  <c:v>13.6608</c:v>
                </c:pt>
                <c:pt idx="8539">
                  <c:v>13.6624</c:v>
                </c:pt>
                <c:pt idx="8540">
                  <c:v>13.664000000000001</c:v>
                </c:pt>
                <c:pt idx="8541">
                  <c:v>13.665600000000001</c:v>
                </c:pt>
                <c:pt idx="8542">
                  <c:v>13.667200000000001</c:v>
                </c:pt>
                <c:pt idx="8543">
                  <c:v>13.668800000000001</c:v>
                </c:pt>
                <c:pt idx="8544">
                  <c:v>13.670400000000001</c:v>
                </c:pt>
                <c:pt idx="8545">
                  <c:v>13.672000000000001</c:v>
                </c:pt>
                <c:pt idx="8546">
                  <c:v>13.6736</c:v>
                </c:pt>
                <c:pt idx="8547">
                  <c:v>13.6752</c:v>
                </c:pt>
                <c:pt idx="8548">
                  <c:v>13.6768</c:v>
                </c:pt>
                <c:pt idx="8549">
                  <c:v>13.6784</c:v>
                </c:pt>
                <c:pt idx="8550">
                  <c:v>13.680000000000001</c:v>
                </c:pt>
                <c:pt idx="8551">
                  <c:v>13.681600000000001</c:v>
                </c:pt>
                <c:pt idx="8552">
                  <c:v>13.683200000000001</c:v>
                </c:pt>
                <c:pt idx="8553">
                  <c:v>13.684800000000001</c:v>
                </c:pt>
                <c:pt idx="8554">
                  <c:v>13.686400000000001</c:v>
                </c:pt>
                <c:pt idx="8555">
                  <c:v>13.688000000000001</c:v>
                </c:pt>
                <c:pt idx="8556">
                  <c:v>13.6896</c:v>
                </c:pt>
                <c:pt idx="8557">
                  <c:v>13.6912</c:v>
                </c:pt>
                <c:pt idx="8558">
                  <c:v>13.6928</c:v>
                </c:pt>
                <c:pt idx="8559">
                  <c:v>13.6944</c:v>
                </c:pt>
                <c:pt idx="8560">
                  <c:v>13.696000000000002</c:v>
                </c:pt>
                <c:pt idx="8561">
                  <c:v>13.697600000000001</c:v>
                </c:pt>
                <c:pt idx="8562">
                  <c:v>13.699200000000001</c:v>
                </c:pt>
                <c:pt idx="8563">
                  <c:v>13.700800000000001</c:v>
                </c:pt>
                <c:pt idx="8564">
                  <c:v>13.702400000000001</c:v>
                </c:pt>
                <c:pt idx="8565">
                  <c:v>13.704000000000001</c:v>
                </c:pt>
                <c:pt idx="8566">
                  <c:v>13.7056</c:v>
                </c:pt>
                <c:pt idx="8567">
                  <c:v>13.7072</c:v>
                </c:pt>
                <c:pt idx="8568">
                  <c:v>13.7088</c:v>
                </c:pt>
                <c:pt idx="8569">
                  <c:v>13.7104</c:v>
                </c:pt>
                <c:pt idx="8570">
                  <c:v>13.712000000000002</c:v>
                </c:pt>
                <c:pt idx="8571">
                  <c:v>13.713600000000001</c:v>
                </c:pt>
                <c:pt idx="8572">
                  <c:v>13.715200000000001</c:v>
                </c:pt>
                <c:pt idx="8573">
                  <c:v>13.716800000000001</c:v>
                </c:pt>
                <c:pt idx="8574">
                  <c:v>13.718400000000001</c:v>
                </c:pt>
                <c:pt idx="8575">
                  <c:v>13.72</c:v>
                </c:pt>
                <c:pt idx="8576">
                  <c:v>13.7216</c:v>
                </c:pt>
                <c:pt idx="8577">
                  <c:v>13.7232</c:v>
                </c:pt>
                <c:pt idx="8578">
                  <c:v>13.7248</c:v>
                </c:pt>
                <c:pt idx="8579">
                  <c:v>13.7264</c:v>
                </c:pt>
                <c:pt idx="8580">
                  <c:v>13.728000000000002</c:v>
                </c:pt>
                <c:pt idx="8581">
                  <c:v>13.729600000000001</c:v>
                </c:pt>
                <c:pt idx="8582">
                  <c:v>13.731200000000001</c:v>
                </c:pt>
                <c:pt idx="8583">
                  <c:v>13.732800000000001</c:v>
                </c:pt>
                <c:pt idx="8584">
                  <c:v>13.734400000000001</c:v>
                </c:pt>
                <c:pt idx="8585">
                  <c:v>13.736000000000001</c:v>
                </c:pt>
                <c:pt idx="8586">
                  <c:v>13.7376</c:v>
                </c:pt>
                <c:pt idx="8587">
                  <c:v>13.7392</c:v>
                </c:pt>
                <c:pt idx="8588">
                  <c:v>13.7408</c:v>
                </c:pt>
                <c:pt idx="8589">
                  <c:v>13.7424</c:v>
                </c:pt>
                <c:pt idx="8590">
                  <c:v>13.744</c:v>
                </c:pt>
                <c:pt idx="8591">
                  <c:v>13.745600000000001</c:v>
                </c:pt>
                <c:pt idx="8592">
                  <c:v>13.747200000000001</c:v>
                </c:pt>
                <c:pt idx="8593">
                  <c:v>13.748800000000001</c:v>
                </c:pt>
                <c:pt idx="8594">
                  <c:v>13.750400000000001</c:v>
                </c:pt>
                <c:pt idx="8595">
                  <c:v>13.752000000000001</c:v>
                </c:pt>
                <c:pt idx="8596">
                  <c:v>13.7536</c:v>
                </c:pt>
                <c:pt idx="8597">
                  <c:v>13.7552</c:v>
                </c:pt>
                <c:pt idx="8598">
                  <c:v>13.7568</c:v>
                </c:pt>
                <c:pt idx="8599">
                  <c:v>13.7584</c:v>
                </c:pt>
                <c:pt idx="8600">
                  <c:v>13.76</c:v>
                </c:pt>
                <c:pt idx="8601">
                  <c:v>13.761600000000001</c:v>
                </c:pt>
                <c:pt idx="8602">
                  <c:v>13.763200000000001</c:v>
                </c:pt>
                <c:pt idx="8603">
                  <c:v>13.764800000000001</c:v>
                </c:pt>
                <c:pt idx="8604">
                  <c:v>13.766400000000001</c:v>
                </c:pt>
                <c:pt idx="8605">
                  <c:v>13.768000000000001</c:v>
                </c:pt>
                <c:pt idx="8606">
                  <c:v>13.769600000000001</c:v>
                </c:pt>
                <c:pt idx="8607">
                  <c:v>13.7712</c:v>
                </c:pt>
                <c:pt idx="8608">
                  <c:v>13.7728</c:v>
                </c:pt>
                <c:pt idx="8609">
                  <c:v>13.7744</c:v>
                </c:pt>
                <c:pt idx="8610">
                  <c:v>13.776</c:v>
                </c:pt>
                <c:pt idx="8611">
                  <c:v>13.777600000000001</c:v>
                </c:pt>
                <c:pt idx="8612">
                  <c:v>13.779200000000001</c:v>
                </c:pt>
                <c:pt idx="8613">
                  <c:v>13.780800000000001</c:v>
                </c:pt>
                <c:pt idx="8614">
                  <c:v>13.782400000000001</c:v>
                </c:pt>
                <c:pt idx="8615">
                  <c:v>13.784000000000001</c:v>
                </c:pt>
                <c:pt idx="8616">
                  <c:v>13.785600000000001</c:v>
                </c:pt>
                <c:pt idx="8617">
                  <c:v>13.7872</c:v>
                </c:pt>
                <c:pt idx="8618">
                  <c:v>13.7888</c:v>
                </c:pt>
                <c:pt idx="8619">
                  <c:v>13.7904</c:v>
                </c:pt>
                <c:pt idx="8620">
                  <c:v>13.792</c:v>
                </c:pt>
                <c:pt idx="8621">
                  <c:v>13.793600000000001</c:v>
                </c:pt>
                <c:pt idx="8622">
                  <c:v>13.795200000000001</c:v>
                </c:pt>
                <c:pt idx="8623">
                  <c:v>13.796800000000001</c:v>
                </c:pt>
                <c:pt idx="8624">
                  <c:v>13.798400000000001</c:v>
                </c:pt>
                <c:pt idx="8625">
                  <c:v>13.8</c:v>
                </c:pt>
                <c:pt idx="8626">
                  <c:v>13.801600000000001</c:v>
                </c:pt>
                <c:pt idx="8627">
                  <c:v>13.8032</c:v>
                </c:pt>
                <c:pt idx="8628">
                  <c:v>13.8048</c:v>
                </c:pt>
                <c:pt idx="8629">
                  <c:v>13.8064</c:v>
                </c:pt>
                <c:pt idx="8630">
                  <c:v>13.808</c:v>
                </c:pt>
                <c:pt idx="8631">
                  <c:v>13.809600000000001</c:v>
                </c:pt>
                <c:pt idx="8632">
                  <c:v>13.811200000000001</c:v>
                </c:pt>
                <c:pt idx="8633">
                  <c:v>13.812800000000001</c:v>
                </c:pt>
                <c:pt idx="8634">
                  <c:v>13.814400000000001</c:v>
                </c:pt>
                <c:pt idx="8635">
                  <c:v>13.816000000000001</c:v>
                </c:pt>
                <c:pt idx="8636">
                  <c:v>13.817600000000001</c:v>
                </c:pt>
                <c:pt idx="8637">
                  <c:v>13.8192</c:v>
                </c:pt>
                <c:pt idx="8638">
                  <c:v>13.8208</c:v>
                </c:pt>
                <c:pt idx="8639">
                  <c:v>13.8224</c:v>
                </c:pt>
                <c:pt idx="8640">
                  <c:v>13.824</c:v>
                </c:pt>
                <c:pt idx="8641">
                  <c:v>13.825600000000001</c:v>
                </c:pt>
                <c:pt idx="8642">
                  <c:v>13.827200000000001</c:v>
                </c:pt>
                <c:pt idx="8643">
                  <c:v>13.828800000000001</c:v>
                </c:pt>
                <c:pt idx="8644">
                  <c:v>13.830400000000001</c:v>
                </c:pt>
                <c:pt idx="8645">
                  <c:v>13.832000000000001</c:v>
                </c:pt>
                <c:pt idx="8646">
                  <c:v>13.833600000000001</c:v>
                </c:pt>
                <c:pt idx="8647">
                  <c:v>13.8352</c:v>
                </c:pt>
                <c:pt idx="8648">
                  <c:v>13.8368</c:v>
                </c:pt>
                <c:pt idx="8649">
                  <c:v>13.8384</c:v>
                </c:pt>
                <c:pt idx="8650">
                  <c:v>13.84</c:v>
                </c:pt>
                <c:pt idx="8651">
                  <c:v>13.841600000000001</c:v>
                </c:pt>
                <c:pt idx="8652">
                  <c:v>13.843200000000001</c:v>
                </c:pt>
                <c:pt idx="8653">
                  <c:v>13.844800000000001</c:v>
                </c:pt>
                <c:pt idx="8654">
                  <c:v>13.846400000000001</c:v>
                </c:pt>
                <c:pt idx="8655">
                  <c:v>13.848000000000001</c:v>
                </c:pt>
                <c:pt idx="8656">
                  <c:v>13.849600000000001</c:v>
                </c:pt>
                <c:pt idx="8657">
                  <c:v>13.8512</c:v>
                </c:pt>
                <c:pt idx="8658">
                  <c:v>13.8528</c:v>
                </c:pt>
                <c:pt idx="8659">
                  <c:v>13.8544</c:v>
                </c:pt>
                <c:pt idx="8660">
                  <c:v>13.856</c:v>
                </c:pt>
                <c:pt idx="8661">
                  <c:v>13.857600000000001</c:v>
                </c:pt>
                <c:pt idx="8662">
                  <c:v>13.859200000000001</c:v>
                </c:pt>
                <c:pt idx="8663">
                  <c:v>13.860800000000001</c:v>
                </c:pt>
                <c:pt idx="8664">
                  <c:v>13.862400000000001</c:v>
                </c:pt>
                <c:pt idx="8665">
                  <c:v>13.864000000000001</c:v>
                </c:pt>
                <c:pt idx="8666">
                  <c:v>13.865600000000001</c:v>
                </c:pt>
                <c:pt idx="8667">
                  <c:v>13.8672</c:v>
                </c:pt>
                <c:pt idx="8668">
                  <c:v>13.8688</c:v>
                </c:pt>
                <c:pt idx="8669">
                  <c:v>13.8704</c:v>
                </c:pt>
                <c:pt idx="8670">
                  <c:v>13.872</c:v>
                </c:pt>
                <c:pt idx="8671">
                  <c:v>13.873600000000001</c:v>
                </c:pt>
                <c:pt idx="8672">
                  <c:v>13.875200000000001</c:v>
                </c:pt>
                <c:pt idx="8673">
                  <c:v>13.876800000000001</c:v>
                </c:pt>
                <c:pt idx="8674">
                  <c:v>13.878400000000001</c:v>
                </c:pt>
                <c:pt idx="8675">
                  <c:v>13.88</c:v>
                </c:pt>
                <c:pt idx="8676">
                  <c:v>13.881600000000001</c:v>
                </c:pt>
                <c:pt idx="8677">
                  <c:v>13.8832</c:v>
                </c:pt>
                <c:pt idx="8678">
                  <c:v>13.8848</c:v>
                </c:pt>
                <c:pt idx="8679">
                  <c:v>13.8864</c:v>
                </c:pt>
                <c:pt idx="8680">
                  <c:v>13.888</c:v>
                </c:pt>
                <c:pt idx="8681">
                  <c:v>13.889600000000002</c:v>
                </c:pt>
                <c:pt idx="8682">
                  <c:v>13.891200000000001</c:v>
                </c:pt>
                <c:pt idx="8683">
                  <c:v>13.892800000000001</c:v>
                </c:pt>
                <c:pt idx="8684">
                  <c:v>13.894400000000001</c:v>
                </c:pt>
                <c:pt idx="8685">
                  <c:v>13.896000000000001</c:v>
                </c:pt>
                <c:pt idx="8686">
                  <c:v>13.897600000000001</c:v>
                </c:pt>
                <c:pt idx="8687">
                  <c:v>13.8992</c:v>
                </c:pt>
                <c:pt idx="8688">
                  <c:v>13.9008</c:v>
                </c:pt>
                <c:pt idx="8689">
                  <c:v>13.9024</c:v>
                </c:pt>
                <c:pt idx="8690">
                  <c:v>13.904</c:v>
                </c:pt>
                <c:pt idx="8691">
                  <c:v>13.905600000000002</c:v>
                </c:pt>
                <c:pt idx="8692">
                  <c:v>13.907200000000001</c:v>
                </c:pt>
                <c:pt idx="8693">
                  <c:v>13.908800000000001</c:v>
                </c:pt>
                <c:pt idx="8694">
                  <c:v>13.910400000000001</c:v>
                </c:pt>
                <c:pt idx="8695">
                  <c:v>13.912000000000001</c:v>
                </c:pt>
                <c:pt idx="8696">
                  <c:v>13.913600000000001</c:v>
                </c:pt>
                <c:pt idx="8697">
                  <c:v>13.9152</c:v>
                </c:pt>
                <c:pt idx="8698">
                  <c:v>13.9168</c:v>
                </c:pt>
                <c:pt idx="8699">
                  <c:v>13.9184</c:v>
                </c:pt>
                <c:pt idx="8700">
                  <c:v>13.92</c:v>
                </c:pt>
                <c:pt idx="8701">
                  <c:v>13.921600000000002</c:v>
                </c:pt>
                <c:pt idx="8702">
                  <c:v>13.923200000000001</c:v>
                </c:pt>
                <c:pt idx="8703">
                  <c:v>13.924800000000001</c:v>
                </c:pt>
                <c:pt idx="8704">
                  <c:v>13.926400000000001</c:v>
                </c:pt>
                <c:pt idx="8705">
                  <c:v>13.928000000000001</c:v>
                </c:pt>
                <c:pt idx="8706">
                  <c:v>13.929600000000001</c:v>
                </c:pt>
                <c:pt idx="8707">
                  <c:v>13.9312</c:v>
                </c:pt>
                <c:pt idx="8708">
                  <c:v>13.9328</c:v>
                </c:pt>
                <c:pt idx="8709">
                  <c:v>13.9344</c:v>
                </c:pt>
                <c:pt idx="8710">
                  <c:v>13.936</c:v>
                </c:pt>
                <c:pt idx="8711">
                  <c:v>13.937600000000002</c:v>
                </c:pt>
                <c:pt idx="8712">
                  <c:v>13.939200000000001</c:v>
                </c:pt>
                <c:pt idx="8713">
                  <c:v>13.940800000000001</c:v>
                </c:pt>
                <c:pt idx="8714">
                  <c:v>13.942400000000001</c:v>
                </c:pt>
                <c:pt idx="8715">
                  <c:v>13.944000000000001</c:v>
                </c:pt>
                <c:pt idx="8716">
                  <c:v>13.945600000000001</c:v>
                </c:pt>
                <c:pt idx="8717">
                  <c:v>13.9472</c:v>
                </c:pt>
                <c:pt idx="8718">
                  <c:v>13.9488</c:v>
                </c:pt>
                <c:pt idx="8719">
                  <c:v>13.9504</c:v>
                </c:pt>
                <c:pt idx="8720">
                  <c:v>13.952</c:v>
                </c:pt>
                <c:pt idx="8721">
                  <c:v>13.9536</c:v>
                </c:pt>
                <c:pt idx="8722">
                  <c:v>13.955200000000001</c:v>
                </c:pt>
                <c:pt idx="8723">
                  <c:v>13.956800000000001</c:v>
                </c:pt>
                <c:pt idx="8724">
                  <c:v>13.958400000000001</c:v>
                </c:pt>
                <c:pt idx="8725">
                  <c:v>13.96</c:v>
                </c:pt>
                <c:pt idx="8726">
                  <c:v>13.961600000000001</c:v>
                </c:pt>
                <c:pt idx="8727">
                  <c:v>13.963200000000001</c:v>
                </c:pt>
                <c:pt idx="8728">
                  <c:v>13.9648</c:v>
                </c:pt>
                <c:pt idx="8729">
                  <c:v>13.9664</c:v>
                </c:pt>
                <c:pt idx="8730">
                  <c:v>13.968</c:v>
                </c:pt>
                <c:pt idx="8731">
                  <c:v>13.9696</c:v>
                </c:pt>
                <c:pt idx="8732">
                  <c:v>13.971200000000001</c:v>
                </c:pt>
                <c:pt idx="8733">
                  <c:v>13.972800000000001</c:v>
                </c:pt>
                <c:pt idx="8734">
                  <c:v>13.974400000000001</c:v>
                </c:pt>
                <c:pt idx="8735">
                  <c:v>13.976000000000001</c:v>
                </c:pt>
                <c:pt idx="8736">
                  <c:v>13.977600000000001</c:v>
                </c:pt>
                <c:pt idx="8737">
                  <c:v>13.979200000000001</c:v>
                </c:pt>
                <c:pt idx="8738">
                  <c:v>13.9808</c:v>
                </c:pt>
                <c:pt idx="8739">
                  <c:v>13.9824</c:v>
                </c:pt>
                <c:pt idx="8740">
                  <c:v>13.984</c:v>
                </c:pt>
                <c:pt idx="8741">
                  <c:v>13.9856</c:v>
                </c:pt>
                <c:pt idx="8742">
                  <c:v>13.987200000000001</c:v>
                </c:pt>
                <c:pt idx="8743">
                  <c:v>13.988800000000001</c:v>
                </c:pt>
                <c:pt idx="8744">
                  <c:v>13.990400000000001</c:v>
                </c:pt>
                <c:pt idx="8745">
                  <c:v>13.992000000000001</c:v>
                </c:pt>
                <c:pt idx="8746">
                  <c:v>13.993600000000001</c:v>
                </c:pt>
                <c:pt idx="8747">
                  <c:v>13.995200000000001</c:v>
                </c:pt>
                <c:pt idx="8748">
                  <c:v>13.9968</c:v>
                </c:pt>
                <c:pt idx="8749">
                  <c:v>13.9984</c:v>
                </c:pt>
                <c:pt idx="8750">
                  <c:v>14</c:v>
                </c:pt>
                <c:pt idx="8751">
                  <c:v>14.0016</c:v>
                </c:pt>
                <c:pt idx="8752">
                  <c:v>14.003200000000001</c:v>
                </c:pt>
                <c:pt idx="8753">
                  <c:v>14.004800000000001</c:v>
                </c:pt>
                <c:pt idx="8754">
                  <c:v>14.006400000000001</c:v>
                </c:pt>
                <c:pt idx="8755">
                  <c:v>14.008000000000001</c:v>
                </c:pt>
                <c:pt idx="8756">
                  <c:v>14.009600000000001</c:v>
                </c:pt>
                <c:pt idx="8757">
                  <c:v>14.011200000000001</c:v>
                </c:pt>
                <c:pt idx="8758">
                  <c:v>14.0128</c:v>
                </c:pt>
                <c:pt idx="8759">
                  <c:v>14.0144</c:v>
                </c:pt>
                <c:pt idx="8760">
                  <c:v>14.016</c:v>
                </c:pt>
                <c:pt idx="8761">
                  <c:v>14.0176</c:v>
                </c:pt>
                <c:pt idx="8762">
                  <c:v>14.019200000000001</c:v>
                </c:pt>
                <c:pt idx="8763">
                  <c:v>14.020800000000001</c:v>
                </c:pt>
                <c:pt idx="8764">
                  <c:v>14.022400000000001</c:v>
                </c:pt>
                <c:pt idx="8765">
                  <c:v>14.024000000000001</c:v>
                </c:pt>
                <c:pt idx="8766">
                  <c:v>14.025600000000001</c:v>
                </c:pt>
                <c:pt idx="8767">
                  <c:v>14.027200000000001</c:v>
                </c:pt>
                <c:pt idx="8768">
                  <c:v>14.0288</c:v>
                </c:pt>
                <c:pt idx="8769">
                  <c:v>14.0304</c:v>
                </c:pt>
                <c:pt idx="8770">
                  <c:v>14.032</c:v>
                </c:pt>
                <c:pt idx="8771">
                  <c:v>14.0336</c:v>
                </c:pt>
                <c:pt idx="8772">
                  <c:v>14.035200000000001</c:v>
                </c:pt>
                <c:pt idx="8773">
                  <c:v>14.036800000000001</c:v>
                </c:pt>
                <c:pt idx="8774">
                  <c:v>14.038400000000001</c:v>
                </c:pt>
                <c:pt idx="8775">
                  <c:v>14.040000000000001</c:v>
                </c:pt>
                <c:pt idx="8776">
                  <c:v>14.041600000000001</c:v>
                </c:pt>
                <c:pt idx="8777">
                  <c:v>14.043200000000001</c:v>
                </c:pt>
                <c:pt idx="8778">
                  <c:v>14.0448</c:v>
                </c:pt>
                <c:pt idx="8779">
                  <c:v>14.0464</c:v>
                </c:pt>
                <c:pt idx="8780">
                  <c:v>14.048</c:v>
                </c:pt>
                <c:pt idx="8781">
                  <c:v>14.0496</c:v>
                </c:pt>
                <c:pt idx="8782">
                  <c:v>14.051200000000001</c:v>
                </c:pt>
                <c:pt idx="8783">
                  <c:v>14.052800000000001</c:v>
                </c:pt>
                <c:pt idx="8784">
                  <c:v>14.054400000000001</c:v>
                </c:pt>
                <c:pt idx="8785">
                  <c:v>14.056000000000001</c:v>
                </c:pt>
                <c:pt idx="8786">
                  <c:v>14.057600000000001</c:v>
                </c:pt>
                <c:pt idx="8787">
                  <c:v>14.059200000000001</c:v>
                </c:pt>
                <c:pt idx="8788">
                  <c:v>14.0608</c:v>
                </c:pt>
                <c:pt idx="8789">
                  <c:v>14.0624</c:v>
                </c:pt>
                <c:pt idx="8790">
                  <c:v>14.064</c:v>
                </c:pt>
                <c:pt idx="8791">
                  <c:v>14.0656</c:v>
                </c:pt>
                <c:pt idx="8792">
                  <c:v>14.067200000000001</c:v>
                </c:pt>
                <c:pt idx="8793">
                  <c:v>14.068800000000001</c:v>
                </c:pt>
                <c:pt idx="8794">
                  <c:v>14.070400000000001</c:v>
                </c:pt>
                <c:pt idx="8795">
                  <c:v>14.072000000000001</c:v>
                </c:pt>
                <c:pt idx="8796">
                  <c:v>14.073600000000001</c:v>
                </c:pt>
                <c:pt idx="8797">
                  <c:v>14.075200000000001</c:v>
                </c:pt>
                <c:pt idx="8798">
                  <c:v>14.0768</c:v>
                </c:pt>
                <c:pt idx="8799">
                  <c:v>14.0784</c:v>
                </c:pt>
                <c:pt idx="8800">
                  <c:v>14.08</c:v>
                </c:pt>
                <c:pt idx="8801">
                  <c:v>14.0816</c:v>
                </c:pt>
                <c:pt idx="8802">
                  <c:v>14.083200000000001</c:v>
                </c:pt>
                <c:pt idx="8803">
                  <c:v>14.084800000000001</c:v>
                </c:pt>
                <c:pt idx="8804">
                  <c:v>14.086400000000001</c:v>
                </c:pt>
                <c:pt idx="8805">
                  <c:v>14.088000000000001</c:v>
                </c:pt>
                <c:pt idx="8806">
                  <c:v>14.089600000000001</c:v>
                </c:pt>
                <c:pt idx="8807">
                  <c:v>14.091200000000001</c:v>
                </c:pt>
                <c:pt idx="8808">
                  <c:v>14.0928</c:v>
                </c:pt>
                <c:pt idx="8809">
                  <c:v>14.0944</c:v>
                </c:pt>
                <c:pt idx="8810">
                  <c:v>14.096</c:v>
                </c:pt>
                <c:pt idx="8811">
                  <c:v>14.0976</c:v>
                </c:pt>
                <c:pt idx="8812">
                  <c:v>14.099200000000002</c:v>
                </c:pt>
                <c:pt idx="8813">
                  <c:v>14.100800000000001</c:v>
                </c:pt>
                <c:pt idx="8814">
                  <c:v>14.102400000000001</c:v>
                </c:pt>
                <c:pt idx="8815">
                  <c:v>14.104000000000001</c:v>
                </c:pt>
                <c:pt idx="8816">
                  <c:v>14.105600000000001</c:v>
                </c:pt>
                <c:pt idx="8817">
                  <c:v>14.107200000000001</c:v>
                </c:pt>
                <c:pt idx="8818">
                  <c:v>14.1088</c:v>
                </c:pt>
                <c:pt idx="8819">
                  <c:v>14.1104</c:v>
                </c:pt>
                <c:pt idx="8820">
                  <c:v>14.112</c:v>
                </c:pt>
                <c:pt idx="8821">
                  <c:v>14.1136</c:v>
                </c:pt>
                <c:pt idx="8822">
                  <c:v>14.115200000000002</c:v>
                </c:pt>
                <c:pt idx="8823">
                  <c:v>14.116800000000001</c:v>
                </c:pt>
                <c:pt idx="8824">
                  <c:v>14.118400000000001</c:v>
                </c:pt>
                <c:pt idx="8825">
                  <c:v>14.120000000000001</c:v>
                </c:pt>
                <c:pt idx="8826">
                  <c:v>14.121600000000001</c:v>
                </c:pt>
                <c:pt idx="8827">
                  <c:v>14.123200000000001</c:v>
                </c:pt>
                <c:pt idx="8828">
                  <c:v>14.1248</c:v>
                </c:pt>
                <c:pt idx="8829">
                  <c:v>14.1264</c:v>
                </c:pt>
                <c:pt idx="8830">
                  <c:v>14.128</c:v>
                </c:pt>
                <c:pt idx="8831">
                  <c:v>14.1296</c:v>
                </c:pt>
                <c:pt idx="8832">
                  <c:v>14.131200000000002</c:v>
                </c:pt>
                <c:pt idx="8833">
                  <c:v>14.132800000000001</c:v>
                </c:pt>
                <c:pt idx="8834">
                  <c:v>14.134400000000001</c:v>
                </c:pt>
                <c:pt idx="8835">
                  <c:v>14.136000000000001</c:v>
                </c:pt>
                <c:pt idx="8836">
                  <c:v>14.137600000000001</c:v>
                </c:pt>
                <c:pt idx="8837">
                  <c:v>14.139200000000001</c:v>
                </c:pt>
                <c:pt idx="8838">
                  <c:v>14.1408</c:v>
                </c:pt>
                <c:pt idx="8839">
                  <c:v>14.1424</c:v>
                </c:pt>
                <c:pt idx="8840">
                  <c:v>14.144</c:v>
                </c:pt>
                <c:pt idx="8841">
                  <c:v>14.1456</c:v>
                </c:pt>
                <c:pt idx="8842">
                  <c:v>14.147200000000002</c:v>
                </c:pt>
                <c:pt idx="8843">
                  <c:v>14.148800000000001</c:v>
                </c:pt>
                <c:pt idx="8844">
                  <c:v>14.150400000000001</c:v>
                </c:pt>
                <c:pt idx="8845">
                  <c:v>14.152000000000001</c:v>
                </c:pt>
                <c:pt idx="8846">
                  <c:v>14.153600000000001</c:v>
                </c:pt>
                <c:pt idx="8847">
                  <c:v>14.155200000000001</c:v>
                </c:pt>
                <c:pt idx="8848">
                  <c:v>14.1568</c:v>
                </c:pt>
                <c:pt idx="8849">
                  <c:v>14.1584</c:v>
                </c:pt>
                <c:pt idx="8850">
                  <c:v>14.16</c:v>
                </c:pt>
                <c:pt idx="8851">
                  <c:v>14.1616</c:v>
                </c:pt>
                <c:pt idx="8852">
                  <c:v>14.163200000000002</c:v>
                </c:pt>
                <c:pt idx="8853">
                  <c:v>14.164800000000001</c:v>
                </c:pt>
                <c:pt idx="8854">
                  <c:v>14.166400000000001</c:v>
                </c:pt>
                <c:pt idx="8855">
                  <c:v>14.168000000000001</c:v>
                </c:pt>
                <c:pt idx="8856">
                  <c:v>14.169600000000001</c:v>
                </c:pt>
                <c:pt idx="8857">
                  <c:v>14.171200000000001</c:v>
                </c:pt>
                <c:pt idx="8858">
                  <c:v>14.172800000000001</c:v>
                </c:pt>
                <c:pt idx="8859">
                  <c:v>14.1744</c:v>
                </c:pt>
                <c:pt idx="8860">
                  <c:v>14.176</c:v>
                </c:pt>
                <c:pt idx="8861">
                  <c:v>14.1776</c:v>
                </c:pt>
                <c:pt idx="8862">
                  <c:v>14.1792</c:v>
                </c:pt>
                <c:pt idx="8863">
                  <c:v>14.180800000000001</c:v>
                </c:pt>
                <c:pt idx="8864">
                  <c:v>14.182400000000001</c:v>
                </c:pt>
                <c:pt idx="8865">
                  <c:v>14.184000000000001</c:v>
                </c:pt>
                <c:pt idx="8866">
                  <c:v>14.185600000000001</c:v>
                </c:pt>
                <c:pt idx="8867">
                  <c:v>14.187200000000001</c:v>
                </c:pt>
                <c:pt idx="8868">
                  <c:v>14.188800000000001</c:v>
                </c:pt>
                <c:pt idx="8869">
                  <c:v>14.1904</c:v>
                </c:pt>
                <c:pt idx="8870">
                  <c:v>14.192</c:v>
                </c:pt>
                <c:pt idx="8871">
                  <c:v>14.1936</c:v>
                </c:pt>
                <c:pt idx="8872">
                  <c:v>14.1952</c:v>
                </c:pt>
                <c:pt idx="8873">
                  <c:v>14.196800000000001</c:v>
                </c:pt>
                <c:pt idx="8874">
                  <c:v>14.198400000000001</c:v>
                </c:pt>
                <c:pt idx="8875">
                  <c:v>14.200000000000001</c:v>
                </c:pt>
                <c:pt idx="8876">
                  <c:v>14.201600000000001</c:v>
                </c:pt>
                <c:pt idx="8877">
                  <c:v>14.203200000000001</c:v>
                </c:pt>
                <c:pt idx="8878">
                  <c:v>14.204800000000001</c:v>
                </c:pt>
                <c:pt idx="8879">
                  <c:v>14.2064</c:v>
                </c:pt>
                <c:pt idx="8880">
                  <c:v>14.208</c:v>
                </c:pt>
                <c:pt idx="8881">
                  <c:v>14.2096</c:v>
                </c:pt>
                <c:pt idx="8882">
                  <c:v>14.2112</c:v>
                </c:pt>
                <c:pt idx="8883">
                  <c:v>14.212800000000001</c:v>
                </c:pt>
                <c:pt idx="8884">
                  <c:v>14.214400000000001</c:v>
                </c:pt>
                <c:pt idx="8885">
                  <c:v>14.216000000000001</c:v>
                </c:pt>
                <c:pt idx="8886">
                  <c:v>14.217600000000001</c:v>
                </c:pt>
                <c:pt idx="8887">
                  <c:v>14.219200000000001</c:v>
                </c:pt>
                <c:pt idx="8888">
                  <c:v>14.220800000000001</c:v>
                </c:pt>
                <c:pt idx="8889">
                  <c:v>14.2224</c:v>
                </c:pt>
                <c:pt idx="8890">
                  <c:v>14.224</c:v>
                </c:pt>
                <c:pt idx="8891">
                  <c:v>14.2256</c:v>
                </c:pt>
                <c:pt idx="8892">
                  <c:v>14.2272</c:v>
                </c:pt>
                <c:pt idx="8893">
                  <c:v>14.228800000000001</c:v>
                </c:pt>
                <c:pt idx="8894">
                  <c:v>14.230400000000001</c:v>
                </c:pt>
                <c:pt idx="8895">
                  <c:v>14.232000000000001</c:v>
                </c:pt>
                <c:pt idx="8896">
                  <c:v>14.233600000000001</c:v>
                </c:pt>
                <c:pt idx="8897">
                  <c:v>14.235200000000001</c:v>
                </c:pt>
                <c:pt idx="8898">
                  <c:v>14.236800000000001</c:v>
                </c:pt>
                <c:pt idx="8899">
                  <c:v>14.2384</c:v>
                </c:pt>
                <c:pt idx="8900">
                  <c:v>14.24</c:v>
                </c:pt>
                <c:pt idx="8901">
                  <c:v>14.2416</c:v>
                </c:pt>
                <c:pt idx="8902">
                  <c:v>14.2432</c:v>
                </c:pt>
                <c:pt idx="8903">
                  <c:v>14.244800000000001</c:v>
                </c:pt>
                <c:pt idx="8904">
                  <c:v>14.246400000000001</c:v>
                </c:pt>
                <c:pt idx="8905">
                  <c:v>14.248000000000001</c:v>
                </c:pt>
                <c:pt idx="8906">
                  <c:v>14.249600000000001</c:v>
                </c:pt>
                <c:pt idx="8907">
                  <c:v>14.251200000000001</c:v>
                </c:pt>
                <c:pt idx="8908">
                  <c:v>14.252800000000001</c:v>
                </c:pt>
                <c:pt idx="8909">
                  <c:v>14.2544</c:v>
                </c:pt>
                <c:pt idx="8910">
                  <c:v>14.256</c:v>
                </c:pt>
                <c:pt idx="8911">
                  <c:v>14.2576</c:v>
                </c:pt>
                <c:pt idx="8912">
                  <c:v>14.2592</c:v>
                </c:pt>
                <c:pt idx="8913">
                  <c:v>14.260800000000001</c:v>
                </c:pt>
                <c:pt idx="8914">
                  <c:v>14.262400000000001</c:v>
                </c:pt>
                <c:pt idx="8915">
                  <c:v>14.264000000000001</c:v>
                </c:pt>
                <c:pt idx="8916">
                  <c:v>14.265600000000001</c:v>
                </c:pt>
                <c:pt idx="8917">
                  <c:v>14.267200000000001</c:v>
                </c:pt>
                <c:pt idx="8918">
                  <c:v>14.268800000000001</c:v>
                </c:pt>
                <c:pt idx="8919">
                  <c:v>14.2704</c:v>
                </c:pt>
                <c:pt idx="8920">
                  <c:v>14.272</c:v>
                </c:pt>
                <c:pt idx="8921">
                  <c:v>14.2736</c:v>
                </c:pt>
                <c:pt idx="8922">
                  <c:v>14.2752</c:v>
                </c:pt>
                <c:pt idx="8923">
                  <c:v>14.276800000000001</c:v>
                </c:pt>
                <c:pt idx="8924">
                  <c:v>14.278400000000001</c:v>
                </c:pt>
                <c:pt idx="8925">
                  <c:v>14.280000000000001</c:v>
                </c:pt>
                <c:pt idx="8926">
                  <c:v>14.281600000000001</c:v>
                </c:pt>
                <c:pt idx="8927">
                  <c:v>14.283200000000001</c:v>
                </c:pt>
                <c:pt idx="8928">
                  <c:v>14.284800000000001</c:v>
                </c:pt>
                <c:pt idx="8929">
                  <c:v>14.2864</c:v>
                </c:pt>
                <c:pt idx="8930">
                  <c:v>14.288</c:v>
                </c:pt>
                <c:pt idx="8931">
                  <c:v>14.2896</c:v>
                </c:pt>
                <c:pt idx="8932">
                  <c:v>14.2912</c:v>
                </c:pt>
                <c:pt idx="8933">
                  <c:v>14.292800000000002</c:v>
                </c:pt>
                <c:pt idx="8934">
                  <c:v>14.294400000000001</c:v>
                </c:pt>
                <c:pt idx="8935">
                  <c:v>14.296000000000001</c:v>
                </c:pt>
                <c:pt idx="8936">
                  <c:v>14.297600000000001</c:v>
                </c:pt>
                <c:pt idx="8937">
                  <c:v>14.299200000000001</c:v>
                </c:pt>
                <c:pt idx="8938">
                  <c:v>14.300800000000001</c:v>
                </c:pt>
                <c:pt idx="8939">
                  <c:v>14.3024</c:v>
                </c:pt>
                <c:pt idx="8940">
                  <c:v>14.304</c:v>
                </c:pt>
                <c:pt idx="8941">
                  <c:v>14.3056</c:v>
                </c:pt>
                <c:pt idx="8942">
                  <c:v>14.3072</c:v>
                </c:pt>
                <c:pt idx="8943">
                  <c:v>14.308800000000002</c:v>
                </c:pt>
                <c:pt idx="8944">
                  <c:v>14.310400000000001</c:v>
                </c:pt>
                <c:pt idx="8945">
                  <c:v>14.312000000000001</c:v>
                </c:pt>
                <c:pt idx="8946">
                  <c:v>14.313600000000001</c:v>
                </c:pt>
                <c:pt idx="8947">
                  <c:v>14.315200000000001</c:v>
                </c:pt>
                <c:pt idx="8948">
                  <c:v>14.316800000000001</c:v>
                </c:pt>
                <c:pt idx="8949">
                  <c:v>14.3184</c:v>
                </c:pt>
                <c:pt idx="8950">
                  <c:v>14.32</c:v>
                </c:pt>
                <c:pt idx="8951">
                  <c:v>14.3216</c:v>
                </c:pt>
                <c:pt idx="8952">
                  <c:v>14.3232</c:v>
                </c:pt>
                <c:pt idx="8953">
                  <c:v>14.324800000000002</c:v>
                </c:pt>
                <c:pt idx="8954">
                  <c:v>14.326400000000001</c:v>
                </c:pt>
                <c:pt idx="8955">
                  <c:v>14.328000000000001</c:v>
                </c:pt>
                <c:pt idx="8956">
                  <c:v>14.329600000000001</c:v>
                </c:pt>
                <c:pt idx="8957">
                  <c:v>14.331200000000001</c:v>
                </c:pt>
                <c:pt idx="8958">
                  <c:v>14.332800000000001</c:v>
                </c:pt>
                <c:pt idx="8959">
                  <c:v>14.3344</c:v>
                </c:pt>
                <c:pt idx="8960">
                  <c:v>14.336</c:v>
                </c:pt>
                <c:pt idx="8961">
                  <c:v>14.3376</c:v>
                </c:pt>
                <c:pt idx="8962">
                  <c:v>14.3392</c:v>
                </c:pt>
                <c:pt idx="8963">
                  <c:v>14.340800000000002</c:v>
                </c:pt>
                <c:pt idx="8964">
                  <c:v>14.342400000000001</c:v>
                </c:pt>
                <c:pt idx="8965">
                  <c:v>14.344000000000001</c:v>
                </c:pt>
                <c:pt idx="8966">
                  <c:v>14.345600000000001</c:v>
                </c:pt>
                <c:pt idx="8967">
                  <c:v>14.347200000000001</c:v>
                </c:pt>
                <c:pt idx="8968">
                  <c:v>14.348800000000001</c:v>
                </c:pt>
                <c:pt idx="8969">
                  <c:v>14.3504</c:v>
                </c:pt>
                <c:pt idx="8970">
                  <c:v>14.352</c:v>
                </c:pt>
                <c:pt idx="8971">
                  <c:v>14.3536</c:v>
                </c:pt>
                <c:pt idx="8972">
                  <c:v>14.3552</c:v>
                </c:pt>
                <c:pt idx="8973">
                  <c:v>14.356800000000002</c:v>
                </c:pt>
                <c:pt idx="8974">
                  <c:v>14.358400000000001</c:v>
                </c:pt>
                <c:pt idx="8975">
                  <c:v>14.360000000000001</c:v>
                </c:pt>
                <c:pt idx="8976">
                  <c:v>14.361600000000001</c:v>
                </c:pt>
                <c:pt idx="8977">
                  <c:v>14.363200000000001</c:v>
                </c:pt>
                <c:pt idx="8978">
                  <c:v>14.364800000000001</c:v>
                </c:pt>
                <c:pt idx="8979">
                  <c:v>14.366400000000001</c:v>
                </c:pt>
                <c:pt idx="8980">
                  <c:v>14.368</c:v>
                </c:pt>
                <c:pt idx="8981">
                  <c:v>14.3696</c:v>
                </c:pt>
                <c:pt idx="8982">
                  <c:v>14.3712</c:v>
                </c:pt>
                <c:pt idx="8983">
                  <c:v>14.372800000000002</c:v>
                </c:pt>
                <c:pt idx="8984">
                  <c:v>14.374400000000001</c:v>
                </c:pt>
                <c:pt idx="8985">
                  <c:v>14.376000000000001</c:v>
                </c:pt>
                <c:pt idx="8986">
                  <c:v>14.377600000000001</c:v>
                </c:pt>
                <c:pt idx="8987">
                  <c:v>14.379200000000001</c:v>
                </c:pt>
                <c:pt idx="8988">
                  <c:v>14.380800000000001</c:v>
                </c:pt>
                <c:pt idx="8989">
                  <c:v>14.382400000000001</c:v>
                </c:pt>
                <c:pt idx="8990">
                  <c:v>14.384</c:v>
                </c:pt>
                <c:pt idx="8991">
                  <c:v>14.3856</c:v>
                </c:pt>
                <c:pt idx="8992">
                  <c:v>14.3872</c:v>
                </c:pt>
                <c:pt idx="8993">
                  <c:v>14.3888</c:v>
                </c:pt>
                <c:pt idx="8994">
                  <c:v>14.390400000000001</c:v>
                </c:pt>
                <c:pt idx="8995">
                  <c:v>14.392000000000001</c:v>
                </c:pt>
                <c:pt idx="8996">
                  <c:v>14.393600000000001</c:v>
                </c:pt>
                <c:pt idx="8997">
                  <c:v>14.395200000000001</c:v>
                </c:pt>
                <c:pt idx="8998">
                  <c:v>14.396800000000001</c:v>
                </c:pt>
                <c:pt idx="8999">
                  <c:v>14.398400000000001</c:v>
                </c:pt>
                <c:pt idx="9000">
                  <c:v>14.4</c:v>
                </c:pt>
                <c:pt idx="9001">
                  <c:v>14.4016</c:v>
                </c:pt>
                <c:pt idx="9002">
                  <c:v>14.4032</c:v>
                </c:pt>
                <c:pt idx="9003">
                  <c:v>14.4048</c:v>
                </c:pt>
                <c:pt idx="9004">
                  <c:v>14.406400000000001</c:v>
                </c:pt>
                <c:pt idx="9005">
                  <c:v>14.408000000000001</c:v>
                </c:pt>
                <c:pt idx="9006">
                  <c:v>14.409600000000001</c:v>
                </c:pt>
                <c:pt idx="9007">
                  <c:v>14.411200000000001</c:v>
                </c:pt>
                <c:pt idx="9008">
                  <c:v>14.412800000000001</c:v>
                </c:pt>
                <c:pt idx="9009">
                  <c:v>14.414400000000001</c:v>
                </c:pt>
                <c:pt idx="9010">
                  <c:v>14.416</c:v>
                </c:pt>
                <c:pt idx="9011">
                  <c:v>14.4176</c:v>
                </c:pt>
                <c:pt idx="9012">
                  <c:v>14.4192</c:v>
                </c:pt>
                <c:pt idx="9013">
                  <c:v>14.4208</c:v>
                </c:pt>
                <c:pt idx="9014">
                  <c:v>14.422400000000001</c:v>
                </c:pt>
                <c:pt idx="9015">
                  <c:v>14.424000000000001</c:v>
                </c:pt>
                <c:pt idx="9016">
                  <c:v>14.425600000000001</c:v>
                </c:pt>
                <c:pt idx="9017">
                  <c:v>14.427200000000001</c:v>
                </c:pt>
                <c:pt idx="9018">
                  <c:v>14.428800000000001</c:v>
                </c:pt>
                <c:pt idx="9019">
                  <c:v>14.430400000000001</c:v>
                </c:pt>
                <c:pt idx="9020">
                  <c:v>14.432</c:v>
                </c:pt>
                <c:pt idx="9021">
                  <c:v>14.4336</c:v>
                </c:pt>
                <c:pt idx="9022">
                  <c:v>14.4352</c:v>
                </c:pt>
                <c:pt idx="9023">
                  <c:v>14.4368</c:v>
                </c:pt>
                <c:pt idx="9024">
                  <c:v>14.438400000000001</c:v>
                </c:pt>
                <c:pt idx="9025">
                  <c:v>14.440000000000001</c:v>
                </c:pt>
                <c:pt idx="9026">
                  <c:v>14.441600000000001</c:v>
                </c:pt>
                <c:pt idx="9027">
                  <c:v>14.443200000000001</c:v>
                </c:pt>
                <c:pt idx="9028">
                  <c:v>14.444800000000001</c:v>
                </c:pt>
                <c:pt idx="9029">
                  <c:v>14.446400000000001</c:v>
                </c:pt>
                <c:pt idx="9030">
                  <c:v>14.448</c:v>
                </c:pt>
                <c:pt idx="9031">
                  <c:v>14.4496</c:v>
                </c:pt>
                <c:pt idx="9032">
                  <c:v>14.4512</c:v>
                </c:pt>
                <c:pt idx="9033">
                  <c:v>14.4528</c:v>
                </c:pt>
                <c:pt idx="9034">
                  <c:v>14.454400000000001</c:v>
                </c:pt>
                <c:pt idx="9035">
                  <c:v>14.456000000000001</c:v>
                </c:pt>
                <c:pt idx="9036">
                  <c:v>14.457600000000001</c:v>
                </c:pt>
                <c:pt idx="9037">
                  <c:v>14.459200000000001</c:v>
                </c:pt>
                <c:pt idx="9038">
                  <c:v>14.460800000000001</c:v>
                </c:pt>
                <c:pt idx="9039">
                  <c:v>14.462400000000001</c:v>
                </c:pt>
                <c:pt idx="9040">
                  <c:v>14.464</c:v>
                </c:pt>
                <c:pt idx="9041">
                  <c:v>14.4656</c:v>
                </c:pt>
                <c:pt idx="9042">
                  <c:v>14.4672</c:v>
                </c:pt>
                <c:pt idx="9043">
                  <c:v>14.4688</c:v>
                </c:pt>
                <c:pt idx="9044">
                  <c:v>14.470400000000001</c:v>
                </c:pt>
                <c:pt idx="9045">
                  <c:v>14.472000000000001</c:v>
                </c:pt>
                <c:pt idx="9046">
                  <c:v>14.473600000000001</c:v>
                </c:pt>
                <c:pt idx="9047">
                  <c:v>14.475200000000001</c:v>
                </c:pt>
                <c:pt idx="9048">
                  <c:v>14.476800000000001</c:v>
                </c:pt>
                <c:pt idx="9049">
                  <c:v>14.478400000000001</c:v>
                </c:pt>
                <c:pt idx="9050">
                  <c:v>14.48</c:v>
                </c:pt>
                <c:pt idx="9051">
                  <c:v>14.4816</c:v>
                </c:pt>
                <c:pt idx="9052">
                  <c:v>14.4832</c:v>
                </c:pt>
                <c:pt idx="9053">
                  <c:v>14.4848</c:v>
                </c:pt>
                <c:pt idx="9054">
                  <c:v>14.486400000000001</c:v>
                </c:pt>
                <c:pt idx="9055">
                  <c:v>14.488000000000001</c:v>
                </c:pt>
                <c:pt idx="9056">
                  <c:v>14.489600000000001</c:v>
                </c:pt>
                <c:pt idx="9057">
                  <c:v>14.491200000000001</c:v>
                </c:pt>
                <c:pt idx="9058">
                  <c:v>14.492800000000001</c:v>
                </c:pt>
                <c:pt idx="9059">
                  <c:v>14.494400000000001</c:v>
                </c:pt>
                <c:pt idx="9060">
                  <c:v>14.496</c:v>
                </c:pt>
                <c:pt idx="9061">
                  <c:v>14.4976</c:v>
                </c:pt>
                <c:pt idx="9062">
                  <c:v>14.4992</c:v>
                </c:pt>
                <c:pt idx="9063">
                  <c:v>14.5008</c:v>
                </c:pt>
                <c:pt idx="9064">
                  <c:v>14.502400000000002</c:v>
                </c:pt>
                <c:pt idx="9065">
                  <c:v>14.504000000000001</c:v>
                </c:pt>
                <c:pt idx="9066">
                  <c:v>14.505600000000001</c:v>
                </c:pt>
                <c:pt idx="9067">
                  <c:v>14.507200000000001</c:v>
                </c:pt>
                <c:pt idx="9068">
                  <c:v>14.508800000000001</c:v>
                </c:pt>
                <c:pt idx="9069">
                  <c:v>14.510400000000001</c:v>
                </c:pt>
                <c:pt idx="9070">
                  <c:v>14.512</c:v>
                </c:pt>
                <c:pt idx="9071">
                  <c:v>14.5136</c:v>
                </c:pt>
                <c:pt idx="9072">
                  <c:v>14.5152</c:v>
                </c:pt>
                <c:pt idx="9073">
                  <c:v>14.5168</c:v>
                </c:pt>
                <c:pt idx="9074">
                  <c:v>14.518400000000002</c:v>
                </c:pt>
                <c:pt idx="9075">
                  <c:v>14.520000000000001</c:v>
                </c:pt>
                <c:pt idx="9076">
                  <c:v>14.521600000000001</c:v>
                </c:pt>
                <c:pt idx="9077">
                  <c:v>14.523200000000001</c:v>
                </c:pt>
                <c:pt idx="9078">
                  <c:v>14.524800000000001</c:v>
                </c:pt>
                <c:pt idx="9079">
                  <c:v>14.526400000000001</c:v>
                </c:pt>
                <c:pt idx="9080">
                  <c:v>14.528</c:v>
                </c:pt>
                <c:pt idx="9081">
                  <c:v>14.5296</c:v>
                </c:pt>
                <c:pt idx="9082">
                  <c:v>14.5312</c:v>
                </c:pt>
                <c:pt idx="9083">
                  <c:v>14.5328</c:v>
                </c:pt>
                <c:pt idx="9084">
                  <c:v>14.534400000000002</c:v>
                </c:pt>
                <c:pt idx="9085">
                  <c:v>14.536000000000001</c:v>
                </c:pt>
                <c:pt idx="9086">
                  <c:v>14.537600000000001</c:v>
                </c:pt>
                <c:pt idx="9087">
                  <c:v>14.539200000000001</c:v>
                </c:pt>
                <c:pt idx="9088">
                  <c:v>14.540800000000001</c:v>
                </c:pt>
                <c:pt idx="9089">
                  <c:v>14.542400000000001</c:v>
                </c:pt>
                <c:pt idx="9090">
                  <c:v>14.544</c:v>
                </c:pt>
                <c:pt idx="9091">
                  <c:v>14.5456</c:v>
                </c:pt>
                <c:pt idx="9092">
                  <c:v>14.5472</c:v>
                </c:pt>
                <c:pt idx="9093">
                  <c:v>14.5488</c:v>
                </c:pt>
                <c:pt idx="9094">
                  <c:v>14.550400000000002</c:v>
                </c:pt>
                <c:pt idx="9095">
                  <c:v>14.552000000000001</c:v>
                </c:pt>
                <c:pt idx="9096">
                  <c:v>14.553600000000001</c:v>
                </c:pt>
                <c:pt idx="9097">
                  <c:v>14.555200000000001</c:v>
                </c:pt>
                <c:pt idx="9098">
                  <c:v>14.556800000000001</c:v>
                </c:pt>
                <c:pt idx="9099">
                  <c:v>14.558400000000001</c:v>
                </c:pt>
                <c:pt idx="9100">
                  <c:v>14.56</c:v>
                </c:pt>
                <c:pt idx="9101">
                  <c:v>14.5616</c:v>
                </c:pt>
                <c:pt idx="9102">
                  <c:v>14.5632</c:v>
                </c:pt>
                <c:pt idx="9103">
                  <c:v>14.5648</c:v>
                </c:pt>
                <c:pt idx="9104">
                  <c:v>14.566400000000002</c:v>
                </c:pt>
                <c:pt idx="9105">
                  <c:v>14.568000000000001</c:v>
                </c:pt>
                <c:pt idx="9106">
                  <c:v>14.569600000000001</c:v>
                </c:pt>
                <c:pt idx="9107">
                  <c:v>14.571200000000001</c:v>
                </c:pt>
                <c:pt idx="9108">
                  <c:v>14.572800000000001</c:v>
                </c:pt>
                <c:pt idx="9109">
                  <c:v>14.574400000000001</c:v>
                </c:pt>
                <c:pt idx="9110">
                  <c:v>14.576000000000001</c:v>
                </c:pt>
                <c:pt idx="9111">
                  <c:v>14.5776</c:v>
                </c:pt>
                <c:pt idx="9112">
                  <c:v>14.5792</c:v>
                </c:pt>
                <c:pt idx="9113">
                  <c:v>14.5808</c:v>
                </c:pt>
                <c:pt idx="9114">
                  <c:v>14.582400000000002</c:v>
                </c:pt>
                <c:pt idx="9115">
                  <c:v>14.584000000000001</c:v>
                </c:pt>
                <c:pt idx="9116">
                  <c:v>14.585600000000001</c:v>
                </c:pt>
                <c:pt idx="9117">
                  <c:v>14.587200000000001</c:v>
                </c:pt>
                <c:pt idx="9118">
                  <c:v>14.588800000000001</c:v>
                </c:pt>
                <c:pt idx="9119">
                  <c:v>14.590400000000001</c:v>
                </c:pt>
                <c:pt idx="9120">
                  <c:v>14.592000000000001</c:v>
                </c:pt>
                <c:pt idx="9121">
                  <c:v>14.5936</c:v>
                </c:pt>
                <c:pt idx="9122">
                  <c:v>14.5952</c:v>
                </c:pt>
                <c:pt idx="9123">
                  <c:v>14.5968</c:v>
                </c:pt>
                <c:pt idx="9124">
                  <c:v>14.5984</c:v>
                </c:pt>
                <c:pt idx="9125">
                  <c:v>14.600000000000001</c:v>
                </c:pt>
                <c:pt idx="9126">
                  <c:v>14.601600000000001</c:v>
                </c:pt>
                <c:pt idx="9127">
                  <c:v>14.603200000000001</c:v>
                </c:pt>
                <c:pt idx="9128">
                  <c:v>14.604800000000001</c:v>
                </c:pt>
                <c:pt idx="9129">
                  <c:v>14.606400000000001</c:v>
                </c:pt>
                <c:pt idx="9130">
                  <c:v>14.608000000000001</c:v>
                </c:pt>
                <c:pt idx="9131">
                  <c:v>14.6096</c:v>
                </c:pt>
                <c:pt idx="9132">
                  <c:v>14.6112</c:v>
                </c:pt>
                <c:pt idx="9133">
                  <c:v>14.6128</c:v>
                </c:pt>
                <c:pt idx="9134">
                  <c:v>14.6144</c:v>
                </c:pt>
                <c:pt idx="9135">
                  <c:v>14.616000000000001</c:v>
                </c:pt>
                <c:pt idx="9136">
                  <c:v>14.617600000000001</c:v>
                </c:pt>
                <c:pt idx="9137">
                  <c:v>14.619200000000001</c:v>
                </c:pt>
                <c:pt idx="9138">
                  <c:v>14.620800000000001</c:v>
                </c:pt>
                <c:pt idx="9139">
                  <c:v>14.622400000000001</c:v>
                </c:pt>
                <c:pt idx="9140">
                  <c:v>14.624000000000001</c:v>
                </c:pt>
                <c:pt idx="9141">
                  <c:v>14.6256</c:v>
                </c:pt>
                <c:pt idx="9142">
                  <c:v>14.6272</c:v>
                </c:pt>
                <c:pt idx="9143">
                  <c:v>14.6288</c:v>
                </c:pt>
                <c:pt idx="9144">
                  <c:v>14.6304</c:v>
                </c:pt>
                <c:pt idx="9145">
                  <c:v>14.632000000000001</c:v>
                </c:pt>
                <c:pt idx="9146">
                  <c:v>14.633600000000001</c:v>
                </c:pt>
                <c:pt idx="9147">
                  <c:v>14.635200000000001</c:v>
                </c:pt>
                <c:pt idx="9148">
                  <c:v>14.636800000000001</c:v>
                </c:pt>
                <c:pt idx="9149">
                  <c:v>14.638400000000001</c:v>
                </c:pt>
                <c:pt idx="9150">
                  <c:v>14.64</c:v>
                </c:pt>
                <c:pt idx="9151">
                  <c:v>14.6416</c:v>
                </c:pt>
                <c:pt idx="9152">
                  <c:v>14.6432</c:v>
                </c:pt>
                <c:pt idx="9153">
                  <c:v>14.6448</c:v>
                </c:pt>
                <c:pt idx="9154">
                  <c:v>14.6464</c:v>
                </c:pt>
                <c:pt idx="9155">
                  <c:v>14.648000000000001</c:v>
                </c:pt>
                <c:pt idx="9156">
                  <c:v>14.649600000000001</c:v>
                </c:pt>
                <c:pt idx="9157">
                  <c:v>14.651200000000001</c:v>
                </c:pt>
                <c:pt idx="9158">
                  <c:v>14.652800000000001</c:v>
                </c:pt>
                <c:pt idx="9159">
                  <c:v>14.654400000000001</c:v>
                </c:pt>
                <c:pt idx="9160">
                  <c:v>14.656000000000001</c:v>
                </c:pt>
                <c:pt idx="9161">
                  <c:v>14.6576</c:v>
                </c:pt>
                <c:pt idx="9162">
                  <c:v>14.6592</c:v>
                </c:pt>
                <c:pt idx="9163">
                  <c:v>14.6608</c:v>
                </c:pt>
                <c:pt idx="9164">
                  <c:v>14.6624</c:v>
                </c:pt>
                <c:pt idx="9165">
                  <c:v>14.664000000000001</c:v>
                </c:pt>
                <c:pt idx="9166">
                  <c:v>14.665600000000001</c:v>
                </c:pt>
                <c:pt idx="9167">
                  <c:v>14.667200000000001</c:v>
                </c:pt>
                <c:pt idx="9168">
                  <c:v>14.668800000000001</c:v>
                </c:pt>
                <c:pt idx="9169">
                  <c:v>14.670400000000001</c:v>
                </c:pt>
                <c:pt idx="9170">
                  <c:v>14.672000000000001</c:v>
                </c:pt>
                <c:pt idx="9171">
                  <c:v>14.6736</c:v>
                </c:pt>
                <c:pt idx="9172">
                  <c:v>14.6752</c:v>
                </c:pt>
                <c:pt idx="9173">
                  <c:v>14.6768</c:v>
                </c:pt>
                <c:pt idx="9174">
                  <c:v>14.6784</c:v>
                </c:pt>
                <c:pt idx="9175">
                  <c:v>14.680000000000001</c:v>
                </c:pt>
                <c:pt idx="9176">
                  <c:v>14.681600000000001</c:v>
                </c:pt>
                <c:pt idx="9177">
                  <c:v>14.683200000000001</c:v>
                </c:pt>
                <c:pt idx="9178">
                  <c:v>14.684800000000001</c:v>
                </c:pt>
                <c:pt idx="9179">
                  <c:v>14.686400000000001</c:v>
                </c:pt>
                <c:pt idx="9180">
                  <c:v>14.688000000000001</c:v>
                </c:pt>
                <c:pt idx="9181">
                  <c:v>14.6896</c:v>
                </c:pt>
                <c:pt idx="9182">
                  <c:v>14.6912</c:v>
                </c:pt>
                <c:pt idx="9183">
                  <c:v>14.6928</c:v>
                </c:pt>
                <c:pt idx="9184">
                  <c:v>14.6944</c:v>
                </c:pt>
                <c:pt idx="9185">
                  <c:v>14.696000000000002</c:v>
                </c:pt>
                <c:pt idx="9186">
                  <c:v>14.697600000000001</c:v>
                </c:pt>
                <c:pt idx="9187">
                  <c:v>14.699200000000001</c:v>
                </c:pt>
                <c:pt idx="9188">
                  <c:v>14.700800000000001</c:v>
                </c:pt>
                <c:pt idx="9189">
                  <c:v>14.702400000000001</c:v>
                </c:pt>
                <c:pt idx="9190">
                  <c:v>14.704000000000001</c:v>
                </c:pt>
                <c:pt idx="9191">
                  <c:v>14.7056</c:v>
                </c:pt>
                <c:pt idx="9192">
                  <c:v>14.7072</c:v>
                </c:pt>
                <c:pt idx="9193">
                  <c:v>14.7088</c:v>
                </c:pt>
                <c:pt idx="9194">
                  <c:v>14.7104</c:v>
                </c:pt>
                <c:pt idx="9195">
                  <c:v>14.712000000000002</c:v>
                </c:pt>
                <c:pt idx="9196">
                  <c:v>14.713600000000001</c:v>
                </c:pt>
                <c:pt idx="9197">
                  <c:v>14.715200000000001</c:v>
                </c:pt>
                <c:pt idx="9198">
                  <c:v>14.716800000000001</c:v>
                </c:pt>
                <c:pt idx="9199">
                  <c:v>14.718400000000001</c:v>
                </c:pt>
                <c:pt idx="9200">
                  <c:v>14.72</c:v>
                </c:pt>
                <c:pt idx="9201">
                  <c:v>14.7216</c:v>
                </c:pt>
                <c:pt idx="9202">
                  <c:v>14.7232</c:v>
                </c:pt>
                <c:pt idx="9203">
                  <c:v>14.7248</c:v>
                </c:pt>
                <c:pt idx="9204">
                  <c:v>14.7264</c:v>
                </c:pt>
                <c:pt idx="9205">
                  <c:v>14.728000000000002</c:v>
                </c:pt>
                <c:pt idx="9206">
                  <c:v>14.729600000000001</c:v>
                </c:pt>
                <c:pt idx="9207">
                  <c:v>14.731200000000001</c:v>
                </c:pt>
                <c:pt idx="9208">
                  <c:v>14.732800000000001</c:v>
                </c:pt>
                <c:pt idx="9209">
                  <c:v>14.734400000000001</c:v>
                </c:pt>
                <c:pt idx="9210">
                  <c:v>14.736000000000001</c:v>
                </c:pt>
                <c:pt idx="9211">
                  <c:v>14.7376</c:v>
                </c:pt>
                <c:pt idx="9212">
                  <c:v>14.7392</c:v>
                </c:pt>
                <c:pt idx="9213">
                  <c:v>14.7408</c:v>
                </c:pt>
                <c:pt idx="9214">
                  <c:v>14.7424</c:v>
                </c:pt>
                <c:pt idx="9215">
                  <c:v>14.744000000000002</c:v>
                </c:pt>
                <c:pt idx="9216">
                  <c:v>14.745600000000001</c:v>
                </c:pt>
                <c:pt idx="9217">
                  <c:v>14.747200000000001</c:v>
                </c:pt>
                <c:pt idx="9218">
                  <c:v>14.748800000000001</c:v>
                </c:pt>
                <c:pt idx="9219">
                  <c:v>14.750400000000001</c:v>
                </c:pt>
                <c:pt idx="9220">
                  <c:v>14.752000000000001</c:v>
                </c:pt>
                <c:pt idx="9221">
                  <c:v>14.7536</c:v>
                </c:pt>
                <c:pt idx="9222">
                  <c:v>14.7552</c:v>
                </c:pt>
                <c:pt idx="9223">
                  <c:v>14.7568</c:v>
                </c:pt>
                <c:pt idx="9224">
                  <c:v>14.7584</c:v>
                </c:pt>
                <c:pt idx="9225">
                  <c:v>14.760000000000002</c:v>
                </c:pt>
                <c:pt idx="9226">
                  <c:v>14.761600000000001</c:v>
                </c:pt>
                <c:pt idx="9227">
                  <c:v>14.763200000000001</c:v>
                </c:pt>
                <c:pt idx="9228">
                  <c:v>14.764800000000001</c:v>
                </c:pt>
                <c:pt idx="9229">
                  <c:v>14.766400000000001</c:v>
                </c:pt>
                <c:pt idx="9230">
                  <c:v>14.768000000000001</c:v>
                </c:pt>
                <c:pt idx="9231">
                  <c:v>14.769600000000001</c:v>
                </c:pt>
                <c:pt idx="9232">
                  <c:v>14.7712</c:v>
                </c:pt>
                <c:pt idx="9233">
                  <c:v>14.7728</c:v>
                </c:pt>
                <c:pt idx="9234">
                  <c:v>14.7744</c:v>
                </c:pt>
                <c:pt idx="9235">
                  <c:v>14.776000000000002</c:v>
                </c:pt>
                <c:pt idx="9236">
                  <c:v>14.777600000000001</c:v>
                </c:pt>
                <c:pt idx="9237">
                  <c:v>14.779200000000001</c:v>
                </c:pt>
                <c:pt idx="9238">
                  <c:v>14.780800000000001</c:v>
                </c:pt>
                <c:pt idx="9239">
                  <c:v>14.782400000000001</c:v>
                </c:pt>
                <c:pt idx="9240">
                  <c:v>14.784000000000001</c:v>
                </c:pt>
                <c:pt idx="9241">
                  <c:v>14.785600000000001</c:v>
                </c:pt>
                <c:pt idx="9242">
                  <c:v>14.7872</c:v>
                </c:pt>
                <c:pt idx="9243">
                  <c:v>14.7888</c:v>
                </c:pt>
                <c:pt idx="9244">
                  <c:v>14.7904</c:v>
                </c:pt>
                <c:pt idx="9245">
                  <c:v>14.792000000000002</c:v>
                </c:pt>
                <c:pt idx="9246">
                  <c:v>14.793600000000001</c:v>
                </c:pt>
                <c:pt idx="9247">
                  <c:v>14.795200000000001</c:v>
                </c:pt>
                <c:pt idx="9248">
                  <c:v>14.796800000000001</c:v>
                </c:pt>
                <c:pt idx="9249">
                  <c:v>14.798400000000001</c:v>
                </c:pt>
                <c:pt idx="9250">
                  <c:v>14.8</c:v>
                </c:pt>
                <c:pt idx="9251">
                  <c:v>14.801600000000001</c:v>
                </c:pt>
                <c:pt idx="9252">
                  <c:v>14.8032</c:v>
                </c:pt>
                <c:pt idx="9253">
                  <c:v>14.8048</c:v>
                </c:pt>
                <c:pt idx="9254">
                  <c:v>14.8064</c:v>
                </c:pt>
                <c:pt idx="9255">
                  <c:v>14.808</c:v>
                </c:pt>
                <c:pt idx="9256">
                  <c:v>14.809600000000001</c:v>
                </c:pt>
                <c:pt idx="9257">
                  <c:v>14.811200000000001</c:v>
                </c:pt>
                <c:pt idx="9258">
                  <c:v>14.812800000000001</c:v>
                </c:pt>
                <c:pt idx="9259">
                  <c:v>14.814400000000001</c:v>
                </c:pt>
                <c:pt idx="9260">
                  <c:v>14.816000000000001</c:v>
                </c:pt>
                <c:pt idx="9261">
                  <c:v>14.817600000000001</c:v>
                </c:pt>
                <c:pt idx="9262">
                  <c:v>14.8192</c:v>
                </c:pt>
                <c:pt idx="9263">
                  <c:v>14.8208</c:v>
                </c:pt>
                <c:pt idx="9264">
                  <c:v>14.8224</c:v>
                </c:pt>
                <c:pt idx="9265">
                  <c:v>14.824</c:v>
                </c:pt>
                <c:pt idx="9266">
                  <c:v>14.825600000000001</c:v>
                </c:pt>
                <c:pt idx="9267">
                  <c:v>14.827200000000001</c:v>
                </c:pt>
                <c:pt idx="9268">
                  <c:v>14.828800000000001</c:v>
                </c:pt>
                <c:pt idx="9269">
                  <c:v>14.830400000000001</c:v>
                </c:pt>
                <c:pt idx="9270">
                  <c:v>14.832000000000001</c:v>
                </c:pt>
                <c:pt idx="9271">
                  <c:v>14.833600000000001</c:v>
                </c:pt>
                <c:pt idx="9272">
                  <c:v>14.8352</c:v>
                </c:pt>
                <c:pt idx="9273">
                  <c:v>14.8368</c:v>
                </c:pt>
                <c:pt idx="9274">
                  <c:v>14.8384</c:v>
                </c:pt>
                <c:pt idx="9275">
                  <c:v>14.84</c:v>
                </c:pt>
                <c:pt idx="9276">
                  <c:v>14.841600000000001</c:v>
                </c:pt>
                <c:pt idx="9277">
                  <c:v>14.843200000000001</c:v>
                </c:pt>
                <c:pt idx="9278">
                  <c:v>14.844800000000001</c:v>
                </c:pt>
                <c:pt idx="9279">
                  <c:v>14.846400000000001</c:v>
                </c:pt>
                <c:pt idx="9280">
                  <c:v>14.848000000000001</c:v>
                </c:pt>
                <c:pt idx="9281">
                  <c:v>14.849600000000001</c:v>
                </c:pt>
                <c:pt idx="9282">
                  <c:v>14.8512</c:v>
                </c:pt>
                <c:pt idx="9283">
                  <c:v>14.8528</c:v>
                </c:pt>
                <c:pt idx="9284">
                  <c:v>14.8544</c:v>
                </c:pt>
                <c:pt idx="9285">
                  <c:v>14.856</c:v>
                </c:pt>
                <c:pt idx="9286">
                  <c:v>14.857600000000001</c:v>
                </c:pt>
                <c:pt idx="9287">
                  <c:v>14.859200000000001</c:v>
                </c:pt>
                <c:pt idx="9288">
                  <c:v>14.860800000000001</c:v>
                </c:pt>
                <c:pt idx="9289">
                  <c:v>14.862400000000001</c:v>
                </c:pt>
                <c:pt idx="9290">
                  <c:v>14.864000000000001</c:v>
                </c:pt>
                <c:pt idx="9291">
                  <c:v>14.865600000000001</c:v>
                </c:pt>
                <c:pt idx="9292">
                  <c:v>14.8672</c:v>
                </c:pt>
                <c:pt idx="9293">
                  <c:v>14.8688</c:v>
                </c:pt>
                <c:pt idx="9294">
                  <c:v>14.8704</c:v>
                </c:pt>
                <c:pt idx="9295">
                  <c:v>14.872</c:v>
                </c:pt>
                <c:pt idx="9296">
                  <c:v>14.873600000000001</c:v>
                </c:pt>
                <c:pt idx="9297">
                  <c:v>14.875200000000001</c:v>
                </c:pt>
                <c:pt idx="9298">
                  <c:v>14.876800000000001</c:v>
                </c:pt>
                <c:pt idx="9299">
                  <c:v>14.878400000000001</c:v>
                </c:pt>
                <c:pt idx="9300">
                  <c:v>14.88</c:v>
                </c:pt>
                <c:pt idx="9301">
                  <c:v>14.881600000000001</c:v>
                </c:pt>
                <c:pt idx="9302">
                  <c:v>14.8832</c:v>
                </c:pt>
                <c:pt idx="9303">
                  <c:v>14.8848</c:v>
                </c:pt>
                <c:pt idx="9304">
                  <c:v>14.8864</c:v>
                </c:pt>
                <c:pt idx="9305">
                  <c:v>14.888</c:v>
                </c:pt>
                <c:pt idx="9306">
                  <c:v>14.889600000000002</c:v>
                </c:pt>
                <c:pt idx="9307">
                  <c:v>14.891200000000001</c:v>
                </c:pt>
                <c:pt idx="9308">
                  <c:v>14.892800000000001</c:v>
                </c:pt>
                <c:pt idx="9309">
                  <c:v>14.894400000000001</c:v>
                </c:pt>
                <c:pt idx="9310">
                  <c:v>14.896000000000001</c:v>
                </c:pt>
                <c:pt idx="9311">
                  <c:v>14.897600000000001</c:v>
                </c:pt>
                <c:pt idx="9312">
                  <c:v>14.8992</c:v>
                </c:pt>
                <c:pt idx="9313">
                  <c:v>14.9008</c:v>
                </c:pt>
                <c:pt idx="9314">
                  <c:v>14.9024</c:v>
                </c:pt>
                <c:pt idx="9315">
                  <c:v>14.904</c:v>
                </c:pt>
                <c:pt idx="9316">
                  <c:v>14.905600000000002</c:v>
                </c:pt>
                <c:pt idx="9317">
                  <c:v>14.907200000000001</c:v>
                </c:pt>
                <c:pt idx="9318">
                  <c:v>14.908800000000001</c:v>
                </c:pt>
                <c:pt idx="9319">
                  <c:v>14.910400000000001</c:v>
                </c:pt>
                <c:pt idx="9320">
                  <c:v>14.912000000000001</c:v>
                </c:pt>
                <c:pt idx="9321">
                  <c:v>14.913600000000001</c:v>
                </c:pt>
                <c:pt idx="9322">
                  <c:v>14.9152</c:v>
                </c:pt>
                <c:pt idx="9323">
                  <c:v>14.9168</c:v>
                </c:pt>
                <c:pt idx="9324">
                  <c:v>14.9184</c:v>
                </c:pt>
                <c:pt idx="9325">
                  <c:v>14.92</c:v>
                </c:pt>
                <c:pt idx="9326">
                  <c:v>14.921600000000002</c:v>
                </c:pt>
                <c:pt idx="9327">
                  <c:v>14.923200000000001</c:v>
                </c:pt>
                <c:pt idx="9328">
                  <c:v>14.924800000000001</c:v>
                </c:pt>
                <c:pt idx="9329">
                  <c:v>14.926400000000001</c:v>
                </c:pt>
                <c:pt idx="9330">
                  <c:v>14.928000000000001</c:v>
                </c:pt>
                <c:pt idx="9331">
                  <c:v>14.929600000000001</c:v>
                </c:pt>
                <c:pt idx="9332">
                  <c:v>14.9312</c:v>
                </c:pt>
                <c:pt idx="9333">
                  <c:v>14.9328</c:v>
                </c:pt>
                <c:pt idx="9334">
                  <c:v>14.9344</c:v>
                </c:pt>
                <c:pt idx="9335">
                  <c:v>14.936</c:v>
                </c:pt>
                <c:pt idx="9336">
                  <c:v>14.937600000000002</c:v>
                </c:pt>
                <c:pt idx="9337">
                  <c:v>14.939200000000001</c:v>
                </c:pt>
                <c:pt idx="9338">
                  <c:v>14.940800000000001</c:v>
                </c:pt>
                <c:pt idx="9339">
                  <c:v>14.942400000000001</c:v>
                </c:pt>
                <c:pt idx="9340">
                  <c:v>14.944000000000001</c:v>
                </c:pt>
                <c:pt idx="9341">
                  <c:v>14.945600000000001</c:v>
                </c:pt>
                <c:pt idx="9342">
                  <c:v>14.9472</c:v>
                </c:pt>
                <c:pt idx="9343">
                  <c:v>14.9488</c:v>
                </c:pt>
                <c:pt idx="9344">
                  <c:v>14.9504</c:v>
                </c:pt>
                <c:pt idx="9345">
                  <c:v>14.952</c:v>
                </c:pt>
                <c:pt idx="9346">
                  <c:v>14.953600000000002</c:v>
                </c:pt>
                <c:pt idx="9347">
                  <c:v>14.955200000000001</c:v>
                </c:pt>
                <c:pt idx="9348">
                  <c:v>14.956800000000001</c:v>
                </c:pt>
                <c:pt idx="9349">
                  <c:v>14.958400000000001</c:v>
                </c:pt>
                <c:pt idx="9350">
                  <c:v>14.96</c:v>
                </c:pt>
                <c:pt idx="9351">
                  <c:v>14.961600000000001</c:v>
                </c:pt>
                <c:pt idx="9352">
                  <c:v>14.963200000000001</c:v>
                </c:pt>
                <c:pt idx="9353">
                  <c:v>14.9648</c:v>
                </c:pt>
                <c:pt idx="9354">
                  <c:v>14.9664</c:v>
                </c:pt>
                <c:pt idx="9355">
                  <c:v>14.968</c:v>
                </c:pt>
                <c:pt idx="9356">
                  <c:v>14.969600000000002</c:v>
                </c:pt>
                <c:pt idx="9357">
                  <c:v>14.971200000000001</c:v>
                </c:pt>
                <c:pt idx="9358">
                  <c:v>14.972800000000001</c:v>
                </c:pt>
                <c:pt idx="9359">
                  <c:v>14.974400000000001</c:v>
                </c:pt>
                <c:pt idx="9360">
                  <c:v>14.976000000000001</c:v>
                </c:pt>
                <c:pt idx="9361">
                  <c:v>14.977600000000001</c:v>
                </c:pt>
                <c:pt idx="9362">
                  <c:v>14.979200000000001</c:v>
                </c:pt>
                <c:pt idx="9363">
                  <c:v>14.9808</c:v>
                </c:pt>
                <c:pt idx="9364">
                  <c:v>14.9824</c:v>
                </c:pt>
                <c:pt idx="9365">
                  <c:v>14.984</c:v>
                </c:pt>
                <c:pt idx="9366">
                  <c:v>14.985600000000002</c:v>
                </c:pt>
                <c:pt idx="9367">
                  <c:v>14.987200000000001</c:v>
                </c:pt>
                <c:pt idx="9368">
                  <c:v>14.988800000000001</c:v>
                </c:pt>
                <c:pt idx="9369">
                  <c:v>14.990400000000001</c:v>
                </c:pt>
                <c:pt idx="9370">
                  <c:v>14.992000000000001</c:v>
                </c:pt>
                <c:pt idx="9371">
                  <c:v>14.993600000000001</c:v>
                </c:pt>
                <c:pt idx="9372">
                  <c:v>14.995200000000001</c:v>
                </c:pt>
                <c:pt idx="9373">
                  <c:v>14.9968</c:v>
                </c:pt>
                <c:pt idx="9374">
                  <c:v>14.9984</c:v>
                </c:pt>
                <c:pt idx="9375">
                  <c:v>15</c:v>
                </c:pt>
                <c:pt idx="9376">
                  <c:v>15.001600000000002</c:v>
                </c:pt>
                <c:pt idx="9377">
                  <c:v>15.003200000000001</c:v>
                </c:pt>
                <c:pt idx="9378">
                  <c:v>15.004800000000001</c:v>
                </c:pt>
                <c:pt idx="9379">
                  <c:v>15.006400000000001</c:v>
                </c:pt>
                <c:pt idx="9380">
                  <c:v>15.008000000000001</c:v>
                </c:pt>
                <c:pt idx="9381">
                  <c:v>15.009600000000001</c:v>
                </c:pt>
                <c:pt idx="9382">
                  <c:v>15.011200000000001</c:v>
                </c:pt>
                <c:pt idx="9383">
                  <c:v>15.0128</c:v>
                </c:pt>
                <c:pt idx="9384">
                  <c:v>15.0144</c:v>
                </c:pt>
                <c:pt idx="9385">
                  <c:v>15.016</c:v>
                </c:pt>
                <c:pt idx="9386">
                  <c:v>15.0176</c:v>
                </c:pt>
                <c:pt idx="9387">
                  <c:v>15.019200000000001</c:v>
                </c:pt>
                <c:pt idx="9388">
                  <c:v>15.020800000000001</c:v>
                </c:pt>
                <c:pt idx="9389">
                  <c:v>15.022400000000001</c:v>
                </c:pt>
                <c:pt idx="9390">
                  <c:v>15.024000000000001</c:v>
                </c:pt>
                <c:pt idx="9391">
                  <c:v>15.025600000000001</c:v>
                </c:pt>
                <c:pt idx="9392">
                  <c:v>15.027200000000001</c:v>
                </c:pt>
                <c:pt idx="9393">
                  <c:v>15.0288</c:v>
                </c:pt>
                <c:pt idx="9394">
                  <c:v>15.0304</c:v>
                </c:pt>
                <c:pt idx="9395">
                  <c:v>15.032</c:v>
                </c:pt>
                <c:pt idx="9396">
                  <c:v>15.0336</c:v>
                </c:pt>
                <c:pt idx="9397">
                  <c:v>15.035200000000001</c:v>
                </c:pt>
                <c:pt idx="9398">
                  <c:v>15.036800000000001</c:v>
                </c:pt>
                <c:pt idx="9399">
                  <c:v>15.038400000000001</c:v>
                </c:pt>
                <c:pt idx="9400">
                  <c:v>15.040000000000001</c:v>
                </c:pt>
                <c:pt idx="9401">
                  <c:v>15.041600000000001</c:v>
                </c:pt>
                <c:pt idx="9402">
                  <c:v>15.043200000000001</c:v>
                </c:pt>
                <c:pt idx="9403">
                  <c:v>15.0448</c:v>
                </c:pt>
                <c:pt idx="9404">
                  <c:v>15.0464</c:v>
                </c:pt>
                <c:pt idx="9405">
                  <c:v>15.048</c:v>
                </c:pt>
                <c:pt idx="9406">
                  <c:v>15.0496</c:v>
                </c:pt>
                <c:pt idx="9407">
                  <c:v>15.051200000000001</c:v>
                </c:pt>
                <c:pt idx="9408">
                  <c:v>15.052800000000001</c:v>
                </c:pt>
                <c:pt idx="9409">
                  <c:v>15.054400000000001</c:v>
                </c:pt>
                <c:pt idx="9410">
                  <c:v>15.056000000000001</c:v>
                </c:pt>
                <c:pt idx="9411">
                  <c:v>15.057600000000001</c:v>
                </c:pt>
                <c:pt idx="9412">
                  <c:v>15.059200000000001</c:v>
                </c:pt>
                <c:pt idx="9413">
                  <c:v>15.0608</c:v>
                </c:pt>
                <c:pt idx="9414">
                  <c:v>15.0624</c:v>
                </c:pt>
                <c:pt idx="9415">
                  <c:v>15.064</c:v>
                </c:pt>
                <c:pt idx="9416">
                  <c:v>15.0656</c:v>
                </c:pt>
                <c:pt idx="9417">
                  <c:v>15.067200000000001</c:v>
                </c:pt>
                <c:pt idx="9418">
                  <c:v>15.068800000000001</c:v>
                </c:pt>
                <c:pt idx="9419">
                  <c:v>15.070400000000001</c:v>
                </c:pt>
                <c:pt idx="9420">
                  <c:v>15.072000000000001</c:v>
                </c:pt>
                <c:pt idx="9421">
                  <c:v>15.073600000000001</c:v>
                </c:pt>
                <c:pt idx="9422">
                  <c:v>15.075200000000001</c:v>
                </c:pt>
                <c:pt idx="9423">
                  <c:v>15.0768</c:v>
                </c:pt>
                <c:pt idx="9424">
                  <c:v>15.0784</c:v>
                </c:pt>
                <c:pt idx="9425">
                  <c:v>15.08</c:v>
                </c:pt>
                <c:pt idx="9426">
                  <c:v>15.0816</c:v>
                </c:pt>
                <c:pt idx="9427">
                  <c:v>15.083200000000001</c:v>
                </c:pt>
                <c:pt idx="9428">
                  <c:v>15.084800000000001</c:v>
                </c:pt>
                <c:pt idx="9429">
                  <c:v>15.086400000000001</c:v>
                </c:pt>
                <c:pt idx="9430">
                  <c:v>15.088000000000001</c:v>
                </c:pt>
                <c:pt idx="9431">
                  <c:v>15.089600000000001</c:v>
                </c:pt>
                <c:pt idx="9432">
                  <c:v>15.091200000000001</c:v>
                </c:pt>
                <c:pt idx="9433">
                  <c:v>15.0928</c:v>
                </c:pt>
                <c:pt idx="9434">
                  <c:v>15.0944</c:v>
                </c:pt>
                <c:pt idx="9435">
                  <c:v>15.096</c:v>
                </c:pt>
                <c:pt idx="9436">
                  <c:v>15.0976</c:v>
                </c:pt>
                <c:pt idx="9437">
                  <c:v>15.099200000000002</c:v>
                </c:pt>
                <c:pt idx="9438">
                  <c:v>15.100800000000001</c:v>
                </c:pt>
                <c:pt idx="9439">
                  <c:v>15.102400000000001</c:v>
                </c:pt>
                <c:pt idx="9440">
                  <c:v>15.104000000000001</c:v>
                </c:pt>
                <c:pt idx="9441">
                  <c:v>15.105600000000001</c:v>
                </c:pt>
                <c:pt idx="9442">
                  <c:v>15.107200000000001</c:v>
                </c:pt>
                <c:pt idx="9443">
                  <c:v>15.1088</c:v>
                </c:pt>
                <c:pt idx="9444">
                  <c:v>15.1104</c:v>
                </c:pt>
                <c:pt idx="9445">
                  <c:v>15.112</c:v>
                </c:pt>
                <c:pt idx="9446">
                  <c:v>15.1136</c:v>
                </c:pt>
                <c:pt idx="9447">
                  <c:v>15.115200000000002</c:v>
                </c:pt>
                <c:pt idx="9448">
                  <c:v>15.116800000000001</c:v>
                </c:pt>
                <c:pt idx="9449">
                  <c:v>15.118400000000001</c:v>
                </c:pt>
                <c:pt idx="9450">
                  <c:v>15.120000000000001</c:v>
                </c:pt>
                <c:pt idx="9451">
                  <c:v>15.121600000000001</c:v>
                </c:pt>
                <c:pt idx="9452">
                  <c:v>15.123200000000001</c:v>
                </c:pt>
                <c:pt idx="9453">
                  <c:v>15.1248</c:v>
                </c:pt>
                <c:pt idx="9454">
                  <c:v>15.1264</c:v>
                </c:pt>
                <c:pt idx="9455">
                  <c:v>15.128</c:v>
                </c:pt>
                <c:pt idx="9456">
                  <c:v>15.1296</c:v>
                </c:pt>
                <c:pt idx="9457">
                  <c:v>15.131200000000002</c:v>
                </c:pt>
                <c:pt idx="9458">
                  <c:v>15.132800000000001</c:v>
                </c:pt>
                <c:pt idx="9459">
                  <c:v>15.134400000000001</c:v>
                </c:pt>
                <c:pt idx="9460">
                  <c:v>15.136000000000001</c:v>
                </c:pt>
                <c:pt idx="9461">
                  <c:v>15.137600000000001</c:v>
                </c:pt>
                <c:pt idx="9462">
                  <c:v>15.139200000000001</c:v>
                </c:pt>
                <c:pt idx="9463">
                  <c:v>15.1408</c:v>
                </c:pt>
                <c:pt idx="9464">
                  <c:v>15.1424</c:v>
                </c:pt>
                <c:pt idx="9465">
                  <c:v>15.144</c:v>
                </c:pt>
                <c:pt idx="9466">
                  <c:v>15.1456</c:v>
                </c:pt>
                <c:pt idx="9467">
                  <c:v>15.147200000000002</c:v>
                </c:pt>
                <c:pt idx="9468">
                  <c:v>15.148800000000001</c:v>
                </c:pt>
                <c:pt idx="9469">
                  <c:v>15.150400000000001</c:v>
                </c:pt>
                <c:pt idx="9470">
                  <c:v>15.152000000000001</c:v>
                </c:pt>
                <c:pt idx="9471">
                  <c:v>15.153600000000001</c:v>
                </c:pt>
                <c:pt idx="9472">
                  <c:v>15.155200000000001</c:v>
                </c:pt>
                <c:pt idx="9473">
                  <c:v>15.1568</c:v>
                </c:pt>
                <c:pt idx="9474">
                  <c:v>15.1584</c:v>
                </c:pt>
                <c:pt idx="9475">
                  <c:v>15.16</c:v>
                </c:pt>
                <c:pt idx="9476">
                  <c:v>15.1616</c:v>
                </c:pt>
                <c:pt idx="9477">
                  <c:v>15.163200000000002</c:v>
                </c:pt>
                <c:pt idx="9478">
                  <c:v>15.164800000000001</c:v>
                </c:pt>
                <c:pt idx="9479">
                  <c:v>15.166400000000001</c:v>
                </c:pt>
                <c:pt idx="9480">
                  <c:v>15.168000000000001</c:v>
                </c:pt>
                <c:pt idx="9481">
                  <c:v>15.169600000000001</c:v>
                </c:pt>
                <c:pt idx="9482">
                  <c:v>15.171200000000001</c:v>
                </c:pt>
                <c:pt idx="9483">
                  <c:v>15.172800000000001</c:v>
                </c:pt>
                <c:pt idx="9484">
                  <c:v>15.1744</c:v>
                </c:pt>
                <c:pt idx="9485">
                  <c:v>15.176</c:v>
                </c:pt>
                <c:pt idx="9486">
                  <c:v>15.1776</c:v>
                </c:pt>
                <c:pt idx="9487">
                  <c:v>15.179200000000002</c:v>
                </c:pt>
                <c:pt idx="9488">
                  <c:v>15.180800000000001</c:v>
                </c:pt>
                <c:pt idx="9489">
                  <c:v>15.182400000000001</c:v>
                </c:pt>
                <c:pt idx="9490">
                  <c:v>15.184000000000001</c:v>
                </c:pt>
                <c:pt idx="9491">
                  <c:v>15.185600000000001</c:v>
                </c:pt>
                <c:pt idx="9492">
                  <c:v>15.187200000000001</c:v>
                </c:pt>
                <c:pt idx="9493">
                  <c:v>15.188800000000001</c:v>
                </c:pt>
                <c:pt idx="9494">
                  <c:v>15.1904</c:v>
                </c:pt>
                <c:pt idx="9495">
                  <c:v>15.192</c:v>
                </c:pt>
                <c:pt idx="9496">
                  <c:v>15.1936</c:v>
                </c:pt>
                <c:pt idx="9497">
                  <c:v>15.195200000000002</c:v>
                </c:pt>
                <c:pt idx="9498">
                  <c:v>15.196800000000001</c:v>
                </c:pt>
                <c:pt idx="9499">
                  <c:v>15.198400000000001</c:v>
                </c:pt>
                <c:pt idx="9500">
                  <c:v>15.200000000000001</c:v>
                </c:pt>
                <c:pt idx="9501">
                  <c:v>15.201600000000001</c:v>
                </c:pt>
                <c:pt idx="9502">
                  <c:v>15.203200000000001</c:v>
                </c:pt>
                <c:pt idx="9503">
                  <c:v>15.204800000000001</c:v>
                </c:pt>
                <c:pt idx="9504">
                  <c:v>15.2064</c:v>
                </c:pt>
                <c:pt idx="9505">
                  <c:v>15.208</c:v>
                </c:pt>
                <c:pt idx="9506">
                  <c:v>15.2096</c:v>
                </c:pt>
                <c:pt idx="9507">
                  <c:v>15.211200000000002</c:v>
                </c:pt>
                <c:pt idx="9508">
                  <c:v>15.212800000000001</c:v>
                </c:pt>
                <c:pt idx="9509">
                  <c:v>15.214400000000001</c:v>
                </c:pt>
                <c:pt idx="9510">
                  <c:v>15.216000000000001</c:v>
                </c:pt>
                <c:pt idx="9511">
                  <c:v>15.217600000000001</c:v>
                </c:pt>
                <c:pt idx="9512">
                  <c:v>15.219200000000001</c:v>
                </c:pt>
                <c:pt idx="9513">
                  <c:v>15.220800000000001</c:v>
                </c:pt>
                <c:pt idx="9514">
                  <c:v>15.2224</c:v>
                </c:pt>
                <c:pt idx="9515">
                  <c:v>15.224</c:v>
                </c:pt>
                <c:pt idx="9516">
                  <c:v>15.2256</c:v>
                </c:pt>
                <c:pt idx="9517">
                  <c:v>15.2272</c:v>
                </c:pt>
                <c:pt idx="9518">
                  <c:v>15.228800000000001</c:v>
                </c:pt>
                <c:pt idx="9519">
                  <c:v>15.230400000000001</c:v>
                </c:pt>
                <c:pt idx="9520">
                  <c:v>15.232000000000001</c:v>
                </c:pt>
                <c:pt idx="9521">
                  <c:v>15.233600000000001</c:v>
                </c:pt>
                <c:pt idx="9522">
                  <c:v>15.235200000000001</c:v>
                </c:pt>
                <c:pt idx="9523">
                  <c:v>15.236800000000001</c:v>
                </c:pt>
                <c:pt idx="9524">
                  <c:v>15.2384</c:v>
                </c:pt>
                <c:pt idx="9525">
                  <c:v>15.24</c:v>
                </c:pt>
                <c:pt idx="9526">
                  <c:v>15.2416</c:v>
                </c:pt>
                <c:pt idx="9527">
                  <c:v>15.2432</c:v>
                </c:pt>
                <c:pt idx="9528">
                  <c:v>15.244800000000001</c:v>
                </c:pt>
                <c:pt idx="9529">
                  <c:v>15.246400000000001</c:v>
                </c:pt>
                <c:pt idx="9530">
                  <c:v>15.248000000000001</c:v>
                </c:pt>
                <c:pt idx="9531">
                  <c:v>15.249600000000001</c:v>
                </c:pt>
                <c:pt idx="9532">
                  <c:v>15.251200000000001</c:v>
                </c:pt>
                <c:pt idx="9533">
                  <c:v>15.252800000000001</c:v>
                </c:pt>
                <c:pt idx="9534">
                  <c:v>15.2544</c:v>
                </c:pt>
                <c:pt idx="9535">
                  <c:v>15.256</c:v>
                </c:pt>
                <c:pt idx="9536">
                  <c:v>15.2576</c:v>
                </c:pt>
                <c:pt idx="9537">
                  <c:v>15.2592</c:v>
                </c:pt>
                <c:pt idx="9538">
                  <c:v>15.260800000000001</c:v>
                </c:pt>
                <c:pt idx="9539">
                  <c:v>15.262400000000001</c:v>
                </c:pt>
                <c:pt idx="9540">
                  <c:v>15.264000000000001</c:v>
                </c:pt>
                <c:pt idx="9541">
                  <c:v>15.265600000000001</c:v>
                </c:pt>
                <c:pt idx="9542">
                  <c:v>15.267200000000001</c:v>
                </c:pt>
                <c:pt idx="9543">
                  <c:v>15.268800000000001</c:v>
                </c:pt>
                <c:pt idx="9544">
                  <c:v>15.2704</c:v>
                </c:pt>
                <c:pt idx="9545">
                  <c:v>15.272</c:v>
                </c:pt>
                <c:pt idx="9546">
                  <c:v>15.2736</c:v>
                </c:pt>
                <c:pt idx="9547">
                  <c:v>15.2752</c:v>
                </c:pt>
                <c:pt idx="9548">
                  <c:v>15.276800000000001</c:v>
                </c:pt>
                <c:pt idx="9549">
                  <c:v>15.278400000000001</c:v>
                </c:pt>
                <c:pt idx="9550">
                  <c:v>15.280000000000001</c:v>
                </c:pt>
                <c:pt idx="9551">
                  <c:v>15.281600000000001</c:v>
                </c:pt>
                <c:pt idx="9552">
                  <c:v>15.283200000000001</c:v>
                </c:pt>
                <c:pt idx="9553">
                  <c:v>15.284800000000001</c:v>
                </c:pt>
                <c:pt idx="9554">
                  <c:v>15.2864</c:v>
                </c:pt>
                <c:pt idx="9555">
                  <c:v>15.288</c:v>
                </c:pt>
                <c:pt idx="9556">
                  <c:v>15.2896</c:v>
                </c:pt>
                <c:pt idx="9557">
                  <c:v>15.2912</c:v>
                </c:pt>
                <c:pt idx="9558">
                  <c:v>15.292800000000002</c:v>
                </c:pt>
                <c:pt idx="9559">
                  <c:v>15.294400000000001</c:v>
                </c:pt>
                <c:pt idx="9560">
                  <c:v>15.296000000000001</c:v>
                </c:pt>
                <c:pt idx="9561">
                  <c:v>15.297600000000001</c:v>
                </c:pt>
                <c:pt idx="9562">
                  <c:v>15.299200000000001</c:v>
                </c:pt>
                <c:pt idx="9563">
                  <c:v>15.300800000000001</c:v>
                </c:pt>
                <c:pt idx="9564">
                  <c:v>15.3024</c:v>
                </c:pt>
                <c:pt idx="9565">
                  <c:v>15.304</c:v>
                </c:pt>
                <c:pt idx="9566">
                  <c:v>15.3056</c:v>
                </c:pt>
                <c:pt idx="9567">
                  <c:v>15.3072</c:v>
                </c:pt>
                <c:pt idx="9568">
                  <c:v>15.308800000000002</c:v>
                </c:pt>
                <c:pt idx="9569">
                  <c:v>15.310400000000001</c:v>
                </c:pt>
                <c:pt idx="9570">
                  <c:v>15.312000000000001</c:v>
                </c:pt>
                <c:pt idx="9571">
                  <c:v>15.313600000000001</c:v>
                </c:pt>
                <c:pt idx="9572">
                  <c:v>15.315200000000001</c:v>
                </c:pt>
                <c:pt idx="9573">
                  <c:v>15.316800000000001</c:v>
                </c:pt>
                <c:pt idx="9574">
                  <c:v>15.3184</c:v>
                </c:pt>
                <c:pt idx="9575">
                  <c:v>15.32</c:v>
                </c:pt>
                <c:pt idx="9576">
                  <c:v>15.3216</c:v>
                </c:pt>
                <c:pt idx="9577">
                  <c:v>15.3232</c:v>
                </c:pt>
                <c:pt idx="9578">
                  <c:v>15.324800000000002</c:v>
                </c:pt>
                <c:pt idx="9579">
                  <c:v>15.326400000000001</c:v>
                </c:pt>
                <c:pt idx="9580">
                  <c:v>15.328000000000001</c:v>
                </c:pt>
                <c:pt idx="9581">
                  <c:v>15.329600000000001</c:v>
                </c:pt>
                <c:pt idx="9582">
                  <c:v>15.331200000000001</c:v>
                </c:pt>
                <c:pt idx="9583">
                  <c:v>15.332800000000001</c:v>
                </c:pt>
                <c:pt idx="9584">
                  <c:v>15.3344</c:v>
                </c:pt>
                <c:pt idx="9585">
                  <c:v>15.336</c:v>
                </c:pt>
                <c:pt idx="9586">
                  <c:v>15.3376</c:v>
                </c:pt>
                <c:pt idx="9587">
                  <c:v>15.3392</c:v>
                </c:pt>
                <c:pt idx="9588">
                  <c:v>15.340800000000002</c:v>
                </c:pt>
                <c:pt idx="9589">
                  <c:v>15.342400000000001</c:v>
                </c:pt>
                <c:pt idx="9590">
                  <c:v>15.344000000000001</c:v>
                </c:pt>
                <c:pt idx="9591">
                  <c:v>15.345600000000001</c:v>
                </c:pt>
                <c:pt idx="9592">
                  <c:v>15.347200000000001</c:v>
                </c:pt>
                <c:pt idx="9593">
                  <c:v>15.348800000000001</c:v>
                </c:pt>
                <c:pt idx="9594">
                  <c:v>15.3504</c:v>
                </c:pt>
                <c:pt idx="9595">
                  <c:v>15.352</c:v>
                </c:pt>
                <c:pt idx="9596">
                  <c:v>15.3536</c:v>
                </c:pt>
                <c:pt idx="9597">
                  <c:v>15.3552</c:v>
                </c:pt>
                <c:pt idx="9598">
                  <c:v>15.356800000000002</c:v>
                </c:pt>
                <c:pt idx="9599">
                  <c:v>15.358400000000001</c:v>
                </c:pt>
                <c:pt idx="9600">
                  <c:v>15.360000000000001</c:v>
                </c:pt>
                <c:pt idx="9601">
                  <c:v>15.361600000000001</c:v>
                </c:pt>
                <c:pt idx="9602">
                  <c:v>15.363200000000001</c:v>
                </c:pt>
                <c:pt idx="9603">
                  <c:v>15.364800000000001</c:v>
                </c:pt>
                <c:pt idx="9604">
                  <c:v>15.366400000000001</c:v>
                </c:pt>
                <c:pt idx="9605">
                  <c:v>15.368</c:v>
                </c:pt>
                <c:pt idx="9606">
                  <c:v>15.3696</c:v>
                </c:pt>
                <c:pt idx="9607">
                  <c:v>15.3712</c:v>
                </c:pt>
                <c:pt idx="9608">
                  <c:v>15.372800000000002</c:v>
                </c:pt>
                <c:pt idx="9609">
                  <c:v>15.374400000000001</c:v>
                </c:pt>
                <c:pt idx="9610">
                  <c:v>15.376000000000001</c:v>
                </c:pt>
                <c:pt idx="9611">
                  <c:v>15.377600000000001</c:v>
                </c:pt>
                <c:pt idx="9612">
                  <c:v>15.379200000000001</c:v>
                </c:pt>
                <c:pt idx="9613">
                  <c:v>15.380800000000001</c:v>
                </c:pt>
                <c:pt idx="9614">
                  <c:v>15.382400000000001</c:v>
                </c:pt>
                <c:pt idx="9615">
                  <c:v>15.384</c:v>
                </c:pt>
                <c:pt idx="9616">
                  <c:v>15.3856</c:v>
                </c:pt>
                <c:pt idx="9617">
                  <c:v>15.3872</c:v>
                </c:pt>
                <c:pt idx="9618">
                  <c:v>15.388800000000002</c:v>
                </c:pt>
                <c:pt idx="9619">
                  <c:v>15.390400000000001</c:v>
                </c:pt>
                <c:pt idx="9620">
                  <c:v>15.392000000000001</c:v>
                </c:pt>
                <c:pt idx="9621">
                  <c:v>15.393600000000001</c:v>
                </c:pt>
                <c:pt idx="9622">
                  <c:v>15.395200000000001</c:v>
                </c:pt>
                <c:pt idx="9623">
                  <c:v>15.396800000000001</c:v>
                </c:pt>
                <c:pt idx="9624">
                  <c:v>15.398400000000001</c:v>
                </c:pt>
                <c:pt idx="9625">
                  <c:v>15.4</c:v>
                </c:pt>
                <c:pt idx="9626">
                  <c:v>15.4016</c:v>
                </c:pt>
                <c:pt idx="9627">
                  <c:v>15.4032</c:v>
                </c:pt>
                <c:pt idx="9628">
                  <c:v>15.404800000000002</c:v>
                </c:pt>
                <c:pt idx="9629">
                  <c:v>15.406400000000001</c:v>
                </c:pt>
                <c:pt idx="9630">
                  <c:v>15.408000000000001</c:v>
                </c:pt>
                <c:pt idx="9631">
                  <c:v>15.409600000000001</c:v>
                </c:pt>
                <c:pt idx="9632">
                  <c:v>15.411200000000001</c:v>
                </c:pt>
                <c:pt idx="9633">
                  <c:v>15.412800000000001</c:v>
                </c:pt>
                <c:pt idx="9634">
                  <c:v>15.414400000000001</c:v>
                </c:pt>
                <c:pt idx="9635">
                  <c:v>15.416</c:v>
                </c:pt>
                <c:pt idx="9636">
                  <c:v>15.4176</c:v>
                </c:pt>
                <c:pt idx="9637">
                  <c:v>15.4192</c:v>
                </c:pt>
                <c:pt idx="9638">
                  <c:v>15.420800000000002</c:v>
                </c:pt>
                <c:pt idx="9639">
                  <c:v>15.422400000000001</c:v>
                </c:pt>
                <c:pt idx="9640">
                  <c:v>15.424000000000001</c:v>
                </c:pt>
                <c:pt idx="9641">
                  <c:v>15.425600000000001</c:v>
                </c:pt>
                <c:pt idx="9642">
                  <c:v>15.427200000000001</c:v>
                </c:pt>
                <c:pt idx="9643">
                  <c:v>15.428800000000001</c:v>
                </c:pt>
                <c:pt idx="9644">
                  <c:v>15.430400000000001</c:v>
                </c:pt>
                <c:pt idx="9645">
                  <c:v>15.432</c:v>
                </c:pt>
                <c:pt idx="9646">
                  <c:v>15.4336</c:v>
                </c:pt>
                <c:pt idx="9647">
                  <c:v>15.4352</c:v>
                </c:pt>
                <c:pt idx="9648">
                  <c:v>15.4368</c:v>
                </c:pt>
                <c:pt idx="9649">
                  <c:v>15.438400000000001</c:v>
                </c:pt>
                <c:pt idx="9650">
                  <c:v>15.440000000000001</c:v>
                </c:pt>
                <c:pt idx="9651">
                  <c:v>15.441600000000001</c:v>
                </c:pt>
                <c:pt idx="9652">
                  <c:v>15.443200000000001</c:v>
                </c:pt>
                <c:pt idx="9653">
                  <c:v>15.444800000000001</c:v>
                </c:pt>
                <c:pt idx="9654">
                  <c:v>15.446400000000001</c:v>
                </c:pt>
                <c:pt idx="9655">
                  <c:v>15.448</c:v>
                </c:pt>
                <c:pt idx="9656">
                  <c:v>15.4496</c:v>
                </c:pt>
                <c:pt idx="9657">
                  <c:v>15.4512</c:v>
                </c:pt>
                <c:pt idx="9658">
                  <c:v>15.4528</c:v>
                </c:pt>
                <c:pt idx="9659">
                  <c:v>15.454400000000001</c:v>
                </c:pt>
                <c:pt idx="9660">
                  <c:v>15.456000000000001</c:v>
                </c:pt>
                <c:pt idx="9661">
                  <c:v>15.457600000000001</c:v>
                </c:pt>
                <c:pt idx="9662">
                  <c:v>15.459200000000001</c:v>
                </c:pt>
                <c:pt idx="9663">
                  <c:v>15.460800000000001</c:v>
                </c:pt>
                <c:pt idx="9664">
                  <c:v>15.462400000000001</c:v>
                </c:pt>
                <c:pt idx="9665">
                  <c:v>15.464</c:v>
                </c:pt>
                <c:pt idx="9666">
                  <c:v>15.4656</c:v>
                </c:pt>
                <c:pt idx="9667">
                  <c:v>15.4672</c:v>
                </c:pt>
                <c:pt idx="9668">
                  <c:v>15.4688</c:v>
                </c:pt>
                <c:pt idx="9669">
                  <c:v>15.470400000000001</c:v>
                </c:pt>
                <c:pt idx="9670">
                  <c:v>15.472000000000001</c:v>
                </c:pt>
                <c:pt idx="9671">
                  <c:v>15.473600000000001</c:v>
                </c:pt>
                <c:pt idx="9672">
                  <c:v>15.475200000000001</c:v>
                </c:pt>
                <c:pt idx="9673">
                  <c:v>15.476800000000001</c:v>
                </c:pt>
                <c:pt idx="9674">
                  <c:v>15.478400000000001</c:v>
                </c:pt>
                <c:pt idx="9675">
                  <c:v>15.48</c:v>
                </c:pt>
                <c:pt idx="9676">
                  <c:v>15.4816</c:v>
                </c:pt>
                <c:pt idx="9677">
                  <c:v>15.4832</c:v>
                </c:pt>
                <c:pt idx="9678">
                  <c:v>15.4848</c:v>
                </c:pt>
                <c:pt idx="9679">
                  <c:v>15.486400000000001</c:v>
                </c:pt>
                <c:pt idx="9680">
                  <c:v>15.488000000000001</c:v>
                </c:pt>
                <c:pt idx="9681">
                  <c:v>15.489600000000001</c:v>
                </c:pt>
                <c:pt idx="9682">
                  <c:v>15.491200000000001</c:v>
                </c:pt>
                <c:pt idx="9683">
                  <c:v>15.492800000000001</c:v>
                </c:pt>
                <c:pt idx="9684">
                  <c:v>15.494400000000001</c:v>
                </c:pt>
                <c:pt idx="9685">
                  <c:v>15.496</c:v>
                </c:pt>
                <c:pt idx="9686">
                  <c:v>15.4976</c:v>
                </c:pt>
                <c:pt idx="9687">
                  <c:v>15.4992</c:v>
                </c:pt>
                <c:pt idx="9688">
                  <c:v>15.5008</c:v>
                </c:pt>
                <c:pt idx="9689">
                  <c:v>15.502400000000002</c:v>
                </c:pt>
                <c:pt idx="9690">
                  <c:v>15.504000000000001</c:v>
                </c:pt>
                <c:pt idx="9691">
                  <c:v>15.505600000000001</c:v>
                </c:pt>
                <c:pt idx="9692">
                  <c:v>15.507200000000001</c:v>
                </c:pt>
                <c:pt idx="9693">
                  <c:v>15.508800000000001</c:v>
                </c:pt>
                <c:pt idx="9694">
                  <c:v>15.510400000000001</c:v>
                </c:pt>
                <c:pt idx="9695">
                  <c:v>15.512</c:v>
                </c:pt>
                <c:pt idx="9696">
                  <c:v>15.5136</c:v>
                </c:pt>
                <c:pt idx="9697">
                  <c:v>15.5152</c:v>
                </c:pt>
                <c:pt idx="9698">
                  <c:v>15.5168</c:v>
                </c:pt>
                <c:pt idx="9699">
                  <c:v>15.518400000000002</c:v>
                </c:pt>
                <c:pt idx="9700">
                  <c:v>15.520000000000001</c:v>
                </c:pt>
                <c:pt idx="9701">
                  <c:v>15.521600000000001</c:v>
                </c:pt>
                <c:pt idx="9702">
                  <c:v>15.523200000000001</c:v>
                </c:pt>
                <c:pt idx="9703">
                  <c:v>15.524800000000001</c:v>
                </c:pt>
                <c:pt idx="9704">
                  <c:v>15.526400000000001</c:v>
                </c:pt>
                <c:pt idx="9705">
                  <c:v>15.528</c:v>
                </c:pt>
                <c:pt idx="9706">
                  <c:v>15.5296</c:v>
                </c:pt>
                <c:pt idx="9707">
                  <c:v>15.5312</c:v>
                </c:pt>
                <c:pt idx="9708">
                  <c:v>15.5328</c:v>
                </c:pt>
                <c:pt idx="9709">
                  <c:v>15.534400000000002</c:v>
                </c:pt>
                <c:pt idx="9710">
                  <c:v>15.536000000000001</c:v>
                </c:pt>
                <c:pt idx="9711">
                  <c:v>15.537600000000001</c:v>
                </c:pt>
                <c:pt idx="9712">
                  <c:v>15.539200000000001</c:v>
                </c:pt>
                <c:pt idx="9713">
                  <c:v>15.540800000000001</c:v>
                </c:pt>
                <c:pt idx="9714">
                  <c:v>15.542400000000001</c:v>
                </c:pt>
                <c:pt idx="9715">
                  <c:v>15.544</c:v>
                </c:pt>
                <c:pt idx="9716">
                  <c:v>15.5456</c:v>
                </c:pt>
                <c:pt idx="9717">
                  <c:v>15.5472</c:v>
                </c:pt>
                <c:pt idx="9718">
                  <c:v>15.5488</c:v>
                </c:pt>
                <c:pt idx="9719">
                  <c:v>15.550400000000002</c:v>
                </c:pt>
                <c:pt idx="9720">
                  <c:v>15.552000000000001</c:v>
                </c:pt>
                <c:pt idx="9721">
                  <c:v>15.553600000000001</c:v>
                </c:pt>
                <c:pt idx="9722">
                  <c:v>15.555200000000001</c:v>
                </c:pt>
                <c:pt idx="9723">
                  <c:v>15.556800000000001</c:v>
                </c:pt>
                <c:pt idx="9724">
                  <c:v>15.558400000000001</c:v>
                </c:pt>
                <c:pt idx="9725">
                  <c:v>15.56</c:v>
                </c:pt>
                <c:pt idx="9726">
                  <c:v>15.5616</c:v>
                </c:pt>
                <c:pt idx="9727">
                  <c:v>15.5632</c:v>
                </c:pt>
                <c:pt idx="9728">
                  <c:v>15.5648</c:v>
                </c:pt>
                <c:pt idx="9729">
                  <c:v>15.566400000000002</c:v>
                </c:pt>
                <c:pt idx="9730">
                  <c:v>15.568000000000001</c:v>
                </c:pt>
                <c:pt idx="9731">
                  <c:v>15.569600000000001</c:v>
                </c:pt>
                <c:pt idx="9732">
                  <c:v>15.571200000000001</c:v>
                </c:pt>
                <c:pt idx="9733">
                  <c:v>15.572800000000001</c:v>
                </c:pt>
                <c:pt idx="9734">
                  <c:v>15.574400000000001</c:v>
                </c:pt>
                <c:pt idx="9735">
                  <c:v>15.576000000000001</c:v>
                </c:pt>
                <c:pt idx="9736">
                  <c:v>15.5776</c:v>
                </c:pt>
                <c:pt idx="9737">
                  <c:v>15.5792</c:v>
                </c:pt>
                <c:pt idx="9738">
                  <c:v>15.5808</c:v>
                </c:pt>
                <c:pt idx="9739">
                  <c:v>15.582400000000002</c:v>
                </c:pt>
                <c:pt idx="9740">
                  <c:v>15.584000000000001</c:v>
                </c:pt>
                <c:pt idx="9741">
                  <c:v>15.585600000000001</c:v>
                </c:pt>
                <c:pt idx="9742">
                  <c:v>15.587200000000001</c:v>
                </c:pt>
                <c:pt idx="9743">
                  <c:v>15.588800000000001</c:v>
                </c:pt>
                <c:pt idx="9744">
                  <c:v>15.590400000000001</c:v>
                </c:pt>
                <c:pt idx="9745">
                  <c:v>15.592000000000001</c:v>
                </c:pt>
                <c:pt idx="9746">
                  <c:v>15.5936</c:v>
                </c:pt>
                <c:pt idx="9747">
                  <c:v>15.5952</c:v>
                </c:pt>
                <c:pt idx="9748">
                  <c:v>15.5968</c:v>
                </c:pt>
                <c:pt idx="9749">
                  <c:v>15.598400000000002</c:v>
                </c:pt>
                <c:pt idx="9750">
                  <c:v>15.600000000000001</c:v>
                </c:pt>
                <c:pt idx="9751">
                  <c:v>15.601600000000001</c:v>
                </c:pt>
                <c:pt idx="9752">
                  <c:v>15.603200000000001</c:v>
                </c:pt>
                <c:pt idx="9753">
                  <c:v>15.604800000000001</c:v>
                </c:pt>
                <c:pt idx="9754">
                  <c:v>15.606400000000001</c:v>
                </c:pt>
                <c:pt idx="9755">
                  <c:v>15.608000000000001</c:v>
                </c:pt>
                <c:pt idx="9756">
                  <c:v>15.6096</c:v>
                </c:pt>
                <c:pt idx="9757">
                  <c:v>15.6112</c:v>
                </c:pt>
                <c:pt idx="9758">
                  <c:v>15.6128</c:v>
                </c:pt>
                <c:pt idx="9759">
                  <c:v>15.614400000000002</c:v>
                </c:pt>
                <c:pt idx="9760">
                  <c:v>15.616000000000001</c:v>
                </c:pt>
                <c:pt idx="9761">
                  <c:v>15.617600000000001</c:v>
                </c:pt>
                <c:pt idx="9762">
                  <c:v>15.619200000000001</c:v>
                </c:pt>
                <c:pt idx="9763">
                  <c:v>15.620800000000001</c:v>
                </c:pt>
                <c:pt idx="9764">
                  <c:v>15.622400000000001</c:v>
                </c:pt>
                <c:pt idx="9765">
                  <c:v>15.624000000000001</c:v>
                </c:pt>
                <c:pt idx="9766">
                  <c:v>15.6256</c:v>
                </c:pt>
                <c:pt idx="9767">
                  <c:v>15.6272</c:v>
                </c:pt>
                <c:pt idx="9768">
                  <c:v>15.6288</c:v>
                </c:pt>
                <c:pt idx="9769">
                  <c:v>15.630400000000002</c:v>
                </c:pt>
                <c:pt idx="9770">
                  <c:v>15.632000000000001</c:v>
                </c:pt>
                <c:pt idx="9771">
                  <c:v>15.633600000000001</c:v>
                </c:pt>
                <c:pt idx="9772">
                  <c:v>15.635200000000001</c:v>
                </c:pt>
                <c:pt idx="9773">
                  <c:v>15.636800000000001</c:v>
                </c:pt>
                <c:pt idx="9774">
                  <c:v>15.638400000000001</c:v>
                </c:pt>
                <c:pt idx="9775">
                  <c:v>15.64</c:v>
                </c:pt>
                <c:pt idx="9776">
                  <c:v>15.6416</c:v>
                </c:pt>
                <c:pt idx="9777">
                  <c:v>15.6432</c:v>
                </c:pt>
                <c:pt idx="9778">
                  <c:v>15.6448</c:v>
                </c:pt>
                <c:pt idx="9779">
                  <c:v>15.6464</c:v>
                </c:pt>
                <c:pt idx="9780">
                  <c:v>15.648000000000001</c:v>
                </c:pt>
                <c:pt idx="9781">
                  <c:v>15.649600000000001</c:v>
                </c:pt>
                <c:pt idx="9782">
                  <c:v>15.651200000000001</c:v>
                </c:pt>
                <c:pt idx="9783">
                  <c:v>15.652800000000001</c:v>
                </c:pt>
                <c:pt idx="9784">
                  <c:v>15.654400000000001</c:v>
                </c:pt>
                <c:pt idx="9785">
                  <c:v>15.656000000000001</c:v>
                </c:pt>
                <c:pt idx="9786">
                  <c:v>15.6576</c:v>
                </c:pt>
                <c:pt idx="9787">
                  <c:v>15.6592</c:v>
                </c:pt>
                <c:pt idx="9788">
                  <c:v>15.6608</c:v>
                </c:pt>
                <c:pt idx="9789">
                  <c:v>15.6624</c:v>
                </c:pt>
                <c:pt idx="9790">
                  <c:v>15.664000000000001</c:v>
                </c:pt>
                <c:pt idx="9791">
                  <c:v>15.665600000000001</c:v>
                </c:pt>
                <c:pt idx="9792">
                  <c:v>15.667200000000001</c:v>
                </c:pt>
                <c:pt idx="9793">
                  <c:v>15.668800000000001</c:v>
                </c:pt>
                <c:pt idx="9794">
                  <c:v>15.670400000000001</c:v>
                </c:pt>
                <c:pt idx="9795">
                  <c:v>15.672000000000001</c:v>
                </c:pt>
                <c:pt idx="9796">
                  <c:v>15.6736</c:v>
                </c:pt>
                <c:pt idx="9797">
                  <c:v>15.6752</c:v>
                </c:pt>
                <c:pt idx="9798">
                  <c:v>15.6768</c:v>
                </c:pt>
                <c:pt idx="9799">
                  <c:v>15.6784</c:v>
                </c:pt>
                <c:pt idx="9800">
                  <c:v>15.680000000000001</c:v>
                </c:pt>
                <c:pt idx="9801">
                  <c:v>15.681600000000001</c:v>
                </c:pt>
                <c:pt idx="9802">
                  <c:v>15.683200000000001</c:v>
                </c:pt>
                <c:pt idx="9803">
                  <c:v>15.684800000000001</c:v>
                </c:pt>
                <c:pt idx="9804">
                  <c:v>15.686400000000001</c:v>
                </c:pt>
                <c:pt idx="9805">
                  <c:v>15.688000000000001</c:v>
                </c:pt>
                <c:pt idx="9806">
                  <c:v>15.6896</c:v>
                </c:pt>
                <c:pt idx="9807">
                  <c:v>15.6912</c:v>
                </c:pt>
                <c:pt idx="9808">
                  <c:v>15.6928</c:v>
                </c:pt>
                <c:pt idx="9809">
                  <c:v>15.6944</c:v>
                </c:pt>
                <c:pt idx="9810">
                  <c:v>15.696000000000002</c:v>
                </c:pt>
                <c:pt idx="9811">
                  <c:v>15.697600000000001</c:v>
                </c:pt>
                <c:pt idx="9812">
                  <c:v>15.699200000000001</c:v>
                </c:pt>
                <c:pt idx="9813">
                  <c:v>15.700800000000001</c:v>
                </c:pt>
                <c:pt idx="9814">
                  <c:v>15.702400000000001</c:v>
                </c:pt>
                <c:pt idx="9815">
                  <c:v>15.704000000000001</c:v>
                </c:pt>
                <c:pt idx="9816">
                  <c:v>15.7056</c:v>
                </c:pt>
                <c:pt idx="9817">
                  <c:v>15.7072</c:v>
                </c:pt>
                <c:pt idx="9818">
                  <c:v>15.7088</c:v>
                </c:pt>
                <c:pt idx="9819">
                  <c:v>15.7104</c:v>
                </c:pt>
                <c:pt idx="9820">
                  <c:v>15.712000000000002</c:v>
                </c:pt>
                <c:pt idx="9821">
                  <c:v>15.713600000000001</c:v>
                </c:pt>
                <c:pt idx="9822">
                  <c:v>15.715200000000001</c:v>
                </c:pt>
                <c:pt idx="9823">
                  <c:v>15.716800000000001</c:v>
                </c:pt>
                <c:pt idx="9824">
                  <c:v>15.718400000000001</c:v>
                </c:pt>
                <c:pt idx="9825">
                  <c:v>15.72</c:v>
                </c:pt>
                <c:pt idx="9826">
                  <c:v>15.7216</c:v>
                </c:pt>
                <c:pt idx="9827">
                  <c:v>15.7232</c:v>
                </c:pt>
                <c:pt idx="9828">
                  <c:v>15.7248</c:v>
                </c:pt>
                <c:pt idx="9829">
                  <c:v>15.7264</c:v>
                </c:pt>
                <c:pt idx="9830">
                  <c:v>15.728000000000002</c:v>
                </c:pt>
                <c:pt idx="9831">
                  <c:v>15.729600000000001</c:v>
                </c:pt>
                <c:pt idx="9832">
                  <c:v>15.731200000000001</c:v>
                </c:pt>
                <c:pt idx="9833">
                  <c:v>15.732800000000001</c:v>
                </c:pt>
                <c:pt idx="9834">
                  <c:v>15.734400000000001</c:v>
                </c:pt>
                <c:pt idx="9835">
                  <c:v>15.736000000000001</c:v>
                </c:pt>
                <c:pt idx="9836">
                  <c:v>15.7376</c:v>
                </c:pt>
                <c:pt idx="9837">
                  <c:v>15.7392</c:v>
                </c:pt>
                <c:pt idx="9838">
                  <c:v>15.7408</c:v>
                </c:pt>
                <c:pt idx="9839">
                  <c:v>15.7424</c:v>
                </c:pt>
                <c:pt idx="9840">
                  <c:v>15.744000000000002</c:v>
                </c:pt>
                <c:pt idx="9841">
                  <c:v>15.745600000000001</c:v>
                </c:pt>
                <c:pt idx="9842">
                  <c:v>15.747200000000001</c:v>
                </c:pt>
                <c:pt idx="9843">
                  <c:v>15.748800000000001</c:v>
                </c:pt>
                <c:pt idx="9844">
                  <c:v>15.750400000000001</c:v>
                </c:pt>
                <c:pt idx="9845">
                  <c:v>15.752000000000001</c:v>
                </c:pt>
                <c:pt idx="9846">
                  <c:v>15.7536</c:v>
                </c:pt>
                <c:pt idx="9847">
                  <c:v>15.7552</c:v>
                </c:pt>
                <c:pt idx="9848">
                  <c:v>15.7568</c:v>
                </c:pt>
                <c:pt idx="9849">
                  <c:v>15.7584</c:v>
                </c:pt>
                <c:pt idx="9850">
                  <c:v>15.760000000000002</c:v>
                </c:pt>
                <c:pt idx="9851">
                  <c:v>15.761600000000001</c:v>
                </c:pt>
                <c:pt idx="9852">
                  <c:v>15.763200000000001</c:v>
                </c:pt>
                <c:pt idx="9853">
                  <c:v>15.764800000000001</c:v>
                </c:pt>
                <c:pt idx="9854">
                  <c:v>15.766400000000001</c:v>
                </c:pt>
                <c:pt idx="9855">
                  <c:v>15.768000000000001</c:v>
                </c:pt>
                <c:pt idx="9856">
                  <c:v>15.769600000000001</c:v>
                </c:pt>
                <c:pt idx="9857">
                  <c:v>15.7712</c:v>
                </c:pt>
                <c:pt idx="9858">
                  <c:v>15.7728</c:v>
                </c:pt>
                <c:pt idx="9859">
                  <c:v>15.7744</c:v>
                </c:pt>
                <c:pt idx="9860">
                  <c:v>15.776000000000002</c:v>
                </c:pt>
                <c:pt idx="9861">
                  <c:v>15.777600000000001</c:v>
                </c:pt>
                <c:pt idx="9862">
                  <c:v>15.779200000000001</c:v>
                </c:pt>
                <c:pt idx="9863">
                  <c:v>15.780800000000001</c:v>
                </c:pt>
                <c:pt idx="9864">
                  <c:v>15.782400000000001</c:v>
                </c:pt>
                <c:pt idx="9865">
                  <c:v>15.784000000000001</c:v>
                </c:pt>
                <c:pt idx="9866">
                  <c:v>15.785600000000001</c:v>
                </c:pt>
                <c:pt idx="9867">
                  <c:v>15.7872</c:v>
                </c:pt>
                <c:pt idx="9868">
                  <c:v>15.7888</c:v>
                </c:pt>
                <c:pt idx="9869">
                  <c:v>15.7904</c:v>
                </c:pt>
                <c:pt idx="9870">
                  <c:v>15.792000000000002</c:v>
                </c:pt>
                <c:pt idx="9871">
                  <c:v>15.793600000000001</c:v>
                </c:pt>
                <c:pt idx="9872">
                  <c:v>15.795200000000001</c:v>
                </c:pt>
                <c:pt idx="9873">
                  <c:v>15.796800000000001</c:v>
                </c:pt>
                <c:pt idx="9874">
                  <c:v>15.798400000000001</c:v>
                </c:pt>
                <c:pt idx="9875">
                  <c:v>15.8</c:v>
                </c:pt>
                <c:pt idx="9876">
                  <c:v>15.801600000000001</c:v>
                </c:pt>
                <c:pt idx="9877">
                  <c:v>15.8032</c:v>
                </c:pt>
                <c:pt idx="9878">
                  <c:v>15.8048</c:v>
                </c:pt>
                <c:pt idx="9879">
                  <c:v>15.8064</c:v>
                </c:pt>
                <c:pt idx="9880">
                  <c:v>15.808000000000002</c:v>
                </c:pt>
                <c:pt idx="9881">
                  <c:v>15.809600000000001</c:v>
                </c:pt>
                <c:pt idx="9882">
                  <c:v>15.811200000000001</c:v>
                </c:pt>
                <c:pt idx="9883">
                  <c:v>15.812800000000001</c:v>
                </c:pt>
                <c:pt idx="9884">
                  <c:v>15.814400000000001</c:v>
                </c:pt>
                <c:pt idx="9885">
                  <c:v>15.816000000000001</c:v>
                </c:pt>
                <c:pt idx="9886">
                  <c:v>15.817600000000001</c:v>
                </c:pt>
                <c:pt idx="9887">
                  <c:v>15.8192</c:v>
                </c:pt>
                <c:pt idx="9888">
                  <c:v>15.8208</c:v>
                </c:pt>
                <c:pt idx="9889">
                  <c:v>15.8224</c:v>
                </c:pt>
                <c:pt idx="9890">
                  <c:v>15.824000000000002</c:v>
                </c:pt>
                <c:pt idx="9891">
                  <c:v>15.825600000000001</c:v>
                </c:pt>
                <c:pt idx="9892">
                  <c:v>15.827200000000001</c:v>
                </c:pt>
                <c:pt idx="9893">
                  <c:v>15.828800000000001</c:v>
                </c:pt>
                <c:pt idx="9894">
                  <c:v>15.830400000000001</c:v>
                </c:pt>
                <c:pt idx="9895">
                  <c:v>15.832000000000001</c:v>
                </c:pt>
                <c:pt idx="9896">
                  <c:v>15.833600000000001</c:v>
                </c:pt>
                <c:pt idx="9897">
                  <c:v>15.8352</c:v>
                </c:pt>
                <c:pt idx="9898">
                  <c:v>15.8368</c:v>
                </c:pt>
                <c:pt idx="9899">
                  <c:v>15.8384</c:v>
                </c:pt>
                <c:pt idx="9900">
                  <c:v>15.840000000000002</c:v>
                </c:pt>
                <c:pt idx="9901">
                  <c:v>15.841600000000001</c:v>
                </c:pt>
                <c:pt idx="9902">
                  <c:v>15.843200000000001</c:v>
                </c:pt>
                <c:pt idx="9903">
                  <c:v>15.844800000000001</c:v>
                </c:pt>
                <c:pt idx="9904">
                  <c:v>15.846400000000001</c:v>
                </c:pt>
                <c:pt idx="9905">
                  <c:v>15.848000000000001</c:v>
                </c:pt>
                <c:pt idx="9906">
                  <c:v>15.849600000000001</c:v>
                </c:pt>
                <c:pt idx="9907">
                  <c:v>15.8512</c:v>
                </c:pt>
                <c:pt idx="9908">
                  <c:v>15.8528</c:v>
                </c:pt>
                <c:pt idx="9909">
                  <c:v>15.8544</c:v>
                </c:pt>
                <c:pt idx="9910">
                  <c:v>15.856000000000002</c:v>
                </c:pt>
                <c:pt idx="9911">
                  <c:v>15.857600000000001</c:v>
                </c:pt>
                <c:pt idx="9912">
                  <c:v>15.859200000000001</c:v>
                </c:pt>
                <c:pt idx="9913">
                  <c:v>15.860800000000001</c:v>
                </c:pt>
                <c:pt idx="9914">
                  <c:v>15.862400000000001</c:v>
                </c:pt>
                <c:pt idx="9915">
                  <c:v>15.864000000000001</c:v>
                </c:pt>
                <c:pt idx="9916">
                  <c:v>15.865600000000001</c:v>
                </c:pt>
                <c:pt idx="9917">
                  <c:v>15.8672</c:v>
                </c:pt>
                <c:pt idx="9918">
                  <c:v>15.8688</c:v>
                </c:pt>
                <c:pt idx="9919">
                  <c:v>15.8704</c:v>
                </c:pt>
                <c:pt idx="9920">
                  <c:v>15.872</c:v>
                </c:pt>
                <c:pt idx="9921">
                  <c:v>15.873600000000001</c:v>
                </c:pt>
                <c:pt idx="9922">
                  <c:v>15.875200000000001</c:v>
                </c:pt>
                <c:pt idx="9923">
                  <c:v>15.876800000000001</c:v>
                </c:pt>
                <c:pt idx="9924">
                  <c:v>15.878400000000001</c:v>
                </c:pt>
                <c:pt idx="9925">
                  <c:v>15.88</c:v>
                </c:pt>
                <c:pt idx="9926">
                  <c:v>15.881600000000001</c:v>
                </c:pt>
                <c:pt idx="9927">
                  <c:v>15.8832</c:v>
                </c:pt>
                <c:pt idx="9928">
                  <c:v>15.8848</c:v>
                </c:pt>
                <c:pt idx="9929">
                  <c:v>15.8864</c:v>
                </c:pt>
                <c:pt idx="9930">
                  <c:v>15.888</c:v>
                </c:pt>
                <c:pt idx="9931">
                  <c:v>15.889600000000002</c:v>
                </c:pt>
                <c:pt idx="9932">
                  <c:v>15.891200000000001</c:v>
                </c:pt>
                <c:pt idx="9933">
                  <c:v>15.892800000000001</c:v>
                </c:pt>
                <c:pt idx="9934">
                  <c:v>15.894400000000001</c:v>
                </c:pt>
                <c:pt idx="9935">
                  <c:v>15.896000000000001</c:v>
                </c:pt>
                <c:pt idx="9936">
                  <c:v>15.897600000000001</c:v>
                </c:pt>
                <c:pt idx="9937">
                  <c:v>15.8992</c:v>
                </c:pt>
                <c:pt idx="9938">
                  <c:v>15.9008</c:v>
                </c:pt>
                <c:pt idx="9939">
                  <c:v>15.9024</c:v>
                </c:pt>
                <c:pt idx="9940">
                  <c:v>15.904</c:v>
                </c:pt>
                <c:pt idx="9941">
                  <c:v>15.905600000000002</c:v>
                </c:pt>
                <c:pt idx="9942">
                  <c:v>15.907200000000001</c:v>
                </c:pt>
                <c:pt idx="9943">
                  <c:v>15.908800000000001</c:v>
                </c:pt>
                <c:pt idx="9944">
                  <c:v>15.910400000000001</c:v>
                </c:pt>
                <c:pt idx="9945">
                  <c:v>15.912000000000001</c:v>
                </c:pt>
                <c:pt idx="9946">
                  <c:v>15.913600000000001</c:v>
                </c:pt>
                <c:pt idx="9947">
                  <c:v>15.9152</c:v>
                </c:pt>
                <c:pt idx="9948">
                  <c:v>15.9168</c:v>
                </c:pt>
                <c:pt idx="9949">
                  <c:v>15.9184</c:v>
                </c:pt>
                <c:pt idx="9950">
                  <c:v>15.92</c:v>
                </c:pt>
                <c:pt idx="9951">
                  <c:v>15.921600000000002</c:v>
                </c:pt>
                <c:pt idx="9952">
                  <c:v>15.923200000000001</c:v>
                </c:pt>
                <c:pt idx="9953">
                  <c:v>15.924800000000001</c:v>
                </c:pt>
                <c:pt idx="9954">
                  <c:v>15.926400000000001</c:v>
                </c:pt>
                <c:pt idx="9955">
                  <c:v>15.928000000000001</c:v>
                </c:pt>
                <c:pt idx="9956">
                  <c:v>15.929600000000001</c:v>
                </c:pt>
                <c:pt idx="9957">
                  <c:v>15.9312</c:v>
                </c:pt>
                <c:pt idx="9958">
                  <c:v>15.9328</c:v>
                </c:pt>
                <c:pt idx="9959">
                  <c:v>15.9344</c:v>
                </c:pt>
                <c:pt idx="9960">
                  <c:v>15.936</c:v>
                </c:pt>
                <c:pt idx="9961">
                  <c:v>15.937600000000002</c:v>
                </c:pt>
                <c:pt idx="9962">
                  <c:v>15.939200000000001</c:v>
                </c:pt>
                <c:pt idx="9963">
                  <c:v>15.940800000000001</c:v>
                </c:pt>
                <c:pt idx="9964">
                  <c:v>15.942400000000001</c:v>
                </c:pt>
                <c:pt idx="9965">
                  <c:v>15.944000000000001</c:v>
                </c:pt>
                <c:pt idx="9966">
                  <c:v>15.945600000000001</c:v>
                </c:pt>
                <c:pt idx="9967">
                  <c:v>15.9472</c:v>
                </c:pt>
                <c:pt idx="9968">
                  <c:v>15.9488</c:v>
                </c:pt>
                <c:pt idx="9969">
                  <c:v>15.9504</c:v>
                </c:pt>
                <c:pt idx="9970">
                  <c:v>15.952</c:v>
                </c:pt>
                <c:pt idx="9971">
                  <c:v>15.953600000000002</c:v>
                </c:pt>
                <c:pt idx="9972">
                  <c:v>15.955200000000001</c:v>
                </c:pt>
                <c:pt idx="9973">
                  <c:v>15.956800000000001</c:v>
                </c:pt>
                <c:pt idx="9974">
                  <c:v>15.958400000000001</c:v>
                </c:pt>
                <c:pt idx="9975">
                  <c:v>15.96</c:v>
                </c:pt>
                <c:pt idx="9976">
                  <c:v>15.961600000000001</c:v>
                </c:pt>
                <c:pt idx="9977">
                  <c:v>15.963200000000001</c:v>
                </c:pt>
                <c:pt idx="9978">
                  <c:v>15.9648</c:v>
                </c:pt>
                <c:pt idx="9979">
                  <c:v>15.9664</c:v>
                </c:pt>
                <c:pt idx="9980">
                  <c:v>15.968</c:v>
                </c:pt>
                <c:pt idx="9981">
                  <c:v>15.969600000000002</c:v>
                </c:pt>
                <c:pt idx="9982">
                  <c:v>15.971200000000001</c:v>
                </c:pt>
                <c:pt idx="9983">
                  <c:v>15.972800000000001</c:v>
                </c:pt>
                <c:pt idx="9984">
                  <c:v>15.974400000000001</c:v>
                </c:pt>
                <c:pt idx="9985">
                  <c:v>15.976000000000001</c:v>
                </c:pt>
                <c:pt idx="9986">
                  <c:v>15.977600000000001</c:v>
                </c:pt>
                <c:pt idx="9987">
                  <c:v>15.979200000000001</c:v>
                </c:pt>
                <c:pt idx="9988">
                  <c:v>15.9808</c:v>
                </c:pt>
                <c:pt idx="9989">
                  <c:v>15.9824</c:v>
                </c:pt>
                <c:pt idx="9990">
                  <c:v>15.984</c:v>
                </c:pt>
                <c:pt idx="9991">
                  <c:v>15.985600000000002</c:v>
                </c:pt>
                <c:pt idx="9992">
                  <c:v>15.987200000000001</c:v>
                </c:pt>
                <c:pt idx="9993">
                  <c:v>15.988800000000001</c:v>
                </c:pt>
                <c:pt idx="9994">
                  <c:v>15.990400000000001</c:v>
                </c:pt>
                <c:pt idx="9995">
                  <c:v>15.992000000000001</c:v>
                </c:pt>
                <c:pt idx="9996">
                  <c:v>15.993600000000001</c:v>
                </c:pt>
                <c:pt idx="9997">
                  <c:v>15.995200000000001</c:v>
                </c:pt>
                <c:pt idx="9998">
                  <c:v>15.9968</c:v>
                </c:pt>
                <c:pt idx="9999">
                  <c:v>15.9984</c:v>
                </c:pt>
                <c:pt idx="10000">
                  <c:v>16</c:v>
                </c:pt>
              </c:numCache>
            </c:numRef>
          </c:cat>
          <c:val>
            <c:numRef>
              <c:f>'Maximum current during startup'!#REF!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23-4F6F-A2F9-271CBAFFCDE8}"/>
            </c:ext>
          </c:extLst>
        </c:ser>
        <c:ser>
          <c:idx val="2"/>
          <c:order val="2"/>
          <c:tx>
            <c:v>Actual inrush power profile</c:v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'Maximum current during startup'!$F$2:$F$10002</c:f>
              <c:numCache>
                <c:formatCode>0.000</c:formatCode>
                <c:ptCount val="10001"/>
                <c:pt idx="0">
                  <c:v>0</c:v>
                </c:pt>
                <c:pt idx="1">
                  <c:v>1.6000000000000001E-3</c:v>
                </c:pt>
                <c:pt idx="2">
                  <c:v>3.2000000000000002E-3</c:v>
                </c:pt>
                <c:pt idx="3">
                  <c:v>4.8000000000000004E-3</c:v>
                </c:pt>
                <c:pt idx="4">
                  <c:v>6.4000000000000003E-3</c:v>
                </c:pt>
                <c:pt idx="5">
                  <c:v>8.0000000000000002E-3</c:v>
                </c:pt>
                <c:pt idx="6">
                  <c:v>9.6000000000000009E-3</c:v>
                </c:pt>
                <c:pt idx="7">
                  <c:v>1.12E-2</c:v>
                </c:pt>
                <c:pt idx="8">
                  <c:v>1.2800000000000001E-2</c:v>
                </c:pt>
                <c:pt idx="9">
                  <c:v>1.4400000000000001E-2</c:v>
                </c:pt>
                <c:pt idx="10">
                  <c:v>1.6E-2</c:v>
                </c:pt>
                <c:pt idx="11">
                  <c:v>1.7600000000000001E-2</c:v>
                </c:pt>
                <c:pt idx="12">
                  <c:v>1.9200000000000002E-2</c:v>
                </c:pt>
                <c:pt idx="13">
                  <c:v>2.0800000000000003E-2</c:v>
                </c:pt>
                <c:pt idx="14">
                  <c:v>2.24E-2</c:v>
                </c:pt>
                <c:pt idx="15">
                  <c:v>2.4E-2</c:v>
                </c:pt>
                <c:pt idx="16">
                  <c:v>2.5600000000000001E-2</c:v>
                </c:pt>
                <c:pt idx="17">
                  <c:v>2.7200000000000002E-2</c:v>
                </c:pt>
                <c:pt idx="18">
                  <c:v>2.8800000000000003E-2</c:v>
                </c:pt>
                <c:pt idx="19">
                  <c:v>3.04E-2</c:v>
                </c:pt>
                <c:pt idx="20">
                  <c:v>3.2000000000000001E-2</c:v>
                </c:pt>
                <c:pt idx="21">
                  <c:v>3.3600000000000005E-2</c:v>
                </c:pt>
                <c:pt idx="22">
                  <c:v>3.5200000000000002E-2</c:v>
                </c:pt>
                <c:pt idx="23">
                  <c:v>3.6799999999999999E-2</c:v>
                </c:pt>
                <c:pt idx="24">
                  <c:v>3.8400000000000004E-2</c:v>
                </c:pt>
                <c:pt idx="25">
                  <c:v>0.04</c:v>
                </c:pt>
                <c:pt idx="26">
                  <c:v>4.1600000000000005E-2</c:v>
                </c:pt>
                <c:pt idx="27">
                  <c:v>4.3200000000000002E-2</c:v>
                </c:pt>
                <c:pt idx="28">
                  <c:v>4.48E-2</c:v>
                </c:pt>
                <c:pt idx="29">
                  <c:v>4.6400000000000004E-2</c:v>
                </c:pt>
                <c:pt idx="30">
                  <c:v>4.8000000000000001E-2</c:v>
                </c:pt>
                <c:pt idx="31">
                  <c:v>4.9600000000000005E-2</c:v>
                </c:pt>
                <c:pt idx="32">
                  <c:v>5.1200000000000002E-2</c:v>
                </c:pt>
                <c:pt idx="33">
                  <c:v>5.28E-2</c:v>
                </c:pt>
                <c:pt idx="34">
                  <c:v>5.4400000000000004E-2</c:v>
                </c:pt>
                <c:pt idx="35">
                  <c:v>5.6000000000000001E-2</c:v>
                </c:pt>
                <c:pt idx="36">
                  <c:v>5.7600000000000005E-2</c:v>
                </c:pt>
                <c:pt idx="37">
                  <c:v>5.9200000000000003E-2</c:v>
                </c:pt>
                <c:pt idx="38">
                  <c:v>6.08E-2</c:v>
                </c:pt>
                <c:pt idx="39">
                  <c:v>6.2400000000000004E-2</c:v>
                </c:pt>
                <c:pt idx="40">
                  <c:v>6.4000000000000001E-2</c:v>
                </c:pt>
                <c:pt idx="41">
                  <c:v>6.5600000000000006E-2</c:v>
                </c:pt>
                <c:pt idx="42">
                  <c:v>6.720000000000001E-2</c:v>
                </c:pt>
                <c:pt idx="43">
                  <c:v>6.88E-2</c:v>
                </c:pt>
                <c:pt idx="44">
                  <c:v>7.0400000000000004E-2</c:v>
                </c:pt>
                <c:pt idx="45">
                  <c:v>7.2000000000000008E-2</c:v>
                </c:pt>
                <c:pt idx="46">
                  <c:v>7.3599999999999999E-2</c:v>
                </c:pt>
                <c:pt idx="47">
                  <c:v>7.5200000000000003E-2</c:v>
                </c:pt>
                <c:pt idx="48">
                  <c:v>7.6800000000000007E-2</c:v>
                </c:pt>
                <c:pt idx="49">
                  <c:v>7.8399999999999997E-2</c:v>
                </c:pt>
                <c:pt idx="50">
                  <c:v>0.08</c:v>
                </c:pt>
                <c:pt idx="51">
                  <c:v>8.1600000000000006E-2</c:v>
                </c:pt>
                <c:pt idx="52">
                  <c:v>8.320000000000001E-2</c:v>
                </c:pt>
                <c:pt idx="53">
                  <c:v>8.48E-2</c:v>
                </c:pt>
                <c:pt idx="54">
                  <c:v>8.6400000000000005E-2</c:v>
                </c:pt>
                <c:pt idx="55">
                  <c:v>8.8000000000000009E-2</c:v>
                </c:pt>
                <c:pt idx="56">
                  <c:v>8.9599999999999999E-2</c:v>
                </c:pt>
                <c:pt idx="57">
                  <c:v>9.1200000000000003E-2</c:v>
                </c:pt>
                <c:pt idx="58">
                  <c:v>9.2800000000000007E-2</c:v>
                </c:pt>
                <c:pt idx="59">
                  <c:v>9.4399999999999998E-2</c:v>
                </c:pt>
                <c:pt idx="60">
                  <c:v>9.6000000000000002E-2</c:v>
                </c:pt>
                <c:pt idx="61">
                  <c:v>9.7600000000000006E-2</c:v>
                </c:pt>
                <c:pt idx="62">
                  <c:v>9.920000000000001E-2</c:v>
                </c:pt>
                <c:pt idx="63">
                  <c:v>0.1008</c:v>
                </c:pt>
                <c:pt idx="64">
                  <c:v>0.1024</c:v>
                </c:pt>
                <c:pt idx="65">
                  <c:v>0.10400000000000001</c:v>
                </c:pt>
                <c:pt idx="66">
                  <c:v>0.1056</c:v>
                </c:pt>
                <c:pt idx="67">
                  <c:v>0.1072</c:v>
                </c:pt>
                <c:pt idx="68">
                  <c:v>0.10880000000000001</c:v>
                </c:pt>
                <c:pt idx="69">
                  <c:v>0.11040000000000001</c:v>
                </c:pt>
                <c:pt idx="70">
                  <c:v>0.112</c:v>
                </c:pt>
                <c:pt idx="71">
                  <c:v>0.11360000000000001</c:v>
                </c:pt>
                <c:pt idx="72">
                  <c:v>0.11520000000000001</c:v>
                </c:pt>
                <c:pt idx="73">
                  <c:v>0.1168</c:v>
                </c:pt>
                <c:pt idx="74">
                  <c:v>0.11840000000000001</c:v>
                </c:pt>
                <c:pt idx="75">
                  <c:v>0.12000000000000001</c:v>
                </c:pt>
                <c:pt idx="76">
                  <c:v>0.1216</c:v>
                </c:pt>
                <c:pt idx="77">
                  <c:v>0.1232</c:v>
                </c:pt>
                <c:pt idx="78">
                  <c:v>0.12480000000000001</c:v>
                </c:pt>
                <c:pt idx="79">
                  <c:v>0.12640000000000001</c:v>
                </c:pt>
                <c:pt idx="80">
                  <c:v>0.128</c:v>
                </c:pt>
                <c:pt idx="81">
                  <c:v>0.12959999999999999</c:v>
                </c:pt>
                <c:pt idx="82">
                  <c:v>0.13120000000000001</c:v>
                </c:pt>
                <c:pt idx="83">
                  <c:v>0.1328</c:v>
                </c:pt>
                <c:pt idx="84">
                  <c:v>0.13440000000000002</c:v>
                </c:pt>
                <c:pt idx="85">
                  <c:v>0.13600000000000001</c:v>
                </c:pt>
                <c:pt idx="86">
                  <c:v>0.1376</c:v>
                </c:pt>
                <c:pt idx="87">
                  <c:v>0.13920000000000002</c:v>
                </c:pt>
                <c:pt idx="88">
                  <c:v>0.14080000000000001</c:v>
                </c:pt>
                <c:pt idx="89">
                  <c:v>0.1424</c:v>
                </c:pt>
                <c:pt idx="90">
                  <c:v>0.14400000000000002</c:v>
                </c:pt>
                <c:pt idx="91">
                  <c:v>0.14560000000000001</c:v>
                </c:pt>
                <c:pt idx="92">
                  <c:v>0.1472</c:v>
                </c:pt>
                <c:pt idx="93">
                  <c:v>0.14880000000000002</c:v>
                </c:pt>
                <c:pt idx="94">
                  <c:v>0.15040000000000001</c:v>
                </c:pt>
                <c:pt idx="95">
                  <c:v>0.152</c:v>
                </c:pt>
                <c:pt idx="96">
                  <c:v>0.15360000000000001</c:v>
                </c:pt>
                <c:pt idx="97">
                  <c:v>0.1552</c:v>
                </c:pt>
                <c:pt idx="98">
                  <c:v>0.15679999999999999</c:v>
                </c:pt>
                <c:pt idx="99">
                  <c:v>0.15840000000000001</c:v>
                </c:pt>
                <c:pt idx="100">
                  <c:v>0.16</c:v>
                </c:pt>
                <c:pt idx="101">
                  <c:v>0.16160000000000002</c:v>
                </c:pt>
                <c:pt idx="102">
                  <c:v>0.16320000000000001</c:v>
                </c:pt>
                <c:pt idx="103">
                  <c:v>0.1648</c:v>
                </c:pt>
                <c:pt idx="104">
                  <c:v>0.16640000000000002</c:v>
                </c:pt>
                <c:pt idx="105">
                  <c:v>0.16800000000000001</c:v>
                </c:pt>
                <c:pt idx="106">
                  <c:v>0.1696</c:v>
                </c:pt>
                <c:pt idx="107">
                  <c:v>0.17120000000000002</c:v>
                </c:pt>
                <c:pt idx="108">
                  <c:v>0.17280000000000001</c:v>
                </c:pt>
                <c:pt idx="109">
                  <c:v>0.1744</c:v>
                </c:pt>
                <c:pt idx="110">
                  <c:v>0.17600000000000002</c:v>
                </c:pt>
                <c:pt idx="111">
                  <c:v>0.17760000000000001</c:v>
                </c:pt>
                <c:pt idx="112">
                  <c:v>0.1792</c:v>
                </c:pt>
                <c:pt idx="113">
                  <c:v>0.18080000000000002</c:v>
                </c:pt>
                <c:pt idx="114">
                  <c:v>0.18240000000000001</c:v>
                </c:pt>
                <c:pt idx="115">
                  <c:v>0.184</c:v>
                </c:pt>
                <c:pt idx="116">
                  <c:v>0.18560000000000001</c:v>
                </c:pt>
                <c:pt idx="117">
                  <c:v>0.18720000000000001</c:v>
                </c:pt>
                <c:pt idx="118">
                  <c:v>0.1888</c:v>
                </c:pt>
                <c:pt idx="119">
                  <c:v>0.19040000000000001</c:v>
                </c:pt>
                <c:pt idx="120">
                  <c:v>0.192</c:v>
                </c:pt>
                <c:pt idx="121">
                  <c:v>0.19360000000000002</c:v>
                </c:pt>
                <c:pt idx="122">
                  <c:v>0.19520000000000001</c:v>
                </c:pt>
                <c:pt idx="123">
                  <c:v>0.1968</c:v>
                </c:pt>
                <c:pt idx="124">
                  <c:v>0.19840000000000002</c:v>
                </c:pt>
                <c:pt idx="125">
                  <c:v>0.2</c:v>
                </c:pt>
                <c:pt idx="126">
                  <c:v>0.2016</c:v>
                </c:pt>
                <c:pt idx="127">
                  <c:v>0.20320000000000002</c:v>
                </c:pt>
                <c:pt idx="128">
                  <c:v>0.20480000000000001</c:v>
                </c:pt>
                <c:pt idx="129">
                  <c:v>0.2064</c:v>
                </c:pt>
                <c:pt idx="130">
                  <c:v>0.20800000000000002</c:v>
                </c:pt>
                <c:pt idx="131">
                  <c:v>0.20960000000000001</c:v>
                </c:pt>
                <c:pt idx="132">
                  <c:v>0.2112</c:v>
                </c:pt>
                <c:pt idx="133">
                  <c:v>0.21280000000000002</c:v>
                </c:pt>
                <c:pt idx="134">
                  <c:v>0.21440000000000001</c:v>
                </c:pt>
                <c:pt idx="135">
                  <c:v>0.216</c:v>
                </c:pt>
                <c:pt idx="136">
                  <c:v>0.21760000000000002</c:v>
                </c:pt>
                <c:pt idx="137">
                  <c:v>0.21920000000000001</c:v>
                </c:pt>
                <c:pt idx="138">
                  <c:v>0.22080000000000002</c:v>
                </c:pt>
                <c:pt idx="139">
                  <c:v>0.22240000000000001</c:v>
                </c:pt>
                <c:pt idx="140">
                  <c:v>0.224</c:v>
                </c:pt>
                <c:pt idx="141">
                  <c:v>0.22560000000000002</c:v>
                </c:pt>
                <c:pt idx="142">
                  <c:v>0.22720000000000001</c:v>
                </c:pt>
                <c:pt idx="143">
                  <c:v>0.2288</c:v>
                </c:pt>
                <c:pt idx="144">
                  <c:v>0.23040000000000002</c:v>
                </c:pt>
                <c:pt idx="145">
                  <c:v>0.23200000000000001</c:v>
                </c:pt>
                <c:pt idx="146">
                  <c:v>0.2336</c:v>
                </c:pt>
                <c:pt idx="147">
                  <c:v>0.23520000000000002</c:v>
                </c:pt>
                <c:pt idx="148">
                  <c:v>0.23680000000000001</c:v>
                </c:pt>
                <c:pt idx="149">
                  <c:v>0.2384</c:v>
                </c:pt>
                <c:pt idx="150">
                  <c:v>0.24000000000000002</c:v>
                </c:pt>
                <c:pt idx="151">
                  <c:v>0.24160000000000001</c:v>
                </c:pt>
                <c:pt idx="152">
                  <c:v>0.2432</c:v>
                </c:pt>
                <c:pt idx="153">
                  <c:v>0.24480000000000002</c:v>
                </c:pt>
                <c:pt idx="154">
                  <c:v>0.24640000000000001</c:v>
                </c:pt>
                <c:pt idx="155">
                  <c:v>0.248</c:v>
                </c:pt>
                <c:pt idx="156">
                  <c:v>0.24960000000000002</c:v>
                </c:pt>
                <c:pt idx="157">
                  <c:v>0.25120000000000003</c:v>
                </c:pt>
                <c:pt idx="158">
                  <c:v>0.25280000000000002</c:v>
                </c:pt>
                <c:pt idx="159">
                  <c:v>0.25440000000000002</c:v>
                </c:pt>
                <c:pt idx="160">
                  <c:v>0.25600000000000001</c:v>
                </c:pt>
                <c:pt idx="161">
                  <c:v>0.2576</c:v>
                </c:pt>
                <c:pt idx="162">
                  <c:v>0.25919999999999999</c:v>
                </c:pt>
                <c:pt idx="163">
                  <c:v>0.26080000000000003</c:v>
                </c:pt>
                <c:pt idx="164">
                  <c:v>0.26240000000000002</c:v>
                </c:pt>
                <c:pt idx="165">
                  <c:v>0.26400000000000001</c:v>
                </c:pt>
                <c:pt idx="166">
                  <c:v>0.2656</c:v>
                </c:pt>
                <c:pt idx="167">
                  <c:v>0.26719999999999999</c:v>
                </c:pt>
                <c:pt idx="168">
                  <c:v>0.26880000000000004</c:v>
                </c:pt>
                <c:pt idx="169">
                  <c:v>0.27040000000000003</c:v>
                </c:pt>
                <c:pt idx="170">
                  <c:v>0.27200000000000002</c:v>
                </c:pt>
                <c:pt idx="171">
                  <c:v>0.27360000000000001</c:v>
                </c:pt>
                <c:pt idx="172">
                  <c:v>0.2752</c:v>
                </c:pt>
                <c:pt idx="173">
                  <c:v>0.27679999999999999</c:v>
                </c:pt>
                <c:pt idx="174">
                  <c:v>0.27840000000000004</c:v>
                </c:pt>
                <c:pt idx="175">
                  <c:v>0.28000000000000003</c:v>
                </c:pt>
                <c:pt idx="176">
                  <c:v>0.28160000000000002</c:v>
                </c:pt>
                <c:pt idx="177">
                  <c:v>0.28320000000000001</c:v>
                </c:pt>
                <c:pt idx="178">
                  <c:v>0.2848</c:v>
                </c:pt>
                <c:pt idx="179">
                  <c:v>0.28639999999999999</c:v>
                </c:pt>
                <c:pt idx="180">
                  <c:v>0.28800000000000003</c:v>
                </c:pt>
                <c:pt idx="181">
                  <c:v>0.28960000000000002</c:v>
                </c:pt>
                <c:pt idx="182">
                  <c:v>0.29120000000000001</c:v>
                </c:pt>
                <c:pt idx="183">
                  <c:v>0.2928</c:v>
                </c:pt>
                <c:pt idx="184">
                  <c:v>0.2944</c:v>
                </c:pt>
                <c:pt idx="185">
                  <c:v>0.29600000000000004</c:v>
                </c:pt>
                <c:pt idx="186">
                  <c:v>0.29760000000000003</c:v>
                </c:pt>
                <c:pt idx="187">
                  <c:v>0.29920000000000002</c:v>
                </c:pt>
                <c:pt idx="188">
                  <c:v>0.30080000000000001</c:v>
                </c:pt>
                <c:pt idx="189">
                  <c:v>0.3024</c:v>
                </c:pt>
                <c:pt idx="190">
                  <c:v>0.30399999999999999</c:v>
                </c:pt>
                <c:pt idx="191">
                  <c:v>0.30560000000000004</c:v>
                </c:pt>
                <c:pt idx="192">
                  <c:v>0.30720000000000003</c:v>
                </c:pt>
                <c:pt idx="193">
                  <c:v>0.30880000000000002</c:v>
                </c:pt>
                <c:pt idx="194">
                  <c:v>0.31040000000000001</c:v>
                </c:pt>
                <c:pt idx="195">
                  <c:v>0.312</c:v>
                </c:pt>
                <c:pt idx="196">
                  <c:v>0.31359999999999999</c:v>
                </c:pt>
                <c:pt idx="197">
                  <c:v>0.31520000000000004</c:v>
                </c:pt>
                <c:pt idx="198">
                  <c:v>0.31680000000000003</c:v>
                </c:pt>
                <c:pt idx="199">
                  <c:v>0.31840000000000002</c:v>
                </c:pt>
                <c:pt idx="200">
                  <c:v>0.32</c:v>
                </c:pt>
                <c:pt idx="201">
                  <c:v>0.3216</c:v>
                </c:pt>
                <c:pt idx="202">
                  <c:v>0.32320000000000004</c:v>
                </c:pt>
                <c:pt idx="203">
                  <c:v>0.32480000000000003</c:v>
                </c:pt>
                <c:pt idx="204">
                  <c:v>0.32640000000000002</c:v>
                </c:pt>
                <c:pt idx="205">
                  <c:v>0.32800000000000001</c:v>
                </c:pt>
                <c:pt idx="206">
                  <c:v>0.3296</c:v>
                </c:pt>
                <c:pt idx="207">
                  <c:v>0.33119999999999999</c:v>
                </c:pt>
                <c:pt idx="208">
                  <c:v>0.33280000000000004</c:v>
                </c:pt>
                <c:pt idx="209">
                  <c:v>0.33440000000000003</c:v>
                </c:pt>
                <c:pt idx="210">
                  <c:v>0.33600000000000002</c:v>
                </c:pt>
                <c:pt idx="211">
                  <c:v>0.33760000000000001</c:v>
                </c:pt>
                <c:pt idx="212">
                  <c:v>0.3392</c:v>
                </c:pt>
                <c:pt idx="213">
                  <c:v>0.34079999999999999</c:v>
                </c:pt>
                <c:pt idx="214">
                  <c:v>0.34240000000000004</c:v>
                </c:pt>
                <c:pt idx="215">
                  <c:v>0.34400000000000003</c:v>
                </c:pt>
                <c:pt idx="216">
                  <c:v>0.34560000000000002</c:v>
                </c:pt>
                <c:pt idx="217">
                  <c:v>0.34720000000000001</c:v>
                </c:pt>
                <c:pt idx="218">
                  <c:v>0.3488</c:v>
                </c:pt>
                <c:pt idx="219">
                  <c:v>0.35039999999999999</c:v>
                </c:pt>
                <c:pt idx="220">
                  <c:v>0.35200000000000004</c:v>
                </c:pt>
                <c:pt idx="221">
                  <c:v>0.35360000000000003</c:v>
                </c:pt>
                <c:pt idx="222">
                  <c:v>0.35520000000000002</c:v>
                </c:pt>
                <c:pt idx="223">
                  <c:v>0.35680000000000001</c:v>
                </c:pt>
                <c:pt idx="224">
                  <c:v>0.3584</c:v>
                </c:pt>
                <c:pt idx="225">
                  <c:v>0.36000000000000004</c:v>
                </c:pt>
                <c:pt idx="226">
                  <c:v>0.36160000000000003</c:v>
                </c:pt>
                <c:pt idx="227">
                  <c:v>0.36320000000000002</c:v>
                </c:pt>
                <c:pt idx="228">
                  <c:v>0.36480000000000001</c:v>
                </c:pt>
                <c:pt idx="229">
                  <c:v>0.3664</c:v>
                </c:pt>
                <c:pt idx="230">
                  <c:v>0.36799999999999999</c:v>
                </c:pt>
                <c:pt idx="231">
                  <c:v>0.36960000000000004</c:v>
                </c:pt>
                <c:pt idx="232">
                  <c:v>0.37120000000000003</c:v>
                </c:pt>
                <c:pt idx="233">
                  <c:v>0.37280000000000002</c:v>
                </c:pt>
                <c:pt idx="234">
                  <c:v>0.37440000000000001</c:v>
                </c:pt>
                <c:pt idx="235">
                  <c:v>0.376</c:v>
                </c:pt>
                <c:pt idx="236">
                  <c:v>0.37759999999999999</c:v>
                </c:pt>
                <c:pt idx="237">
                  <c:v>0.37920000000000004</c:v>
                </c:pt>
                <c:pt idx="238">
                  <c:v>0.38080000000000003</c:v>
                </c:pt>
                <c:pt idx="239">
                  <c:v>0.38240000000000002</c:v>
                </c:pt>
                <c:pt idx="240">
                  <c:v>0.38400000000000001</c:v>
                </c:pt>
                <c:pt idx="241">
                  <c:v>0.3856</c:v>
                </c:pt>
                <c:pt idx="242">
                  <c:v>0.38720000000000004</c:v>
                </c:pt>
                <c:pt idx="243">
                  <c:v>0.38880000000000003</c:v>
                </c:pt>
                <c:pt idx="244">
                  <c:v>0.39040000000000002</c:v>
                </c:pt>
                <c:pt idx="245">
                  <c:v>0.39200000000000002</c:v>
                </c:pt>
                <c:pt idx="246">
                  <c:v>0.39360000000000001</c:v>
                </c:pt>
                <c:pt idx="247">
                  <c:v>0.3952</c:v>
                </c:pt>
                <c:pt idx="248">
                  <c:v>0.39680000000000004</c:v>
                </c:pt>
                <c:pt idx="249">
                  <c:v>0.39840000000000003</c:v>
                </c:pt>
                <c:pt idx="250">
                  <c:v>0.4</c:v>
                </c:pt>
                <c:pt idx="251">
                  <c:v>0.40160000000000001</c:v>
                </c:pt>
                <c:pt idx="252">
                  <c:v>0.4032</c:v>
                </c:pt>
                <c:pt idx="253">
                  <c:v>0.40479999999999999</c:v>
                </c:pt>
                <c:pt idx="254">
                  <c:v>0.40640000000000004</c:v>
                </c:pt>
                <c:pt idx="255">
                  <c:v>0.40800000000000003</c:v>
                </c:pt>
                <c:pt idx="256">
                  <c:v>0.40960000000000002</c:v>
                </c:pt>
                <c:pt idx="257">
                  <c:v>0.41120000000000001</c:v>
                </c:pt>
                <c:pt idx="258">
                  <c:v>0.4128</c:v>
                </c:pt>
                <c:pt idx="259">
                  <c:v>0.41440000000000005</c:v>
                </c:pt>
                <c:pt idx="260">
                  <c:v>0.41600000000000004</c:v>
                </c:pt>
                <c:pt idx="261">
                  <c:v>0.41760000000000003</c:v>
                </c:pt>
                <c:pt idx="262">
                  <c:v>0.41920000000000002</c:v>
                </c:pt>
                <c:pt idx="263">
                  <c:v>0.42080000000000001</c:v>
                </c:pt>
                <c:pt idx="264">
                  <c:v>0.4224</c:v>
                </c:pt>
                <c:pt idx="265">
                  <c:v>0.42400000000000004</c:v>
                </c:pt>
                <c:pt idx="266">
                  <c:v>0.42560000000000003</c:v>
                </c:pt>
                <c:pt idx="267">
                  <c:v>0.42720000000000002</c:v>
                </c:pt>
                <c:pt idx="268">
                  <c:v>0.42880000000000001</c:v>
                </c:pt>
                <c:pt idx="269">
                  <c:v>0.4304</c:v>
                </c:pt>
                <c:pt idx="270">
                  <c:v>0.432</c:v>
                </c:pt>
                <c:pt idx="271">
                  <c:v>0.43360000000000004</c:v>
                </c:pt>
                <c:pt idx="272">
                  <c:v>0.43520000000000003</c:v>
                </c:pt>
                <c:pt idx="273">
                  <c:v>0.43680000000000002</c:v>
                </c:pt>
                <c:pt idx="274">
                  <c:v>0.43840000000000001</c:v>
                </c:pt>
                <c:pt idx="275">
                  <c:v>0.44</c:v>
                </c:pt>
                <c:pt idx="276">
                  <c:v>0.44160000000000005</c:v>
                </c:pt>
                <c:pt idx="277">
                  <c:v>0.44320000000000004</c:v>
                </c:pt>
                <c:pt idx="278">
                  <c:v>0.44480000000000003</c:v>
                </c:pt>
                <c:pt idx="279">
                  <c:v>0.44640000000000002</c:v>
                </c:pt>
                <c:pt idx="280">
                  <c:v>0.44800000000000001</c:v>
                </c:pt>
                <c:pt idx="281">
                  <c:v>0.4496</c:v>
                </c:pt>
                <c:pt idx="282">
                  <c:v>0.45120000000000005</c:v>
                </c:pt>
                <c:pt idx="283">
                  <c:v>0.45280000000000004</c:v>
                </c:pt>
                <c:pt idx="284">
                  <c:v>0.45440000000000003</c:v>
                </c:pt>
                <c:pt idx="285">
                  <c:v>0.45600000000000002</c:v>
                </c:pt>
                <c:pt idx="286">
                  <c:v>0.45760000000000001</c:v>
                </c:pt>
                <c:pt idx="287">
                  <c:v>0.4592</c:v>
                </c:pt>
                <c:pt idx="288">
                  <c:v>0.46080000000000004</c:v>
                </c:pt>
                <c:pt idx="289">
                  <c:v>0.46240000000000003</c:v>
                </c:pt>
                <c:pt idx="290">
                  <c:v>0.46400000000000002</c:v>
                </c:pt>
                <c:pt idx="291">
                  <c:v>0.46560000000000001</c:v>
                </c:pt>
                <c:pt idx="292">
                  <c:v>0.4672</c:v>
                </c:pt>
                <c:pt idx="293">
                  <c:v>0.46880000000000005</c:v>
                </c:pt>
                <c:pt idx="294">
                  <c:v>0.47040000000000004</c:v>
                </c:pt>
                <c:pt idx="295">
                  <c:v>0.47200000000000003</c:v>
                </c:pt>
                <c:pt idx="296">
                  <c:v>0.47360000000000002</c:v>
                </c:pt>
                <c:pt idx="297">
                  <c:v>0.47520000000000001</c:v>
                </c:pt>
                <c:pt idx="298">
                  <c:v>0.4768</c:v>
                </c:pt>
                <c:pt idx="299">
                  <c:v>0.47840000000000005</c:v>
                </c:pt>
                <c:pt idx="300">
                  <c:v>0.48000000000000004</c:v>
                </c:pt>
                <c:pt idx="301">
                  <c:v>0.48160000000000003</c:v>
                </c:pt>
                <c:pt idx="302">
                  <c:v>0.48320000000000002</c:v>
                </c:pt>
                <c:pt idx="303">
                  <c:v>0.48480000000000001</c:v>
                </c:pt>
                <c:pt idx="304">
                  <c:v>0.4864</c:v>
                </c:pt>
                <c:pt idx="305">
                  <c:v>0.48800000000000004</c:v>
                </c:pt>
                <c:pt idx="306">
                  <c:v>0.48960000000000004</c:v>
                </c:pt>
                <c:pt idx="307">
                  <c:v>0.49120000000000003</c:v>
                </c:pt>
                <c:pt idx="308">
                  <c:v>0.49280000000000002</c:v>
                </c:pt>
                <c:pt idx="309">
                  <c:v>0.49440000000000001</c:v>
                </c:pt>
                <c:pt idx="310">
                  <c:v>0.496</c:v>
                </c:pt>
                <c:pt idx="311">
                  <c:v>0.49760000000000004</c:v>
                </c:pt>
                <c:pt idx="312">
                  <c:v>0.49920000000000003</c:v>
                </c:pt>
                <c:pt idx="313">
                  <c:v>0.50080000000000002</c:v>
                </c:pt>
                <c:pt idx="314">
                  <c:v>0.50240000000000007</c:v>
                </c:pt>
                <c:pt idx="315">
                  <c:v>0.504</c:v>
                </c:pt>
                <c:pt idx="316">
                  <c:v>0.50560000000000005</c:v>
                </c:pt>
                <c:pt idx="317">
                  <c:v>0.50719999999999998</c:v>
                </c:pt>
                <c:pt idx="318">
                  <c:v>0.50880000000000003</c:v>
                </c:pt>
                <c:pt idx="319">
                  <c:v>0.51040000000000008</c:v>
                </c:pt>
                <c:pt idx="320">
                  <c:v>0.51200000000000001</c:v>
                </c:pt>
                <c:pt idx="321">
                  <c:v>0.51360000000000006</c:v>
                </c:pt>
                <c:pt idx="322">
                  <c:v>0.51519999999999999</c:v>
                </c:pt>
                <c:pt idx="323">
                  <c:v>0.51680000000000004</c:v>
                </c:pt>
                <c:pt idx="324">
                  <c:v>0.51839999999999997</c:v>
                </c:pt>
                <c:pt idx="325">
                  <c:v>0.52</c:v>
                </c:pt>
                <c:pt idx="326">
                  <c:v>0.52160000000000006</c:v>
                </c:pt>
                <c:pt idx="327">
                  <c:v>0.5232</c:v>
                </c:pt>
                <c:pt idx="328">
                  <c:v>0.52480000000000004</c:v>
                </c:pt>
                <c:pt idx="329">
                  <c:v>0.52639999999999998</c:v>
                </c:pt>
                <c:pt idx="330">
                  <c:v>0.52800000000000002</c:v>
                </c:pt>
                <c:pt idx="331">
                  <c:v>0.52960000000000007</c:v>
                </c:pt>
                <c:pt idx="332">
                  <c:v>0.53120000000000001</c:v>
                </c:pt>
                <c:pt idx="333">
                  <c:v>0.53280000000000005</c:v>
                </c:pt>
                <c:pt idx="334">
                  <c:v>0.53439999999999999</c:v>
                </c:pt>
                <c:pt idx="335">
                  <c:v>0.53600000000000003</c:v>
                </c:pt>
                <c:pt idx="336">
                  <c:v>0.53760000000000008</c:v>
                </c:pt>
                <c:pt idx="337">
                  <c:v>0.53920000000000001</c:v>
                </c:pt>
                <c:pt idx="338">
                  <c:v>0.54080000000000006</c:v>
                </c:pt>
                <c:pt idx="339">
                  <c:v>0.54239999999999999</c:v>
                </c:pt>
                <c:pt idx="340">
                  <c:v>0.54400000000000004</c:v>
                </c:pt>
                <c:pt idx="341">
                  <c:v>0.54559999999999997</c:v>
                </c:pt>
                <c:pt idx="342">
                  <c:v>0.54720000000000002</c:v>
                </c:pt>
                <c:pt idx="343">
                  <c:v>0.54880000000000007</c:v>
                </c:pt>
                <c:pt idx="344">
                  <c:v>0.5504</c:v>
                </c:pt>
                <c:pt idx="345">
                  <c:v>0.55200000000000005</c:v>
                </c:pt>
                <c:pt idx="346">
                  <c:v>0.55359999999999998</c:v>
                </c:pt>
                <c:pt idx="347">
                  <c:v>0.55520000000000003</c:v>
                </c:pt>
                <c:pt idx="348">
                  <c:v>0.55680000000000007</c:v>
                </c:pt>
                <c:pt idx="349">
                  <c:v>0.55840000000000001</c:v>
                </c:pt>
                <c:pt idx="350">
                  <c:v>0.56000000000000005</c:v>
                </c:pt>
                <c:pt idx="351">
                  <c:v>0.56159999999999999</c:v>
                </c:pt>
                <c:pt idx="352">
                  <c:v>0.56320000000000003</c:v>
                </c:pt>
                <c:pt idx="353">
                  <c:v>0.56480000000000008</c:v>
                </c:pt>
                <c:pt idx="354">
                  <c:v>0.56640000000000001</c:v>
                </c:pt>
                <c:pt idx="355">
                  <c:v>0.56800000000000006</c:v>
                </c:pt>
                <c:pt idx="356">
                  <c:v>0.5696</c:v>
                </c:pt>
                <c:pt idx="357">
                  <c:v>0.57120000000000004</c:v>
                </c:pt>
                <c:pt idx="358">
                  <c:v>0.57279999999999998</c:v>
                </c:pt>
                <c:pt idx="359">
                  <c:v>0.57440000000000002</c:v>
                </c:pt>
                <c:pt idx="360">
                  <c:v>0.57600000000000007</c:v>
                </c:pt>
                <c:pt idx="361">
                  <c:v>0.5776</c:v>
                </c:pt>
                <c:pt idx="362">
                  <c:v>0.57920000000000005</c:v>
                </c:pt>
                <c:pt idx="363">
                  <c:v>0.58079999999999998</c:v>
                </c:pt>
                <c:pt idx="364">
                  <c:v>0.58240000000000003</c:v>
                </c:pt>
                <c:pt idx="365">
                  <c:v>0.58400000000000007</c:v>
                </c:pt>
                <c:pt idx="366">
                  <c:v>0.58560000000000001</c:v>
                </c:pt>
                <c:pt idx="367">
                  <c:v>0.58720000000000006</c:v>
                </c:pt>
                <c:pt idx="368">
                  <c:v>0.58879999999999999</c:v>
                </c:pt>
                <c:pt idx="369">
                  <c:v>0.59040000000000004</c:v>
                </c:pt>
                <c:pt idx="370">
                  <c:v>0.59200000000000008</c:v>
                </c:pt>
                <c:pt idx="371">
                  <c:v>0.59360000000000002</c:v>
                </c:pt>
                <c:pt idx="372">
                  <c:v>0.59520000000000006</c:v>
                </c:pt>
                <c:pt idx="373">
                  <c:v>0.5968</c:v>
                </c:pt>
                <c:pt idx="374">
                  <c:v>0.59840000000000004</c:v>
                </c:pt>
                <c:pt idx="375">
                  <c:v>0.6</c:v>
                </c:pt>
                <c:pt idx="376">
                  <c:v>0.60160000000000002</c:v>
                </c:pt>
                <c:pt idx="377">
                  <c:v>0.60320000000000007</c:v>
                </c:pt>
                <c:pt idx="378">
                  <c:v>0.6048</c:v>
                </c:pt>
                <c:pt idx="379">
                  <c:v>0.60640000000000005</c:v>
                </c:pt>
                <c:pt idx="380">
                  <c:v>0.60799999999999998</c:v>
                </c:pt>
                <c:pt idx="381">
                  <c:v>0.60960000000000003</c:v>
                </c:pt>
                <c:pt idx="382">
                  <c:v>0.61120000000000008</c:v>
                </c:pt>
                <c:pt idx="383">
                  <c:v>0.61280000000000001</c:v>
                </c:pt>
                <c:pt idx="384">
                  <c:v>0.61440000000000006</c:v>
                </c:pt>
                <c:pt idx="385">
                  <c:v>0.61599999999999999</c:v>
                </c:pt>
                <c:pt idx="386">
                  <c:v>0.61760000000000004</c:v>
                </c:pt>
                <c:pt idx="387">
                  <c:v>0.61920000000000008</c:v>
                </c:pt>
                <c:pt idx="388">
                  <c:v>0.62080000000000002</c:v>
                </c:pt>
                <c:pt idx="389">
                  <c:v>0.62240000000000006</c:v>
                </c:pt>
                <c:pt idx="390">
                  <c:v>0.624</c:v>
                </c:pt>
                <c:pt idx="391">
                  <c:v>0.62560000000000004</c:v>
                </c:pt>
                <c:pt idx="392">
                  <c:v>0.62719999999999998</c:v>
                </c:pt>
                <c:pt idx="393">
                  <c:v>0.62880000000000003</c:v>
                </c:pt>
                <c:pt idx="394">
                  <c:v>0.63040000000000007</c:v>
                </c:pt>
                <c:pt idx="395">
                  <c:v>0.63200000000000001</c:v>
                </c:pt>
                <c:pt idx="396">
                  <c:v>0.63360000000000005</c:v>
                </c:pt>
                <c:pt idx="397">
                  <c:v>0.63519999999999999</c:v>
                </c:pt>
                <c:pt idx="398">
                  <c:v>0.63680000000000003</c:v>
                </c:pt>
                <c:pt idx="399">
                  <c:v>0.63840000000000008</c:v>
                </c:pt>
                <c:pt idx="400">
                  <c:v>0.64</c:v>
                </c:pt>
                <c:pt idx="401">
                  <c:v>0.64160000000000006</c:v>
                </c:pt>
                <c:pt idx="402">
                  <c:v>0.64319999999999999</c:v>
                </c:pt>
                <c:pt idx="403">
                  <c:v>0.64480000000000004</c:v>
                </c:pt>
                <c:pt idx="404">
                  <c:v>0.64640000000000009</c:v>
                </c:pt>
                <c:pt idx="405">
                  <c:v>0.64800000000000002</c:v>
                </c:pt>
                <c:pt idx="406">
                  <c:v>0.64960000000000007</c:v>
                </c:pt>
                <c:pt idx="407">
                  <c:v>0.6512</c:v>
                </c:pt>
                <c:pt idx="408">
                  <c:v>0.65280000000000005</c:v>
                </c:pt>
                <c:pt idx="409">
                  <c:v>0.65439999999999998</c:v>
                </c:pt>
                <c:pt idx="410">
                  <c:v>0.65600000000000003</c:v>
                </c:pt>
                <c:pt idx="411">
                  <c:v>0.65760000000000007</c:v>
                </c:pt>
                <c:pt idx="412">
                  <c:v>0.65920000000000001</c:v>
                </c:pt>
                <c:pt idx="413">
                  <c:v>0.66080000000000005</c:v>
                </c:pt>
                <c:pt idx="414">
                  <c:v>0.66239999999999999</c:v>
                </c:pt>
                <c:pt idx="415">
                  <c:v>0.66400000000000003</c:v>
                </c:pt>
                <c:pt idx="416">
                  <c:v>0.66560000000000008</c:v>
                </c:pt>
                <c:pt idx="417">
                  <c:v>0.66720000000000002</c:v>
                </c:pt>
                <c:pt idx="418">
                  <c:v>0.66880000000000006</c:v>
                </c:pt>
                <c:pt idx="419">
                  <c:v>0.6704</c:v>
                </c:pt>
                <c:pt idx="420">
                  <c:v>0.67200000000000004</c:v>
                </c:pt>
                <c:pt idx="421">
                  <c:v>0.67360000000000009</c:v>
                </c:pt>
                <c:pt idx="422">
                  <c:v>0.67520000000000002</c:v>
                </c:pt>
                <c:pt idx="423">
                  <c:v>0.67680000000000007</c:v>
                </c:pt>
                <c:pt idx="424">
                  <c:v>0.6784</c:v>
                </c:pt>
                <c:pt idx="425">
                  <c:v>0.68</c:v>
                </c:pt>
                <c:pt idx="426">
                  <c:v>0.68159999999999998</c:v>
                </c:pt>
                <c:pt idx="427">
                  <c:v>0.68320000000000003</c:v>
                </c:pt>
                <c:pt idx="428">
                  <c:v>0.68480000000000008</c:v>
                </c:pt>
                <c:pt idx="429">
                  <c:v>0.68640000000000001</c:v>
                </c:pt>
                <c:pt idx="430">
                  <c:v>0.68800000000000006</c:v>
                </c:pt>
                <c:pt idx="431">
                  <c:v>0.68959999999999999</c:v>
                </c:pt>
                <c:pt idx="432">
                  <c:v>0.69120000000000004</c:v>
                </c:pt>
                <c:pt idx="433">
                  <c:v>0.69280000000000008</c:v>
                </c:pt>
                <c:pt idx="434">
                  <c:v>0.69440000000000002</c:v>
                </c:pt>
                <c:pt idx="435">
                  <c:v>0.69600000000000006</c:v>
                </c:pt>
                <c:pt idx="436">
                  <c:v>0.6976</c:v>
                </c:pt>
                <c:pt idx="437">
                  <c:v>0.69920000000000004</c:v>
                </c:pt>
                <c:pt idx="438">
                  <c:v>0.70079999999999998</c:v>
                </c:pt>
                <c:pt idx="439">
                  <c:v>0.70240000000000002</c:v>
                </c:pt>
                <c:pt idx="440">
                  <c:v>0.70400000000000007</c:v>
                </c:pt>
                <c:pt idx="441">
                  <c:v>0.7056</c:v>
                </c:pt>
                <c:pt idx="442">
                  <c:v>0.70720000000000005</c:v>
                </c:pt>
                <c:pt idx="443">
                  <c:v>0.70879999999999999</c:v>
                </c:pt>
                <c:pt idx="444">
                  <c:v>0.71040000000000003</c:v>
                </c:pt>
                <c:pt idx="445">
                  <c:v>0.71200000000000008</c:v>
                </c:pt>
                <c:pt idx="446">
                  <c:v>0.71360000000000001</c:v>
                </c:pt>
                <c:pt idx="447">
                  <c:v>0.71520000000000006</c:v>
                </c:pt>
                <c:pt idx="448">
                  <c:v>0.71679999999999999</c:v>
                </c:pt>
                <c:pt idx="449">
                  <c:v>0.71840000000000004</c:v>
                </c:pt>
                <c:pt idx="450">
                  <c:v>0.72000000000000008</c:v>
                </c:pt>
                <c:pt idx="451">
                  <c:v>0.72160000000000002</c:v>
                </c:pt>
                <c:pt idx="452">
                  <c:v>0.72320000000000007</c:v>
                </c:pt>
                <c:pt idx="453">
                  <c:v>0.7248</c:v>
                </c:pt>
                <c:pt idx="454">
                  <c:v>0.72640000000000005</c:v>
                </c:pt>
                <c:pt idx="455">
                  <c:v>0.72799999999999998</c:v>
                </c:pt>
                <c:pt idx="456">
                  <c:v>0.72960000000000003</c:v>
                </c:pt>
                <c:pt idx="457">
                  <c:v>0.73120000000000007</c:v>
                </c:pt>
                <c:pt idx="458">
                  <c:v>0.73280000000000001</c:v>
                </c:pt>
                <c:pt idx="459">
                  <c:v>0.73440000000000005</c:v>
                </c:pt>
                <c:pt idx="460">
                  <c:v>0.73599999999999999</c:v>
                </c:pt>
                <c:pt idx="461">
                  <c:v>0.73760000000000003</c:v>
                </c:pt>
                <c:pt idx="462">
                  <c:v>0.73920000000000008</c:v>
                </c:pt>
                <c:pt idx="463">
                  <c:v>0.74080000000000001</c:v>
                </c:pt>
                <c:pt idx="464">
                  <c:v>0.74240000000000006</c:v>
                </c:pt>
                <c:pt idx="465">
                  <c:v>0.74399999999999999</c:v>
                </c:pt>
                <c:pt idx="466">
                  <c:v>0.74560000000000004</c:v>
                </c:pt>
                <c:pt idx="467">
                  <c:v>0.74720000000000009</c:v>
                </c:pt>
                <c:pt idx="468">
                  <c:v>0.74880000000000002</c:v>
                </c:pt>
                <c:pt idx="469">
                  <c:v>0.75040000000000007</c:v>
                </c:pt>
                <c:pt idx="470">
                  <c:v>0.752</c:v>
                </c:pt>
                <c:pt idx="471">
                  <c:v>0.75360000000000005</c:v>
                </c:pt>
                <c:pt idx="472">
                  <c:v>0.75519999999999998</c:v>
                </c:pt>
                <c:pt idx="473">
                  <c:v>0.75680000000000003</c:v>
                </c:pt>
                <c:pt idx="474">
                  <c:v>0.75840000000000007</c:v>
                </c:pt>
                <c:pt idx="475">
                  <c:v>0.76</c:v>
                </c:pt>
                <c:pt idx="476">
                  <c:v>0.76160000000000005</c:v>
                </c:pt>
                <c:pt idx="477">
                  <c:v>0.76319999999999999</c:v>
                </c:pt>
                <c:pt idx="478">
                  <c:v>0.76480000000000004</c:v>
                </c:pt>
                <c:pt idx="479">
                  <c:v>0.76640000000000008</c:v>
                </c:pt>
                <c:pt idx="480">
                  <c:v>0.76800000000000002</c:v>
                </c:pt>
                <c:pt idx="481">
                  <c:v>0.76960000000000006</c:v>
                </c:pt>
                <c:pt idx="482">
                  <c:v>0.7712</c:v>
                </c:pt>
                <c:pt idx="483">
                  <c:v>0.77280000000000004</c:v>
                </c:pt>
                <c:pt idx="484">
                  <c:v>0.77440000000000009</c:v>
                </c:pt>
                <c:pt idx="485">
                  <c:v>0.77600000000000002</c:v>
                </c:pt>
                <c:pt idx="486">
                  <c:v>0.77760000000000007</c:v>
                </c:pt>
                <c:pt idx="487">
                  <c:v>0.7792</c:v>
                </c:pt>
                <c:pt idx="488">
                  <c:v>0.78080000000000005</c:v>
                </c:pt>
                <c:pt idx="489">
                  <c:v>0.78239999999999998</c:v>
                </c:pt>
                <c:pt idx="490">
                  <c:v>0.78400000000000003</c:v>
                </c:pt>
                <c:pt idx="491">
                  <c:v>0.78560000000000008</c:v>
                </c:pt>
                <c:pt idx="492">
                  <c:v>0.78720000000000001</c:v>
                </c:pt>
                <c:pt idx="493">
                  <c:v>0.78880000000000006</c:v>
                </c:pt>
                <c:pt idx="494">
                  <c:v>0.79039999999999999</c:v>
                </c:pt>
                <c:pt idx="495">
                  <c:v>0.79200000000000004</c:v>
                </c:pt>
                <c:pt idx="496">
                  <c:v>0.79360000000000008</c:v>
                </c:pt>
                <c:pt idx="497">
                  <c:v>0.79520000000000002</c:v>
                </c:pt>
                <c:pt idx="498">
                  <c:v>0.79680000000000006</c:v>
                </c:pt>
                <c:pt idx="499">
                  <c:v>0.7984</c:v>
                </c:pt>
                <c:pt idx="500">
                  <c:v>0.8</c:v>
                </c:pt>
                <c:pt idx="501">
                  <c:v>0.80160000000000009</c:v>
                </c:pt>
                <c:pt idx="502">
                  <c:v>0.80320000000000003</c:v>
                </c:pt>
                <c:pt idx="503">
                  <c:v>0.80480000000000007</c:v>
                </c:pt>
                <c:pt idx="504">
                  <c:v>0.80640000000000001</c:v>
                </c:pt>
                <c:pt idx="505">
                  <c:v>0.80800000000000005</c:v>
                </c:pt>
                <c:pt idx="506">
                  <c:v>0.80959999999999999</c:v>
                </c:pt>
                <c:pt idx="507">
                  <c:v>0.81120000000000003</c:v>
                </c:pt>
                <c:pt idx="508">
                  <c:v>0.81280000000000008</c:v>
                </c:pt>
                <c:pt idx="509">
                  <c:v>0.81440000000000001</c:v>
                </c:pt>
                <c:pt idx="510">
                  <c:v>0.81600000000000006</c:v>
                </c:pt>
                <c:pt idx="511">
                  <c:v>0.81759999999999999</c:v>
                </c:pt>
                <c:pt idx="512">
                  <c:v>0.81920000000000004</c:v>
                </c:pt>
                <c:pt idx="513">
                  <c:v>0.82080000000000009</c:v>
                </c:pt>
                <c:pt idx="514">
                  <c:v>0.82240000000000002</c:v>
                </c:pt>
                <c:pt idx="515">
                  <c:v>0.82400000000000007</c:v>
                </c:pt>
                <c:pt idx="516">
                  <c:v>0.8256</c:v>
                </c:pt>
                <c:pt idx="517">
                  <c:v>0.82720000000000005</c:v>
                </c:pt>
                <c:pt idx="518">
                  <c:v>0.82880000000000009</c:v>
                </c:pt>
                <c:pt idx="519">
                  <c:v>0.83040000000000003</c:v>
                </c:pt>
                <c:pt idx="520">
                  <c:v>0.83200000000000007</c:v>
                </c:pt>
                <c:pt idx="521">
                  <c:v>0.83360000000000001</c:v>
                </c:pt>
                <c:pt idx="522">
                  <c:v>0.83520000000000005</c:v>
                </c:pt>
                <c:pt idx="523">
                  <c:v>0.83679999999999999</c:v>
                </c:pt>
                <c:pt idx="524">
                  <c:v>0.83840000000000003</c:v>
                </c:pt>
                <c:pt idx="525">
                  <c:v>0.84000000000000008</c:v>
                </c:pt>
                <c:pt idx="526">
                  <c:v>0.84160000000000001</c:v>
                </c:pt>
                <c:pt idx="527">
                  <c:v>0.84320000000000006</c:v>
                </c:pt>
                <c:pt idx="528">
                  <c:v>0.8448</c:v>
                </c:pt>
                <c:pt idx="529">
                  <c:v>0.84640000000000004</c:v>
                </c:pt>
                <c:pt idx="530">
                  <c:v>0.84800000000000009</c:v>
                </c:pt>
                <c:pt idx="531">
                  <c:v>0.84960000000000002</c:v>
                </c:pt>
                <c:pt idx="532">
                  <c:v>0.85120000000000007</c:v>
                </c:pt>
                <c:pt idx="533">
                  <c:v>0.8528</c:v>
                </c:pt>
                <c:pt idx="534">
                  <c:v>0.85440000000000005</c:v>
                </c:pt>
                <c:pt idx="535">
                  <c:v>0.85600000000000009</c:v>
                </c:pt>
                <c:pt idx="536">
                  <c:v>0.85760000000000003</c:v>
                </c:pt>
                <c:pt idx="537">
                  <c:v>0.85920000000000007</c:v>
                </c:pt>
                <c:pt idx="538">
                  <c:v>0.86080000000000001</c:v>
                </c:pt>
                <c:pt idx="539">
                  <c:v>0.86240000000000006</c:v>
                </c:pt>
                <c:pt idx="540">
                  <c:v>0.86399999999999999</c:v>
                </c:pt>
                <c:pt idx="541">
                  <c:v>0.86560000000000004</c:v>
                </c:pt>
                <c:pt idx="542">
                  <c:v>0.86720000000000008</c:v>
                </c:pt>
                <c:pt idx="543">
                  <c:v>0.86880000000000002</c:v>
                </c:pt>
                <c:pt idx="544">
                  <c:v>0.87040000000000006</c:v>
                </c:pt>
                <c:pt idx="545">
                  <c:v>0.872</c:v>
                </c:pt>
                <c:pt idx="546">
                  <c:v>0.87360000000000004</c:v>
                </c:pt>
                <c:pt idx="547">
                  <c:v>0.87520000000000009</c:v>
                </c:pt>
                <c:pt idx="548">
                  <c:v>0.87680000000000002</c:v>
                </c:pt>
                <c:pt idx="549">
                  <c:v>0.87840000000000007</c:v>
                </c:pt>
                <c:pt idx="550">
                  <c:v>0.88</c:v>
                </c:pt>
                <c:pt idx="551">
                  <c:v>0.88160000000000005</c:v>
                </c:pt>
                <c:pt idx="552">
                  <c:v>0.8832000000000001</c:v>
                </c:pt>
                <c:pt idx="553">
                  <c:v>0.88480000000000003</c:v>
                </c:pt>
                <c:pt idx="554">
                  <c:v>0.88640000000000008</c:v>
                </c:pt>
                <c:pt idx="555">
                  <c:v>0.88800000000000001</c:v>
                </c:pt>
                <c:pt idx="556">
                  <c:v>0.88960000000000006</c:v>
                </c:pt>
                <c:pt idx="557">
                  <c:v>0.89119999999999999</c:v>
                </c:pt>
                <c:pt idx="558">
                  <c:v>0.89280000000000004</c:v>
                </c:pt>
                <c:pt idx="559">
                  <c:v>0.89440000000000008</c:v>
                </c:pt>
                <c:pt idx="560">
                  <c:v>0.89600000000000002</c:v>
                </c:pt>
                <c:pt idx="561">
                  <c:v>0.89760000000000006</c:v>
                </c:pt>
                <c:pt idx="562">
                  <c:v>0.8992</c:v>
                </c:pt>
                <c:pt idx="563">
                  <c:v>0.90080000000000005</c:v>
                </c:pt>
                <c:pt idx="564">
                  <c:v>0.90240000000000009</c:v>
                </c:pt>
                <c:pt idx="565">
                  <c:v>0.90400000000000003</c:v>
                </c:pt>
                <c:pt idx="566">
                  <c:v>0.90560000000000007</c:v>
                </c:pt>
                <c:pt idx="567">
                  <c:v>0.90720000000000001</c:v>
                </c:pt>
                <c:pt idx="568">
                  <c:v>0.90880000000000005</c:v>
                </c:pt>
                <c:pt idx="569">
                  <c:v>0.9104000000000001</c:v>
                </c:pt>
                <c:pt idx="570">
                  <c:v>0.91200000000000003</c:v>
                </c:pt>
                <c:pt idx="571">
                  <c:v>0.91360000000000008</c:v>
                </c:pt>
                <c:pt idx="572">
                  <c:v>0.91520000000000001</c:v>
                </c:pt>
                <c:pt idx="573">
                  <c:v>0.91680000000000006</c:v>
                </c:pt>
                <c:pt idx="574">
                  <c:v>0.91839999999999999</c:v>
                </c:pt>
                <c:pt idx="575">
                  <c:v>0.92</c:v>
                </c:pt>
                <c:pt idx="576">
                  <c:v>0.92160000000000009</c:v>
                </c:pt>
                <c:pt idx="577">
                  <c:v>0.92320000000000002</c:v>
                </c:pt>
                <c:pt idx="578">
                  <c:v>0.92480000000000007</c:v>
                </c:pt>
                <c:pt idx="579">
                  <c:v>0.9264</c:v>
                </c:pt>
                <c:pt idx="580">
                  <c:v>0.92800000000000005</c:v>
                </c:pt>
                <c:pt idx="581">
                  <c:v>0.92960000000000009</c:v>
                </c:pt>
                <c:pt idx="582">
                  <c:v>0.93120000000000003</c:v>
                </c:pt>
                <c:pt idx="583">
                  <c:v>0.93280000000000007</c:v>
                </c:pt>
                <c:pt idx="584">
                  <c:v>0.93440000000000001</c:v>
                </c:pt>
                <c:pt idx="585">
                  <c:v>0.93600000000000005</c:v>
                </c:pt>
                <c:pt idx="586">
                  <c:v>0.9376000000000001</c:v>
                </c:pt>
                <c:pt idx="587">
                  <c:v>0.93920000000000003</c:v>
                </c:pt>
                <c:pt idx="588">
                  <c:v>0.94080000000000008</c:v>
                </c:pt>
                <c:pt idx="589">
                  <c:v>0.94240000000000002</c:v>
                </c:pt>
                <c:pt idx="590">
                  <c:v>0.94400000000000006</c:v>
                </c:pt>
                <c:pt idx="591">
                  <c:v>0.9456</c:v>
                </c:pt>
                <c:pt idx="592">
                  <c:v>0.94720000000000004</c:v>
                </c:pt>
                <c:pt idx="593">
                  <c:v>0.94880000000000009</c:v>
                </c:pt>
                <c:pt idx="594">
                  <c:v>0.95040000000000002</c:v>
                </c:pt>
                <c:pt idx="595">
                  <c:v>0.95200000000000007</c:v>
                </c:pt>
                <c:pt idx="596">
                  <c:v>0.9536</c:v>
                </c:pt>
                <c:pt idx="597">
                  <c:v>0.95520000000000005</c:v>
                </c:pt>
                <c:pt idx="598">
                  <c:v>0.95680000000000009</c:v>
                </c:pt>
                <c:pt idx="599">
                  <c:v>0.95840000000000003</c:v>
                </c:pt>
                <c:pt idx="600">
                  <c:v>0.96000000000000008</c:v>
                </c:pt>
                <c:pt idx="601">
                  <c:v>0.96160000000000001</c:v>
                </c:pt>
                <c:pt idx="602">
                  <c:v>0.96320000000000006</c:v>
                </c:pt>
                <c:pt idx="603">
                  <c:v>0.96479999999999999</c:v>
                </c:pt>
                <c:pt idx="604">
                  <c:v>0.96640000000000004</c:v>
                </c:pt>
                <c:pt idx="605">
                  <c:v>0.96800000000000008</c:v>
                </c:pt>
                <c:pt idx="606">
                  <c:v>0.96960000000000002</c:v>
                </c:pt>
                <c:pt idx="607">
                  <c:v>0.97120000000000006</c:v>
                </c:pt>
                <c:pt idx="608">
                  <c:v>0.9728</c:v>
                </c:pt>
                <c:pt idx="609">
                  <c:v>0.97440000000000004</c:v>
                </c:pt>
                <c:pt idx="610">
                  <c:v>0.97600000000000009</c:v>
                </c:pt>
                <c:pt idx="611">
                  <c:v>0.97760000000000002</c:v>
                </c:pt>
                <c:pt idx="612">
                  <c:v>0.97920000000000007</c:v>
                </c:pt>
                <c:pt idx="613">
                  <c:v>0.98080000000000001</c:v>
                </c:pt>
                <c:pt idx="614">
                  <c:v>0.98240000000000005</c:v>
                </c:pt>
                <c:pt idx="615">
                  <c:v>0.9840000000000001</c:v>
                </c:pt>
                <c:pt idx="616">
                  <c:v>0.98560000000000003</c:v>
                </c:pt>
                <c:pt idx="617">
                  <c:v>0.98720000000000008</c:v>
                </c:pt>
                <c:pt idx="618">
                  <c:v>0.98880000000000001</c:v>
                </c:pt>
                <c:pt idx="619">
                  <c:v>0.99040000000000006</c:v>
                </c:pt>
                <c:pt idx="620">
                  <c:v>0.99199999999999999</c:v>
                </c:pt>
                <c:pt idx="621">
                  <c:v>0.99360000000000004</c:v>
                </c:pt>
                <c:pt idx="622">
                  <c:v>0.99520000000000008</c:v>
                </c:pt>
                <c:pt idx="623">
                  <c:v>0.99680000000000002</c:v>
                </c:pt>
                <c:pt idx="624">
                  <c:v>0.99840000000000007</c:v>
                </c:pt>
                <c:pt idx="625">
                  <c:v>1</c:v>
                </c:pt>
                <c:pt idx="626">
                  <c:v>1.0016</c:v>
                </c:pt>
                <c:pt idx="627">
                  <c:v>1.0032000000000001</c:v>
                </c:pt>
                <c:pt idx="628">
                  <c:v>1.0048000000000001</c:v>
                </c:pt>
                <c:pt idx="629">
                  <c:v>1.0064</c:v>
                </c:pt>
                <c:pt idx="630">
                  <c:v>1.008</c:v>
                </c:pt>
                <c:pt idx="631">
                  <c:v>1.0096000000000001</c:v>
                </c:pt>
                <c:pt idx="632">
                  <c:v>1.0112000000000001</c:v>
                </c:pt>
                <c:pt idx="633">
                  <c:v>1.0128000000000001</c:v>
                </c:pt>
                <c:pt idx="634">
                  <c:v>1.0144</c:v>
                </c:pt>
                <c:pt idx="635">
                  <c:v>1.016</c:v>
                </c:pt>
                <c:pt idx="636">
                  <c:v>1.0176000000000001</c:v>
                </c:pt>
                <c:pt idx="637">
                  <c:v>1.0192000000000001</c:v>
                </c:pt>
                <c:pt idx="638">
                  <c:v>1.0208000000000002</c:v>
                </c:pt>
                <c:pt idx="639">
                  <c:v>1.0224</c:v>
                </c:pt>
                <c:pt idx="640">
                  <c:v>1.024</c:v>
                </c:pt>
                <c:pt idx="641">
                  <c:v>1.0256000000000001</c:v>
                </c:pt>
                <c:pt idx="642">
                  <c:v>1.0272000000000001</c:v>
                </c:pt>
                <c:pt idx="643">
                  <c:v>1.0288000000000002</c:v>
                </c:pt>
                <c:pt idx="644">
                  <c:v>1.0304</c:v>
                </c:pt>
                <c:pt idx="645">
                  <c:v>1.032</c:v>
                </c:pt>
                <c:pt idx="646">
                  <c:v>1.0336000000000001</c:v>
                </c:pt>
                <c:pt idx="647">
                  <c:v>1.0352000000000001</c:v>
                </c:pt>
                <c:pt idx="648">
                  <c:v>1.0367999999999999</c:v>
                </c:pt>
                <c:pt idx="649">
                  <c:v>1.0384</c:v>
                </c:pt>
                <c:pt idx="650">
                  <c:v>1.04</c:v>
                </c:pt>
                <c:pt idx="651">
                  <c:v>1.0416000000000001</c:v>
                </c:pt>
                <c:pt idx="652">
                  <c:v>1.0432000000000001</c:v>
                </c:pt>
                <c:pt idx="653">
                  <c:v>1.0448</c:v>
                </c:pt>
                <c:pt idx="654">
                  <c:v>1.0464</c:v>
                </c:pt>
                <c:pt idx="655">
                  <c:v>1.048</c:v>
                </c:pt>
                <c:pt idx="656">
                  <c:v>1.0496000000000001</c:v>
                </c:pt>
                <c:pt idx="657">
                  <c:v>1.0512000000000001</c:v>
                </c:pt>
                <c:pt idx="658">
                  <c:v>1.0528</c:v>
                </c:pt>
                <c:pt idx="659">
                  <c:v>1.0544</c:v>
                </c:pt>
                <c:pt idx="660">
                  <c:v>1.056</c:v>
                </c:pt>
                <c:pt idx="661">
                  <c:v>1.0576000000000001</c:v>
                </c:pt>
                <c:pt idx="662">
                  <c:v>1.0592000000000001</c:v>
                </c:pt>
                <c:pt idx="663">
                  <c:v>1.0608</c:v>
                </c:pt>
                <c:pt idx="664">
                  <c:v>1.0624</c:v>
                </c:pt>
                <c:pt idx="665">
                  <c:v>1.0640000000000001</c:v>
                </c:pt>
                <c:pt idx="666">
                  <c:v>1.0656000000000001</c:v>
                </c:pt>
                <c:pt idx="667">
                  <c:v>1.0672000000000001</c:v>
                </c:pt>
                <c:pt idx="668">
                  <c:v>1.0688</c:v>
                </c:pt>
                <c:pt idx="669">
                  <c:v>1.0704</c:v>
                </c:pt>
                <c:pt idx="670">
                  <c:v>1.0720000000000001</c:v>
                </c:pt>
                <c:pt idx="671">
                  <c:v>1.0736000000000001</c:v>
                </c:pt>
                <c:pt idx="672">
                  <c:v>1.0752000000000002</c:v>
                </c:pt>
                <c:pt idx="673">
                  <c:v>1.0768</c:v>
                </c:pt>
                <c:pt idx="674">
                  <c:v>1.0784</c:v>
                </c:pt>
                <c:pt idx="675">
                  <c:v>1.08</c:v>
                </c:pt>
                <c:pt idx="676">
                  <c:v>1.0816000000000001</c:v>
                </c:pt>
                <c:pt idx="677">
                  <c:v>1.0832000000000002</c:v>
                </c:pt>
                <c:pt idx="678">
                  <c:v>1.0848</c:v>
                </c:pt>
                <c:pt idx="679">
                  <c:v>1.0864</c:v>
                </c:pt>
                <c:pt idx="680">
                  <c:v>1.0880000000000001</c:v>
                </c:pt>
                <c:pt idx="681">
                  <c:v>1.0896000000000001</c:v>
                </c:pt>
                <c:pt idx="682">
                  <c:v>1.0911999999999999</c:v>
                </c:pt>
                <c:pt idx="683">
                  <c:v>1.0928</c:v>
                </c:pt>
                <c:pt idx="684">
                  <c:v>1.0944</c:v>
                </c:pt>
                <c:pt idx="685">
                  <c:v>1.0960000000000001</c:v>
                </c:pt>
                <c:pt idx="686">
                  <c:v>1.0976000000000001</c:v>
                </c:pt>
                <c:pt idx="687">
                  <c:v>1.0992</c:v>
                </c:pt>
                <c:pt idx="688">
                  <c:v>1.1008</c:v>
                </c:pt>
                <c:pt idx="689">
                  <c:v>1.1024</c:v>
                </c:pt>
                <c:pt idx="690">
                  <c:v>1.1040000000000001</c:v>
                </c:pt>
                <c:pt idx="691">
                  <c:v>1.1056000000000001</c:v>
                </c:pt>
                <c:pt idx="692">
                  <c:v>1.1072</c:v>
                </c:pt>
                <c:pt idx="693">
                  <c:v>1.1088</c:v>
                </c:pt>
                <c:pt idx="694">
                  <c:v>1.1104000000000001</c:v>
                </c:pt>
                <c:pt idx="695">
                  <c:v>1.1120000000000001</c:v>
                </c:pt>
                <c:pt idx="696">
                  <c:v>1.1136000000000001</c:v>
                </c:pt>
                <c:pt idx="697">
                  <c:v>1.1152</c:v>
                </c:pt>
                <c:pt idx="698">
                  <c:v>1.1168</c:v>
                </c:pt>
                <c:pt idx="699">
                  <c:v>1.1184000000000001</c:v>
                </c:pt>
                <c:pt idx="700">
                  <c:v>1.1200000000000001</c:v>
                </c:pt>
                <c:pt idx="701">
                  <c:v>1.1216000000000002</c:v>
                </c:pt>
                <c:pt idx="702">
                  <c:v>1.1232</c:v>
                </c:pt>
                <c:pt idx="703">
                  <c:v>1.1248</c:v>
                </c:pt>
                <c:pt idx="704">
                  <c:v>1.1264000000000001</c:v>
                </c:pt>
                <c:pt idx="705">
                  <c:v>1.1280000000000001</c:v>
                </c:pt>
                <c:pt idx="706">
                  <c:v>1.1296000000000002</c:v>
                </c:pt>
                <c:pt idx="707">
                  <c:v>1.1312</c:v>
                </c:pt>
                <c:pt idx="708">
                  <c:v>1.1328</c:v>
                </c:pt>
                <c:pt idx="709">
                  <c:v>1.1344000000000001</c:v>
                </c:pt>
                <c:pt idx="710">
                  <c:v>1.1360000000000001</c:v>
                </c:pt>
                <c:pt idx="711">
                  <c:v>1.1375999999999999</c:v>
                </c:pt>
                <c:pt idx="712">
                  <c:v>1.1392</c:v>
                </c:pt>
                <c:pt idx="713">
                  <c:v>1.1408</c:v>
                </c:pt>
                <c:pt idx="714">
                  <c:v>1.1424000000000001</c:v>
                </c:pt>
                <c:pt idx="715">
                  <c:v>1.1440000000000001</c:v>
                </c:pt>
                <c:pt idx="716">
                  <c:v>1.1456</c:v>
                </c:pt>
                <c:pt idx="717">
                  <c:v>1.1472</c:v>
                </c:pt>
                <c:pt idx="718">
                  <c:v>1.1488</c:v>
                </c:pt>
                <c:pt idx="719">
                  <c:v>1.1504000000000001</c:v>
                </c:pt>
                <c:pt idx="720">
                  <c:v>1.1520000000000001</c:v>
                </c:pt>
                <c:pt idx="721">
                  <c:v>1.1536</c:v>
                </c:pt>
                <c:pt idx="722">
                  <c:v>1.1552</c:v>
                </c:pt>
                <c:pt idx="723">
                  <c:v>1.1568000000000001</c:v>
                </c:pt>
                <c:pt idx="724">
                  <c:v>1.1584000000000001</c:v>
                </c:pt>
                <c:pt idx="725">
                  <c:v>1.1600000000000001</c:v>
                </c:pt>
                <c:pt idx="726">
                  <c:v>1.1616</c:v>
                </c:pt>
                <c:pt idx="727">
                  <c:v>1.1632</c:v>
                </c:pt>
                <c:pt idx="728">
                  <c:v>1.1648000000000001</c:v>
                </c:pt>
                <c:pt idx="729">
                  <c:v>1.1664000000000001</c:v>
                </c:pt>
                <c:pt idx="730">
                  <c:v>1.1680000000000001</c:v>
                </c:pt>
                <c:pt idx="731">
                  <c:v>1.1696</c:v>
                </c:pt>
                <c:pt idx="732">
                  <c:v>1.1712</c:v>
                </c:pt>
                <c:pt idx="733">
                  <c:v>1.1728000000000001</c:v>
                </c:pt>
                <c:pt idx="734">
                  <c:v>1.1744000000000001</c:v>
                </c:pt>
                <c:pt idx="735">
                  <c:v>1.1760000000000002</c:v>
                </c:pt>
                <c:pt idx="736">
                  <c:v>1.1776</c:v>
                </c:pt>
                <c:pt idx="737">
                  <c:v>1.1792</c:v>
                </c:pt>
                <c:pt idx="738">
                  <c:v>1.1808000000000001</c:v>
                </c:pt>
                <c:pt idx="739">
                  <c:v>1.1824000000000001</c:v>
                </c:pt>
                <c:pt idx="740">
                  <c:v>1.1840000000000002</c:v>
                </c:pt>
                <c:pt idx="741">
                  <c:v>1.1856</c:v>
                </c:pt>
                <c:pt idx="742">
                  <c:v>1.1872</c:v>
                </c:pt>
                <c:pt idx="743">
                  <c:v>1.1888000000000001</c:v>
                </c:pt>
                <c:pt idx="744">
                  <c:v>1.1904000000000001</c:v>
                </c:pt>
                <c:pt idx="745">
                  <c:v>1.1919999999999999</c:v>
                </c:pt>
                <c:pt idx="746">
                  <c:v>1.1936</c:v>
                </c:pt>
                <c:pt idx="747">
                  <c:v>1.1952</c:v>
                </c:pt>
                <c:pt idx="748">
                  <c:v>1.1968000000000001</c:v>
                </c:pt>
                <c:pt idx="749">
                  <c:v>1.1984000000000001</c:v>
                </c:pt>
                <c:pt idx="750">
                  <c:v>1.2</c:v>
                </c:pt>
                <c:pt idx="751">
                  <c:v>1.2016</c:v>
                </c:pt>
                <c:pt idx="752">
                  <c:v>1.2032</c:v>
                </c:pt>
                <c:pt idx="753">
                  <c:v>1.2048000000000001</c:v>
                </c:pt>
                <c:pt idx="754">
                  <c:v>1.2064000000000001</c:v>
                </c:pt>
                <c:pt idx="755">
                  <c:v>1.208</c:v>
                </c:pt>
                <c:pt idx="756">
                  <c:v>1.2096</c:v>
                </c:pt>
                <c:pt idx="757">
                  <c:v>1.2112000000000001</c:v>
                </c:pt>
                <c:pt idx="758">
                  <c:v>1.2128000000000001</c:v>
                </c:pt>
                <c:pt idx="759">
                  <c:v>1.2144000000000001</c:v>
                </c:pt>
                <c:pt idx="760">
                  <c:v>1.216</c:v>
                </c:pt>
                <c:pt idx="761">
                  <c:v>1.2176</c:v>
                </c:pt>
                <c:pt idx="762">
                  <c:v>1.2192000000000001</c:v>
                </c:pt>
                <c:pt idx="763">
                  <c:v>1.2208000000000001</c:v>
                </c:pt>
                <c:pt idx="764">
                  <c:v>1.2224000000000002</c:v>
                </c:pt>
                <c:pt idx="765">
                  <c:v>1.224</c:v>
                </c:pt>
                <c:pt idx="766">
                  <c:v>1.2256</c:v>
                </c:pt>
                <c:pt idx="767">
                  <c:v>1.2272000000000001</c:v>
                </c:pt>
                <c:pt idx="768">
                  <c:v>1.2288000000000001</c:v>
                </c:pt>
                <c:pt idx="769">
                  <c:v>1.2304000000000002</c:v>
                </c:pt>
                <c:pt idx="770">
                  <c:v>1.232</c:v>
                </c:pt>
                <c:pt idx="771">
                  <c:v>1.2336</c:v>
                </c:pt>
                <c:pt idx="772">
                  <c:v>1.2352000000000001</c:v>
                </c:pt>
                <c:pt idx="773">
                  <c:v>1.2368000000000001</c:v>
                </c:pt>
                <c:pt idx="774">
                  <c:v>1.2384000000000002</c:v>
                </c:pt>
                <c:pt idx="775">
                  <c:v>1.24</c:v>
                </c:pt>
                <c:pt idx="776">
                  <c:v>1.2416</c:v>
                </c:pt>
                <c:pt idx="777">
                  <c:v>1.2432000000000001</c:v>
                </c:pt>
                <c:pt idx="778">
                  <c:v>1.2448000000000001</c:v>
                </c:pt>
                <c:pt idx="779">
                  <c:v>1.2464</c:v>
                </c:pt>
                <c:pt idx="780">
                  <c:v>1.248</c:v>
                </c:pt>
                <c:pt idx="781">
                  <c:v>1.2496</c:v>
                </c:pt>
                <c:pt idx="782">
                  <c:v>1.2512000000000001</c:v>
                </c:pt>
                <c:pt idx="783">
                  <c:v>1.2528000000000001</c:v>
                </c:pt>
                <c:pt idx="784">
                  <c:v>1.2544</c:v>
                </c:pt>
                <c:pt idx="785">
                  <c:v>1.256</c:v>
                </c:pt>
                <c:pt idx="786">
                  <c:v>1.2576000000000001</c:v>
                </c:pt>
                <c:pt idx="787">
                  <c:v>1.2592000000000001</c:v>
                </c:pt>
                <c:pt idx="788">
                  <c:v>1.2608000000000001</c:v>
                </c:pt>
                <c:pt idx="789">
                  <c:v>1.2624</c:v>
                </c:pt>
                <c:pt idx="790">
                  <c:v>1.264</c:v>
                </c:pt>
                <c:pt idx="791">
                  <c:v>1.2656000000000001</c:v>
                </c:pt>
                <c:pt idx="792">
                  <c:v>1.2672000000000001</c:v>
                </c:pt>
                <c:pt idx="793">
                  <c:v>1.2688000000000001</c:v>
                </c:pt>
                <c:pt idx="794">
                  <c:v>1.2704</c:v>
                </c:pt>
                <c:pt idx="795">
                  <c:v>1.272</c:v>
                </c:pt>
                <c:pt idx="796">
                  <c:v>1.2736000000000001</c:v>
                </c:pt>
                <c:pt idx="797">
                  <c:v>1.2752000000000001</c:v>
                </c:pt>
                <c:pt idx="798">
                  <c:v>1.2768000000000002</c:v>
                </c:pt>
                <c:pt idx="799">
                  <c:v>1.2784</c:v>
                </c:pt>
                <c:pt idx="800">
                  <c:v>1.28</c:v>
                </c:pt>
                <c:pt idx="801">
                  <c:v>1.2816000000000001</c:v>
                </c:pt>
                <c:pt idx="802">
                  <c:v>1.2832000000000001</c:v>
                </c:pt>
                <c:pt idx="803">
                  <c:v>1.2848000000000002</c:v>
                </c:pt>
                <c:pt idx="804">
                  <c:v>1.2864</c:v>
                </c:pt>
                <c:pt idx="805">
                  <c:v>1.288</c:v>
                </c:pt>
                <c:pt idx="806">
                  <c:v>1.2896000000000001</c:v>
                </c:pt>
                <c:pt idx="807">
                  <c:v>1.2912000000000001</c:v>
                </c:pt>
                <c:pt idx="808">
                  <c:v>1.2928000000000002</c:v>
                </c:pt>
                <c:pt idx="809">
                  <c:v>1.2944</c:v>
                </c:pt>
                <c:pt idx="810">
                  <c:v>1.296</c:v>
                </c:pt>
                <c:pt idx="811">
                  <c:v>1.2976000000000001</c:v>
                </c:pt>
                <c:pt idx="812">
                  <c:v>1.2992000000000001</c:v>
                </c:pt>
                <c:pt idx="813">
                  <c:v>1.3008</c:v>
                </c:pt>
                <c:pt idx="814">
                  <c:v>1.3024</c:v>
                </c:pt>
                <c:pt idx="815">
                  <c:v>1.304</c:v>
                </c:pt>
                <c:pt idx="816">
                  <c:v>1.3056000000000001</c:v>
                </c:pt>
                <c:pt idx="817">
                  <c:v>1.3072000000000001</c:v>
                </c:pt>
                <c:pt idx="818">
                  <c:v>1.3088</c:v>
                </c:pt>
                <c:pt idx="819">
                  <c:v>1.3104</c:v>
                </c:pt>
                <c:pt idx="820">
                  <c:v>1.3120000000000001</c:v>
                </c:pt>
                <c:pt idx="821">
                  <c:v>1.3136000000000001</c:v>
                </c:pt>
                <c:pt idx="822">
                  <c:v>1.3152000000000001</c:v>
                </c:pt>
                <c:pt idx="823">
                  <c:v>1.3168</c:v>
                </c:pt>
                <c:pt idx="824">
                  <c:v>1.3184</c:v>
                </c:pt>
                <c:pt idx="825">
                  <c:v>1.32</c:v>
                </c:pt>
                <c:pt idx="826">
                  <c:v>1.3216000000000001</c:v>
                </c:pt>
                <c:pt idx="827">
                  <c:v>1.3232000000000002</c:v>
                </c:pt>
                <c:pt idx="828">
                  <c:v>1.3248</c:v>
                </c:pt>
                <c:pt idx="829">
                  <c:v>1.3264</c:v>
                </c:pt>
                <c:pt idx="830">
                  <c:v>1.3280000000000001</c:v>
                </c:pt>
                <c:pt idx="831">
                  <c:v>1.3296000000000001</c:v>
                </c:pt>
                <c:pt idx="832">
                  <c:v>1.3312000000000002</c:v>
                </c:pt>
                <c:pt idx="833">
                  <c:v>1.3328</c:v>
                </c:pt>
                <c:pt idx="834">
                  <c:v>1.3344</c:v>
                </c:pt>
                <c:pt idx="835">
                  <c:v>1.3360000000000001</c:v>
                </c:pt>
                <c:pt idx="836">
                  <c:v>1.3376000000000001</c:v>
                </c:pt>
                <c:pt idx="837">
                  <c:v>1.3392000000000002</c:v>
                </c:pt>
                <c:pt idx="838">
                  <c:v>1.3408</c:v>
                </c:pt>
                <c:pt idx="839">
                  <c:v>1.3424</c:v>
                </c:pt>
                <c:pt idx="840">
                  <c:v>1.3440000000000001</c:v>
                </c:pt>
                <c:pt idx="841">
                  <c:v>1.3456000000000001</c:v>
                </c:pt>
                <c:pt idx="842">
                  <c:v>1.3472000000000002</c:v>
                </c:pt>
                <c:pt idx="843">
                  <c:v>1.3488</c:v>
                </c:pt>
                <c:pt idx="844">
                  <c:v>1.3504</c:v>
                </c:pt>
                <c:pt idx="845">
                  <c:v>1.3520000000000001</c:v>
                </c:pt>
                <c:pt idx="846">
                  <c:v>1.3536000000000001</c:v>
                </c:pt>
                <c:pt idx="847">
                  <c:v>1.3552</c:v>
                </c:pt>
                <c:pt idx="848">
                  <c:v>1.3568</c:v>
                </c:pt>
                <c:pt idx="849">
                  <c:v>1.3584000000000001</c:v>
                </c:pt>
                <c:pt idx="850">
                  <c:v>1.36</c:v>
                </c:pt>
                <c:pt idx="851">
                  <c:v>1.3616000000000001</c:v>
                </c:pt>
                <c:pt idx="852">
                  <c:v>1.3632</c:v>
                </c:pt>
                <c:pt idx="853">
                  <c:v>1.3648</c:v>
                </c:pt>
                <c:pt idx="854">
                  <c:v>1.3664000000000001</c:v>
                </c:pt>
                <c:pt idx="855">
                  <c:v>1.3680000000000001</c:v>
                </c:pt>
                <c:pt idx="856">
                  <c:v>1.3696000000000002</c:v>
                </c:pt>
                <c:pt idx="857">
                  <c:v>1.3712</c:v>
                </c:pt>
                <c:pt idx="858">
                  <c:v>1.3728</c:v>
                </c:pt>
                <c:pt idx="859">
                  <c:v>1.3744000000000001</c:v>
                </c:pt>
                <c:pt idx="860">
                  <c:v>1.3760000000000001</c:v>
                </c:pt>
                <c:pt idx="861">
                  <c:v>1.3776000000000002</c:v>
                </c:pt>
                <c:pt idx="862">
                  <c:v>1.3792</c:v>
                </c:pt>
                <c:pt idx="863">
                  <c:v>1.3808</c:v>
                </c:pt>
                <c:pt idx="864">
                  <c:v>1.3824000000000001</c:v>
                </c:pt>
                <c:pt idx="865">
                  <c:v>1.3840000000000001</c:v>
                </c:pt>
                <c:pt idx="866">
                  <c:v>1.3856000000000002</c:v>
                </c:pt>
                <c:pt idx="867">
                  <c:v>1.3872</c:v>
                </c:pt>
                <c:pt idx="868">
                  <c:v>1.3888</c:v>
                </c:pt>
                <c:pt idx="869">
                  <c:v>1.3904000000000001</c:v>
                </c:pt>
                <c:pt idx="870">
                  <c:v>1.3920000000000001</c:v>
                </c:pt>
                <c:pt idx="871">
                  <c:v>1.3936000000000002</c:v>
                </c:pt>
                <c:pt idx="872">
                  <c:v>1.3952</c:v>
                </c:pt>
                <c:pt idx="873">
                  <c:v>1.3968</c:v>
                </c:pt>
                <c:pt idx="874">
                  <c:v>1.3984000000000001</c:v>
                </c:pt>
                <c:pt idx="875">
                  <c:v>1.4000000000000001</c:v>
                </c:pt>
                <c:pt idx="876">
                  <c:v>1.4016</c:v>
                </c:pt>
                <c:pt idx="877">
                  <c:v>1.4032</c:v>
                </c:pt>
                <c:pt idx="878">
                  <c:v>1.4048</c:v>
                </c:pt>
                <c:pt idx="879">
                  <c:v>1.4064000000000001</c:v>
                </c:pt>
                <c:pt idx="880">
                  <c:v>1.4080000000000001</c:v>
                </c:pt>
                <c:pt idx="881">
                  <c:v>1.4096</c:v>
                </c:pt>
                <c:pt idx="882">
                  <c:v>1.4112</c:v>
                </c:pt>
                <c:pt idx="883">
                  <c:v>1.4128000000000001</c:v>
                </c:pt>
                <c:pt idx="884">
                  <c:v>1.4144000000000001</c:v>
                </c:pt>
                <c:pt idx="885">
                  <c:v>1.4160000000000001</c:v>
                </c:pt>
                <c:pt idx="886">
                  <c:v>1.4176</c:v>
                </c:pt>
                <c:pt idx="887">
                  <c:v>1.4192</c:v>
                </c:pt>
                <c:pt idx="888">
                  <c:v>1.4208000000000001</c:v>
                </c:pt>
                <c:pt idx="889">
                  <c:v>1.4224000000000001</c:v>
                </c:pt>
                <c:pt idx="890">
                  <c:v>1.4240000000000002</c:v>
                </c:pt>
                <c:pt idx="891">
                  <c:v>1.4256</c:v>
                </c:pt>
                <c:pt idx="892">
                  <c:v>1.4272</c:v>
                </c:pt>
                <c:pt idx="893">
                  <c:v>1.4288000000000001</c:v>
                </c:pt>
                <c:pt idx="894">
                  <c:v>1.4304000000000001</c:v>
                </c:pt>
                <c:pt idx="895">
                  <c:v>1.4320000000000002</c:v>
                </c:pt>
                <c:pt idx="896">
                  <c:v>1.4336</c:v>
                </c:pt>
                <c:pt idx="897">
                  <c:v>1.4352</c:v>
                </c:pt>
                <c:pt idx="898">
                  <c:v>1.4368000000000001</c:v>
                </c:pt>
                <c:pt idx="899">
                  <c:v>1.4384000000000001</c:v>
                </c:pt>
                <c:pt idx="900">
                  <c:v>1.4400000000000002</c:v>
                </c:pt>
                <c:pt idx="901">
                  <c:v>1.4416</c:v>
                </c:pt>
                <c:pt idx="902">
                  <c:v>1.4432</c:v>
                </c:pt>
                <c:pt idx="903">
                  <c:v>1.4448000000000001</c:v>
                </c:pt>
                <c:pt idx="904">
                  <c:v>1.4464000000000001</c:v>
                </c:pt>
                <c:pt idx="905">
                  <c:v>1.4480000000000002</c:v>
                </c:pt>
                <c:pt idx="906">
                  <c:v>1.4496</c:v>
                </c:pt>
                <c:pt idx="907">
                  <c:v>1.4512</c:v>
                </c:pt>
                <c:pt idx="908">
                  <c:v>1.4528000000000001</c:v>
                </c:pt>
                <c:pt idx="909">
                  <c:v>1.4544000000000001</c:v>
                </c:pt>
                <c:pt idx="910">
                  <c:v>1.456</c:v>
                </c:pt>
                <c:pt idx="911">
                  <c:v>1.4576</c:v>
                </c:pt>
                <c:pt idx="912">
                  <c:v>1.4592000000000001</c:v>
                </c:pt>
                <c:pt idx="913">
                  <c:v>1.4608000000000001</c:v>
                </c:pt>
                <c:pt idx="914">
                  <c:v>1.4624000000000001</c:v>
                </c:pt>
                <c:pt idx="915">
                  <c:v>1.464</c:v>
                </c:pt>
                <c:pt idx="916">
                  <c:v>1.4656</c:v>
                </c:pt>
                <c:pt idx="917">
                  <c:v>1.4672000000000001</c:v>
                </c:pt>
                <c:pt idx="918">
                  <c:v>1.4688000000000001</c:v>
                </c:pt>
                <c:pt idx="919">
                  <c:v>1.4704000000000002</c:v>
                </c:pt>
                <c:pt idx="920">
                  <c:v>1.472</c:v>
                </c:pt>
                <c:pt idx="921">
                  <c:v>1.4736</c:v>
                </c:pt>
                <c:pt idx="922">
                  <c:v>1.4752000000000001</c:v>
                </c:pt>
                <c:pt idx="923">
                  <c:v>1.4768000000000001</c:v>
                </c:pt>
                <c:pt idx="924">
                  <c:v>1.4784000000000002</c:v>
                </c:pt>
                <c:pt idx="925">
                  <c:v>1.48</c:v>
                </c:pt>
                <c:pt idx="926">
                  <c:v>1.4816</c:v>
                </c:pt>
                <c:pt idx="927">
                  <c:v>1.4832000000000001</c:v>
                </c:pt>
                <c:pt idx="928">
                  <c:v>1.4848000000000001</c:v>
                </c:pt>
                <c:pt idx="929">
                  <c:v>1.4864000000000002</c:v>
                </c:pt>
                <c:pt idx="930">
                  <c:v>1.488</c:v>
                </c:pt>
                <c:pt idx="931">
                  <c:v>1.4896</c:v>
                </c:pt>
                <c:pt idx="932">
                  <c:v>1.4912000000000001</c:v>
                </c:pt>
                <c:pt idx="933">
                  <c:v>1.4928000000000001</c:v>
                </c:pt>
                <c:pt idx="934">
                  <c:v>1.4944000000000002</c:v>
                </c:pt>
                <c:pt idx="935">
                  <c:v>1.496</c:v>
                </c:pt>
                <c:pt idx="936">
                  <c:v>1.4976</c:v>
                </c:pt>
                <c:pt idx="937">
                  <c:v>1.4992000000000001</c:v>
                </c:pt>
                <c:pt idx="938">
                  <c:v>1.5008000000000001</c:v>
                </c:pt>
                <c:pt idx="939">
                  <c:v>1.5024000000000002</c:v>
                </c:pt>
                <c:pt idx="940">
                  <c:v>1.504</c:v>
                </c:pt>
                <c:pt idx="941">
                  <c:v>1.5056</c:v>
                </c:pt>
                <c:pt idx="942">
                  <c:v>1.5072000000000001</c:v>
                </c:pt>
                <c:pt idx="943">
                  <c:v>1.5088000000000001</c:v>
                </c:pt>
                <c:pt idx="944">
                  <c:v>1.5104</c:v>
                </c:pt>
                <c:pt idx="945">
                  <c:v>1.512</c:v>
                </c:pt>
                <c:pt idx="946">
                  <c:v>1.5136000000000001</c:v>
                </c:pt>
                <c:pt idx="947">
                  <c:v>1.5152000000000001</c:v>
                </c:pt>
                <c:pt idx="948">
                  <c:v>1.5168000000000001</c:v>
                </c:pt>
                <c:pt idx="949">
                  <c:v>1.5184</c:v>
                </c:pt>
                <c:pt idx="950">
                  <c:v>1.52</c:v>
                </c:pt>
                <c:pt idx="951">
                  <c:v>1.5216000000000001</c:v>
                </c:pt>
                <c:pt idx="952">
                  <c:v>1.5232000000000001</c:v>
                </c:pt>
                <c:pt idx="953">
                  <c:v>1.5248000000000002</c:v>
                </c:pt>
                <c:pt idx="954">
                  <c:v>1.5264</c:v>
                </c:pt>
                <c:pt idx="955">
                  <c:v>1.528</c:v>
                </c:pt>
                <c:pt idx="956">
                  <c:v>1.5296000000000001</c:v>
                </c:pt>
                <c:pt idx="957">
                  <c:v>1.5312000000000001</c:v>
                </c:pt>
                <c:pt idx="958">
                  <c:v>1.5328000000000002</c:v>
                </c:pt>
                <c:pt idx="959">
                  <c:v>1.5344</c:v>
                </c:pt>
                <c:pt idx="960">
                  <c:v>1.536</c:v>
                </c:pt>
                <c:pt idx="961">
                  <c:v>1.5376000000000001</c:v>
                </c:pt>
                <c:pt idx="962">
                  <c:v>1.5392000000000001</c:v>
                </c:pt>
                <c:pt idx="963">
                  <c:v>1.5408000000000002</c:v>
                </c:pt>
                <c:pt idx="964">
                  <c:v>1.5424</c:v>
                </c:pt>
                <c:pt idx="965">
                  <c:v>1.544</c:v>
                </c:pt>
                <c:pt idx="966">
                  <c:v>1.5456000000000001</c:v>
                </c:pt>
                <c:pt idx="967">
                  <c:v>1.5472000000000001</c:v>
                </c:pt>
                <c:pt idx="968">
                  <c:v>1.5488000000000002</c:v>
                </c:pt>
                <c:pt idx="969">
                  <c:v>1.5504</c:v>
                </c:pt>
                <c:pt idx="970">
                  <c:v>1.552</c:v>
                </c:pt>
                <c:pt idx="971">
                  <c:v>1.5536000000000001</c:v>
                </c:pt>
                <c:pt idx="972">
                  <c:v>1.5552000000000001</c:v>
                </c:pt>
                <c:pt idx="973">
                  <c:v>1.5568000000000002</c:v>
                </c:pt>
                <c:pt idx="974">
                  <c:v>1.5584</c:v>
                </c:pt>
                <c:pt idx="975">
                  <c:v>1.56</c:v>
                </c:pt>
                <c:pt idx="976">
                  <c:v>1.5616000000000001</c:v>
                </c:pt>
                <c:pt idx="977">
                  <c:v>1.5632000000000001</c:v>
                </c:pt>
                <c:pt idx="978">
                  <c:v>1.5648</c:v>
                </c:pt>
                <c:pt idx="979">
                  <c:v>1.5664</c:v>
                </c:pt>
                <c:pt idx="980">
                  <c:v>1.5680000000000001</c:v>
                </c:pt>
                <c:pt idx="981">
                  <c:v>1.5696000000000001</c:v>
                </c:pt>
                <c:pt idx="982">
                  <c:v>1.5712000000000002</c:v>
                </c:pt>
                <c:pt idx="983">
                  <c:v>1.5728</c:v>
                </c:pt>
                <c:pt idx="984">
                  <c:v>1.5744</c:v>
                </c:pt>
                <c:pt idx="985">
                  <c:v>1.5760000000000001</c:v>
                </c:pt>
                <c:pt idx="986">
                  <c:v>1.5776000000000001</c:v>
                </c:pt>
                <c:pt idx="987">
                  <c:v>1.5792000000000002</c:v>
                </c:pt>
                <c:pt idx="988">
                  <c:v>1.5808</c:v>
                </c:pt>
                <c:pt idx="989">
                  <c:v>1.5824</c:v>
                </c:pt>
                <c:pt idx="990">
                  <c:v>1.5840000000000001</c:v>
                </c:pt>
                <c:pt idx="991">
                  <c:v>1.5856000000000001</c:v>
                </c:pt>
                <c:pt idx="992">
                  <c:v>1.5872000000000002</c:v>
                </c:pt>
                <c:pt idx="993">
                  <c:v>1.5888</c:v>
                </c:pt>
                <c:pt idx="994">
                  <c:v>1.5904</c:v>
                </c:pt>
                <c:pt idx="995">
                  <c:v>1.5920000000000001</c:v>
                </c:pt>
                <c:pt idx="996">
                  <c:v>1.5936000000000001</c:v>
                </c:pt>
                <c:pt idx="997">
                  <c:v>1.5952000000000002</c:v>
                </c:pt>
                <c:pt idx="998">
                  <c:v>1.5968</c:v>
                </c:pt>
                <c:pt idx="999">
                  <c:v>1.5984</c:v>
                </c:pt>
                <c:pt idx="1000">
                  <c:v>1.6</c:v>
                </c:pt>
                <c:pt idx="1001">
                  <c:v>1.6016000000000001</c:v>
                </c:pt>
                <c:pt idx="1002">
                  <c:v>1.6032000000000002</c:v>
                </c:pt>
                <c:pt idx="1003">
                  <c:v>1.6048</c:v>
                </c:pt>
                <c:pt idx="1004">
                  <c:v>1.6064000000000001</c:v>
                </c:pt>
                <c:pt idx="1005">
                  <c:v>1.6080000000000001</c:v>
                </c:pt>
                <c:pt idx="1006">
                  <c:v>1.6096000000000001</c:v>
                </c:pt>
                <c:pt idx="1007">
                  <c:v>1.6112000000000002</c:v>
                </c:pt>
                <c:pt idx="1008">
                  <c:v>1.6128</c:v>
                </c:pt>
                <c:pt idx="1009">
                  <c:v>1.6144000000000001</c:v>
                </c:pt>
                <c:pt idx="1010">
                  <c:v>1.6160000000000001</c:v>
                </c:pt>
                <c:pt idx="1011">
                  <c:v>1.6176000000000001</c:v>
                </c:pt>
                <c:pt idx="1012">
                  <c:v>1.6192</c:v>
                </c:pt>
                <c:pt idx="1013">
                  <c:v>1.6208</c:v>
                </c:pt>
                <c:pt idx="1014">
                  <c:v>1.6224000000000001</c:v>
                </c:pt>
                <c:pt idx="1015">
                  <c:v>1.6240000000000001</c:v>
                </c:pt>
                <c:pt idx="1016">
                  <c:v>1.6256000000000002</c:v>
                </c:pt>
                <c:pt idx="1017">
                  <c:v>1.6272</c:v>
                </c:pt>
                <c:pt idx="1018">
                  <c:v>1.6288</c:v>
                </c:pt>
                <c:pt idx="1019">
                  <c:v>1.6304000000000001</c:v>
                </c:pt>
                <c:pt idx="1020">
                  <c:v>1.6320000000000001</c:v>
                </c:pt>
                <c:pt idx="1021">
                  <c:v>1.6336000000000002</c:v>
                </c:pt>
                <c:pt idx="1022">
                  <c:v>1.6352</c:v>
                </c:pt>
                <c:pt idx="1023">
                  <c:v>1.6368</c:v>
                </c:pt>
                <c:pt idx="1024">
                  <c:v>1.6384000000000001</c:v>
                </c:pt>
                <c:pt idx="1025">
                  <c:v>1.6400000000000001</c:v>
                </c:pt>
                <c:pt idx="1026">
                  <c:v>1.6416000000000002</c:v>
                </c:pt>
                <c:pt idx="1027">
                  <c:v>1.6432</c:v>
                </c:pt>
                <c:pt idx="1028">
                  <c:v>1.6448</c:v>
                </c:pt>
                <c:pt idx="1029">
                  <c:v>1.6464000000000001</c:v>
                </c:pt>
                <c:pt idx="1030">
                  <c:v>1.6480000000000001</c:v>
                </c:pt>
                <c:pt idx="1031">
                  <c:v>1.6496000000000002</c:v>
                </c:pt>
                <c:pt idx="1032">
                  <c:v>1.6512</c:v>
                </c:pt>
                <c:pt idx="1033">
                  <c:v>1.6528</c:v>
                </c:pt>
                <c:pt idx="1034">
                  <c:v>1.6544000000000001</c:v>
                </c:pt>
                <c:pt idx="1035">
                  <c:v>1.6560000000000001</c:v>
                </c:pt>
                <c:pt idx="1036">
                  <c:v>1.6576000000000002</c:v>
                </c:pt>
                <c:pt idx="1037">
                  <c:v>1.6592</c:v>
                </c:pt>
                <c:pt idx="1038">
                  <c:v>1.6608000000000001</c:v>
                </c:pt>
                <c:pt idx="1039">
                  <c:v>1.6624000000000001</c:v>
                </c:pt>
                <c:pt idx="1040">
                  <c:v>1.6640000000000001</c:v>
                </c:pt>
                <c:pt idx="1041">
                  <c:v>1.6656</c:v>
                </c:pt>
                <c:pt idx="1042">
                  <c:v>1.6672</c:v>
                </c:pt>
                <c:pt idx="1043">
                  <c:v>1.6688000000000001</c:v>
                </c:pt>
                <c:pt idx="1044">
                  <c:v>1.6704000000000001</c:v>
                </c:pt>
                <c:pt idx="1045">
                  <c:v>1.6720000000000002</c:v>
                </c:pt>
                <c:pt idx="1046">
                  <c:v>1.6736</c:v>
                </c:pt>
                <c:pt idx="1047">
                  <c:v>1.6752</c:v>
                </c:pt>
                <c:pt idx="1048">
                  <c:v>1.6768000000000001</c:v>
                </c:pt>
                <c:pt idx="1049">
                  <c:v>1.6784000000000001</c:v>
                </c:pt>
                <c:pt idx="1050">
                  <c:v>1.6800000000000002</c:v>
                </c:pt>
                <c:pt idx="1051">
                  <c:v>1.6816</c:v>
                </c:pt>
                <c:pt idx="1052">
                  <c:v>1.6832</c:v>
                </c:pt>
                <c:pt idx="1053">
                  <c:v>1.6848000000000001</c:v>
                </c:pt>
                <c:pt idx="1054">
                  <c:v>1.6864000000000001</c:v>
                </c:pt>
                <c:pt idx="1055">
                  <c:v>1.6880000000000002</c:v>
                </c:pt>
                <c:pt idx="1056">
                  <c:v>1.6896</c:v>
                </c:pt>
                <c:pt idx="1057">
                  <c:v>1.6912</c:v>
                </c:pt>
                <c:pt idx="1058">
                  <c:v>1.6928000000000001</c:v>
                </c:pt>
                <c:pt idx="1059">
                  <c:v>1.6944000000000001</c:v>
                </c:pt>
                <c:pt idx="1060">
                  <c:v>1.6960000000000002</c:v>
                </c:pt>
                <c:pt idx="1061">
                  <c:v>1.6976</c:v>
                </c:pt>
                <c:pt idx="1062">
                  <c:v>1.6992</c:v>
                </c:pt>
                <c:pt idx="1063">
                  <c:v>1.7008000000000001</c:v>
                </c:pt>
                <c:pt idx="1064">
                  <c:v>1.7024000000000001</c:v>
                </c:pt>
                <c:pt idx="1065">
                  <c:v>1.7040000000000002</c:v>
                </c:pt>
                <c:pt idx="1066">
                  <c:v>1.7056</c:v>
                </c:pt>
                <c:pt idx="1067">
                  <c:v>1.7072000000000001</c:v>
                </c:pt>
                <c:pt idx="1068">
                  <c:v>1.7088000000000001</c:v>
                </c:pt>
                <c:pt idx="1069">
                  <c:v>1.7104000000000001</c:v>
                </c:pt>
                <c:pt idx="1070">
                  <c:v>1.7120000000000002</c:v>
                </c:pt>
                <c:pt idx="1071">
                  <c:v>1.7136</c:v>
                </c:pt>
                <c:pt idx="1072">
                  <c:v>1.7152000000000001</c:v>
                </c:pt>
                <c:pt idx="1073">
                  <c:v>1.7168000000000001</c:v>
                </c:pt>
                <c:pt idx="1074">
                  <c:v>1.7184000000000001</c:v>
                </c:pt>
                <c:pt idx="1075">
                  <c:v>1.72</c:v>
                </c:pt>
                <c:pt idx="1076">
                  <c:v>1.7216</c:v>
                </c:pt>
                <c:pt idx="1077">
                  <c:v>1.7232000000000001</c:v>
                </c:pt>
                <c:pt idx="1078">
                  <c:v>1.7248000000000001</c:v>
                </c:pt>
                <c:pt idx="1079">
                  <c:v>1.7264000000000002</c:v>
                </c:pt>
                <c:pt idx="1080">
                  <c:v>1.728</c:v>
                </c:pt>
                <c:pt idx="1081">
                  <c:v>1.7296</c:v>
                </c:pt>
                <c:pt idx="1082">
                  <c:v>1.7312000000000001</c:v>
                </c:pt>
                <c:pt idx="1083">
                  <c:v>1.7328000000000001</c:v>
                </c:pt>
                <c:pt idx="1084">
                  <c:v>1.7344000000000002</c:v>
                </c:pt>
                <c:pt idx="1085">
                  <c:v>1.736</c:v>
                </c:pt>
                <c:pt idx="1086">
                  <c:v>1.7376</c:v>
                </c:pt>
                <c:pt idx="1087">
                  <c:v>1.7392000000000001</c:v>
                </c:pt>
                <c:pt idx="1088">
                  <c:v>1.7408000000000001</c:v>
                </c:pt>
                <c:pt idx="1089">
                  <c:v>1.7424000000000002</c:v>
                </c:pt>
                <c:pt idx="1090">
                  <c:v>1.744</c:v>
                </c:pt>
                <c:pt idx="1091">
                  <c:v>1.7456</c:v>
                </c:pt>
                <c:pt idx="1092">
                  <c:v>1.7472000000000001</c:v>
                </c:pt>
                <c:pt idx="1093">
                  <c:v>1.7488000000000001</c:v>
                </c:pt>
                <c:pt idx="1094">
                  <c:v>1.7504000000000002</c:v>
                </c:pt>
                <c:pt idx="1095">
                  <c:v>1.752</c:v>
                </c:pt>
                <c:pt idx="1096">
                  <c:v>1.7536</c:v>
                </c:pt>
                <c:pt idx="1097">
                  <c:v>1.7552000000000001</c:v>
                </c:pt>
                <c:pt idx="1098">
                  <c:v>1.7568000000000001</c:v>
                </c:pt>
                <c:pt idx="1099">
                  <c:v>1.7584000000000002</c:v>
                </c:pt>
                <c:pt idx="1100">
                  <c:v>1.76</c:v>
                </c:pt>
                <c:pt idx="1101">
                  <c:v>1.7616000000000001</c:v>
                </c:pt>
                <c:pt idx="1102">
                  <c:v>1.7632000000000001</c:v>
                </c:pt>
                <c:pt idx="1103">
                  <c:v>1.7648000000000001</c:v>
                </c:pt>
                <c:pt idx="1104">
                  <c:v>1.7664000000000002</c:v>
                </c:pt>
                <c:pt idx="1105">
                  <c:v>1.768</c:v>
                </c:pt>
                <c:pt idx="1106">
                  <c:v>1.7696000000000001</c:v>
                </c:pt>
                <c:pt idx="1107">
                  <c:v>1.7712000000000001</c:v>
                </c:pt>
                <c:pt idx="1108">
                  <c:v>1.7728000000000002</c:v>
                </c:pt>
                <c:pt idx="1109">
                  <c:v>1.7744</c:v>
                </c:pt>
                <c:pt idx="1110">
                  <c:v>1.776</c:v>
                </c:pt>
                <c:pt idx="1111">
                  <c:v>1.7776000000000001</c:v>
                </c:pt>
                <c:pt idx="1112">
                  <c:v>1.7792000000000001</c:v>
                </c:pt>
                <c:pt idx="1113">
                  <c:v>1.7808000000000002</c:v>
                </c:pt>
                <c:pt idx="1114">
                  <c:v>1.7824</c:v>
                </c:pt>
                <c:pt idx="1115">
                  <c:v>1.784</c:v>
                </c:pt>
                <c:pt idx="1116">
                  <c:v>1.7856000000000001</c:v>
                </c:pt>
                <c:pt idx="1117">
                  <c:v>1.7872000000000001</c:v>
                </c:pt>
                <c:pt idx="1118">
                  <c:v>1.7888000000000002</c:v>
                </c:pt>
                <c:pt idx="1119">
                  <c:v>1.7904</c:v>
                </c:pt>
                <c:pt idx="1120">
                  <c:v>1.792</c:v>
                </c:pt>
                <c:pt idx="1121">
                  <c:v>1.7936000000000001</c:v>
                </c:pt>
                <c:pt idx="1122">
                  <c:v>1.7952000000000001</c:v>
                </c:pt>
                <c:pt idx="1123">
                  <c:v>1.7968000000000002</c:v>
                </c:pt>
                <c:pt idx="1124">
                  <c:v>1.7984</c:v>
                </c:pt>
                <c:pt idx="1125">
                  <c:v>1.8</c:v>
                </c:pt>
                <c:pt idx="1126">
                  <c:v>1.8016000000000001</c:v>
                </c:pt>
                <c:pt idx="1127">
                  <c:v>1.8032000000000001</c:v>
                </c:pt>
                <c:pt idx="1128">
                  <c:v>1.8048000000000002</c:v>
                </c:pt>
                <c:pt idx="1129">
                  <c:v>1.8064</c:v>
                </c:pt>
                <c:pt idx="1130">
                  <c:v>1.8080000000000001</c:v>
                </c:pt>
                <c:pt idx="1131">
                  <c:v>1.8096000000000001</c:v>
                </c:pt>
                <c:pt idx="1132">
                  <c:v>1.8112000000000001</c:v>
                </c:pt>
                <c:pt idx="1133">
                  <c:v>1.8128000000000002</c:v>
                </c:pt>
                <c:pt idx="1134">
                  <c:v>1.8144</c:v>
                </c:pt>
                <c:pt idx="1135">
                  <c:v>1.8160000000000001</c:v>
                </c:pt>
                <c:pt idx="1136">
                  <c:v>1.8176000000000001</c:v>
                </c:pt>
                <c:pt idx="1137">
                  <c:v>1.8192000000000002</c:v>
                </c:pt>
                <c:pt idx="1138">
                  <c:v>1.8208000000000002</c:v>
                </c:pt>
                <c:pt idx="1139">
                  <c:v>1.8224</c:v>
                </c:pt>
                <c:pt idx="1140">
                  <c:v>1.8240000000000001</c:v>
                </c:pt>
                <c:pt idx="1141">
                  <c:v>1.8256000000000001</c:v>
                </c:pt>
                <c:pt idx="1142">
                  <c:v>1.8272000000000002</c:v>
                </c:pt>
                <c:pt idx="1143">
                  <c:v>1.8288</c:v>
                </c:pt>
                <c:pt idx="1144">
                  <c:v>1.8304</c:v>
                </c:pt>
                <c:pt idx="1145">
                  <c:v>1.8320000000000001</c:v>
                </c:pt>
                <c:pt idx="1146">
                  <c:v>1.8336000000000001</c:v>
                </c:pt>
                <c:pt idx="1147">
                  <c:v>1.8352000000000002</c:v>
                </c:pt>
                <c:pt idx="1148">
                  <c:v>1.8368</c:v>
                </c:pt>
                <c:pt idx="1149">
                  <c:v>1.8384</c:v>
                </c:pt>
                <c:pt idx="1150">
                  <c:v>1.84</c:v>
                </c:pt>
                <c:pt idx="1151">
                  <c:v>1.8416000000000001</c:v>
                </c:pt>
                <c:pt idx="1152">
                  <c:v>1.8432000000000002</c:v>
                </c:pt>
                <c:pt idx="1153">
                  <c:v>1.8448</c:v>
                </c:pt>
                <c:pt idx="1154">
                  <c:v>1.8464</c:v>
                </c:pt>
                <c:pt idx="1155">
                  <c:v>1.8480000000000001</c:v>
                </c:pt>
                <c:pt idx="1156">
                  <c:v>1.8496000000000001</c:v>
                </c:pt>
                <c:pt idx="1157">
                  <c:v>1.8512000000000002</c:v>
                </c:pt>
                <c:pt idx="1158">
                  <c:v>1.8528</c:v>
                </c:pt>
                <c:pt idx="1159">
                  <c:v>1.8544</c:v>
                </c:pt>
                <c:pt idx="1160">
                  <c:v>1.8560000000000001</c:v>
                </c:pt>
                <c:pt idx="1161">
                  <c:v>1.8576000000000001</c:v>
                </c:pt>
                <c:pt idx="1162">
                  <c:v>1.8592000000000002</c:v>
                </c:pt>
                <c:pt idx="1163">
                  <c:v>1.8608</c:v>
                </c:pt>
                <c:pt idx="1164">
                  <c:v>1.8624000000000001</c:v>
                </c:pt>
                <c:pt idx="1165">
                  <c:v>1.8640000000000001</c:v>
                </c:pt>
                <c:pt idx="1166">
                  <c:v>1.8656000000000001</c:v>
                </c:pt>
                <c:pt idx="1167">
                  <c:v>1.8672000000000002</c:v>
                </c:pt>
                <c:pt idx="1168">
                  <c:v>1.8688</c:v>
                </c:pt>
                <c:pt idx="1169">
                  <c:v>1.8704000000000001</c:v>
                </c:pt>
                <c:pt idx="1170">
                  <c:v>1.8720000000000001</c:v>
                </c:pt>
                <c:pt idx="1171">
                  <c:v>1.8736000000000002</c:v>
                </c:pt>
                <c:pt idx="1172">
                  <c:v>1.8752000000000002</c:v>
                </c:pt>
                <c:pt idx="1173">
                  <c:v>1.8768</c:v>
                </c:pt>
                <c:pt idx="1174">
                  <c:v>1.8784000000000001</c:v>
                </c:pt>
                <c:pt idx="1175">
                  <c:v>1.8800000000000001</c:v>
                </c:pt>
                <c:pt idx="1176">
                  <c:v>1.8816000000000002</c:v>
                </c:pt>
                <c:pt idx="1177">
                  <c:v>1.8832</c:v>
                </c:pt>
                <c:pt idx="1178">
                  <c:v>1.8848</c:v>
                </c:pt>
                <c:pt idx="1179">
                  <c:v>1.8864000000000001</c:v>
                </c:pt>
                <c:pt idx="1180">
                  <c:v>1.8880000000000001</c:v>
                </c:pt>
                <c:pt idx="1181">
                  <c:v>1.8896000000000002</c:v>
                </c:pt>
                <c:pt idx="1182">
                  <c:v>1.8912</c:v>
                </c:pt>
                <c:pt idx="1183">
                  <c:v>1.8928</c:v>
                </c:pt>
                <c:pt idx="1184">
                  <c:v>1.8944000000000001</c:v>
                </c:pt>
                <c:pt idx="1185">
                  <c:v>1.8960000000000001</c:v>
                </c:pt>
                <c:pt idx="1186">
                  <c:v>1.8976000000000002</c:v>
                </c:pt>
                <c:pt idx="1187">
                  <c:v>1.8992</c:v>
                </c:pt>
                <c:pt idx="1188">
                  <c:v>1.9008</c:v>
                </c:pt>
                <c:pt idx="1189">
                  <c:v>1.9024000000000001</c:v>
                </c:pt>
                <c:pt idx="1190">
                  <c:v>1.9040000000000001</c:v>
                </c:pt>
                <c:pt idx="1191">
                  <c:v>1.9056000000000002</c:v>
                </c:pt>
                <c:pt idx="1192">
                  <c:v>1.9072</c:v>
                </c:pt>
                <c:pt idx="1193">
                  <c:v>1.9088000000000001</c:v>
                </c:pt>
                <c:pt idx="1194">
                  <c:v>1.9104000000000001</c:v>
                </c:pt>
                <c:pt idx="1195">
                  <c:v>1.9120000000000001</c:v>
                </c:pt>
                <c:pt idx="1196">
                  <c:v>1.9136000000000002</c:v>
                </c:pt>
                <c:pt idx="1197">
                  <c:v>1.9152</c:v>
                </c:pt>
                <c:pt idx="1198">
                  <c:v>1.9168000000000001</c:v>
                </c:pt>
                <c:pt idx="1199">
                  <c:v>1.9184000000000001</c:v>
                </c:pt>
                <c:pt idx="1200">
                  <c:v>1.9200000000000002</c:v>
                </c:pt>
                <c:pt idx="1201">
                  <c:v>1.9216000000000002</c:v>
                </c:pt>
                <c:pt idx="1202">
                  <c:v>1.9232</c:v>
                </c:pt>
                <c:pt idx="1203">
                  <c:v>1.9248000000000001</c:v>
                </c:pt>
                <c:pt idx="1204">
                  <c:v>1.9264000000000001</c:v>
                </c:pt>
                <c:pt idx="1205">
                  <c:v>1.9280000000000002</c:v>
                </c:pt>
                <c:pt idx="1206">
                  <c:v>1.9296</c:v>
                </c:pt>
                <c:pt idx="1207">
                  <c:v>1.9312</c:v>
                </c:pt>
                <c:pt idx="1208">
                  <c:v>1.9328000000000001</c:v>
                </c:pt>
                <c:pt idx="1209">
                  <c:v>1.9344000000000001</c:v>
                </c:pt>
                <c:pt idx="1210">
                  <c:v>1.9360000000000002</c:v>
                </c:pt>
                <c:pt idx="1211">
                  <c:v>1.9376</c:v>
                </c:pt>
                <c:pt idx="1212">
                  <c:v>1.9392</c:v>
                </c:pt>
                <c:pt idx="1213">
                  <c:v>1.9408000000000001</c:v>
                </c:pt>
                <c:pt idx="1214">
                  <c:v>1.9424000000000001</c:v>
                </c:pt>
                <c:pt idx="1215">
                  <c:v>1.9440000000000002</c:v>
                </c:pt>
                <c:pt idx="1216">
                  <c:v>1.9456</c:v>
                </c:pt>
                <c:pt idx="1217">
                  <c:v>1.9472</c:v>
                </c:pt>
                <c:pt idx="1218">
                  <c:v>1.9488000000000001</c:v>
                </c:pt>
                <c:pt idx="1219">
                  <c:v>1.9504000000000001</c:v>
                </c:pt>
                <c:pt idx="1220">
                  <c:v>1.9520000000000002</c:v>
                </c:pt>
                <c:pt idx="1221">
                  <c:v>1.9536</c:v>
                </c:pt>
                <c:pt idx="1222">
                  <c:v>1.9552</c:v>
                </c:pt>
                <c:pt idx="1223">
                  <c:v>1.9568000000000001</c:v>
                </c:pt>
                <c:pt idx="1224">
                  <c:v>1.9584000000000001</c:v>
                </c:pt>
                <c:pt idx="1225">
                  <c:v>1.9600000000000002</c:v>
                </c:pt>
                <c:pt idx="1226">
                  <c:v>1.9616</c:v>
                </c:pt>
                <c:pt idx="1227">
                  <c:v>1.9632000000000001</c:v>
                </c:pt>
                <c:pt idx="1228">
                  <c:v>1.9648000000000001</c:v>
                </c:pt>
                <c:pt idx="1229">
                  <c:v>1.9664000000000001</c:v>
                </c:pt>
                <c:pt idx="1230">
                  <c:v>1.9680000000000002</c:v>
                </c:pt>
                <c:pt idx="1231">
                  <c:v>1.9696</c:v>
                </c:pt>
                <c:pt idx="1232">
                  <c:v>1.9712000000000001</c:v>
                </c:pt>
                <c:pt idx="1233">
                  <c:v>1.9728000000000001</c:v>
                </c:pt>
                <c:pt idx="1234">
                  <c:v>1.9744000000000002</c:v>
                </c:pt>
                <c:pt idx="1235">
                  <c:v>1.9760000000000002</c:v>
                </c:pt>
                <c:pt idx="1236">
                  <c:v>1.9776</c:v>
                </c:pt>
                <c:pt idx="1237">
                  <c:v>1.9792000000000001</c:v>
                </c:pt>
                <c:pt idx="1238">
                  <c:v>1.9808000000000001</c:v>
                </c:pt>
                <c:pt idx="1239">
                  <c:v>1.9824000000000002</c:v>
                </c:pt>
                <c:pt idx="1240">
                  <c:v>1.984</c:v>
                </c:pt>
                <c:pt idx="1241">
                  <c:v>1.9856</c:v>
                </c:pt>
                <c:pt idx="1242">
                  <c:v>1.9872000000000001</c:v>
                </c:pt>
                <c:pt idx="1243">
                  <c:v>1.9888000000000001</c:v>
                </c:pt>
                <c:pt idx="1244">
                  <c:v>1.9904000000000002</c:v>
                </c:pt>
                <c:pt idx="1245">
                  <c:v>1.992</c:v>
                </c:pt>
                <c:pt idx="1246">
                  <c:v>1.9936</c:v>
                </c:pt>
                <c:pt idx="1247">
                  <c:v>1.9952000000000001</c:v>
                </c:pt>
                <c:pt idx="1248">
                  <c:v>1.9968000000000001</c:v>
                </c:pt>
                <c:pt idx="1249">
                  <c:v>1.9984000000000002</c:v>
                </c:pt>
                <c:pt idx="1250">
                  <c:v>2</c:v>
                </c:pt>
                <c:pt idx="1251">
                  <c:v>2.0016000000000003</c:v>
                </c:pt>
                <c:pt idx="1252">
                  <c:v>2.0032000000000001</c:v>
                </c:pt>
                <c:pt idx="1253">
                  <c:v>2.0047999999999999</c:v>
                </c:pt>
                <c:pt idx="1254">
                  <c:v>2.0064000000000002</c:v>
                </c:pt>
                <c:pt idx="1255">
                  <c:v>2.008</c:v>
                </c:pt>
                <c:pt idx="1256">
                  <c:v>2.0096000000000003</c:v>
                </c:pt>
                <c:pt idx="1257">
                  <c:v>2.0112000000000001</c:v>
                </c:pt>
                <c:pt idx="1258">
                  <c:v>2.0127999999999999</c:v>
                </c:pt>
                <c:pt idx="1259">
                  <c:v>2.0144000000000002</c:v>
                </c:pt>
                <c:pt idx="1260">
                  <c:v>2.016</c:v>
                </c:pt>
                <c:pt idx="1261">
                  <c:v>2.0176000000000003</c:v>
                </c:pt>
                <c:pt idx="1262">
                  <c:v>2.0192000000000001</c:v>
                </c:pt>
                <c:pt idx="1263">
                  <c:v>2.0207999999999999</c:v>
                </c:pt>
                <c:pt idx="1264">
                  <c:v>2.0224000000000002</c:v>
                </c:pt>
                <c:pt idx="1265">
                  <c:v>2.024</c:v>
                </c:pt>
                <c:pt idx="1266">
                  <c:v>2.0256000000000003</c:v>
                </c:pt>
                <c:pt idx="1267">
                  <c:v>2.0272000000000001</c:v>
                </c:pt>
                <c:pt idx="1268">
                  <c:v>2.0287999999999999</c:v>
                </c:pt>
                <c:pt idx="1269">
                  <c:v>2.0304000000000002</c:v>
                </c:pt>
                <c:pt idx="1270">
                  <c:v>2.032</c:v>
                </c:pt>
                <c:pt idx="1271">
                  <c:v>2.0336000000000003</c:v>
                </c:pt>
                <c:pt idx="1272">
                  <c:v>2.0352000000000001</c:v>
                </c:pt>
                <c:pt idx="1273">
                  <c:v>2.0367999999999999</c:v>
                </c:pt>
                <c:pt idx="1274">
                  <c:v>2.0384000000000002</c:v>
                </c:pt>
                <c:pt idx="1275">
                  <c:v>2.04</c:v>
                </c:pt>
                <c:pt idx="1276">
                  <c:v>2.0416000000000003</c:v>
                </c:pt>
                <c:pt idx="1277">
                  <c:v>2.0432000000000001</c:v>
                </c:pt>
                <c:pt idx="1278">
                  <c:v>2.0448</c:v>
                </c:pt>
                <c:pt idx="1279">
                  <c:v>2.0464000000000002</c:v>
                </c:pt>
                <c:pt idx="1280">
                  <c:v>2.048</c:v>
                </c:pt>
                <c:pt idx="1281">
                  <c:v>2.0496000000000003</c:v>
                </c:pt>
                <c:pt idx="1282">
                  <c:v>2.0512000000000001</c:v>
                </c:pt>
                <c:pt idx="1283">
                  <c:v>2.0528</c:v>
                </c:pt>
                <c:pt idx="1284">
                  <c:v>2.0544000000000002</c:v>
                </c:pt>
                <c:pt idx="1285">
                  <c:v>2.056</c:v>
                </c:pt>
                <c:pt idx="1286">
                  <c:v>2.0576000000000003</c:v>
                </c:pt>
                <c:pt idx="1287">
                  <c:v>2.0592000000000001</c:v>
                </c:pt>
                <c:pt idx="1288">
                  <c:v>2.0608</c:v>
                </c:pt>
                <c:pt idx="1289">
                  <c:v>2.0624000000000002</c:v>
                </c:pt>
                <c:pt idx="1290">
                  <c:v>2.0640000000000001</c:v>
                </c:pt>
                <c:pt idx="1291">
                  <c:v>2.0655999999999999</c:v>
                </c:pt>
                <c:pt idx="1292">
                  <c:v>2.0672000000000001</c:v>
                </c:pt>
                <c:pt idx="1293">
                  <c:v>2.0688</c:v>
                </c:pt>
                <c:pt idx="1294">
                  <c:v>2.0704000000000002</c:v>
                </c:pt>
                <c:pt idx="1295">
                  <c:v>2.0720000000000001</c:v>
                </c:pt>
                <c:pt idx="1296">
                  <c:v>2.0735999999999999</c:v>
                </c:pt>
                <c:pt idx="1297">
                  <c:v>2.0752000000000002</c:v>
                </c:pt>
                <c:pt idx="1298">
                  <c:v>2.0768</c:v>
                </c:pt>
                <c:pt idx="1299">
                  <c:v>2.0784000000000002</c:v>
                </c:pt>
                <c:pt idx="1300">
                  <c:v>2.08</c:v>
                </c:pt>
                <c:pt idx="1301">
                  <c:v>2.0815999999999999</c:v>
                </c:pt>
                <c:pt idx="1302">
                  <c:v>2.0832000000000002</c:v>
                </c:pt>
                <c:pt idx="1303">
                  <c:v>2.0848</c:v>
                </c:pt>
                <c:pt idx="1304">
                  <c:v>2.0864000000000003</c:v>
                </c:pt>
                <c:pt idx="1305">
                  <c:v>2.0880000000000001</c:v>
                </c:pt>
                <c:pt idx="1306">
                  <c:v>2.0895999999999999</c:v>
                </c:pt>
                <c:pt idx="1307">
                  <c:v>2.0912000000000002</c:v>
                </c:pt>
                <c:pt idx="1308">
                  <c:v>2.0928</c:v>
                </c:pt>
                <c:pt idx="1309">
                  <c:v>2.0944000000000003</c:v>
                </c:pt>
                <c:pt idx="1310">
                  <c:v>2.0960000000000001</c:v>
                </c:pt>
                <c:pt idx="1311">
                  <c:v>2.0975999999999999</c:v>
                </c:pt>
                <c:pt idx="1312">
                  <c:v>2.0992000000000002</c:v>
                </c:pt>
                <c:pt idx="1313">
                  <c:v>2.1008</c:v>
                </c:pt>
                <c:pt idx="1314">
                  <c:v>2.1024000000000003</c:v>
                </c:pt>
                <c:pt idx="1315">
                  <c:v>2.1040000000000001</c:v>
                </c:pt>
                <c:pt idx="1316">
                  <c:v>2.1055999999999999</c:v>
                </c:pt>
                <c:pt idx="1317">
                  <c:v>2.1072000000000002</c:v>
                </c:pt>
                <c:pt idx="1318">
                  <c:v>2.1088</c:v>
                </c:pt>
                <c:pt idx="1319">
                  <c:v>2.1104000000000003</c:v>
                </c:pt>
                <c:pt idx="1320">
                  <c:v>2.1120000000000001</c:v>
                </c:pt>
                <c:pt idx="1321">
                  <c:v>2.1135999999999999</c:v>
                </c:pt>
                <c:pt idx="1322">
                  <c:v>2.1152000000000002</c:v>
                </c:pt>
                <c:pt idx="1323">
                  <c:v>2.1168</c:v>
                </c:pt>
                <c:pt idx="1324">
                  <c:v>2.1184000000000003</c:v>
                </c:pt>
                <c:pt idx="1325">
                  <c:v>2.12</c:v>
                </c:pt>
                <c:pt idx="1326">
                  <c:v>2.1215999999999999</c:v>
                </c:pt>
                <c:pt idx="1327">
                  <c:v>2.1232000000000002</c:v>
                </c:pt>
                <c:pt idx="1328">
                  <c:v>2.1248</c:v>
                </c:pt>
                <c:pt idx="1329">
                  <c:v>2.1264000000000003</c:v>
                </c:pt>
                <c:pt idx="1330">
                  <c:v>2.1280000000000001</c:v>
                </c:pt>
                <c:pt idx="1331">
                  <c:v>2.1295999999999999</c:v>
                </c:pt>
                <c:pt idx="1332">
                  <c:v>2.1312000000000002</c:v>
                </c:pt>
                <c:pt idx="1333">
                  <c:v>2.1328</c:v>
                </c:pt>
                <c:pt idx="1334">
                  <c:v>2.1344000000000003</c:v>
                </c:pt>
                <c:pt idx="1335">
                  <c:v>2.1360000000000001</c:v>
                </c:pt>
                <c:pt idx="1336">
                  <c:v>2.1375999999999999</c:v>
                </c:pt>
                <c:pt idx="1337">
                  <c:v>2.1392000000000002</c:v>
                </c:pt>
                <c:pt idx="1338">
                  <c:v>2.1408</c:v>
                </c:pt>
                <c:pt idx="1339">
                  <c:v>2.1424000000000003</c:v>
                </c:pt>
                <c:pt idx="1340">
                  <c:v>2.1440000000000001</c:v>
                </c:pt>
                <c:pt idx="1341">
                  <c:v>2.1456</c:v>
                </c:pt>
                <c:pt idx="1342">
                  <c:v>2.1472000000000002</c:v>
                </c:pt>
                <c:pt idx="1343">
                  <c:v>2.1488</c:v>
                </c:pt>
                <c:pt idx="1344">
                  <c:v>2.1504000000000003</c:v>
                </c:pt>
                <c:pt idx="1345">
                  <c:v>2.1520000000000001</c:v>
                </c:pt>
                <c:pt idx="1346">
                  <c:v>2.1536</c:v>
                </c:pt>
                <c:pt idx="1347">
                  <c:v>2.1552000000000002</c:v>
                </c:pt>
                <c:pt idx="1348">
                  <c:v>2.1568000000000001</c:v>
                </c:pt>
                <c:pt idx="1349">
                  <c:v>2.1584000000000003</c:v>
                </c:pt>
                <c:pt idx="1350">
                  <c:v>2.16</c:v>
                </c:pt>
                <c:pt idx="1351">
                  <c:v>2.1616</c:v>
                </c:pt>
                <c:pt idx="1352">
                  <c:v>2.1632000000000002</c:v>
                </c:pt>
                <c:pt idx="1353">
                  <c:v>2.1648000000000001</c:v>
                </c:pt>
                <c:pt idx="1354">
                  <c:v>2.1664000000000003</c:v>
                </c:pt>
                <c:pt idx="1355">
                  <c:v>2.1680000000000001</c:v>
                </c:pt>
                <c:pt idx="1356">
                  <c:v>2.1696</c:v>
                </c:pt>
                <c:pt idx="1357">
                  <c:v>2.1712000000000002</c:v>
                </c:pt>
                <c:pt idx="1358">
                  <c:v>2.1728000000000001</c:v>
                </c:pt>
                <c:pt idx="1359">
                  <c:v>2.1743999999999999</c:v>
                </c:pt>
                <c:pt idx="1360">
                  <c:v>2.1760000000000002</c:v>
                </c:pt>
                <c:pt idx="1361">
                  <c:v>2.1776</c:v>
                </c:pt>
                <c:pt idx="1362">
                  <c:v>2.1792000000000002</c:v>
                </c:pt>
                <c:pt idx="1363">
                  <c:v>2.1808000000000001</c:v>
                </c:pt>
                <c:pt idx="1364">
                  <c:v>2.1823999999999999</c:v>
                </c:pt>
                <c:pt idx="1365">
                  <c:v>2.1840000000000002</c:v>
                </c:pt>
                <c:pt idx="1366">
                  <c:v>2.1856</c:v>
                </c:pt>
                <c:pt idx="1367">
                  <c:v>2.1872000000000003</c:v>
                </c:pt>
                <c:pt idx="1368">
                  <c:v>2.1888000000000001</c:v>
                </c:pt>
                <c:pt idx="1369">
                  <c:v>2.1903999999999999</c:v>
                </c:pt>
                <c:pt idx="1370">
                  <c:v>2.1920000000000002</c:v>
                </c:pt>
                <c:pt idx="1371">
                  <c:v>2.1936</c:v>
                </c:pt>
                <c:pt idx="1372">
                  <c:v>2.1952000000000003</c:v>
                </c:pt>
                <c:pt idx="1373">
                  <c:v>2.1968000000000001</c:v>
                </c:pt>
                <c:pt idx="1374">
                  <c:v>2.1983999999999999</c:v>
                </c:pt>
                <c:pt idx="1375">
                  <c:v>2.2000000000000002</c:v>
                </c:pt>
                <c:pt idx="1376">
                  <c:v>2.2016</c:v>
                </c:pt>
                <c:pt idx="1377">
                  <c:v>2.2032000000000003</c:v>
                </c:pt>
                <c:pt idx="1378">
                  <c:v>2.2048000000000001</c:v>
                </c:pt>
                <c:pt idx="1379">
                  <c:v>2.2063999999999999</c:v>
                </c:pt>
                <c:pt idx="1380">
                  <c:v>2.2080000000000002</c:v>
                </c:pt>
                <c:pt idx="1381">
                  <c:v>2.2096</c:v>
                </c:pt>
                <c:pt idx="1382">
                  <c:v>2.2112000000000003</c:v>
                </c:pt>
                <c:pt idx="1383">
                  <c:v>2.2128000000000001</c:v>
                </c:pt>
                <c:pt idx="1384">
                  <c:v>2.2143999999999999</c:v>
                </c:pt>
                <c:pt idx="1385">
                  <c:v>2.2160000000000002</c:v>
                </c:pt>
                <c:pt idx="1386">
                  <c:v>2.2176</c:v>
                </c:pt>
                <c:pt idx="1387">
                  <c:v>2.2192000000000003</c:v>
                </c:pt>
                <c:pt idx="1388">
                  <c:v>2.2208000000000001</c:v>
                </c:pt>
                <c:pt idx="1389">
                  <c:v>2.2223999999999999</c:v>
                </c:pt>
                <c:pt idx="1390">
                  <c:v>2.2240000000000002</c:v>
                </c:pt>
                <c:pt idx="1391">
                  <c:v>2.2256</c:v>
                </c:pt>
                <c:pt idx="1392">
                  <c:v>2.2272000000000003</c:v>
                </c:pt>
                <c:pt idx="1393">
                  <c:v>2.2288000000000001</c:v>
                </c:pt>
                <c:pt idx="1394">
                  <c:v>2.2303999999999999</c:v>
                </c:pt>
                <c:pt idx="1395">
                  <c:v>2.2320000000000002</c:v>
                </c:pt>
                <c:pt idx="1396">
                  <c:v>2.2336</c:v>
                </c:pt>
                <c:pt idx="1397">
                  <c:v>2.2352000000000003</c:v>
                </c:pt>
                <c:pt idx="1398">
                  <c:v>2.2368000000000001</c:v>
                </c:pt>
                <c:pt idx="1399">
                  <c:v>2.2383999999999999</c:v>
                </c:pt>
                <c:pt idx="1400">
                  <c:v>2.2400000000000002</c:v>
                </c:pt>
                <c:pt idx="1401">
                  <c:v>2.2416</c:v>
                </c:pt>
                <c:pt idx="1402">
                  <c:v>2.2432000000000003</c:v>
                </c:pt>
                <c:pt idx="1403">
                  <c:v>2.2448000000000001</c:v>
                </c:pt>
                <c:pt idx="1404">
                  <c:v>2.2464</c:v>
                </c:pt>
                <c:pt idx="1405">
                  <c:v>2.2480000000000002</c:v>
                </c:pt>
                <c:pt idx="1406">
                  <c:v>2.2496</c:v>
                </c:pt>
                <c:pt idx="1407">
                  <c:v>2.2512000000000003</c:v>
                </c:pt>
                <c:pt idx="1408">
                  <c:v>2.2528000000000001</c:v>
                </c:pt>
                <c:pt idx="1409">
                  <c:v>2.2544</c:v>
                </c:pt>
                <c:pt idx="1410">
                  <c:v>2.2560000000000002</c:v>
                </c:pt>
                <c:pt idx="1411">
                  <c:v>2.2576000000000001</c:v>
                </c:pt>
                <c:pt idx="1412">
                  <c:v>2.2592000000000003</c:v>
                </c:pt>
                <c:pt idx="1413">
                  <c:v>2.2608000000000001</c:v>
                </c:pt>
                <c:pt idx="1414">
                  <c:v>2.2624</c:v>
                </c:pt>
                <c:pt idx="1415">
                  <c:v>2.2640000000000002</c:v>
                </c:pt>
                <c:pt idx="1416">
                  <c:v>2.2656000000000001</c:v>
                </c:pt>
                <c:pt idx="1417">
                  <c:v>2.2672000000000003</c:v>
                </c:pt>
                <c:pt idx="1418">
                  <c:v>2.2688000000000001</c:v>
                </c:pt>
                <c:pt idx="1419">
                  <c:v>2.2704</c:v>
                </c:pt>
                <c:pt idx="1420">
                  <c:v>2.2720000000000002</c:v>
                </c:pt>
                <c:pt idx="1421">
                  <c:v>2.2736000000000001</c:v>
                </c:pt>
                <c:pt idx="1422">
                  <c:v>2.2751999999999999</c:v>
                </c:pt>
                <c:pt idx="1423">
                  <c:v>2.2768000000000002</c:v>
                </c:pt>
                <c:pt idx="1424">
                  <c:v>2.2784</c:v>
                </c:pt>
                <c:pt idx="1425">
                  <c:v>2.2800000000000002</c:v>
                </c:pt>
                <c:pt idx="1426">
                  <c:v>2.2816000000000001</c:v>
                </c:pt>
                <c:pt idx="1427">
                  <c:v>2.2831999999999999</c:v>
                </c:pt>
                <c:pt idx="1428">
                  <c:v>2.2848000000000002</c:v>
                </c:pt>
                <c:pt idx="1429">
                  <c:v>2.2864</c:v>
                </c:pt>
                <c:pt idx="1430">
                  <c:v>2.2880000000000003</c:v>
                </c:pt>
                <c:pt idx="1431">
                  <c:v>2.2896000000000001</c:v>
                </c:pt>
                <c:pt idx="1432">
                  <c:v>2.2911999999999999</c:v>
                </c:pt>
                <c:pt idx="1433">
                  <c:v>2.2928000000000002</c:v>
                </c:pt>
                <c:pt idx="1434">
                  <c:v>2.2944</c:v>
                </c:pt>
                <c:pt idx="1435">
                  <c:v>2.2960000000000003</c:v>
                </c:pt>
                <c:pt idx="1436">
                  <c:v>2.2976000000000001</c:v>
                </c:pt>
                <c:pt idx="1437">
                  <c:v>2.2991999999999999</c:v>
                </c:pt>
                <c:pt idx="1438">
                  <c:v>2.3008000000000002</c:v>
                </c:pt>
                <c:pt idx="1439">
                  <c:v>2.3024</c:v>
                </c:pt>
                <c:pt idx="1440">
                  <c:v>2.3040000000000003</c:v>
                </c:pt>
                <c:pt idx="1441">
                  <c:v>2.3056000000000001</c:v>
                </c:pt>
                <c:pt idx="1442">
                  <c:v>2.3071999999999999</c:v>
                </c:pt>
                <c:pt idx="1443">
                  <c:v>2.3088000000000002</c:v>
                </c:pt>
                <c:pt idx="1444">
                  <c:v>2.3104</c:v>
                </c:pt>
                <c:pt idx="1445">
                  <c:v>2.3120000000000003</c:v>
                </c:pt>
                <c:pt idx="1446">
                  <c:v>2.3136000000000001</c:v>
                </c:pt>
                <c:pt idx="1447">
                  <c:v>2.3151999999999999</c:v>
                </c:pt>
                <c:pt idx="1448">
                  <c:v>2.3168000000000002</c:v>
                </c:pt>
                <c:pt idx="1449">
                  <c:v>2.3184</c:v>
                </c:pt>
                <c:pt idx="1450">
                  <c:v>2.3200000000000003</c:v>
                </c:pt>
                <c:pt idx="1451">
                  <c:v>2.3216000000000001</c:v>
                </c:pt>
                <c:pt idx="1452">
                  <c:v>2.3231999999999999</c:v>
                </c:pt>
                <c:pt idx="1453">
                  <c:v>2.3248000000000002</c:v>
                </c:pt>
                <c:pt idx="1454">
                  <c:v>2.3264</c:v>
                </c:pt>
                <c:pt idx="1455">
                  <c:v>2.3280000000000003</c:v>
                </c:pt>
                <c:pt idx="1456">
                  <c:v>2.3296000000000001</c:v>
                </c:pt>
                <c:pt idx="1457">
                  <c:v>2.3311999999999999</c:v>
                </c:pt>
                <c:pt idx="1458">
                  <c:v>2.3328000000000002</c:v>
                </c:pt>
                <c:pt idx="1459">
                  <c:v>2.3344</c:v>
                </c:pt>
                <c:pt idx="1460">
                  <c:v>2.3360000000000003</c:v>
                </c:pt>
                <c:pt idx="1461">
                  <c:v>2.3376000000000001</c:v>
                </c:pt>
                <c:pt idx="1462">
                  <c:v>2.3391999999999999</c:v>
                </c:pt>
                <c:pt idx="1463">
                  <c:v>2.3408000000000002</c:v>
                </c:pt>
                <c:pt idx="1464">
                  <c:v>2.3424</c:v>
                </c:pt>
                <c:pt idx="1465">
                  <c:v>2.3440000000000003</c:v>
                </c:pt>
                <c:pt idx="1466">
                  <c:v>2.3456000000000001</c:v>
                </c:pt>
                <c:pt idx="1467">
                  <c:v>2.3472</c:v>
                </c:pt>
                <c:pt idx="1468">
                  <c:v>2.3488000000000002</c:v>
                </c:pt>
                <c:pt idx="1469">
                  <c:v>2.3504</c:v>
                </c:pt>
                <c:pt idx="1470">
                  <c:v>2.3520000000000003</c:v>
                </c:pt>
                <c:pt idx="1471">
                  <c:v>2.3536000000000001</c:v>
                </c:pt>
                <c:pt idx="1472">
                  <c:v>2.3552</c:v>
                </c:pt>
                <c:pt idx="1473">
                  <c:v>2.3568000000000002</c:v>
                </c:pt>
                <c:pt idx="1474">
                  <c:v>2.3584000000000001</c:v>
                </c:pt>
                <c:pt idx="1475">
                  <c:v>2.3600000000000003</c:v>
                </c:pt>
                <c:pt idx="1476">
                  <c:v>2.3616000000000001</c:v>
                </c:pt>
                <c:pt idx="1477">
                  <c:v>2.3632</c:v>
                </c:pt>
                <c:pt idx="1478">
                  <c:v>2.3648000000000002</c:v>
                </c:pt>
                <c:pt idx="1479">
                  <c:v>2.3664000000000001</c:v>
                </c:pt>
                <c:pt idx="1480">
                  <c:v>2.3680000000000003</c:v>
                </c:pt>
                <c:pt idx="1481">
                  <c:v>2.3696000000000002</c:v>
                </c:pt>
                <c:pt idx="1482">
                  <c:v>2.3712</c:v>
                </c:pt>
                <c:pt idx="1483">
                  <c:v>2.3728000000000002</c:v>
                </c:pt>
                <c:pt idx="1484">
                  <c:v>2.3744000000000001</c:v>
                </c:pt>
                <c:pt idx="1485">
                  <c:v>2.3760000000000003</c:v>
                </c:pt>
                <c:pt idx="1486">
                  <c:v>2.3776000000000002</c:v>
                </c:pt>
                <c:pt idx="1487">
                  <c:v>2.3792</c:v>
                </c:pt>
                <c:pt idx="1488">
                  <c:v>2.3808000000000002</c:v>
                </c:pt>
                <c:pt idx="1489">
                  <c:v>2.3824000000000001</c:v>
                </c:pt>
                <c:pt idx="1490">
                  <c:v>2.3839999999999999</c:v>
                </c:pt>
                <c:pt idx="1491">
                  <c:v>2.3856000000000002</c:v>
                </c:pt>
                <c:pt idx="1492">
                  <c:v>2.3872</c:v>
                </c:pt>
                <c:pt idx="1493">
                  <c:v>2.3888000000000003</c:v>
                </c:pt>
                <c:pt idx="1494">
                  <c:v>2.3904000000000001</c:v>
                </c:pt>
                <c:pt idx="1495">
                  <c:v>2.3919999999999999</c:v>
                </c:pt>
                <c:pt idx="1496">
                  <c:v>2.3936000000000002</c:v>
                </c:pt>
                <c:pt idx="1497">
                  <c:v>2.3952</c:v>
                </c:pt>
                <c:pt idx="1498">
                  <c:v>2.3968000000000003</c:v>
                </c:pt>
                <c:pt idx="1499">
                  <c:v>2.3984000000000001</c:v>
                </c:pt>
                <c:pt idx="1500">
                  <c:v>2.4</c:v>
                </c:pt>
                <c:pt idx="1501">
                  <c:v>2.4016000000000002</c:v>
                </c:pt>
                <c:pt idx="1502">
                  <c:v>2.4032</c:v>
                </c:pt>
                <c:pt idx="1503">
                  <c:v>2.4048000000000003</c:v>
                </c:pt>
                <c:pt idx="1504">
                  <c:v>2.4064000000000001</c:v>
                </c:pt>
                <c:pt idx="1505">
                  <c:v>2.4079999999999999</c:v>
                </c:pt>
                <c:pt idx="1506">
                  <c:v>2.4096000000000002</c:v>
                </c:pt>
                <c:pt idx="1507">
                  <c:v>2.4112</c:v>
                </c:pt>
                <c:pt idx="1508">
                  <c:v>2.4128000000000003</c:v>
                </c:pt>
                <c:pt idx="1509">
                  <c:v>2.4144000000000001</c:v>
                </c:pt>
                <c:pt idx="1510">
                  <c:v>2.4159999999999999</c:v>
                </c:pt>
                <c:pt idx="1511">
                  <c:v>2.4176000000000002</c:v>
                </c:pt>
                <c:pt idx="1512">
                  <c:v>2.4192</c:v>
                </c:pt>
                <c:pt idx="1513">
                  <c:v>2.4208000000000003</c:v>
                </c:pt>
                <c:pt idx="1514">
                  <c:v>2.4224000000000001</c:v>
                </c:pt>
                <c:pt idx="1515">
                  <c:v>2.4239999999999999</c:v>
                </c:pt>
                <c:pt idx="1516">
                  <c:v>2.4256000000000002</c:v>
                </c:pt>
                <c:pt idx="1517">
                  <c:v>2.4272</c:v>
                </c:pt>
                <c:pt idx="1518">
                  <c:v>2.4288000000000003</c:v>
                </c:pt>
                <c:pt idx="1519">
                  <c:v>2.4304000000000001</c:v>
                </c:pt>
                <c:pt idx="1520">
                  <c:v>2.4319999999999999</c:v>
                </c:pt>
                <c:pt idx="1521">
                  <c:v>2.4336000000000002</c:v>
                </c:pt>
                <c:pt idx="1522">
                  <c:v>2.4352</c:v>
                </c:pt>
                <c:pt idx="1523">
                  <c:v>2.4368000000000003</c:v>
                </c:pt>
                <c:pt idx="1524">
                  <c:v>2.4384000000000001</c:v>
                </c:pt>
                <c:pt idx="1525">
                  <c:v>2.44</c:v>
                </c:pt>
                <c:pt idx="1526">
                  <c:v>2.4416000000000002</c:v>
                </c:pt>
                <c:pt idx="1527">
                  <c:v>2.4432</c:v>
                </c:pt>
                <c:pt idx="1528">
                  <c:v>2.4448000000000003</c:v>
                </c:pt>
                <c:pt idx="1529">
                  <c:v>2.4464000000000001</c:v>
                </c:pt>
                <c:pt idx="1530">
                  <c:v>2.448</c:v>
                </c:pt>
                <c:pt idx="1531">
                  <c:v>2.4496000000000002</c:v>
                </c:pt>
                <c:pt idx="1532">
                  <c:v>2.4512</c:v>
                </c:pt>
                <c:pt idx="1533">
                  <c:v>2.4528000000000003</c:v>
                </c:pt>
                <c:pt idx="1534">
                  <c:v>2.4544000000000001</c:v>
                </c:pt>
                <c:pt idx="1535">
                  <c:v>2.456</c:v>
                </c:pt>
                <c:pt idx="1536">
                  <c:v>2.4576000000000002</c:v>
                </c:pt>
                <c:pt idx="1537">
                  <c:v>2.4592000000000001</c:v>
                </c:pt>
                <c:pt idx="1538">
                  <c:v>2.4608000000000003</c:v>
                </c:pt>
                <c:pt idx="1539">
                  <c:v>2.4624000000000001</c:v>
                </c:pt>
                <c:pt idx="1540">
                  <c:v>2.464</c:v>
                </c:pt>
                <c:pt idx="1541">
                  <c:v>2.4656000000000002</c:v>
                </c:pt>
                <c:pt idx="1542">
                  <c:v>2.4672000000000001</c:v>
                </c:pt>
                <c:pt idx="1543">
                  <c:v>2.4688000000000003</c:v>
                </c:pt>
                <c:pt idx="1544">
                  <c:v>2.4704000000000002</c:v>
                </c:pt>
                <c:pt idx="1545">
                  <c:v>2.472</c:v>
                </c:pt>
                <c:pt idx="1546">
                  <c:v>2.4736000000000002</c:v>
                </c:pt>
                <c:pt idx="1547">
                  <c:v>2.4752000000000001</c:v>
                </c:pt>
                <c:pt idx="1548">
                  <c:v>2.4768000000000003</c:v>
                </c:pt>
                <c:pt idx="1549">
                  <c:v>2.4784000000000002</c:v>
                </c:pt>
                <c:pt idx="1550">
                  <c:v>2.48</c:v>
                </c:pt>
                <c:pt idx="1551">
                  <c:v>2.4816000000000003</c:v>
                </c:pt>
                <c:pt idx="1552">
                  <c:v>2.4832000000000001</c:v>
                </c:pt>
                <c:pt idx="1553">
                  <c:v>2.4847999999999999</c:v>
                </c:pt>
                <c:pt idx="1554">
                  <c:v>2.4864000000000002</c:v>
                </c:pt>
                <c:pt idx="1555">
                  <c:v>2.488</c:v>
                </c:pt>
                <c:pt idx="1556">
                  <c:v>2.4896000000000003</c:v>
                </c:pt>
                <c:pt idx="1557">
                  <c:v>2.4912000000000001</c:v>
                </c:pt>
                <c:pt idx="1558">
                  <c:v>2.4927999999999999</c:v>
                </c:pt>
                <c:pt idx="1559">
                  <c:v>2.4944000000000002</c:v>
                </c:pt>
                <c:pt idx="1560">
                  <c:v>2.496</c:v>
                </c:pt>
                <c:pt idx="1561">
                  <c:v>2.4976000000000003</c:v>
                </c:pt>
                <c:pt idx="1562">
                  <c:v>2.4992000000000001</c:v>
                </c:pt>
                <c:pt idx="1563">
                  <c:v>2.5007999999999999</c:v>
                </c:pt>
                <c:pt idx="1564">
                  <c:v>2.5024000000000002</c:v>
                </c:pt>
                <c:pt idx="1565">
                  <c:v>2.504</c:v>
                </c:pt>
                <c:pt idx="1566">
                  <c:v>2.5056000000000003</c:v>
                </c:pt>
                <c:pt idx="1567">
                  <c:v>2.5072000000000001</c:v>
                </c:pt>
                <c:pt idx="1568">
                  <c:v>2.5087999999999999</c:v>
                </c:pt>
                <c:pt idx="1569">
                  <c:v>2.5104000000000002</c:v>
                </c:pt>
                <c:pt idx="1570">
                  <c:v>2.512</c:v>
                </c:pt>
                <c:pt idx="1571">
                  <c:v>2.5136000000000003</c:v>
                </c:pt>
                <c:pt idx="1572">
                  <c:v>2.5152000000000001</c:v>
                </c:pt>
                <c:pt idx="1573">
                  <c:v>2.5167999999999999</c:v>
                </c:pt>
                <c:pt idx="1574">
                  <c:v>2.5184000000000002</c:v>
                </c:pt>
                <c:pt idx="1575">
                  <c:v>2.52</c:v>
                </c:pt>
                <c:pt idx="1576">
                  <c:v>2.5216000000000003</c:v>
                </c:pt>
                <c:pt idx="1577">
                  <c:v>2.5232000000000001</c:v>
                </c:pt>
                <c:pt idx="1578">
                  <c:v>2.5247999999999999</c:v>
                </c:pt>
                <c:pt idx="1579">
                  <c:v>2.5264000000000002</c:v>
                </c:pt>
                <c:pt idx="1580">
                  <c:v>2.528</c:v>
                </c:pt>
                <c:pt idx="1581">
                  <c:v>2.5296000000000003</c:v>
                </c:pt>
                <c:pt idx="1582">
                  <c:v>2.5312000000000001</c:v>
                </c:pt>
                <c:pt idx="1583">
                  <c:v>2.5327999999999999</c:v>
                </c:pt>
                <c:pt idx="1584">
                  <c:v>2.5344000000000002</c:v>
                </c:pt>
                <c:pt idx="1585">
                  <c:v>2.536</c:v>
                </c:pt>
                <c:pt idx="1586">
                  <c:v>2.5376000000000003</c:v>
                </c:pt>
                <c:pt idx="1587">
                  <c:v>2.5392000000000001</c:v>
                </c:pt>
                <c:pt idx="1588">
                  <c:v>2.5407999999999999</c:v>
                </c:pt>
                <c:pt idx="1589">
                  <c:v>2.5424000000000002</c:v>
                </c:pt>
                <c:pt idx="1590">
                  <c:v>2.544</c:v>
                </c:pt>
                <c:pt idx="1591">
                  <c:v>2.5456000000000003</c:v>
                </c:pt>
                <c:pt idx="1592">
                  <c:v>2.5472000000000001</c:v>
                </c:pt>
                <c:pt idx="1593">
                  <c:v>2.5488</c:v>
                </c:pt>
                <c:pt idx="1594">
                  <c:v>2.5504000000000002</c:v>
                </c:pt>
                <c:pt idx="1595">
                  <c:v>2.552</c:v>
                </c:pt>
                <c:pt idx="1596">
                  <c:v>2.5536000000000003</c:v>
                </c:pt>
                <c:pt idx="1597">
                  <c:v>2.5552000000000001</c:v>
                </c:pt>
                <c:pt idx="1598">
                  <c:v>2.5568</c:v>
                </c:pt>
                <c:pt idx="1599">
                  <c:v>2.5584000000000002</c:v>
                </c:pt>
                <c:pt idx="1600">
                  <c:v>2.56</c:v>
                </c:pt>
                <c:pt idx="1601">
                  <c:v>2.5616000000000003</c:v>
                </c:pt>
                <c:pt idx="1602">
                  <c:v>2.5632000000000001</c:v>
                </c:pt>
                <c:pt idx="1603">
                  <c:v>2.5648</c:v>
                </c:pt>
                <c:pt idx="1604">
                  <c:v>2.5664000000000002</c:v>
                </c:pt>
                <c:pt idx="1605">
                  <c:v>2.5680000000000001</c:v>
                </c:pt>
                <c:pt idx="1606">
                  <c:v>2.5696000000000003</c:v>
                </c:pt>
                <c:pt idx="1607">
                  <c:v>2.5712000000000002</c:v>
                </c:pt>
                <c:pt idx="1608">
                  <c:v>2.5728</c:v>
                </c:pt>
                <c:pt idx="1609">
                  <c:v>2.5744000000000002</c:v>
                </c:pt>
                <c:pt idx="1610">
                  <c:v>2.5760000000000001</c:v>
                </c:pt>
                <c:pt idx="1611">
                  <c:v>2.5776000000000003</c:v>
                </c:pt>
                <c:pt idx="1612">
                  <c:v>2.5792000000000002</c:v>
                </c:pt>
                <c:pt idx="1613">
                  <c:v>2.5808</c:v>
                </c:pt>
                <c:pt idx="1614">
                  <c:v>2.5824000000000003</c:v>
                </c:pt>
                <c:pt idx="1615">
                  <c:v>2.5840000000000001</c:v>
                </c:pt>
                <c:pt idx="1616">
                  <c:v>2.5856000000000003</c:v>
                </c:pt>
                <c:pt idx="1617">
                  <c:v>2.5872000000000002</c:v>
                </c:pt>
                <c:pt idx="1618">
                  <c:v>2.5888</c:v>
                </c:pt>
                <c:pt idx="1619">
                  <c:v>2.5904000000000003</c:v>
                </c:pt>
                <c:pt idx="1620">
                  <c:v>2.5920000000000001</c:v>
                </c:pt>
                <c:pt idx="1621">
                  <c:v>2.5935999999999999</c:v>
                </c:pt>
                <c:pt idx="1622">
                  <c:v>2.5952000000000002</c:v>
                </c:pt>
                <c:pt idx="1623">
                  <c:v>2.5968</c:v>
                </c:pt>
                <c:pt idx="1624">
                  <c:v>2.5984000000000003</c:v>
                </c:pt>
                <c:pt idx="1625">
                  <c:v>2.6</c:v>
                </c:pt>
                <c:pt idx="1626">
                  <c:v>2.6015999999999999</c:v>
                </c:pt>
                <c:pt idx="1627">
                  <c:v>2.6032000000000002</c:v>
                </c:pt>
                <c:pt idx="1628">
                  <c:v>2.6048</c:v>
                </c:pt>
                <c:pt idx="1629">
                  <c:v>2.6064000000000003</c:v>
                </c:pt>
                <c:pt idx="1630">
                  <c:v>2.6080000000000001</c:v>
                </c:pt>
                <c:pt idx="1631">
                  <c:v>2.6095999999999999</c:v>
                </c:pt>
                <c:pt idx="1632">
                  <c:v>2.6112000000000002</c:v>
                </c:pt>
                <c:pt idx="1633">
                  <c:v>2.6128</c:v>
                </c:pt>
                <c:pt idx="1634">
                  <c:v>2.6144000000000003</c:v>
                </c:pt>
                <c:pt idx="1635">
                  <c:v>2.6160000000000001</c:v>
                </c:pt>
                <c:pt idx="1636">
                  <c:v>2.6175999999999999</c:v>
                </c:pt>
                <c:pt idx="1637">
                  <c:v>2.6192000000000002</c:v>
                </c:pt>
                <c:pt idx="1638">
                  <c:v>2.6208</c:v>
                </c:pt>
                <c:pt idx="1639">
                  <c:v>2.6224000000000003</c:v>
                </c:pt>
                <c:pt idx="1640">
                  <c:v>2.6240000000000001</c:v>
                </c:pt>
                <c:pt idx="1641">
                  <c:v>2.6255999999999999</c:v>
                </c:pt>
                <c:pt idx="1642">
                  <c:v>2.6272000000000002</c:v>
                </c:pt>
                <c:pt idx="1643">
                  <c:v>2.6288</c:v>
                </c:pt>
                <c:pt idx="1644">
                  <c:v>2.6304000000000003</c:v>
                </c:pt>
                <c:pt idx="1645">
                  <c:v>2.6320000000000001</c:v>
                </c:pt>
                <c:pt idx="1646">
                  <c:v>2.6335999999999999</c:v>
                </c:pt>
                <c:pt idx="1647">
                  <c:v>2.6352000000000002</c:v>
                </c:pt>
                <c:pt idx="1648">
                  <c:v>2.6368</c:v>
                </c:pt>
                <c:pt idx="1649">
                  <c:v>2.6384000000000003</c:v>
                </c:pt>
                <c:pt idx="1650">
                  <c:v>2.64</c:v>
                </c:pt>
                <c:pt idx="1651">
                  <c:v>2.6415999999999999</c:v>
                </c:pt>
                <c:pt idx="1652">
                  <c:v>2.6432000000000002</c:v>
                </c:pt>
                <c:pt idx="1653">
                  <c:v>2.6448</c:v>
                </c:pt>
                <c:pt idx="1654">
                  <c:v>2.6464000000000003</c:v>
                </c:pt>
                <c:pt idx="1655">
                  <c:v>2.6480000000000001</c:v>
                </c:pt>
                <c:pt idx="1656">
                  <c:v>2.6496</c:v>
                </c:pt>
                <c:pt idx="1657">
                  <c:v>2.6512000000000002</c:v>
                </c:pt>
                <c:pt idx="1658">
                  <c:v>2.6528</c:v>
                </c:pt>
                <c:pt idx="1659">
                  <c:v>2.6544000000000003</c:v>
                </c:pt>
                <c:pt idx="1660">
                  <c:v>2.6560000000000001</c:v>
                </c:pt>
                <c:pt idx="1661">
                  <c:v>2.6576</c:v>
                </c:pt>
                <c:pt idx="1662">
                  <c:v>2.6592000000000002</c:v>
                </c:pt>
                <c:pt idx="1663">
                  <c:v>2.6608000000000001</c:v>
                </c:pt>
                <c:pt idx="1664">
                  <c:v>2.6624000000000003</c:v>
                </c:pt>
                <c:pt idx="1665">
                  <c:v>2.6640000000000001</c:v>
                </c:pt>
                <c:pt idx="1666">
                  <c:v>2.6656</c:v>
                </c:pt>
                <c:pt idx="1667">
                  <c:v>2.6672000000000002</c:v>
                </c:pt>
                <c:pt idx="1668">
                  <c:v>2.6688000000000001</c:v>
                </c:pt>
                <c:pt idx="1669">
                  <c:v>2.6704000000000003</c:v>
                </c:pt>
                <c:pt idx="1670">
                  <c:v>2.6720000000000002</c:v>
                </c:pt>
                <c:pt idx="1671">
                  <c:v>2.6736</c:v>
                </c:pt>
                <c:pt idx="1672">
                  <c:v>2.6752000000000002</c:v>
                </c:pt>
                <c:pt idx="1673">
                  <c:v>2.6768000000000001</c:v>
                </c:pt>
                <c:pt idx="1674">
                  <c:v>2.6784000000000003</c:v>
                </c:pt>
                <c:pt idx="1675">
                  <c:v>2.68</c:v>
                </c:pt>
                <c:pt idx="1676">
                  <c:v>2.6816</c:v>
                </c:pt>
                <c:pt idx="1677">
                  <c:v>2.6832000000000003</c:v>
                </c:pt>
                <c:pt idx="1678">
                  <c:v>2.6848000000000001</c:v>
                </c:pt>
                <c:pt idx="1679">
                  <c:v>2.6864000000000003</c:v>
                </c:pt>
                <c:pt idx="1680">
                  <c:v>2.6880000000000002</c:v>
                </c:pt>
                <c:pt idx="1681">
                  <c:v>2.6896</c:v>
                </c:pt>
                <c:pt idx="1682">
                  <c:v>2.6912000000000003</c:v>
                </c:pt>
                <c:pt idx="1683">
                  <c:v>2.6928000000000001</c:v>
                </c:pt>
                <c:pt idx="1684">
                  <c:v>2.6944000000000004</c:v>
                </c:pt>
                <c:pt idx="1685">
                  <c:v>2.6960000000000002</c:v>
                </c:pt>
                <c:pt idx="1686">
                  <c:v>2.6976</c:v>
                </c:pt>
                <c:pt idx="1687">
                  <c:v>2.6992000000000003</c:v>
                </c:pt>
                <c:pt idx="1688">
                  <c:v>2.7008000000000001</c:v>
                </c:pt>
                <c:pt idx="1689">
                  <c:v>2.7023999999999999</c:v>
                </c:pt>
                <c:pt idx="1690">
                  <c:v>2.7040000000000002</c:v>
                </c:pt>
                <c:pt idx="1691">
                  <c:v>2.7056</c:v>
                </c:pt>
                <c:pt idx="1692">
                  <c:v>2.7072000000000003</c:v>
                </c:pt>
                <c:pt idx="1693">
                  <c:v>2.7088000000000001</c:v>
                </c:pt>
                <c:pt idx="1694">
                  <c:v>2.7103999999999999</c:v>
                </c:pt>
                <c:pt idx="1695">
                  <c:v>2.7120000000000002</c:v>
                </c:pt>
                <c:pt idx="1696">
                  <c:v>2.7136</c:v>
                </c:pt>
                <c:pt idx="1697">
                  <c:v>2.7152000000000003</c:v>
                </c:pt>
                <c:pt idx="1698">
                  <c:v>2.7168000000000001</c:v>
                </c:pt>
                <c:pt idx="1699">
                  <c:v>2.7183999999999999</c:v>
                </c:pt>
                <c:pt idx="1700">
                  <c:v>2.72</c:v>
                </c:pt>
                <c:pt idx="1701">
                  <c:v>2.7216</c:v>
                </c:pt>
                <c:pt idx="1702">
                  <c:v>2.7232000000000003</c:v>
                </c:pt>
                <c:pt idx="1703">
                  <c:v>2.7248000000000001</c:v>
                </c:pt>
                <c:pt idx="1704">
                  <c:v>2.7263999999999999</c:v>
                </c:pt>
                <c:pt idx="1705">
                  <c:v>2.7280000000000002</c:v>
                </c:pt>
                <c:pt idx="1706">
                  <c:v>2.7296</c:v>
                </c:pt>
                <c:pt idx="1707">
                  <c:v>2.7312000000000003</c:v>
                </c:pt>
                <c:pt idx="1708">
                  <c:v>2.7328000000000001</c:v>
                </c:pt>
                <c:pt idx="1709">
                  <c:v>2.7343999999999999</c:v>
                </c:pt>
                <c:pt idx="1710">
                  <c:v>2.7360000000000002</c:v>
                </c:pt>
                <c:pt idx="1711">
                  <c:v>2.7376</c:v>
                </c:pt>
                <c:pt idx="1712">
                  <c:v>2.7392000000000003</c:v>
                </c:pt>
                <c:pt idx="1713">
                  <c:v>2.7408000000000001</c:v>
                </c:pt>
                <c:pt idx="1714">
                  <c:v>2.7423999999999999</c:v>
                </c:pt>
                <c:pt idx="1715">
                  <c:v>2.7440000000000002</c:v>
                </c:pt>
                <c:pt idx="1716">
                  <c:v>2.7456</c:v>
                </c:pt>
                <c:pt idx="1717">
                  <c:v>2.7472000000000003</c:v>
                </c:pt>
                <c:pt idx="1718">
                  <c:v>2.7488000000000001</c:v>
                </c:pt>
                <c:pt idx="1719">
                  <c:v>2.7504</c:v>
                </c:pt>
                <c:pt idx="1720">
                  <c:v>2.7520000000000002</c:v>
                </c:pt>
                <c:pt idx="1721">
                  <c:v>2.7536</c:v>
                </c:pt>
                <c:pt idx="1722">
                  <c:v>2.7552000000000003</c:v>
                </c:pt>
                <c:pt idx="1723">
                  <c:v>2.7568000000000001</c:v>
                </c:pt>
                <c:pt idx="1724">
                  <c:v>2.7584</c:v>
                </c:pt>
                <c:pt idx="1725">
                  <c:v>2.7600000000000002</c:v>
                </c:pt>
                <c:pt idx="1726">
                  <c:v>2.7616000000000001</c:v>
                </c:pt>
                <c:pt idx="1727">
                  <c:v>2.7632000000000003</c:v>
                </c:pt>
                <c:pt idx="1728">
                  <c:v>2.7648000000000001</c:v>
                </c:pt>
                <c:pt idx="1729">
                  <c:v>2.7664</c:v>
                </c:pt>
                <c:pt idx="1730">
                  <c:v>2.7680000000000002</c:v>
                </c:pt>
                <c:pt idx="1731">
                  <c:v>2.7696000000000001</c:v>
                </c:pt>
                <c:pt idx="1732">
                  <c:v>2.7712000000000003</c:v>
                </c:pt>
                <c:pt idx="1733">
                  <c:v>2.7728000000000002</c:v>
                </c:pt>
                <c:pt idx="1734">
                  <c:v>2.7744</c:v>
                </c:pt>
                <c:pt idx="1735">
                  <c:v>2.7760000000000002</c:v>
                </c:pt>
                <c:pt idx="1736">
                  <c:v>2.7776000000000001</c:v>
                </c:pt>
                <c:pt idx="1737">
                  <c:v>2.7792000000000003</c:v>
                </c:pt>
                <c:pt idx="1738">
                  <c:v>2.7808000000000002</c:v>
                </c:pt>
                <c:pt idx="1739">
                  <c:v>2.7824</c:v>
                </c:pt>
                <c:pt idx="1740">
                  <c:v>2.7840000000000003</c:v>
                </c:pt>
                <c:pt idx="1741">
                  <c:v>2.7856000000000001</c:v>
                </c:pt>
                <c:pt idx="1742">
                  <c:v>2.7872000000000003</c:v>
                </c:pt>
                <c:pt idx="1743">
                  <c:v>2.7888000000000002</c:v>
                </c:pt>
                <c:pt idx="1744">
                  <c:v>2.7904</c:v>
                </c:pt>
                <c:pt idx="1745">
                  <c:v>2.7920000000000003</c:v>
                </c:pt>
                <c:pt idx="1746">
                  <c:v>2.7936000000000001</c:v>
                </c:pt>
                <c:pt idx="1747">
                  <c:v>2.7952000000000004</c:v>
                </c:pt>
                <c:pt idx="1748">
                  <c:v>2.7968000000000002</c:v>
                </c:pt>
                <c:pt idx="1749">
                  <c:v>2.7984</c:v>
                </c:pt>
                <c:pt idx="1750">
                  <c:v>2.8000000000000003</c:v>
                </c:pt>
                <c:pt idx="1751">
                  <c:v>2.8016000000000001</c:v>
                </c:pt>
                <c:pt idx="1752">
                  <c:v>2.8031999999999999</c:v>
                </c:pt>
                <c:pt idx="1753">
                  <c:v>2.8048000000000002</c:v>
                </c:pt>
                <c:pt idx="1754">
                  <c:v>2.8064</c:v>
                </c:pt>
                <c:pt idx="1755">
                  <c:v>2.8080000000000003</c:v>
                </c:pt>
                <c:pt idx="1756">
                  <c:v>2.8096000000000001</c:v>
                </c:pt>
                <c:pt idx="1757">
                  <c:v>2.8111999999999999</c:v>
                </c:pt>
                <c:pt idx="1758">
                  <c:v>2.8128000000000002</c:v>
                </c:pt>
                <c:pt idx="1759">
                  <c:v>2.8144</c:v>
                </c:pt>
                <c:pt idx="1760">
                  <c:v>2.8160000000000003</c:v>
                </c:pt>
                <c:pt idx="1761">
                  <c:v>2.8176000000000001</c:v>
                </c:pt>
                <c:pt idx="1762">
                  <c:v>2.8191999999999999</c:v>
                </c:pt>
                <c:pt idx="1763">
                  <c:v>2.8208000000000002</c:v>
                </c:pt>
                <c:pt idx="1764">
                  <c:v>2.8224</c:v>
                </c:pt>
                <c:pt idx="1765">
                  <c:v>2.8240000000000003</c:v>
                </c:pt>
                <c:pt idx="1766">
                  <c:v>2.8256000000000001</c:v>
                </c:pt>
                <c:pt idx="1767">
                  <c:v>2.8271999999999999</c:v>
                </c:pt>
                <c:pt idx="1768">
                  <c:v>2.8288000000000002</c:v>
                </c:pt>
                <c:pt idx="1769">
                  <c:v>2.8304</c:v>
                </c:pt>
                <c:pt idx="1770">
                  <c:v>2.8320000000000003</c:v>
                </c:pt>
                <c:pt idx="1771">
                  <c:v>2.8336000000000001</c:v>
                </c:pt>
                <c:pt idx="1772">
                  <c:v>2.8351999999999999</c:v>
                </c:pt>
                <c:pt idx="1773">
                  <c:v>2.8368000000000002</c:v>
                </c:pt>
                <c:pt idx="1774">
                  <c:v>2.8384</c:v>
                </c:pt>
                <c:pt idx="1775">
                  <c:v>2.8400000000000003</c:v>
                </c:pt>
                <c:pt idx="1776">
                  <c:v>2.8416000000000001</c:v>
                </c:pt>
                <c:pt idx="1777">
                  <c:v>2.8431999999999999</c:v>
                </c:pt>
                <c:pt idx="1778">
                  <c:v>2.8448000000000002</c:v>
                </c:pt>
                <c:pt idx="1779">
                  <c:v>2.8464</c:v>
                </c:pt>
                <c:pt idx="1780">
                  <c:v>2.8480000000000003</c:v>
                </c:pt>
                <c:pt idx="1781">
                  <c:v>2.8496000000000001</c:v>
                </c:pt>
                <c:pt idx="1782">
                  <c:v>2.8512</c:v>
                </c:pt>
                <c:pt idx="1783">
                  <c:v>2.8528000000000002</c:v>
                </c:pt>
                <c:pt idx="1784">
                  <c:v>2.8544</c:v>
                </c:pt>
                <c:pt idx="1785">
                  <c:v>2.8560000000000003</c:v>
                </c:pt>
                <c:pt idx="1786">
                  <c:v>2.8576000000000001</c:v>
                </c:pt>
                <c:pt idx="1787">
                  <c:v>2.8592</c:v>
                </c:pt>
                <c:pt idx="1788">
                  <c:v>2.8608000000000002</c:v>
                </c:pt>
                <c:pt idx="1789">
                  <c:v>2.8624000000000001</c:v>
                </c:pt>
                <c:pt idx="1790">
                  <c:v>2.8640000000000003</c:v>
                </c:pt>
                <c:pt idx="1791">
                  <c:v>2.8656000000000001</c:v>
                </c:pt>
                <c:pt idx="1792">
                  <c:v>2.8672</c:v>
                </c:pt>
                <c:pt idx="1793">
                  <c:v>2.8688000000000002</c:v>
                </c:pt>
                <c:pt idx="1794">
                  <c:v>2.8704000000000001</c:v>
                </c:pt>
                <c:pt idx="1795">
                  <c:v>2.8720000000000003</c:v>
                </c:pt>
                <c:pt idx="1796">
                  <c:v>2.8736000000000002</c:v>
                </c:pt>
                <c:pt idx="1797">
                  <c:v>2.8752</c:v>
                </c:pt>
                <c:pt idx="1798">
                  <c:v>2.8768000000000002</c:v>
                </c:pt>
                <c:pt idx="1799">
                  <c:v>2.8784000000000001</c:v>
                </c:pt>
                <c:pt idx="1800">
                  <c:v>2.8800000000000003</c:v>
                </c:pt>
                <c:pt idx="1801">
                  <c:v>2.8816000000000002</c:v>
                </c:pt>
                <c:pt idx="1802">
                  <c:v>2.8832</c:v>
                </c:pt>
                <c:pt idx="1803">
                  <c:v>2.8848000000000003</c:v>
                </c:pt>
                <c:pt idx="1804">
                  <c:v>2.8864000000000001</c:v>
                </c:pt>
                <c:pt idx="1805">
                  <c:v>2.8880000000000003</c:v>
                </c:pt>
                <c:pt idx="1806">
                  <c:v>2.8896000000000002</c:v>
                </c:pt>
                <c:pt idx="1807">
                  <c:v>2.8912</c:v>
                </c:pt>
                <c:pt idx="1808">
                  <c:v>2.8928000000000003</c:v>
                </c:pt>
                <c:pt idx="1809">
                  <c:v>2.8944000000000001</c:v>
                </c:pt>
                <c:pt idx="1810">
                  <c:v>2.8960000000000004</c:v>
                </c:pt>
                <c:pt idx="1811">
                  <c:v>2.8976000000000002</c:v>
                </c:pt>
                <c:pt idx="1812">
                  <c:v>2.8992</c:v>
                </c:pt>
                <c:pt idx="1813">
                  <c:v>2.9008000000000003</c:v>
                </c:pt>
                <c:pt idx="1814">
                  <c:v>2.9024000000000001</c:v>
                </c:pt>
                <c:pt idx="1815">
                  <c:v>2.9040000000000004</c:v>
                </c:pt>
                <c:pt idx="1816">
                  <c:v>2.9056000000000002</c:v>
                </c:pt>
                <c:pt idx="1817">
                  <c:v>2.9072</c:v>
                </c:pt>
                <c:pt idx="1818">
                  <c:v>2.9088000000000003</c:v>
                </c:pt>
                <c:pt idx="1819">
                  <c:v>2.9104000000000001</c:v>
                </c:pt>
                <c:pt idx="1820">
                  <c:v>2.9119999999999999</c:v>
                </c:pt>
                <c:pt idx="1821">
                  <c:v>2.9136000000000002</c:v>
                </c:pt>
                <c:pt idx="1822">
                  <c:v>2.9152</c:v>
                </c:pt>
                <c:pt idx="1823">
                  <c:v>2.9168000000000003</c:v>
                </c:pt>
                <c:pt idx="1824">
                  <c:v>2.9184000000000001</c:v>
                </c:pt>
                <c:pt idx="1825">
                  <c:v>2.92</c:v>
                </c:pt>
                <c:pt idx="1826">
                  <c:v>2.9216000000000002</c:v>
                </c:pt>
                <c:pt idx="1827">
                  <c:v>2.9232</c:v>
                </c:pt>
                <c:pt idx="1828">
                  <c:v>2.9248000000000003</c:v>
                </c:pt>
                <c:pt idx="1829">
                  <c:v>2.9264000000000001</c:v>
                </c:pt>
                <c:pt idx="1830">
                  <c:v>2.9279999999999999</c:v>
                </c:pt>
                <c:pt idx="1831">
                  <c:v>2.9296000000000002</c:v>
                </c:pt>
                <c:pt idx="1832">
                  <c:v>2.9312</c:v>
                </c:pt>
                <c:pt idx="1833">
                  <c:v>2.9328000000000003</c:v>
                </c:pt>
                <c:pt idx="1834">
                  <c:v>2.9344000000000001</c:v>
                </c:pt>
                <c:pt idx="1835">
                  <c:v>2.9359999999999999</c:v>
                </c:pt>
                <c:pt idx="1836">
                  <c:v>2.9376000000000002</c:v>
                </c:pt>
                <c:pt idx="1837">
                  <c:v>2.9392</c:v>
                </c:pt>
                <c:pt idx="1838">
                  <c:v>2.9408000000000003</c:v>
                </c:pt>
                <c:pt idx="1839">
                  <c:v>2.9424000000000001</c:v>
                </c:pt>
                <c:pt idx="1840">
                  <c:v>2.944</c:v>
                </c:pt>
                <c:pt idx="1841">
                  <c:v>2.9456000000000002</c:v>
                </c:pt>
                <c:pt idx="1842">
                  <c:v>2.9472</c:v>
                </c:pt>
                <c:pt idx="1843">
                  <c:v>2.9488000000000003</c:v>
                </c:pt>
                <c:pt idx="1844">
                  <c:v>2.9504000000000001</c:v>
                </c:pt>
                <c:pt idx="1845">
                  <c:v>2.952</c:v>
                </c:pt>
                <c:pt idx="1846">
                  <c:v>2.9536000000000002</c:v>
                </c:pt>
                <c:pt idx="1847">
                  <c:v>2.9552</c:v>
                </c:pt>
                <c:pt idx="1848">
                  <c:v>2.9568000000000003</c:v>
                </c:pt>
                <c:pt idx="1849">
                  <c:v>2.9584000000000001</c:v>
                </c:pt>
                <c:pt idx="1850">
                  <c:v>2.96</c:v>
                </c:pt>
                <c:pt idx="1851">
                  <c:v>2.9616000000000002</c:v>
                </c:pt>
                <c:pt idx="1852">
                  <c:v>2.9632000000000001</c:v>
                </c:pt>
                <c:pt idx="1853">
                  <c:v>2.9648000000000003</c:v>
                </c:pt>
                <c:pt idx="1854">
                  <c:v>2.9664000000000001</c:v>
                </c:pt>
                <c:pt idx="1855">
                  <c:v>2.968</c:v>
                </c:pt>
                <c:pt idx="1856">
                  <c:v>2.9696000000000002</c:v>
                </c:pt>
                <c:pt idx="1857">
                  <c:v>2.9712000000000001</c:v>
                </c:pt>
                <c:pt idx="1858">
                  <c:v>2.9728000000000003</c:v>
                </c:pt>
                <c:pt idx="1859">
                  <c:v>2.9744000000000002</c:v>
                </c:pt>
                <c:pt idx="1860">
                  <c:v>2.976</c:v>
                </c:pt>
                <c:pt idx="1861">
                  <c:v>2.9776000000000002</c:v>
                </c:pt>
                <c:pt idx="1862">
                  <c:v>2.9792000000000001</c:v>
                </c:pt>
                <c:pt idx="1863">
                  <c:v>2.9808000000000003</c:v>
                </c:pt>
                <c:pt idx="1864">
                  <c:v>2.9824000000000002</c:v>
                </c:pt>
                <c:pt idx="1865">
                  <c:v>2.984</c:v>
                </c:pt>
                <c:pt idx="1866">
                  <c:v>2.9856000000000003</c:v>
                </c:pt>
                <c:pt idx="1867">
                  <c:v>2.9872000000000001</c:v>
                </c:pt>
                <c:pt idx="1868">
                  <c:v>2.9888000000000003</c:v>
                </c:pt>
                <c:pt idx="1869">
                  <c:v>2.9904000000000002</c:v>
                </c:pt>
                <c:pt idx="1870">
                  <c:v>2.992</c:v>
                </c:pt>
                <c:pt idx="1871">
                  <c:v>2.9936000000000003</c:v>
                </c:pt>
                <c:pt idx="1872">
                  <c:v>2.9952000000000001</c:v>
                </c:pt>
                <c:pt idx="1873">
                  <c:v>2.9968000000000004</c:v>
                </c:pt>
                <c:pt idx="1874">
                  <c:v>2.9984000000000002</c:v>
                </c:pt>
                <c:pt idx="1875">
                  <c:v>3</c:v>
                </c:pt>
                <c:pt idx="1876">
                  <c:v>3.0016000000000003</c:v>
                </c:pt>
                <c:pt idx="1877">
                  <c:v>3.0032000000000001</c:v>
                </c:pt>
                <c:pt idx="1878">
                  <c:v>3.0048000000000004</c:v>
                </c:pt>
                <c:pt idx="1879">
                  <c:v>3.0064000000000002</c:v>
                </c:pt>
                <c:pt idx="1880">
                  <c:v>3.008</c:v>
                </c:pt>
                <c:pt idx="1881">
                  <c:v>3.0096000000000003</c:v>
                </c:pt>
                <c:pt idx="1882">
                  <c:v>3.0112000000000001</c:v>
                </c:pt>
                <c:pt idx="1883">
                  <c:v>3.0127999999999999</c:v>
                </c:pt>
                <c:pt idx="1884">
                  <c:v>3.0144000000000002</c:v>
                </c:pt>
                <c:pt idx="1885">
                  <c:v>3.016</c:v>
                </c:pt>
                <c:pt idx="1886">
                  <c:v>3.0176000000000003</c:v>
                </c:pt>
                <c:pt idx="1887">
                  <c:v>3.0192000000000001</c:v>
                </c:pt>
                <c:pt idx="1888">
                  <c:v>3.0207999999999999</c:v>
                </c:pt>
                <c:pt idx="1889">
                  <c:v>3.0224000000000002</c:v>
                </c:pt>
                <c:pt idx="1890">
                  <c:v>3.024</c:v>
                </c:pt>
                <c:pt idx="1891">
                  <c:v>3.0256000000000003</c:v>
                </c:pt>
                <c:pt idx="1892">
                  <c:v>3.0272000000000001</c:v>
                </c:pt>
                <c:pt idx="1893">
                  <c:v>3.0287999999999999</c:v>
                </c:pt>
                <c:pt idx="1894">
                  <c:v>3.0304000000000002</c:v>
                </c:pt>
                <c:pt idx="1895">
                  <c:v>3.032</c:v>
                </c:pt>
                <c:pt idx="1896">
                  <c:v>3.0336000000000003</c:v>
                </c:pt>
                <c:pt idx="1897">
                  <c:v>3.0352000000000001</c:v>
                </c:pt>
                <c:pt idx="1898">
                  <c:v>3.0367999999999999</c:v>
                </c:pt>
                <c:pt idx="1899">
                  <c:v>3.0384000000000002</c:v>
                </c:pt>
                <c:pt idx="1900">
                  <c:v>3.04</c:v>
                </c:pt>
                <c:pt idx="1901">
                  <c:v>3.0416000000000003</c:v>
                </c:pt>
                <c:pt idx="1902">
                  <c:v>3.0432000000000001</c:v>
                </c:pt>
                <c:pt idx="1903">
                  <c:v>3.0448</c:v>
                </c:pt>
                <c:pt idx="1904">
                  <c:v>3.0464000000000002</c:v>
                </c:pt>
                <c:pt idx="1905">
                  <c:v>3.048</c:v>
                </c:pt>
                <c:pt idx="1906">
                  <c:v>3.0496000000000003</c:v>
                </c:pt>
                <c:pt idx="1907">
                  <c:v>3.0512000000000001</c:v>
                </c:pt>
                <c:pt idx="1908">
                  <c:v>3.0528</c:v>
                </c:pt>
                <c:pt idx="1909">
                  <c:v>3.0544000000000002</c:v>
                </c:pt>
                <c:pt idx="1910">
                  <c:v>3.056</c:v>
                </c:pt>
                <c:pt idx="1911">
                  <c:v>3.0576000000000003</c:v>
                </c:pt>
                <c:pt idx="1912">
                  <c:v>3.0592000000000001</c:v>
                </c:pt>
                <c:pt idx="1913">
                  <c:v>3.0608</c:v>
                </c:pt>
                <c:pt idx="1914">
                  <c:v>3.0624000000000002</c:v>
                </c:pt>
                <c:pt idx="1915">
                  <c:v>3.0640000000000001</c:v>
                </c:pt>
                <c:pt idx="1916">
                  <c:v>3.0656000000000003</c:v>
                </c:pt>
                <c:pt idx="1917">
                  <c:v>3.0672000000000001</c:v>
                </c:pt>
                <c:pt idx="1918">
                  <c:v>3.0688</c:v>
                </c:pt>
                <c:pt idx="1919">
                  <c:v>3.0704000000000002</c:v>
                </c:pt>
                <c:pt idx="1920">
                  <c:v>3.0720000000000001</c:v>
                </c:pt>
                <c:pt idx="1921">
                  <c:v>3.0736000000000003</c:v>
                </c:pt>
                <c:pt idx="1922">
                  <c:v>3.0752000000000002</c:v>
                </c:pt>
                <c:pt idx="1923">
                  <c:v>3.0768</c:v>
                </c:pt>
                <c:pt idx="1924">
                  <c:v>3.0784000000000002</c:v>
                </c:pt>
                <c:pt idx="1925">
                  <c:v>3.08</c:v>
                </c:pt>
                <c:pt idx="1926">
                  <c:v>3.0816000000000003</c:v>
                </c:pt>
                <c:pt idx="1927">
                  <c:v>3.0832000000000002</c:v>
                </c:pt>
                <c:pt idx="1928">
                  <c:v>3.0848</c:v>
                </c:pt>
                <c:pt idx="1929">
                  <c:v>3.0864000000000003</c:v>
                </c:pt>
                <c:pt idx="1930">
                  <c:v>3.0880000000000001</c:v>
                </c:pt>
                <c:pt idx="1931">
                  <c:v>3.0896000000000003</c:v>
                </c:pt>
                <c:pt idx="1932">
                  <c:v>3.0912000000000002</c:v>
                </c:pt>
                <c:pt idx="1933">
                  <c:v>3.0928</c:v>
                </c:pt>
                <c:pt idx="1934">
                  <c:v>3.0944000000000003</c:v>
                </c:pt>
                <c:pt idx="1935">
                  <c:v>3.0960000000000001</c:v>
                </c:pt>
                <c:pt idx="1936">
                  <c:v>3.0976000000000004</c:v>
                </c:pt>
                <c:pt idx="1937">
                  <c:v>3.0992000000000002</c:v>
                </c:pt>
                <c:pt idx="1938">
                  <c:v>3.1008</c:v>
                </c:pt>
                <c:pt idx="1939">
                  <c:v>3.1024000000000003</c:v>
                </c:pt>
                <c:pt idx="1940">
                  <c:v>3.1040000000000001</c:v>
                </c:pt>
                <c:pt idx="1941">
                  <c:v>3.1056000000000004</c:v>
                </c:pt>
                <c:pt idx="1942">
                  <c:v>3.1072000000000002</c:v>
                </c:pt>
                <c:pt idx="1943">
                  <c:v>3.1088</c:v>
                </c:pt>
                <c:pt idx="1944">
                  <c:v>3.1104000000000003</c:v>
                </c:pt>
                <c:pt idx="1945">
                  <c:v>3.1120000000000001</c:v>
                </c:pt>
                <c:pt idx="1946">
                  <c:v>3.1136000000000004</c:v>
                </c:pt>
                <c:pt idx="1947">
                  <c:v>3.1152000000000002</c:v>
                </c:pt>
                <c:pt idx="1948">
                  <c:v>3.1168</c:v>
                </c:pt>
                <c:pt idx="1949">
                  <c:v>3.1184000000000003</c:v>
                </c:pt>
                <c:pt idx="1950">
                  <c:v>3.12</c:v>
                </c:pt>
                <c:pt idx="1951">
                  <c:v>3.1215999999999999</c:v>
                </c:pt>
                <c:pt idx="1952">
                  <c:v>3.1232000000000002</c:v>
                </c:pt>
                <c:pt idx="1953">
                  <c:v>3.1248</c:v>
                </c:pt>
                <c:pt idx="1954">
                  <c:v>3.1264000000000003</c:v>
                </c:pt>
                <c:pt idx="1955">
                  <c:v>3.1280000000000001</c:v>
                </c:pt>
                <c:pt idx="1956">
                  <c:v>3.1295999999999999</c:v>
                </c:pt>
                <c:pt idx="1957">
                  <c:v>3.1312000000000002</c:v>
                </c:pt>
                <c:pt idx="1958">
                  <c:v>3.1328</c:v>
                </c:pt>
                <c:pt idx="1959">
                  <c:v>3.1344000000000003</c:v>
                </c:pt>
                <c:pt idx="1960">
                  <c:v>3.1360000000000001</c:v>
                </c:pt>
                <c:pt idx="1961">
                  <c:v>3.1375999999999999</c:v>
                </c:pt>
                <c:pt idx="1962">
                  <c:v>3.1392000000000002</c:v>
                </c:pt>
                <c:pt idx="1963">
                  <c:v>3.1408</c:v>
                </c:pt>
                <c:pt idx="1964">
                  <c:v>3.1424000000000003</c:v>
                </c:pt>
                <c:pt idx="1965">
                  <c:v>3.1440000000000001</c:v>
                </c:pt>
                <c:pt idx="1966">
                  <c:v>3.1456</c:v>
                </c:pt>
                <c:pt idx="1967">
                  <c:v>3.1472000000000002</c:v>
                </c:pt>
                <c:pt idx="1968">
                  <c:v>3.1488</c:v>
                </c:pt>
                <c:pt idx="1969">
                  <c:v>3.1504000000000003</c:v>
                </c:pt>
                <c:pt idx="1970">
                  <c:v>3.1520000000000001</c:v>
                </c:pt>
                <c:pt idx="1971">
                  <c:v>3.1536</c:v>
                </c:pt>
                <c:pt idx="1972">
                  <c:v>3.1552000000000002</c:v>
                </c:pt>
                <c:pt idx="1973">
                  <c:v>3.1568000000000001</c:v>
                </c:pt>
                <c:pt idx="1974">
                  <c:v>3.1584000000000003</c:v>
                </c:pt>
                <c:pt idx="1975">
                  <c:v>3.16</c:v>
                </c:pt>
                <c:pt idx="1976">
                  <c:v>3.1616</c:v>
                </c:pt>
                <c:pt idx="1977">
                  <c:v>3.1632000000000002</c:v>
                </c:pt>
                <c:pt idx="1978">
                  <c:v>3.1648000000000001</c:v>
                </c:pt>
                <c:pt idx="1979">
                  <c:v>3.1664000000000003</c:v>
                </c:pt>
                <c:pt idx="1980">
                  <c:v>3.1680000000000001</c:v>
                </c:pt>
                <c:pt idx="1981">
                  <c:v>3.1696</c:v>
                </c:pt>
                <c:pt idx="1982">
                  <c:v>3.1712000000000002</c:v>
                </c:pt>
                <c:pt idx="1983">
                  <c:v>3.1728000000000001</c:v>
                </c:pt>
                <c:pt idx="1984">
                  <c:v>3.1744000000000003</c:v>
                </c:pt>
                <c:pt idx="1985">
                  <c:v>3.1760000000000002</c:v>
                </c:pt>
                <c:pt idx="1986">
                  <c:v>3.1776</c:v>
                </c:pt>
                <c:pt idx="1987">
                  <c:v>3.1792000000000002</c:v>
                </c:pt>
                <c:pt idx="1988">
                  <c:v>3.1808000000000001</c:v>
                </c:pt>
                <c:pt idx="1989">
                  <c:v>3.1824000000000003</c:v>
                </c:pt>
                <c:pt idx="1990">
                  <c:v>3.1840000000000002</c:v>
                </c:pt>
                <c:pt idx="1991">
                  <c:v>3.1856</c:v>
                </c:pt>
                <c:pt idx="1992">
                  <c:v>3.1872000000000003</c:v>
                </c:pt>
                <c:pt idx="1993">
                  <c:v>3.1888000000000001</c:v>
                </c:pt>
                <c:pt idx="1994">
                  <c:v>3.1904000000000003</c:v>
                </c:pt>
                <c:pt idx="1995">
                  <c:v>3.1920000000000002</c:v>
                </c:pt>
                <c:pt idx="1996">
                  <c:v>3.1936</c:v>
                </c:pt>
                <c:pt idx="1997">
                  <c:v>3.1952000000000003</c:v>
                </c:pt>
                <c:pt idx="1998">
                  <c:v>3.1968000000000001</c:v>
                </c:pt>
                <c:pt idx="1999">
                  <c:v>3.1984000000000004</c:v>
                </c:pt>
                <c:pt idx="2000">
                  <c:v>3.2</c:v>
                </c:pt>
                <c:pt idx="2001">
                  <c:v>3.2016</c:v>
                </c:pt>
                <c:pt idx="2002">
                  <c:v>3.2032000000000003</c:v>
                </c:pt>
                <c:pt idx="2003">
                  <c:v>3.2048000000000001</c:v>
                </c:pt>
                <c:pt idx="2004">
                  <c:v>3.2064000000000004</c:v>
                </c:pt>
                <c:pt idx="2005">
                  <c:v>3.2080000000000002</c:v>
                </c:pt>
                <c:pt idx="2006">
                  <c:v>3.2096</c:v>
                </c:pt>
                <c:pt idx="2007">
                  <c:v>3.2112000000000003</c:v>
                </c:pt>
                <c:pt idx="2008">
                  <c:v>3.2128000000000001</c:v>
                </c:pt>
                <c:pt idx="2009">
                  <c:v>3.2144000000000004</c:v>
                </c:pt>
                <c:pt idx="2010">
                  <c:v>3.2160000000000002</c:v>
                </c:pt>
                <c:pt idx="2011">
                  <c:v>3.2176</c:v>
                </c:pt>
                <c:pt idx="2012">
                  <c:v>3.2192000000000003</c:v>
                </c:pt>
                <c:pt idx="2013">
                  <c:v>3.2208000000000001</c:v>
                </c:pt>
                <c:pt idx="2014">
                  <c:v>3.2224000000000004</c:v>
                </c:pt>
                <c:pt idx="2015">
                  <c:v>3.2240000000000002</c:v>
                </c:pt>
                <c:pt idx="2016">
                  <c:v>3.2256</c:v>
                </c:pt>
                <c:pt idx="2017">
                  <c:v>3.2272000000000003</c:v>
                </c:pt>
                <c:pt idx="2018">
                  <c:v>3.2288000000000001</c:v>
                </c:pt>
                <c:pt idx="2019">
                  <c:v>3.2303999999999999</c:v>
                </c:pt>
                <c:pt idx="2020">
                  <c:v>3.2320000000000002</c:v>
                </c:pt>
                <c:pt idx="2021">
                  <c:v>3.2336</c:v>
                </c:pt>
                <c:pt idx="2022">
                  <c:v>3.2352000000000003</c:v>
                </c:pt>
                <c:pt idx="2023">
                  <c:v>3.2368000000000001</c:v>
                </c:pt>
                <c:pt idx="2024">
                  <c:v>3.2383999999999999</c:v>
                </c:pt>
                <c:pt idx="2025">
                  <c:v>3.24</c:v>
                </c:pt>
                <c:pt idx="2026">
                  <c:v>3.2416</c:v>
                </c:pt>
                <c:pt idx="2027">
                  <c:v>3.2432000000000003</c:v>
                </c:pt>
                <c:pt idx="2028">
                  <c:v>3.2448000000000001</c:v>
                </c:pt>
                <c:pt idx="2029">
                  <c:v>3.2464</c:v>
                </c:pt>
                <c:pt idx="2030">
                  <c:v>3.2480000000000002</c:v>
                </c:pt>
                <c:pt idx="2031">
                  <c:v>3.2496</c:v>
                </c:pt>
                <c:pt idx="2032">
                  <c:v>3.2512000000000003</c:v>
                </c:pt>
                <c:pt idx="2033">
                  <c:v>3.2528000000000001</c:v>
                </c:pt>
                <c:pt idx="2034">
                  <c:v>3.2544</c:v>
                </c:pt>
                <c:pt idx="2035">
                  <c:v>3.2560000000000002</c:v>
                </c:pt>
                <c:pt idx="2036">
                  <c:v>3.2576000000000001</c:v>
                </c:pt>
                <c:pt idx="2037">
                  <c:v>3.2592000000000003</c:v>
                </c:pt>
                <c:pt idx="2038">
                  <c:v>3.2608000000000001</c:v>
                </c:pt>
                <c:pt idx="2039">
                  <c:v>3.2624</c:v>
                </c:pt>
                <c:pt idx="2040">
                  <c:v>3.2640000000000002</c:v>
                </c:pt>
                <c:pt idx="2041">
                  <c:v>3.2656000000000001</c:v>
                </c:pt>
                <c:pt idx="2042">
                  <c:v>3.2672000000000003</c:v>
                </c:pt>
                <c:pt idx="2043">
                  <c:v>3.2688000000000001</c:v>
                </c:pt>
                <c:pt idx="2044">
                  <c:v>3.2704</c:v>
                </c:pt>
                <c:pt idx="2045">
                  <c:v>3.2720000000000002</c:v>
                </c:pt>
                <c:pt idx="2046">
                  <c:v>3.2736000000000001</c:v>
                </c:pt>
                <c:pt idx="2047">
                  <c:v>3.2752000000000003</c:v>
                </c:pt>
                <c:pt idx="2048">
                  <c:v>3.2768000000000002</c:v>
                </c:pt>
                <c:pt idx="2049">
                  <c:v>3.2784</c:v>
                </c:pt>
                <c:pt idx="2050">
                  <c:v>3.2800000000000002</c:v>
                </c:pt>
                <c:pt idx="2051">
                  <c:v>3.2816000000000001</c:v>
                </c:pt>
                <c:pt idx="2052">
                  <c:v>3.2832000000000003</c:v>
                </c:pt>
                <c:pt idx="2053">
                  <c:v>3.2848000000000002</c:v>
                </c:pt>
                <c:pt idx="2054">
                  <c:v>3.2864</c:v>
                </c:pt>
                <c:pt idx="2055">
                  <c:v>3.2880000000000003</c:v>
                </c:pt>
                <c:pt idx="2056">
                  <c:v>3.2896000000000001</c:v>
                </c:pt>
                <c:pt idx="2057">
                  <c:v>3.2912000000000003</c:v>
                </c:pt>
                <c:pt idx="2058">
                  <c:v>3.2928000000000002</c:v>
                </c:pt>
                <c:pt idx="2059">
                  <c:v>3.2944</c:v>
                </c:pt>
                <c:pt idx="2060">
                  <c:v>3.2960000000000003</c:v>
                </c:pt>
                <c:pt idx="2061">
                  <c:v>3.2976000000000001</c:v>
                </c:pt>
                <c:pt idx="2062">
                  <c:v>3.2992000000000004</c:v>
                </c:pt>
                <c:pt idx="2063">
                  <c:v>3.3008000000000002</c:v>
                </c:pt>
                <c:pt idx="2064">
                  <c:v>3.3024</c:v>
                </c:pt>
                <c:pt idx="2065">
                  <c:v>3.3040000000000003</c:v>
                </c:pt>
                <c:pt idx="2066">
                  <c:v>3.3056000000000001</c:v>
                </c:pt>
                <c:pt idx="2067">
                  <c:v>3.3072000000000004</c:v>
                </c:pt>
                <c:pt idx="2068">
                  <c:v>3.3088000000000002</c:v>
                </c:pt>
                <c:pt idx="2069">
                  <c:v>3.3104</c:v>
                </c:pt>
                <c:pt idx="2070">
                  <c:v>3.3120000000000003</c:v>
                </c:pt>
                <c:pt idx="2071">
                  <c:v>3.3136000000000001</c:v>
                </c:pt>
                <c:pt idx="2072">
                  <c:v>3.3152000000000004</c:v>
                </c:pt>
                <c:pt idx="2073">
                  <c:v>3.3168000000000002</c:v>
                </c:pt>
                <c:pt idx="2074">
                  <c:v>3.3184</c:v>
                </c:pt>
                <c:pt idx="2075">
                  <c:v>3.3200000000000003</c:v>
                </c:pt>
                <c:pt idx="2076">
                  <c:v>3.3216000000000001</c:v>
                </c:pt>
                <c:pt idx="2077">
                  <c:v>3.3232000000000004</c:v>
                </c:pt>
                <c:pt idx="2078">
                  <c:v>3.3248000000000002</c:v>
                </c:pt>
                <c:pt idx="2079">
                  <c:v>3.3264</c:v>
                </c:pt>
                <c:pt idx="2080">
                  <c:v>3.3280000000000003</c:v>
                </c:pt>
                <c:pt idx="2081">
                  <c:v>3.3296000000000001</c:v>
                </c:pt>
                <c:pt idx="2082">
                  <c:v>3.3311999999999999</c:v>
                </c:pt>
                <c:pt idx="2083">
                  <c:v>3.3328000000000002</c:v>
                </c:pt>
                <c:pt idx="2084">
                  <c:v>3.3344</c:v>
                </c:pt>
                <c:pt idx="2085">
                  <c:v>3.3360000000000003</c:v>
                </c:pt>
                <c:pt idx="2086">
                  <c:v>3.3376000000000001</c:v>
                </c:pt>
                <c:pt idx="2087">
                  <c:v>3.3391999999999999</c:v>
                </c:pt>
                <c:pt idx="2088">
                  <c:v>3.3408000000000002</c:v>
                </c:pt>
                <c:pt idx="2089">
                  <c:v>3.3424</c:v>
                </c:pt>
                <c:pt idx="2090">
                  <c:v>3.3440000000000003</c:v>
                </c:pt>
                <c:pt idx="2091">
                  <c:v>3.3456000000000001</c:v>
                </c:pt>
                <c:pt idx="2092">
                  <c:v>3.3472</c:v>
                </c:pt>
                <c:pt idx="2093">
                  <c:v>3.3488000000000002</c:v>
                </c:pt>
                <c:pt idx="2094">
                  <c:v>3.3504</c:v>
                </c:pt>
                <c:pt idx="2095">
                  <c:v>3.3520000000000003</c:v>
                </c:pt>
                <c:pt idx="2096">
                  <c:v>3.3536000000000001</c:v>
                </c:pt>
                <c:pt idx="2097">
                  <c:v>3.3552</c:v>
                </c:pt>
                <c:pt idx="2098">
                  <c:v>3.3568000000000002</c:v>
                </c:pt>
                <c:pt idx="2099">
                  <c:v>3.3584000000000001</c:v>
                </c:pt>
                <c:pt idx="2100">
                  <c:v>3.3600000000000003</c:v>
                </c:pt>
                <c:pt idx="2101">
                  <c:v>3.3616000000000001</c:v>
                </c:pt>
                <c:pt idx="2102">
                  <c:v>3.3632</c:v>
                </c:pt>
                <c:pt idx="2103">
                  <c:v>3.3648000000000002</c:v>
                </c:pt>
                <c:pt idx="2104">
                  <c:v>3.3664000000000001</c:v>
                </c:pt>
                <c:pt idx="2105">
                  <c:v>3.3680000000000003</c:v>
                </c:pt>
                <c:pt idx="2106">
                  <c:v>3.3696000000000002</c:v>
                </c:pt>
                <c:pt idx="2107">
                  <c:v>3.3712</c:v>
                </c:pt>
                <c:pt idx="2108">
                  <c:v>3.3728000000000002</c:v>
                </c:pt>
                <c:pt idx="2109">
                  <c:v>3.3744000000000001</c:v>
                </c:pt>
                <c:pt idx="2110">
                  <c:v>3.3760000000000003</c:v>
                </c:pt>
                <c:pt idx="2111">
                  <c:v>3.3776000000000002</c:v>
                </c:pt>
                <c:pt idx="2112">
                  <c:v>3.3792</c:v>
                </c:pt>
                <c:pt idx="2113">
                  <c:v>3.3808000000000002</c:v>
                </c:pt>
                <c:pt idx="2114">
                  <c:v>3.3824000000000001</c:v>
                </c:pt>
                <c:pt idx="2115">
                  <c:v>3.3840000000000003</c:v>
                </c:pt>
                <c:pt idx="2116">
                  <c:v>3.3856000000000002</c:v>
                </c:pt>
                <c:pt idx="2117">
                  <c:v>3.3872</c:v>
                </c:pt>
                <c:pt idx="2118">
                  <c:v>3.3888000000000003</c:v>
                </c:pt>
                <c:pt idx="2119">
                  <c:v>3.3904000000000001</c:v>
                </c:pt>
                <c:pt idx="2120">
                  <c:v>3.3920000000000003</c:v>
                </c:pt>
                <c:pt idx="2121">
                  <c:v>3.3936000000000002</c:v>
                </c:pt>
                <c:pt idx="2122">
                  <c:v>3.3952</c:v>
                </c:pt>
                <c:pt idx="2123">
                  <c:v>3.3968000000000003</c:v>
                </c:pt>
                <c:pt idx="2124">
                  <c:v>3.3984000000000001</c:v>
                </c:pt>
                <c:pt idx="2125">
                  <c:v>3.4000000000000004</c:v>
                </c:pt>
                <c:pt idx="2126">
                  <c:v>3.4016000000000002</c:v>
                </c:pt>
                <c:pt idx="2127">
                  <c:v>3.4032</c:v>
                </c:pt>
                <c:pt idx="2128">
                  <c:v>3.4048000000000003</c:v>
                </c:pt>
                <c:pt idx="2129">
                  <c:v>3.4064000000000001</c:v>
                </c:pt>
                <c:pt idx="2130">
                  <c:v>3.4080000000000004</c:v>
                </c:pt>
                <c:pt idx="2131">
                  <c:v>3.4096000000000002</c:v>
                </c:pt>
                <c:pt idx="2132">
                  <c:v>3.4112</c:v>
                </c:pt>
                <c:pt idx="2133">
                  <c:v>3.4128000000000003</c:v>
                </c:pt>
                <c:pt idx="2134">
                  <c:v>3.4144000000000001</c:v>
                </c:pt>
                <c:pt idx="2135">
                  <c:v>3.4160000000000004</c:v>
                </c:pt>
                <c:pt idx="2136">
                  <c:v>3.4176000000000002</c:v>
                </c:pt>
                <c:pt idx="2137">
                  <c:v>3.4192</c:v>
                </c:pt>
                <c:pt idx="2138">
                  <c:v>3.4208000000000003</c:v>
                </c:pt>
                <c:pt idx="2139">
                  <c:v>3.4224000000000001</c:v>
                </c:pt>
                <c:pt idx="2140">
                  <c:v>3.4240000000000004</c:v>
                </c:pt>
                <c:pt idx="2141">
                  <c:v>3.4256000000000002</c:v>
                </c:pt>
                <c:pt idx="2142">
                  <c:v>3.4272</c:v>
                </c:pt>
                <c:pt idx="2143">
                  <c:v>3.4288000000000003</c:v>
                </c:pt>
                <c:pt idx="2144">
                  <c:v>3.4304000000000001</c:v>
                </c:pt>
                <c:pt idx="2145">
                  <c:v>3.4320000000000004</c:v>
                </c:pt>
                <c:pt idx="2146">
                  <c:v>3.4336000000000002</c:v>
                </c:pt>
                <c:pt idx="2147">
                  <c:v>3.4352</c:v>
                </c:pt>
                <c:pt idx="2148">
                  <c:v>3.4368000000000003</c:v>
                </c:pt>
                <c:pt idx="2149">
                  <c:v>3.4384000000000001</c:v>
                </c:pt>
                <c:pt idx="2150">
                  <c:v>3.44</c:v>
                </c:pt>
                <c:pt idx="2151">
                  <c:v>3.4416000000000002</c:v>
                </c:pt>
                <c:pt idx="2152">
                  <c:v>3.4432</c:v>
                </c:pt>
                <c:pt idx="2153">
                  <c:v>3.4448000000000003</c:v>
                </c:pt>
                <c:pt idx="2154">
                  <c:v>3.4464000000000001</c:v>
                </c:pt>
                <c:pt idx="2155">
                  <c:v>3.448</c:v>
                </c:pt>
                <c:pt idx="2156">
                  <c:v>3.4496000000000002</c:v>
                </c:pt>
                <c:pt idx="2157">
                  <c:v>3.4512</c:v>
                </c:pt>
                <c:pt idx="2158">
                  <c:v>3.4528000000000003</c:v>
                </c:pt>
                <c:pt idx="2159">
                  <c:v>3.4544000000000001</c:v>
                </c:pt>
                <c:pt idx="2160">
                  <c:v>3.456</c:v>
                </c:pt>
                <c:pt idx="2161">
                  <c:v>3.4576000000000002</c:v>
                </c:pt>
                <c:pt idx="2162">
                  <c:v>3.4592000000000001</c:v>
                </c:pt>
                <c:pt idx="2163">
                  <c:v>3.4608000000000003</c:v>
                </c:pt>
                <c:pt idx="2164">
                  <c:v>3.4624000000000001</c:v>
                </c:pt>
                <c:pt idx="2165">
                  <c:v>3.464</c:v>
                </c:pt>
                <c:pt idx="2166">
                  <c:v>3.4656000000000002</c:v>
                </c:pt>
                <c:pt idx="2167">
                  <c:v>3.4672000000000001</c:v>
                </c:pt>
                <c:pt idx="2168">
                  <c:v>3.4688000000000003</c:v>
                </c:pt>
                <c:pt idx="2169">
                  <c:v>3.4704000000000002</c:v>
                </c:pt>
                <c:pt idx="2170">
                  <c:v>3.472</c:v>
                </c:pt>
                <c:pt idx="2171">
                  <c:v>3.4736000000000002</c:v>
                </c:pt>
                <c:pt idx="2172">
                  <c:v>3.4752000000000001</c:v>
                </c:pt>
                <c:pt idx="2173">
                  <c:v>3.4768000000000003</c:v>
                </c:pt>
                <c:pt idx="2174">
                  <c:v>3.4784000000000002</c:v>
                </c:pt>
                <c:pt idx="2175">
                  <c:v>3.48</c:v>
                </c:pt>
                <c:pt idx="2176">
                  <c:v>3.4816000000000003</c:v>
                </c:pt>
                <c:pt idx="2177">
                  <c:v>3.4832000000000001</c:v>
                </c:pt>
                <c:pt idx="2178">
                  <c:v>3.4848000000000003</c:v>
                </c:pt>
                <c:pt idx="2179">
                  <c:v>3.4864000000000002</c:v>
                </c:pt>
                <c:pt idx="2180">
                  <c:v>3.488</c:v>
                </c:pt>
                <c:pt idx="2181">
                  <c:v>3.4896000000000003</c:v>
                </c:pt>
                <c:pt idx="2182">
                  <c:v>3.4912000000000001</c:v>
                </c:pt>
                <c:pt idx="2183">
                  <c:v>3.4928000000000003</c:v>
                </c:pt>
                <c:pt idx="2184">
                  <c:v>3.4944000000000002</c:v>
                </c:pt>
                <c:pt idx="2185">
                  <c:v>3.496</c:v>
                </c:pt>
                <c:pt idx="2186">
                  <c:v>3.4976000000000003</c:v>
                </c:pt>
                <c:pt idx="2187">
                  <c:v>3.4992000000000001</c:v>
                </c:pt>
                <c:pt idx="2188">
                  <c:v>3.5008000000000004</c:v>
                </c:pt>
                <c:pt idx="2189">
                  <c:v>3.5024000000000002</c:v>
                </c:pt>
                <c:pt idx="2190">
                  <c:v>3.504</c:v>
                </c:pt>
                <c:pt idx="2191">
                  <c:v>3.5056000000000003</c:v>
                </c:pt>
                <c:pt idx="2192">
                  <c:v>3.5072000000000001</c:v>
                </c:pt>
                <c:pt idx="2193">
                  <c:v>3.5088000000000004</c:v>
                </c:pt>
                <c:pt idx="2194">
                  <c:v>3.5104000000000002</c:v>
                </c:pt>
                <c:pt idx="2195">
                  <c:v>3.512</c:v>
                </c:pt>
                <c:pt idx="2196">
                  <c:v>3.5136000000000003</c:v>
                </c:pt>
                <c:pt idx="2197">
                  <c:v>3.5152000000000001</c:v>
                </c:pt>
                <c:pt idx="2198">
                  <c:v>3.5168000000000004</c:v>
                </c:pt>
                <c:pt idx="2199">
                  <c:v>3.5184000000000002</c:v>
                </c:pt>
                <c:pt idx="2200">
                  <c:v>3.52</c:v>
                </c:pt>
                <c:pt idx="2201">
                  <c:v>3.5216000000000003</c:v>
                </c:pt>
                <c:pt idx="2202">
                  <c:v>3.5232000000000001</c:v>
                </c:pt>
                <c:pt idx="2203">
                  <c:v>3.5248000000000004</c:v>
                </c:pt>
                <c:pt idx="2204">
                  <c:v>3.5264000000000002</c:v>
                </c:pt>
                <c:pt idx="2205">
                  <c:v>3.528</c:v>
                </c:pt>
                <c:pt idx="2206">
                  <c:v>3.5296000000000003</c:v>
                </c:pt>
                <c:pt idx="2207">
                  <c:v>3.5312000000000001</c:v>
                </c:pt>
                <c:pt idx="2208">
                  <c:v>3.5328000000000004</c:v>
                </c:pt>
                <c:pt idx="2209">
                  <c:v>3.5344000000000002</c:v>
                </c:pt>
                <c:pt idx="2210">
                  <c:v>3.536</c:v>
                </c:pt>
                <c:pt idx="2211">
                  <c:v>3.5376000000000003</c:v>
                </c:pt>
                <c:pt idx="2212">
                  <c:v>3.5392000000000001</c:v>
                </c:pt>
                <c:pt idx="2213">
                  <c:v>3.5408000000000004</c:v>
                </c:pt>
                <c:pt idx="2214">
                  <c:v>3.5424000000000002</c:v>
                </c:pt>
                <c:pt idx="2215">
                  <c:v>3.544</c:v>
                </c:pt>
                <c:pt idx="2216">
                  <c:v>3.5456000000000003</c:v>
                </c:pt>
                <c:pt idx="2217">
                  <c:v>3.5472000000000001</c:v>
                </c:pt>
                <c:pt idx="2218">
                  <c:v>3.5488</c:v>
                </c:pt>
                <c:pt idx="2219">
                  <c:v>3.5504000000000002</c:v>
                </c:pt>
                <c:pt idx="2220">
                  <c:v>3.552</c:v>
                </c:pt>
                <c:pt idx="2221">
                  <c:v>3.5536000000000003</c:v>
                </c:pt>
                <c:pt idx="2222">
                  <c:v>3.5552000000000001</c:v>
                </c:pt>
                <c:pt idx="2223">
                  <c:v>3.5568</c:v>
                </c:pt>
                <c:pt idx="2224">
                  <c:v>3.5584000000000002</c:v>
                </c:pt>
                <c:pt idx="2225">
                  <c:v>3.56</c:v>
                </c:pt>
                <c:pt idx="2226">
                  <c:v>3.5616000000000003</c:v>
                </c:pt>
                <c:pt idx="2227">
                  <c:v>3.5632000000000001</c:v>
                </c:pt>
                <c:pt idx="2228">
                  <c:v>3.5648</c:v>
                </c:pt>
                <c:pt idx="2229">
                  <c:v>3.5664000000000002</c:v>
                </c:pt>
                <c:pt idx="2230">
                  <c:v>3.5680000000000001</c:v>
                </c:pt>
                <c:pt idx="2231">
                  <c:v>3.5696000000000003</c:v>
                </c:pt>
                <c:pt idx="2232">
                  <c:v>3.5712000000000002</c:v>
                </c:pt>
                <c:pt idx="2233">
                  <c:v>3.5728</c:v>
                </c:pt>
                <c:pt idx="2234">
                  <c:v>3.5744000000000002</c:v>
                </c:pt>
                <c:pt idx="2235">
                  <c:v>3.5760000000000001</c:v>
                </c:pt>
                <c:pt idx="2236">
                  <c:v>3.5776000000000003</c:v>
                </c:pt>
                <c:pt idx="2237">
                  <c:v>3.5792000000000002</c:v>
                </c:pt>
                <c:pt idx="2238">
                  <c:v>3.5808</c:v>
                </c:pt>
                <c:pt idx="2239">
                  <c:v>3.5824000000000003</c:v>
                </c:pt>
                <c:pt idx="2240">
                  <c:v>3.5840000000000001</c:v>
                </c:pt>
                <c:pt idx="2241">
                  <c:v>3.5856000000000003</c:v>
                </c:pt>
                <c:pt idx="2242">
                  <c:v>3.5872000000000002</c:v>
                </c:pt>
                <c:pt idx="2243">
                  <c:v>3.5888</c:v>
                </c:pt>
                <c:pt idx="2244">
                  <c:v>3.5904000000000003</c:v>
                </c:pt>
                <c:pt idx="2245">
                  <c:v>3.5920000000000001</c:v>
                </c:pt>
                <c:pt idx="2246">
                  <c:v>3.5936000000000003</c:v>
                </c:pt>
                <c:pt idx="2247">
                  <c:v>3.5952000000000002</c:v>
                </c:pt>
                <c:pt idx="2248">
                  <c:v>3.5968</c:v>
                </c:pt>
                <c:pt idx="2249">
                  <c:v>3.5984000000000003</c:v>
                </c:pt>
                <c:pt idx="2250">
                  <c:v>3.6</c:v>
                </c:pt>
                <c:pt idx="2251">
                  <c:v>3.6016000000000004</c:v>
                </c:pt>
                <c:pt idx="2252">
                  <c:v>3.6032000000000002</c:v>
                </c:pt>
                <c:pt idx="2253">
                  <c:v>3.6048</c:v>
                </c:pt>
                <c:pt idx="2254">
                  <c:v>3.6064000000000003</c:v>
                </c:pt>
                <c:pt idx="2255">
                  <c:v>3.6080000000000001</c:v>
                </c:pt>
                <c:pt idx="2256">
                  <c:v>3.6096000000000004</c:v>
                </c:pt>
                <c:pt idx="2257">
                  <c:v>3.6112000000000002</c:v>
                </c:pt>
                <c:pt idx="2258">
                  <c:v>3.6128</c:v>
                </c:pt>
                <c:pt idx="2259">
                  <c:v>3.6144000000000003</c:v>
                </c:pt>
                <c:pt idx="2260">
                  <c:v>3.6160000000000001</c:v>
                </c:pt>
                <c:pt idx="2261">
                  <c:v>3.6176000000000004</c:v>
                </c:pt>
                <c:pt idx="2262">
                  <c:v>3.6192000000000002</c:v>
                </c:pt>
                <c:pt idx="2263">
                  <c:v>3.6208</c:v>
                </c:pt>
                <c:pt idx="2264">
                  <c:v>3.6224000000000003</c:v>
                </c:pt>
                <c:pt idx="2265">
                  <c:v>3.6240000000000001</c:v>
                </c:pt>
                <c:pt idx="2266">
                  <c:v>3.6256000000000004</c:v>
                </c:pt>
                <c:pt idx="2267">
                  <c:v>3.6272000000000002</c:v>
                </c:pt>
                <c:pt idx="2268">
                  <c:v>3.6288</c:v>
                </c:pt>
                <c:pt idx="2269">
                  <c:v>3.6304000000000003</c:v>
                </c:pt>
                <c:pt idx="2270">
                  <c:v>3.6320000000000001</c:v>
                </c:pt>
                <c:pt idx="2271">
                  <c:v>3.6336000000000004</c:v>
                </c:pt>
                <c:pt idx="2272">
                  <c:v>3.6352000000000002</c:v>
                </c:pt>
                <c:pt idx="2273">
                  <c:v>3.6368</c:v>
                </c:pt>
                <c:pt idx="2274">
                  <c:v>3.6384000000000003</c:v>
                </c:pt>
                <c:pt idx="2275">
                  <c:v>3.64</c:v>
                </c:pt>
                <c:pt idx="2276">
                  <c:v>3.6416000000000004</c:v>
                </c:pt>
                <c:pt idx="2277">
                  <c:v>3.6432000000000002</c:v>
                </c:pt>
                <c:pt idx="2278">
                  <c:v>3.6448</c:v>
                </c:pt>
                <c:pt idx="2279">
                  <c:v>3.6464000000000003</c:v>
                </c:pt>
                <c:pt idx="2280">
                  <c:v>3.6480000000000001</c:v>
                </c:pt>
                <c:pt idx="2281">
                  <c:v>3.6496</c:v>
                </c:pt>
                <c:pt idx="2282">
                  <c:v>3.6512000000000002</c:v>
                </c:pt>
                <c:pt idx="2283">
                  <c:v>3.6528</c:v>
                </c:pt>
                <c:pt idx="2284">
                  <c:v>3.6544000000000003</c:v>
                </c:pt>
                <c:pt idx="2285">
                  <c:v>3.6560000000000001</c:v>
                </c:pt>
                <c:pt idx="2286">
                  <c:v>3.6576</c:v>
                </c:pt>
                <c:pt idx="2287">
                  <c:v>3.6592000000000002</c:v>
                </c:pt>
                <c:pt idx="2288">
                  <c:v>3.6608000000000001</c:v>
                </c:pt>
                <c:pt idx="2289">
                  <c:v>3.6624000000000003</c:v>
                </c:pt>
                <c:pt idx="2290">
                  <c:v>3.6640000000000001</c:v>
                </c:pt>
                <c:pt idx="2291">
                  <c:v>3.6656</c:v>
                </c:pt>
                <c:pt idx="2292">
                  <c:v>3.6672000000000002</c:v>
                </c:pt>
                <c:pt idx="2293">
                  <c:v>3.6688000000000001</c:v>
                </c:pt>
                <c:pt idx="2294">
                  <c:v>3.6704000000000003</c:v>
                </c:pt>
                <c:pt idx="2295">
                  <c:v>3.6720000000000002</c:v>
                </c:pt>
                <c:pt idx="2296">
                  <c:v>3.6736</c:v>
                </c:pt>
                <c:pt idx="2297">
                  <c:v>3.6752000000000002</c:v>
                </c:pt>
                <c:pt idx="2298">
                  <c:v>3.6768000000000001</c:v>
                </c:pt>
                <c:pt idx="2299">
                  <c:v>3.6784000000000003</c:v>
                </c:pt>
                <c:pt idx="2300">
                  <c:v>3.68</c:v>
                </c:pt>
                <c:pt idx="2301">
                  <c:v>3.6816</c:v>
                </c:pt>
                <c:pt idx="2302">
                  <c:v>3.6832000000000003</c:v>
                </c:pt>
                <c:pt idx="2303">
                  <c:v>3.6848000000000001</c:v>
                </c:pt>
                <c:pt idx="2304">
                  <c:v>3.6864000000000003</c:v>
                </c:pt>
                <c:pt idx="2305">
                  <c:v>3.6880000000000002</c:v>
                </c:pt>
                <c:pt idx="2306">
                  <c:v>3.6896</c:v>
                </c:pt>
                <c:pt idx="2307">
                  <c:v>3.6912000000000003</c:v>
                </c:pt>
                <c:pt idx="2308">
                  <c:v>3.6928000000000001</c:v>
                </c:pt>
                <c:pt idx="2309">
                  <c:v>3.6944000000000004</c:v>
                </c:pt>
                <c:pt idx="2310">
                  <c:v>3.6960000000000002</c:v>
                </c:pt>
                <c:pt idx="2311">
                  <c:v>3.6976</c:v>
                </c:pt>
                <c:pt idx="2312">
                  <c:v>3.6992000000000003</c:v>
                </c:pt>
                <c:pt idx="2313">
                  <c:v>3.7008000000000001</c:v>
                </c:pt>
                <c:pt idx="2314">
                  <c:v>3.7024000000000004</c:v>
                </c:pt>
                <c:pt idx="2315">
                  <c:v>3.7040000000000002</c:v>
                </c:pt>
                <c:pt idx="2316">
                  <c:v>3.7056</c:v>
                </c:pt>
                <c:pt idx="2317">
                  <c:v>3.7072000000000003</c:v>
                </c:pt>
                <c:pt idx="2318">
                  <c:v>3.7088000000000001</c:v>
                </c:pt>
                <c:pt idx="2319">
                  <c:v>3.7104000000000004</c:v>
                </c:pt>
                <c:pt idx="2320">
                  <c:v>3.7120000000000002</c:v>
                </c:pt>
                <c:pt idx="2321">
                  <c:v>3.7136</c:v>
                </c:pt>
                <c:pt idx="2322">
                  <c:v>3.7152000000000003</c:v>
                </c:pt>
                <c:pt idx="2323">
                  <c:v>3.7168000000000001</c:v>
                </c:pt>
                <c:pt idx="2324">
                  <c:v>3.7184000000000004</c:v>
                </c:pt>
                <c:pt idx="2325">
                  <c:v>3.72</c:v>
                </c:pt>
                <c:pt idx="2326">
                  <c:v>3.7216</c:v>
                </c:pt>
                <c:pt idx="2327">
                  <c:v>3.7232000000000003</c:v>
                </c:pt>
                <c:pt idx="2328">
                  <c:v>3.7248000000000001</c:v>
                </c:pt>
                <c:pt idx="2329">
                  <c:v>3.7264000000000004</c:v>
                </c:pt>
                <c:pt idx="2330">
                  <c:v>3.7280000000000002</c:v>
                </c:pt>
                <c:pt idx="2331">
                  <c:v>3.7296</c:v>
                </c:pt>
                <c:pt idx="2332">
                  <c:v>3.7312000000000003</c:v>
                </c:pt>
                <c:pt idx="2333">
                  <c:v>3.7328000000000001</c:v>
                </c:pt>
                <c:pt idx="2334">
                  <c:v>3.7344000000000004</c:v>
                </c:pt>
                <c:pt idx="2335">
                  <c:v>3.7360000000000002</c:v>
                </c:pt>
                <c:pt idx="2336">
                  <c:v>3.7376</c:v>
                </c:pt>
                <c:pt idx="2337">
                  <c:v>3.7392000000000003</c:v>
                </c:pt>
                <c:pt idx="2338">
                  <c:v>3.7408000000000001</c:v>
                </c:pt>
                <c:pt idx="2339">
                  <c:v>3.7424000000000004</c:v>
                </c:pt>
                <c:pt idx="2340">
                  <c:v>3.7440000000000002</c:v>
                </c:pt>
                <c:pt idx="2341">
                  <c:v>3.7456</c:v>
                </c:pt>
                <c:pt idx="2342">
                  <c:v>3.7472000000000003</c:v>
                </c:pt>
                <c:pt idx="2343">
                  <c:v>3.7488000000000001</c:v>
                </c:pt>
                <c:pt idx="2344">
                  <c:v>3.7504000000000004</c:v>
                </c:pt>
                <c:pt idx="2345">
                  <c:v>3.7520000000000002</c:v>
                </c:pt>
                <c:pt idx="2346">
                  <c:v>3.7536</c:v>
                </c:pt>
                <c:pt idx="2347">
                  <c:v>3.7552000000000003</c:v>
                </c:pt>
                <c:pt idx="2348">
                  <c:v>3.7568000000000001</c:v>
                </c:pt>
                <c:pt idx="2349">
                  <c:v>3.7584</c:v>
                </c:pt>
                <c:pt idx="2350">
                  <c:v>3.7600000000000002</c:v>
                </c:pt>
                <c:pt idx="2351">
                  <c:v>3.7616000000000001</c:v>
                </c:pt>
                <c:pt idx="2352">
                  <c:v>3.7632000000000003</c:v>
                </c:pt>
                <c:pt idx="2353">
                  <c:v>3.7648000000000001</c:v>
                </c:pt>
                <c:pt idx="2354">
                  <c:v>3.7664</c:v>
                </c:pt>
                <c:pt idx="2355">
                  <c:v>3.7680000000000002</c:v>
                </c:pt>
                <c:pt idx="2356">
                  <c:v>3.7696000000000001</c:v>
                </c:pt>
                <c:pt idx="2357">
                  <c:v>3.7712000000000003</c:v>
                </c:pt>
                <c:pt idx="2358">
                  <c:v>3.7728000000000002</c:v>
                </c:pt>
                <c:pt idx="2359">
                  <c:v>3.7744</c:v>
                </c:pt>
                <c:pt idx="2360">
                  <c:v>3.7760000000000002</c:v>
                </c:pt>
                <c:pt idx="2361">
                  <c:v>3.7776000000000001</c:v>
                </c:pt>
                <c:pt idx="2362">
                  <c:v>3.7792000000000003</c:v>
                </c:pt>
                <c:pt idx="2363">
                  <c:v>3.7808000000000002</c:v>
                </c:pt>
                <c:pt idx="2364">
                  <c:v>3.7824</c:v>
                </c:pt>
                <c:pt idx="2365">
                  <c:v>3.7840000000000003</c:v>
                </c:pt>
                <c:pt idx="2366">
                  <c:v>3.7856000000000001</c:v>
                </c:pt>
                <c:pt idx="2367">
                  <c:v>3.7872000000000003</c:v>
                </c:pt>
                <c:pt idx="2368">
                  <c:v>3.7888000000000002</c:v>
                </c:pt>
                <c:pt idx="2369">
                  <c:v>3.7904</c:v>
                </c:pt>
                <c:pt idx="2370">
                  <c:v>3.7920000000000003</c:v>
                </c:pt>
                <c:pt idx="2371">
                  <c:v>3.7936000000000001</c:v>
                </c:pt>
                <c:pt idx="2372">
                  <c:v>3.7952000000000004</c:v>
                </c:pt>
                <c:pt idx="2373">
                  <c:v>3.7968000000000002</c:v>
                </c:pt>
                <c:pt idx="2374">
                  <c:v>3.7984</c:v>
                </c:pt>
                <c:pt idx="2375">
                  <c:v>3.8000000000000003</c:v>
                </c:pt>
                <c:pt idx="2376">
                  <c:v>3.8016000000000001</c:v>
                </c:pt>
                <c:pt idx="2377">
                  <c:v>3.8032000000000004</c:v>
                </c:pt>
                <c:pt idx="2378">
                  <c:v>3.8048000000000002</c:v>
                </c:pt>
                <c:pt idx="2379">
                  <c:v>3.8064</c:v>
                </c:pt>
                <c:pt idx="2380">
                  <c:v>3.8080000000000003</c:v>
                </c:pt>
                <c:pt idx="2381">
                  <c:v>3.8096000000000001</c:v>
                </c:pt>
                <c:pt idx="2382">
                  <c:v>3.8112000000000004</c:v>
                </c:pt>
                <c:pt idx="2383">
                  <c:v>3.8128000000000002</c:v>
                </c:pt>
                <c:pt idx="2384">
                  <c:v>3.8144</c:v>
                </c:pt>
                <c:pt idx="2385">
                  <c:v>3.8160000000000003</c:v>
                </c:pt>
                <c:pt idx="2386">
                  <c:v>3.8176000000000001</c:v>
                </c:pt>
                <c:pt idx="2387">
                  <c:v>3.8192000000000004</c:v>
                </c:pt>
                <c:pt idx="2388">
                  <c:v>3.8208000000000002</c:v>
                </c:pt>
                <c:pt idx="2389">
                  <c:v>3.8224</c:v>
                </c:pt>
                <c:pt idx="2390">
                  <c:v>3.8240000000000003</c:v>
                </c:pt>
                <c:pt idx="2391">
                  <c:v>3.8256000000000001</c:v>
                </c:pt>
                <c:pt idx="2392">
                  <c:v>3.8272000000000004</c:v>
                </c:pt>
                <c:pt idx="2393">
                  <c:v>3.8288000000000002</c:v>
                </c:pt>
                <c:pt idx="2394">
                  <c:v>3.8304</c:v>
                </c:pt>
                <c:pt idx="2395">
                  <c:v>3.8320000000000003</c:v>
                </c:pt>
                <c:pt idx="2396">
                  <c:v>3.8336000000000001</c:v>
                </c:pt>
                <c:pt idx="2397">
                  <c:v>3.8352000000000004</c:v>
                </c:pt>
                <c:pt idx="2398">
                  <c:v>3.8368000000000002</c:v>
                </c:pt>
                <c:pt idx="2399">
                  <c:v>3.8384</c:v>
                </c:pt>
                <c:pt idx="2400">
                  <c:v>3.8400000000000003</c:v>
                </c:pt>
                <c:pt idx="2401">
                  <c:v>3.8416000000000001</c:v>
                </c:pt>
                <c:pt idx="2402">
                  <c:v>3.8432000000000004</c:v>
                </c:pt>
                <c:pt idx="2403">
                  <c:v>3.8448000000000002</c:v>
                </c:pt>
                <c:pt idx="2404">
                  <c:v>3.8464</c:v>
                </c:pt>
                <c:pt idx="2405">
                  <c:v>3.8480000000000003</c:v>
                </c:pt>
                <c:pt idx="2406">
                  <c:v>3.8496000000000001</c:v>
                </c:pt>
                <c:pt idx="2407">
                  <c:v>3.8512000000000004</c:v>
                </c:pt>
                <c:pt idx="2408">
                  <c:v>3.8528000000000002</c:v>
                </c:pt>
                <c:pt idx="2409">
                  <c:v>3.8544</c:v>
                </c:pt>
                <c:pt idx="2410">
                  <c:v>3.8560000000000003</c:v>
                </c:pt>
                <c:pt idx="2411">
                  <c:v>3.8576000000000001</c:v>
                </c:pt>
                <c:pt idx="2412">
                  <c:v>3.8592</c:v>
                </c:pt>
                <c:pt idx="2413">
                  <c:v>3.8608000000000002</c:v>
                </c:pt>
                <c:pt idx="2414">
                  <c:v>3.8624000000000001</c:v>
                </c:pt>
                <c:pt idx="2415">
                  <c:v>3.8640000000000003</c:v>
                </c:pt>
                <c:pt idx="2416">
                  <c:v>3.8656000000000001</c:v>
                </c:pt>
                <c:pt idx="2417">
                  <c:v>3.8672</c:v>
                </c:pt>
                <c:pt idx="2418">
                  <c:v>3.8688000000000002</c:v>
                </c:pt>
                <c:pt idx="2419">
                  <c:v>3.8704000000000001</c:v>
                </c:pt>
                <c:pt idx="2420">
                  <c:v>3.8720000000000003</c:v>
                </c:pt>
                <c:pt idx="2421">
                  <c:v>3.8736000000000002</c:v>
                </c:pt>
                <c:pt idx="2422">
                  <c:v>3.8752</c:v>
                </c:pt>
                <c:pt idx="2423">
                  <c:v>3.8768000000000002</c:v>
                </c:pt>
                <c:pt idx="2424">
                  <c:v>3.8784000000000001</c:v>
                </c:pt>
                <c:pt idx="2425">
                  <c:v>3.8800000000000003</c:v>
                </c:pt>
                <c:pt idx="2426">
                  <c:v>3.8816000000000002</c:v>
                </c:pt>
                <c:pt idx="2427">
                  <c:v>3.8832</c:v>
                </c:pt>
                <c:pt idx="2428">
                  <c:v>3.8848000000000003</c:v>
                </c:pt>
                <c:pt idx="2429">
                  <c:v>3.8864000000000001</c:v>
                </c:pt>
                <c:pt idx="2430">
                  <c:v>3.8880000000000003</c:v>
                </c:pt>
                <c:pt idx="2431">
                  <c:v>3.8896000000000002</c:v>
                </c:pt>
                <c:pt idx="2432">
                  <c:v>3.8912</c:v>
                </c:pt>
                <c:pt idx="2433">
                  <c:v>3.8928000000000003</c:v>
                </c:pt>
                <c:pt idx="2434">
                  <c:v>3.8944000000000001</c:v>
                </c:pt>
                <c:pt idx="2435">
                  <c:v>3.8960000000000004</c:v>
                </c:pt>
                <c:pt idx="2436">
                  <c:v>3.8976000000000002</c:v>
                </c:pt>
                <c:pt idx="2437">
                  <c:v>3.8992</c:v>
                </c:pt>
                <c:pt idx="2438">
                  <c:v>3.9008000000000003</c:v>
                </c:pt>
                <c:pt idx="2439">
                  <c:v>3.9024000000000001</c:v>
                </c:pt>
                <c:pt idx="2440">
                  <c:v>3.9040000000000004</c:v>
                </c:pt>
                <c:pt idx="2441">
                  <c:v>3.9056000000000002</c:v>
                </c:pt>
                <c:pt idx="2442">
                  <c:v>3.9072</c:v>
                </c:pt>
                <c:pt idx="2443">
                  <c:v>3.9088000000000003</c:v>
                </c:pt>
                <c:pt idx="2444">
                  <c:v>3.9104000000000001</c:v>
                </c:pt>
                <c:pt idx="2445">
                  <c:v>3.9120000000000004</c:v>
                </c:pt>
                <c:pt idx="2446">
                  <c:v>3.9136000000000002</c:v>
                </c:pt>
                <c:pt idx="2447">
                  <c:v>3.9152</c:v>
                </c:pt>
                <c:pt idx="2448">
                  <c:v>3.9168000000000003</c:v>
                </c:pt>
                <c:pt idx="2449">
                  <c:v>3.9184000000000001</c:v>
                </c:pt>
                <c:pt idx="2450">
                  <c:v>3.9200000000000004</c:v>
                </c:pt>
                <c:pt idx="2451">
                  <c:v>3.9216000000000002</c:v>
                </c:pt>
                <c:pt idx="2452">
                  <c:v>3.9232</c:v>
                </c:pt>
                <c:pt idx="2453">
                  <c:v>3.9248000000000003</c:v>
                </c:pt>
                <c:pt idx="2454">
                  <c:v>3.9264000000000001</c:v>
                </c:pt>
                <c:pt idx="2455">
                  <c:v>3.9280000000000004</c:v>
                </c:pt>
                <c:pt idx="2456">
                  <c:v>3.9296000000000002</c:v>
                </c:pt>
                <c:pt idx="2457">
                  <c:v>3.9312</c:v>
                </c:pt>
                <c:pt idx="2458">
                  <c:v>3.9328000000000003</c:v>
                </c:pt>
                <c:pt idx="2459">
                  <c:v>3.9344000000000001</c:v>
                </c:pt>
                <c:pt idx="2460">
                  <c:v>3.9360000000000004</c:v>
                </c:pt>
                <c:pt idx="2461">
                  <c:v>3.9376000000000002</c:v>
                </c:pt>
                <c:pt idx="2462">
                  <c:v>3.9392</c:v>
                </c:pt>
                <c:pt idx="2463">
                  <c:v>3.9408000000000003</c:v>
                </c:pt>
                <c:pt idx="2464">
                  <c:v>3.9424000000000001</c:v>
                </c:pt>
                <c:pt idx="2465">
                  <c:v>3.9440000000000004</c:v>
                </c:pt>
                <c:pt idx="2466">
                  <c:v>3.9456000000000002</c:v>
                </c:pt>
                <c:pt idx="2467">
                  <c:v>3.9472</c:v>
                </c:pt>
                <c:pt idx="2468">
                  <c:v>3.9488000000000003</c:v>
                </c:pt>
                <c:pt idx="2469">
                  <c:v>3.9504000000000001</c:v>
                </c:pt>
                <c:pt idx="2470">
                  <c:v>3.9520000000000004</c:v>
                </c:pt>
                <c:pt idx="2471">
                  <c:v>3.9536000000000002</c:v>
                </c:pt>
                <c:pt idx="2472">
                  <c:v>3.9552</c:v>
                </c:pt>
                <c:pt idx="2473">
                  <c:v>3.9568000000000003</c:v>
                </c:pt>
                <c:pt idx="2474">
                  <c:v>3.9584000000000001</c:v>
                </c:pt>
                <c:pt idx="2475">
                  <c:v>3.9600000000000004</c:v>
                </c:pt>
                <c:pt idx="2476">
                  <c:v>3.9616000000000002</c:v>
                </c:pt>
                <c:pt idx="2477">
                  <c:v>3.9632000000000001</c:v>
                </c:pt>
                <c:pt idx="2478">
                  <c:v>3.9648000000000003</c:v>
                </c:pt>
                <c:pt idx="2479">
                  <c:v>3.9664000000000001</c:v>
                </c:pt>
                <c:pt idx="2480">
                  <c:v>3.968</c:v>
                </c:pt>
                <c:pt idx="2481">
                  <c:v>3.9696000000000002</c:v>
                </c:pt>
                <c:pt idx="2482">
                  <c:v>3.9712000000000001</c:v>
                </c:pt>
                <c:pt idx="2483">
                  <c:v>3.9728000000000003</c:v>
                </c:pt>
                <c:pt idx="2484">
                  <c:v>3.9744000000000002</c:v>
                </c:pt>
                <c:pt idx="2485">
                  <c:v>3.976</c:v>
                </c:pt>
                <c:pt idx="2486">
                  <c:v>3.9776000000000002</c:v>
                </c:pt>
                <c:pt idx="2487">
                  <c:v>3.9792000000000001</c:v>
                </c:pt>
                <c:pt idx="2488">
                  <c:v>3.9808000000000003</c:v>
                </c:pt>
                <c:pt idx="2489">
                  <c:v>3.9824000000000002</c:v>
                </c:pt>
                <c:pt idx="2490">
                  <c:v>3.984</c:v>
                </c:pt>
                <c:pt idx="2491">
                  <c:v>3.9856000000000003</c:v>
                </c:pt>
                <c:pt idx="2492">
                  <c:v>3.9872000000000001</c:v>
                </c:pt>
                <c:pt idx="2493">
                  <c:v>3.9888000000000003</c:v>
                </c:pt>
                <c:pt idx="2494">
                  <c:v>3.9904000000000002</c:v>
                </c:pt>
                <c:pt idx="2495">
                  <c:v>3.992</c:v>
                </c:pt>
                <c:pt idx="2496">
                  <c:v>3.9936000000000003</c:v>
                </c:pt>
                <c:pt idx="2497">
                  <c:v>3.9952000000000001</c:v>
                </c:pt>
                <c:pt idx="2498">
                  <c:v>3.9968000000000004</c:v>
                </c:pt>
                <c:pt idx="2499">
                  <c:v>3.9984000000000002</c:v>
                </c:pt>
                <c:pt idx="2500">
                  <c:v>4</c:v>
                </c:pt>
                <c:pt idx="2501">
                  <c:v>4.0015999999999998</c:v>
                </c:pt>
                <c:pt idx="2502">
                  <c:v>4.0032000000000005</c:v>
                </c:pt>
                <c:pt idx="2503">
                  <c:v>4.0048000000000004</c:v>
                </c:pt>
                <c:pt idx="2504">
                  <c:v>4.0064000000000002</c:v>
                </c:pt>
                <c:pt idx="2505">
                  <c:v>4.008</c:v>
                </c:pt>
                <c:pt idx="2506">
                  <c:v>4.0095999999999998</c:v>
                </c:pt>
                <c:pt idx="2507">
                  <c:v>4.0112000000000005</c:v>
                </c:pt>
                <c:pt idx="2508">
                  <c:v>4.0128000000000004</c:v>
                </c:pt>
                <c:pt idx="2509">
                  <c:v>4.0144000000000002</c:v>
                </c:pt>
                <c:pt idx="2510">
                  <c:v>4.016</c:v>
                </c:pt>
                <c:pt idx="2511">
                  <c:v>4.0175999999999998</c:v>
                </c:pt>
                <c:pt idx="2512">
                  <c:v>4.0192000000000005</c:v>
                </c:pt>
                <c:pt idx="2513">
                  <c:v>4.0208000000000004</c:v>
                </c:pt>
                <c:pt idx="2514">
                  <c:v>4.0224000000000002</c:v>
                </c:pt>
                <c:pt idx="2515">
                  <c:v>4.024</c:v>
                </c:pt>
                <c:pt idx="2516">
                  <c:v>4.0255999999999998</c:v>
                </c:pt>
                <c:pt idx="2517">
                  <c:v>4.0272000000000006</c:v>
                </c:pt>
                <c:pt idx="2518">
                  <c:v>4.0288000000000004</c:v>
                </c:pt>
                <c:pt idx="2519">
                  <c:v>4.0304000000000002</c:v>
                </c:pt>
                <c:pt idx="2520">
                  <c:v>4.032</c:v>
                </c:pt>
                <c:pt idx="2521">
                  <c:v>4.0335999999999999</c:v>
                </c:pt>
                <c:pt idx="2522">
                  <c:v>4.0352000000000006</c:v>
                </c:pt>
                <c:pt idx="2523">
                  <c:v>4.0368000000000004</c:v>
                </c:pt>
                <c:pt idx="2524">
                  <c:v>4.0384000000000002</c:v>
                </c:pt>
                <c:pt idx="2525">
                  <c:v>4.04</c:v>
                </c:pt>
                <c:pt idx="2526">
                  <c:v>4.0415999999999999</c:v>
                </c:pt>
                <c:pt idx="2527">
                  <c:v>4.0432000000000006</c:v>
                </c:pt>
                <c:pt idx="2528">
                  <c:v>4.0448000000000004</c:v>
                </c:pt>
                <c:pt idx="2529">
                  <c:v>4.0464000000000002</c:v>
                </c:pt>
                <c:pt idx="2530">
                  <c:v>4.048</c:v>
                </c:pt>
                <c:pt idx="2531">
                  <c:v>4.0495999999999999</c:v>
                </c:pt>
                <c:pt idx="2532">
                  <c:v>4.0512000000000006</c:v>
                </c:pt>
                <c:pt idx="2533">
                  <c:v>4.0528000000000004</c:v>
                </c:pt>
                <c:pt idx="2534">
                  <c:v>4.0544000000000002</c:v>
                </c:pt>
                <c:pt idx="2535">
                  <c:v>4.056</c:v>
                </c:pt>
                <c:pt idx="2536">
                  <c:v>4.0575999999999999</c:v>
                </c:pt>
                <c:pt idx="2537">
                  <c:v>4.0592000000000006</c:v>
                </c:pt>
                <c:pt idx="2538">
                  <c:v>4.0608000000000004</c:v>
                </c:pt>
                <c:pt idx="2539">
                  <c:v>4.0624000000000002</c:v>
                </c:pt>
                <c:pt idx="2540">
                  <c:v>4.0640000000000001</c:v>
                </c:pt>
                <c:pt idx="2541">
                  <c:v>4.0655999999999999</c:v>
                </c:pt>
                <c:pt idx="2542">
                  <c:v>4.0672000000000006</c:v>
                </c:pt>
                <c:pt idx="2543">
                  <c:v>4.0688000000000004</c:v>
                </c:pt>
                <c:pt idx="2544">
                  <c:v>4.0704000000000002</c:v>
                </c:pt>
                <c:pt idx="2545">
                  <c:v>4.0720000000000001</c:v>
                </c:pt>
                <c:pt idx="2546">
                  <c:v>4.0735999999999999</c:v>
                </c:pt>
                <c:pt idx="2547">
                  <c:v>4.0752000000000006</c:v>
                </c:pt>
                <c:pt idx="2548">
                  <c:v>4.0768000000000004</c:v>
                </c:pt>
                <c:pt idx="2549">
                  <c:v>4.0784000000000002</c:v>
                </c:pt>
                <c:pt idx="2550">
                  <c:v>4.08</c:v>
                </c:pt>
                <c:pt idx="2551">
                  <c:v>4.0815999999999999</c:v>
                </c:pt>
                <c:pt idx="2552">
                  <c:v>4.0832000000000006</c:v>
                </c:pt>
                <c:pt idx="2553">
                  <c:v>4.0848000000000004</c:v>
                </c:pt>
                <c:pt idx="2554">
                  <c:v>4.0864000000000003</c:v>
                </c:pt>
                <c:pt idx="2555">
                  <c:v>4.0880000000000001</c:v>
                </c:pt>
                <c:pt idx="2556">
                  <c:v>4.0895999999999999</c:v>
                </c:pt>
                <c:pt idx="2557">
                  <c:v>4.0912000000000006</c:v>
                </c:pt>
                <c:pt idx="2558">
                  <c:v>4.0928000000000004</c:v>
                </c:pt>
                <c:pt idx="2559">
                  <c:v>4.0944000000000003</c:v>
                </c:pt>
                <c:pt idx="2560">
                  <c:v>4.0960000000000001</c:v>
                </c:pt>
                <c:pt idx="2561">
                  <c:v>4.0975999999999999</c:v>
                </c:pt>
                <c:pt idx="2562">
                  <c:v>4.0992000000000006</c:v>
                </c:pt>
                <c:pt idx="2563">
                  <c:v>4.1008000000000004</c:v>
                </c:pt>
                <c:pt idx="2564">
                  <c:v>4.1024000000000003</c:v>
                </c:pt>
                <c:pt idx="2565">
                  <c:v>4.1040000000000001</c:v>
                </c:pt>
                <c:pt idx="2566">
                  <c:v>4.1055999999999999</c:v>
                </c:pt>
                <c:pt idx="2567">
                  <c:v>4.1072000000000006</c:v>
                </c:pt>
                <c:pt idx="2568">
                  <c:v>4.1088000000000005</c:v>
                </c:pt>
                <c:pt idx="2569">
                  <c:v>4.1104000000000003</c:v>
                </c:pt>
                <c:pt idx="2570">
                  <c:v>4.1120000000000001</c:v>
                </c:pt>
                <c:pt idx="2571">
                  <c:v>4.1135999999999999</c:v>
                </c:pt>
                <c:pt idx="2572">
                  <c:v>4.1152000000000006</c:v>
                </c:pt>
                <c:pt idx="2573">
                  <c:v>4.1168000000000005</c:v>
                </c:pt>
                <c:pt idx="2574">
                  <c:v>4.1184000000000003</c:v>
                </c:pt>
                <c:pt idx="2575">
                  <c:v>4.12</c:v>
                </c:pt>
                <c:pt idx="2576">
                  <c:v>4.1215999999999999</c:v>
                </c:pt>
                <c:pt idx="2577">
                  <c:v>4.1231999999999998</c:v>
                </c:pt>
                <c:pt idx="2578">
                  <c:v>4.1248000000000005</c:v>
                </c:pt>
                <c:pt idx="2579">
                  <c:v>4.1264000000000003</c:v>
                </c:pt>
                <c:pt idx="2580">
                  <c:v>4.1280000000000001</c:v>
                </c:pt>
                <c:pt idx="2581">
                  <c:v>4.1295999999999999</c:v>
                </c:pt>
                <c:pt idx="2582">
                  <c:v>4.1311999999999998</c:v>
                </c:pt>
                <c:pt idx="2583">
                  <c:v>4.1328000000000005</c:v>
                </c:pt>
                <c:pt idx="2584">
                  <c:v>4.1344000000000003</c:v>
                </c:pt>
                <c:pt idx="2585">
                  <c:v>4.1360000000000001</c:v>
                </c:pt>
                <c:pt idx="2586">
                  <c:v>4.1375999999999999</c:v>
                </c:pt>
                <c:pt idx="2587">
                  <c:v>4.1391999999999998</c:v>
                </c:pt>
                <c:pt idx="2588">
                  <c:v>4.1408000000000005</c:v>
                </c:pt>
                <c:pt idx="2589">
                  <c:v>4.1424000000000003</c:v>
                </c:pt>
                <c:pt idx="2590">
                  <c:v>4.1440000000000001</c:v>
                </c:pt>
                <c:pt idx="2591">
                  <c:v>4.1456</c:v>
                </c:pt>
                <c:pt idx="2592">
                  <c:v>4.1471999999999998</c:v>
                </c:pt>
                <c:pt idx="2593">
                  <c:v>4.1488000000000005</c:v>
                </c:pt>
                <c:pt idx="2594">
                  <c:v>4.1504000000000003</c:v>
                </c:pt>
                <c:pt idx="2595">
                  <c:v>4.1520000000000001</c:v>
                </c:pt>
                <c:pt idx="2596">
                  <c:v>4.1536</c:v>
                </c:pt>
                <c:pt idx="2597">
                  <c:v>4.1551999999999998</c:v>
                </c:pt>
                <c:pt idx="2598">
                  <c:v>4.1568000000000005</c:v>
                </c:pt>
                <c:pt idx="2599">
                  <c:v>4.1584000000000003</c:v>
                </c:pt>
                <c:pt idx="2600">
                  <c:v>4.16</c:v>
                </c:pt>
                <c:pt idx="2601">
                  <c:v>4.1616</c:v>
                </c:pt>
                <c:pt idx="2602">
                  <c:v>4.1631999999999998</c:v>
                </c:pt>
                <c:pt idx="2603">
                  <c:v>4.1648000000000005</c:v>
                </c:pt>
                <c:pt idx="2604">
                  <c:v>4.1664000000000003</c:v>
                </c:pt>
                <c:pt idx="2605">
                  <c:v>4.1680000000000001</c:v>
                </c:pt>
                <c:pt idx="2606">
                  <c:v>4.1696</c:v>
                </c:pt>
                <c:pt idx="2607">
                  <c:v>4.1711999999999998</c:v>
                </c:pt>
                <c:pt idx="2608">
                  <c:v>4.1728000000000005</c:v>
                </c:pt>
                <c:pt idx="2609">
                  <c:v>4.1744000000000003</c:v>
                </c:pt>
                <c:pt idx="2610">
                  <c:v>4.1760000000000002</c:v>
                </c:pt>
                <c:pt idx="2611">
                  <c:v>4.1776</c:v>
                </c:pt>
                <c:pt idx="2612">
                  <c:v>4.1791999999999998</c:v>
                </c:pt>
                <c:pt idx="2613">
                  <c:v>4.1808000000000005</c:v>
                </c:pt>
                <c:pt idx="2614">
                  <c:v>4.1824000000000003</c:v>
                </c:pt>
                <c:pt idx="2615">
                  <c:v>4.1840000000000002</c:v>
                </c:pt>
                <c:pt idx="2616">
                  <c:v>4.1856</c:v>
                </c:pt>
                <c:pt idx="2617">
                  <c:v>4.1871999999999998</c:v>
                </c:pt>
                <c:pt idx="2618">
                  <c:v>4.1888000000000005</c:v>
                </c:pt>
                <c:pt idx="2619">
                  <c:v>4.1904000000000003</c:v>
                </c:pt>
                <c:pt idx="2620">
                  <c:v>4.1920000000000002</c:v>
                </c:pt>
                <c:pt idx="2621">
                  <c:v>4.1936</c:v>
                </c:pt>
                <c:pt idx="2622">
                  <c:v>4.1951999999999998</c:v>
                </c:pt>
                <c:pt idx="2623">
                  <c:v>4.1968000000000005</c:v>
                </c:pt>
                <c:pt idx="2624">
                  <c:v>4.1984000000000004</c:v>
                </c:pt>
                <c:pt idx="2625">
                  <c:v>4.2</c:v>
                </c:pt>
                <c:pt idx="2626">
                  <c:v>4.2016</c:v>
                </c:pt>
                <c:pt idx="2627">
                  <c:v>4.2031999999999998</c:v>
                </c:pt>
                <c:pt idx="2628">
                  <c:v>4.2048000000000005</c:v>
                </c:pt>
                <c:pt idx="2629">
                  <c:v>4.2064000000000004</c:v>
                </c:pt>
                <c:pt idx="2630">
                  <c:v>4.2080000000000002</c:v>
                </c:pt>
                <c:pt idx="2631">
                  <c:v>4.2096</c:v>
                </c:pt>
                <c:pt idx="2632">
                  <c:v>4.2111999999999998</c:v>
                </c:pt>
                <c:pt idx="2633">
                  <c:v>4.2128000000000005</c:v>
                </c:pt>
                <c:pt idx="2634">
                  <c:v>4.2144000000000004</c:v>
                </c:pt>
                <c:pt idx="2635">
                  <c:v>4.2160000000000002</c:v>
                </c:pt>
                <c:pt idx="2636">
                  <c:v>4.2176</c:v>
                </c:pt>
                <c:pt idx="2637">
                  <c:v>4.2191999999999998</c:v>
                </c:pt>
                <c:pt idx="2638">
                  <c:v>4.2208000000000006</c:v>
                </c:pt>
                <c:pt idx="2639">
                  <c:v>4.2224000000000004</c:v>
                </c:pt>
                <c:pt idx="2640">
                  <c:v>4.2240000000000002</c:v>
                </c:pt>
                <c:pt idx="2641">
                  <c:v>4.2256</c:v>
                </c:pt>
                <c:pt idx="2642">
                  <c:v>4.2271999999999998</c:v>
                </c:pt>
                <c:pt idx="2643">
                  <c:v>4.2288000000000006</c:v>
                </c:pt>
                <c:pt idx="2644">
                  <c:v>4.2304000000000004</c:v>
                </c:pt>
                <c:pt idx="2645">
                  <c:v>4.2320000000000002</c:v>
                </c:pt>
                <c:pt idx="2646">
                  <c:v>4.2336</c:v>
                </c:pt>
                <c:pt idx="2647">
                  <c:v>4.2351999999999999</c:v>
                </c:pt>
                <c:pt idx="2648">
                  <c:v>4.2368000000000006</c:v>
                </c:pt>
                <c:pt idx="2649">
                  <c:v>4.2384000000000004</c:v>
                </c:pt>
                <c:pt idx="2650">
                  <c:v>4.24</c:v>
                </c:pt>
                <c:pt idx="2651">
                  <c:v>4.2416</c:v>
                </c:pt>
                <c:pt idx="2652">
                  <c:v>4.2431999999999999</c:v>
                </c:pt>
                <c:pt idx="2653">
                  <c:v>4.2448000000000006</c:v>
                </c:pt>
                <c:pt idx="2654">
                  <c:v>4.2464000000000004</c:v>
                </c:pt>
                <c:pt idx="2655">
                  <c:v>4.2480000000000002</c:v>
                </c:pt>
                <c:pt idx="2656">
                  <c:v>4.2496</c:v>
                </c:pt>
                <c:pt idx="2657">
                  <c:v>4.2511999999999999</c:v>
                </c:pt>
                <c:pt idx="2658">
                  <c:v>4.2528000000000006</c:v>
                </c:pt>
                <c:pt idx="2659">
                  <c:v>4.2544000000000004</c:v>
                </c:pt>
                <c:pt idx="2660">
                  <c:v>4.2560000000000002</c:v>
                </c:pt>
                <c:pt idx="2661">
                  <c:v>4.2576000000000001</c:v>
                </c:pt>
                <c:pt idx="2662">
                  <c:v>4.2591999999999999</c:v>
                </c:pt>
                <c:pt idx="2663">
                  <c:v>4.2608000000000006</c:v>
                </c:pt>
                <c:pt idx="2664">
                  <c:v>4.2624000000000004</c:v>
                </c:pt>
                <c:pt idx="2665">
                  <c:v>4.2640000000000002</c:v>
                </c:pt>
                <c:pt idx="2666">
                  <c:v>4.2656000000000001</c:v>
                </c:pt>
                <c:pt idx="2667">
                  <c:v>4.2671999999999999</c:v>
                </c:pt>
                <c:pt idx="2668">
                  <c:v>4.2688000000000006</c:v>
                </c:pt>
                <c:pt idx="2669">
                  <c:v>4.2704000000000004</c:v>
                </c:pt>
                <c:pt idx="2670">
                  <c:v>4.2720000000000002</c:v>
                </c:pt>
                <c:pt idx="2671">
                  <c:v>4.2736000000000001</c:v>
                </c:pt>
                <c:pt idx="2672">
                  <c:v>4.2751999999999999</c:v>
                </c:pt>
                <c:pt idx="2673">
                  <c:v>4.2768000000000006</c:v>
                </c:pt>
                <c:pt idx="2674">
                  <c:v>4.2784000000000004</c:v>
                </c:pt>
                <c:pt idx="2675">
                  <c:v>4.28</c:v>
                </c:pt>
                <c:pt idx="2676">
                  <c:v>4.2816000000000001</c:v>
                </c:pt>
                <c:pt idx="2677">
                  <c:v>4.2831999999999999</c:v>
                </c:pt>
                <c:pt idx="2678">
                  <c:v>4.2848000000000006</c:v>
                </c:pt>
                <c:pt idx="2679">
                  <c:v>4.2864000000000004</c:v>
                </c:pt>
                <c:pt idx="2680">
                  <c:v>4.2880000000000003</c:v>
                </c:pt>
                <c:pt idx="2681">
                  <c:v>4.2896000000000001</c:v>
                </c:pt>
                <c:pt idx="2682">
                  <c:v>4.2911999999999999</c:v>
                </c:pt>
                <c:pt idx="2683">
                  <c:v>4.2928000000000006</c:v>
                </c:pt>
                <c:pt idx="2684">
                  <c:v>4.2944000000000004</c:v>
                </c:pt>
                <c:pt idx="2685">
                  <c:v>4.2960000000000003</c:v>
                </c:pt>
                <c:pt idx="2686">
                  <c:v>4.2976000000000001</c:v>
                </c:pt>
                <c:pt idx="2687">
                  <c:v>4.2991999999999999</c:v>
                </c:pt>
                <c:pt idx="2688">
                  <c:v>4.3008000000000006</c:v>
                </c:pt>
                <c:pt idx="2689">
                  <c:v>4.3024000000000004</c:v>
                </c:pt>
                <c:pt idx="2690">
                  <c:v>4.3040000000000003</c:v>
                </c:pt>
                <c:pt idx="2691">
                  <c:v>4.3056000000000001</c:v>
                </c:pt>
                <c:pt idx="2692">
                  <c:v>4.3071999999999999</c:v>
                </c:pt>
                <c:pt idx="2693">
                  <c:v>4.3088000000000006</c:v>
                </c:pt>
                <c:pt idx="2694">
                  <c:v>4.3104000000000005</c:v>
                </c:pt>
                <c:pt idx="2695">
                  <c:v>4.3120000000000003</c:v>
                </c:pt>
                <c:pt idx="2696">
                  <c:v>4.3136000000000001</c:v>
                </c:pt>
                <c:pt idx="2697">
                  <c:v>4.3151999999999999</c:v>
                </c:pt>
                <c:pt idx="2698">
                  <c:v>4.3168000000000006</c:v>
                </c:pt>
                <c:pt idx="2699">
                  <c:v>4.3184000000000005</c:v>
                </c:pt>
                <c:pt idx="2700">
                  <c:v>4.32</c:v>
                </c:pt>
                <c:pt idx="2701">
                  <c:v>4.3216000000000001</c:v>
                </c:pt>
                <c:pt idx="2702">
                  <c:v>4.3231999999999999</c:v>
                </c:pt>
                <c:pt idx="2703">
                  <c:v>4.3248000000000006</c:v>
                </c:pt>
                <c:pt idx="2704">
                  <c:v>4.3264000000000005</c:v>
                </c:pt>
                <c:pt idx="2705">
                  <c:v>4.3280000000000003</c:v>
                </c:pt>
                <c:pt idx="2706">
                  <c:v>4.3296000000000001</c:v>
                </c:pt>
                <c:pt idx="2707">
                  <c:v>4.3311999999999999</c:v>
                </c:pt>
                <c:pt idx="2708">
                  <c:v>4.3328000000000007</c:v>
                </c:pt>
                <c:pt idx="2709">
                  <c:v>4.3344000000000005</c:v>
                </c:pt>
                <c:pt idx="2710">
                  <c:v>4.3360000000000003</c:v>
                </c:pt>
                <c:pt idx="2711">
                  <c:v>4.3376000000000001</c:v>
                </c:pt>
                <c:pt idx="2712">
                  <c:v>4.3391999999999999</c:v>
                </c:pt>
                <c:pt idx="2713">
                  <c:v>4.3407999999999998</c:v>
                </c:pt>
                <c:pt idx="2714">
                  <c:v>4.3424000000000005</c:v>
                </c:pt>
                <c:pt idx="2715">
                  <c:v>4.3440000000000003</c:v>
                </c:pt>
                <c:pt idx="2716">
                  <c:v>4.3456000000000001</c:v>
                </c:pt>
                <c:pt idx="2717">
                  <c:v>4.3472</c:v>
                </c:pt>
                <c:pt idx="2718">
                  <c:v>4.3487999999999998</c:v>
                </c:pt>
                <c:pt idx="2719">
                  <c:v>4.3504000000000005</c:v>
                </c:pt>
                <c:pt idx="2720">
                  <c:v>4.3520000000000003</c:v>
                </c:pt>
                <c:pt idx="2721">
                  <c:v>4.3536000000000001</c:v>
                </c:pt>
                <c:pt idx="2722">
                  <c:v>4.3552</c:v>
                </c:pt>
                <c:pt idx="2723">
                  <c:v>4.3567999999999998</c:v>
                </c:pt>
                <c:pt idx="2724">
                  <c:v>4.3584000000000005</c:v>
                </c:pt>
                <c:pt idx="2725">
                  <c:v>4.3600000000000003</c:v>
                </c:pt>
                <c:pt idx="2726">
                  <c:v>4.3616000000000001</c:v>
                </c:pt>
                <c:pt idx="2727">
                  <c:v>4.3632</c:v>
                </c:pt>
                <c:pt idx="2728">
                  <c:v>4.3647999999999998</c:v>
                </c:pt>
                <c:pt idx="2729">
                  <c:v>4.3664000000000005</c:v>
                </c:pt>
                <c:pt idx="2730">
                  <c:v>4.3680000000000003</c:v>
                </c:pt>
                <c:pt idx="2731">
                  <c:v>4.3696000000000002</c:v>
                </c:pt>
                <c:pt idx="2732">
                  <c:v>4.3712</c:v>
                </c:pt>
                <c:pt idx="2733">
                  <c:v>4.3727999999999998</c:v>
                </c:pt>
                <c:pt idx="2734">
                  <c:v>4.3744000000000005</c:v>
                </c:pt>
                <c:pt idx="2735">
                  <c:v>4.3760000000000003</c:v>
                </c:pt>
                <c:pt idx="2736">
                  <c:v>4.3776000000000002</c:v>
                </c:pt>
                <c:pt idx="2737">
                  <c:v>4.3792</c:v>
                </c:pt>
                <c:pt idx="2738">
                  <c:v>4.3807999999999998</c:v>
                </c:pt>
                <c:pt idx="2739">
                  <c:v>4.3824000000000005</c:v>
                </c:pt>
                <c:pt idx="2740">
                  <c:v>4.3840000000000003</c:v>
                </c:pt>
                <c:pt idx="2741">
                  <c:v>4.3856000000000002</c:v>
                </c:pt>
                <c:pt idx="2742">
                  <c:v>4.3872</c:v>
                </c:pt>
                <c:pt idx="2743">
                  <c:v>4.3887999999999998</c:v>
                </c:pt>
                <c:pt idx="2744">
                  <c:v>4.3904000000000005</c:v>
                </c:pt>
                <c:pt idx="2745">
                  <c:v>4.3920000000000003</c:v>
                </c:pt>
                <c:pt idx="2746">
                  <c:v>4.3936000000000002</c:v>
                </c:pt>
                <c:pt idx="2747">
                  <c:v>4.3952</c:v>
                </c:pt>
                <c:pt idx="2748">
                  <c:v>4.3967999999999998</c:v>
                </c:pt>
                <c:pt idx="2749">
                  <c:v>4.3984000000000005</c:v>
                </c:pt>
                <c:pt idx="2750">
                  <c:v>4.4000000000000004</c:v>
                </c:pt>
                <c:pt idx="2751">
                  <c:v>4.4016000000000002</c:v>
                </c:pt>
                <c:pt idx="2752">
                  <c:v>4.4032</c:v>
                </c:pt>
                <c:pt idx="2753">
                  <c:v>4.4047999999999998</c:v>
                </c:pt>
                <c:pt idx="2754">
                  <c:v>4.4064000000000005</c:v>
                </c:pt>
                <c:pt idx="2755">
                  <c:v>4.4080000000000004</c:v>
                </c:pt>
                <c:pt idx="2756">
                  <c:v>4.4096000000000002</c:v>
                </c:pt>
                <c:pt idx="2757">
                  <c:v>4.4112</c:v>
                </c:pt>
                <c:pt idx="2758">
                  <c:v>4.4127999999999998</c:v>
                </c:pt>
                <c:pt idx="2759">
                  <c:v>4.4144000000000005</c:v>
                </c:pt>
                <c:pt idx="2760">
                  <c:v>4.4160000000000004</c:v>
                </c:pt>
                <c:pt idx="2761">
                  <c:v>4.4176000000000002</c:v>
                </c:pt>
                <c:pt idx="2762">
                  <c:v>4.4192</c:v>
                </c:pt>
                <c:pt idx="2763">
                  <c:v>4.4207999999999998</c:v>
                </c:pt>
                <c:pt idx="2764">
                  <c:v>4.4224000000000006</c:v>
                </c:pt>
                <c:pt idx="2765">
                  <c:v>4.4240000000000004</c:v>
                </c:pt>
                <c:pt idx="2766">
                  <c:v>4.4256000000000002</c:v>
                </c:pt>
                <c:pt idx="2767">
                  <c:v>4.4272</c:v>
                </c:pt>
                <c:pt idx="2768">
                  <c:v>4.4287999999999998</c:v>
                </c:pt>
                <c:pt idx="2769">
                  <c:v>4.4304000000000006</c:v>
                </c:pt>
                <c:pt idx="2770">
                  <c:v>4.4320000000000004</c:v>
                </c:pt>
                <c:pt idx="2771">
                  <c:v>4.4336000000000002</c:v>
                </c:pt>
                <c:pt idx="2772">
                  <c:v>4.4352</c:v>
                </c:pt>
                <c:pt idx="2773">
                  <c:v>4.4367999999999999</c:v>
                </c:pt>
                <c:pt idx="2774">
                  <c:v>4.4384000000000006</c:v>
                </c:pt>
                <c:pt idx="2775">
                  <c:v>4.4400000000000004</c:v>
                </c:pt>
                <c:pt idx="2776">
                  <c:v>4.4416000000000002</c:v>
                </c:pt>
                <c:pt idx="2777">
                  <c:v>4.4432</c:v>
                </c:pt>
                <c:pt idx="2778">
                  <c:v>4.4447999999999999</c:v>
                </c:pt>
                <c:pt idx="2779">
                  <c:v>4.4464000000000006</c:v>
                </c:pt>
                <c:pt idx="2780">
                  <c:v>4.4480000000000004</c:v>
                </c:pt>
                <c:pt idx="2781">
                  <c:v>4.4496000000000002</c:v>
                </c:pt>
                <c:pt idx="2782">
                  <c:v>4.4512</c:v>
                </c:pt>
                <c:pt idx="2783">
                  <c:v>4.4527999999999999</c:v>
                </c:pt>
                <c:pt idx="2784">
                  <c:v>4.4544000000000006</c:v>
                </c:pt>
                <c:pt idx="2785">
                  <c:v>4.4560000000000004</c:v>
                </c:pt>
                <c:pt idx="2786">
                  <c:v>4.4576000000000002</c:v>
                </c:pt>
                <c:pt idx="2787">
                  <c:v>4.4592000000000001</c:v>
                </c:pt>
                <c:pt idx="2788">
                  <c:v>4.4607999999999999</c:v>
                </c:pt>
                <c:pt idx="2789">
                  <c:v>4.4624000000000006</c:v>
                </c:pt>
                <c:pt idx="2790">
                  <c:v>4.4640000000000004</c:v>
                </c:pt>
                <c:pt idx="2791">
                  <c:v>4.4656000000000002</c:v>
                </c:pt>
                <c:pt idx="2792">
                  <c:v>4.4672000000000001</c:v>
                </c:pt>
                <c:pt idx="2793">
                  <c:v>4.4687999999999999</c:v>
                </c:pt>
                <c:pt idx="2794">
                  <c:v>4.4704000000000006</c:v>
                </c:pt>
                <c:pt idx="2795">
                  <c:v>4.4720000000000004</c:v>
                </c:pt>
                <c:pt idx="2796">
                  <c:v>4.4736000000000002</c:v>
                </c:pt>
                <c:pt idx="2797">
                  <c:v>4.4752000000000001</c:v>
                </c:pt>
                <c:pt idx="2798">
                  <c:v>4.4767999999999999</c:v>
                </c:pt>
                <c:pt idx="2799">
                  <c:v>4.4784000000000006</c:v>
                </c:pt>
                <c:pt idx="2800">
                  <c:v>4.4800000000000004</c:v>
                </c:pt>
                <c:pt idx="2801">
                  <c:v>4.4816000000000003</c:v>
                </c:pt>
                <c:pt idx="2802">
                  <c:v>4.4832000000000001</c:v>
                </c:pt>
                <c:pt idx="2803">
                  <c:v>4.4847999999999999</c:v>
                </c:pt>
                <c:pt idx="2804">
                  <c:v>4.4864000000000006</c:v>
                </c:pt>
                <c:pt idx="2805">
                  <c:v>4.4880000000000004</c:v>
                </c:pt>
                <c:pt idx="2806">
                  <c:v>4.4896000000000003</c:v>
                </c:pt>
                <c:pt idx="2807">
                  <c:v>4.4912000000000001</c:v>
                </c:pt>
                <c:pt idx="2808">
                  <c:v>4.4927999999999999</c:v>
                </c:pt>
                <c:pt idx="2809">
                  <c:v>4.4944000000000006</c:v>
                </c:pt>
                <c:pt idx="2810">
                  <c:v>4.4960000000000004</c:v>
                </c:pt>
                <c:pt idx="2811">
                  <c:v>4.4976000000000003</c:v>
                </c:pt>
                <c:pt idx="2812">
                  <c:v>4.4992000000000001</c:v>
                </c:pt>
                <c:pt idx="2813">
                  <c:v>4.5007999999999999</c:v>
                </c:pt>
                <c:pt idx="2814">
                  <c:v>4.5024000000000006</c:v>
                </c:pt>
                <c:pt idx="2815">
                  <c:v>4.5040000000000004</c:v>
                </c:pt>
                <c:pt idx="2816">
                  <c:v>4.5056000000000003</c:v>
                </c:pt>
                <c:pt idx="2817">
                  <c:v>4.5072000000000001</c:v>
                </c:pt>
                <c:pt idx="2818">
                  <c:v>4.5087999999999999</c:v>
                </c:pt>
                <c:pt idx="2819">
                  <c:v>4.5104000000000006</c:v>
                </c:pt>
                <c:pt idx="2820">
                  <c:v>4.5120000000000005</c:v>
                </c:pt>
                <c:pt idx="2821">
                  <c:v>4.5136000000000003</c:v>
                </c:pt>
                <c:pt idx="2822">
                  <c:v>4.5152000000000001</c:v>
                </c:pt>
                <c:pt idx="2823">
                  <c:v>4.5167999999999999</c:v>
                </c:pt>
                <c:pt idx="2824">
                  <c:v>4.5184000000000006</c:v>
                </c:pt>
                <c:pt idx="2825">
                  <c:v>4.5200000000000005</c:v>
                </c:pt>
                <c:pt idx="2826">
                  <c:v>4.5216000000000003</c:v>
                </c:pt>
                <c:pt idx="2827">
                  <c:v>4.5232000000000001</c:v>
                </c:pt>
                <c:pt idx="2828">
                  <c:v>4.5247999999999999</c:v>
                </c:pt>
                <c:pt idx="2829">
                  <c:v>4.5264000000000006</c:v>
                </c:pt>
                <c:pt idx="2830">
                  <c:v>4.5280000000000005</c:v>
                </c:pt>
                <c:pt idx="2831">
                  <c:v>4.5296000000000003</c:v>
                </c:pt>
                <c:pt idx="2832">
                  <c:v>4.5312000000000001</c:v>
                </c:pt>
                <c:pt idx="2833">
                  <c:v>4.5327999999999999</c:v>
                </c:pt>
                <c:pt idx="2834">
                  <c:v>4.5344000000000007</c:v>
                </c:pt>
                <c:pt idx="2835">
                  <c:v>4.5360000000000005</c:v>
                </c:pt>
                <c:pt idx="2836">
                  <c:v>4.5376000000000003</c:v>
                </c:pt>
                <c:pt idx="2837">
                  <c:v>4.5392000000000001</c:v>
                </c:pt>
                <c:pt idx="2838">
                  <c:v>4.5407999999999999</c:v>
                </c:pt>
                <c:pt idx="2839">
                  <c:v>4.5424000000000007</c:v>
                </c:pt>
                <c:pt idx="2840">
                  <c:v>4.5440000000000005</c:v>
                </c:pt>
                <c:pt idx="2841">
                  <c:v>4.5456000000000003</c:v>
                </c:pt>
                <c:pt idx="2842">
                  <c:v>4.5472000000000001</c:v>
                </c:pt>
                <c:pt idx="2843">
                  <c:v>4.5488</c:v>
                </c:pt>
                <c:pt idx="2844">
                  <c:v>4.5503999999999998</c:v>
                </c:pt>
                <c:pt idx="2845">
                  <c:v>4.5520000000000005</c:v>
                </c:pt>
                <c:pt idx="2846">
                  <c:v>4.5536000000000003</c:v>
                </c:pt>
                <c:pt idx="2847">
                  <c:v>4.5552000000000001</c:v>
                </c:pt>
                <c:pt idx="2848">
                  <c:v>4.5568</c:v>
                </c:pt>
                <c:pt idx="2849">
                  <c:v>4.5583999999999998</c:v>
                </c:pt>
                <c:pt idx="2850">
                  <c:v>4.5600000000000005</c:v>
                </c:pt>
                <c:pt idx="2851">
                  <c:v>4.5616000000000003</c:v>
                </c:pt>
                <c:pt idx="2852">
                  <c:v>4.5632000000000001</c:v>
                </c:pt>
                <c:pt idx="2853">
                  <c:v>4.5648</c:v>
                </c:pt>
                <c:pt idx="2854">
                  <c:v>4.5663999999999998</c:v>
                </c:pt>
                <c:pt idx="2855">
                  <c:v>4.5680000000000005</c:v>
                </c:pt>
                <c:pt idx="2856">
                  <c:v>4.5696000000000003</c:v>
                </c:pt>
                <c:pt idx="2857">
                  <c:v>4.5712000000000002</c:v>
                </c:pt>
                <c:pt idx="2858">
                  <c:v>4.5728</c:v>
                </c:pt>
                <c:pt idx="2859">
                  <c:v>4.5743999999999998</c:v>
                </c:pt>
                <c:pt idx="2860">
                  <c:v>4.5760000000000005</c:v>
                </c:pt>
                <c:pt idx="2861">
                  <c:v>4.5776000000000003</c:v>
                </c:pt>
                <c:pt idx="2862">
                  <c:v>4.5792000000000002</c:v>
                </c:pt>
                <c:pt idx="2863">
                  <c:v>4.5808</c:v>
                </c:pt>
                <c:pt idx="2864">
                  <c:v>4.5823999999999998</c:v>
                </c:pt>
                <c:pt idx="2865">
                  <c:v>4.5840000000000005</c:v>
                </c:pt>
                <c:pt idx="2866">
                  <c:v>4.5856000000000003</c:v>
                </c:pt>
                <c:pt idx="2867">
                  <c:v>4.5872000000000002</c:v>
                </c:pt>
                <c:pt idx="2868">
                  <c:v>4.5888</c:v>
                </c:pt>
                <c:pt idx="2869">
                  <c:v>4.5903999999999998</c:v>
                </c:pt>
                <c:pt idx="2870">
                  <c:v>4.5920000000000005</c:v>
                </c:pt>
                <c:pt idx="2871">
                  <c:v>4.5936000000000003</c:v>
                </c:pt>
                <c:pt idx="2872">
                  <c:v>4.5952000000000002</c:v>
                </c:pt>
                <c:pt idx="2873">
                  <c:v>4.5968</c:v>
                </c:pt>
                <c:pt idx="2874">
                  <c:v>4.5983999999999998</c:v>
                </c:pt>
                <c:pt idx="2875">
                  <c:v>4.6000000000000005</c:v>
                </c:pt>
                <c:pt idx="2876">
                  <c:v>4.6016000000000004</c:v>
                </c:pt>
                <c:pt idx="2877">
                  <c:v>4.6032000000000002</c:v>
                </c:pt>
                <c:pt idx="2878">
                  <c:v>4.6048</c:v>
                </c:pt>
                <c:pt idx="2879">
                  <c:v>4.6063999999999998</c:v>
                </c:pt>
                <c:pt idx="2880">
                  <c:v>4.6080000000000005</c:v>
                </c:pt>
                <c:pt idx="2881">
                  <c:v>4.6096000000000004</c:v>
                </c:pt>
                <c:pt idx="2882">
                  <c:v>4.6112000000000002</c:v>
                </c:pt>
                <c:pt idx="2883">
                  <c:v>4.6128</c:v>
                </c:pt>
                <c:pt idx="2884">
                  <c:v>4.6143999999999998</c:v>
                </c:pt>
                <c:pt idx="2885">
                  <c:v>4.6160000000000005</c:v>
                </c:pt>
                <c:pt idx="2886">
                  <c:v>4.6176000000000004</c:v>
                </c:pt>
                <c:pt idx="2887">
                  <c:v>4.6192000000000002</c:v>
                </c:pt>
                <c:pt idx="2888">
                  <c:v>4.6208</c:v>
                </c:pt>
                <c:pt idx="2889">
                  <c:v>4.6223999999999998</c:v>
                </c:pt>
                <c:pt idx="2890">
                  <c:v>4.6240000000000006</c:v>
                </c:pt>
                <c:pt idx="2891">
                  <c:v>4.6256000000000004</c:v>
                </c:pt>
                <c:pt idx="2892">
                  <c:v>4.6272000000000002</c:v>
                </c:pt>
                <c:pt idx="2893">
                  <c:v>4.6288</c:v>
                </c:pt>
                <c:pt idx="2894">
                  <c:v>4.6303999999999998</c:v>
                </c:pt>
                <c:pt idx="2895">
                  <c:v>4.6320000000000006</c:v>
                </c:pt>
                <c:pt idx="2896">
                  <c:v>4.6336000000000004</c:v>
                </c:pt>
                <c:pt idx="2897">
                  <c:v>4.6352000000000002</c:v>
                </c:pt>
                <c:pt idx="2898">
                  <c:v>4.6368</c:v>
                </c:pt>
                <c:pt idx="2899">
                  <c:v>4.6383999999999999</c:v>
                </c:pt>
                <c:pt idx="2900">
                  <c:v>4.6400000000000006</c:v>
                </c:pt>
                <c:pt idx="2901">
                  <c:v>4.6416000000000004</c:v>
                </c:pt>
                <c:pt idx="2902">
                  <c:v>4.6432000000000002</c:v>
                </c:pt>
                <c:pt idx="2903">
                  <c:v>4.6448</c:v>
                </c:pt>
                <c:pt idx="2904">
                  <c:v>4.6463999999999999</c:v>
                </c:pt>
                <c:pt idx="2905">
                  <c:v>4.6480000000000006</c:v>
                </c:pt>
                <c:pt idx="2906">
                  <c:v>4.6496000000000004</c:v>
                </c:pt>
                <c:pt idx="2907">
                  <c:v>4.6512000000000002</c:v>
                </c:pt>
                <c:pt idx="2908">
                  <c:v>4.6528</c:v>
                </c:pt>
                <c:pt idx="2909">
                  <c:v>4.6543999999999999</c:v>
                </c:pt>
                <c:pt idx="2910">
                  <c:v>4.6560000000000006</c:v>
                </c:pt>
                <c:pt idx="2911">
                  <c:v>4.6576000000000004</c:v>
                </c:pt>
                <c:pt idx="2912">
                  <c:v>4.6592000000000002</c:v>
                </c:pt>
                <c:pt idx="2913">
                  <c:v>4.6608000000000001</c:v>
                </c:pt>
                <c:pt idx="2914">
                  <c:v>4.6623999999999999</c:v>
                </c:pt>
                <c:pt idx="2915">
                  <c:v>4.6640000000000006</c:v>
                </c:pt>
                <c:pt idx="2916">
                  <c:v>4.6656000000000004</c:v>
                </c:pt>
                <c:pt idx="2917">
                  <c:v>4.6672000000000002</c:v>
                </c:pt>
                <c:pt idx="2918">
                  <c:v>4.6688000000000001</c:v>
                </c:pt>
                <c:pt idx="2919">
                  <c:v>4.6703999999999999</c:v>
                </c:pt>
                <c:pt idx="2920">
                  <c:v>4.6720000000000006</c:v>
                </c:pt>
                <c:pt idx="2921">
                  <c:v>4.6736000000000004</c:v>
                </c:pt>
                <c:pt idx="2922">
                  <c:v>4.6752000000000002</c:v>
                </c:pt>
                <c:pt idx="2923">
                  <c:v>4.6768000000000001</c:v>
                </c:pt>
                <c:pt idx="2924">
                  <c:v>4.6783999999999999</c:v>
                </c:pt>
                <c:pt idx="2925">
                  <c:v>4.6800000000000006</c:v>
                </c:pt>
                <c:pt idx="2926">
                  <c:v>4.6816000000000004</c:v>
                </c:pt>
                <c:pt idx="2927">
                  <c:v>4.6832000000000003</c:v>
                </c:pt>
                <c:pt idx="2928">
                  <c:v>4.6848000000000001</c:v>
                </c:pt>
                <c:pt idx="2929">
                  <c:v>4.6863999999999999</c:v>
                </c:pt>
                <c:pt idx="2930">
                  <c:v>4.6880000000000006</c:v>
                </c:pt>
                <c:pt idx="2931">
                  <c:v>4.6896000000000004</c:v>
                </c:pt>
                <c:pt idx="2932">
                  <c:v>4.6912000000000003</c:v>
                </c:pt>
                <c:pt idx="2933">
                  <c:v>4.6928000000000001</c:v>
                </c:pt>
                <c:pt idx="2934">
                  <c:v>4.6943999999999999</c:v>
                </c:pt>
                <c:pt idx="2935">
                  <c:v>4.6960000000000006</c:v>
                </c:pt>
                <c:pt idx="2936">
                  <c:v>4.6976000000000004</c:v>
                </c:pt>
                <c:pt idx="2937">
                  <c:v>4.6992000000000003</c:v>
                </c:pt>
                <c:pt idx="2938">
                  <c:v>4.7008000000000001</c:v>
                </c:pt>
                <c:pt idx="2939">
                  <c:v>4.7023999999999999</c:v>
                </c:pt>
                <c:pt idx="2940">
                  <c:v>4.7040000000000006</c:v>
                </c:pt>
                <c:pt idx="2941">
                  <c:v>4.7056000000000004</c:v>
                </c:pt>
                <c:pt idx="2942">
                  <c:v>4.7072000000000003</c:v>
                </c:pt>
                <c:pt idx="2943">
                  <c:v>4.7088000000000001</c:v>
                </c:pt>
                <c:pt idx="2944">
                  <c:v>4.7103999999999999</c:v>
                </c:pt>
                <c:pt idx="2945">
                  <c:v>4.7120000000000006</c:v>
                </c:pt>
                <c:pt idx="2946">
                  <c:v>4.7136000000000005</c:v>
                </c:pt>
                <c:pt idx="2947">
                  <c:v>4.7152000000000003</c:v>
                </c:pt>
                <c:pt idx="2948">
                  <c:v>4.7168000000000001</c:v>
                </c:pt>
                <c:pt idx="2949">
                  <c:v>4.7183999999999999</c:v>
                </c:pt>
                <c:pt idx="2950">
                  <c:v>4.7200000000000006</c:v>
                </c:pt>
                <c:pt idx="2951">
                  <c:v>4.7216000000000005</c:v>
                </c:pt>
                <c:pt idx="2952">
                  <c:v>4.7232000000000003</c:v>
                </c:pt>
                <c:pt idx="2953">
                  <c:v>4.7248000000000001</c:v>
                </c:pt>
                <c:pt idx="2954">
                  <c:v>4.7263999999999999</c:v>
                </c:pt>
                <c:pt idx="2955">
                  <c:v>4.7280000000000006</c:v>
                </c:pt>
                <c:pt idx="2956">
                  <c:v>4.7296000000000005</c:v>
                </c:pt>
                <c:pt idx="2957">
                  <c:v>4.7312000000000003</c:v>
                </c:pt>
                <c:pt idx="2958">
                  <c:v>4.7328000000000001</c:v>
                </c:pt>
                <c:pt idx="2959">
                  <c:v>4.7343999999999999</c:v>
                </c:pt>
                <c:pt idx="2960">
                  <c:v>4.7360000000000007</c:v>
                </c:pt>
                <c:pt idx="2961">
                  <c:v>4.7376000000000005</c:v>
                </c:pt>
                <c:pt idx="2962">
                  <c:v>4.7392000000000003</c:v>
                </c:pt>
                <c:pt idx="2963">
                  <c:v>4.7408000000000001</c:v>
                </c:pt>
                <c:pt idx="2964">
                  <c:v>4.7423999999999999</c:v>
                </c:pt>
                <c:pt idx="2965">
                  <c:v>4.7440000000000007</c:v>
                </c:pt>
                <c:pt idx="2966">
                  <c:v>4.7456000000000005</c:v>
                </c:pt>
                <c:pt idx="2967">
                  <c:v>4.7472000000000003</c:v>
                </c:pt>
                <c:pt idx="2968">
                  <c:v>4.7488000000000001</c:v>
                </c:pt>
                <c:pt idx="2969">
                  <c:v>4.7504</c:v>
                </c:pt>
                <c:pt idx="2970">
                  <c:v>4.7520000000000007</c:v>
                </c:pt>
                <c:pt idx="2971">
                  <c:v>4.7536000000000005</c:v>
                </c:pt>
                <c:pt idx="2972">
                  <c:v>4.7552000000000003</c:v>
                </c:pt>
                <c:pt idx="2973">
                  <c:v>4.7568000000000001</c:v>
                </c:pt>
                <c:pt idx="2974">
                  <c:v>4.7584</c:v>
                </c:pt>
                <c:pt idx="2975">
                  <c:v>4.76</c:v>
                </c:pt>
                <c:pt idx="2976">
                  <c:v>4.7616000000000005</c:v>
                </c:pt>
                <c:pt idx="2977">
                  <c:v>4.7632000000000003</c:v>
                </c:pt>
                <c:pt idx="2978">
                  <c:v>4.7648000000000001</c:v>
                </c:pt>
                <c:pt idx="2979">
                  <c:v>4.7664</c:v>
                </c:pt>
                <c:pt idx="2980">
                  <c:v>4.7679999999999998</c:v>
                </c:pt>
                <c:pt idx="2981">
                  <c:v>4.7696000000000005</c:v>
                </c:pt>
                <c:pt idx="2982">
                  <c:v>4.7712000000000003</c:v>
                </c:pt>
                <c:pt idx="2983">
                  <c:v>4.7728000000000002</c:v>
                </c:pt>
                <c:pt idx="2984">
                  <c:v>4.7744</c:v>
                </c:pt>
                <c:pt idx="2985">
                  <c:v>4.7759999999999998</c:v>
                </c:pt>
                <c:pt idx="2986">
                  <c:v>4.7776000000000005</c:v>
                </c:pt>
                <c:pt idx="2987">
                  <c:v>4.7792000000000003</c:v>
                </c:pt>
                <c:pt idx="2988">
                  <c:v>4.7808000000000002</c:v>
                </c:pt>
                <c:pt idx="2989">
                  <c:v>4.7824</c:v>
                </c:pt>
                <c:pt idx="2990">
                  <c:v>4.7839999999999998</c:v>
                </c:pt>
                <c:pt idx="2991">
                  <c:v>4.7856000000000005</c:v>
                </c:pt>
                <c:pt idx="2992">
                  <c:v>4.7872000000000003</c:v>
                </c:pt>
                <c:pt idx="2993">
                  <c:v>4.7888000000000002</c:v>
                </c:pt>
                <c:pt idx="2994">
                  <c:v>4.7904</c:v>
                </c:pt>
                <c:pt idx="2995">
                  <c:v>4.7919999999999998</c:v>
                </c:pt>
                <c:pt idx="2996">
                  <c:v>4.7936000000000005</c:v>
                </c:pt>
                <c:pt idx="2997">
                  <c:v>4.7952000000000004</c:v>
                </c:pt>
                <c:pt idx="2998">
                  <c:v>4.7968000000000002</c:v>
                </c:pt>
                <c:pt idx="2999">
                  <c:v>4.7984</c:v>
                </c:pt>
                <c:pt idx="3000">
                  <c:v>4.8</c:v>
                </c:pt>
                <c:pt idx="3001">
                  <c:v>4.8016000000000005</c:v>
                </c:pt>
                <c:pt idx="3002">
                  <c:v>4.8032000000000004</c:v>
                </c:pt>
                <c:pt idx="3003">
                  <c:v>4.8048000000000002</c:v>
                </c:pt>
                <c:pt idx="3004">
                  <c:v>4.8064</c:v>
                </c:pt>
                <c:pt idx="3005">
                  <c:v>4.8079999999999998</c:v>
                </c:pt>
                <c:pt idx="3006">
                  <c:v>4.8096000000000005</c:v>
                </c:pt>
                <c:pt idx="3007">
                  <c:v>4.8112000000000004</c:v>
                </c:pt>
                <c:pt idx="3008">
                  <c:v>4.8128000000000002</c:v>
                </c:pt>
                <c:pt idx="3009">
                  <c:v>4.8144</c:v>
                </c:pt>
                <c:pt idx="3010">
                  <c:v>4.8159999999999998</c:v>
                </c:pt>
                <c:pt idx="3011">
                  <c:v>4.8176000000000005</c:v>
                </c:pt>
                <c:pt idx="3012">
                  <c:v>4.8192000000000004</c:v>
                </c:pt>
                <c:pt idx="3013">
                  <c:v>4.8208000000000002</c:v>
                </c:pt>
                <c:pt idx="3014">
                  <c:v>4.8224</c:v>
                </c:pt>
                <c:pt idx="3015">
                  <c:v>4.8239999999999998</c:v>
                </c:pt>
                <c:pt idx="3016">
                  <c:v>4.8256000000000006</c:v>
                </c:pt>
                <c:pt idx="3017">
                  <c:v>4.8272000000000004</c:v>
                </c:pt>
                <c:pt idx="3018">
                  <c:v>4.8288000000000002</c:v>
                </c:pt>
                <c:pt idx="3019">
                  <c:v>4.8304</c:v>
                </c:pt>
                <c:pt idx="3020">
                  <c:v>4.8319999999999999</c:v>
                </c:pt>
                <c:pt idx="3021">
                  <c:v>4.8336000000000006</c:v>
                </c:pt>
                <c:pt idx="3022">
                  <c:v>4.8352000000000004</c:v>
                </c:pt>
                <c:pt idx="3023">
                  <c:v>4.8368000000000002</c:v>
                </c:pt>
                <c:pt idx="3024">
                  <c:v>4.8384</c:v>
                </c:pt>
                <c:pt idx="3025">
                  <c:v>4.84</c:v>
                </c:pt>
                <c:pt idx="3026">
                  <c:v>4.8416000000000006</c:v>
                </c:pt>
                <c:pt idx="3027">
                  <c:v>4.8432000000000004</c:v>
                </c:pt>
                <c:pt idx="3028">
                  <c:v>4.8448000000000002</c:v>
                </c:pt>
                <c:pt idx="3029">
                  <c:v>4.8464</c:v>
                </c:pt>
                <c:pt idx="3030">
                  <c:v>4.8479999999999999</c:v>
                </c:pt>
                <c:pt idx="3031">
                  <c:v>4.8496000000000006</c:v>
                </c:pt>
                <c:pt idx="3032">
                  <c:v>4.8512000000000004</c:v>
                </c:pt>
                <c:pt idx="3033">
                  <c:v>4.8528000000000002</c:v>
                </c:pt>
                <c:pt idx="3034">
                  <c:v>4.8544</c:v>
                </c:pt>
                <c:pt idx="3035">
                  <c:v>4.8559999999999999</c:v>
                </c:pt>
                <c:pt idx="3036">
                  <c:v>4.8576000000000006</c:v>
                </c:pt>
                <c:pt idx="3037">
                  <c:v>4.8592000000000004</c:v>
                </c:pt>
                <c:pt idx="3038">
                  <c:v>4.8608000000000002</c:v>
                </c:pt>
                <c:pt idx="3039">
                  <c:v>4.8624000000000001</c:v>
                </c:pt>
                <c:pt idx="3040">
                  <c:v>4.8639999999999999</c:v>
                </c:pt>
                <c:pt idx="3041">
                  <c:v>4.8656000000000006</c:v>
                </c:pt>
                <c:pt idx="3042">
                  <c:v>4.8672000000000004</c:v>
                </c:pt>
                <c:pt idx="3043">
                  <c:v>4.8688000000000002</c:v>
                </c:pt>
                <c:pt idx="3044">
                  <c:v>4.8704000000000001</c:v>
                </c:pt>
                <c:pt idx="3045">
                  <c:v>4.8719999999999999</c:v>
                </c:pt>
                <c:pt idx="3046">
                  <c:v>4.8736000000000006</c:v>
                </c:pt>
                <c:pt idx="3047">
                  <c:v>4.8752000000000004</c:v>
                </c:pt>
                <c:pt idx="3048">
                  <c:v>4.8768000000000002</c:v>
                </c:pt>
                <c:pt idx="3049">
                  <c:v>4.8784000000000001</c:v>
                </c:pt>
                <c:pt idx="3050">
                  <c:v>4.88</c:v>
                </c:pt>
                <c:pt idx="3051">
                  <c:v>4.8816000000000006</c:v>
                </c:pt>
                <c:pt idx="3052">
                  <c:v>4.8832000000000004</c:v>
                </c:pt>
                <c:pt idx="3053">
                  <c:v>4.8848000000000003</c:v>
                </c:pt>
                <c:pt idx="3054">
                  <c:v>4.8864000000000001</c:v>
                </c:pt>
                <c:pt idx="3055">
                  <c:v>4.8879999999999999</c:v>
                </c:pt>
                <c:pt idx="3056">
                  <c:v>4.8896000000000006</c:v>
                </c:pt>
                <c:pt idx="3057">
                  <c:v>4.8912000000000004</c:v>
                </c:pt>
                <c:pt idx="3058">
                  <c:v>4.8928000000000003</c:v>
                </c:pt>
                <c:pt idx="3059">
                  <c:v>4.8944000000000001</c:v>
                </c:pt>
                <c:pt idx="3060">
                  <c:v>4.8959999999999999</c:v>
                </c:pt>
                <c:pt idx="3061">
                  <c:v>4.8976000000000006</c:v>
                </c:pt>
                <c:pt idx="3062">
                  <c:v>4.8992000000000004</c:v>
                </c:pt>
                <c:pt idx="3063">
                  <c:v>4.9008000000000003</c:v>
                </c:pt>
                <c:pt idx="3064">
                  <c:v>4.9024000000000001</c:v>
                </c:pt>
                <c:pt idx="3065">
                  <c:v>4.9039999999999999</c:v>
                </c:pt>
                <c:pt idx="3066">
                  <c:v>4.9056000000000006</c:v>
                </c:pt>
                <c:pt idx="3067">
                  <c:v>4.9072000000000005</c:v>
                </c:pt>
                <c:pt idx="3068">
                  <c:v>4.9088000000000003</c:v>
                </c:pt>
                <c:pt idx="3069">
                  <c:v>4.9104000000000001</c:v>
                </c:pt>
                <c:pt idx="3070">
                  <c:v>4.9119999999999999</c:v>
                </c:pt>
                <c:pt idx="3071">
                  <c:v>4.9136000000000006</c:v>
                </c:pt>
                <c:pt idx="3072">
                  <c:v>4.9152000000000005</c:v>
                </c:pt>
                <c:pt idx="3073">
                  <c:v>4.9168000000000003</c:v>
                </c:pt>
                <c:pt idx="3074">
                  <c:v>4.9184000000000001</c:v>
                </c:pt>
                <c:pt idx="3075">
                  <c:v>4.92</c:v>
                </c:pt>
                <c:pt idx="3076">
                  <c:v>4.9216000000000006</c:v>
                </c:pt>
                <c:pt idx="3077">
                  <c:v>4.9232000000000005</c:v>
                </c:pt>
                <c:pt idx="3078">
                  <c:v>4.9248000000000003</c:v>
                </c:pt>
                <c:pt idx="3079">
                  <c:v>4.9264000000000001</c:v>
                </c:pt>
                <c:pt idx="3080">
                  <c:v>4.9279999999999999</c:v>
                </c:pt>
                <c:pt idx="3081">
                  <c:v>4.9296000000000006</c:v>
                </c:pt>
                <c:pt idx="3082">
                  <c:v>4.9312000000000005</c:v>
                </c:pt>
                <c:pt idx="3083">
                  <c:v>4.9328000000000003</c:v>
                </c:pt>
                <c:pt idx="3084">
                  <c:v>4.9344000000000001</c:v>
                </c:pt>
                <c:pt idx="3085">
                  <c:v>4.9359999999999999</c:v>
                </c:pt>
                <c:pt idx="3086">
                  <c:v>4.9376000000000007</c:v>
                </c:pt>
                <c:pt idx="3087">
                  <c:v>4.9392000000000005</c:v>
                </c:pt>
                <c:pt idx="3088">
                  <c:v>4.9408000000000003</c:v>
                </c:pt>
                <c:pt idx="3089">
                  <c:v>4.9424000000000001</c:v>
                </c:pt>
                <c:pt idx="3090">
                  <c:v>4.944</c:v>
                </c:pt>
                <c:pt idx="3091">
                  <c:v>4.9456000000000007</c:v>
                </c:pt>
                <c:pt idx="3092">
                  <c:v>4.9472000000000005</c:v>
                </c:pt>
                <c:pt idx="3093">
                  <c:v>4.9488000000000003</c:v>
                </c:pt>
                <c:pt idx="3094">
                  <c:v>4.9504000000000001</c:v>
                </c:pt>
                <c:pt idx="3095">
                  <c:v>4.952</c:v>
                </c:pt>
                <c:pt idx="3096">
                  <c:v>4.9536000000000007</c:v>
                </c:pt>
                <c:pt idx="3097">
                  <c:v>4.9552000000000005</c:v>
                </c:pt>
                <c:pt idx="3098">
                  <c:v>4.9568000000000003</c:v>
                </c:pt>
                <c:pt idx="3099">
                  <c:v>4.9584000000000001</c:v>
                </c:pt>
                <c:pt idx="3100">
                  <c:v>4.96</c:v>
                </c:pt>
                <c:pt idx="3101">
                  <c:v>4.9616000000000007</c:v>
                </c:pt>
                <c:pt idx="3102">
                  <c:v>4.9632000000000005</c:v>
                </c:pt>
                <c:pt idx="3103">
                  <c:v>4.9648000000000003</c:v>
                </c:pt>
                <c:pt idx="3104">
                  <c:v>4.9664000000000001</c:v>
                </c:pt>
                <c:pt idx="3105">
                  <c:v>4.968</c:v>
                </c:pt>
                <c:pt idx="3106">
                  <c:v>4.9695999999999998</c:v>
                </c:pt>
                <c:pt idx="3107">
                  <c:v>4.9712000000000005</c:v>
                </c:pt>
                <c:pt idx="3108">
                  <c:v>4.9728000000000003</c:v>
                </c:pt>
                <c:pt idx="3109">
                  <c:v>4.9744000000000002</c:v>
                </c:pt>
                <c:pt idx="3110">
                  <c:v>4.976</c:v>
                </c:pt>
                <c:pt idx="3111">
                  <c:v>4.9775999999999998</c:v>
                </c:pt>
                <c:pt idx="3112">
                  <c:v>4.9792000000000005</c:v>
                </c:pt>
                <c:pt idx="3113">
                  <c:v>4.9808000000000003</c:v>
                </c:pt>
                <c:pt idx="3114">
                  <c:v>4.9824000000000002</c:v>
                </c:pt>
                <c:pt idx="3115">
                  <c:v>4.984</c:v>
                </c:pt>
                <c:pt idx="3116">
                  <c:v>4.9855999999999998</c:v>
                </c:pt>
                <c:pt idx="3117">
                  <c:v>4.9872000000000005</c:v>
                </c:pt>
                <c:pt idx="3118">
                  <c:v>4.9888000000000003</c:v>
                </c:pt>
                <c:pt idx="3119">
                  <c:v>4.9904000000000002</c:v>
                </c:pt>
                <c:pt idx="3120">
                  <c:v>4.992</c:v>
                </c:pt>
                <c:pt idx="3121">
                  <c:v>4.9935999999999998</c:v>
                </c:pt>
                <c:pt idx="3122">
                  <c:v>4.9952000000000005</c:v>
                </c:pt>
                <c:pt idx="3123">
                  <c:v>4.9968000000000004</c:v>
                </c:pt>
                <c:pt idx="3124">
                  <c:v>4.9984000000000002</c:v>
                </c:pt>
                <c:pt idx="3125">
                  <c:v>5</c:v>
                </c:pt>
                <c:pt idx="3126">
                  <c:v>5.0015999999999998</c:v>
                </c:pt>
                <c:pt idx="3127">
                  <c:v>5.0032000000000005</c:v>
                </c:pt>
                <c:pt idx="3128">
                  <c:v>5.0048000000000004</c:v>
                </c:pt>
                <c:pt idx="3129">
                  <c:v>5.0064000000000002</c:v>
                </c:pt>
                <c:pt idx="3130">
                  <c:v>5.008</c:v>
                </c:pt>
                <c:pt idx="3131">
                  <c:v>5.0095999999999998</c:v>
                </c:pt>
                <c:pt idx="3132">
                  <c:v>5.0112000000000005</c:v>
                </c:pt>
                <c:pt idx="3133">
                  <c:v>5.0128000000000004</c:v>
                </c:pt>
                <c:pt idx="3134">
                  <c:v>5.0144000000000002</c:v>
                </c:pt>
                <c:pt idx="3135">
                  <c:v>5.016</c:v>
                </c:pt>
                <c:pt idx="3136">
                  <c:v>5.0175999999999998</c:v>
                </c:pt>
                <c:pt idx="3137">
                  <c:v>5.0192000000000005</c:v>
                </c:pt>
                <c:pt idx="3138">
                  <c:v>5.0208000000000004</c:v>
                </c:pt>
                <c:pt idx="3139">
                  <c:v>5.0224000000000002</c:v>
                </c:pt>
                <c:pt idx="3140">
                  <c:v>5.024</c:v>
                </c:pt>
                <c:pt idx="3141">
                  <c:v>5.0255999999999998</c:v>
                </c:pt>
                <c:pt idx="3142">
                  <c:v>5.0272000000000006</c:v>
                </c:pt>
                <c:pt idx="3143">
                  <c:v>5.0288000000000004</c:v>
                </c:pt>
                <c:pt idx="3144">
                  <c:v>5.0304000000000002</c:v>
                </c:pt>
                <c:pt idx="3145">
                  <c:v>5.032</c:v>
                </c:pt>
                <c:pt idx="3146">
                  <c:v>5.0335999999999999</c:v>
                </c:pt>
                <c:pt idx="3147">
                  <c:v>5.0352000000000006</c:v>
                </c:pt>
                <c:pt idx="3148">
                  <c:v>5.0368000000000004</c:v>
                </c:pt>
                <c:pt idx="3149">
                  <c:v>5.0384000000000002</c:v>
                </c:pt>
                <c:pt idx="3150">
                  <c:v>5.04</c:v>
                </c:pt>
                <c:pt idx="3151">
                  <c:v>5.0415999999999999</c:v>
                </c:pt>
                <c:pt idx="3152">
                  <c:v>5.0432000000000006</c:v>
                </c:pt>
                <c:pt idx="3153">
                  <c:v>5.0448000000000004</c:v>
                </c:pt>
                <c:pt idx="3154">
                  <c:v>5.0464000000000002</c:v>
                </c:pt>
                <c:pt idx="3155">
                  <c:v>5.048</c:v>
                </c:pt>
                <c:pt idx="3156">
                  <c:v>5.0495999999999999</c:v>
                </c:pt>
                <c:pt idx="3157">
                  <c:v>5.0512000000000006</c:v>
                </c:pt>
                <c:pt idx="3158">
                  <c:v>5.0528000000000004</c:v>
                </c:pt>
                <c:pt idx="3159">
                  <c:v>5.0544000000000002</c:v>
                </c:pt>
                <c:pt idx="3160">
                  <c:v>5.056</c:v>
                </c:pt>
                <c:pt idx="3161">
                  <c:v>5.0575999999999999</c:v>
                </c:pt>
                <c:pt idx="3162">
                  <c:v>5.0592000000000006</c:v>
                </c:pt>
                <c:pt idx="3163">
                  <c:v>5.0608000000000004</c:v>
                </c:pt>
                <c:pt idx="3164">
                  <c:v>5.0624000000000002</c:v>
                </c:pt>
                <c:pt idx="3165">
                  <c:v>5.0640000000000001</c:v>
                </c:pt>
                <c:pt idx="3166">
                  <c:v>5.0655999999999999</c:v>
                </c:pt>
                <c:pt idx="3167">
                  <c:v>5.0672000000000006</c:v>
                </c:pt>
                <c:pt idx="3168">
                  <c:v>5.0688000000000004</c:v>
                </c:pt>
                <c:pt idx="3169">
                  <c:v>5.0704000000000002</c:v>
                </c:pt>
                <c:pt idx="3170">
                  <c:v>5.0720000000000001</c:v>
                </c:pt>
                <c:pt idx="3171">
                  <c:v>5.0735999999999999</c:v>
                </c:pt>
                <c:pt idx="3172">
                  <c:v>5.0752000000000006</c:v>
                </c:pt>
                <c:pt idx="3173">
                  <c:v>5.0768000000000004</c:v>
                </c:pt>
                <c:pt idx="3174">
                  <c:v>5.0784000000000002</c:v>
                </c:pt>
                <c:pt idx="3175">
                  <c:v>5.08</c:v>
                </c:pt>
                <c:pt idx="3176">
                  <c:v>5.0815999999999999</c:v>
                </c:pt>
                <c:pt idx="3177">
                  <c:v>5.0832000000000006</c:v>
                </c:pt>
                <c:pt idx="3178">
                  <c:v>5.0848000000000004</c:v>
                </c:pt>
                <c:pt idx="3179">
                  <c:v>5.0864000000000003</c:v>
                </c:pt>
                <c:pt idx="3180">
                  <c:v>5.0880000000000001</c:v>
                </c:pt>
                <c:pt idx="3181">
                  <c:v>5.0895999999999999</c:v>
                </c:pt>
                <c:pt idx="3182">
                  <c:v>5.0912000000000006</c:v>
                </c:pt>
                <c:pt idx="3183">
                  <c:v>5.0928000000000004</c:v>
                </c:pt>
                <c:pt idx="3184">
                  <c:v>5.0944000000000003</c:v>
                </c:pt>
                <c:pt idx="3185">
                  <c:v>5.0960000000000001</c:v>
                </c:pt>
                <c:pt idx="3186">
                  <c:v>5.0975999999999999</c:v>
                </c:pt>
                <c:pt idx="3187">
                  <c:v>5.0992000000000006</c:v>
                </c:pt>
                <c:pt idx="3188">
                  <c:v>5.1008000000000004</c:v>
                </c:pt>
                <c:pt idx="3189">
                  <c:v>5.1024000000000003</c:v>
                </c:pt>
                <c:pt idx="3190">
                  <c:v>5.1040000000000001</c:v>
                </c:pt>
                <c:pt idx="3191">
                  <c:v>5.1055999999999999</c:v>
                </c:pt>
                <c:pt idx="3192">
                  <c:v>5.1072000000000006</c:v>
                </c:pt>
                <c:pt idx="3193">
                  <c:v>5.1088000000000005</c:v>
                </c:pt>
                <c:pt idx="3194">
                  <c:v>5.1104000000000003</c:v>
                </c:pt>
                <c:pt idx="3195">
                  <c:v>5.1120000000000001</c:v>
                </c:pt>
                <c:pt idx="3196">
                  <c:v>5.1135999999999999</c:v>
                </c:pt>
                <c:pt idx="3197">
                  <c:v>5.1152000000000006</c:v>
                </c:pt>
                <c:pt idx="3198">
                  <c:v>5.1168000000000005</c:v>
                </c:pt>
                <c:pt idx="3199">
                  <c:v>5.1184000000000003</c:v>
                </c:pt>
                <c:pt idx="3200">
                  <c:v>5.12</c:v>
                </c:pt>
                <c:pt idx="3201">
                  <c:v>5.1215999999999999</c:v>
                </c:pt>
                <c:pt idx="3202">
                  <c:v>5.1232000000000006</c:v>
                </c:pt>
                <c:pt idx="3203">
                  <c:v>5.1248000000000005</c:v>
                </c:pt>
                <c:pt idx="3204">
                  <c:v>5.1264000000000003</c:v>
                </c:pt>
                <c:pt idx="3205">
                  <c:v>5.1280000000000001</c:v>
                </c:pt>
                <c:pt idx="3206">
                  <c:v>5.1295999999999999</c:v>
                </c:pt>
                <c:pt idx="3207">
                  <c:v>5.1312000000000006</c:v>
                </c:pt>
                <c:pt idx="3208">
                  <c:v>5.1328000000000005</c:v>
                </c:pt>
                <c:pt idx="3209">
                  <c:v>5.1344000000000003</c:v>
                </c:pt>
                <c:pt idx="3210">
                  <c:v>5.1360000000000001</c:v>
                </c:pt>
                <c:pt idx="3211">
                  <c:v>5.1375999999999999</c:v>
                </c:pt>
                <c:pt idx="3212">
                  <c:v>5.1392000000000007</c:v>
                </c:pt>
                <c:pt idx="3213">
                  <c:v>5.1408000000000005</c:v>
                </c:pt>
                <c:pt idx="3214">
                  <c:v>5.1424000000000003</c:v>
                </c:pt>
                <c:pt idx="3215">
                  <c:v>5.1440000000000001</c:v>
                </c:pt>
                <c:pt idx="3216">
                  <c:v>5.1456</c:v>
                </c:pt>
                <c:pt idx="3217">
                  <c:v>5.1472000000000007</c:v>
                </c:pt>
                <c:pt idx="3218">
                  <c:v>5.1488000000000005</c:v>
                </c:pt>
                <c:pt idx="3219">
                  <c:v>5.1504000000000003</c:v>
                </c:pt>
                <c:pt idx="3220">
                  <c:v>5.1520000000000001</c:v>
                </c:pt>
                <c:pt idx="3221">
                  <c:v>5.1536</c:v>
                </c:pt>
                <c:pt idx="3222">
                  <c:v>5.1552000000000007</c:v>
                </c:pt>
                <c:pt idx="3223">
                  <c:v>5.1568000000000005</c:v>
                </c:pt>
                <c:pt idx="3224">
                  <c:v>5.1584000000000003</c:v>
                </c:pt>
                <c:pt idx="3225">
                  <c:v>5.16</c:v>
                </c:pt>
                <c:pt idx="3226">
                  <c:v>5.1616</c:v>
                </c:pt>
                <c:pt idx="3227">
                  <c:v>5.1632000000000007</c:v>
                </c:pt>
                <c:pt idx="3228">
                  <c:v>5.1648000000000005</c:v>
                </c:pt>
                <c:pt idx="3229">
                  <c:v>5.1664000000000003</c:v>
                </c:pt>
                <c:pt idx="3230">
                  <c:v>5.1680000000000001</c:v>
                </c:pt>
                <c:pt idx="3231">
                  <c:v>5.1696</c:v>
                </c:pt>
                <c:pt idx="3232">
                  <c:v>5.1712000000000007</c:v>
                </c:pt>
                <c:pt idx="3233">
                  <c:v>5.1728000000000005</c:v>
                </c:pt>
                <c:pt idx="3234">
                  <c:v>5.1744000000000003</c:v>
                </c:pt>
                <c:pt idx="3235">
                  <c:v>5.1760000000000002</c:v>
                </c:pt>
                <c:pt idx="3236">
                  <c:v>5.1776</c:v>
                </c:pt>
                <c:pt idx="3237">
                  <c:v>5.1791999999999998</c:v>
                </c:pt>
                <c:pt idx="3238">
                  <c:v>5.1808000000000005</c:v>
                </c:pt>
                <c:pt idx="3239">
                  <c:v>5.1824000000000003</c:v>
                </c:pt>
                <c:pt idx="3240">
                  <c:v>5.1840000000000002</c:v>
                </c:pt>
                <c:pt idx="3241">
                  <c:v>5.1856</c:v>
                </c:pt>
                <c:pt idx="3242">
                  <c:v>5.1871999999999998</c:v>
                </c:pt>
                <c:pt idx="3243">
                  <c:v>5.1888000000000005</c:v>
                </c:pt>
                <c:pt idx="3244">
                  <c:v>5.1904000000000003</c:v>
                </c:pt>
                <c:pt idx="3245">
                  <c:v>5.1920000000000002</c:v>
                </c:pt>
                <c:pt idx="3246">
                  <c:v>5.1936</c:v>
                </c:pt>
                <c:pt idx="3247">
                  <c:v>5.1951999999999998</c:v>
                </c:pt>
                <c:pt idx="3248">
                  <c:v>5.1968000000000005</c:v>
                </c:pt>
                <c:pt idx="3249">
                  <c:v>5.1984000000000004</c:v>
                </c:pt>
                <c:pt idx="3250">
                  <c:v>5.2</c:v>
                </c:pt>
                <c:pt idx="3251">
                  <c:v>5.2016</c:v>
                </c:pt>
                <c:pt idx="3252">
                  <c:v>5.2031999999999998</c:v>
                </c:pt>
                <c:pt idx="3253">
                  <c:v>5.2048000000000005</c:v>
                </c:pt>
                <c:pt idx="3254">
                  <c:v>5.2064000000000004</c:v>
                </c:pt>
                <c:pt idx="3255">
                  <c:v>5.2080000000000002</c:v>
                </c:pt>
                <c:pt idx="3256">
                  <c:v>5.2096</c:v>
                </c:pt>
                <c:pt idx="3257">
                  <c:v>5.2111999999999998</c:v>
                </c:pt>
                <c:pt idx="3258">
                  <c:v>5.2128000000000005</c:v>
                </c:pt>
                <c:pt idx="3259">
                  <c:v>5.2144000000000004</c:v>
                </c:pt>
                <c:pt idx="3260">
                  <c:v>5.2160000000000002</c:v>
                </c:pt>
                <c:pt idx="3261">
                  <c:v>5.2176</c:v>
                </c:pt>
                <c:pt idx="3262">
                  <c:v>5.2191999999999998</c:v>
                </c:pt>
                <c:pt idx="3263">
                  <c:v>5.2208000000000006</c:v>
                </c:pt>
                <c:pt idx="3264">
                  <c:v>5.2224000000000004</c:v>
                </c:pt>
                <c:pt idx="3265">
                  <c:v>5.2240000000000002</c:v>
                </c:pt>
                <c:pt idx="3266">
                  <c:v>5.2256</c:v>
                </c:pt>
                <c:pt idx="3267">
                  <c:v>5.2271999999999998</c:v>
                </c:pt>
                <c:pt idx="3268">
                  <c:v>5.2288000000000006</c:v>
                </c:pt>
                <c:pt idx="3269">
                  <c:v>5.2304000000000004</c:v>
                </c:pt>
                <c:pt idx="3270">
                  <c:v>5.2320000000000002</c:v>
                </c:pt>
                <c:pt idx="3271">
                  <c:v>5.2336</c:v>
                </c:pt>
                <c:pt idx="3272">
                  <c:v>5.2351999999999999</c:v>
                </c:pt>
                <c:pt idx="3273">
                  <c:v>5.2368000000000006</c:v>
                </c:pt>
                <c:pt idx="3274">
                  <c:v>5.2384000000000004</c:v>
                </c:pt>
                <c:pt idx="3275">
                  <c:v>5.24</c:v>
                </c:pt>
                <c:pt idx="3276">
                  <c:v>5.2416</c:v>
                </c:pt>
                <c:pt idx="3277">
                  <c:v>5.2431999999999999</c:v>
                </c:pt>
                <c:pt idx="3278">
                  <c:v>5.2448000000000006</c:v>
                </c:pt>
                <c:pt idx="3279">
                  <c:v>5.2464000000000004</c:v>
                </c:pt>
                <c:pt idx="3280">
                  <c:v>5.2480000000000002</c:v>
                </c:pt>
                <c:pt idx="3281">
                  <c:v>5.2496</c:v>
                </c:pt>
                <c:pt idx="3282">
                  <c:v>5.2511999999999999</c:v>
                </c:pt>
                <c:pt idx="3283">
                  <c:v>5.2528000000000006</c:v>
                </c:pt>
                <c:pt idx="3284">
                  <c:v>5.2544000000000004</c:v>
                </c:pt>
                <c:pt idx="3285">
                  <c:v>5.2560000000000002</c:v>
                </c:pt>
                <c:pt idx="3286">
                  <c:v>5.2576000000000001</c:v>
                </c:pt>
                <c:pt idx="3287">
                  <c:v>5.2591999999999999</c:v>
                </c:pt>
                <c:pt idx="3288">
                  <c:v>5.2608000000000006</c:v>
                </c:pt>
                <c:pt idx="3289">
                  <c:v>5.2624000000000004</c:v>
                </c:pt>
                <c:pt idx="3290">
                  <c:v>5.2640000000000002</c:v>
                </c:pt>
                <c:pt idx="3291">
                  <c:v>5.2656000000000001</c:v>
                </c:pt>
                <c:pt idx="3292">
                  <c:v>5.2671999999999999</c:v>
                </c:pt>
                <c:pt idx="3293">
                  <c:v>5.2688000000000006</c:v>
                </c:pt>
                <c:pt idx="3294">
                  <c:v>5.2704000000000004</c:v>
                </c:pt>
                <c:pt idx="3295">
                  <c:v>5.2720000000000002</c:v>
                </c:pt>
                <c:pt idx="3296">
                  <c:v>5.2736000000000001</c:v>
                </c:pt>
                <c:pt idx="3297">
                  <c:v>5.2751999999999999</c:v>
                </c:pt>
                <c:pt idx="3298">
                  <c:v>5.2768000000000006</c:v>
                </c:pt>
                <c:pt idx="3299">
                  <c:v>5.2784000000000004</c:v>
                </c:pt>
                <c:pt idx="3300">
                  <c:v>5.28</c:v>
                </c:pt>
                <c:pt idx="3301">
                  <c:v>5.2816000000000001</c:v>
                </c:pt>
                <c:pt idx="3302">
                  <c:v>5.2831999999999999</c:v>
                </c:pt>
                <c:pt idx="3303">
                  <c:v>5.2848000000000006</c:v>
                </c:pt>
                <c:pt idx="3304">
                  <c:v>5.2864000000000004</c:v>
                </c:pt>
                <c:pt idx="3305">
                  <c:v>5.2880000000000003</c:v>
                </c:pt>
                <c:pt idx="3306">
                  <c:v>5.2896000000000001</c:v>
                </c:pt>
                <c:pt idx="3307">
                  <c:v>5.2911999999999999</c:v>
                </c:pt>
                <c:pt idx="3308">
                  <c:v>5.2928000000000006</c:v>
                </c:pt>
                <c:pt idx="3309">
                  <c:v>5.2944000000000004</c:v>
                </c:pt>
                <c:pt idx="3310">
                  <c:v>5.2960000000000003</c:v>
                </c:pt>
                <c:pt idx="3311">
                  <c:v>5.2976000000000001</c:v>
                </c:pt>
                <c:pt idx="3312">
                  <c:v>5.2991999999999999</c:v>
                </c:pt>
                <c:pt idx="3313">
                  <c:v>5.3008000000000006</c:v>
                </c:pt>
                <c:pt idx="3314">
                  <c:v>5.3024000000000004</c:v>
                </c:pt>
                <c:pt idx="3315">
                  <c:v>5.3040000000000003</c:v>
                </c:pt>
                <c:pt idx="3316">
                  <c:v>5.3056000000000001</c:v>
                </c:pt>
                <c:pt idx="3317">
                  <c:v>5.3071999999999999</c:v>
                </c:pt>
                <c:pt idx="3318">
                  <c:v>5.3088000000000006</c:v>
                </c:pt>
                <c:pt idx="3319">
                  <c:v>5.3104000000000005</c:v>
                </c:pt>
                <c:pt idx="3320">
                  <c:v>5.3120000000000003</c:v>
                </c:pt>
                <c:pt idx="3321">
                  <c:v>5.3136000000000001</c:v>
                </c:pt>
                <c:pt idx="3322">
                  <c:v>5.3151999999999999</c:v>
                </c:pt>
                <c:pt idx="3323">
                  <c:v>5.3168000000000006</c:v>
                </c:pt>
                <c:pt idx="3324">
                  <c:v>5.3184000000000005</c:v>
                </c:pt>
                <c:pt idx="3325">
                  <c:v>5.32</c:v>
                </c:pt>
                <c:pt idx="3326">
                  <c:v>5.3216000000000001</c:v>
                </c:pt>
                <c:pt idx="3327">
                  <c:v>5.3231999999999999</c:v>
                </c:pt>
                <c:pt idx="3328">
                  <c:v>5.3248000000000006</c:v>
                </c:pt>
                <c:pt idx="3329">
                  <c:v>5.3264000000000005</c:v>
                </c:pt>
                <c:pt idx="3330">
                  <c:v>5.3280000000000003</c:v>
                </c:pt>
                <c:pt idx="3331">
                  <c:v>5.3296000000000001</c:v>
                </c:pt>
                <c:pt idx="3332">
                  <c:v>5.3311999999999999</c:v>
                </c:pt>
                <c:pt idx="3333">
                  <c:v>5.3328000000000007</c:v>
                </c:pt>
                <c:pt idx="3334">
                  <c:v>5.3344000000000005</c:v>
                </c:pt>
                <c:pt idx="3335">
                  <c:v>5.3360000000000003</c:v>
                </c:pt>
                <c:pt idx="3336">
                  <c:v>5.3376000000000001</c:v>
                </c:pt>
                <c:pt idx="3337">
                  <c:v>5.3391999999999999</c:v>
                </c:pt>
                <c:pt idx="3338">
                  <c:v>5.3408000000000007</c:v>
                </c:pt>
                <c:pt idx="3339">
                  <c:v>5.3424000000000005</c:v>
                </c:pt>
                <c:pt idx="3340">
                  <c:v>5.3440000000000003</c:v>
                </c:pt>
                <c:pt idx="3341">
                  <c:v>5.3456000000000001</c:v>
                </c:pt>
                <c:pt idx="3342">
                  <c:v>5.3472</c:v>
                </c:pt>
                <c:pt idx="3343">
                  <c:v>5.3488000000000007</c:v>
                </c:pt>
                <c:pt idx="3344">
                  <c:v>5.3504000000000005</c:v>
                </c:pt>
                <c:pt idx="3345">
                  <c:v>5.3520000000000003</c:v>
                </c:pt>
                <c:pt idx="3346">
                  <c:v>5.3536000000000001</c:v>
                </c:pt>
                <c:pt idx="3347">
                  <c:v>5.3552</c:v>
                </c:pt>
                <c:pt idx="3348">
                  <c:v>5.3568000000000007</c:v>
                </c:pt>
                <c:pt idx="3349">
                  <c:v>5.3584000000000005</c:v>
                </c:pt>
                <c:pt idx="3350">
                  <c:v>5.36</c:v>
                </c:pt>
                <c:pt idx="3351">
                  <c:v>5.3616000000000001</c:v>
                </c:pt>
                <c:pt idx="3352">
                  <c:v>5.3632</c:v>
                </c:pt>
                <c:pt idx="3353">
                  <c:v>5.3648000000000007</c:v>
                </c:pt>
                <c:pt idx="3354">
                  <c:v>5.3664000000000005</c:v>
                </c:pt>
                <c:pt idx="3355">
                  <c:v>5.3680000000000003</c:v>
                </c:pt>
                <c:pt idx="3356">
                  <c:v>5.3696000000000002</c:v>
                </c:pt>
                <c:pt idx="3357">
                  <c:v>5.3712</c:v>
                </c:pt>
                <c:pt idx="3358">
                  <c:v>5.3728000000000007</c:v>
                </c:pt>
                <c:pt idx="3359">
                  <c:v>5.3744000000000005</c:v>
                </c:pt>
                <c:pt idx="3360">
                  <c:v>5.3760000000000003</c:v>
                </c:pt>
                <c:pt idx="3361">
                  <c:v>5.3776000000000002</c:v>
                </c:pt>
                <c:pt idx="3362">
                  <c:v>5.3792</c:v>
                </c:pt>
                <c:pt idx="3363">
                  <c:v>5.3808000000000007</c:v>
                </c:pt>
                <c:pt idx="3364">
                  <c:v>5.3824000000000005</c:v>
                </c:pt>
                <c:pt idx="3365">
                  <c:v>5.3840000000000003</c:v>
                </c:pt>
                <c:pt idx="3366">
                  <c:v>5.3856000000000002</c:v>
                </c:pt>
                <c:pt idx="3367">
                  <c:v>5.3872</c:v>
                </c:pt>
                <c:pt idx="3368">
                  <c:v>5.3888000000000007</c:v>
                </c:pt>
                <c:pt idx="3369">
                  <c:v>5.3904000000000005</c:v>
                </c:pt>
                <c:pt idx="3370">
                  <c:v>5.3920000000000003</c:v>
                </c:pt>
                <c:pt idx="3371">
                  <c:v>5.3936000000000002</c:v>
                </c:pt>
                <c:pt idx="3372">
                  <c:v>5.3952</c:v>
                </c:pt>
                <c:pt idx="3373">
                  <c:v>5.3967999999999998</c:v>
                </c:pt>
                <c:pt idx="3374">
                  <c:v>5.3984000000000005</c:v>
                </c:pt>
                <c:pt idx="3375">
                  <c:v>5.4</c:v>
                </c:pt>
                <c:pt idx="3376">
                  <c:v>5.4016000000000002</c:v>
                </c:pt>
                <c:pt idx="3377">
                  <c:v>5.4032</c:v>
                </c:pt>
                <c:pt idx="3378">
                  <c:v>5.4047999999999998</c:v>
                </c:pt>
                <c:pt idx="3379">
                  <c:v>5.4064000000000005</c:v>
                </c:pt>
                <c:pt idx="3380">
                  <c:v>5.4080000000000004</c:v>
                </c:pt>
                <c:pt idx="3381">
                  <c:v>5.4096000000000002</c:v>
                </c:pt>
                <c:pt idx="3382">
                  <c:v>5.4112</c:v>
                </c:pt>
                <c:pt idx="3383">
                  <c:v>5.4127999999999998</c:v>
                </c:pt>
                <c:pt idx="3384">
                  <c:v>5.4144000000000005</c:v>
                </c:pt>
                <c:pt idx="3385">
                  <c:v>5.4160000000000004</c:v>
                </c:pt>
                <c:pt idx="3386">
                  <c:v>5.4176000000000002</c:v>
                </c:pt>
                <c:pt idx="3387">
                  <c:v>5.4192</c:v>
                </c:pt>
                <c:pt idx="3388">
                  <c:v>5.4207999999999998</c:v>
                </c:pt>
                <c:pt idx="3389">
                  <c:v>5.4224000000000006</c:v>
                </c:pt>
                <c:pt idx="3390">
                  <c:v>5.4240000000000004</c:v>
                </c:pt>
                <c:pt idx="3391">
                  <c:v>5.4256000000000002</c:v>
                </c:pt>
                <c:pt idx="3392">
                  <c:v>5.4272</c:v>
                </c:pt>
                <c:pt idx="3393">
                  <c:v>5.4287999999999998</c:v>
                </c:pt>
                <c:pt idx="3394">
                  <c:v>5.4304000000000006</c:v>
                </c:pt>
                <c:pt idx="3395">
                  <c:v>5.4320000000000004</c:v>
                </c:pt>
                <c:pt idx="3396">
                  <c:v>5.4336000000000002</c:v>
                </c:pt>
                <c:pt idx="3397">
                  <c:v>5.4352</c:v>
                </c:pt>
                <c:pt idx="3398">
                  <c:v>5.4367999999999999</c:v>
                </c:pt>
                <c:pt idx="3399">
                  <c:v>5.4384000000000006</c:v>
                </c:pt>
                <c:pt idx="3400">
                  <c:v>5.44</c:v>
                </c:pt>
                <c:pt idx="3401">
                  <c:v>5.4416000000000002</c:v>
                </c:pt>
                <c:pt idx="3402">
                  <c:v>5.4432</c:v>
                </c:pt>
                <c:pt idx="3403">
                  <c:v>5.4447999999999999</c:v>
                </c:pt>
                <c:pt idx="3404">
                  <c:v>5.4464000000000006</c:v>
                </c:pt>
                <c:pt idx="3405">
                  <c:v>5.4480000000000004</c:v>
                </c:pt>
                <c:pt idx="3406">
                  <c:v>5.4496000000000002</c:v>
                </c:pt>
                <c:pt idx="3407">
                  <c:v>5.4512</c:v>
                </c:pt>
                <c:pt idx="3408">
                  <c:v>5.4527999999999999</c:v>
                </c:pt>
                <c:pt idx="3409">
                  <c:v>5.4544000000000006</c:v>
                </c:pt>
                <c:pt idx="3410">
                  <c:v>5.4560000000000004</c:v>
                </c:pt>
                <c:pt idx="3411">
                  <c:v>5.4576000000000002</c:v>
                </c:pt>
                <c:pt idx="3412">
                  <c:v>5.4592000000000001</c:v>
                </c:pt>
                <c:pt idx="3413">
                  <c:v>5.4607999999999999</c:v>
                </c:pt>
                <c:pt idx="3414">
                  <c:v>5.4624000000000006</c:v>
                </c:pt>
                <c:pt idx="3415">
                  <c:v>5.4640000000000004</c:v>
                </c:pt>
                <c:pt idx="3416">
                  <c:v>5.4656000000000002</c:v>
                </c:pt>
                <c:pt idx="3417">
                  <c:v>5.4672000000000001</c:v>
                </c:pt>
                <c:pt idx="3418">
                  <c:v>5.4687999999999999</c:v>
                </c:pt>
                <c:pt idx="3419">
                  <c:v>5.4704000000000006</c:v>
                </c:pt>
                <c:pt idx="3420">
                  <c:v>5.4720000000000004</c:v>
                </c:pt>
                <c:pt idx="3421">
                  <c:v>5.4736000000000002</c:v>
                </c:pt>
                <c:pt idx="3422">
                  <c:v>5.4752000000000001</c:v>
                </c:pt>
                <c:pt idx="3423">
                  <c:v>5.4767999999999999</c:v>
                </c:pt>
                <c:pt idx="3424">
                  <c:v>5.4784000000000006</c:v>
                </c:pt>
                <c:pt idx="3425">
                  <c:v>5.48</c:v>
                </c:pt>
                <c:pt idx="3426">
                  <c:v>5.4816000000000003</c:v>
                </c:pt>
                <c:pt idx="3427">
                  <c:v>5.4832000000000001</c:v>
                </c:pt>
                <c:pt idx="3428">
                  <c:v>5.4847999999999999</c:v>
                </c:pt>
                <c:pt idx="3429">
                  <c:v>5.4864000000000006</c:v>
                </c:pt>
                <c:pt idx="3430">
                  <c:v>5.4880000000000004</c:v>
                </c:pt>
                <c:pt idx="3431">
                  <c:v>5.4896000000000003</c:v>
                </c:pt>
                <c:pt idx="3432">
                  <c:v>5.4912000000000001</c:v>
                </c:pt>
                <c:pt idx="3433">
                  <c:v>5.4927999999999999</c:v>
                </c:pt>
                <c:pt idx="3434">
                  <c:v>5.4944000000000006</c:v>
                </c:pt>
                <c:pt idx="3435">
                  <c:v>5.4960000000000004</c:v>
                </c:pt>
                <c:pt idx="3436">
                  <c:v>5.4976000000000003</c:v>
                </c:pt>
                <c:pt idx="3437">
                  <c:v>5.4992000000000001</c:v>
                </c:pt>
                <c:pt idx="3438">
                  <c:v>5.5007999999999999</c:v>
                </c:pt>
                <c:pt idx="3439">
                  <c:v>5.5024000000000006</c:v>
                </c:pt>
                <c:pt idx="3440">
                  <c:v>5.5040000000000004</c:v>
                </c:pt>
                <c:pt idx="3441">
                  <c:v>5.5056000000000003</c:v>
                </c:pt>
                <c:pt idx="3442">
                  <c:v>5.5072000000000001</c:v>
                </c:pt>
                <c:pt idx="3443">
                  <c:v>5.5087999999999999</c:v>
                </c:pt>
                <c:pt idx="3444">
                  <c:v>5.5104000000000006</c:v>
                </c:pt>
                <c:pt idx="3445">
                  <c:v>5.5120000000000005</c:v>
                </c:pt>
                <c:pt idx="3446">
                  <c:v>5.5136000000000003</c:v>
                </c:pt>
                <c:pt idx="3447">
                  <c:v>5.5152000000000001</c:v>
                </c:pt>
                <c:pt idx="3448">
                  <c:v>5.5167999999999999</c:v>
                </c:pt>
                <c:pt idx="3449">
                  <c:v>5.5184000000000006</c:v>
                </c:pt>
                <c:pt idx="3450">
                  <c:v>5.5200000000000005</c:v>
                </c:pt>
                <c:pt idx="3451">
                  <c:v>5.5216000000000003</c:v>
                </c:pt>
                <c:pt idx="3452">
                  <c:v>5.5232000000000001</c:v>
                </c:pt>
                <c:pt idx="3453">
                  <c:v>5.5247999999999999</c:v>
                </c:pt>
                <c:pt idx="3454">
                  <c:v>5.5264000000000006</c:v>
                </c:pt>
                <c:pt idx="3455">
                  <c:v>5.5280000000000005</c:v>
                </c:pt>
                <c:pt idx="3456">
                  <c:v>5.5296000000000003</c:v>
                </c:pt>
                <c:pt idx="3457">
                  <c:v>5.5312000000000001</c:v>
                </c:pt>
                <c:pt idx="3458">
                  <c:v>5.5327999999999999</c:v>
                </c:pt>
                <c:pt idx="3459">
                  <c:v>5.5344000000000007</c:v>
                </c:pt>
                <c:pt idx="3460">
                  <c:v>5.5360000000000005</c:v>
                </c:pt>
                <c:pt idx="3461">
                  <c:v>5.5376000000000003</c:v>
                </c:pt>
                <c:pt idx="3462">
                  <c:v>5.5392000000000001</c:v>
                </c:pt>
                <c:pt idx="3463">
                  <c:v>5.5407999999999999</c:v>
                </c:pt>
                <c:pt idx="3464">
                  <c:v>5.5424000000000007</c:v>
                </c:pt>
                <c:pt idx="3465">
                  <c:v>5.5440000000000005</c:v>
                </c:pt>
                <c:pt idx="3466">
                  <c:v>5.5456000000000003</c:v>
                </c:pt>
                <c:pt idx="3467">
                  <c:v>5.5472000000000001</c:v>
                </c:pt>
                <c:pt idx="3468">
                  <c:v>5.5488</c:v>
                </c:pt>
                <c:pt idx="3469">
                  <c:v>5.5504000000000007</c:v>
                </c:pt>
                <c:pt idx="3470">
                  <c:v>5.5520000000000005</c:v>
                </c:pt>
                <c:pt idx="3471">
                  <c:v>5.5536000000000003</c:v>
                </c:pt>
                <c:pt idx="3472">
                  <c:v>5.5552000000000001</c:v>
                </c:pt>
                <c:pt idx="3473">
                  <c:v>5.5568</c:v>
                </c:pt>
                <c:pt idx="3474">
                  <c:v>5.5584000000000007</c:v>
                </c:pt>
                <c:pt idx="3475">
                  <c:v>5.5600000000000005</c:v>
                </c:pt>
                <c:pt idx="3476">
                  <c:v>5.5616000000000003</c:v>
                </c:pt>
                <c:pt idx="3477">
                  <c:v>5.5632000000000001</c:v>
                </c:pt>
                <c:pt idx="3478">
                  <c:v>5.5648</c:v>
                </c:pt>
                <c:pt idx="3479">
                  <c:v>5.5664000000000007</c:v>
                </c:pt>
                <c:pt idx="3480">
                  <c:v>5.5680000000000005</c:v>
                </c:pt>
                <c:pt idx="3481">
                  <c:v>5.5696000000000003</c:v>
                </c:pt>
                <c:pt idx="3482">
                  <c:v>5.5712000000000002</c:v>
                </c:pt>
                <c:pt idx="3483">
                  <c:v>5.5728</c:v>
                </c:pt>
                <c:pt idx="3484">
                  <c:v>5.5744000000000007</c:v>
                </c:pt>
                <c:pt idx="3485">
                  <c:v>5.5760000000000005</c:v>
                </c:pt>
                <c:pt idx="3486">
                  <c:v>5.5776000000000003</c:v>
                </c:pt>
                <c:pt idx="3487">
                  <c:v>5.5792000000000002</c:v>
                </c:pt>
                <c:pt idx="3488">
                  <c:v>5.5808</c:v>
                </c:pt>
                <c:pt idx="3489">
                  <c:v>5.5824000000000007</c:v>
                </c:pt>
                <c:pt idx="3490">
                  <c:v>5.5840000000000005</c:v>
                </c:pt>
                <c:pt idx="3491">
                  <c:v>5.5856000000000003</c:v>
                </c:pt>
                <c:pt idx="3492">
                  <c:v>5.5872000000000002</c:v>
                </c:pt>
                <c:pt idx="3493">
                  <c:v>5.5888</c:v>
                </c:pt>
                <c:pt idx="3494">
                  <c:v>5.5904000000000007</c:v>
                </c:pt>
                <c:pt idx="3495">
                  <c:v>5.5920000000000005</c:v>
                </c:pt>
                <c:pt idx="3496">
                  <c:v>5.5936000000000003</c:v>
                </c:pt>
                <c:pt idx="3497">
                  <c:v>5.5952000000000002</c:v>
                </c:pt>
                <c:pt idx="3498">
                  <c:v>5.5968</c:v>
                </c:pt>
                <c:pt idx="3499">
                  <c:v>5.5984000000000007</c:v>
                </c:pt>
                <c:pt idx="3500">
                  <c:v>5.6000000000000005</c:v>
                </c:pt>
                <c:pt idx="3501">
                  <c:v>5.6016000000000004</c:v>
                </c:pt>
                <c:pt idx="3502">
                  <c:v>5.6032000000000002</c:v>
                </c:pt>
                <c:pt idx="3503">
                  <c:v>5.6048</c:v>
                </c:pt>
                <c:pt idx="3504">
                  <c:v>5.6063999999999998</c:v>
                </c:pt>
                <c:pt idx="3505">
                  <c:v>5.6080000000000005</c:v>
                </c:pt>
                <c:pt idx="3506">
                  <c:v>5.6096000000000004</c:v>
                </c:pt>
                <c:pt idx="3507">
                  <c:v>5.6112000000000002</c:v>
                </c:pt>
                <c:pt idx="3508">
                  <c:v>5.6128</c:v>
                </c:pt>
                <c:pt idx="3509">
                  <c:v>5.6143999999999998</c:v>
                </c:pt>
                <c:pt idx="3510">
                  <c:v>5.6160000000000005</c:v>
                </c:pt>
                <c:pt idx="3511">
                  <c:v>5.6176000000000004</c:v>
                </c:pt>
                <c:pt idx="3512">
                  <c:v>5.6192000000000002</c:v>
                </c:pt>
                <c:pt idx="3513">
                  <c:v>5.6208</c:v>
                </c:pt>
                <c:pt idx="3514">
                  <c:v>5.6223999999999998</c:v>
                </c:pt>
                <c:pt idx="3515">
                  <c:v>5.6240000000000006</c:v>
                </c:pt>
                <c:pt idx="3516">
                  <c:v>5.6256000000000004</c:v>
                </c:pt>
                <c:pt idx="3517">
                  <c:v>5.6272000000000002</c:v>
                </c:pt>
                <c:pt idx="3518">
                  <c:v>5.6288</c:v>
                </c:pt>
                <c:pt idx="3519">
                  <c:v>5.6303999999999998</c:v>
                </c:pt>
                <c:pt idx="3520">
                  <c:v>5.6320000000000006</c:v>
                </c:pt>
                <c:pt idx="3521">
                  <c:v>5.6336000000000004</c:v>
                </c:pt>
                <c:pt idx="3522">
                  <c:v>5.6352000000000002</c:v>
                </c:pt>
                <c:pt idx="3523">
                  <c:v>5.6368</c:v>
                </c:pt>
                <c:pt idx="3524">
                  <c:v>5.6383999999999999</c:v>
                </c:pt>
                <c:pt idx="3525">
                  <c:v>5.6400000000000006</c:v>
                </c:pt>
                <c:pt idx="3526">
                  <c:v>5.6416000000000004</c:v>
                </c:pt>
                <c:pt idx="3527">
                  <c:v>5.6432000000000002</c:v>
                </c:pt>
                <c:pt idx="3528">
                  <c:v>5.6448</c:v>
                </c:pt>
                <c:pt idx="3529">
                  <c:v>5.6463999999999999</c:v>
                </c:pt>
                <c:pt idx="3530">
                  <c:v>5.6480000000000006</c:v>
                </c:pt>
                <c:pt idx="3531">
                  <c:v>5.6496000000000004</c:v>
                </c:pt>
                <c:pt idx="3532">
                  <c:v>5.6512000000000002</c:v>
                </c:pt>
                <c:pt idx="3533">
                  <c:v>5.6528</c:v>
                </c:pt>
                <c:pt idx="3534">
                  <c:v>5.6543999999999999</c:v>
                </c:pt>
                <c:pt idx="3535">
                  <c:v>5.6560000000000006</c:v>
                </c:pt>
                <c:pt idx="3536">
                  <c:v>5.6576000000000004</c:v>
                </c:pt>
                <c:pt idx="3537">
                  <c:v>5.6592000000000002</c:v>
                </c:pt>
                <c:pt idx="3538">
                  <c:v>5.6608000000000001</c:v>
                </c:pt>
                <c:pt idx="3539">
                  <c:v>5.6623999999999999</c:v>
                </c:pt>
                <c:pt idx="3540">
                  <c:v>5.6640000000000006</c:v>
                </c:pt>
                <c:pt idx="3541">
                  <c:v>5.6656000000000004</c:v>
                </c:pt>
                <c:pt idx="3542">
                  <c:v>5.6672000000000002</c:v>
                </c:pt>
                <c:pt idx="3543">
                  <c:v>5.6688000000000001</c:v>
                </c:pt>
                <c:pt idx="3544">
                  <c:v>5.6703999999999999</c:v>
                </c:pt>
                <c:pt idx="3545">
                  <c:v>5.6720000000000006</c:v>
                </c:pt>
                <c:pt idx="3546">
                  <c:v>5.6736000000000004</c:v>
                </c:pt>
                <c:pt idx="3547">
                  <c:v>5.6752000000000002</c:v>
                </c:pt>
                <c:pt idx="3548">
                  <c:v>5.6768000000000001</c:v>
                </c:pt>
                <c:pt idx="3549">
                  <c:v>5.6783999999999999</c:v>
                </c:pt>
                <c:pt idx="3550">
                  <c:v>5.6800000000000006</c:v>
                </c:pt>
                <c:pt idx="3551">
                  <c:v>5.6816000000000004</c:v>
                </c:pt>
                <c:pt idx="3552">
                  <c:v>5.6832000000000003</c:v>
                </c:pt>
                <c:pt idx="3553">
                  <c:v>5.6848000000000001</c:v>
                </c:pt>
                <c:pt idx="3554">
                  <c:v>5.6863999999999999</c:v>
                </c:pt>
                <c:pt idx="3555">
                  <c:v>5.6880000000000006</c:v>
                </c:pt>
                <c:pt idx="3556">
                  <c:v>5.6896000000000004</c:v>
                </c:pt>
                <c:pt idx="3557">
                  <c:v>5.6912000000000003</c:v>
                </c:pt>
                <c:pt idx="3558">
                  <c:v>5.6928000000000001</c:v>
                </c:pt>
                <c:pt idx="3559">
                  <c:v>5.6943999999999999</c:v>
                </c:pt>
                <c:pt idx="3560">
                  <c:v>5.6960000000000006</c:v>
                </c:pt>
                <c:pt idx="3561">
                  <c:v>5.6976000000000004</c:v>
                </c:pt>
                <c:pt idx="3562">
                  <c:v>5.6992000000000003</c:v>
                </c:pt>
                <c:pt idx="3563">
                  <c:v>5.7008000000000001</c:v>
                </c:pt>
                <c:pt idx="3564">
                  <c:v>5.7023999999999999</c:v>
                </c:pt>
                <c:pt idx="3565">
                  <c:v>5.7040000000000006</c:v>
                </c:pt>
                <c:pt idx="3566">
                  <c:v>5.7056000000000004</c:v>
                </c:pt>
                <c:pt idx="3567">
                  <c:v>5.7072000000000003</c:v>
                </c:pt>
                <c:pt idx="3568">
                  <c:v>5.7088000000000001</c:v>
                </c:pt>
                <c:pt idx="3569">
                  <c:v>5.7103999999999999</c:v>
                </c:pt>
                <c:pt idx="3570">
                  <c:v>5.7120000000000006</c:v>
                </c:pt>
                <c:pt idx="3571">
                  <c:v>5.7136000000000005</c:v>
                </c:pt>
                <c:pt idx="3572">
                  <c:v>5.7152000000000003</c:v>
                </c:pt>
                <c:pt idx="3573">
                  <c:v>5.7168000000000001</c:v>
                </c:pt>
                <c:pt idx="3574">
                  <c:v>5.7183999999999999</c:v>
                </c:pt>
                <c:pt idx="3575">
                  <c:v>5.7200000000000006</c:v>
                </c:pt>
                <c:pt idx="3576">
                  <c:v>5.7216000000000005</c:v>
                </c:pt>
                <c:pt idx="3577">
                  <c:v>5.7232000000000003</c:v>
                </c:pt>
                <c:pt idx="3578">
                  <c:v>5.7248000000000001</c:v>
                </c:pt>
                <c:pt idx="3579">
                  <c:v>5.7263999999999999</c:v>
                </c:pt>
                <c:pt idx="3580">
                  <c:v>5.7280000000000006</c:v>
                </c:pt>
                <c:pt idx="3581">
                  <c:v>5.7296000000000005</c:v>
                </c:pt>
                <c:pt idx="3582">
                  <c:v>5.7312000000000003</c:v>
                </c:pt>
                <c:pt idx="3583">
                  <c:v>5.7328000000000001</c:v>
                </c:pt>
                <c:pt idx="3584">
                  <c:v>5.7343999999999999</c:v>
                </c:pt>
                <c:pt idx="3585">
                  <c:v>5.7360000000000007</c:v>
                </c:pt>
                <c:pt idx="3586">
                  <c:v>5.7376000000000005</c:v>
                </c:pt>
                <c:pt idx="3587">
                  <c:v>5.7392000000000003</c:v>
                </c:pt>
                <c:pt idx="3588">
                  <c:v>5.7408000000000001</c:v>
                </c:pt>
                <c:pt idx="3589">
                  <c:v>5.7423999999999999</c:v>
                </c:pt>
                <c:pt idx="3590">
                  <c:v>5.7440000000000007</c:v>
                </c:pt>
                <c:pt idx="3591">
                  <c:v>5.7456000000000005</c:v>
                </c:pt>
                <c:pt idx="3592">
                  <c:v>5.7472000000000003</c:v>
                </c:pt>
                <c:pt idx="3593">
                  <c:v>5.7488000000000001</c:v>
                </c:pt>
                <c:pt idx="3594">
                  <c:v>5.7504</c:v>
                </c:pt>
                <c:pt idx="3595">
                  <c:v>5.7520000000000007</c:v>
                </c:pt>
                <c:pt idx="3596">
                  <c:v>5.7536000000000005</c:v>
                </c:pt>
                <c:pt idx="3597">
                  <c:v>5.7552000000000003</c:v>
                </c:pt>
                <c:pt idx="3598">
                  <c:v>5.7568000000000001</c:v>
                </c:pt>
                <c:pt idx="3599">
                  <c:v>5.7584</c:v>
                </c:pt>
                <c:pt idx="3600">
                  <c:v>5.7600000000000007</c:v>
                </c:pt>
                <c:pt idx="3601">
                  <c:v>5.7616000000000005</c:v>
                </c:pt>
                <c:pt idx="3602">
                  <c:v>5.7632000000000003</c:v>
                </c:pt>
                <c:pt idx="3603">
                  <c:v>5.7648000000000001</c:v>
                </c:pt>
                <c:pt idx="3604">
                  <c:v>5.7664</c:v>
                </c:pt>
                <c:pt idx="3605">
                  <c:v>5.7680000000000007</c:v>
                </c:pt>
                <c:pt idx="3606">
                  <c:v>5.7696000000000005</c:v>
                </c:pt>
                <c:pt idx="3607">
                  <c:v>5.7712000000000003</c:v>
                </c:pt>
                <c:pt idx="3608">
                  <c:v>5.7728000000000002</c:v>
                </c:pt>
                <c:pt idx="3609">
                  <c:v>5.7744</c:v>
                </c:pt>
                <c:pt idx="3610">
                  <c:v>5.7760000000000007</c:v>
                </c:pt>
                <c:pt idx="3611">
                  <c:v>5.7776000000000005</c:v>
                </c:pt>
                <c:pt idx="3612">
                  <c:v>5.7792000000000003</c:v>
                </c:pt>
                <c:pt idx="3613">
                  <c:v>5.7808000000000002</c:v>
                </c:pt>
                <c:pt idx="3614">
                  <c:v>5.7824</c:v>
                </c:pt>
                <c:pt idx="3615">
                  <c:v>5.7840000000000007</c:v>
                </c:pt>
                <c:pt idx="3616">
                  <c:v>5.7856000000000005</c:v>
                </c:pt>
                <c:pt idx="3617">
                  <c:v>5.7872000000000003</c:v>
                </c:pt>
                <c:pt idx="3618">
                  <c:v>5.7888000000000002</c:v>
                </c:pt>
                <c:pt idx="3619">
                  <c:v>5.7904</c:v>
                </c:pt>
                <c:pt idx="3620">
                  <c:v>5.7920000000000007</c:v>
                </c:pt>
                <c:pt idx="3621">
                  <c:v>5.7936000000000005</c:v>
                </c:pt>
                <c:pt idx="3622">
                  <c:v>5.7952000000000004</c:v>
                </c:pt>
                <c:pt idx="3623">
                  <c:v>5.7968000000000002</c:v>
                </c:pt>
                <c:pt idx="3624">
                  <c:v>5.7984</c:v>
                </c:pt>
                <c:pt idx="3625">
                  <c:v>5.8000000000000007</c:v>
                </c:pt>
                <c:pt idx="3626">
                  <c:v>5.8016000000000005</c:v>
                </c:pt>
                <c:pt idx="3627">
                  <c:v>5.8032000000000004</c:v>
                </c:pt>
                <c:pt idx="3628">
                  <c:v>5.8048000000000002</c:v>
                </c:pt>
                <c:pt idx="3629">
                  <c:v>5.8064</c:v>
                </c:pt>
                <c:pt idx="3630">
                  <c:v>5.8080000000000007</c:v>
                </c:pt>
                <c:pt idx="3631">
                  <c:v>5.8096000000000005</c:v>
                </c:pt>
                <c:pt idx="3632">
                  <c:v>5.8112000000000004</c:v>
                </c:pt>
                <c:pt idx="3633">
                  <c:v>5.8128000000000002</c:v>
                </c:pt>
                <c:pt idx="3634">
                  <c:v>5.8144</c:v>
                </c:pt>
                <c:pt idx="3635">
                  <c:v>5.8159999999999998</c:v>
                </c:pt>
                <c:pt idx="3636">
                  <c:v>5.8176000000000005</c:v>
                </c:pt>
                <c:pt idx="3637">
                  <c:v>5.8192000000000004</c:v>
                </c:pt>
                <c:pt idx="3638">
                  <c:v>5.8208000000000002</c:v>
                </c:pt>
                <c:pt idx="3639">
                  <c:v>5.8224</c:v>
                </c:pt>
                <c:pt idx="3640">
                  <c:v>5.8239999999999998</c:v>
                </c:pt>
                <c:pt idx="3641">
                  <c:v>5.8256000000000006</c:v>
                </c:pt>
                <c:pt idx="3642">
                  <c:v>5.8272000000000004</c:v>
                </c:pt>
                <c:pt idx="3643">
                  <c:v>5.8288000000000002</c:v>
                </c:pt>
                <c:pt idx="3644">
                  <c:v>5.8304</c:v>
                </c:pt>
                <c:pt idx="3645">
                  <c:v>5.8319999999999999</c:v>
                </c:pt>
                <c:pt idx="3646">
                  <c:v>5.8336000000000006</c:v>
                </c:pt>
                <c:pt idx="3647">
                  <c:v>5.8352000000000004</c:v>
                </c:pt>
                <c:pt idx="3648">
                  <c:v>5.8368000000000002</c:v>
                </c:pt>
                <c:pt idx="3649">
                  <c:v>5.8384</c:v>
                </c:pt>
                <c:pt idx="3650">
                  <c:v>5.84</c:v>
                </c:pt>
                <c:pt idx="3651">
                  <c:v>5.8416000000000006</c:v>
                </c:pt>
                <c:pt idx="3652">
                  <c:v>5.8432000000000004</c:v>
                </c:pt>
                <c:pt idx="3653">
                  <c:v>5.8448000000000002</c:v>
                </c:pt>
                <c:pt idx="3654">
                  <c:v>5.8464</c:v>
                </c:pt>
                <c:pt idx="3655">
                  <c:v>5.8479999999999999</c:v>
                </c:pt>
                <c:pt idx="3656">
                  <c:v>5.8496000000000006</c:v>
                </c:pt>
                <c:pt idx="3657">
                  <c:v>5.8512000000000004</c:v>
                </c:pt>
                <c:pt idx="3658">
                  <c:v>5.8528000000000002</c:v>
                </c:pt>
                <c:pt idx="3659">
                  <c:v>5.8544</c:v>
                </c:pt>
                <c:pt idx="3660">
                  <c:v>5.8559999999999999</c:v>
                </c:pt>
                <c:pt idx="3661">
                  <c:v>5.8576000000000006</c:v>
                </c:pt>
                <c:pt idx="3662">
                  <c:v>5.8592000000000004</c:v>
                </c:pt>
                <c:pt idx="3663">
                  <c:v>5.8608000000000002</c:v>
                </c:pt>
                <c:pt idx="3664">
                  <c:v>5.8624000000000001</c:v>
                </c:pt>
                <c:pt idx="3665">
                  <c:v>5.8639999999999999</c:v>
                </c:pt>
                <c:pt idx="3666">
                  <c:v>5.8656000000000006</c:v>
                </c:pt>
                <c:pt idx="3667">
                  <c:v>5.8672000000000004</c:v>
                </c:pt>
                <c:pt idx="3668">
                  <c:v>5.8688000000000002</c:v>
                </c:pt>
                <c:pt idx="3669">
                  <c:v>5.8704000000000001</c:v>
                </c:pt>
                <c:pt idx="3670">
                  <c:v>5.8719999999999999</c:v>
                </c:pt>
                <c:pt idx="3671">
                  <c:v>5.8736000000000006</c:v>
                </c:pt>
                <c:pt idx="3672">
                  <c:v>5.8752000000000004</c:v>
                </c:pt>
                <c:pt idx="3673">
                  <c:v>5.8768000000000002</c:v>
                </c:pt>
                <c:pt idx="3674">
                  <c:v>5.8784000000000001</c:v>
                </c:pt>
                <c:pt idx="3675">
                  <c:v>5.88</c:v>
                </c:pt>
                <c:pt idx="3676">
                  <c:v>5.8816000000000006</c:v>
                </c:pt>
                <c:pt idx="3677">
                  <c:v>5.8832000000000004</c:v>
                </c:pt>
                <c:pt idx="3678">
                  <c:v>5.8848000000000003</c:v>
                </c:pt>
                <c:pt idx="3679">
                  <c:v>5.8864000000000001</c:v>
                </c:pt>
                <c:pt idx="3680">
                  <c:v>5.8879999999999999</c:v>
                </c:pt>
                <c:pt idx="3681">
                  <c:v>5.8896000000000006</c:v>
                </c:pt>
                <c:pt idx="3682">
                  <c:v>5.8912000000000004</c:v>
                </c:pt>
                <c:pt idx="3683">
                  <c:v>5.8928000000000003</c:v>
                </c:pt>
                <c:pt idx="3684">
                  <c:v>5.8944000000000001</c:v>
                </c:pt>
                <c:pt idx="3685">
                  <c:v>5.8959999999999999</c:v>
                </c:pt>
                <c:pt idx="3686">
                  <c:v>5.8976000000000006</c:v>
                </c:pt>
                <c:pt idx="3687">
                  <c:v>5.8992000000000004</c:v>
                </c:pt>
                <c:pt idx="3688">
                  <c:v>5.9008000000000003</c:v>
                </c:pt>
                <c:pt idx="3689">
                  <c:v>5.9024000000000001</c:v>
                </c:pt>
                <c:pt idx="3690">
                  <c:v>5.9039999999999999</c:v>
                </c:pt>
                <c:pt idx="3691">
                  <c:v>5.9056000000000006</c:v>
                </c:pt>
                <c:pt idx="3692">
                  <c:v>5.9072000000000005</c:v>
                </c:pt>
                <c:pt idx="3693">
                  <c:v>5.9088000000000003</c:v>
                </c:pt>
                <c:pt idx="3694">
                  <c:v>5.9104000000000001</c:v>
                </c:pt>
                <c:pt idx="3695">
                  <c:v>5.9119999999999999</c:v>
                </c:pt>
                <c:pt idx="3696">
                  <c:v>5.9136000000000006</c:v>
                </c:pt>
                <c:pt idx="3697">
                  <c:v>5.9152000000000005</c:v>
                </c:pt>
                <c:pt idx="3698">
                  <c:v>5.9168000000000003</c:v>
                </c:pt>
                <c:pt idx="3699">
                  <c:v>5.9184000000000001</c:v>
                </c:pt>
                <c:pt idx="3700">
                  <c:v>5.92</c:v>
                </c:pt>
                <c:pt idx="3701">
                  <c:v>5.9216000000000006</c:v>
                </c:pt>
                <c:pt idx="3702">
                  <c:v>5.9232000000000005</c:v>
                </c:pt>
                <c:pt idx="3703">
                  <c:v>5.9248000000000003</c:v>
                </c:pt>
                <c:pt idx="3704">
                  <c:v>5.9264000000000001</c:v>
                </c:pt>
                <c:pt idx="3705">
                  <c:v>5.9279999999999999</c:v>
                </c:pt>
                <c:pt idx="3706">
                  <c:v>5.9296000000000006</c:v>
                </c:pt>
                <c:pt idx="3707">
                  <c:v>5.9312000000000005</c:v>
                </c:pt>
                <c:pt idx="3708">
                  <c:v>5.9328000000000003</c:v>
                </c:pt>
                <c:pt idx="3709">
                  <c:v>5.9344000000000001</c:v>
                </c:pt>
                <c:pt idx="3710">
                  <c:v>5.9359999999999999</c:v>
                </c:pt>
                <c:pt idx="3711">
                  <c:v>5.9376000000000007</c:v>
                </c:pt>
                <c:pt idx="3712">
                  <c:v>5.9392000000000005</c:v>
                </c:pt>
                <c:pt idx="3713">
                  <c:v>5.9408000000000003</c:v>
                </c:pt>
                <c:pt idx="3714">
                  <c:v>5.9424000000000001</c:v>
                </c:pt>
                <c:pt idx="3715">
                  <c:v>5.944</c:v>
                </c:pt>
                <c:pt idx="3716">
                  <c:v>5.9456000000000007</c:v>
                </c:pt>
                <c:pt idx="3717">
                  <c:v>5.9472000000000005</c:v>
                </c:pt>
                <c:pt idx="3718">
                  <c:v>5.9488000000000003</c:v>
                </c:pt>
                <c:pt idx="3719">
                  <c:v>5.9504000000000001</c:v>
                </c:pt>
                <c:pt idx="3720">
                  <c:v>5.952</c:v>
                </c:pt>
                <c:pt idx="3721">
                  <c:v>5.9536000000000007</c:v>
                </c:pt>
                <c:pt idx="3722">
                  <c:v>5.9552000000000005</c:v>
                </c:pt>
                <c:pt idx="3723">
                  <c:v>5.9568000000000003</c:v>
                </c:pt>
                <c:pt idx="3724">
                  <c:v>5.9584000000000001</c:v>
                </c:pt>
                <c:pt idx="3725">
                  <c:v>5.96</c:v>
                </c:pt>
                <c:pt idx="3726">
                  <c:v>5.9616000000000007</c:v>
                </c:pt>
                <c:pt idx="3727">
                  <c:v>5.9632000000000005</c:v>
                </c:pt>
                <c:pt idx="3728">
                  <c:v>5.9648000000000003</c:v>
                </c:pt>
                <c:pt idx="3729">
                  <c:v>5.9664000000000001</c:v>
                </c:pt>
                <c:pt idx="3730">
                  <c:v>5.968</c:v>
                </c:pt>
                <c:pt idx="3731">
                  <c:v>5.9696000000000007</c:v>
                </c:pt>
                <c:pt idx="3732">
                  <c:v>5.9712000000000005</c:v>
                </c:pt>
                <c:pt idx="3733">
                  <c:v>5.9728000000000003</c:v>
                </c:pt>
                <c:pt idx="3734">
                  <c:v>5.9744000000000002</c:v>
                </c:pt>
                <c:pt idx="3735">
                  <c:v>5.976</c:v>
                </c:pt>
                <c:pt idx="3736">
                  <c:v>5.9776000000000007</c:v>
                </c:pt>
                <c:pt idx="3737">
                  <c:v>5.9792000000000005</c:v>
                </c:pt>
                <c:pt idx="3738">
                  <c:v>5.9808000000000003</c:v>
                </c:pt>
                <c:pt idx="3739">
                  <c:v>5.9824000000000002</c:v>
                </c:pt>
                <c:pt idx="3740">
                  <c:v>5.984</c:v>
                </c:pt>
                <c:pt idx="3741">
                  <c:v>5.9856000000000007</c:v>
                </c:pt>
                <c:pt idx="3742">
                  <c:v>5.9872000000000005</c:v>
                </c:pt>
                <c:pt idx="3743">
                  <c:v>5.9888000000000003</c:v>
                </c:pt>
                <c:pt idx="3744">
                  <c:v>5.9904000000000002</c:v>
                </c:pt>
                <c:pt idx="3745">
                  <c:v>5.992</c:v>
                </c:pt>
                <c:pt idx="3746">
                  <c:v>5.9936000000000007</c:v>
                </c:pt>
                <c:pt idx="3747">
                  <c:v>5.9952000000000005</c:v>
                </c:pt>
                <c:pt idx="3748">
                  <c:v>5.9968000000000004</c:v>
                </c:pt>
                <c:pt idx="3749">
                  <c:v>5.9984000000000002</c:v>
                </c:pt>
                <c:pt idx="3750">
                  <c:v>6</c:v>
                </c:pt>
                <c:pt idx="3751">
                  <c:v>6.0016000000000007</c:v>
                </c:pt>
                <c:pt idx="3752">
                  <c:v>6.0032000000000005</c:v>
                </c:pt>
                <c:pt idx="3753">
                  <c:v>6.0048000000000004</c:v>
                </c:pt>
                <c:pt idx="3754">
                  <c:v>6.0064000000000002</c:v>
                </c:pt>
                <c:pt idx="3755">
                  <c:v>6.008</c:v>
                </c:pt>
                <c:pt idx="3756">
                  <c:v>6.0096000000000007</c:v>
                </c:pt>
                <c:pt idx="3757">
                  <c:v>6.0112000000000005</c:v>
                </c:pt>
                <c:pt idx="3758">
                  <c:v>6.0128000000000004</c:v>
                </c:pt>
                <c:pt idx="3759">
                  <c:v>6.0144000000000002</c:v>
                </c:pt>
                <c:pt idx="3760">
                  <c:v>6.016</c:v>
                </c:pt>
                <c:pt idx="3761">
                  <c:v>6.0176000000000007</c:v>
                </c:pt>
                <c:pt idx="3762">
                  <c:v>6.0192000000000005</c:v>
                </c:pt>
                <c:pt idx="3763">
                  <c:v>6.0208000000000004</c:v>
                </c:pt>
                <c:pt idx="3764">
                  <c:v>6.0224000000000002</c:v>
                </c:pt>
                <c:pt idx="3765">
                  <c:v>6.024</c:v>
                </c:pt>
                <c:pt idx="3766">
                  <c:v>6.0255999999999998</c:v>
                </c:pt>
                <c:pt idx="3767">
                  <c:v>6.0272000000000006</c:v>
                </c:pt>
                <c:pt idx="3768">
                  <c:v>6.0288000000000004</c:v>
                </c:pt>
                <c:pt idx="3769">
                  <c:v>6.0304000000000002</c:v>
                </c:pt>
                <c:pt idx="3770">
                  <c:v>6.032</c:v>
                </c:pt>
                <c:pt idx="3771">
                  <c:v>6.0335999999999999</c:v>
                </c:pt>
                <c:pt idx="3772">
                  <c:v>6.0352000000000006</c:v>
                </c:pt>
                <c:pt idx="3773">
                  <c:v>6.0368000000000004</c:v>
                </c:pt>
                <c:pt idx="3774">
                  <c:v>6.0384000000000002</c:v>
                </c:pt>
                <c:pt idx="3775">
                  <c:v>6.04</c:v>
                </c:pt>
                <c:pt idx="3776">
                  <c:v>6.0415999999999999</c:v>
                </c:pt>
                <c:pt idx="3777">
                  <c:v>6.0432000000000006</c:v>
                </c:pt>
                <c:pt idx="3778">
                  <c:v>6.0448000000000004</c:v>
                </c:pt>
                <c:pt idx="3779">
                  <c:v>6.0464000000000002</c:v>
                </c:pt>
                <c:pt idx="3780">
                  <c:v>6.048</c:v>
                </c:pt>
                <c:pt idx="3781">
                  <c:v>6.0495999999999999</c:v>
                </c:pt>
                <c:pt idx="3782">
                  <c:v>6.0512000000000006</c:v>
                </c:pt>
                <c:pt idx="3783">
                  <c:v>6.0528000000000004</c:v>
                </c:pt>
                <c:pt idx="3784">
                  <c:v>6.0544000000000002</c:v>
                </c:pt>
                <c:pt idx="3785">
                  <c:v>6.056</c:v>
                </c:pt>
                <c:pt idx="3786">
                  <c:v>6.0575999999999999</c:v>
                </c:pt>
                <c:pt idx="3787">
                  <c:v>6.0592000000000006</c:v>
                </c:pt>
                <c:pt idx="3788">
                  <c:v>6.0608000000000004</c:v>
                </c:pt>
                <c:pt idx="3789">
                  <c:v>6.0624000000000002</c:v>
                </c:pt>
                <c:pt idx="3790">
                  <c:v>6.0640000000000001</c:v>
                </c:pt>
                <c:pt idx="3791">
                  <c:v>6.0655999999999999</c:v>
                </c:pt>
                <c:pt idx="3792">
                  <c:v>6.0672000000000006</c:v>
                </c:pt>
                <c:pt idx="3793">
                  <c:v>6.0688000000000004</c:v>
                </c:pt>
                <c:pt idx="3794">
                  <c:v>6.0704000000000002</c:v>
                </c:pt>
                <c:pt idx="3795">
                  <c:v>6.0720000000000001</c:v>
                </c:pt>
                <c:pt idx="3796">
                  <c:v>6.0735999999999999</c:v>
                </c:pt>
                <c:pt idx="3797">
                  <c:v>6.0752000000000006</c:v>
                </c:pt>
                <c:pt idx="3798">
                  <c:v>6.0768000000000004</c:v>
                </c:pt>
                <c:pt idx="3799">
                  <c:v>6.0784000000000002</c:v>
                </c:pt>
                <c:pt idx="3800">
                  <c:v>6.08</c:v>
                </c:pt>
                <c:pt idx="3801">
                  <c:v>6.0815999999999999</c:v>
                </c:pt>
                <c:pt idx="3802">
                  <c:v>6.0832000000000006</c:v>
                </c:pt>
                <c:pt idx="3803">
                  <c:v>6.0848000000000004</c:v>
                </c:pt>
                <c:pt idx="3804">
                  <c:v>6.0864000000000003</c:v>
                </c:pt>
                <c:pt idx="3805">
                  <c:v>6.0880000000000001</c:v>
                </c:pt>
                <c:pt idx="3806">
                  <c:v>6.0895999999999999</c:v>
                </c:pt>
                <c:pt idx="3807">
                  <c:v>6.0912000000000006</c:v>
                </c:pt>
                <c:pt idx="3808">
                  <c:v>6.0928000000000004</c:v>
                </c:pt>
                <c:pt idx="3809">
                  <c:v>6.0944000000000003</c:v>
                </c:pt>
                <c:pt idx="3810">
                  <c:v>6.0960000000000001</c:v>
                </c:pt>
                <c:pt idx="3811">
                  <c:v>6.0975999999999999</c:v>
                </c:pt>
                <c:pt idx="3812">
                  <c:v>6.0992000000000006</c:v>
                </c:pt>
                <c:pt idx="3813">
                  <c:v>6.1008000000000004</c:v>
                </c:pt>
                <c:pt idx="3814">
                  <c:v>6.1024000000000003</c:v>
                </c:pt>
                <c:pt idx="3815">
                  <c:v>6.1040000000000001</c:v>
                </c:pt>
                <c:pt idx="3816">
                  <c:v>6.1055999999999999</c:v>
                </c:pt>
                <c:pt idx="3817">
                  <c:v>6.1072000000000006</c:v>
                </c:pt>
                <c:pt idx="3818">
                  <c:v>6.1088000000000005</c:v>
                </c:pt>
                <c:pt idx="3819">
                  <c:v>6.1104000000000003</c:v>
                </c:pt>
                <c:pt idx="3820">
                  <c:v>6.1120000000000001</c:v>
                </c:pt>
                <c:pt idx="3821">
                  <c:v>6.1135999999999999</c:v>
                </c:pt>
                <c:pt idx="3822">
                  <c:v>6.1152000000000006</c:v>
                </c:pt>
                <c:pt idx="3823">
                  <c:v>6.1168000000000005</c:v>
                </c:pt>
                <c:pt idx="3824">
                  <c:v>6.1184000000000003</c:v>
                </c:pt>
                <c:pt idx="3825">
                  <c:v>6.12</c:v>
                </c:pt>
                <c:pt idx="3826">
                  <c:v>6.1215999999999999</c:v>
                </c:pt>
                <c:pt idx="3827">
                  <c:v>6.1232000000000006</c:v>
                </c:pt>
                <c:pt idx="3828">
                  <c:v>6.1248000000000005</c:v>
                </c:pt>
                <c:pt idx="3829">
                  <c:v>6.1264000000000003</c:v>
                </c:pt>
                <c:pt idx="3830">
                  <c:v>6.1280000000000001</c:v>
                </c:pt>
                <c:pt idx="3831">
                  <c:v>6.1295999999999999</c:v>
                </c:pt>
                <c:pt idx="3832">
                  <c:v>6.1312000000000006</c:v>
                </c:pt>
                <c:pt idx="3833">
                  <c:v>6.1328000000000005</c:v>
                </c:pt>
                <c:pt idx="3834">
                  <c:v>6.1344000000000003</c:v>
                </c:pt>
                <c:pt idx="3835">
                  <c:v>6.1360000000000001</c:v>
                </c:pt>
                <c:pt idx="3836">
                  <c:v>6.1375999999999999</c:v>
                </c:pt>
                <c:pt idx="3837">
                  <c:v>6.1392000000000007</c:v>
                </c:pt>
                <c:pt idx="3838">
                  <c:v>6.1408000000000005</c:v>
                </c:pt>
                <c:pt idx="3839">
                  <c:v>6.1424000000000003</c:v>
                </c:pt>
                <c:pt idx="3840">
                  <c:v>6.1440000000000001</c:v>
                </c:pt>
                <c:pt idx="3841">
                  <c:v>6.1456</c:v>
                </c:pt>
                <c:pt idx="3842">
                  <c:v>6.1472000000000007</c:v>
                </c:pt>
                <c:pt idx="3843">
                  <c:v>6.1488000000000005</c:v>
                </c:pt>
                <c:pt idx="3844">
                  <c:v>6.1504000000000003</c:v>
                </c:pt>
                <c:pt idx="3845">
                  <c:v>6.1520000000000001</c:v>
                </c:pt>
                <c:pt idx="3846">
                  <c:v>6.1536</c:v>
                </c:pt>
                <c:pt idx="3847">
                  <c:v>6.1552000000000007</c:v>
                </c:pt>
                <c:pt idx="3848">
                  <c:v>6.1568000000000005</c:v>
                </c:pt>
                <c:pt idx="3849">
                  <c:v>6.1584000000000003</c:v>
                </c:pt>
                <c:pt idx="3850">
                  <c:v>6.16</c:v>
                </c:pt>
                <c:pt idx="3851">
                  <c:v>6.1616</c:v>
                </c:pt>
                <c:pt idx="3852">
                  <c:v>6.1632000000000007</c:v>
                </c:pt>
                <c:pt idx="3853">
                  <c:v>6.1648000000000005</c:v>
                </c:pt>
                <c:pt idx="3854">
                  <c:v>6.1664000000000003</c:v>
                </c:pt>
                <c:pt idx="3855">
                  <c:v>6.1680000000000001</c:v>
                </c:pt>
                <c:pt idx="3856">
                  <c:v>6.1696</c:v>
                </c:pt>
                <c:pt idx="3857">
                  <c:v>6.1712000000000007</c:v>
                </c:pt>
                <c:pt idx="3858">
                  <c:v>6.1728000000000005</c:v>
                </c:pt>
                <c:pt idx="3859">
                  <c:v>6.1744000000000003</c:v>
                </c:pt>
                <c:pt idx="3860">
                  <c:v>6.1760000000000002</c:v>
                </c:pt>
                <c:pt idx="3861">
                  <c:v>6.1776</c:v>
                </c:pt>
                <c:pt idx="3862">
                  <c:v>6.1792000000000007</c:v>
                </c:pt>
                <c:pt idx="3863">
                  <c:v>6.1808000000000005</c:v>
                </c:pt>
                <c:pt idx="3864">
                  <c:v>6.1824000000000003</c:v>
                </c:pt>
                <c:pt idx="3865">
                  <c:v>6.1840000000000002</c:v>
                </c:pt>
                <c:pt idx="3866">
                  <c:v>6.1856</c:v>
                </c:pt>
                <c:pt idx="3867">
                  <c:v>6.1872000000000007</c:v>
                </c:pt>
                <c:pt idx="3868">
                  <c:v>6.1888000000000005</c:v>
                </c:pt>
                <c:pt idx="3869">
                  <c:v>6.1904000000000003</c:v>
                </c:pt>
                <c:pt idx="3870">
                  <c:v>6.1920000000000002</c:v>
                </c:pt>
                <c:pt idx="3871">
                  <c:v>6.1936</c:v>
                </c:pt>
                <c:pt idx="3872">
                  <c:v>6.1952000000000007</c:v>
                </c:pt>
                <c:pt idx="3873">
                  <c:v>6.1968000000000005</c:v>
                </c:pt>
                <c:pt idx="3874">
                  <c:v>6.1984000000000004</c:v>
                </c:pt>
                <c:pt idx="3875">
                  <c:v>6.2</c:v>
                </c:pt>
                <c:pt idx="3876">
                  <c:v>6.2016</c:v>
                </c:pt>
                <c:pt idx="3877">
                  <c:v>6.2032000000000007</c:v>
                </c:pt>
                <c:pt idx="3878">
                  <c:v>6.2048000000000005</c:v>
                </c:pt>
                <c:pt idx="3879">
                  <c:v>6.2064000000000004</c:v>
                </c:pt>
                <c:pt idx="3880">
                  <c:v>6.2080000000000002</c:v>
                </c:pt>
                <c:pt idx="3881">
                  <c:v>6.2096</c:v>
                </c:pt>
                <c:pt idx="3882">
                  <c:v>6.2112000000000007</c:v>
                </c:pt>
                <c:pt idx="3883">
                  <c:v>6.2128000000000005</c:v>
                </c:pt>
                <c:pt idx="3884">
                  <c:v>6.2144000000000004</c:v>
                </c:pt>
                <c:pt idx="3885">
                  <c:v>6.2160000000000002</c:v>
                </c:pt>
                <c:pt idx="3886">
                  <c:v>6.2176</c:v>
                </c:pt>
                <c:pt idx="3887">
                  <c:v>6.2192000000000007</c:v>
                </c:pt>
                <c:pt idx="3888">
                  <c:v>6.2208000000000006</c:v>
                </c:pt>
                <c:pt idx="3889">
                  <c:v>6.2224000000000004</c:v>
                </c:pt>
                <c:pt idx="3890">
                  <c:v>6.2240000000000002</c:v>
                </c:pt>
                <c:pt idx="3891">
                  <c:v>6.2256</c:v>
                </c:pt>
                <c:pt idx="3892">
                  <c:v>6.2272000000000007</c:v>
                </c:pt>
                <c:pt idx="3893">
                  <c:v>6.2288000000000006</c:v>
                </c:pt>
                <c:pt idx="3894">
                  <c:v>6.2304000000000004</c:v>
                </c:pt>
                <c:pt idx="3895">
                  <c:v>6.2320000000000002</c:v>
                </c:pt>
                <c:pt idx="3896">
                  <c:v>6.2336</c:v>
                </c:pt>
                <c:pt idx="3897">
                  <c:v>6.2352000000000007</c:v>
                </c:pt>
                <c:pt idx="3898">
                  <c:v>6.2368000000000006</c:v>
                </c:pt>
                <c:pt idx="3899">
                  <c:v>6.2384000000000004</c:v>
                </c:pt>
                <c:pt idx="3900">
                  <c:v>6.24</c:v>
                </c:pt>
                <c:pt idx="3901">
                  <c:v>6.2416</c:v>
                </c:pt>
                <c:pt idx="3902">
                  <c:v>6.2431999999999999</c:v>
                </c:pt>
                <c:pt idx="3903">
                  <c:v>6.2448000000000006</c:v>
                </c:pt>
                <c:pt idx="3904">
                  <c:v>6.2464000000000004</c:v>
                </c:pt>
                <c:pt idx="3905">
                  <c:v>6.2480000000000002</c:v>
                </c:pt>
                <c:pt idx="3906">
                  <c:v>6.2496</c:v>
                </c:pt>
                <c:pt idx="3907">
                  <c:v>6.2511999999999999</c:v>
                </c:pt>
                <c:pt idx="3908">
                  <c:v>6.2528000000000006</c:v>
                </c:pt>
                <c:pt idx="3909">
                  <c:v>6.2544000000000004</c:v>
                </c:pt>
                <c:pt idx="3910">
                  <c:v>6.2560000000000002</c:v>
                </c:pt>
                <c:pt idx="3911">
                  <c:v>6.2576000000000001</c:v>
                </c:pt>
                <c:pt idx="3912">
                  <c:v>6.2591999999999999</c:v>
                </c:pt>
                <c:pt idx="3913">
                  <c:v>6.2608000000000006</c:v>
                </c:pt>
                <c:pt idx="3914">
                  <c:v>6.2624000000000004</c:v>
                </c:pt>
                <c:pt idx="3915">
                  <c:v>6.2640000000000002</c:v>
                </c:pt>
                <c:pt idx="3916">
                  <c:v>6.2656000000000001</c:v>
                </c:pt>
                <c:pt idx="3917">
                  <c:v>6.2671999999999999</c:v>
                </c:pt>
                <c:pt idx="3918">
                  <c:v>6.2688000000000006</c:v>
                </c:pt>
                <c:pt idx="3919">
                  <c:v>6.2704000000000004</c:v>
                </c:pt>
                <c:pt idx="3920">
                  <c:v>6.2720000000000002</c:v>
                </c:pt>
                <c:pt idx="3921">
                  <c:v>6.2736000000000001</c:v>
                </c:pt>
                <c:pt idx="3922">
                  <c:v>6.2751999999999999</c:v>
                </c:pt>
                <c:pt idx="3923">
                  <c:v>6.2768000000000006</c:v>
                </c:pt>
                <c:pt idx="3924">
                  <c:v>6.2784000000000004</c:v>
                </c:pt>
                <c:pt idx="3925">
                  <c:v>6.28</c:v>
                </c:pt>
                <c:pt idx="3926">
                  <c:v>6.2816000000000001</c:v>
                </c:pt>
                <c:pt idx="3927">
                  <c:v>6.2831999999999999</c:v>
                </c:pt>
                <c:pt idx="3928">
                  <c:v>6.2848000000000006</c:v>
                </c:pt>
                <c:pt idx="3929">
                  <c:v>6.2864000000000004</c:v>
                </c:pt>
                <c:pt idx="3930">
                  <c:v>6.2880000000000003</c:v>
                </c:pt>
                <c:pt idx="3931">
                  <c:v>6.2896000000000001</c:v>
                </c:pt>
                <c:pt idx="3932">
                  <c:v>6.2911999999999999</c:v>
                </c:pt>
                <c:pt idx="3933">
                  <c:v>6.2928000000000006</c:v>
                </c:pt>
                <c:pt idx="3934">
                  <c:v>6.2944000000000004</c:v>
                </c:pt>
                <c:pt idx="3935">
                  <c:v>6.2960000000000003</c:v>
                </c:pt>
                <c:pt idx="3936">
                  <c:v>6.2976000000000001</c:v>
                </c:pt>
                <c:pt idx="3937">
                  <c:v>6.2991999999999999</c:v>
                </c:pt>
                <c:pt idx="3938">
                  <c:v>6.3008000000000006</c:v>
                </c:pt>
                <c:pt idx="3939">
                  <c:v>6.3024000000000004</c:v>
                </c:pt>
                <c:pt idx="3940">
                  <c:v>6.3040000000000003</c:v>
                </c:pt>
                <c:pt idx="3941">
                  <c:v>6.3056000000000001</c:v>
                </c:pt>
                <c:pt idx="3942">
                  <c:v>6.3071999999999999</c:v>
                </c:pt>
                <c:pt idx="3943">
                  <c:v>6.3088000000000006</c:v>
                </c:pt>
                <c:pt idx="3944">
                  <c:v>6.3104000000000005</c:v>
                </c:pt>
                <c:pt idx="3945">
                  <c:v>6.3120000000000003</c:v>
                </c:pt>
                <c:pt idx="3946">
                  <c:v>6.3136000000000001</c:v>
                </c:pt>
                <c:pt idx="3947">
                  <c:v>6.3151999999999999</c:v>
                </c:pt>
                <c:pt idx="3948">
                  <c:v>6.3168000000000006</c:v>
                </c:pt>
                <c:pt idx="3949">
                  <c:v>6.3184000000000005</c:v>
                </c:pt>
                <c:pt idx="3950">
                  <c:v>6.32</c:v>
                </c:pt>
                <c:pt idx="3951">
                  <c:v>6.3216000000000001</c:v>
                </c:pt>
                <c:pt idx="3952">
                  <c:v>6.3231999999999999</c:v>
                </c:pt>
                <c:pt idx="3953">
                  <c:v>6.3248000000000006</c:v>
                </c:pt>
                <c:pt idx="3954">
                  <c:v>6.3264000000000005</c:v>
                </c:pt>
                <c:pt idx="3955">
                  <c:v>6.3280000000000003</c:v>
                </c:pt>
                <c:pt idx="3956">
                  <c:v>6.3296000000000001</c:v>
                </c:pt>
                <c:pt idx="3957">
                  <c:v>6.3311999999999999</c:v>
                </c:pt>
                <c:pt idx="3958">
                  <c:v>6.3328000000000007</c:v>
                </c:pt>
                <c:pt idx="3959">
                  <c:v>6.3344000000000005</c:v>
                </c:pt>
                <c:pt idx="3960">
                  <c:v>6.3360000000000003</c:v>
                </c:pt>
                <c:pt idx="3961">
                  <c:v>6.3376000000000001</c:v>
                </c:pt>
                <c:pt idx="3962">
                  <c:v>6.3391999999999999</c:v>
                </c:pt>
                <c:pt idx="3963">
                  <c:v>6.3408000000000007</c:v>
                </c:pt>
                <c:pt idx="3964">
                  <c:v>6.3424000000000005</c:v>
                </c:pt>
                <c:pt idx="3965">
                  <c:v>6.3440000000000003</c:v>
                </c:pt>
                <c:pt idx="3966">
                  <c:v>6.3456000000000001</c:v>
                </c:pt>
                <c:pt idx="3967">
                  <c:v>6.3472</c:v>
                </c:pt>
                <c:pt idx="3968">
                  <c:v>6.3488000000000007</c:v>
                </c:pt>
                <c:pt idx="3969">
                  <c:v>6.3504000000000005</c:v>
                </c:pt>
                <c:pt idx="3970">
                  <c:v>6.3520000000000003</c:v>
                </c:pt>
                <c:pt idx="3971">
                  <c:v>6.3536000000000001</c:v>
                </c:pt>
                <c:pt idx="3972">
                  <c:v>6.3552</c:v>
                </c:pt>
                <c:pt idx="3973">
                  <c:v>6.3568000000000007</c:v>
                </c:pt>
                <c:pt idx="3974">
                  <c:v>6.3584000000000005</c:v>
                </c:pt>
                <c:pt idx="3975">
                  <c:v>6.36</c:v>
                </c:pt>
                <c:pt idx="3976">
                  <c:v>6.3616000000000001</c:v>
                </c:pt>
                <c:pt idx="3977">
                  <c:v>6.3632</c:v>
                </c:pt>
                <c:pt idx="3978">
                  <c:v>6.3648000000000007</c:v>
                </c:pt>
                <c:pt idx="3979">
                  <c:v>6.3664000000000005</c:v>
                </c:pt>
                <c:pt idx="3980">
                  <c:v>6.3680000000000003</c:v>
                </c:pt>
                <c:pt idx="3981">
                  <c:v>6.3696000000000002</c:v>
                </c:pt>
                <c:pt idx="3982">
                  <c:v>6.3712</c:v>
                </c:pt>
                <c:pt idx="3983">
                  <c:v>6.3728000000000007</c:v>
                </c:pt>
                <c:pt idx="3984">
                  <c:v>6.3744000000000005</c:v>
                </c:pt>
                <c:pt idx="3985">
                  <c:v>6.3760000000000003</c:v>
                </c:pt>
                <c:pt idx="3986">
                  <c:v>6.3776000000000002</c:v>
                </c:pt>
                <c:pt idx="3987">
                  <c:v>6.3792</c:v>
                </c:pt>
                <c:pt idx="3988">
                  <c:v>6.3808000000000007</c:v>
                </c:pt>
                <c:pt idx="3989">
                  <c:v>6.3824000000000005</c:v>
                </c:pt>
                <c:pt idx="3990">
                  <c:v>6.3840000000000003</c:v>
                </c:pt>
                <c:pt idx="3991">
                  <c:v>6.3856000000000002</c:v>
                </c:pt>
                <c:pt idx="3992">
                  <c:v>6.3872</c:v>
                </c:pt>
                <c:pt idx="3993">
                  <c:v>6.3888000000000007</c:v>
                </c:pt>
                <c:pt idx="3994">
                  <c:v>6.3904000000000005</c:v>
                </c:pt>
                <c:pt idx="3995">
                  <c:v>6.3920000000000003</c:v>
                </c:pt>
                <c:pt idx="3996">
                  <c:v>6.3936000000000002</c:v>
                </c:pt>
                <c:pt idx="3997">
                  <c:v>6.3952</c:v>
                </c:pt>
                <c:pt idx="3998">
                  <c:v>6.3968000000000007</c:v>
                </c:pt>
                <c:pt idx="3999">
                  <c:v>6.3984000000000005</c:v>
                </c:pt>
                <c:pt idx="4000">
                  <c:v>6.4</c:v>
                </c:pt>
                <c:pt idx="4001">
                  <c:v>6.4016000000000002</c:v>
                </c:pt>
                <c:pt idx="4002">
                  <c:v>6.4032</c:v>
                </c:pt>
                <c:pt idx="4003">
                  <c:v>6.4048000000000007</c:v>
                </c:pt>
                <c:pt idx="4004">
                  <c:v>6.4064000000000005</c:v>
                </c:pt>
                <c:pt idx="4005">
                  <c:v>6.4080000000000004</c:v>
                </c:pt>
                <c:pt idx="4006">
                  <c:v>6.4096000000000002</c:v>
                </c:pt>
                <c:pt idx="4007">
                  <c:v>6.4112</c:v>
                </c:pt>
                <c:pt idx="4008">
                  <c:v>6.4128000000000007</c:v>
                </c:pt>
                <c:pt idx="4009">
                  <c:v>6.4144000000000005</c:v>
                </c:pt>
                <c:pt idx="4010">
                  <c:v>6.4160000000000004</c:v>
                </c:pt>
                <c:pt idx="4011">
                  <c:v>6.4176000000000002</c:v>
                </c:pt>
                <c:pt idx="4012">
                  <c:v>6.4192</c:v>
                </c:pt>
                <c:pt idx="4013">
                  <c:v>6.4208000000000007</c:v>
                </c:pt>
                <c:pt idx="4014">
                  <c:v>6.4224000000000006</c:v>
                </c:pt>
                <c:pt idx="4015">
                  <c:v>6.4240000000000004</c:v>
                </c:pt>
                <c:pt idx="4016">
                  <c:v>6.4256000000000002</c:v>
                </c:pt>
                <c:pt idx="4017">
                  <c:v>6.4272</c:v>
                </c:pt>
                <c:pt idx="4018">
                  <c:v>6.4288000000000007</c:v>
                </c:pt>
                <c:pt idx="4019">
                  <c:v>6.4304000000000006</c:v>
                </c:pt>
                <c:pt idx="4020">
                  <c:v>6.4320000000000004</c:v>
                </c:pt>
                <c:pt idx="4021">
                  <c:v>6.4336000000000002</c:v>
                </c:pt>
                <c:pt idx="4022">
                  <c:v>6.4352</c:v>
                </c:pt>
                <c:pt idx="4023">
                  <c:v>6.4368000000000007</c:v>
                </c:pt>
                <c:pt idx="4024">
                  <c:v>6.4384000000000006</c:v>
                </c:pt>
                <c:pt idx="4025">
                  <c:v>6.44</c:v>
                </c:pt>
                <c:pt idx="4026">
                  <c:v>6.4416000000000002</c:v>
                </c:pt>
                <c:pt idx="4027">
                  <c:v>6.4432</c:v>
                </c:pt>
                <c:pt idx="4028">
                  <c:v>6.4448000000000008</c:v>
                </c:pt>
                <c:pt idx="4029">
                  <c:v>6.4464000000000006</c:v>
                </c:pt>
                <c:pt idx="4030">
                  <c:v>6.4480000000000004</c:v>
                </c:pt>
                <c:pt idx="4031">
                  <c:v>6.4496000000000002</c:v>
                </c:pt>
                <c:pt idx="4032">
                  <c:v>6.4512</c:v>
                </c:pt>
                <c:pt idx="4033">
                  <c:v>6.4527999999999999</c:v>
                </c:pt>
                <c:pt idx="4034">
                  <c:v>6.4544000000000006</c:v>
                </c:pt>
                <c:pt idx="4035">
                  <c:v>6.4560000000000004</c:v>
                </c:pt>
                <c:pt idx="4036">
                  <c:v>6.4576000000000002</c:v>
                </c:pt>
                <c:pt idx="4037">
                  <c:v>6.4592000000000001</c:v>
                </c:pt>
                <c:pt idx="4038">
                  <c:v>6.4607999999999999</c:v>
                </c:pt>
                <c:pt idx="4039">
                  <c:v>6.4624000000000006</c:v>
                </c:pt>
                <c:pt idx="4040">
                  <c:v>6.4640000000000004</c:v>
                </c:pt>
                <c:pt idx="4041">
                  <c:v>6.4656000000000002</c:v>
                </c:pt>
                <c:pt idx="4042">
                  <c:v>6.4672000000000001</c:v>
                </c:pt>
                <c:pt idx="4043">
                  <c:v>6.4687999999999999</c:v>
                </c:pt>
                <c:pt idx="4044">
                  <c:v>6.4704000000000006</c:v>
                </c:pt>
                <c:pt idx="4045">
                  <c:v>6.4720000000000004</c:v>
                </c:pt>
                <c:pt idx="4046">
                  <c:v>6.4736000000000002</c:v>
                </c:pt>
                <c:pt idx="4047">
                  <c:v>6.4752000000000001</c:v>
                </c:pt>
                <c:pt idx="4048">
                  <c:v>6.4767999999999999</c:v>
                </c:pt>
                <c:pt idx="4049">
                  <c:v>6.4784000000000006</c:v>
                </c:pt>
                <c:pt idx="4050">
                  <c:v>6.48</c:v>
                </c:pt>
                <c:pt idx="4051">
                  <c:v>6.4816000000000003</c:v>
                </c:pt>
                <c:pt idx="4052">
                  <c:v>6.4832000000000001</c:v>
                </c:pt>
                <c:pt idx="4053">
                  <c:v>6.4847999999999999</c:v>
                </c:pt>
                <c:pt idx="4054">
                  <c:v>6.4864000000000006</c:v>
                </c:pt>
                <c:pt idx="4055">
                  <c:v>6.4880000000000004</c:v>
                </c:pt>
                <c:pt idx="4056">
                  <c:v>6.4896000000000003</c:v>
                </c:pt>
                <c:pt idx="4057">
                  <c:v>6.4912000000000001</c:v>
                </c:pt>
                <c:pt idx="4058">
                  <c:v>6.4927999999999999</c:v>
                </c:pt>
                <c:pt idx="4059">
                  <c:v>6.4944000000000006</c:v>
                </c:pt>
                <c:pt idx="4060">
                  <c:v>6.4960000000000004</c:v>
                </c:pt>
                <c:pt idx="4061">
                  <c:v>6.4976000000000003</c:v>
                </c:pt>
                <c:pt idx="4062">
                  <c:v>6.4992000000000001</c:v>
                </c:pt>
                <c:pt idx="4063">
                  <c:v>6.5007999999999999</c:v>
                </c:pt>
                <c:pt idx="4064">
                  <c:v>6.5024000000000006</c:v>
                </c:pt>
                <c:pt idx="4065">
                  <c:v>6.5040000000000004</c:v>
                </c:pt>
                <c:pt idx="4066">
                  <c:v>6.5056000000000003</c:v>
                </c:pt>
                <c:pt idx="4067">
                  <c:v>6.5072000000000001</c:v>
                </c:pt>
                <c:pt idx="4068">
                  <c:v>6.5087999999999999</c:v>
                </c:pt>
                <c:pt idx="4069">
                  <c:v>6.5104000000000006</c:v>
                </c:pt>
                <c:pt idx="4070">
                  <c:v>6.5120000000000005</c:v>
                </c:pt>
                <c:pt idx="4071">
                  <c:v>6.5136000000000003</c:v>
                </c:pt>
                <c:pt idx="4072">
                  <c:v>6.5152000000000001</c:v>
                </c:pt>
                <c:pt idx="4073">
                  <c:v>6.5167999999999999</c:v>
                </c:pt>
                <c:pt idx="4074">
                  <c:v>6.5184000000000006</c:v>
                </c:pt>
                <c:pt idx="4075">
                  <c:v>6.5200000000000005</c:v>
                </c:pt>
                <c:pt idx="4076">
                  <c:v>6.5216000000000003</c:v>
                </c:pt>
                <c:pt idx="4077">
                  <c:v>6.5232000000000001</c:v>
                </c:pt>
                <c:pt idx="4078">
                  <c:v>6.5247999999999999</c:v>
                </c:pt>
                <c:pt idx="4079">
                  <c:v>6.5264000000000006</c:v>
                </c:pt>
                <c:pt idx="4080">
                  <c:v>6.5280000000000005</c:v>
                </c:pt>
                <c:pt idx="4081">
                  <c:v>6.5296000000000003</c:v>
                </c:pt>
                <c:pt idx="4082">
                  <c:v>6.5312000000000001</c:v>
                </c:pt>
                <c:pt idx="4083">
                  <c:v>6.5327999999999999</c:v>
                </c:pt>
                <c:pt idx="4084">
                  <c:v>6.5344000000000007</c:v>
                </c:pt>
                <c:pt idx="4085">
                  <c:v>6.5360000000000005</c:v>
                </c:pt>
                <c:pt idx="4086">
                  <c:v>6.5376000000000003</c:v>
                </c:pt>
                <c:pt idx="4087">
                  <c:v>6.5392000000000001</c:v>
                </c:pt>
                <c:pt idx="4088">
                  <c:v>6.5407999999999999</c:v>
                </c:pt>
                <c:pt idx="4089">
                  <c:v>6.5424000000000007</c:v>
                </c:pt>
                <c:pt idx="4090">
                  <c:v>6.5440000000000005</c:v>
                </c:pt>
                <c:pt idx="4091">
                  <c:v>6.5456000000000003</c:v>
                </c:pt>
                <c:pt idx="4092">
                  <c:v>6.5472000000000001</c:v>
                </c:pt>
                <c:pt idx="4093">
                  <c:v>6.5488</c:v>
                </c:pt>
                <c:pt idx="4094">
                  <c:v>6.5504000000000007</c:v>
                </c:pt>
                <c:pt idx="4095">
                  <c:v>6.5520000000000005</c:v>
                </c:pt>
                <c:pt idx="4096">
                  <c:v>6.5536000000000003</c:v>
                </c:pt>
                <c:pt idx="4097">
                  <c:v>6.5552000000000001</c:v>
                </c:pt>
                <c:pt idx="4098">
                  <c:v>6.5568</c:v>
                </c:pt>
                <c:pt idx="4099">
                  <c:v>6.5584000000000007</c:v>
                </c:pt>
                <c:pt idx="4100">
                  <c:v>6.5600000000000005</c:v>
                </c:pt>
                <c:pt idx="4101">
                  <c:v>6.5616000000000003</c:v>
                </c:pt>
                <c:pt idx="4102">
                  <c:v>6.5632000000000001</c:v>
                </c:pt>
                <c:pt idx="4103">
                  <c:v>6.5648</c:v>
                </c:pt>
                <c:pt idx="4104">
                  <c:v>6.5664000000000007</c:v>
                </c:pt>
                <c:pt idx="4105">
                  <c:v>6.5680000000000005</c:v>
                </c:pt>
                <c:pt idx="4106">
                  <c:v>6.5696000000000003</c:v>
                </c:pt>
                <c:pt idx="4107">
                  <c:v>6.5712000000000002</c:v>
                </c:pt>
                <c:pt idx="4108">
                  <c:v>6.5728</c:v>
                </c:pt>
                <c:pt idx="4109">
                  <c:v>6.5744000000000007</c:v>
                </c:pt>
                <c:pt idx="4110">
                  <c:v>6.5760000000000005</c:v>
                </c:pt>
                <c:pt idx="4111">
                  <c:v>6.5776000000000003</c:v>
                </c:pt>
                <c:pt idx="4112">
                  <c:v>6.5792000000000002</c:v>
                </c:pt>
                <c:pt idx="4113">
                  <c:v>6.5808</c:v>
                </c:pt>
                <c:pt idx="4114">
                  <c:v>6.5824000000000007</c:v>
                </c:pt>
                <c:pt idx="4115">
                  <c:v>6.5840000000000005</c:v>
                </c:pt>
                <c:pt idx="4116">
                  <c:v>6.5856000000000003</c:v>
                </c:pt>
                <c:pt idx="4117">
                  <c:v>6.5872000000000002</c:v>
                </c:pt>
                <c:pt idx="4118">
                  <c:v>6.5888</c:v>
                </c:pt>
                <c:pt idx="4119">
                  <c:v>6.5904000000000007</c:v>
                </c:pt>
                <c:pt idx="4120">
                  <c:v>6.5920000000000005</c:v>
                </c:pt>
                <c:pt idx="4121">
                  <c:v>6.5936000000000003</c:v>
                </c:pt>
                <c:pt idx="4122">
                  <c:v>6.5952000000000002</c:v>
                </c:pt>
                <c:pt idx="4123">
                  <c:v>6.5968</c:v>
                </c:pt>
                <c:pt idx="4124">
                  <c:v>6.5984000000000007</c:v>
                </c:pt>
                <c:pt idx="4125">
                  <c:v>6.6000000000000005</c:v>
                </c:pt>
                <c:pt idx="4126">
                  <c:v>6.6016000000000004</c:v>
                </c:pt>
                <c:pt idx="4127">
                  <c:v>6.6032000000000002</c:v>
                </c:pt>
                <c:pt idx="4128">
                  <c:v>6.6048</c:v>
                </c:pt>
                <c:pt idx="4129">
                  <c:v>6.6064000000000007</c:v>
                </c:pt>
                <c:pt idx="4130">
                  <c:v>6.6080000000000005</c:v>
                </c:pt>
                <c:pt idx="4131">
                  <c:v>6.6096000000000004</c:v>
                </c:pt>
                <c:pt idx="4132">
                  <c:v>6.6112000000000002</c:v>
                </c:pt>
                <c:pt idx="4133">
                  <c:v>6.6128</c:v>
                </c:pt>
                <c:pt idx="4134">
                  <c:v>6.6144000000000007</c:v>
                </c:pt>
                <c:pt idx="4135">
                  <c:v>6.6160000000000005</c:v>
                </c:pt>
                <c:pt idx="4136">
                  <c:v>6.6176000000000004</c:v>
                </c:pt>
                <c:pt idx="4137">
                  <c:v>6.6192000000000002</c:v>
                </c:pt>
                <c:pt idx="4138">
                  <c:v>6.6208</c:v>
                </c:pt>
                <c:pt idx="4139">
                  <c:v>6.6224000000000007</c:v>
                </c:pt>
                <c:pt idx="4140">
                  <c:v>6.6240000000000006</c:v>
                </c:pt>
                <c:pt idx="4141">
                  <c:v>6.6256000000000004</c:v>
                </c:pt>
                <c:pt idx="4142">
                  <c:v>6.6272000000000002</c:v>
                </c:pt>
                <c:pt idx="4143">
                  <c:v>6.6288</c:v>
                </c:pt>
                <c:pt idx="4144">
                  <c:v>6.6304000000000007</c:v>
                </c:pt>
                <c:pt idx="4145">
                  <c:v>6.6320000000000006</c:v>
                </c:pt>
                <c:pt idx="4146">
                  <c:v>6.6336000000000004</c:v>
                </c:pt>
                <c:pt idx="4147">
                  <c:v>6.6352000000000002</c:v>
                </c:pt>
                <c:pt idx="4148">
                  <c:v>6.6368</c:v>
                </c:pt>
                <c:pt idx="4149">
                  <c:v>6.6384000000000007</c:v>
                </c:pt>
                <c:pt idx="4150">
                  <c:v>6.6400000000000006</c:v>
                </c:pt>
                <c:pt idx="4151">
                  <c:v>6.6416000000000004</c:v>
                </c:pt>
                <c:pt idx="4152">
                  <c:v>6.6432000000000002</c:v>
                </c:pt>
                <c:pt idx="4153">
                  <c:v>6.6448</c:v>
                </c:pt>
                <c:pt idx="4154">
                  <c:v>6.6464000000000008</c:v>
                </c:pt>
                <c:pt idx="4155">
                  <c:v>6.6480000000000006</c:v>
                </c:pt>
                <c:pt idx="4156">
                  <c:v>6.6496000000000004</c:v>
                </c:pt>
                <c:pt idx="4157">
                  <c:v>6.6512000000000002</c:v>
                </c:pt>
                <c:pt idx="4158">
                  <c:v>6.6528</c:v>
                </c:pt>
                <c:pt idx="4159">
                  <c:v>6.6544000000000008</c:v>
                </c:pt>
                <c:pt idx="4160">
                  <c:v>6.6560000000000006</c:v>
                </c:pt>
                <c:pt idx="4161">
                  <c:v>6.6576000000000004</c:v>
                </c:pt>
                <c:pt idx="4162">
                  <c:v>6.6592000000000002</c:v>
                </c:pt>
                <c:pt idx="4163">
                  <c:v>6.6608000000000001</c:v>
                </c:pt>
                <c:pt idx="4164">
                  <c:v>6.6623999999999999</c:v>
                </c:pt>
                <c:pt idx="4165">
                  <c:v>6.6640000000000006</c:v>
                </c:pt>
                <c:pt idx="4166">
                  <c:v>6.6656000000000004</c:v>
                </c:pt>
                <c:pt idx="4167">
                  <c:v>6.6672000000000002</c:v>
                </c:pt>
                <c:pt idx="4168">
                  <c:v>6.6688000000000001</c:v>
                </c:pt>
                <c:pt idx="4169">
                  <c:v>6.6703999999999999</c:v>
                </c:pt>
                <c:pt idx="4170">
                  <c:v>6.6720000000000006</c:v>
                </c:pt>
                <c:pt idx="4171">
                  <c:v>6.6736000000000004</c:v>
                </c:pt>
                <c:pt idx="4172">
                  <c:v>6.6752000000000002</c:v>
                </c:pt>
                <c:pt idx="4173">
                  <c:v>6.6768000000000001</c:v>
                </c:pt>
                <c:pt idx="4174">
                  <c:v>6.6783999999999999</c:v>
                </c:pt>
                <c:pt idx="4175">
                  <c:v>6.6800000000000006</c:v>
                </c:pt>
                <c:pt idx="4176">
                  <c:v>6.6816000000000004</c:v>
                </c:pt>
                <c:pt idx="4177">
                  <c:v>6.6832000000000003</c:v>
                </c:pt>
                <c:pt idx="4178">
                  <c:v>6.6848000000000001</c:v>
                </c:pt>
                <c:pt idx="4179">
                  <c:v>6.6863999999999999</c:v>
                </c:pt>
                <c:pt idx="4180">
                  <c:v>6.6880000000000006</c:v>
                </c:pt>
                <c:pt idx="4181">
                  <c:v>6.6896000000000004</c:v>
                </c:pt>
                <c:pt idx="4182">
                  <c:v>6.6912000000000003</c:v>
                </c:pt>
                <c:pt idx="4183">
                  <c:v>6.6928000000000001</c:v>
                </c:pt>
                <c:pt idx="4184">
                  <c:v>6.6943999999999999</c:v>
                </c:pt>
                <c:pt idx="4185">
                  <c:v>6.6960000000000006</c:v>
                </c:pt>
                <c:pt idx="4186">
                  <c:v>6.6976000000000004</c:v>
                </c:pt>
                <c:pt idx="4187">
                  <c:v>6.6992000000000003</c:v>
                </c:pt>
                <c:pt idx="4188">
                  <c:v>6.7008000000000001</c:v>
                </c:pt>
                <c:pt idx="4189">
                  <c:v>6.7023999999999999</c:v>
                </c:pt>
                <c:pt idx="4190">
                  <c:v>6.7040000000000006</c:v>
                </c:pt>
                <c:pt idx="4191">
                  <c:v>6.7056000000000004</c:v>
                </c:pt>
                <c:pt idx="4192">
                  <c:v>6.7072000000000003</c:v>
                </c:pt>
                <c:pt idx="4193">
                  <c:v>6.7088000000000001</c:v>
                </c:pt>
                <c:pt idx="4194">
                  <c:v>6.7103999999999999</c:v>
                </c:pt>
                <c:pt idx="4195">
                  <c:v>6.7120000000000006</c:v>
                </c:pt>
                <c:pt idx="4196">
                  <c:v>6.7136000000000005</c:v>
                </c:pt>
                <c:pt idx="4197">
                  <c:v>6.7152000000000003</c:v>
                </c:pt>
                <c:pt idx="4198">
                  <c:v>6.7168000000000001</c:v>
                </c:pt>
                <c:pt idx="4199">
                  <c:v>6.7183999999999999</c:v>
                </c:pt>
                <c:pt idx="4200">
                  <c:v>6.7200000000000006</c:v>
                </c:pt>
                <c:pt idx="4201">
                  <c:v>6.7216000000000005</c:v>
                </c:pt>
                <c:pt idx="4202">
                  <c:v>6.7232000000000003</c:v>
                </c:pt>
                <c:pt idx="4203">
                  <c:v>6.7248000000000001</c:v>
                </c:pt>
                <c:pt idx="4204">
                  <c:v>6.7263999999999999</c:v>
                </c:pt>
                <c:pt idx="4205">
                  <c:v>6.7280000000000006</c:v>
                </c:pt>
                <c:pt idx="4206">
                  <c:v>6.7296000000000005</c:v>
                </c:pt>
                <c:pt idx="4207">
                  <c:v>6.7312000000000003</c:v>
                </c:pt>
                <c:pt idx="4208">
                  <c:v>6.7328000000000001</c:v>
                </c:pt>
                <c:pt idx="4209">
                  <c:v>6.7343999999999999</c:v>
                </c:pt>
                <c:pt idx="4210">
                  <c:v>6.7360000000000007</c:v>
                </c:pt>
                <c:pt idx="4211">
                  <c:v>6.7376000000000005</c:v>
                </c:pt>
                <c:pt idx="4212">
                  <c:v>6.7392000000000003</c:v>
                </c:pt>
                <c:pt idx="4213">
                  <c:v>6.7408000000000001</c:v>
                </c:pt>
                <c:pt idx="4214">
                  <c:v>6.7423999999999999</c:v>
                </c:pt>
                <c:pt idx="4215">
                  <c:v>6.7440000000000007</c:v>
                </c:pt>
                <c:pt idx="4216">
                  <c:v>6.7456000000000005</c:v>
                </c:pt>
                <c:pt idx="4217">
                  <c:v>6.7472000000000003</c:v>
                </c:pt>
                <c:pt idx="4218">
                  <c:v>6.7488000000000001</c:v>
                </c:pt>
                <c:pt idx="4219">
                  <c:v>6.7504</c:v>
                </c:pt>
                <c:pt idx="4220">
                  <c:v>6.7520000000000007</c:v>
                </c:pt>
                <c:pt idx="4221">
                  <c:v>6.7536000000000005</c:v>
                </c:pt>
                <c:pt idx="4222">
                  <c:v>6.7552000000000003</c:v>
                </c:pt>
                <c:pt idx="4223">
                  <c:v>6.7568000000000001</c:v>
                </c:pt>
                <c:pt idx="4224">
                  <c:v>6.7584</c:v>
                </c:pt>
                <c:pt idx="4225">
                  <c:v>6.7600000000000007</c:v>
                </c:pt>
                <c:pt idx="4226">
                  <c:v>6.7616000000000005</c:v>
                </c:pt>
                <c:pt idx="4227">
                  <c:v>6.7632000000000003</c:v>
                </c:pt>
                <c:pt idx="4228">
                  <c:v>6.7648000000000001</c:v>
                </c:pt>
                <c:pt idx="4229">
                  <c:v>6.7664</c:v>
                </c:pt>
                <c:pt idx="4230">
                  <c:v>6.7680000000000007</c:v>
                </c:pt>
                <c:pt idx="4231">
                  <c:v>6.7696000000000005</c:v>
                </c:pt>
                <c:pt idx="4232">
                  <c:v>6.7712000000000003</c:v>
                </c:pt>
                <c:pt idx="4233">
                  <c:v>6.7728000000000002</c:v>
                </c:pt>
                <c:pt idx="4234">
                  <c:v>6.7744</c:v>
                </c:pt>
                <c:pt idx="4235">
                  <c:v>6.7760000000000007</c:v>
                </c:pt>
                <c:pt idx="4236">
                  <c:v>6.7776000000000005</c:v>
                </c:pt>
                <c:pt idx="4237">
                  <c:v>6.7792000000000003</c:v>
                </c:pt>
                <c:pt idx="4238">
                  <c:v>6.7808000000000002</c:v>
                </c:pt>
                <c:pt idx="4239">
                  <c:v>6.7824</c:v>
                </c:pt>
                <c:pt idx="4240">
                  <c:v>6.7840000000000007</c:v>
                </c:pt>
                <c:pt idx="4241">
                  <c:v>6.7856000000000005</c:v>
                </c:pt>
                <c:pt idx="4242">
                  <c:v>6.7872000000000003</c:v>
                </c:pt>
                <c:pt idx="4243">
                  <c:v>6.7888000000000002</c:v>
                </c:pt>
                <c:pt idx="4244">
                  <c:v>6.7904</c:v>
                </c:pt>
                <c:pt idx="4245">
                  <c:v>6.7920000000000007</c:v>
                </c:pt>
                <c:pt idx="4246">
                  <c:v>6.7936000000000005</c:v>
                </c:pt>
                <c:pt idx="4247">
                  <c:v>6.7952000000000004</c:v>
                </c:pt>
                <c:pt idx="4248">
                  <c:v>6.7968000000000002</c:v>
                </c:pt>
                <c:pt idx="4249">
                  <c:v>6.7984</c:v>
                </c:pt>
                <c:pt idx="4250">
                  <c:v>6.8000000000000007</c:v>
                </c:pt>
                <c:pt idx="4251">
                  <c:v>6.8016000000000005</c:v>
                </c:pt>
                <c:pt idx="4252">
                  <c:v>6.8032000000000004</c:v>
                </c:pt>
                <c:pt idx="4253">
                  <c:v>6.8048000000000002</c:v>
                </c:pt>
                <c:pt idx="4254">
                  <c:v>6.8064</c:v>
                </c:pt>
                <c:pt idx="4255">
                  <c:v>6.8080000000000007</c:v>
                </c:pt>
                <c:pt idx="4256">
                  <c:v>6.8096000000000005</c:v>
                </c:pt>
                <c:pt idx="4257">
                  <c:v>6.8112000000000004</c:v>
                </c:pt>
                <c:pt idx="4258">
                  <c:v>6.8128000000000002</c:v>
                </c:pt>
                <c:pt idx="4259">
                  <c:v>6.8144</c:v>
                </c:pt>
                <c:pt idx="4260">
                  <c:v>6.8160000000000007</c:v>
                </c:pt>
                <c:pt idx="4261">
                  <c:v>6.8176000000000005</c:v>
                </c:pt>
                <c:pt idx="4262">
                  <c:v>6.8192000000000004</c:v>
                </c:pt>
                <c:pt idx="4263">
                  <c:v>6.8208000000000002</c:v>
                </c:pt>
                <c:pt idx="4264">
                  <c:v>6.8224</c:v>
                </c:pt>
                <c:pt idx="4265">
                  <c:v>6.8240000000000007</c:v>
                </c:pt>
                <c:pt idx="4266">
                  <c:v>6.8256000000000006</c:v>
                </c:pt>
                <c:pt idx="4267">
                  <c:v>6.8272000000000004</c:v>
                </c:pt>
                <c:pt idx="4268">
                  <c:v>6.8288000000000002</c:v>
                </c:pt>
                <c:pt idx="4269">
                  <c:v>6.8304</c:v>
                </c:pt>
                <c:pt idx="4270">
                  <c:v>6.8320000000000007</c:v>
                </c:pt>
                <c:pt idx="4271">
                  <c:v>6.8336000000000006</c:v>
                </c:pt>
                <c:pt idx="4272">
                  <c:v>6.8352000000000004</c:v>
                </c:pt>
                <c:pt idx="4273">
                  <c:v>6.8368000000000002</c:v>
                </c:pt>
                <c:pt idx="4274">
                  <c:v>6.8384</c:v>
                </c:pt>
                <c:pt idx="4275">
                  <c:v>6.8400000000000007</c:v>
                </c:pt>
                <c:pt idx="4276">
                  <c:v>6.8416000000000006</c:v>
                </c:pt>
                <c:pt idx="4277">
                  <c:v>6.8432000000000004</c:v>
                </c:pt>
                <c:pt idx="4278">
                  <c:v>6.8448000000000002</c:v>
                </c:pt>
                <c:pt idx="4279">
                  <c:v>6.8464</c:v>
                </c:pt>
                <c:pt idx="4280">
                  <c:v>6.8480000000000008</c:v>
                </c:pt>
                <c:pt idx="4281">
                  <c:v>6.8496000000000006</c:v>
                </c:pt>
                <c:pt idx="4282">
                  <c:v>6.8512000000000004</c:v>
                </c:pt>
                <c:pt idx="4283">
                  <c:v>6.8528000000000002</c:v>
                </c:pt>
                <c:pt idx="4284">
                  <c:v>6.8544</c:v>
                </c:pt>
                <c:pt idx="4285">
                  <c:v>6.8560000000000008</c:v>
                </c:pt>
                <c:pt idx="4286">
                  <c:v>6.8576000000000006</c:v>
                </c:pt>
                <c:pt idx="4287">
                  <c:v>6.8592000000000004</c:v>
                </c:pt>
                <c:pt idx="4288">
                  <c:v>6.8608000000000002</c:v>
                </c:pt>
                <c:pt idx="4289">
                  <c:v>6.8624000000000001</c:v>
                </c:pt>
                <c:pt idx="4290">
                  <c:v>6.8640000000000008</c:v>
                </c:pt>
                <c:pt idx="4291">
                  <c:v>6.8656000000000006</c:v>
                </c:pt>
                <c:pt idx="4292">
                  <c:v>6.8672000000000004</c:v>
                </c:pt>
                <c:pt idx="4293">
                  <c:v>6.8688000000000002</c:v>
                </c:pt>
                <c:pt idx="4294">
                  <c:v>6.8704000000000001</c:v>
                </c:pt>
                <c:pt idx="4295">
                  <c:v>6.8719999999999999</c:v>
                </c:pt>
                <c:pt idx="4296">
                  <c:v>6.8736000000000006</c:v>
                </c:pt>
                <c:pt idx="4297">
                  <c:v>6.8752000000000004</c:v>
                </c:pt>
                <c:pt idx="4298">
                  <c:v>6.8768000000000002</c:v>
                </c:pt>
                <c:pt idx="4299">
                  <c:v>6.8784000000000001</c:v>
                </c:pt>
                <c:pt idx="4300">
                  <c:v>6.88</c:v>
                </c:pt>
                <c:pt idx="4301">
                  <c:v>6.8816000000000006</c:v>
                </c:pt>
                <c:pt idx="4302">
                  <c:v>6.8832000000000004</c:v>
                </c:pt>
                <c:pt idx="4303">
                  <c:v>6.8848000000000003</c:v>
                </c:pt>
                <c:pt idx="4304">
                  <c:v>6.8864000000000001</c:v>
                </c:pt>
                <c:pt idx="4305">
                  <c:v>6.8879999999999999</c:v>
                </c:pt>
                <c:pt idx="4306">
                  <c:v>6.8896000000000006</c:v>
                </c:pt>
                <c:pt idx="4307">
                  <c:v>6.8912000000000004</c:v>
                </c:pt>
                <c:pt idx="4308">
                  <c:v>6.8928000000000003</c:v>
                </c:pt>
                <c:pt idx="4309">
                  <c:v>6.8944000000000001</c:v>
                </c:pt>
                <c:pt idx="4310">
                  <c:v>6.8959999999999999</c:v>
                </c:pt>
                <c:pt idx="4311">
                  <c:v>6.8976000000000006</c:v>
                </c:pt>
                <c:pt idx="4312">
                  <c:v>6.8992000000000004</c:v>
                </c:pt>
                <c:pt idx="4313">
                  <c:v>6.9008000000000003</c:v>
                </c:pt>
                <c:pt idx="4314">
                  <c:v>6.9024000000000001</c:v>
                </c:pt>
                <c:pt idx="4315">
                  <c:v>6.9039999999999999</c:v>
                </c:pt>
                <c:pt idx="4316">
                  <c:v>6.9056000000000006</c:v>
                </c:pt>
                <c:pt idx="4317">
                  <c:v>6.9072000000000005</c:v>
                </c:pt>
                <c:pt idx="4318">
                  <c:v>6.9088000000000003</c:v>
                </c:pt>
                <c:pt idx="4319">
                  <c:v>6.9104000000000001</c:v>
                </c:pt>
                <c:pt idx="4320">
                  <c:v>6.9119999999999999</c:v>
                </c:pt>
                <c:pt idx="4321">
                  <c:v>6.9136000000000006</c:v>
                </c:pt>
                <c:pt idx="4322">
                  <c:v>6.9152000000000005</c:v>
                </c:pt>
                <c:pt idx="4323">
                  <c:v>6.9168000000000003</c:v>
                </c:pt>
                <c:pt idx="4324">
                  <c:v>6.9184000000000001</c:v>
                </c:pt>
                <c:pt idx="4325">
                  <c:v>6.92</c:v>
                </c:pt>
                <c:pt idx="4326">
                  <c:v>6.9216000000000006</c:v>
                </c:pt>
                <c:pt idx="4327">
                  <c:v>6.9232000000000005</c:v>
                </c:pt>
                <c:pt idx="4328">
                  <c:v>6.9248000000000003</c:v>
                </c:pt>
                <c:pt idx="4329">
                  <c:v>6.9264000000000001</c:v>
                </c:pt>
                <c:pt idx="4330">
                  <c:v>6.9279999999999999</c:v>
                </c:pt>
                <c:pt idx="4331">
                  <c:v>6.9296000000000006</c:v>
                </c:pt>
                <c:pt idx="4332">
                  <c:v>6.9312000000000005</c:v>
                </c:pt>
                <c:pt idx="4333">
                  <c:v>6.9328000000000003</c:v>
                </c:pt>
                <c:pt idx="4334">
                  <c:v>6.9344000000000001</c:v>
                </c:pt>
                <c:pt idx="4335">
                  <c:v>6.9359999999999999</c:v>
                </c:pt>
                <c:pt idx="4336">
                  <c:v>6.9376000000000007</c:v>
                </c:pt>
                <c:pt idx="4337">
                  <c:v>6.9392000000000005</c:v>
                </c:pt>
                <c:pt idx="4338">
                  <c:v>6.9408000000000003</c:v>
                </c:pt>
                <c:pt idx="4339">
                  <c:v>6.9424000000000001</c:v>
                </c:pt>
                <c:pt idx="4340">
                  <c:v>6.944</c:v>
                </c:pt>
                <c:pt idx="4341">
                  <c:v>6.9456000000000007</c:v>
                </c:pt>
                <c:pt idx="4342">
                  <c:v>6.9472000000000005</c:v>
                </c:pt>
                <c:pt idx="4343">
                  <c:v>6.9488000000000003</c:v>
                </c:pt>
                <c:pt idx="4344">
                  <c:v>6.9504000000000001</c:v>
                </c:pt>
                <c:pt idx="4345">
                  <c:v>6.952</c:v>
                </c:pt>
                <c:pt idx="4346">
                  <c:v>6.9536000000000007</c:v>
                </c:pt>
                <c:pt idx="4347">
                  <c:v>6.9552000000000005</c:v>
                </c:pt>
                <c:pt idx="4348">
                  <c:v>6.9568000000000003</c:v>
                </c:pt>
                <c:pt idx="4349">
                  <c:v>6.9584000000000001</c:v>
                </c:pt>
                <c:pt idx="4350">
                  <c:v>6.96</c:v>
                </c:pt>
                <c:pt idx="4351">
                  <c:v>6.9616000000000007</c:v>
                </c:pt>
                <c:pt idx="4352">
                  <c:v>6.9632000000000005</c:v>
                </c:pt>
                <c:pt idx="4353">
                  <c:v>6.9648000000000003</c:v>
                </c:pt>
                <c:pt idx="4354">
                  <c:v>6.9664000000000001</c:v>
                </c:pt>
                <c:pt idx="4355">
                  <c:v>6.968</c:v>
                </c:pt>
                <c:pt idx="4356">
                  <c:v>6.9696000000000007</c:v>
                </c:pt>
                <c:pt idx="4357">
                  <c:v>6.9712000000000005</c:v>
                </c:pt>
                <c:pt idx="4358">
                  <c:v>6.9728000000000003</c:v>
                </c:pt>
                <c:pt idx="4359">
                  <c:v>6.9744000000000002</c:v>
                </c:pt>
                <c:pt idx="4360">
                  <c:v>6.976</c:v>
                </c:pt>
                <c:pt idx="4361">
                  <c:v>6.9776000000000007</c:v>
                </c:pt>
                <c:pt idx="4362">
                  <c:v>6.9792000000000005</c:v>
                </c:pt>
                <c:pt idx="4363">
                  <c:v>6.9808000000000003</c:v>
                </c:pt>
                <c:pt idx="4364">
                  <c:v>6.9824000000000002</c:v>
                </c:pt>
                <c:pt idx="4365">
                  <c:v>6.984</c:v>
                </c:pt>
                <c:pt idx="4366">
                  <c:v>6.9856000000000007</c:v>
                </c:pt>
                <c:pt idx="4367">
                  <c:v>6.9872000000000005</c:v>
                </c:pt>
                <c:pt idx="4368">
                  <c:v>6.9888000000000003</c:v>
                </c:pt>
                <c:pt idx="4369">
                  <c:v>6.9904000000000002</c:v>
                </c:pt>
                <c:pt idx="4370">
                  <c:v>6.992</c:v>
                </c:pt>
                <c:pt idx="4371">
                  <c:v>6.9936000000000007</c:v>
                </c:pt>
                <c:pt idx="4372">
                  <c:v>6.9952000000000005</c:v>
                </c:pt>
                <c:pt idx="4373">
                  <c:v>6.9968000000000004</c:v>
                </c:pt>
                <c:pt idx="4374">
                  <c:v>6.9984000000000002</c:v>
                </c:pt>
                <c:pt idx="4375">
                  <c:v>7</c:v>
                </c:pt>
                <c:pt idx="4376">
                  <c:v>7.0016000000000007</c:v>
                </c:pt>
                <c:pt idx="4377">
                  <c:v>7.0032000000000005</c:v>
                </c:pt>
                <c:pt idx="4378">
                  <c:v>7.0048000000000004</c:v>
                </c:pt>
                <c:pt idx="4379">
                  <c:v>7.0064000000000002</c:v>
                </c:pt>
                <c:pt idx="4380">
                  <c:v>7.008</c:v>
                </c:pt>
                <c:pt idx="4381">
                  <c:v>7.0096000000000007</c:v>
                </c:pt>
                <c:pt idx="4382">
                  <c:v>7.0112000000000005</c:v>
                </c:pt>
                <c:pt idx="4383">
                  <c:v>7.0128000000000004</c:v>
                </c:pt>
                <c:pt idx="4384">
                  <c:v>7.0144000000000002</c:v>
                </c:pt>
                <c:pt idx="4385">
                  <c:v>7.016</c:v>
                </c:pt>
                <c:pt idx="4386">
                  <c:v>7.0176000000000007</c:v>
                </c:pt>
                <c:pt idx="4387">
                  <c:v>7.0192000000000005</c:v>
                </c:pt>
                <c:pt idx="4388">
                  <c:v>7.0208000000000004</c:v>
                </c:pt>
                <c:pt idx="4389">
                  <c:v>7.0224000000000002</c:v>
                </c:pt>
                <c:pt idx="4390">
                  <c:v>7.024</c:v>
                </c:pt>
                <c:pt idx="4391">
                  <c:v>7.0256000000000007</c:v>
                </c:pt>
                <c:pt idx="4392">
                  <c:v>7.0272000000000006</c:v>
                </c:pt>
                <c:pt idx="4393">
                  <c:v>7.0288000000000004</c:v>
                </c:pt>
                <c:pt idx="4394">
                  <c:v>7.0304000000000002</c:v>
                </c:pt>
                <c:pt idx="4395">
                  <c:v>7.032</c:v>
                </c:pt>
                <c:pt idx="4396">
                  <c:v>7.0336000000000007</c:v>
                </c:pt>
                <c:pt idx="4397">
                  <c:v>7.0352000000000006</c:v>
                </c:pt>
                <c:pt idx="4398">
                  <c:v>7.0368000000000004</c:v>
                </c:pt>
                <c:pt idx="4399">
                  <c:v>7.0384000000000002</c:v>
                </c:pt>
                <c:pt idx="4400">
                  <c:v>7.04</c:v>
                </c:pt>
                <c:pt idx="4401">
                  <c:v>7.0416000000000007</c:v>
                </c:pt>
                <c:pt idx="4402">
                  <c:v>7.0432000000000006</c:v>
                </c:pt>
                <c:pt idx="4403">
                  <c:v>7.0448000000000004</c:v>
                </c:pt>
                <c:pt idx="4404">
                  <c:v>7.0464000000000002</c:v>
                </c:pt>
                <c:pt idx="4405">
                  <c:v>7.048</c:v>
                </c:pt>
                <c:pt idx="4406">
                  <c:v>7.0496000000000008</c:v>
                </c:pt>
                <c:pt idx="4407">
                  <c:v>7.0512000000000006</c:v>
                </c:pt>
                <c:pt idx="4408">
                  <c:v>7.0528000000000004</c:v>
                </c:pt>
                <c:pt idx="4409">
                  <c:v>7.0544000000000002</c:v>
                </c:pt>
                <c:pt idx="4410">
                  <c:v>7.056</c:v>
                </c:pt>
                <c:pt idx="4411">
                  <c:v>7.0576000000000008</c:v>
                </c:pt>
                <c:pt idx="4412">
                  <c:v>7.0592000000000006</c:v>
                </c:pt>
                <c:pt idx="4413">
                  <c:v>7.0608000000000004</c:v>
                </c:pt>
                <c:pt idx="4414">
                  <c:v>7.0624000000000002</c:v>
                </c:pt>
                <c:pt idx="4415">
                  <c:v>7.0640000000000001</c:v>
                </c:pt>
                <c:pt idx="4416">
                  <c:v>7.0656000000000008</c:v>
                </c:pt>
                <c:pt idx="4417">
                  <c:v>7.0672000000000006</c:v>
                </c:pt>
                <c:pt idx="4418">
                  <c:v>7.0688000000000004</c:v>
                </c:pt>
                <c:pt idx="4419">
                  <c:v>7.0704000000000002</c:v>
                </c:pt>
                <c:pt idx="4420">
                  <c:v>7.0720000000000001</c:v>
                </c:pt>
                <c:pt idx="4421">
                  <c:v>7.0736000000000008</c:v>
                </c:pt>
                <c:pt idx="4422">
                  <c:v>7.0752000000000006</c:v>
                </c:pt>
                <c:pt idx="4423">
                  <c:v>7.0768000000000004</c:v>
                </c:pt>
                <c:pt idx="4424">
                  <c:v>7.0784000000000002</c:v>
                </c:pt>
                <c:pt idx="4425">
                  <c:v>7.08</c:v>
                </c:pt>
                <c:pt idx="4426">
                  <c:v>7.0816000000000008</c:v>
                </c:pt>
                <c:pt idx="4427">
                  <c:v>7.0832000000000006</c:v>
                </c:pt>
                <c:pt idx="4428">
                  <c:v>7.0848000000000004</c:v>
                </c:pt>
                <c:pt idx="4429">
                  <c:v>7.0864000000000003</c:v>
                </c:pt>
                <c:pt idx="4430">
                  <c:v>7.0880000000000001</c:v>
                </c:pt>
                <c:pt idx="4431">
                  <c:v>7.0895999999999999</c:v>
                </c:pt>
                <c:pt idx="4432">
                  <c:v>7.0912000000000006</c:v>
                </c:pt>
                <c:pt idx="4433">
                  <c:v>7.0928000000000004</c:v>
                </c:pt>
                <c:pt idx="4434">
                  <c:v>7.0944000000000003</c:v>
                </c:pt>
                <c:pt idx="4435">
                  <c:v>7.0960000000000001</c:v>
                </c:pt>
                <c:pt idx="4436">
                  <c:v>7.0975999999999999</c:v>
                </c:pt>
                <c:pt idx="4437">
                  <c:v>7.0992000000000006</c:v>
                </c:pt>
                <c:pt idx="4438">
                  <c:v>7.1008000000000004</c:v>
                </c:pt>
                <c:pt idx="4439">
                  <c:v>7.1024000000000003</c:v>
                </c:pt>
                <c:pt idx="4440">
                  <c:v>7.1040000000000001</c:v>
                </c:pt>
                <c:pt idx="4441">
                  <c:v>7.1055999999999999</c:v>
                </c:pt>
                <c:pt idx="4442">
                  <c:v>7.1072000000000006</c:v>
                </c:pt>
                <c:pt idx="4443">
                  <c:v>7.1088000000000005</c:v>
                </c:pt>
                <c:pt idx="4444">
                  <c:v>7.1104000000000003</c:v>
                </c:pt>
                <c:pt idx="4445">
                  <c:v>7.1120000000000001</c:v>
                </c:pt>
                <c:pt idx="4446">
                  <c:v>7.1135999999999999</c:v>
                </c:pt>
                <c:pt idx="4447">
                  <c:v>7.1152000000000006</c:v>
                </c:pt>
                <c:pt idx="4448">
                  <c:v>7.1168000000000005</c:v>
                </c:pt>
                <c:pt idx="4449">
                  <c:v>7.1184000000000003</c:v>
                </c:pt>
                <c:pt idx="4450">
                  <c:v>7.12</c:v>
                </c:pt>
                <c:pt idx="4451">
                  <c:v>7.1215999999999999</c:v>
                </c:pt>
                <c:pt idx="4452">
                  <c:v>7.1232000000000006</c:v>
                </c:pt>
                <c:pt idx="4453">
                  <c:v>7.1248000000000005</c:v>
                </c:pt>
                <c:pt idx="4454">
                  <c:v>7.1264000000000003</c:v>
                </c:pt>
                <c:pt idx="4455">
                  <c:v>7.1280000000000001</c:v>
                </c:pt>
                <c:pt idx="4456">
                  <c:v>7.1295999999999999</c:v>
                </c:pt>
                <c:pt idx="4457">
                  <c:v>7.1312000000000006</c:v>
                </c:pt>
                <c:pt idx="4458">
                  <c:v>7.1328000000000005</c:v>
                </c:pt>
                <c:pt idx="4459">
                  <c:v>7.1344000000000003</c:v>
                </c:pt>
                <c:pt idx="4460">
                  <c:v>7.1360000000000001</c:v>
                </c:pt>
                <c:pt idx="4461">
                  <c:v>7.1375999999999999</c:v>
                </c:pt>
                <c:pt idx="4462">
                  <c:v>7.1392000000000007</c:v>
                </c:pt>
                <c:pt idx="4463">
                  <c:v>7.1408000000000005</c:v>
                </c:pt>
                <c:pt idx="4464">
                  <c:v>7.1424000000000003</c:v>
                </c:pt>
                <c:pt idx="4465">
                  <c:v>7.1440000000000001</c:v>
                </c:pt>
                <c:pt idx="4466">
                  <c:v>7.1456</c:v>
                </c:pt>
                <c:pt idx="4467">
                  <c:v>7.1472000000000007</c:v>
                </c:pt>
                <c:pt idx="4468">
                  <c:v>7.1488000000000005</c:v>
                </c:pt>
                <c:pt idx="4469">
                  <c:v>7.1504000000000003</c:v>
                </c:pt>
                <c:pt idx="4470">
                  <c:v>7.1520000000000001</c:v>
                </c:pt>
                <c:pt idx="4471">
                  <c:v>7.1536</c:v>
                </c:pt>
                <c:pt idx="4472">
                  <c:v>7.1552000000000007</c:v>
                </c:pt>
                <c:pt idx="4473">
                  <c:v>7.1568000000000005</c:v>
                </c:pt>
                <c:pt idx="4474">
                  <c:v>7.1584000000000003</c:v>
                </c:pt>
                <c:pt idx="4475">
                  <c:v>7.16</c:v>
                </c:pt>
                <c:pt idx="4476">
                  <c:v>7.1616</c:v>
                </c:pt>
                <c:pt idx="4477">
                  <c:v>7.1632000000000007</c:v>
                </c:pt>
                <c:pt idx="4478">
                  <c:v>7.1648000000000005</c:v>
                </c:pt>
                <c:pt idx="4479">
                  <c:v>7.1664000000000003</c:v>
                </c:pt>
                <c:pt idx="4480">
                  <c:v>7.1680000000000001</c:v>
                </c:pt>
                <c:pt idx="4481">
                  <c:v>7.1696</c:v>
                </c:pt>
                <c:pt idx="4482">
                  <c:v>7.1712000000000007</c:v>
                </c:pt>
                <c:pt idx="4483">
                  <c:v>7.1728000000000005</c:v>
                </c:pt>
                <c:pt idx="4484">
                  <c:v>7.1744000000000003</c:v>
                </c:pt>
                <c:pt idx="4485">
                  <c:v>7.1760000000000002</c:v>
                </c:pt>
                <c:pt idx="4486">
                  <c:v>7.1776</c:v>
                </c:pt>
                <c:pt idx="4487">
                  <c:v>7.1792000000000007</c:v>
                </c:pt>
                <c:pt idx="4488">
                  <c:v>7.1808000000000005</c:v>
                </c:pt>
                <c:pt idx="4489">
                  <c:v>7.1824000000000003</c:v>
                </c:pt>
                <c:pt idx="4490">
                  <c:v>7.1840000000000002</c:v>
                </c:pt>
                <c:pt idx="4491">
                  <c:v>7.1856</c:v>
                </c:pt>
                <c:pt idx="4492">
                  <c:v>7.1872000000000007</c:v>
                </c:pt>
                <c:pt idx="4493">
                  <c:v>7.1888000000000005</c:v>
                </c:pt>
                <c:pt idx="4494">
                  <c:v>7.1904000000000003</c:v>
                </c:pt>
                <c:pt idx="4495">
                  <c:v>7.1920000000000002</c:v>
                </c:pt>
                <c:pt idx="4496">
                  <c:v>7.1936</c:v>
                </c:pt>
                <c:pt idx="4497">
                  <c:v>7.1952000000000007</c:v>
                </c:pt>
                <c:pt idx="4498">
                  <c:v>7.1968000000000005</c:v>
                </c:pt>
                <c:pt idx="4499">
                  <c:v>7.1984000000000004</c:v>
                </c:pt>
                <c:pt idx="4500">
                  <c:v>7.2</c:v>
                </c:pt>
                <c:pt idx="4501">
                  <c:v>7.2016</c:v>
                </c:pt>
                <c:pt idx="4502">
                  <c:v>7.2032000000000007</c:v>
                </c:pt>
                <c:pt idx="4503">
                  <c:v>7.2048000000000005</c:v>
                </c:pt>
                <c:pt idx="4504">
                  <c:v>7.2064000000000004</c:v>
                </c:pt>
                <c:pt idx="4505">
                  <c:v>7.2080000000000002</c:v>
                </c:pt>
                <c:pt idx="4506">
                  <c:v>7.2096</c:v>
                </c:pt>
                <c:pt idx="4507">
                  <c:v>7.2112000000000007</c:v>
                </c:pt>
                <c:pt idx="4508">
                  <c:v>7.2128000000000005</c:v>
                </c:pt>
                <c:pt idx="4509">
                  <c:v>7.2144000000000004</c:v>
                </c:pt>
                <c:pt idx="4510">
                  <c:v>7.2160000000000002</c:v>
                </c:pt>
                <c:pt idx="4511">
                  <c:v>7.2176</c:v>
                </c:pt>
                <c:pt idx="4512">
                  <c:v>7.2192000000000007</c:v>
                </c:pt>
                <c:pt idx="4513">
                  <c:v>7.2208000000000006</c:v>
                </c:pt>
                <c:pt idx="4514">
                  <c:v>7.2224000000000004</c:v>
                </c:pt>
                <c:pt idx="4515">
                  <c:v>7.2240000000000002</c:v>
                </c:pt>
                <c:pt idx="4516">
                  <c:v>7.2256</c:v>
                </c:pt>
                <c:pt idx="4517">
                  <c:v>7.2272000000000007</c:v>
                </c:pt>
                <c:pt idx="4518">
                  <c:v>7.2288000000000006</c:v>
                </c:pt>
                <c:pt idx="4519">
                  <c:v>7.2304000000000004</c:v>
                </c:pt>
                <c:pt idx="4520">
                  <c:v>7.2320000000000002</c:v>
                </c:pt>
                <c:pt idx="4521">
                  <c:v>7.2336</c:v>
                </c:pt>
                <c:pt idx="4522">
                  <c:v>7.2352000000000007</c:v>
                </c:pt>
                <c:pt idx="4523">
                  <c:v>7.2368000000000006</c:v>
                </c:pt>
                <c:pt idx="4524">
                  <c:v>7.2384000000000004</c:v>
                </c:pt>
                <c:pt idx="4525">
                  <c:v>7.24</c:v>
                </c:pt>
                <c:pt idx="4526">
                  <c:v>7.2416</c:v>
                </c:pt>
                <c:pt idx="4527">
                  <c:v>7.2432000000000007</c:v>
                </c:pt>
                <c:pt idx="4528">
                  <c:v>7.2448000000000006</c:v>
                </c:pt>
                <c:pt idx="4529">
                  <c:v>7.2464000000000004</c:v>
                </c:pt>
                <c:pt idx="4530">
                  <c:v>7.2480000000000002</c:v>
                </c:pt>
                <c:pt idx="4531">
                  <c:v>7.2496</c:v>
                </c:pt>
                <c:pt idx="4532">
                  <c:v>7.2512000000000008</c:v>
                </c:pt>
                <c:pt idx="4533">
                  <c:v>7.2528000000000006</c:v>
                </c:pt>
                <c:pt idx="4534">
                  <c:v>7.2544000000000004</c:v>
                </c:pt>
                <c:pt idx="4535">
                  <c:v>7.2560000000000002</c:v>
                </c:pt>
                <c:pt idx="4536">
                  <c:v>7.2576000000000001</c:v>
                </c:pt>
                <c:pt idx="4537">
                  <c:v>7.2592000000000008</c:v>
                </c:pt>
                <c:pt idx="4538">
                  <c:v>7.2608000000000006</c:v>
                </c:pt>
                <c:pt idx="4539">
                  <c:v>7.2624000000000004</c:v>
                </c:pt>
                <c:pt idx="4540">
                  <c:v>7.2640000000000002</c:v>
                </c:pt>
                <c:pt idx="4541">
                  <c:v>7.2656000000000001</c:v>
                </c:pt>
                <c:pt idx="4542">
                  <c:v>7.2672000000000008</c:v>
                </c:pt>
                <c:pt idx="4543">
                  <c:v>7.2688000000000006</c:v>
                </c:pt>
                <c:pt idx="4544">
                  <c:v>7.2704000000000004</c:v>
                </c:pt>
                <c:pt idx="4545">
                  <c:v>7.2720000000000002</c:v>
                </c:pt>
                <c:pt idx="4546">
                  <c:v>7.2736000000000001</c:v>
                </c:pt>
                <c:pt idx="4547">
                  <c:v>7.2752000000000008</c:v>
                </c:pt>
                <c:pt idx="4548">
                  <c:v>7.2768000000000006</c:v>
                </c:pt>
                <c:pt idx="4549">
                  <c:v>7.2784000000000004</c:v>
                </c:pt>
                <c:pt idx="4550">
                  <c:v>7.28</c:v>
                </c:pt>
                <c:pt idx="4551">
                  <c:v>7.2816000000000001</c:v>
                </c:pt>
                <c:pt idx="4552">
                  <c:v>7.2832000000000008</c:v>
                </c:pt>
                <c:pt idx="4553">
                  <c:v>7.2848000000000006</c:v>
                </c:pt>
                <c:pt idx="4554">
                  <c:v>7.2864000000000004</c:v>
                </c:pt>
                <c:pt idx="4555">
                  <c:v>7.2880000000000003</c:v>
                </c:pt>
                <c:pt idx="4556">
                  <c:v>7.2896000000000001</c:v>
                </c:pt>
                <c:pt idx="4557">
                  <c:v>7.2912000000000008</c:v>
                </c:pt>
                <c:pt idx="4558">
                  <c:v>7.2928000000000006</c:v>
                </c:pt>
                <c:pt idx="4559">
                  <c:v>7.2944000000000004</c:v>
                </c:pt>
                <c:pt idx="4560">
                  <c:v>7.2960000000000003</c:v>
                </c:pt>
                <c:pt idx="4561">
                  <c:v>7.2976000000000001</c:v>
                </c:pt>
                <c:pt idx="4562">
                  <c:v>7.2991999999999999</c:v>
                </c:pt>
                <c:pt idx="4563">
                  <c:v>7.3008000000000006</c:v>
                </c:pt>
                <c:pt idx="4564">
                  <c:v>7.3024000000000004</c:v>
                </c:pt>
                <c:pt idx="4565">
                  <c:v>7.3040000000000003</c:v>
                </c:pt>
                <c:pt idx="4566">
                  <c:v>7.3056000000000001</c:v>
                </c:pt>
                <c:pt idx="4567">
                  <c:v>7.3071999999999999</c:v>
                </c:pt>
                <c:pt idx="4568">
                  <c:v>7.3088000000000006</c:v>
                </c:pt>
                <c:pt idx="4569">
                  <c:v>7.3104000000000005</c:v>
                </c:pt>
                <c:pt idx="4570">
                  <c:v>7.3120000000000003</c:v>
                </c:pt>
                <c:pt idx="4571">
                  <c:v>7.3136000000000001</c:v>
                </c:pt>
                <c:pt idx="4572">
                  <c:v>7.3151999999999999</c:v>
                </c:pt>
                <c:pt idx="4573">
                  <c:v>7.3168000000000006</c:v>
                </c:pt>
                <c:pt idx="4574">
                  <c:v>7.3184000000000005</c:v>
                </c:pt>
                <c:pt idx="4575">
                  <c:v>7.32</c:v>
                </c:pt>
                <c:pt idx="4576">
                  <c:v>7.3216000000000001</c:v>
                </c:pt>
                <c:pt idx="4577">
                  <c:v>7.3231999999999999</c:v>
                </c:pt>
                <c:pt idx="4578">
                  <c:v>7.3248000000000006</c:v>
                </c:pt>
                <c:pt idx="4579">
                  <c:v>7.3264000000000005</c:v>
                </c:pt>
                <c:pt idx="4580">
                  <c:v>7.3280000000000003</c:v>
                </c:pt>
                <c:pt idx="4581">
                  <c:v>7.3296000000000001</c:v>
                </c:pt>
                <c:pt idx="4582">
                  <c:v>7.3311999999999999</c:v>
                </c:pt>
                <c:pt idx="4583">
                  <c:v>7.3328000000000007</c:v>
                </c:pt>
                <c:pt idx="4584">
                  <c:v>7.3344000000000005</c:v>
                </c:pt>
                <c:pt idx="4585">
                  <c:v>7.3360000000000003</c:v>
                </c:pt>
                <c:pt idx="4586">
                  <c:v>7.3376000000000001</c:v>
                </c:pt>
                <c:pt idx="4587">
                  <c:v>7.3391999999999999</c:v>
                </c:pt>
                <c:pt idx="4588">
                  <c:v>7.3408000000000007</c:v>
                </c:pt>
                <c:pt idx="4589">
                  <c:v>7.3424000000000005</c:v>
                </c:pt>
                <c:pt idx="4590">
                  <c:v>7.3440000000000003</c:v>
                </c:pt>
                <c:pt idx="4591">
                  <c:v>7.3456000000000001</c:v>
                </c:pt>
                <c:pt idx="4592">
                  <c:v>7.3472</c:v>
                </c:pt>
                <c:pt idx="4593">
                  <c:v>7.3488000000000007</c:v>
                </c:pt>
                <c:pt idx="4594">
                  <c:v>7.3504000000000005</c:v>
                </c:pt>
                <c:pt idx="4595">
                  <c:v>7.3520000000000003</c:v>
                </c:pt>
                <c:pt idx="4596">
                  <c:v>7.3536000000000001</c:v>
                </c:pt>
                <c:pt idx="4597">
                  <c:v>7.3552</c:v>
                </c:pt>
                <c:pt idx="4598">
                  <c:v>7.3568000000000007</c:v>
                </c:pt>
                <c:pt idx="4599">
                  <c:v>7.3584000000000005</c:v>
                </c:pt>
                <c:pt idx="4600">
                  <c:v>7.36</c:v>
                </c:pt>
                <c:pt idx="4601">
                  <c:v>7.3616000000000001</c:v>
                </c:pt>
                <c:pt idx="4602">
                  <c:v>7.3632</c:v>
                </c:pt>
                <c:pt idx="4603">
                  <c:v>7.3648000000000007</c:v>
                </c:pt>
                <c:pt idx="4604">
                  <c:v>7.3664000000000005</c:v>
                </c:pt>
                <c:pt idx="4605">
                  <c:v>7.3680000000000003</c:v>
                </c:pt>
                <c:pt idx="4606">
                  <c:v>7.3696000000000002</c:v>
                </c:pt>
                <c:pt idx="4607">
                  <c:v>7.3712</c:v>
                </c:pt>
                <c:pt idx="4608">
                  <c:v>7.3728000000000007</c:v>
                </c:pt>
                <c:pt idx="4609">
                  <c:v>7.3744000000000005</c:v>
                </c:pt>
                <c:pt idx="4610">
                  <c:v>7.3760000000000003</c:v>
                </c:pt>
                <c:pt idx="4611">
                  <c:v>7.3776000000000002</c:v>
                </c:pt>
                <c:pt idx="4612">
                  <c:v>7.3792</c:v>
                </c:pt>
                <c:pt idx="4613">
                  <c:v>7.3808000000000007</c:v>
                </c:pt>
                <c:pt idx="4614">
                  <c:v>7.3824000000000005</c:v>
                </c:pt>
                <c:pt idx="4615">
                  <c:v>7.3840000000000003</c:v>
                </c:pt>
                <c:pt idx="4616">
                  <c:v>7.3856000000000002</c:v>
                </c:pt>
                <c:pt idx="4617">
                  <c:v>7.3872</c:v>
                </c:pt>
                <c:pt idx="4618">
                  <c:v>7.3888000000000007</c:v>
                </c:pt>
                <c:pt idx="4619">
                  <c:v>7.3904000000000005</c:v>
                </c:pt>
                <c:pt idx="4620">
                  <c:v>7.3920000000000003</c:v>
                </c:pt>
                <c:pt idx="4621">
                  <c:v>7.3936000000000002</c:v>
                </c:pt>
                <c:pt idx="4622">
                  <c:v>7.3952</c:v>
                </c:pt>
                <c:pt idx="4623">
                  <c:v>7.3968000000000007</c:v>
                </c:pt>
                <c:pt idx="4624">
                  <c:v>7.3984000000000005</c:v>
                </c:pt>
                <c:pt idx="4625">
                  <c:v>7.4</c:v>
                </c:pt>
                <c:pt idx="4626">
                  <c:v>7.4016000000000002</c:v>
                </c:pt>
                <c:pt idx="4627">
                  <c:v>7.4032</c:v>
                </c:pt>
                <c:pt idx="4628">
                  <c:v>7.4048000000000007</c:v>
                </c:pt>
                <c:pt idx="4629">
                  <c:v>7.4064000000000005</c:v>
                </c:pt>
                <c:pt idx="4630">
                  <c:v>7.4080000000000004</c:v>
                </c:pt>
                <c:pt idx="4631">
                  <c:v>7.4096000000000002</c:v>
                </c:pt>
                <c:pt idx="4632">
                  <c:v>7.4112</c:v>
                </c:pt>
                <c:pt idx="4633">
                  <c:v>7.4128000000000007</c:v>
                </c:pt>
                <c:pt idx="4634">
                  <c:v>7.4144000000000005</c:v>
                </c:pt>
                <c:pt idx="4635">
                  <c:v>7.4160000000000004</c:v>
                </c:pt>
                <c:pt idx="4636">
                  <c:v>7.4176000000000002</c:v>
                </c:pt>
                <c:pt idx="4637">
                  <c:v>7.4192</c:v>
                </c:pt>
                <c:pt idx="4638">
                  <c:v>7.4208000000000007</c:v>
                </c:pt>
                <c:pt idx="4639">
                  <c:v>7.4224000000000006</c:v>
                </c:pt>
                <c:pt idx="4640">
                  <c:v>7.4240000000000004</c:v>
                </c:pt>
                <c:pt idx="4641">
                  <c:v>7.4256000000000002</c:v>
                </c:pt>
                <c:pt idx="4642">
                  <c:v>7.4272</c:v>
                </c:pt>
                <c:pt idx="4643">
                  <c:v>7.4288000000000007</c:v>
                </c:pt>
                <c:pt idx="4644">
                  <c:v>7.4304000000000006</c:v>
                </c:pt>
                <c:pt idx="4645">
                  <c:v>7.4320000000000004</c:v>
                </c:pt>
                <c:pt idx="4646">
                  <c:v>7.4336000000000002</c:v>
                </c:pt>
                <c:pt idx="4647">
                  <c:v>7.4352</c:v>
                </c:pt>
                <c:pt idx="4648">
                  <c:v>7.4368000000000007</c:v>
                </c:pt>
                <c:pt idx="4649">
                  <c:v>7.4384000000000006</c:v>
                </c:pt>
                <c:pt idx="4650">
                  <c:v>7.44</c:v>
                </c:pt>
                <c:pt idx="4651">
                  <c:v>7.4416000000000002</c:v>
                </c:pt>
                <c:pt idx="4652">
                  <c:v>7.4432</c:v>
                </c:pt>
                <c:pt idx="4653">
                  <c:v>7.4448000000000008</c:v>
                </c:pt>
                <c:pt idx="4654">
                  <c:v>7.4464000000000006</c:v>
                </c:pt>
                <c:pt idx="4655">
                  <c:v>7.4480000000000004</c:v>
                </c:pt>
                <c:pt idx="4656">
                  <c:v>7.4496000000000002</c:v>
                </c:pt>
                <c:pt idx="4657">
                  <c:v>7.4512</c:v>
                </c:pt>
                <c:pt idx="4658">
                  <c:v>7.4528000000000008</c:v>
                </c:pt>
                <c:pt idx="4659">
                  <c:v>7.4544000000000006</c:v>
                </c:pt>
                <c:pt idx="4660">
                  <c:v>7.4560000000000004</c:v>
                </c:pt>
                <c:pt idx="4661">
                  <c:v>7.4576000000000002</c:v>
                </c:pt>
                <c:pt idx="4662">
                  <c:v>7.4592000000000001</c:v>
                </c:pt>
                <c:pt idx="4663">
                  <c:v>7.4608000000000008</c:v>
                </c:pt>
                <c:pt idx="4664">
                  <c:v>7.4624000000000006</c:v>
                </c:pt>
                <c:pt idx="4665">
                  <c:v>7.4640000000000004</c:v>
                </c:pt>
                <c:pt idx="4666">
                  <c:v>7.4656000000000002</c:v>
                </c:pt>
                <c:pt idx="4667">
                  <c:v>7.4672000000000001</c:v>
                </c:pt>
                <c:pt idx="4668">
                  <c:v>7.4688000000000008</c:v>
                </c:pt>
                <c:pt idx="4669">
                  <c:v>7.4704000000000006</c:v>
                </c:pt>
                <c:pt idx="4670">
                  <c:v>7.4720000000000004</c:v>
                </c:pt>
                <c:pt idx="4671">
                  <c:v>7.4736000000000002</c:v>
                </c:pt>
                <c:pt idx="4672">
                  <c:v>7.4752000000000001</c:v>
                </c:pt>
                <c:pt idx="4673">
                  <c:v>7.4768000000000008</c:v>
                </c:pt>
                <c:pt idx="4674">
                  <c:v>7.4784000000000006</c:v>
                </c:pt>
                <c:pt idx="4675">
                  <c:v>7.48</c:v>
                </c:pt>
                <c:pt idx="4676">
                  <c:v>7.4816000000000003</c:v>
                </c:pt>
                <c:pt idx="4677">
                  <c:v>7.4832000000000001</c:v>
                </c:pt>
                <c:pt idx="4678">
                  <c:v>7.4848000000000008</c:v>
                </c:pt>
                <c:pt idx="4679">
                  <c:v>7.4864000000000006</c:v>
                </c:pt>
                <c:pt idx="4680">
                  <c:v>7.4880000000000004</c:v>
                </c:pt>
                <c:pt idx="4681">
                  <c:v>7.4896000000000003</c:v>
                </c:pt>
                <c:pt idx="4682">
                  <c:v>7.4912000000000001</c:v>
                </c:pt>
                <c:pt idx="4683">
                  <c:v>7.4928000000000008</c:v>
                </c:pt>
                <c:pt idx="4684">
                  <c:v>7.4944000000000006</c:v>
                </c:pt>
                <c:pt idx="4685">
                  <c:v>7.4960000000000004</c:v>
                </c:pt>
                <c:pt idx="4686">
                  <c:v>7.4976000000000003</c:v>
                </c:pt>
                <c:pt idx="4687">
                  <c:v>7.4992000000000001</c:v>
                </c:pt>
                <c:pt idx="4688">
                  <c:v>7.5008000000000008</c:v>
                </c:pt>
                <c:pt idx="4689">
                  <c:v>7.5024000000000006</c:v>
                </c:pt>
                <c:pt idx="4690">
                  <c:v>7.5040000000000004</c:v>
                </c:pt>
                <c:pt idx="4691">
                  <c:v>7.5056000000000003</c:v>
                </c:pt>
                <c:pt idx="4692">
                  <c:v>7.5072000000000001</c:v>
                </c:pt>
                <c:pt idx="4693">
                  <c:v>7.5087999999999999</c:v>
                </c:pt>
                <c:pt idx="4694">
                  <c:v>7.5104000000000006</c:v>
                </c:pt>
                <c:pt idx="4695">
                  <c:v>7.5120000000000005</c:v>
                </c:pt>
                <c:pt idx="4696">
                  <c:v>7.5136000000000003</c:v>
                </c:pt>
                <c:pt idx="4697">
                  <c:v>7.5152000000000001</c:v>
                </c:pt>
                <c:pt idx="4698">
                  <c:v>7.5167999999999999</c:v>
                </c:pt>
                <c:pt idx="4699">
                  <c:v>7.5184000000000006</c:v>
                </c:pt>
                <c:pt idx="4700">
                  <c:v>7.5200000000000005</c:v>
                </c:pt>
                <c:pt idx="4701">
                  <c:v>7.5216000000000003</c:v>
                </c:pt>
                <c:pt idx="4702">
                  <c:v>7.5232000000000001</c:v>
                </c:pt>
                <c:pt idx="4703">
                  <c:v>7.5247999999999999</c:v>
                </c:pt>
                <c:pt idx="4704">
                  <c:v>7.5264000000000006</c:v>
                </c:pt>
                <c:pt idx="4705">
                  <c:v>7.5280000000000005</c:v>
                </c:pt>
                <c:pt idx="4706">
                  <c:v>7.5296000000000003</c:v>
                </c:pt>
                <c:pt idx="4707">
                  <c:v>7.5312000000000001</c:v>
                </c:pt>
                <c:pt idx="4708">
                  <c:v>7.5327999999999999</c:v>
                </c:pt>
                <c:pt idx="4709">
                  <c:v>7.5344000000000007</c:v>
                </c:pt>
                <c:pt idx="4710">
                  <c:v>7.5360000000000005</c:v>
                </c:pt>
                <c:pt idx="4711">
                  <c:v>7.5376000000000003</c:v>
                </c:pt>
                <c:pt idx="4712">
                  <c:v>7.5392000000000001</c:v>
                </c:pt>
                <c:pt idx="4713">
                  <c:v>7.5407999999999999</c:v>
                </c:pt>
                <c:pt idx="4714">
                  <c:v>7.5424000000000007</c:v>
                </c:pt>
                <c:pt idx="4715">
                  <c:v>7.5440000000000005</c:v>
                </c:pt>
                <c:pt idx="4716">
                  <c:v>7.5456000000000003</c:v>
                </c:pt>
                <c:pt idx="4717">
                  <c:v>7.5472000000000001</c:v>
                </c:pt>
                <c:pt idx="4718">
                  <c:v>7.5488</c:v>
                </c:pt>
                <c:pt idx="4719">
                  <c:v>7.5504000000000007</c:v>
                </c:pt>
                <c:pt idx="4720">
                  <c:v>7.5520000000000005</c:v>
                </c:pt>
                <c:pt idx="4721">
                  <c:v>7.5536000000000003</c:v>
                </c:pt>
                <c:pt idx="4722">
                  <c:v>7.5552000000000001</c:v>
                </c:pt>
                <c:pt idx="4723">
                  <c:v>7.5568</c:v>
                </c:pt>
                <c:pt idx="4724">
                  <c:v>7.5584000000000007</c:v>
                </c:pt>
                <c:pt idx="4725">
                  <c:v>7.5600000000000005</c:v>
                </c:pt>
                <c:pt idx="4726">
                  <c:v>7.5616000000000003</c:v>
                </c:pt>
                <c:pt idx="4727">
                  <c:v>7.5632000000000001</c:v>
                </c:pt>
                <c:pt idx="4728">
                  <c:v>7.5648</c:v>
                </c:pt>
                <c:pt idx="4729">
                  <c:v>7.5664000000000007</c:v>
                </c:pt>
                <c:pt idx="4730">
                  <c:v>7.5680000000000005</c:v>
                </c:pt>
                <c:pt idx="4731">
                  <c:v>7.5696000000000003</c:v>
                </c:pt>
                <c:pt idx="4732">
                  <c:v>7.5712000000000002</c:v>
                </c:pt>
                <c:pt idx="4733">
                  <c:v>7.5728</c:v>
                </c:pt>
                <c:pt idx="4734">
                  <c:v>7.5744000000000007</c:v>
                </c:pt>
                <c:pt idx="4735">
                  <c:v>7.5760000000000005</c:v>
                </c:pt>
                <c:pt idx="4736">
                  <c:v>7.5776000000000003</c:v>
                </c:pt>
                <c:pt idx="4737">
                  <c:v>7.5792000000000002</c:v>
                </c:pt>
                <c:pt idx="4738">
                  <c:v>7.5808</c:v>
                </c:pt>
                <c:pt idx="4739">
                  <c:v>7.5824000000000007</c:v>
                </c:pt>
                <c:pt idx="4740">
                  <c:v>7.5840000000000005</c:v>
                </c:pt>
                <c:pt idx="4741">
                  <c:v>7.5856000000000003</c:v>
                </c:pt>
                <c:pt idx="4742">
                  <c:v>7.5872000000000002</c:v>
                </c:pt>
                <c:pt idx="4743">
                  <c:v>7.5888</c:v>
                </c:pt>
                <c:pt idx="4744">
                  <c:v>7.5904000000000007</c:v>
                </c:pt>
                <c:pt idx="4745">
                  <c:v>7.5920000000000005</c:v>
                </c:pt>
                <c:pt idx="4746">
                  <c:v>7.5936000000000003</c:v>
                </c:pt>
                <c:pt idx="4747">
                  <c:v>7.5952000000000002</c:v>
                </c:pt>
                <c:pt idx="4748">
                  <c:v>7.5968</c:v>
                </c:pt>
                <c:pt idx="4749">
                  <c:v>7.5984000000000007</c:v>
                </c:pt>
                <c:pt idx="4750">
                  <c:v>7.6000000000000005</c:v>
                </c:pt>
                <c:pt idx="4751">
                  <c:v>7.6016000000000004</c:v>
                </c:pt>
                <c:pt idx="4752">
                  <c:v>7.6032000000000002</c:v>
                </c:pt>
                <c:pt idx="4753">
                  <c:v>7.6048</c:v>
                </c:pt>
                <c:pt idx="4754">
                  <c:v>7.6064000000000007</c:v>
                </c:pt>
                <c:pt idx="4755">
                  <c:v>7.6080000000000005</c:v>
                </c:pt>
                <c:pt idx="4756">
                  <c:v>7.6096000000000004</c:v>
                </c:pt>
                <c:pt idx="4757">
                  <c:v>7.6112000000000002</c:v>
                </c:pt>
                <c:pt idx="4758">
                  <c:v>7.6128</c:v>
                </c:pt>
                <c:pt idx="4759">
                  <c:v>7.6144000000000007</c:v>
                </c:pt>
                <c:pt idx="4760">
                  <c:v>7.6160000000000005</c:v>
                </c:pt>
                <c:pt idx="4761">
                  <c:v>7.6176000000000004</c:v>
                </c:pt>
                <c:pt idx="4762">
                  <c:v>7.6192000000000002</c:v>
                </c:pt>
                <c:pt idx="4763">
                  <c:v>7.6208</c:v>
                </c:pt>
                <c:pt idx="4764">
                  <c:v>7.6224000000000007</c:v>
                </c:pt>
                <c:pt idx="4765">
                  <c:v>7.6240000000000006</c:v>
                </c:pt>
                <c:pt idx="4766">
                  <c:v>7.6256000000000004</c:v>
                </c:pt>
                <c:pt idx="4767">
                  <c:v>7.6272000000000002</c:v>
                </c:pt>
                <c:pt idx="4768">
                  <c:v>7.6288</c:v>
                </c:pt>
                <c:pt idx="4769">
                  <c:v>7.6304000000000007</c:v>
                </c:pt>
                <c:pt idx="4770">
                  <c:v>7.6320000000000006</c:v>
                </c:pt>
                <c:pt idx="4771">
                  <c:v>7.6336000000000004</c:v>
                </c:pt>
                <c:pt idx="4772">
                  <c:v>7.6352000000000002</c:v>
                </c:pt>
                <c:pt idx="4773">
                  <c:v>7.6368</c:v>
                </c:pt>
                <c:pt idx="4774">
                  <c:v>7.6384000000000007</c:v>
                </c:pt>
                <c:pt idx="4775">
                  <c:v>7.6400000000000006</c:v>
                </c:pt>
                <c:pt idx="4776">
                  <c:v>7.6416000000000004</c:v>
                </c:pt>
                <c:pt idx="4777">
                  <c:v>7.6432000000000002</c:v>
                </c:pt>
                <c:pt idx="4778">
                  <c:v>7.6448</c:v>
                </c:pt>
                <c:pt idx="4779">
                  <c:v>7.6464000000000008</c:v>
                </c:pt>
                <c:pt idx="4780">
                  <c:v>7.6480000000000006</c:v>
                </c:pt>
                <c:pt idx="4781">
                  <c:v>7.6496000000000004</c:v>
                </c:pt>
                <c:pt idx="4782">
                  <c:v>7.6512000000000002</c:v>
                </c:pt>
                <c:pt idx="4783">
                  <c:v>7.6528</c:v>
                </c:pt>
                <c:pt idx="4784">
                  <c:v>7.6544000000000008</c:v>
                </c:pt>
                <c:pt idx="4785">
                  <c:v>7.6560000000000006</c:v>
                </c:pt>
                <c:pt idx="4786">
                  <c:v>7.6576000000000004</c:v>
                </c:pt>
                <c:pt idx="4787">
                  <c:v>7.6592000000000002</c:v>
                </c:pt>
                <c:pt idx="4788">
                  <c:v>7.6608000000000001</c:v>
                </c:pt>
                <c:pt idx="4789">
                  <c:v>7.6624000000000008</c:v>
                </c:pt>
                <c:pt idx="4790">
                  <c:v>7.6640000000000006</c:v>
                </c:pt>
                <c:pt idx="4791">
                  <c:v>7.6656000000000004</c:v>
                </c:pt>
                <c:pt idx="4792">
                  <c:v>7.6672000000000002</c:v>
                </c:pt>
                <c:pt idx="4793">
                  <c:v>7.6688000000000001</c:v>
                </c:pt>
                <c:pt idx="4794">
                  <c:v>7.6704000000000008</c:v>
                </c:pt>
                <c:pt idx="4795">
                  <c:v>7.6720000000000006</c:v>
                </c:pt>
                <c:pt idx="4796">
                  <c:v>7.6736000000000004</c:v>
                </c:pt>
                <c:pt idx="4797">
                  <c:v>7.6752000000000002</c:v>
                </c:pt>
                <c:pt idx="4798">
                  <c:v>7.6768000000000001</c:v>
                </c:pt>
                <c:pt idx="4799">
                  <c:v>7.6784000000000008</c:v>
                </c:pt>
                <c:pt idx="4800">
                  <c:v>7.6800000000000006</c:v>
                </c:pt>
                <c:pt idx="4801">
                  <c:v>7.6816000000000004</c:v>
                </c:pt>
                <c:pt idx="4802">
                  <c:v>7.6832000000000003</c:v>
                </c:pt>
                <c:pt idx="4803">
                  <c:v>7.6848000000000001</c:v>
                </c:pt>
                <c:pt idx="4804">
                  <c:v>7.6864000000000008</c:v>
                </c:pt>
                <c:pt idx="4805">
                  <c:v>7.6880000000000006</c:v>
                </c:pt>
                <c:pt idx="4806">
                  <c:v>7.6896000000000004</c:v>
                </c:pt>
                <c:pt idx="4807">
                  <c:v>7.6912000000000003</c:v>
                </c:pt>
                <c:pt idx="4808">
                  <c:v>7.6928000000000001</c:v>
                </c:pt>
                <c:pt idx="4809">
                  <c:v>7.6944000000000008</c:v>
                </c:pt>
                <c:pt idx="4810">
                  <c:v>7.6960000000000006</c:v>
                </c:pt>
                <c:pt idx="4811">
                  <c:v>7.6976000000000004</c:v>
                </c:pt>
                <c:pt idx="4812">
                  <c:v>7.6992000000000003</c:v>
                </c:pt>
                <c:pt idx="4813">
                  <c:v>7.7008000000000001</c:v>
                </c:pt>
                <c:pt idx="4814">
                  <c:v>7.7024000000000008</c:v>
                </c:pt>
                <c:pt idx="4815">
                  <c:v>7.7040000000000006</c:v>
                </c:pt>
                <c:pt idx="4816">
                  <c:v>7.7056000000000004</c:v>
                </c:pt>
                <c:pt idx="4817">
                  <c:v>7.7072000000000003</c:v>
                </c:pt>
                <c:pt idx="4818">
                  <c:v>7.7088000000000001</c:v>
                </c:pt>
                <c:pt idx="4819">
                  <c:v>7.7104000000000008</c:v>
                </c:pt>
                <c:pt idx="4820">
                  <c:v>7.7120000000000006</c:v>
                </c:pt>
                <c:pt idx="4821">
                  <c:v>7.7136000000000005</c:v>
                </c:pt>
                <c:pt idx="4822">
                  <c:v>7.7152000000000003</c:v>
                </c:pt>
                <c:pt idx="4823">
                  <c:v>7.7168000000000001</c:v>
                </c:pt>
                <c:pt idx="4824">
                  <c:v>7.7183999999999999</c:v>
                </c:pt>
                <c:pt idx="4825">
                  <c:v>7.7200000000000006</c:v>
                </c:pt>
                <c:pt idx="4826">
                  <c:v>7.7216000000000005</c:v>
                </c:pt>
                <c:pt idx="4827">
                  <c:v>7.7232000000000003</c:v>
                </c:pt>
                <c:pt idx="4828">
                  <c:v>7.7248000000000001</c:v>
                </c:pt>
                <c:pt idx="4829">
                  <c:v>7.7263999999999999</c:v>
                </c:pt>
                <c:pt idx="4830">
                  <c:v>7.7280000000000006</c:v>
                </c:pt>
                <c:pt idx="4831">
                  <c:v>7.7296000000000005</c:v>
                </c:pt>
                <c:pt idx="4832">
                  <c:v>7.7312000000000003</c:v>
                </c:pt>
                <c:pt idx="4833">
                  <c:v>7.7328000000000001</c:v>
                </c:pt>
                <c:pt idx="4834">
                  <c:v>7.7343999999999999</c:v>
                </c:pt>
                <c:pt idx="4835">
                  <c:v>7.7360000000000007</c:v>
                </c:pt>
                <c:pt idx="4836">
                  <c:v>7.7376000000000005</c:v>
                </c:pt>
                <c:pt idx="4837">
                  <c:v>7.7392000000000003</c:v>
                </c:pt>
                <c:pt idx="4838">
                  <c:v>7.7408000000000001</c:v>
                </c:pt>
                <c:pt idx="4839">
                  <c:v>7.7423999999999999</c:v>
                </c:pt>
                <c:pt idx="4840">
                  <c:v>7.7440000000000007</c:v>
                </c:pt>
                <c:pt idx="4841">
                  <c:v>7.7456000000000005</c:v>
                </c:pt>
                <c:pt idx="4842">
                  <c:v>7.7472000000000003</c:v>
                </c:pt>
                <c:pt idx="4843">
                  <c:v>7.7488000000000001</c:v>
                </c:pt>
                <c:pt idx="4844">
                  <c:v>7.7504</c:v>
                </c:pt>
                <c:pt idx="4845">
                  <c:v>7.7520000000000007</c:v>
                </c:pt>
                <c:pt idx="4846">
                  <c:v>7.7536000000000005</c:v>
                </c:pt>
                <c:pt idx="4847">
                  <c:v>7.7552000000000003</c:v>
                </c:pt>
                <c:pt idx="4848">
                  <c:v>7.7568000000000001</c:v>
                </c:pt>
                <c:pt idx="4849">
                  <c:v>7.7584</c:v>
                </c:pt>
                <c:pt idx="4850">
                  <c:v>7.7600000000000007</c:v>
                </c:pt>
                <c:pt idx="4851">
                  <c:v>7.7616000000000005</c:v>
                </c:pt>
                <c:pt idx="4852">
                  <c:v>7.7632000000000003</c:v>
                </c:pt>
                <c:pt idx="4853">
                  <c:v>7.7648000000000001</c:v>
                </c:pt>
                <c:pt idx="4854">
                  <c:v>7.7664</c:v>
                </c:pt>
                <c:pt idx="4855">
                  <c:v>7.7680000000000007</c:v>
                </c:pt>
                <c:pt idx="4856">
                  <c:v>7.7696000000000005</c:v>
                </c:pt>
                <c:pt idx="4857">
                  <c:v>7.7712000000000003</c:v>
                </c:pt>
                <c:pt idx="4858">
                  <c:v>7.7728000000000002</c:v>
                </c:pt>
                <c:pt idx="4859">
                  <c:v>7.7744</c:v>
                </c:pt>
                <c:pt idx="4860">
                  <c:v>7.7760000000000007</c:v>
                </c:pt>
                <c:pt idx="4861">
                  <c:v>7.7776000000000005</c:v>
                </c:pt>
                <c:pt idx="4862">
                  <c:v>7.7792000000000003</c:v>
                </c:pt>
                <c:pt idx="4863">
                  <c:v>7.7808000000000002</c:v>
                </c:pt>
                <c:pt idx="4864">
                  <c:v>7.7824</c:v>
                </c:pt>
                <c:pt idx="4865">
                  <c:v>7.7840000000000007</c:v>
                </c:pt>
                <c:pt idx="4866">
                  <c:v>7.7856000000000005</c:v>
                </c:pt>
                <c:pt idx="4867">
                  <c:v>7.7872000000000003</c:v>
                </c:pt>
                <c:pt idx="4868">
                  <c:v>7.7888000000000002</c:v>
                </c:pt>
                <c:pt idx="4869">
                  <c:v>7.7904</c:v>
                </c:pt>
                <c:pt idx="4870">
                  <c:v>7.7920000000000007</c:v>
                </c:pt>
                <c:pt idx="4871">
                  <c:v>7.7936000000000005</c:v>
                </c:pt>
                <c:pt idx="4872">
                  <c:v>7.7952000000000004</c:v>
                </c:pt>
                <c:pt idx="4873">
                  <c:v>7.7968000000000002</c:v>
                </c:pt>
                <c:pt idx="4874">
                  <c:v>7.7984</c:v>
                </c:pt>
                <c:pt idx="4875">
                  <c:v>7.8000000000000007</c:v>
                </c:pt>
                <c:pt idx="4876">
                  <c:v>7.8016000000000005</c:v>
                </c:pt>
                <c:pt idx="4877">
                  <c:v>7.8032000000000004</c:v>
                </c:pt>
                <c:pt idx="4878">
                  <c:v>7.8048000000000002</c:v>
                </c:pt>
                <c:pt idx="4879">
                  <c:v>7.8064</c:v>
                </c:pt>
                <c:pt idx="4880">
                  <c:v>7.8080000000000007</c:v>
                </c:pt>
                <c:pt idx="4881">
                  <c:v>7.8096000000000005</c:v>
                </c:pt>
                <c:pt idx="4882">
                  <c:v>7.8112000000000004</c:v>
                </c:pt>
                <c:pt idx="4883">
                  <c:v>7.8128000000000002</c:v>
                </c:pt>
                <c:pt idx="4884">
                  <c:v>7.8144</c:v>
                </c:pt>
                <c:pt idx="4885">
                  <c:v>7.8160000000000007</c:v>
                </c:pt>
                <c:pt idx="4886">
                  <c:v>7.8176000000000005</c:v>
                </c:pt>
                <c:pt idx="4887">
                  <c:v>7.8192000000000004</c:v>
                </c:pt>
                <c:pt idx="4888">
                  <c:v>7.8208000000000002</c:v>
                </c:pt>
                <c:pt idx="4889">
                  <c:v>7.8224</c:v>
                </c:pt>
                <c:pt idx="4890">
                  <c:v>7.8240000000000007</c:v>
                </c:pt>
                <c:pt idx="4891">
                  <c:v>7.8256000000000006</c:v>
                </c:pt>
                <c:pt idx="4892">
                  <c:v>7.8272000000000004</c:v>
                </c:pt>
                <c:pt idx="4893">
                  <c:v>7.8288000000000002</c:v>
                </c:pt>
                <c:pt idx="4894">
                  <c:v>7.8304</c:v>
                </c:pt>
                <c:pt idx="4895">
                  <c:v>7.8320000000000007</c:v>
                </c:pt>
                <c:pt idx="4896">
                  <c:v>7.8336000000000006</c:v>
                </c:pt>
                <c:pt idx="4897">
                  <c:v>7.8352000000000004</c:v>
                </c:pt>
                <c:pt idx="4898">
                  <c:v>7.8368000000000002</c:v>
                </c:pt>
                <c:pt idx="4899">
                  <c:v>7.8384</c:v>
                </c:pt>
                <c:pt idx="4900">
                  <c:v>7.8400000000000007</c:v>
                </c:pt>
                <c:pt idx="4901">
                  <c:v>7.8416000000000006</c:v>
                </c:pt>
                <c:pt idx="4902">
                  <c:v>7.8432000000000004</c:v>
                </c:pt>
                <c:pt idx="4903">
                  <c:v>7.8448000000000002</c:v>
                </c:pt>
                <c:pt idx="4904">
                  <c:v>7.8464</c:v>
                </c:pt>
                <c:pt idx="4905">
                  <c:v>7.8480000000000008</c:v>
                </c:pt>
                <c:pt idx="4906">
                  <c:v>7.8496000000000006</c:v>
                </c:pt>
                <c:pt idx="4907">
                  <c:v>7.8512000000000004</c:v>
                </c:pt>
                <c:pt idx="4908">
                  <c:v>7.8528000000000002</c:v>
                </c:pt>
                <c:pt idx="4909">
                  <c:v>7.8544</c:v>
                </c:pt>
                <c:pt idx="4910">
                  <c:v>7.8560000000000008</c:v>
                </c:pt>
                <c:pt idx="4911">
                  <c:v>7.8576000000000006</c:v>
                </c:pt>
                <c:pt idx="4912">
                  <c:v>7.8592000000000004</c:v>
                </c:pt>
                <c:pt idx="4913">
                  <c:v>7.8608000000000002</c:v>
                </c:pt>
                <c:pt idx="4914">
                  <c:v>7.8624000000000001</c:v>
                </c:pt>
                <c:pt idx="4915">
                  <c:v>7.8640000000000008</c:v>
                </c:pt>
                <c:pt idx="4916">
                  <c:v>7.8656000000000006</c:v>
                </c:pt>
                <c:pt idx="4917">
                  <c:v>7.8672000000000004</c:v>
                </c:pt>
                <c:pt idx="4918">
                  <c:v>7.8688000000000002</c:v>
                </c:pt>
                <c:pt idx="4919">
                  <c:v>7.8704000000000001</c:v>
                </c:pt>
                <c:pt idx="4920">
                  <c:v>7.8720000000000008</c:v>
                </c:pt>
                <c:pt idx="4921">
                  <c:v>7.8736000000000006</c:v>
                </c:pt>
                <c:pt idx="4922">
                  <c:v>7.8752000000000004</c:v>
                </c:pt>
                <c:pt idx="4923">
                  <c:v>7.8768000000000002</c:v>
                </c:pt>
                <c:pt idx="4924">
                  <c:v>7.8784000000000001</c:v>
                </c:pt>
                <c:pt idx="4925">
                  <c:v>7.8800000000000008</c:v>
                </c:pt>
                <c:pt idx="4926">
                  <c:v>7.8816000000000006</c:v>
                </c:pt>
                <c:pt idx="4927">
                  <c:v>7.8832000000000004</c:v>
                </c:pt>
                <c:pt idx="4928">
                  <c:v>7.8848000000000003</c:v>
                </c:pt>
                <c:pt idx="4929">
                  <c:v>7.8864000000000001</c:v>
                </c:pt>
                <c:pt idx="4930">
                  <c:v>7.8880000000000008</c:v>
                </c:pt>
                <c:pt idx="4931">
                  <c:v>7.8896000000000006</c:v>
                </c:pt>
                <c:pt idx="4932">
                  <c:v>7.8912000000000004</c:v>
                </c:pt>
                <c:pt idx="4933">
                  <c:v>7.8928000000000003</c:v>
                </c:pt>
                <c:pt idx="4934">
                  <c:v>7.8944000000000001</c:v>
                </c:pt>
                <c:pt idx="4935">
                  <c:v>7.8960000000000008</c:v>
                </c:pt>
                <c:pt idx="4936">
                  <c:v>7.8976000000000006</c:v>
                </c:pt>
                <c:pt idx="4937">
                  <c:v>7.8992000000000004</c:v>
                </c:pt>
                <c:pt idx="4938">
                  <c:v>7.9008000000000003</c:v>
                </c:pt>
                <c:pt idx="4939">
                  <c:v>7.9024000000000001</c:v>
                </c:pt>
                <c:pt idx="4940">
                  <c:v>7.9040000000000008</c:v>
                </c:pt>
                <c:pt idx="4941">
                  <c:v>7.9056000000000006</c:v>
                </c:pt>
                <c:pt idx="4942">
                  <c:v>7.9072000000000005</c:v>
                </c:pt>
                <c:pt idx="4943">
                  <c:v>7.9088000000000003</c:v>
                </c:pt>
                <c:pt idx="4944">
                  <c:v>7.9104000000000001</c:v>
                </c:pt>
                <c:pt idx="4945">
                  <c:v>7.9120000000000008</c:v>
                </c:pt>
                <c:pt idx="4946">
                  <c:v>7.9136000000000006</c:v>
                </c:pt>
                <c:pt idx="4947">
                  <c:v>7.9152000000000005</c:v>
                </c:pt>
                <c:pt idx="4948">
                  <c:v>7.9168000000000003</c:v>
                </c:pt>
                <c:pt idx="4949">
                  <c:v>7.9184000000000001</c:v>
                </c:pt>
                <c:pt idx="4950">
                  <c:v>7.9200000000000008</c:v>
                </c:pt>
                <c:pt idx="4951">
                  <c:v>7.9216000000000006</c:v>
                </c:pt>
                <c:pt idx="4952">
                  <c:v>7.9232000000000005</c:v>
                </c:pt>
                <c:pt idx="4953">
                  <c:v>7.9248000000000003</c:v>
                </c:pt>
                <c:pt idx="4954">
                  <c:v>7.9264000000000001</c:v>
                </c:pt>
                <c:pt idx="4955">
                  <c:v>7.9280000000000008</c:v>
                </c:pt>
                <c:pt idx="4956">
                  <c:v>7.9296000000000006</c:v>
                </c:pt>
                <c:pt idx="4957">
                  <c:v>7.9312000000000005</c:v>
                </c:pt>
                <c:pt idx="4958">
                  <c:v>7.9328000000000003</c:v>
                </c:pt>
                <c:pt idx="4959">
                  <c:v>7.9344000000000001</c:v>
                </c:pt>
                <c:pt idx="4960">
                  <c:v>7.9359999999999999</c:v>
                </c:pt>
                <c:pt idx="4961">
                  <c:v>7.9376000000000007</c:v>
                </c:pt>
                <c:pt idx="4962">
                  <c:v>7.9392000000000005</c:v>
                </c:pt>
                <c:pt idx="4963">
                  <c:v>7.9408000000000003</c:v>
                </c:pt>
                <c:pt idx="4964">
                  <c:v>7.9424000000000001</c:v>
                </c:pt>
                <c:pt idx="4965">
                  <c:v>7.944</c:v>
                </c:pt>
                <c:pt idx="4966">
                  <c:v>7.9456000000000007</c:v>
                </c:pt>
                <c:pt idx="4967">
                  <c:v>7.9472000000000005</c:v>
                </c:pt>
                <c:pt idx="4968">
                  <c:v>7.9488000000000003</c:v>
                </c:pt>
                <c:pt idx="4969">
                  <c:v>7.9504000000000001</c:v>
                </c:pt>
                <c:pt idx="4970">
                  <c:v>7.952</c:v>
                </c:pt>
                <c:pt idx="4971">
                  <c:v>7.9536000000000007</c:v>
                </c:pt>
                <c:pt idx="4972">
                  <c:v>7.9552000000000005</c:v>
                </c:pt>
                <c:pt idx="4973">
                  <c:v>7.9568000000000003</c:v>
                </c:pt>
                <c:pt idx="4974">
                  <c:v>7.9584000000000001</c:v>
                </c:pt>
                <c:pt idx="4975">
                  <c:v>7.96</c:v>
                </c:pt>
                <c:pt idx="4976">
                  <c:v>7.9616000000000007</c:v>
                </c:pt>
                <c:pt idx="4977">
                  <c:v>7.9632000000000005</c:v>
                </c:pt>
                <c:pt idx="4978">
                  <c:v>7.9648000000000003</c:v>
                </c:pt>
                <c:pt idx="4979">
                  <c:v>7.9664000000000001</c:v>
                </c:pt>
                <c:pt idx="4980">
                  <c:v>7.968</c:v>
                </c:pt>
                <c:pt idx="4981">
                  <c:v>7.9696000000000007</c:v>
                </c:pt>
                <c:pt idx="4982">
                  <c:v>7.9712000000000005</c:v>
                </c:pt>
                <c:pt idx="4983">
                  <c:v>7.9728000000000003</c:v>
                </c:pt>
                <c:pt idx="4984">
                  <c:v>7.9744000000000002</c:v>
                </c:pt>
                <c:pt idx="4985">
                  <c:v>7.976</c:v>
                </c:pt>
                <c:pt idx="4986">
                  <c:v>7.9776000000000007</c:v>
                </c:pt>
                <c:pt idx="4987">
                  <c:v>7.9792000000000005</c:v>
                </c:pt>
                <c:pt idx="4988">
                  <c:v>7.9808000000000003</c:v>
                </c:pt>
                <c:pt idx="4989">
                  <c:v>7.9824000000000002</c:v>
                </c:pt>
                <c:pt idx="4990">
                  <c:v>7.984</c:v>
                </c:pt>
                <c:pt idx="4991">
                  <c:v>7.9856000000000007</c:v>
                </c:pt>
                <c:pt idx="4992">
                  <c:v>7.9872000000000005</c:v>
                </c:pt>
                <c:pt idx="4993">
                  <c:v>7.9888000000000003</c:v>
                </c:pt>
                <c:pt idx="4994">
                  <c:v>7.9904000000000002</c:v>
                </c:pt>
                <c:pt idx="4995">
                  <c:v>7.992</c:v>
                </c:pt>
                <c:pt idx="4996">
                  <c:v>7.9936000000000007</c:v>
                </c:pt>
                <c:pt idx="4997">
                  <c:v>7.9952000000000005</c:v>
                </c:pt>
                <c:pt idx="4998">
                  <c:v>7.9968000000000004</c:v>
                </c:pt>
                <c:pt idx="4999">
                  <c:v>7.9984000000000002</c:v>
                </c:pt>
                <c:pt idx="5000">
                  <c:v>8</c:v>
                </c:pt>
                <c:pt idx="5001">
                  <c:v>8.0015999999999998</c:v>
                </c:pt>
                <c:pt idx="5002">
                  <c:v>8.0031999999999996</c:v>
                </c:pt>
                <c:pt idx="5003">
                  <c:v>8.0048000000000012</c:v>
                </c:pt>
                <c:pt idx="5004">
                  <c:v>8.0064000000000011</c:v>
                </c:pt>
                <c:pt idx="5005">
                  <c:v>8.0080000000000009</c:v>
                </c:pt>
                <c:pt idx="5006">
                  <c:v>8.0096000000000007</c:v>
                </c:pt>
                <c:pt idx="5007">
                  <c:v>8.0112000000000005</c:v>
                </c:pt>
                <c:pt idx="5008">
                  <c:v>8.0128000000000004</c:v>
                </c:pt>
                <c:pt idx="5009">
                  <c:v>8.0144000000000002</c:v>
                </c:pt>
                <c:pt idx="5010">
                  <c:v>8.016</c:v>
                </c:pt>
                <c:pt idx="5011">
                  <c:v>8.0175999999999998</c:v>
                </c:pt>
                <c:pt idx="5012">
                  <c:v>8.0191999999999997</c:v>
                </c:pt>
                <c:pt idx="5013">
                  <c:v>8.0208000000000013</c:v>
                </c:pt>
                <c:pt idx="5014">
                  <c:v>8.0224000000000011</c:v>
                </c:pt>
                <c:pt idx="5015">
                  <c:v>8.0240000000000009</c:v>
                </c:pt>
                <c:pt idx="5016">
                  <c:v>8.0256000000000007</c:v>
                </c:pt>
                <c:pt idx="5017">
                  <c:v>8.0272000000000006</c:v>
                </c:pt>
                <c:pt idx="5018">
                  <c:v>8.0288000000000004</c:v>
                </c:pt>
                <c:pt idx="5019">
                  <c:v>8.0304000000000002</c:v>
                </c:pt>
                <c:pt idx="5020">
                  <c:v>8.032</c:v>
                </c:pt>
                <c:pt idx="5021">
                  <c:v>8.0335999999999999</c:v>
                </c:pt>
                <c:pt idx="5022">
                  <c:v>8.0351999999999997</c:v>
                </c:pt>
                <c:pt idx="5023">
                  <c:v>8.0367999999999995</c:v>
                </c:pt>
                <c:pt idx="5024">
                  <c:v>8.0384000000000011</c:v>
                </c:pt>
                <c:pt idx="5025">
                  <c:v>8.0400000000000009</c:v>
                </c:pt>
                <c:pt idx="5026">
                  <c:v>8.0416000000000007</c:v>
                </c:pt>
                <c:pt idx="5027">
                  <c:v>8.0432000000000006</c:v>
                </c:pt>
                <c:pt idx="5028">
                  <c:v>8.0448000000000004</c:v>
                </c:pt>
                <c:pt idx="5029">
                  <c:v>8.0464000000000002</c:v>
                </c:pt>
                <c:pt idx="5030">
                  <c:v>8.048</c:v>
                </c:pt>
                <c:pt idx="5031">
                  <c:v>8.0495999999999999</c:v>
                </c:pt>
                <c:pt idx="5032">
                  <c:v>8.0511999999999997</c:v>
                </c:pt>
                <c:pt idx="5033">
                  <c:v>8.0527999999999995</c:v>
                </c:pt>
                <c:pt idx="5034">
                  <c:v>8.0544000000000011</c:v>
                </c:pt>
                <c:pt idx="5035">
                  <c:v>8.0560000000000009</c:v>
                </c:pt>
                <c:pt idx="5036">
                  <c:v>8.0576000000000008</c:v>
                </c:pt>
                <c:pt idx="5037">
                  <c:v>8.0592000000000006</c:v>
                </c:pt>
                <c:pt idx="5038">
                  <c:v>8.0608000000000004</c:v>
                </c:pt>
                <c:pt idx="5039">
                  <c:v>8.0624000000000002</c:v>
                </c:pt>
                <c:pt idx="5040">
                  <c:v>8.0640000000000001</c:v>
                </c:pt>
                <c:pt idx="5041">
                  <c:v>8.0655999999999999</c:v>
                </c:pt>
                <c:pt idx="5042">
                  <c:v>8.0671999999999997</c:v>
                </c:pt>
                <c:pt idx="5043">
                  <c:v>8.0687999999999995</c:v>
                </c:pt>
                <c:pt idx="5044">
                  <c:v>8.0704000000000011</c:v>
                </c:pt>
                <c:pt idx="5045">
                  <c:v>8.072000000000001</c:v>
                </c:pt>
                <c:pt idx="5046">
                  <c:v>8.0736000000000008</c:v>
                </c:pt>
                <c:pt idx="5047">
                  <c:v>8.0752000000000006</c:v>
                </c:pt>
                <c:pt idx="5048">
                  <c:v>8.0768000000000004</c:v>
                </c:pt>
                <c:pt idx="5049">
                  <c:v>8.0784000000000002</c:v>
                </c:pt>
                <c:pt idx="5050">
                  <c:v>8.08</c:v>
                </c:pt>
                <c:pt idx="5051">
                  <c:v>8.0815999999999999</c:v>
                </c:pt>
                <c:pt idx="5052">
                  <c:v>8.0831999999999997</c:v>
                </c:pt>
                <c:pt idx="5053">
                  <c:v>8.0847999999999995</c:v>
                </c:pt>
                <c:pt idx="5054">
                  <c:v>8.0864000000000011</c:v>
                </c:pt>
                <c:pt idx="5055">
                  <c:v>8.088000000000001</c:v>
                </c:pt>
                <c:pt idx="5056">
                  <c:v>8.0896000000000008</c:v>
                </c:pt>
                <c:pt idx="5057">
                  <c:v>8.0912000000000006</c:v>
                </c:pt>
                <c:pt idx="5058">
                  <c:v>8.0928000000000004</c:v>
                </c:pt>
                <c:pt idx="5059">
                  <c:v>8.0944000000000003</c:v>
                </c:pt>
                <c:pt idx="5060">
                  <c:v>8.0960000000000001</c:v>
                </c:pt>
                <c:pt idx="5061">
                  <c:v>8.0975999999999999</c:v>
                </c:pt>
                <c:pt idx="5062">
                  <c:v>8.0991999999999997</c:v>
                </c:pt>
                <c:pt idx="5063">
                  <c:v>8.1007999999999996</c:v>
                </c:pt>
                <c:pt idx="5064">
                  <c:v>8.1024000000000012</c:v>
                </c:pt>
                <c:pt idx="5065">
                  <c:v>8.104000000000001</c:v>
                </c:pt>
                <c:pt idx="5066">
                  <c:v>8.1056000000000008</c:v>
                </c:pt>
                <c:pt idx="5067">
                  <c:v>8.1072000000000006</c:v>
                </c:pt>
                <c:pt idx="5068">
                  <c:v>8.1088000000000005</c:v>
                </c:pt>
                <c:pt idx="5069">
                  <c:v>8.1104000000000003</c:v>
                </c:pt>
                <c:pt idx="5070">
                  <c:v>8.1120000000000001</c:v>
                </c:pt>
                <c:pt idx="5071">
                  <c:v>8.1135999999999999</c:v>
                </c:pt>
                <c:pt idx="5072">
                  <c:v>8.1151999999999997</c:v>
                </c:pt>
                <c:pt idx="5073">
                  <c:v>8.1167999999999996</c:v>
                </c:pt>
                <c:pt idx="5074">
                  <c:v>8.1184000000000012</c:v>
                </c:pt>
                <c:pt idx="5075">
                  <c:v>8.120000000000001</c:v>
                </c:pt>
                <c:pt idx="5076">
                  <c:v>8.1216000000000008</c:v>
                </c:pt>
                <c:pt idx="5077">
                  <c:v>8.1232000000000006</c:v>
                </c:pt>
                <c:pt idx="5078">
                  <c:v>8.1248000000000005</c:v>
                </c:pt>
                <c:pt idx="5079">
                  <c:v>8.1264000000000003</c:v>
                </c:pt>
                <c:pt idx="5080">
                  <c:v>8.1280000000000001</c:v>
                </c:pt>
                <c:pt idx="5081">
                  <c:v>8.1295999999999999</c:v>
                </c:pt>
                <c:pt idx="5082">
                  <c:v>8.1311999999999998</c:v>
                </c:pt>
                <c:pt idx="5083">
                  <c:v>8.1327999999999996</c:v>
                </c:pt>
                <c:pt idx="5084">
                  <c:v>8.1344000000000012</c:v>
                </c:pt>
                <c:pt idx="5085">
                  <c:v>8.136000000000001</c:v>
                </c:pt>
                <c:pt idx="5086">
                  <c:v>8.1376000000000008</c:v>
                </c:pt>
                <c:pt idx="5087">
                  <c:v>8.1392000000000007</c:v>
                </c:pt>
                <c:pt idx="5088">
                  <c:v>8.1408000000000005</c:v>
                </c:pt>
                <c:pt idx="5089">
                  <c:v>8.1424000000000003</c:v>
                </c:pt>
                <c:pt idx="5090">
                  <c:v>8.1440000000000001</c:v>
                </c:pt>
                <c:pt idx="5091">
                  <c:v>8.1456</c:v>
                </c:pt>
                <c:pt idx="5092">
                  <c:v>8.1471999999999998</c:v>
                </c:pt>
                <c:pt idx="5093">
                  <c:v>8.1487999999999996</c:v>
                </c:pt>
                <c:pt idx="5094">
                  <c:v>8.1504000000000012</c:v>
                </c:pt>
                <c:pt idx="5095">
                  <c:v>8.152000000000001</c:v>
                </c:pt>
                <c:pt idx="5096">
                  <c:v>8.1536000000000008</c:v>
                </c:pt>
                <c:pt idx="5097">
                  <c:v>8.1552000000000007</c:v>
                </c:pt>
                <c:pt idx="5098">
                  <c:v>8.1568000000000005</c:v>
                </c:pt>
                <c:pt idx="5099">
                  <c:v>8.1584000000000003</c:v>
                </c:pt>
                <c:pt idx="5100">
                  <c:v>8.16</c:v>
                </c:pt>
                <c:pt idx="5101">
                  <c:v>8.1616</c:v>
                </c:pt>
                <c:pt idx="5102">
                  <c:v>8.1631999999999998</c:v>
                </c:pt>
                <c:pt idx="5103">
                  <c:v>8.1647999999999996</c:v>
                </c:pt>
                <c:pt idx="5104">
                  <c:v>8.1664000000000012</c:v>
                </c:pt>
                <c:pt idx="5105">
                  <c:v>8.168000000000001</c:v>
                </c:pt>
                <c:pt idx="5106">
                  <c:v>8.1696000000000009</c:v>
                </c:pt>
                <c:pt idx="5107">
                  <c:v>8.1712000000000007</c:v>
                </c:pt>
                <c:pt idx="5108">
                  <c:v>8.1728000000000005</c:v>
                </c:pt>
                <c:pt idx="5109">
                  <c:v>8.1744000000000003</c:v>
                </c:pt>
                <c:pt idx="5110">
                  <c:v>8.1760000000000002</c:v>
                </c:pt>
                <c:pt idx="5111">
                  <c:v>8.1776</c:v>
                </c:pt>
                <c:pt idx="5112">
                  <c:v>8.1791999999999998</c:v>
                </c:pt>
                <c:pt idx="5113">
                  <c:v>8.1807999999999996</c:v>
                </c:pt>
                <c:pt idx="5114">
                  <c:v>8.1824000000000012</c:v>
                </c:pt>
                <c:pt idx="5115">
                  <c:v>8.1840000000000011</c:v>
                </c:pt>
                <c:pt idx="5116">
                  <c:v>8.1856000000000009</c:v>
                </c:pt>
                <c:pt idx="5117">
                  <c:v>8.1872000000000007</c:v>
                </c:pt>
                <c:pt idx="5118">
                  <c:v>8.1888000000000005</c:v>
                </c:pt>
                <c:pt idx="5119">
                  <c:v>8.1904000000000003</c:v>
                </c:pt>
                <c:pt idx="5120">
                  <c:v>8.1920000000000002</c:v>
                </c:pt>
                <c:pt idx="5121">
                  <c:v>8.1936</c:v>
                </c:pt>
                <c:pt idx="5122">
                  <c:v>8.1951999999999998</c:v>
                </c:pt>
                <c:pt idx="5123">
                  <c:v>8.1967999999999996</c:v>
                </c:pt>
                <c:pt idx="5124">
                  <c:v>8.1984000000000012</c:v>
                </c:pt>
                <c:pt idx="5125">
                  <c:v>8.2000000000000011</c:v>
                </c:pt>
                <c:pt idx="5126">
                  <c:v>8.2016000000000009</c:v>
                </c:pt>
                <c:pt idx="5127">
                  <c:v>8.2032000000000007</c:v>
                </c:pt>
                <c:pt idx="5128">
                  <c:v>8.2048000000000005</c:v>
                </c:pt>
                <c:pt idx="5129">
                  <c:v>8.2064000000000004</c:v>
                </c:pt>
                <c:pt idx="5130">
                  <c:v>8.2080000000000002</c:v>
                </c:pt>
                <c:pt idx="5131">
                  <c:v>8.2096</c:v>
                </c:pt>
                <c:pt idx="5132">
                  <c:v>8.2111999999999998</c:v>
                </c:pt>
                <c:pt idx="5133">
                  <c:v>8.2127999999999997</c:v>
                </c:pt>
                <c:pt idx="5134">
                  <c:v>8.2144000000000013</c:v>
                </c:pt>
                <c:pt idx="5135">
                  <c:v>8.2160000000000011</c:v>
                </c:pt>
                <c:pt idx="5136">
                  <c:v>8.2176000000000009</c:v>
                </c:pt>
                <c:pt idx="5137">
                  <c:v>8.2192000000000007</c:v>
                </c:pt>
                <c:pt idx="5138">
                  <c:v>8.2208000000000006</c:v>
                </c:pt>
                <c:pt idx="5139">
                  <c:v>8.2224000000000004</c:v>
                </c:pt>
                <c:pt idx="5140">
                  <c:v>8.2240000000000002</c:v>
                </c:pt>
                <c:pt idx="5141">
                  <c:v>8.2256</c:v>
                </c:pt>
                <c:pt idx="5142">
                  <c:v>8.2271999999999998</c:v>
                </c:pt>
                <c:pt idx="5143">
                  <c:v>8.2287999999999997</c:v>
                </c:pt>
                <c:pt idx="5144">
                  <c:v>8.2304000000000013</c:v>
                </c:pt>
                <c:pt idx="5145">
                  <c:v>8.2320000000000011</c:v>
                </c:pt>
                <c:pt idx="5146">
                  <c:v>8.2336000000000009</c:v>
                </c:pt>
                <c:pt idx="5147">
                  <c:v>8.2352000000000007</c:v>
                </c:pt>
                <c:pt idx="5148">
                  <c:v>8.2368000000000006</c:v>
                </c:pt>
                <c:pt idx="5149">
                  <c:v>8.2384000000000004</c:v>
                </c:pt>
                <c:pt idx="5150">
                  <c:v>8.24</c:v>
                </c:pt>
                <c:pt idx="5151">
                  <c:v>8.2416</c:v>
                </c:pt>
                <c:pt idx="5152">
                  <c:v>8.2431999999999999</c:v>
                </c:pt>
                <c:pt idx="5153">
                  <c:v>8.2447999999999997</c:v>
                </c:pt>
                <c:pt idx="5154">
                  <c:v>8.2463999999999995</c:v>
                </c:pt>
                <c:pt idx="5155">
                  <c:v>8.2480000000000011</c:v>
                </c:pt>
                <c:pt idx="5156">
                  <c:v>8.2496000000000009</c:v>
                </c:pt>
                <c:pt idx="5157">
                  <c:v>8.2512000000000008</c:v>
                </c:pt>
                <c:pt idx="5158">
                  <c:v>8.2528000000000006</c:v>
                </c:pt>
                <c:pt idx="5159">
                  <c:v>8.2544000000000004</c:v>
                </c:pt>
                <c:pt idx="5160">
                  <c:v>8.2560000000000002</c:v>
                </c:pt>
                <c:pt idx="5161">
                  <c:v>8.2576000000000001</c:v>
                </c:pt>
                <c:pt idx="5162">
                  <c:v>8.2591999999999999</c:v>
                </c:pt>
                <c:pt idx="5163">
                  <c:v>8.2607999999999997</c:v>
                </c:pt>
                <c:pt idx="5164">
                  <c:v>8.2623999999999995</c:v>
                </c:pt>
                <c:pt idx="5165">
                  <c:v>8.2640000000000011</c:v>
                </c:pt>
                <c:pt idx="5166">
                  <c:v>8.2656000000000009</c:v>
                </c:pt>
                <c:pt idx="5167">
                  <c:v>8.2672000000000008</c:v>
                </c:pt>
                <c:pt idx="5168">
                  <c:v>8.2688000000000006</c:v>
                </c:pt>
                <c:pt idx="5169">
                  <c:v>8.2704000000000004</c:v>
                </c:pt>
                <c:pt idx="5170">
                  <c:v>8.2720000000000002</c:v>
                </c:pt>
                <c:pt idx="5171">
                  <c:v>8.2736000000000001</c:v>
                </c:pt>
                <c:pt idx="5172">
                  <c:v>8.2751999999999999</c:v>
                </c:pt>
                <c:pt idx="5173">
                  <c:v>8.2767999999999997</c:v>
                </c:pt>
                <c:pt idx="5174">
                  <c:v>8.2783999999999995</c:v>
                </c:pt>
                <c:pt idx="5175">
                  <c:v>8.2800000000000011</c:v>
                </c:pt>
                <c:pt idx="5176">
                  <c:v>8.281600000000001</c:v>
                </c:pt>
                <c:pt idx="5177">
                  <c:v>8.2832000000000008</c:v>
                </c:pt>
                <c:pt idx="5178">
                  <c:v>8.2848000000000006</c:v>
                </c:pt>
                <c:pt idx="5179">
                  <c:v>8.2864000000000004</c:v>
                </c:pt>
                <c:pt idx="5180">
                  <c:v>8.2880000000000003</c:v>
                </c:pt>
                <c:pt idx="5181">
                  <c:v>8.2896000000000001</c:v>
                </c:pt>
                <c:pt idx="5182">
                  <c:v>8.2911999999999999</c:v>
                </c:pt>
                <c:pt idx="5183">
                  <c:v>8.2927999999999997</c:v>
                </c:pt>
                <c:pt idx="5184">
                  <c:v>8.2943999999999996</c:v>
                </c:pt>
                <c:pt idx="5185">
                  <c:v>8.2960000000000012</c:v>
                </c:pt>
                <c:pt idx="5186">
                  <c:v>8.297600000000001</c:v>
                </c:pt>
                <c:pt idx="5187">
                  <c:v>8.2992000000000008</c:v>
                </c:pt>
                <c:pt idx="5188">
                  <c:v>8.3008000000000006</c:v>
                </c:pt>
                <c:pt idx="5189">
                  <c:v>8.3024000000000004</c:v>
                </c:pt>
                <c:pt idx="5190">
                  <c:v>8.3040000000000003</c:v>
                </c:pt>
                <c:pt idx="5191">
                  <c:v>8.3056000000000001</c:v>
                </c:pt>
                <c:pt idx="5192">
                  <c:v>8.3071999999999999</c:v>
                </c:pt>
                <c:pt idx="5193">
                  <c:v>8.3087999999999997</c:v>
                </c:pt>
                <c:pt idx="5194">
                  <c:v>8.3103999999999996</c:v>
                </c:pt>
                <c:pt idx="5195">
                  <c:v>8.3120000000000012</c:v>
                </c:pt>
                <c:pt idx="5196">
                  <c:v>8.313600000000001</c:v>
                </c:pt>
                <c:pt idx="5197">
                  <c:v>8.3152000000000008</c:v>
                </c:pt>
                <c:pt idx="5198">
                  <c:v>8.3168000000000006</c:v>
                </c:pt>
                <c:pt idx="5199">
                  <c:v>8.3184000000000005</c:v>
                </c:pt>
                <c:pt idx="5200">
                  <c:v>8.32</c:v>
                </c:pt>
                <c:pt idx="5201">
                  <c:v>8.3216000000000001</c:v>
                </c:pt>
                <c:pt idx="5202">
                  <c:v>8.3231999999999999</c:v>
                </c:pt>
                <c:pt idx="5203">
                  <c:v>8.3247999999999998</c:v>
                </c:pt>
                <c:pt idx="5204">
                  <c:v>8.3263999999999996</c:v>
                </c:pt>
                <c:pt idx="5205">
                  <c:v>8.3280000000000012</c:v>
                </c:pt>
                <c:pt idx="5206">
                  <c:v>8.329600000000001</c:v>
                </c:pt>
                <c:pt idx="5207">
                  <c:v>8.3312000000000008</c:v>
                </c:pt>
                <c:pt idx="5208">
                  <c:v>8.3328000000000007</c:v>
                </c:pt>
                <c:pt idx="5209">
                  <c:v>8.3344000000000005</c:v>
                </c:pt>
                <c:pt idx="5210">
                  <c:v>8.3360000000000003</c:v>
                </c:pt>
                <c:pt idx="5211">
                  <c:v>8.3376000000000001</c:v>
                </c:pt>
                <c:pt idx="5212">
                  <c:v>8.3391999999999999</c:v>
                </c:pt>
                <c:pt idx="5213">
                  <c:v>8.3407999999999998</c:v>
                </c:pt>
                <c:pt idx="5214">
                  <c:v>8.3423999999999996</c:v>
                </c:pt>
                <c:pt idx="5215">
                  <c:v>8.3440000000000012</c:v>
                </c:pt>
                <c:pt idx="5216">
                  <c:v>8.345600000000001</c:v>
                </c:pt>
                <c:pt idx="5217">
                  <c:v>8.3472000000000008</c:v>
                </c:pt>
                <c:pt idx="5218">
                  <c:v>8.3488000000000007</c:v>
                </c:pt>
                <c:pt idx="5219">
                  <c:v>8.3504000000000005</c:v>
                </c:pt>
                <c:pt idx="5220">
                  <c:v>8.3520000000000003</c:v>
                </c:pt>
                <c:pt idx="5221">
                  <c:v>8.3536000000000001</c:v>
                </c:pt>
                <c:pt idx="5222">
                  <c:v>8.3552</c:v>
                </c:pt>
                <c:pt idx="5223">
                  <c:v>8.3567999999999998</c:v>
                </c:pt>
                <c:pt idx="5224">
                  <c:v>8.3583999999999996</c:v>
                </c:pt>
                <c:pt idx="5225">
                  <c:v>8.3600000000000012</c:v>
                </c:pt>
                <c:pt idx="5226">
                  <c:v>8.361600000000001</c:v>
                </c:pt>
                <c:pt idx="5227">
                  <c:v>8.3632000000000009</c:v>
                </c:pt>
                <c:pt idx="5228">
                  <c:v>8.3648000000000007</c:v>
                </c:pt>
                <c:pt idx="5229">
                  <c:v>8.3664000000000005</c:v>
                </c:pt>
                <c:pt idx="5230">
                  <c:v>8.3680000000000003</c:v>
                </c:pt>
                <c:pt idx="5231">
                  <c:v>8.3696000000000002</c:v>
                </c:pt>
                <c:pt idx="5232">
                  <c:v>8.3712</c:v>
                </c:pt>
                <c:pt idx="5233">
                  <c:v>8.3727999999999998</c:v>
                </c:pt>
                <c:pt idx="5234">
                  <c:v>8.3743999999999996</c:v>
                </c:pt>
                <c:pt idx="5235">
                  <c:v>8.3760000000000012</c:v>
                </c:pt>
                <c:pt idx="5236">
                  <c:v>8.377600000000001</c:v>
                </c:pt>
                <c:pt idx="5237">
                  <c:v>8.3792000000000009</c:v>
                </c:pt>
                <c:pt idx="5238">
                  <c:v>8.3808000000000007</c:v>
                </c:pt>
                <c:pt idx="5239">
                  <c:v>8.3824000000000005</c:v>
                </c:pt>
                <c:pt idx="5240">
                  <c:v>8.3840000000000003</c:v>
                </c:pt>
                <c:pt idx="5241">
                  <c:v>8.3856000000000002</c:v>
                </c:pt>
                <c:pt idx="5242">
                  <c:v>8.3872</c:v>
                </c:pt>
                <c:pt idx="5243">
                  <c:v>8.3887999999999998</c:v>
                </c:pt>
                <c:pt idx="5244">
                  <c:v>8.3903999999999996</c:v>
                </c:pt>
                <c:pt idx="5245">
                  <c:v>8.3920000000000012</c:v>
                </c:pt>
                <c:pt idx="5246">
                  <c:v>8.3936000000000011</c:v>
                </c:pt>
                <c:pt idx="5247">
                  <c:v>8.3952000000000009</c:v>
                </c:pt>
                <c:pt idx="5248">
                  <c:v>8.3968000000000007</c:v>
                </c:pt>
                <c:pt idx="5249">
                  <c:v>8.3984000000000005</c:v>
                </c:pt>
                <c:pt idx="5250">
                  <c:v>8.4</c:v>
                </c:pt>
                <c:pt idx="5251">
                  <c:v>8.4016000000000002</c:v>
                </c:pt>
                <c:pt idx="5252">
                  <c:v>8.4032</c:v>
                </c:pt>
                <c:pt idx="5253">
                  <c:v>8.4047999999999998</c:v>
                </c:pt>
                <c:pt idx="5254">
                  <c:v>8.4063999999999997</c:v>
                </c:pt>
                <c:pt idx="5255">
                  <c:v>8.4080000000000013</c:v>
                </c:pt>
                <c:pt idx="5256">
                  <c:v>8.4096000000000011</c:v>
                </c:pt>
                <c:pt idx="5257">
                  <c:v>8.4112000000000009</c:v>
                </c:pt>
                <c:pt idx="5258">
                  <c:v>8.4128000000000007</c:v>
                </c:pt>
                <c:pt idx="5259">
                  <c:v>8.4144000000000005</c:v>
                </c:pt>
                <c:pt idx="5260">
                  <c:v>8.4160000000000004</c:v>
                </c:pt>
                <c:pt idx="5261">
                  <c:v>8.4176000000000002</c:v>
                </c:pt>
                <c:pt idx="5262">
                  <c:v>8.4192</c:v>
                </c:pt>
                <c:pt idx="5263">
                  <c:v>8.4207999999999998</c:v>
                </c:pt>
                <c:pt idx="5264">
                  <c:v>8.4223999999999997</c:v>
                </c:pt>
                <c:pt idx="5265">
                  <c:v>8.4240000000000013</c:v>
                </c:pt>
                <c:pt idx="5266">
                  <c:v>8.4256000000000011</c:v>
                </c:pt>
                <c:pt idx="5267">
                  <c:v>8.4272000000000009</c:v>
                </c:pt>
                <c:pt idx="5268">
                  <c:v>8.4288000000000007</c:v>
                </c:pt>
                <c:pt idx="5269">
                  <c:v>8.4304000000000006</c:v>
                </c:pt>
                <c:pt idx="5270">
                  <c:v>8.4320000000000004</c:v>
                </c:pt>
                <c:pt idx="5271">
                  <c:v>8.4336000000000002</c:v>
                </c:pt>
                <c:pt idx="5272">
                  <c:v>8.4352</c:v>
                </c:pt>
                <c:pt idx="5273">
                  <c:v>8.4367999999999999</c:v>
                </c:pt>
                <c:pt idx="5274">
                  <c:v>8.4383999999999997</c:v>
                </c:pt>
                <c:pt idx="5275">
                  <c:v>8.4400000000000013</c:v>
                </c:pt>
                <c:pt idx="5276">
                  <c:v>8.4416000000000011</c:v>
                </c:pt>
                <c:pt idx="5277">
                  <c:v>8.4432000000000009</c:v>
                </c:pt>
                <c:pt idx="5278">
                  <c:v>8.4448000000000008</c:v>
                </c:pt>
                <c:pt idx="5279">
                  <c:v>8.4464000000000006</c:v>
                </c:pt>
                <c:pt idx="5280">
                  <c:v>8.4480000000000004</c:v>
                </c:pt>
                <c:pt idx="5281">
                  <c:v>8.4496000000000002</c:v>
                </c:pt>
                <c:pt idx="5282">
                  <c:v>8.4512</c:v>
                </c:pt>
                <c:pt idx="5283">
                  <c:v>8.4527999999999999</c:v>
                </c:pt>
                <c:pt idx="5284">
                  <c:v>8.4543999999999997</c:v>
                </c:pt>
                <c:pt idx="5285">
                  <c:v>8.4559999999999995</c:v>
                </c:pt>
                <c:pt idx="5286">
                  <c:v>8.4576000000000011</c:v>
                </c:pt>
                <c:pt idx="5287">
                  <c:v>8.4592000000000009</c:v>
                </c:pt>
                <c:pt idx="5288">
                  <c:v>8.4608000000000008</c:v>
                </c:pt>
                <c:pt idx="5289">
                  <c:v>8.4624000000000006</c:v>
                </c:pt>
                <c:pt idx="5290">
                  <c:v>8.4640000000000004</c:v>
                </c:pt>
                <c:pt idx="5291">
                  <c:v>8.4656000000000002</c:v>
                </c:pt>
                <c:pt idx="5292">
                  <c:v>8.4672000000000001</c:v>
                </c:pt>
                <c:pt idx="5293">
                  <c:v>8.4687999999999999</c:v>
                </c:pt>
                <c:pt idx="5294">
                  <c:v>8.4703999999999997</c:v>
                </c:pt>
                <c:pt idx="5295">
                  <c:v>8.4719999999999995</c:v>
                </c:pt>
                <c:pt idx="5296">
                  <c:v>8.4736000000000011</c:v>
                </c:pt>
                <c:pt idx="5297">
                  <c:v>8.475200000000001</c:v>
                </c:pt>
                <c:pt idx="5298">
                  <c:v>8.4768000000000008</c:v>
                </c:pt>
                <c:pt idx="5299">
                  <c:v>8.4784000000000006</c:v>
                </c:pt>
                <c:pt idx="5300">
                  <c:v>8.48</c:v>
                </c:pt>
                <c:pt idx="5301">
                  <c:v>8.4816000000000003</c:v>
                </c:pt>
                <c:pt idx="5302">
                  <c:v>8.4832000000000001</c:v>
                </c:pt>
                <c:pt idx="5303">
                  <c:v>8.4847999999999999</c:v>
                </c:pt>
                <c:pt idx="5304">
                  <c:v>8.4863999999999997</c:v>
                </c:pt>
                <c:pt idx="5305">
                  <c:v>8.4879999999999995</c:v>
                </c:pt>
                <c:pt idx="5306">
                  <c:v>8.4896000000000011</c:v>
                </c:pt>
                <c:pt idx="5307">
                  <c:v>8.491200000000001</c:v>
                </c:pt>
                <c:pt idx="5308">
                  <c:v>8.4928000000000008</c:v>
                </c:pt>
                <c:pt idx="5309">
                  <c:v>8.4944000000000006</c:v>
                </c:pt>
                <c:pt idx="5310">
                  <c:v>8.4960000000000004</c:v>
                </c:pt>
                <c:pt idx="5311">
                  <c:v>8.4976000000000003</c:v>
                </c:pt>
                <c:pt idx="5312">
                  <c:v>8.4992000000000001</c:v>
                </c:pt>
                <c:pt idx="5313">
                  <c:v>8.5007999999999999</c:v>
                </c:pt>
                <c:pt idx="5314">
                  <c:v>8.5023999999999997</c:v>
                </c:pt>
                <c:pt idx="5315">
                  <c:v>8.5039999999999996</c:v>
                </c:pt>
                <c:pt idx="5316">
                  <c:v>8.5056000000000012</c:v>
                </c:pt>
                <c:pt idx="5317">
                  <c:v>8.507200000000001</c:v>
                </c:pt>
                <c:pt idx="5318">
                  <c:v>8.5088000000000008</c:v>
                </c:pt>
                <c:pt idx="5319">
                  <c:v>8.5104000000000006</c:v>
                </c:pt>
                <c:pt idx="5320">
                  <c:v>8.5120000000000005</c:v>
                </c:pt>
                <c:pt idx="5321">
                  <c:v>8.5136000000000003</c:v>
                </c:pt>
                <c:pt idx="5322">
                  <c:v>8.5152000000000001</c:v>
                </c:pt>
                <c:pt idx="5323">
                  <c:v>8.5167999999999999</c:v>
                </c:pt>
                <c:pt idx="5324">
                  <c:v>8.5183999999999997</c:v>
                </c:pt>
                <c:pt idx="5325">
                  <c:v>8.52</c:v>
                </c:pt>
                <c:pt idx="5326">
                  <c:v>8.5216000000000012</c:v>
                </c:pt>
                <c:pt idx="5327">
                  <c:v>8.523200000000001</c:v>
                </c:pt>
                <c:pt idx="5328">
                  <c:v>8.5248000000000008</c:v>
                </c:pt>
                <c:pt idx="5329">
                  <c:v>8.5264000000000006</c:v>
                </c:pt>
                <c:pt idx="5330">
                  <c:v>8.5280000000000005</c:v>
                </c:pt>
                <c:pt idx="5331">
                  <c:v>8.5296000000000003</c:v>
                </c:pt>
                <c:pt idx="5332">
                  <c:v>8.5312000000000001</c:v>
                </c:pt>
                <c:pt idx="5333">
                  <c:v>8.5327999999999999</c:v>
                </c:pt>
                <c:pt idx="5334">
                  <c:v>8.5343999999999998</c:v>
                </c:pt>
                <c:pt idx="5335">
                  <c:v>8.5359999999999996</c:v>
                </c:pt>
                <c:pt idx="5336">
                  <c:v>8.5376000000000012</c:v>
                </c:pt>
                <c:pt idx="5337">
                  <c:v>8.539200000000001</c:v>
                </c:pt>
                <c:pt idx="5338">
                  <c:v>8.5408000000000008</c:v>
                </c:pt>
                <c:pt idx="5339">
                  <c:v>8.5424000000000007</c:v>
                </c:pt>
                <c:pt idx="5340">
                  <c:v>8.5440000000000005</c:v>
                </c:pt>
                <c:pt idx="5341">
                  <c:v>8.5456000000000003</c:v>
                </c:pt>
                <c:pt idx="5342">
                  <c:v>8.5472000000000001</c:v>
                </c:pt>
                <c:pt idx="5343">
                  <c:v>8.5488</c:v>
                </c:pt>
                <c:pt idx="5344">
                  <c:v>8.5503999999999998</c:v>
                </c:pt>
                <c:pt idx="5345">
                  <c:v>8.5519999999999996</c:v>
                </c:pt>
                <c:pt idx="5346">
                  <c:v>8.5536000000000012</c:v>
                </c:pt>
                <c:pt idx="5347">
                  <c:v>8.555200000000001</c:v>
                </c:pt>
                <c:pt idx="5348">
                  <c:v>8.5568000000000008</c:v>
                </c:pt>
                <c:pt idx="5349">
                  <c:v>8.5584000000000007</c:v>
                </c:pt>
                <c:pt idx="5350">
                  <c:v>8.56</c:v>
                </c:pt>
                <c:pt idx="5351">
                  <c:v>8.5616000000000003</c:v>
                </c:pt>
                <c:pt idx="5352">
                  <c:v>8.5632000000000001</c:v>
                </c:pt>
                <c:pt idx="5353">
                  <c:v>8.5648</c:v>
                </c:pt>
                <c:pt idx="5354">
                  <c:v>8.5663999999999998</c:v>
                </c:pt>
                <c:pt idx="5355">
                  <c:v>8.5679999999999996</c:v>
                </c:pt>
                <c:pt idx="5356">
                  <c:v>8.5696000000000012</c:v>
                </c:pt>
                <c:pt idx="5357">
                  <c:v>8.571200000000001</c:v>
                </c:pt>
                <c:pt idx="5358">
                  <c:v>8.5728000000000009</c:v>
                </c:pt>
                <c:pt idx="5359">
                  <c:v>8.5744000000000007</c:v>
                </c:pt>
                <c:pt idx="5360">
                  <c:v>8.5760000000000005</c:v>
                </c:pt>
                <c:pt idx="5361">
                  <c:v>8.5776000000000003</c:v>
                </c:pt>
                <c:pt idx="5362">
                  <c:v>8.5792000000000002</c:v>
                </c:pt>
                <c:pt idx="5363">
                  <c:v>8.5808</c:v>
                </c:pt>
                <c:pt idx="5364">
                  <c:v>8.5823999999999998</c:v>
                </c:pt>
                <c:pt idx="5365">
                  <c:v>8.5839999999999996</c:v>
                </c:pt>
                <c:pt idx="5366">
                  <c:v>8.5856000000000012</c:v>
                </c:pt>
                <c:pt idx="5367">
                  <c:v>8.5872000000000011</c:v>
                </c:pt>
                <c:pt idx="5368">
                  <c:v>8.5888000000000009</c:v>
                </c:pt>
                <c:pt idx="5369">
                  <c:v>8.5904000000000007</c:v>
                </c:pt>
                <c:pt idx="5370">
                  <c:v>8.5920000000000005</c:v>
                </c:pt>
                <c:pt idx="5371">
                  <c:v>8.5936000000000003</c:v>
                </c:pt>
                <c:pt idx="5372">
                  <c:v>8.5952000000000002</c:v>
                </c:pt>
                <c:pt idx="5373">
                  <c:v>8.5968</c:v>
                </c:pt>
                <c:pt idx="5374">
                  <c:v>8.5983999999999998</c:v>
                </c:pt>
                <c:pt idx="5375">
                  <c:v>8.6</c:v>
                </c:pt>
                <c:pt idx="5376">
                  <c:v>8.6016000000000012</c:v>
                </c:pt>
                <c:pt idx="5377">
                  <c:v>8.6032000000000011</c:v>
                </c:pt>
                <c:pt idx="5378">
                  <c:v>8.6048000000000009</c:v>
                </c:pt>
                <c:pt idx="5379">
                  <c:v>8.6064000000000007</c:v>
                </c:pt>
                <c:pt idx="5380">
                  <c:v>8.6080000000000005</c:v>
                </c:pt>
                <c:pt idx="5381">
                  <c:v>8.6096000000000004</c:v>
                </c:pt>
                <c:pt idx="5382">
                  <c:v>8.6112000000000002</c:v>
                </c:pt>
                <c:pt idx="5383">
                  <c:v>8.6128</c:v>
                </c:pt>
                <c:pt idx="5384">
                  <c:v>8.6143999999999998</c:v>
                </c:pt>
                <c:pt idx="5385">
                  <c:v>8.6159999999999997</c:v>
                </c:pt>
                <c:pt idx="5386">
                  <c:v>8.6176000000000013</c:v>
                </c:pt>
                <c:pt idx="5387">
                  <c:v>8.6192000000000011</c:v>
                </c:pt>
                <c:pt idx="5388">
                  <c:v>8.6208000000000009</c:v>
                </c:pt>
                <c:pt idx="5389">
                  <c:v>8.6224000000000007</c:v>
                </c:pt>
                <c:pt idx="5390">
                  <c:v>8.6240000000000006</c:v>
                </c:pt>
                <c:pt idx="5391">
                  <c:v>8.6256000000000004</c:v>
                </c:pt>
                <c:pt idx="5392">
                  <c:v>8.6272000000000002</c:v>
                </c:pt>
                <c:pt idx="5393">
                  <c:v>8.6288</c:v>
                </c:pt>
                <c:pt idx="5394">
                  <c:v>8.6303999999999998</c:v>
                </c:pt>
                <c:pt idx="5395">
                  <c:v>8.6319999999999997</c:v>
                </c:pt>
                <c:pt idx="5396">
                  <c:v>8.6336000000000013</c:v>
                </c:pt>
                <c:pt idx="5397">
                  <c:v>8.6352000000000011</c:v>
                </c:pt>
                <c:pt idx="5398">
                  <c:v>8.6368000000000009</c:v>
                </c:pt>
                <c:pt idx="5399">
                  <c:v>8.6384000000000007</c:v>
                </c:pt>
                <c:pt idx="5400">
                  <c:v>8.64</c:v>
                </c:pt>
                <c:pt idx="5401">
                  <c:v>8.6416000000000004</c:v>
                </c:pt>
                <c:pt idx="5402">
                  <c:v>8.6432000000000002</c:v>
                </c:pt>
                <c:pt idx="5403">
                  <c:v>8.6448</c:v>
                </c:pt>
                <c:pt idx="5404">
                  <c:v>8.6463999999999999</c:v>
                </c:pt>
                <c:pt idx="5405">
                  <c:v>8.6479999999999997</c:v>
                </c:pt>
                <c:pt idx="5406">
                  <c:v>8.6496000000000013</c:v>
                </c:pt>
                <c:pt idx="5407">
                  <c:v>8.6512000000000011</c:v>
                </c:pt>
                <c:pt idx="5408">
                  <c:v>8.6528000000000009</c:v>
                </c:pt>
                <c:pt idx="5409">
                  <c:v>8.6544000000000008</c:v>
                </c:pt>
                <c:pt idx="5410">
                  <c:v>8.6560000000000006</c:v>
                </c:pt>
                <c:pt idx="5411">
                  <c:v>8.6576000000000004</c:v>
                </c:pt>
                <c:pt idx="5412">
                  <c:v>8.6592000000000002</c:v>
                </c:pt>
                <c:pt idx="5413">
                  <c:v>8.6608000000000001</c:v>
                </c:pt>
                <c:pt idx="5414">
                  <c:v>8.6623999999999999</c:v>
                </c:pt>
                <c:pt idx="5415">
                  <c:v>8.6639999999999997</c:v>
                </c:pt>
                <c:pt idx="5416">
                  <c:v>8.6656000000000013</c:v>
                </c:pt>
                <c:pt idx="5417">
                  <c:v>8.6672000000000011</c:v>
                </c:pt>
                <c:pt idx="5418">
                  <c:v>8.6688000000000009</c:v>
                </c:pt>
                <c:pt idx="5419">
                  <c:v>8.6704000000000008</c:v>
                </c:pt>
                <c:pt idx="5420">
                  <c:v>8.6720000000000006</c:v>
                </c:pt>
                <c:pt idx="5421">
                  <c:v>8.6736000000000004</c:v>
                </c:pt>
                <c:pt idx="5422">
                  <c:v>8.6752000000000002</c:v>
                </c:pt>
                <c:pt idx="5423">
                  <c:v>8.6768000000000001</c:v>
                </c:pt>
                <c:pt idx="5424">
                  <c:v>8.6783999999999999</c:v>
                </c:pt>
                <c:pt idx="5425">
                  <c:v>8.68</c:v>
                </c:pt>
                <c:pt idx="5426">
                  <c:v>8.6815999999999995</c:v>
                </c:pt>
                <c:pt idx="5427">
                  <c:v>8.6832000000000011</c:v>
                </c:pt>
                <c:pt idx="5428">
                  <c:v>8.684800000000001</c:v>
                </c:pt>
                <c:pt idx="5429">
                  <c:v>8.6864000000000008</c:v>
                </c:pt>
                <c:pt idx="5430">
                  <c:v>8.6880000000000006</c:v>
                </c:pt>
                <c:pt idx="5431">
                  <c:v>8.6896000000000004</c:v>
                </c:pt>
                <c:pt idx="5432">
                  <c:v>8.6912000000000003</c:v>
                </c:pt>
                <c:pt idx="5433">
                  <c:v>8.6928000000000001</c:v>
                </c:pt>
                <c:pt idx="5434">
                  <c:v>8.6943999999999999</c:v>
                </c:pt>
                <c:pt idx="5435">
                  <c:v>8.6959999999999997</c:v>
                </c:pt>
                <c:pt idx="5436">
                  <c:v>8.6975999999999996</c:v>
                </c:pt>
                <c:pt idx="5437">
                  <c:v>8.6992000000000012</c:v>
                </c:pt>
                <c:pt idx="5438">
                  <c:v>8.700800000000001</c:v>
                </c:pt>
                <c:pt idx="5439">
                  <c:v>8.7024000000000008</c:v>
                </c:pt>
                <c:pt idx="5440">
                  <c:v>8.7040000000000006</c:v>
                </c:pt>
                <c:pt idx="5441">
                  <c:v>8.7056000000000004</c:v>
                </c:pt>
                <c:pt idx="5442">
                  <c:v>8.7072000000000003</c:v>
                </c:pt>
                <c:pt idx="5443">
                  <c:v>8.7088000000000001</c:v>
                </c:pt>
                <c:pt idx="5444">
                  <c:v>8.7103999999999999</c:v>
                </c:pt>
                <c:pt idx="5445">
                  <c:v>8.7119999999999997</c:v>
                </c:pt>
                <c:pt idx="5446">
                  <c:v>8.7135999999999996</c:v>
                </c:pt>
                <c:pt idx="5447">
                  <c:v>8.7152000000000012</c:v>
                </c:pt>
                <c:pt idx="5448">
                  <c:v>8.716800000000001</c:v>
                </c:pt>
                <c:pt idx="5449">
                  <c:v>8.7184000000000008</c:v>
                </c:pt>
                <c:pt idx="5450">
                  <c:v>8.7200000000000006</c:v>
                </c:pt>
                <c:pt idx="5451">
                  <c:v>8.7216000000000005</c:v>
                </c:pt>
                <c:pt idx="5452">
                  <c:v>8.7232000000000003</c:v>
                </c:pt>
                <c:pt idx="5453">
                  <c:v>8.7248000000000001</c:v>
                </c:pt>
                <c:pt idx="5454">
                  <c:v>8.7263999999999999</c:v>
                </c:pt>
                <c:pt idx="5455">
                  <c:v>8.7279999999999998</c:v>
                </c:pt>
                <c:pt idx="5456">
                  <c:v>8.7295999999999996</c:v>
                </c:pt>
                <c:pt idx="5457">
                  <c:v>8.7312000000000012</c:v>
                </c:pt>
                <c:pt idx="5458">
                  <c:v>8.732800000000001</c:v>
                </c:pt>
                <c:pt idx="5459">
                  <c:v>8.7344000000000008</c:v>
                </c:pt>
                <c:pt idx="5460">
                  <c:v>8.7360000000000007</c:v>
                </c:pt>
                <c:pt idx="5461">
                  <c:v>8.7376000000000005</c:v>
                </c:pt>
                <c:pt idx="5462">
                  <c:v>8.7392000000000003</c:v>
                </c:pt>
                <c:pt idx="5463">
                  <c:v>8.7408000000000001</c:v>
                </c:pt>
                <c:pt idx="5464">
                  <c:v>8.7423999999999999</c:v>
                </c:pt>
                <c:pt idx="5465">
                  <c:v>8.7439999999999998</c:v>
                </c:pt>
                <c:pt idx="5466">
                  <c:v>8.7455999999999996</c:v>
                </c:pt>
                <c:pt idx="5467">
                  <c:v>8.7472000000000012</c:v>
                </c:pt>
                <c:pt idx="5468">
                  <c:v>8.748800000000001</c:v>
                </c:pt>
                <c:pt idx="5469">
                  <c:v>8.7504000000000008</c:v>
                </c:pt>
                <c:pt idx="5470">
                  <c:v>8.7520000000000007</c:v>
                </c:pt>
                <c:pt idx="5471">
                  <c:v>8.7536000000000005</c:v>
                </c:pt>
                <c:pt idx="5472">
                  <c:v>8.7552000000000003</c:v>
                </c:pt>
                <c:pt idx="5473">
                  <c:v>8.7568000000000001</c:v>
                </c:pt>
                <c:pt idx="5474">
                  <c:v>8.7584</c:v>
                </c:pt>
                <c:pt idx="5475">
                  <c:v>8.76</c:v>
                </c:pt>
                <c:pt idx="5476">
                  <c:v>8.7615999999999996</c:v>
                </c:pt>
                <c:pt idx="5477">
                  <c:v>8.7632000000000012</c:v>
                </c:pt>
                <c:pt idx="5478">
                  <c:v>8.764800000000001</c:v>
                </c:pt>
                <c:pt idx="5479">
                  <c:v>8.7664000000000009</c:v>
                </c:pt>
                <c:pt idx="5480">
                  <c:v>8.7680000000000007</c:v>
                </c:pt>
                <c:pt idx="5481">
                  <c:v>8.7696000000000005</c:v>
                </c:pt>
                <c:pt idx="5482">
                  <c:v>8.7712000000000003</c:v>
                </c:pt>
                <c:pt idx="5483">
                  <c:v>8.7728000000000002</c:v>
                </c:pt>
                <c:pt idx="5484">
                  <c:v>8.7744</c:v>
                </c:pt>
                <c:pt idx="5485">
                  <c:v>8.7759999999999998</c:v>
                </c:pt>
                <c:pt idx="5486">
                  <c:v>8.7775999999999996</c:v>
                </c:pt>
                <c:pt idx="5487">
                  <c:v>8.7792000000000012</c:v>
                </c:pt>
                <c:pt idx="5488">
                  <c:v>8.780800000000001</c:v>
                </c:pt>
                <c:pt idx="5489">
                  <c:v>8.7824000000000009</c:v>
                </c:pt>
                <c:pt idx="5490">
                  <c:v>8.7840000000000007</c:v>
                </c:pt>
                <c:pt idx="5491">
                  <c:v>8.7856000000000005</c:v>
                </c:pt>
                <c:pt idx="5492">
                  <c:v>8.7872000000000003</c:v>
                </c:pt>
                <c:pt idx="5493">
                  <c:v>8.7888000000000002</c:v>
                </c:pt>
                <c:pt idx="5494">
                  <c:v>8.7904</c:v>
                </c:pt>
                <c:pt idx="5495">
                  <c:v>8.7919999999999998</c:v>
                </c:pt>
                <c:pt idx="5496">
                  <c:v>8.7935999999999996</c:v>
                </c:pt>
                <c:pt idx="5497">
                  <c:v>8.7952000000000012</c:v>
                </c:pt>
                <c:pt idx="5498">
                  <c:v>8.7968000000000011</c:v>
                </c:pt>
                <c:pt idx="5499">
                  <c:v>8.7984000000000009</c:v>
                </c:pt>
                <c:pt idx="5500">
                  <c:v>8.8000000000000007</c:v>
                </c:pt>
                <c:pt idx="5501">
                  <c:v>8.8016000000000005</c:v>
                </c:pt>
                <c:pt idx="5502">
                  <c:v>8.8032000000000004</c:v>
                </c:pt>
                <c:pt idx="5503">
                  <c:v>8.8048000000000002</c:v>
                </c:pt>
                <c:pt idx="5504">
                  <c:v>8.8064</c:v>
                </c:pt>
                <c:pt idx="5505">
                  <c:v>8.8079999999999998</c:v>
                </c:pt>
                <c:pt idx="5506">
                  <c:v>8.8095999999999997</c:v>
                </c:pt>
                <c:pt idx="5507">
                  <c:v>8.8112000000000013</c:v>
                </c:pt>
                <c:pt idx="5508">
                  <c:v>8.8128000000000011</c:v>
                </c:pt>
                <c:pt idx="5509">
                  <c:v>8.8144000000000009</c:v>
                </c:pt>
                <c:pt idx="5510">
                  <c:v>8.8160000000000007</c:v>
                </c:pt>
                <c:pt idx="5511">
                  <c:v>8.8176000000000005</c:v>
                </c:pt>
                <c:pt idx="5512">
                  <c:v>8.8192000000000004</c:v>
                </c:pt>
                <c:pt idx="5513">
                  <c:v>8.8208000000000002</c:v>
                </c:pt>
                <c:pt idx="5514">
                  <c:v>8.8224</c:v>
                </c:pt>
                <c:pt idx="5515">
                  <c:v>8.8239999999999998</c:v>
                </c:pt>
                <c:pt idx="5516">
                  <c:v>8.8255999999999997</c:v>
                </c:pt>
                <c:pt idx="5517">
                  <c:v>8.8272000000000013</c:v>
                </c:pt>
                <c:pt idx="5518">
                  <c:v>8.8288000000000011</c:v>
                </c:pt>
                <c:pt idx="5519">
                  <c:v>8.8304000000000009</c:v>
                </c:pt>
                <c:pt idx="5520">
                  <c:v>8.8320000000000007</c:v>
                </c:pt>
                <c:pt idx="5521">
                  <c:v>8.8336000000000006</c:v>
                </c:pt>
                <c:pt idx="5522">
                  <c:v>8.8352000000000004</c:v>
                </c:pt>
                <c:pt idx="5523">
                  <c:v>8.8368000000000002</c:v>
                </c:pt>
                <c:pt idx="5524">
                  <c:v>8.8384</c:v>
                </c:pt>
                <c:pt idx="5525">
                  <c:v>8.84</c:v>
                </c:pt>
                <c:pt idx="5526">
                  <c:v>8.8415999999999997</c:v>
                </c:pt>
                <c:pt idx="5527">
                  <c:v>8.8432000000000013</c:v>
                </c:pt>
                <c:pt idx="5528">
                  <c:v>8.8448000000000011</c:v>
                </c:pt>
                <c:pt idx="5529">
                  <c:v>8.8464000000000009</c:v>
                </c:pt>
                <c:pt idx="5530">
                  <c:v>8.8480000000000008</c:v>
                </c:pt>
                <c:pt idx="5531">
                  <c:v>8.8496000000000006</c:v>
                </c:pt>
                <c:pt idx="5532">
                  <c:v>8.8512000000000004</c:v>
                </c:pt>
                <c:pt idx="5533">
                  <c:v>8.8528000000000002</c:v>
                </c:pt>
                <c:pt idx="5534">
                  <c:v>8.8544</c:v>
                </c:pt>
                <c:pt idx="5535">
                  <c:v>8.8559999999999999</c:v>
                </c:pt>
                <c:pt idx="5536">
                  <c:v>8.8575999999999997</c:v>
                </c:pt>
                <c:pt idx="5537">
                  <c:v>8.8592000000000013</c:v>
                </c:pt>
                <c:pt idx="5538">
                  <c:v>8.8608000000000011</c:v>
                </c:pt>
                <c:pt idx="5539">
                  <c:v>8.8624000000000009</c:v>
                </c:pt>
                <c:pt idx="5540">
                  <c:v>8.8640000000000008</c:v>
                </c:pt>
                <c:pt idx="5541">
                  <c:v>8.8656000000000006</c:v>
                </c:pt>
                <c:pt idx="5542">
                  <c:v>8.8672000000000004</c:v>
                </c:pt>
                <c:pt idx="5543">
                  <c:v>8.8688000000000002</c:v>
                </c:pt>
                <c:pt idx="5544">
                  <c:v>8.8704000000000001</c:v>
                </c:pt>
                <c:pt idx="5545">
                  <c:v>8.8719999999999999</c:v>
                </c:pt>
                <c:pt idx="5546">
                  <c:v>8.8735999999999997</c:v>
                </c:pt>
                <c:pt idx="5547">
                  <c:v>8.8752000000000013</c:v>
                </c:pt>
                <c:pt idx="5548">
                  <c:v>8.8768000000000011</c:v>
                </c:pt>
                <c:pt idx="5549">
                  <c:v>8.878400000000001</c:v>
                </c:pt>
                <c:pt idx="5550">
                  <c:v>8.8800000000000008</c:v>
                </c:pt>
                <c:pt idx="5551">
                  <c:v>8.8816000000000006</c:v>
                </c:pt>
                <c:pt idx="5552">
                  <c:v>8.8832000000000004</c:v>
                </c:pt>
                <c:pt idx="5553">
                  <c:v>8.8848000000000003</c:v>
                </c:pt>
                <c:pt idx="5554">
                  <c:v>8.8864000000000001</c:v>
                </c:pt>
                <c:pt idx="5555">
                  <c:v>8.8879999999999999</c:v>
                </c:pt>
                <c:pt idx="5556">
                  <c:v>8.8895999999999997</c:v>
                </c:pt>
                <c:pt idx="5557">
                  <c:v>8.8911999999999995</c:v>
                </c:pt>
                <c:pt idx="5558">
                  <c:v>8.8928000000000011</c:v>
                </c:pt>
                <c:pt idx="5559">
                  <c:v>8.894400000000001</c:v>
                </c:pt>
                <c:pt idx="5560">
                  <c:v>8.8960000000000008</c:v>
                </c:pt>
                <c:pt idx="5561">
                  <c:v>8.8976000000000006</c:v>
                </c:pt>
                <c:pt idx="5562">
                  <c:v>8.8992000000000004</c:v>
                </c:pt>
                <c:pt idx="5563">
                  <c:v>8.9008000000000003</c:v>
                </c:pt>
                <c:pt idx="5564">
                  <c:v>8.9024000000000001</c:v>
                </c:pt>
                <c:pt idx="5565">
                  <c:v>8.9039999999999999</c:v>
                </c:pt>
                <c:pt idx="5566">
                  <c:v>8.9055999999999997</c:v>
                </c:pt>
                <c:pt idx="5567">
                  <c:v>8.9071999999999996</c:v>
                </c:pt>
                <c:pt idx="5568">
                  <c:v>8.9088000000000012</c:v>
                </c:pt>
                <c:pt idx="5569">
                  <c:v>8.910400000000001</c:v>
                </c:pt>
                <c:pt idx="5570">
                  <c:v>8.9120000000000008</c:v>
                </c:pt>
                <c:pt idx="5571">
                  <c:v>8.9136000000000006</c:v>
                </c:pt>
                <c:pt idx="5572">
                  <c:v>8.9152000000000005</c:v>
                </c:pt>
                <c:pt idx="5573">
                  <c:v>8.9168000000000003</c:v>
                </c:pt>
                <c:pt idx="5574">
                  <c:v>8.9184000000000001</c:v>
                </c:pt>
                <c:pt idx="5575">
                  <c:v>8.92</c:v>
                </c:pt>
                <c:pt idx="5576">
                  <c:v>8.9215999999999998</c:v>
                </c:pt>
                <c:pt idx="5577">
                  <c:v>8.9231999999999996</c:v>
                </c:pt>
                <c:pt idx="5578">
                  <c:v>8.9248000000000012</c:v>
                </c:pt>
                <c:pt idx="5579">
                  <c:v>8.926400000000001</c:v>
                </c:pt>
                <c:pt idx="5580">
                  <c:v>8.9280000000000008</c:v>
                </c:pt>
                <c:pt idx="5581">
                  <c:v>8.9296000000000006</c:v>
                </c:pt>
                <c:pt idx="5582">
                  <c:v>8.9312000000000005</c:v>
                </c:pt>
                <c:pt idx="5583">
                  <c:v>8.9328000000000003</c:v>
                </c:pt>
                <c:pt idx="5584">
                  <c:v>8.9344000000000001</c:v>
                </c:pt>
                <c:pt idx="5585">
                  <c:v>8.9359999999999999</c:v>
                </c:pt>
                <c:pt idx="5586">
                  <c:v>8.9375999999999998</c:v>
                </c:pt>
                <c:pt idx="5587">
                  <c:v>8.9391999999999996</c:v>
                </c:pt>
                <c:pt idx="5588">
                  <c:v>8.9408000000000012</c:v>
                </c:pt>
                <c:pt idx="5589">
                  <c:v>8.942400000000001</c:v>
                </c:pt>
                <c:pt idx="5590">
                  <c:v>8.9440000000000008</c:v>
                </c:pt>
                <c:pt idx="5591">
                  <c:v>8.9456000000000007</c:v>
                </c:pt>
                <c:pt idx="5592">
                  <c:v>8.9472000000000005</c:v>
                </c:pt>
                <c:pt idx="5593">
                  <c:v>8.9488000000000003</c:v>
                </c:pt>
                <c:pt idx="5594">
                  <c:v>8.9504000000000001</c:v>
                </c:pt>
                <c:pt idx="5595">
                  <c:v>8.952</c:v>
                </c:pt>
                <c:pt idx="5596">
                  <c:v>8.9535999999999998</c:v>
                </c:pt>
                <c:pt idx="5597">
                  <c:v>8.9551999999999996</c:v>
                </c:pt>
                <c:pt idx="5598">
                  <c:v>8.9568000000000012</c:v>
                </c:pt>
                <c:pt idx="5599">
                  <c:v>8.958400000000001</c:v>
                </c:pt>
                <c:pt idx="5600">
                  <c:v>8.9600000000000009</c:v>
                </c:pt>
                <c:pt idx="5601">
                  <c:v>8.9616000000000007</c:v>
                </c:pt>
                <c:pt idx="5602">
                  <c:v>8.9632000000000005</c:v>
                </c:pt>
                <c:pt idx="5603">
                  <c:v>8.9648000000000003</c:v>
                </c:pt>
                <c:pt idx="5604">
                  <c:v>8.9664000000000001</c:v>
                </c:pt>
                <c:pt idx="5605">
                  <c:v>8.968</c:v>
                </c:pt>
                <c:pt idx="5606">
                  <c:v>8.9695999999999998</c:v>
                </c:pt>
                <c:pt idx="5607">
                  <c:v>8.9711999999999996</c:v>
                </c:pt>
                <c:pt idx="5608">
                  <c:v>8.9728000000000012</c:v>
                </c:pt>
                <c:pt idx="5609">
                  <c:v>8.974400000000001</c:v>
                </c:pt>
                <c:pt idx="5610">
                  <c:v>8.9760000000000009</c:v>
                </c:pt>
                <c:pt idx="5611">
                  <c:v>8.9776000000000007</c:v>
                </c:pt>
                <c:pt idx="5612">
                  <c:v>8.9792000000000005</c:v>
                </c:pt>
                <c:pt idx="5613">
                  <c:v>8.9808000000000003</c:v>
                </c:pt>
                <c:pt idx="5614">
                  <c:v>8.9824000000000002</c:v>
                </c:pt>
                <c:pt idx="5615">
                  <c:v>8.984</c:v>
                </c:pt>
                <c:pt idx="5616">
                  <c:v>8.9855999999999998</c:v>
                </c:pt>
                <c:pt idx="5617">
                  <c:v>8.9871999999999996</c:v>
                </c:pt>
                <c:pt idx="5618">
                  <c:v>8.9888000000000012</c:v>
                </c:pt>
                <c:pt idx="5619">
                  <c:v>8.9904000000000011</c:v>
                </c:pt>
                <c:pt idx="5620">
                  <c:v>8.9920000000000009</c:v>
                </c:pt>
                <c:pt idx="5621">
                  <c:v>8.9936000000000007</c:v>
                </c:pt>
                <c:pt idx="5622">
                  <c:v>8.9952000000000005</c:v>
                </c:pt>
                <c:pt idx="5623">
                  <c:v>8.9968000000000004</c:v>
                </c:pt>
                <c:pt idx="5624">
                  <c:v>8.9984000000000002</c:v>
                </c:pt>
                <c:pt idx="5625">
                  <c:v>9</c:v>
                </c:pt>
                <c:pt idx="5626">
                  <c:v>9.0015999999999998</c:v>
                </c:pt>
                <c:pt idx="5627">
                  <c:v>9.0031999999999996</c:v>
                </c:pt>
                <c:pt idx="5628">
                  <c:v>9.0048000000000012</c:v>
                </c:pt>
                <c:pt idx="5629">
                  <c:v>9.0064000000000011</c:v>
                </c:pt>
                <c:pt idx="5630">
                  <c:v>9.0080000000000009</c:v>
                </c:pt>
                <c:pt idx="5631">
                  <c:v>9.0096000000000007</c:v>
                </c:pt>
                <c:pt idx="5632">
                  <c:v>9.0112000000000005</c:v>
                </c:pt>
                <c:pt idx="5633">
                  <c:v>9.0128000000000004</c:v>
                </c:pt>
                <c:pt idx="5634">
                  <c:v>9.0144000000000002</c:v>
                </c:pt>
                <c:pt idx="5635">
                  <c:v>9.016</c:v>
                </c:pt>
                <c:pt idx="5636">
                  <c:v>9.0175999999999998</c:v>
                </c:pt>
                <c:pt idx="5637">
                  <c:v>9.0191999999999997</c:v>
                </c:pt>
                <c:pt idx="5638">
                  <c:v>9.0208000000000013</c:v>
                </c:pt>
                <c:pt idx="5639">
                  <c:v>9.0224000000000011</c:v>
                </c:pt>
                <c:pt idx="5640">
                  <c:v>9.0240000000000009</c:v>
                </c:pt>
                <c:pt idx="5641">
                  <c:v>9.0256000000000007</c:v>
                </c:pt>
                <c:pt idx="5642">
                  <c:v>9.0272000000000006</c:v>
                </c:pt>
                <c:pt idx="5643">
                  <c:v>9.0288000000000004</c:v>
                </c:pt>
                <c:pt idx="5644">
                  <c:v>9.0304000000000002</c:v>
                </c:pt>
                <c:pt idx="5645">
                  <c:v>9.032</c:v>
                </c:pt>
                <c:pt idx="5646">
                  <c:v>9.0335999999999999</c:v>
                </c:pt>
                <c:pt idx="5647">
                  <c:v>9.0351999999999997</c:v>
                </c:pt>
                <c:pt idx="5648">
                  <c:v>9.0368000000000013</c:v>
                </c:pt>
                <c:pt idx="5649">
                  <c:v>9.0384000000000011</c:v>
                </c:pt>
                <c:pt idx="5650">
                  <c:v>9.0400000000000009</c:v>
                </c:pt>
                <c:pt idx="5651">
                  <c:v>9.0416000000000007</c:v>
                </c:pt>
                <c:pt idx="5652">
                  <c:v>9.0432000000000006</c:v>
                </c:pt>
                <c:pt idx="5653">
                  <c:v>9.0448000000000004</c:v>
                </c:pt>
                <c:pt idx="5654">
                  <c:v>9.0464000000000002</c:v>
                </c:pt>
                <c:pt idx="5655">
                  <c:v>9.048</c:v>
                </c:pt>
                <c:pt idx="5656">
                  <c:v>9.0495999999999999</c:v>
                </c:pt>
                <c:pt idx="5657">
                  <c:v>9.0511999999999997</c:v>
                </c:pt>
                <c:pt idx="5658">
                  <c:v>9.0528000000000013</c:v>
                </c:pt>
                <c:pt idx="5659">
                  <c:v>9.0544000000000011</c:v>
                </c:pt>
                <c:pt idx="5660">
                  <c:v>9.0560000000000009</c:v>
                </c:pt>
                <c:pt idx="5661">
                  <c:v>9.0576000000000008</c:v>
                </c:pt>
                <c:pt idx="5662">
                  <c:v>9.0592000000000006</c:v>
                </c:pt>
                <c:pt idx="5663">
                  <c:v>9.0608000000000004</c:v>
                </c:pt>
                <c:pt idx="5664">
                  <c:v>9.0624000000000002</c:v>
                </c:pt>
                <c:pt idx="5665">
                  <c:v>9.0640000000000001</c:v>
                </c:pt>
                <c:pt idx="5666">
                  <c:v>9.0655999999999999</c:v>
                </c:pt>
                <c:pt idx="5667">
                  <c:v>9.0671999999999997</c:v>
                </c:pt>
                <c:pt idx="5668">
                  <c:v>9.0688000000000013</c:v>
                </c:pt>
                <c:pt idx="5669">
                  <c:v>9.0704000000000011</c:v>
                </c:pt>
                <c:pt idx="5670">
                  <c:v>9.072000000000001</c:v>
                </c:pt>
                <c:pt idx="5671">
                  <c:v>9.0736000000000008</c:v>
                </c:pt>
                <c:pt idx="5672">
                  <c:v>9.0752000000000006</c:v>
                </c:pt>
                <c:pt idx="5673">
                  <c:v>9.0768000000000004</c:v>
                </c:pt>
                <c:pt idx="5674">
                  <c:v>9.0784000000000002</c:v>
                </c:pt>
                <c:pt idx="5675">
                  <c:v>9.08</c:v>
                </c:pt>
                <c:pt idx="5676">
                  <c:v>9.0815999999999999</c:v>
                </c:pt>
                <c:pt idx="5677">
                  <c:v>9.0831999999999997</c:v>
                </c:pt>
                <c:pt idx="5678">
                  <c:v>9.0848000000000013</c:v>
                </c:pt>
                <c:pt idx="5679">
                  <c:v>9.0864000000000011</c:v>
                </c:pt>
                <c:pt idx="5680">
                  <c:v>9.088000000000001</c:v>
                </c:pt>
                <c:pt idx="5681">
                  <c:v>9.0896000000000008</c:v>
                </c:pt>
                <c:pt idx="5682">
                  <c:v>9.0912000000000006</c:v>
                </c:pt>
                <c:pt idx="5683">
                  <c:v>9.0928000000000004</c:v>
                </c:pt>
                <c:pt idx="5684">
                  <c:v>9.0944000000000003</c:v>
                </c:pt>
                <c:pt idx="5685">
                  <c:v>9.0960000000000001</c:v>
                </c:pt>
                <c:pt idx="5686">
                  <c:v>9.0975999999999999</c:v>
                </c:pt>
                <c:pt idx="5687">
                  <c:v>9.0991999999999997</c:v>
                </c:pt>
                <c:pt idx="5688">
                  <c:v>9.1007999999999996</c:v>
                </c:pt>
                <c:pt idx="5689">
                  <c:v>9.1024000000000012</c:v>
                </c:pt>
                <c:pt idx="5690">
                  <c:v>9.104000000000001</c:v>
                </c:pt>
                <c:pt idx="5691">
                  <c:v>9.1056000000000008</c:v>
                </c:pt>
                <c:pt idx="5692">
                  <c:v>9.1072000000000006</c:v>
                </c:pt>
                <c:pt idx="5693">
                  <c:v>9.1088000000000005</c:v>
                </c:pt>
                <c:pt idx="5694">
                  <c:v>9.1104000000000003</c:v>
                </c:pt>
                <c:pt idx="5695">
                  <c:v>9.1120000000000001</c:v>
                </c:pt>
                <c:pt idx="5696">
                  <c:v>9.1135999999999999</c:v>
                </c:pt>
                <c:pt idx="5697">
                  <c:v>9.1151999999999997</c:v>
                </c:pt>
                <c:pt idx="5698">
                  <c:v>9.1167999999999996</c:v>
                </c:pt>
                <c:pt idx="5699">
                  <c:v>9.1184000000000012</c:v>
                </c:pt>
                <c:pt idx="5700">
                  <c:v>9.120000000000001</c:v>
                </c:pt>
                <c:pt idx="5701">
                  <c:v>9.1216000000000008</c:v>
                </c:pt>
                <c:pt idx="5702">
                  <c:v>9.1232000000000006</c:v>
                </c:pt>
                <c:pt idx="5703">
                  <c:v>9.1248000000000005</c:v>
                </c:pt>
                <c:pt idx="5704">
                  <c:v>9.1264000000000003</c:v>
                </c:pt>
                <c:pt idx="5705">
                  <c:v>9.1280000000000001</c:v>
                </c:pt>
                <c:pt idx="5706">
                  <c:v>9.1295999999999999</c:v>
                </c:pt>
                <c:pt idx="5707">
                  <c:v>9.1311999999999998</c:v>
                </c:pt>
                <c:pt idx="5708">
                  <c:v>9.1327999999999996</c:v>
                </c:pt>
                <c:pt idx="5709">
                  <c:v>9.1344000000000012</c:v>
                </c:pt>
                <c:pt idx="5710">
                  <c:v>9.136000000000001</c:v>
                </c:pt>
                <c:pt idx="5711">
                  <c:v>9.1376000000000008</c:v>
                </c:pt>
                <c:pt idx="5712">
                  <c:v>9.1392000000000007</c:v>
                </c:pt>
                <c:pt idx="5713">
                  <c:v>9.1408000000000005</c:v>
                </c:pt>
                <c:pt idx="5714">
                  <c:v>9.1424000000000003</c:v>
                </c:pt>
                <c:pt idx="5715">
                  <c:v>9.1440000000000001</c:v>
                </c:pt>
                <c:pt idx="5716">
                  <c:v>9.1456</c:v>
                </c:pt>
                <c:pt idx="5717">
                  <c:v>9.1471999999999998</c:v>
                </c:pt>
                <c:pt idx="5718">
                  <c:v>9.1487999999999996</c:v>
                </c:pt>
                <c:pt idx="5719">
                  <c:v>9.1504000000000012</c:v>
                </c:pt>
                <c:pt idx="5720">
                  <c:v>9.152000000000001</c:v>
                </c:pt>
                <c:pt idx="5721">
                  <c:v>9.1536000000000008</c:v>
                </c:pt>
                <c:pt idx="5722">
                  <c:v>9.1552000000000007</c:v>
                </c:pt>
                <c:pt idx="5723">
                  <c:v>9.1568000000000005</c:v>
                </c:pt>
                <c:pt idx="5724">
                  <c:v>9.1584000000000003</c:v>
                </c:pt>
                <c:pt idx="5725">
                  <c:v>9.16</c:v>
                </c:pt>
                <c:pt idx="5726">
                  <c:v>9.1616</c:v>
                </c:pt>
                <c:pt idx="5727">
                  <c:v>9.1631999999999998</c:v>
                </c:pt>
                <c:pt idx="5728">
                  <c:v>9.1647999999999996</c:v>
                </c:pt>
                <c:pt idx="5729">
                  <c:v>9.1664000000000012</c:v>
                </c:pt>
                <c:pt idx="5730">
                  <c:v>9.168000000000001</c:v>
                </c:pt>
                <c:pt idx="5731">
                  <c:v>9.1696000000000009</c:v>
                </c:pt>
                <c:pt idx="5732">
                  <c:v>9.1712000000000007</c:v>
                </c:pt>
                <c:pt idx="5733">
                  <c:v>9.1728000000000005</c:v>
                </c:pt>
                <c:pt idx="5734">
                  <c:v>9.1744000000000003</c:v>
                </c:pt>
                <c:pt idx="5735">
                  <c:v>9.1760000000000002</c:v>
                </c:pt>
                <c:pt idx="5736">
                  <c:v>9.1776</c:v>
                </c:pt>
                <c:pt idx="5737">
                  <c:v>9.1791999999999998</c:v>
                </c:pt>
                <c:pt idx="5738">
                  <c:v>9.1807999999999996</c:v>
                </c:pt>
                <c:pt idx="5739">
                  <c:v>9.1824000000000012</c:v>
                </c:pt>
                <c:pt idx="5740">
                  <c:v>9.1840000000000011</c:v>
                </c:pt>
                <c:pt idx="5741">
                  <c:v>9.1856000000000009</c:v>
                </c:pt>
                <c:pt idx="5742">
                  <c:v>9.1872000000000007</c:v>
                </c:pt>
                <c:pt idx="5743">
                  <c:v>9.1888000000000005</c:v>
                </c:pt>
                <c:pt idx="5744">
                  <c:v>9.1904000000000003</c:v>
                </c:pt>
                <c:pt idx="5745">
                  <c:v>9.1920000000000002</c:v>
                </c:pt>
                <c:pt idx="5746">
                  <c:v>9.1936</c:v>
                </c:pt>
                <c:pt idx="5747">
                  <c:v>9.1951999999999998</c:v>
                </c:pt>
                <c:pt idx="5748">
                  <c:v>9.1967999999999996</c:v>
                </c:pt>
                <c:pt idx="5749">
                  <c:v>9.1984000000000012</c:v>
                </c:pt>
                <c:pt idx="5750">
                  <c:v>9.2000000000000011</c:v>
                </c:pt>
                <c:pt idx="5751">
                  <c:v>9.2016000000000009</c:v>
                </c:pt>
                <c:pt idx="5752">
                  <c:v>9.2032000000000007</c:v>
                </c:pt>
                <c:pt idx="5753">
                  <c:v>9.2048000000000005</c:v>
                </c:pt>
                <c:pt idx="5754">
                  <c:v>9.2064000000000004</c:v>
                </c:pt>
                <c:pt idx="5755">
                  <c:v>9.2080000000000002</c:v>
                </c:pt>
                <c:pt idx="5756">
                  <c:v>9.2096</c:v>
                </c:pt>
                <c:pt idx="5757">
                  <c:v>9.2111999999999998</c:v>
                </c:pt>
                <c:pt idx="5758">
                  <c:v>9.2127999999999997</c:v>
                </c:pt>
                <c:pt idx="5759">
                  <c:v>9.2144000000000013</c:v>
                </c:pt>
                <c:pt idx="5760">
                  <c:v>9.2160000000000011</c:v>
                </c:pt>
                <c:pt idx="5761">
                  <c:v>9.2176000000000009</c:v>
                </c:pt>
                <c:pt idx="5762">
                  <c:v>9.2192000000000007</c:v>
                </c:pt>
                <c:pt idx="5763">
                  <c:v>9.2208000000000006</c:v>
                </c:pt>
                <c:pt idx="5764">
                  <c:v>9.2224000000000004</c:v>
                </c:pt>
                <c:pt idx="5765">
                  <c:v>9.2240000000000002</c:v>
                </c:pt>
                <c:pt idx="5766">
                  <c:v>9.2256</c:v>
                </c:pt>
                <c:pt idx="5767">
                  <c:v>9.2271999999999998</c:v>
                </c:pt>
                <c:pt idx="5768">
                  <c:v>9.2287999999999997</c:v>
                </c:pt>
                <c:pt idx="5769">
                  <c:v>9.2304000000000013</c:v>
                </c:pt>
                <c:pt idx="5770">
                  <c:v>9.2320000000000011</c:v>
                </c:pt>
                <c:pt idx="5771">
                  <c:v>9.2336000000000009</c:v>
                </c:pt>
                <c:pt idx="5772">
                  <c:v>9.2352000000000007</c:v>
                </c:pt>
                <c:pt idx="5773">
                  <c:v>9.2368000000000006</c:v>
                </c:pt>
                <c:pt idx="5774">
                  <c:v>9.2384000000000004</c:v>
                </c:pt>
                <c:pt idx="5775">
                  <c:v>9.24</c:v>
                </c:pt>
                <c:pt idx="5776">
                  <c:v>9.2416</c:v>
                </c:pt>
                <c:pt idx="5777">
                  <c:v>9.2431999999999999</c:v>
                </c:pt>
                <c:pt idx="5778">
                  <c:v>9.2447999999999997</c:v>
                </c:pt>
                <c:pt idx="5779">
                  <c:v>9.2464000000000013</c:v>
                </c:pt>
                <c:pt idx="5780">
                  <c:v>9.2480000000000011</c:v>
                </c:pt>
                <c:pt idx="5781">
                  <c:v>9.2496000000000009</c:v>
                </c:pt>
                <c:pt idx="5782">
                  <c:v>9.2512000000000008</c:v>
                </c:pt>
                <c:pt idx="5783">
                  <c:v>9.2528000000000006</c:v>
                </c:pt>
                <c:pt idx="5784">
                  <c:v>9.2544000000000004</c:v>
                </c:pt>
                <c:pt idx="5785">
                  <c:v>9.2560000000000002</c:v>
                </c:pt>
                <c:pt idx="5786">
                  <c:v>9.2576000000000001</c:v>
                </c:pt>
                <c:pt idx="5787">
                  <c:v>9.2591999999999999</c:v>
                </c:pt>
                <c:pt idx="5788">
                  <c:v>9.2607999999999997</c:v>
                </c:pt>
                <c:pt idx="5789">
                  <c:v>9.2624000000000013</c:v>
                </c:pt>
                <c:pt idx="5790">
                  <c:v>9.2640000000000011</c:v>
                </c:pt>
                <c:pt idx="5791">
                  <c:v>9.2656000000000009</c:v>
                </c:pt>
                <c:pt idx="5792">
                  <c:v>9.2672000000000008</c:v>
                </c:pt>
                <c:pt idx="5793">
                  <c:v>9.2688000000000006</c:v>
                </c:pt>
                <c:pt idx="5794">
                  <c:v>9.2704000000000004</c:v>
                </c:pt>
                <c:pt idx="5795">
                  <c:v>9.2720000000000002</c:v>
                </c:pt>
                <c:pt idx="5796">
                  <c:v>9.2736000000000001</c:v>
                </c:pt>
                <c:pt idx="5797">
                  <c:v>9.2751999999999999</c:v>
                </c:pt>
                <c:pt idx="5798">
                  <c:v>9.2767999999999997</c:v>
                </c:pt>
                <c:pt idx="5799">
                  <c:v>9.2784000000000013</c:v>
                </c:pt>
                <c:pt idx="5800">
                  <c:v>9.2800000000000011</c:v>
                </c:pt>
                <c:pt idx="5801">
                  <c:v>9.281600000000001</c:v>
                </c:pt>
                <c:pt idx="5802">
                  <c:v>9.2832000000000008</c:v>
                </c:pt>
                <c:pt idx="5803">
                  <c:v>9.2848000000000006</c:v>
                </c:pt>
                <c:pt idx="5804">
                  <c:v>9.2864000000000004</c:v>
                </c:pt>
                <c:pt idx="5805">
                  <c:v>9.2880000000000003</c:v>
                </c:pt>
                <c:pt idx="5806">
                  <c:v>9.2896000000000001</c:v>
                </c:pt>
                <c:pt idx="5807">
                  <c:v>9.2911999999999999</c:v>
                </c:pt>
                <c:pt idx="5808">
                  <c:v>9.2927999999999997</c:v>
                </c:pt>
                <c:pt idx="5809">
                  <c:v>9.2944000000000013</c:v>
                </c:pt>
                <c:pt idx="5810">
                  <c:v>9.2960000000000012</c:v>
                </c:pt>
                <c:pt idx="5811">
                  <c:v>9.297600000000001</c:v>
                </c:pt>
                <c:pt idx="5812">
                  <c:v>9.2992000000000008</c:v>
                </c:pt>
                <c:pt idx="5813">
                  <c:v>9.3008000000000006</c:v>
                </c:pt>
                <c:pt idx="5814">
                  <c:v>9.3024000000000004</c:v>
                </c:pt>
                <c:pt idx="5815">
                  <c:v>9.3040000000000003</c:v>
                </c:pt>
                <c:pt idx="5816">
                  <c:v>9.3056000000000001</c:v>
                </c:pt>
                <c:pt idx="5817">
                  <c:v>9.3071999999999999</c:v>
                </c:pt>
                <c:pt idx="5818">
                  <c:v>9.3087999999999997</c:v>
                </c:pt>
                <c:pt idx="5819">
                  <c:v>9.3103999999999996</c:v>
                </c:pt>
                <c:pt idx="5820">
                  <c:v>9.3120000000000012</c:v>
                </c:pt>
                <c:pt idx="5821">
                  <c:v>9.313600000000001</c:v>
                </c:pt>
                <c:pt idx="5822">
                  <c:v>9.3152000000000008</c:v>
                </c:pt>
                <c:pt idx="5823">
                  <c:v>9.3168000000000006</c:v>
                </c:pt>
                <c:pt idx="5824">
                  <c:v>9.3184000000000005</c:v>
                </c:pt>
                <c:pt idx="5825">
                  <c:v>9.32</c:v>
                </c:pt>
                <c:pt idx="5826">
                  <c:v>9.3216000000000001</c:v>
                </c:pt>
                <c:pt idx="5827">
                  <c:v>9.3231999999999999</c:v>
                </c:pt>
                <c:pt idx="5828">
                  <c:v>9.3247999999999998</c:v>
                </c:pt>
                <c:pt idx="5829">
                  <c:v>9.3263999999999996</c:v>
                </c:pt>
                <c:pt idx="5830">
                  <c:v>9.3280000000000012</c:v>
                </c:pt>
                <c:pt idx="5831">
                  <c:v>9.329600000000001</c:v>
                </c:pt>
                <c:pt idx="5832">
                  <c:v>9.3312000000000008</c:v>
                </c:pt>
                <c:pt idx="5833">
                  <c:v>9.3328000000000007</c:v>
                </c:pt>
                <c:pt idx="5834">
                  <c:v>9.3344000000000005</c:v>
                </c:pt>
                <c:pt idx="5835">
                  <c:v>9.3360000000000003</c:v>
                </c:pt>
                <c:pt idx="5836">
                  <c:v>9.3376000000000001</c:v>
                </c:pt>
                <c:pt idx="5837">
                  <c:v>9.3391999999999999</c:v>
                </c:pt>
                <c:pt idx="5838">
                  <c:v>9.3407999999999998</c:v>
                </c:pt>
                <c:pt idx="5839">
                  <c:v>9.3423999999999996</c:v>
                </c:pt>
                <c:pt idx="5840">
                  <c:v>9.3440000000000012</c:v>
                </c:pt>
                <c:pt idx="5841">
                  <c:v>9.345600000000001</c:v>
                </c:pt>
                <c:pt idx="5842">
                  <c:v>9.3472000000000008</c:v>
                </c:pt>
                <c:pt idx="5843">
                  <c:v>9.3488000000000007</c:v>
                </c:pt>
                <c:pt idx="5844">
                  <c:v>9.3504000000000005</c:v>
                </c:pt>
                <c:pt idx="5845">
                  <c:v>9.3520000000000003</c:v>
                </c:pt>
                <c:pt idx="5846">
                  <c:v>9.3536000000000001</c:v>
                </c:pt>
                <c:pt idx="5847">
                  <c:v>9.3552</c:v>
                </c:pt>
                <c:pt idx="5848">
                  <c:v>9.3567999999999998</c:v>
                </c:pt>
                <c:pt idx="5849">
                  <c:v>9.3583999999999996</c:v>
                </c:pt>
                <c:pt idx="5850">
                  <c:v>9.3600000000000012</c:v>
                </c:pt>
                <c:pt idx="5851">
                  <c:v>9.361600000000001</c:v>
                </c:pt>
                <c:pt idx="5852">
                  <c:v>9.3632000000000009</c:v>
                </c:pt>
                <c:pt idx="5853">
                  <c:v>9.3648000000000007</c:v>
                </c:pt>
                <c:pt idx="5854">
                  <c:v>9.3664000000000005</c:v>
                </c:pt>
                <c:pt idx="5855">
                  <c:v>9.3680000000000003</c:v>
                </c:pt>
                <c:pt idx="5856">
                  <c:v>9.3696000000000002</c:v>
                </c:pt>
                <c:pt idx="5857">
                  <c:v>9.3712</c:v>
                </c:pt>
                <c:pt idx="5858">
                  <c:v>9.3727999999999998</c:v>
                </c:pt>
                <c:pt idx="5859">
                  <c:v>9.3743999999999996</c:v>
                </c:pt>
                <c:pt idx="5860">
                  <c:v>9.3760000000000012</c:v>
                </c:pt>
                <c:pt idx="5861">
                  <c:v>9.377600000000001</c:v>
                </c:pt>
                <c:pt idx="5862">
                  <c:v>9.3792000000000009</c:v>
                </c:pt>
                <c:pt idx="5863">
                  <c:v>9.3808000000000007</c:v>
                </c:pt>
                <c:pt idx="5864">
                  <c:v>9.3824000000000005</c:v>
                </c:pt>
                <c:pt idx="5865">
                  <c:v>9.3840000000000003</c:v>
                </c:pt>
                <c:pt idx="5866">
                  <c:v>9.3856000000000002</c:v>
                </c:pt>
                <c:pt idx="5867">
                  <c:v>9.3872</c:v>
                </c:pt>
                <c:pt idx="5868">
                  <c:v>9.3887999999999998</c:v>
                </c:pt>
                <c:pt idx="5869">
                  <c:v>9.3903999999999996</c:v>
                </c:pt>
                <c:pt idx="5870">
                  <c:v>9.3920000000000012</c:v>
                </c:pt>
                <c:pt idx="5871">
                  <c:v>9.3936000000000011</c:v>
                </c:pt>
                <c:pt idx="5872">
                  <c:v>9.3952000000000009</c:v>
                </c:pt>
                <c:pt idx="5873">
                  <c:v>9.3968000000000007</c:v>
                </c:pt>
                <c:pt idx="5874">
                  <c:v>9.3984000000000005</c:v>
                </c:pt>
                <c:pt idx="5875">
                  <c:v>9.4</c:v>
                </c:pt>
                <c:pt idx="5876">
                  <c:v>9.4016000000000002</c:v>
                </c:pt>
                <c:pt idx="5877">
                  <c:v>9.4032</c:v>
                </c:pt>
                <c:pt idx="5878">
                  <c:v>9.4047999999999998</c:v>
                </c:pt>
                <c:pt idx="5879">
                  <c:v>9.4063999999999997</c:v>
                </c:pt>
                <c:pt idx="5880">
                  <c:v>9.4080000000000013</c:v>
                </c:pt>
                <c:pt idx="5881">
                  <c:v>9.4096000000000011</c:v>
                </c:pt>
                <c:pt idx="5882">
                  <c:v>9.4112000000000009</c:v>
                </c:pt>
                <c:pt idx="5883">
                  <c:v>9.4128000000000007</c:v>
                </c:pt>
                <c:pt idx="5884">
                  <c:v>9.4144000000000005</c:v>
                </c:pt>
                <c:pt idx="5885">
                  <c:v>9.4160000000000004</c:v>
                </c:pt>
                <c:pt idx="5886">
                  <c:v>9.4176000000000002</c:v>
                </c:pt>
                <c:pt idx="5887">
                  <c:v>9.4192</c:v>
                </c:pt>
                <c:pt idx="5888">
                  <c:v>9.4207999999999998</c:v>
                </c:pt>
                <c:pt idx="5889">
                  <c:v>9.4223999999999997</c:v>
                </c:pt>
                <c:pt idx="5890">
                  <c:v>9.4240000000000013</c:v>
                </c:pt>
                <c:pt idx="5891">
                  <c:v>9.4256000000000011</c:v>
                </c:pt>
                <c:pt idx="5892">
                  <c:v>9.4272000000000009</c:v>
                </c:pt>
                <c:pt idx="5893">
                  <c:v>9.4288000000000007</c:v>
                </c:pt>
                <c:pt idx="5894">
                  <c:v>9.4304000000000006</c:v>
                </c:pt>
                <c:pt idx="5895">
                  <c:v>9.4320000000000004</c:v>
                </c:pt>
                <c:pt idx="5896">
                  <c:v>9.4336000000000002</c:v>
                </c:pt>
                <c:pt idx="5897">
                  <c:v>9.4352</c:v>
                </c:pt>
                <c:pt idx="5898">
                  <c:v>9.4367999999999999</c:v>
                </c:pt>
                <c:pt idx="5899">
                  <c:v>9.4383999999999997</c:v>
                </c:pt>
                <c:pt idx="5900">
                  <c:v>9.4400000000000013</c:v>
                </c:pt>
                <c:pt idx="5901">
                  <c:v>9.4416000000000011</c:v>
                </c:pt>
                <c:pt idx="5902">
                  <c:v>9.4432000000000009</c:v>
                </c:pt>
                <c:pt idx="5903">
                  <c:v>9.4448000000000008</c:v>
                </c:pt>
                <c:pt idx="5904">
                  <c:v>9.4464000000000006</c:v>
                </c:pt>
                <c:pt idx="5905">
                  <c:v>9.4480000000000004</c:v>
                </c:pt>
                <c:pt idx="5906">
                  <c:v>9.4496000000000002</c:v>
                </c:pt>
                <c:pt idx="5907">
                  <c:v>9.4512</c:v>
                </c:pt>
                <c:pt idx="5908">
                  <c:v>9.4527999999999999</c:v>
                </c:pt>
                <c:pt idx="5909">
                  <c:v>9.4543999999999997</c:v>
                </c:pt>
                <c:pt idx="5910">
                  <c:v>9.4560000000000013</c:v>
                </c:pt>
                <c:pt idx="5911">
                  <c:v>9.4576000000000011</c:v>
                </c:pt>
                <c:pt idx="5912">
                  <c:v>9.4592000000000009</c:v>
                </c:pt>
                <c:pt idx="5913">
                  <c:v>9.4608000000000008</c:v>
                </c:pt>
                <c:pt idx="5914">
                  <c:v>9.4624000000000006</c:v>
                </c:pt>
                <c:pt idx="5915">
                  <c:v>9.4640000000000004</c:v>
                </c:pt>
                <c:pt idx="5916">
                  <c:v>9.4656000000000002</c:v>
                </c:pt>
                <c:pt idx="5917">
                  <c:v>9.4672000000000001</c:v>
                </c:pt>
                <c:pt idx="5918">
                  <c:v>9.4687999999999999</c:v>
                </c:pt>
                <c:pt idx="5919">
                  <c:v>9.4703999999999997</c:v>
                </c:pt>
                <c:pt idx="5920">
                  <c:v>9.4720000000000013</c:v>
                </c:pt>
                <c:pt idx="5921">
                  <c:v>9.4736000000000011</c:v>
                </c:pt>
                <c:pt idx="5922">
                  <c:v>9.475200000000001</c:v>
                </c:pt>
                <c:pt idx="5923">
                  <c:v>9.4768000000000008</c:v>
                </c:pt>
                <c:pt idx="5924">
                  <c:v>9.4784000000000006</c:v>
                </c:pt>
                <c:pt idx="5925">
                  <c:v>9.48</c:v>
                </c:pt>
                <c:pt idx="5926">
                  <c:v>9.4816000000000003</c:v>
                </c:pt>
                <c:pt idx="5927">
                  <c:v>9.4832000000000001</c:v>
                </c:pt>
                <c:pt idx="5928">
                  <c:v>9.4847999999999999</c:v>
                </c:pt>
                <c:pt idx="5929">
                  <c:v>9.4863999999999997</c:v>
                </c:pt>
                <c:pt idx="5930">
                  <c:v>9.4880000000000013</c:v>
                </c:pt>
                <c:pt idx="5931">
                  <c:v>9.4896000000000011</c:v>
                </c:pt>
                <c:pt idx="5932">
                  <c:v>9.491200000000001</c:v>
                </c:pt>
                <c:pt idx="5933">
                  <c:v>9.4928000000000008</c:v>
                </c:pt>
                <c:pt idx="5934">
                  <c:v>9.4944000000000006</c:v>
                </c:pt>
                <c:pt idx="5935">
                  <c:v>9.4960000000000004</c:v>
                </c:pt>
                <c:pt idx="5936">
                  <c:v>9.4976000000000003</c:v>
                </c:pt>
                <c:pt idx="5937">
                  <c:v>9.4992000000000001</c:v>
                </c:pt>
                <c:pt idx="5938">
                  <c:v>9.5007999999999999</c:v>
                </c:pt>
                <c:pt idx="5939">
                  <c:v>9.5023999999999997</c:v>
                </c:pt>
                <c:pt idx="5940">
                  <c:v>9.5040000000000013</c:v>
                </c:pt>
                <c:pt idx="5941">
                  <c:v>9.5056000000000012</c:v>
                </c:pt>
                <c:pt idx="5942">
                  <c:v>9.507200000000001</c:v>
                </c:pt>
                <c:pt idx="5943">
                  <c:v>9.5088000000000008</c:v>
                </c:pt>
                <c:pt idx="5944">
                  <c:v>9.5104000000000006</c:v>
                </c:pt>
                <c:pt idx="5945">
                  <c:v>9.5120000000000005</c:v>
                </c:pt>
                <c:pt idx="5946">
                  <c:v>9.5136000000000003</c:v>
                </c:pt>
                <c:pt idx="5947">
                  <c:v>9.5152000000000001</c:v>
                </c:pt>
                <c:pt idx="5948">
                  <c:v>9.5167999999999999</c:v>
                </c:pt>
                <c:pt idx="5949">
                  <c:v>9.5183999999999997</c:v>
                </c:pt>
                <c:pt idx="5950">
                  <c:v>9.52</c:v>
                </c:pt>
                <c:pt idx="5951">
                  <c:v>9.5216000000000012</c:v>
                </c:pt>
                <c:pt idx="5952">
                  <c:v>9.523200000000001</c:v>
                </c:pt>
                <c:pt idx="5953">
                  <c:v>9.5248000000000008</c:v>
                </c:pt>
                <c:pt idx="5954">
                  <c:v>9.5264000000000006</c:v>
                </c:pt>
                <c:pt idx="5955">
                  <c:v>9.5280000000000005</c:v>
                </c:pt>
                <c:pt idx="5956">
                  <c:v>9.5296000000000003</c:v>
                </c:pt>
                <c:pt idx="5957">
                  <c:v>9.5312000000000001</c:v>
                </c:pt>
                <c:pt idx="5958">
                  <c:v>9.5327999999999999</c:v>
                </c:pt>
                <c:pt idx="5959">
                  <c:v>9.5343999999999998</c:v>
                </c:pt>
                <c:pt idx="5960">
                  <c:v>9.5359999999999996</c:v>
                </c:pt>
                <c:pt idx="5961">
                  <c:v>9.5376000000000012</c:v>
                </c:pt>
                <c:pt idx="5962">
                  <c:v>9.539200000000001</c:v>
                </c:pt>
                <c:pt idx="5963">
                  <c:v>9.5408000000000008</c:v>
                </c:pt>
                <c:pt idx="5964">
                  <c:v>9.5424000000000007</c:v>
                </c:pt>
                <c:pt idx="5965">
                  <c:v>9.5440000000000005</c:v>
                </c:pt>
                <c:pt idx="5966">
                  <c:v>9.5456000000000003</c:v>
                </c:pt>
                <c:pt idx="5967">
                  <c:v>9.5472000000000001</c:v>
                </c:pt>
                <c:pt idx="5968">
                  <c:v>9.5488</c:v>
                </c:pt>
                <c:pt idx="5969">
                  <c:v>9.5503999999999998</c:v>
                </c:pt>
                <c:pt idx="5970">
                  <c:v>9.5519999999999996</c:v>
                </c:pt>
                <c:pt idx="5971">
                  <c:v>9.5536000000000012</c:v>
                </c:pt>
                <c:pt idx="5972">
                  <c:v>9.555200000000001</c:v>
                </c:pt>
                <c:pt idx="5973">
                  <c:v>9.5568000000000008</c:v>
                </c:pt>
                <c:pt idx="5974">
                  <c:v>9.5584000000000007</c:v>
                </c:pt>
                <c:pt idx="5975">
                  <c:v>9.56</c:v>
                </c:pt>
                <c:pt idx="5976">
                  <c:v>9.5616000000000003</c:v>
                </c:pt>
                <c:pt idx="5977">
                  <c:v>9.5632000000000001</c:v>
                </c:pt>
                <c:pt idx="5978">
                  <c:v>9.5648</c:v>
                </c:pt>
                <c:pt idx="5979">
                  <c:v>9.5663999999999998</c:v>
                </c:pt>
                <c:pt idx="5980">
                  <c:v>9.5679999999999996</c:v>
                </c:pt>
                <c:pt idx="5981">
                  <c:v>9.5696000000000012</c:v>
                </c:pt>
                <c:pt idx="5982">
                  <c:v>9.571200000000001</c:v>
                </c:pt>
                <c:pt idx="5983">
                  <c:v>9.5728000000000009</c:v>
                </c:pt>
                <c:pt idx="5984">
                  <c:v>9.5744000000000007</c:v>
                </c:pt>
                <c:pt idx="5985">
                  <c:v>9.5760000000000005</c:v>
                </c:pt>
                <c:pt idx="5986">
                  <c:v>9.5776000000000003</c:v>
                </c:pt>
                <c:pt idx="5987">
                  <c:v>9.5792000000000002</c:v>
                </c:pt>
                <c:pt idx="5988">
                  <c:v>9.5808</c:v>
                </c:pt>
                <c:pt idx="5989">
                  <c:v>9.5823999999999998</c:v>
                </c:pt>
                <c:pt idx="5990">
                  <c:v>9.5839999999999996</c:v>
                </c:pt>
                <c:pt idx="5991">
                  <c:v>9.5856000000000012</c:v>
                </c:pt>
                <c:pt idx="5992">
                  <c:v>9.5872000000000011</c:v>
                </c:pt>
                <c:pt idx="5993">
                  <c:v>9.5888000000000009</c:v>
                </c:pt>
                <c:pt idx="5994">
                  <c:v>9.5904000000000007</c:v>
                </c:pt>
                <c:pt idx="5995">
                  <c:v>9.5920000000000005</c:v>
                </c:pt>
                <c:pt idx="5996">
                  <c:v>9.5936000000000003</c:v>
                </c:pt>
                <c:pt idx="5997">
                  <c:v>9.5952000000000002</c:v>
                </c:pt>
                <c:pt idx="5998">
                  <c:v>9.5968</c:v>
                </c:pt>
                <c:pt idx="5999">
                  <c:v>9.5983999999999998</c:v>
                </c:pt>
                <c:pt idx="6000">
                  <c:v>9.6</c:v>
                </c:pt>
                <c:pt idx="6001">
                  <c:v>9.6016000000000012</c:v>
                </c:pt>
                <c:pt idx="6002">
                  <c:v>9.6032000000000011</c:v>
                </c:pt>
                <c:pt idx="6003">
                  <c:v>9.6048000000000009</c:v>
                </c:pt>
                <c:pt idx="6004">
                  <c:v>9.6064000000000007</c:v>
                </c:pt>
                <c:pt idx="6005">
                  <c:v>9.6080000000000005</c:v>
                </c:pt>
                <c:pt idx="6006">
                  <c:v>9.6096000000000004</c:v>
                </c:pt>
                <c:pt idx="6007">
                  <c:v>9.6112000000000002</c:v>
                </c:pt>
                <c:pt idx="6008">
                  <c:v>9.6128</c:v>
                </c:pt>
                <c:pt idx="6009">
                  <c:v>9.6143999999999998</c:v>
                </c:pt>
                <c:pt idx="6010">
                  <c:v>9.6159999999999997</c:v>
                </c:pt>
                <c:pt idx="6011">
                  <c:v>9.6176000000000013</c:v>
                </c:pt>
                <c:pt idx="6012">
                  <c:v>9.6192000000000011</c:v>
                </c:pt>
                <c:pt idx="6013">
                  <c:v>9.6208000000000009</c:v>
                </c:pt>
                <c:pt idx="6014">
                  <c:v>9.6224000000000007</c:v>
                </c:pt>
                <c:pt idx="6015">
                  <c:v>9.6240000000000006</c:v>
                </c:pt>
                <c:pt idx="6016">
                  <c:v>9.6256000000000004</c:v>
                </c:pt>
                <c:pt idx="6017">
                  <c:v>9.6272000000000002</c:v>
                </c:pt>
                <c:pt idx="6018">
                  <c:v>9.6288</c:v>
                </c:pt>
                <c:pt idx="6019">
                  <c:v>9.6303999999999998</c:v>
                </c:pt>
                <c:pt idx="6020">
                  <c:v>9.6319999999999997</c:v>
                </c:pt>
                <c:pt idx="6021">
                  <c:v>9.6336000000000013</c:v>
                </c:pt>
                <c:pt idx="6022">
                  <c:v>9.6352000000000011</c:v>
                </c:pt>
                <c:pt idx="6023">
                  <c:v>9.6368000000000009</c:v>
                </c:pt>
                <c:pt idx="6024">
                  <c:v>9.6384000000000007</c:v>
                </c:pt>
                <c:pt idx="6025">
                  <c:v>9.64</c:v>
                </c:pt>
                <c:pt idx="6026">
                  <c:v>9.6416000000000004</c:v>
                </c:pt>
                <c:pt idx="6027">
                  <c:v>9.6432000000000002</c:v>
                </c:pt>
                <c:pt idx="6028">
                  <c:v>9.6448</c:v>
                </c:pt>
                <c:pt idx="6029">
                  <c:v>9.6463999999999999</c:v>
                </c:pt>
                <c:pt idx="6030">
                  <c:v>9.6479999999999997</c:v>
                </c:pt>
                <c:pt idx="6031">
                  <c:v>9.6496000000000013</c:v>
                </c:pt>
                <c:pt idx="6032">
                  <c:v>9.6512000000000011</c:v>
                </c:pt>
                <c:pt idx="6033">
                  <c:v>9.6528000000000009</c:v>
                </c:pt>
                <c:pt idx="6034">
                  <c:v>9.6544000000000008</c:v>
                </c:pt>
                <c:pt idx="6035">
                  <c:v>9.6560000000000006</c:v>
                </c:pt>
                <c:pt idx="6036">
                  <c:v>9.6576000000000004</c:v>
                </c:pt>
                <c:pt idx="6037">
                  <c:v>9.6592000000000002</c:v>
                </c:pt>
                <c:pt idx="6038">
                  <c:v>9.6608000000000001</c:v>
                </c:pt>
                <c:pt idx="6039">
                  <c:v>9.6623999999999999</c:v>
                </c:pt>
                <c:pt idx="6040">
                  <c:v>9.6639999999999997</c:v>
                </c:pt>
                <c:pt idx="6041">
                  <c:v>9.6656000000000013</c:v>
                </c:pt>
                <c:pt idx="6042">
                  <c:v>9.6672000000000011</c:v>
                </c:pt>
                <c:pt idx="6043">
                  <c:v>9.6688000000000009</c:v>
                </c:pt>
                <c:pt idx="6044">
                  <c:v>9.6704000000000008</c:v>
                </c:pt>
                <c:pt idx="6045">
                  <c:v>9.6720000000000006</c:v>
                </c:pt>
                <c:pt idx="6046">
                  <c:v>9.6736000000000004</c:v>
                </c:pt>
                <c:pt idx="6047">
                  <c:v>9.6752000000000002</c:v>
                </c:pt>
                <c:pt idx="6048">
                  <c:v>9.6768000000000001</c:v>
                </c:pt>
                <c:pt idx="6049">
                  <c:v>9.6783999999999999</c:v>
                </c:pt>
                <c:pt idx="6050">
                  <c:v>9.68</c:v>
                </c:pt>
                <c:pt idx="6051">
                  <c:v>9.6816000000000013</c:v>
                </c:pt>
                <c:pt idx="6052">
                  <c:v>9.6832000000000011</c:v>
                </c:pt>
                <c:pt idx="6053">
                  <c:v>9.684800000000001</c:v>
                </c:pt>
                <c:pt idx="6054">
                  <c:v>9.6864000000000008</c:v>
                </c:pt>
                <c:pt idx="6055">
                  <c:v>9.6880000000000006</c:v>
                </c:pt>
                <c:pt idx="6056">
                  <c:v>9.6896000000000004</c:v>
                </c:pt>
                <c:pt idx="6057">
                  <c:v>9.6912000000000003</c:v>
                </c:pt>
                <c:pt idx="6058">
                  <c:v>9.6928000000000001</c:v>
                </c:pt>
                <c:pt idx="6059">
                  <c:v>9.6943999999999999</c:v>
                </c:pt>
                <c:pt idx="6060">
                  <c:v>9.6959999999999997</c:v>
                </c:pt>
                <c:pt idx="6061">
                  <c:v>9.6976000000000013</c:v>
                </c:pt>
                <c:pt idx="6062">
                  <c:v>9.6992000000000012</c:v>
                </c:pt>
                <c:pt idx="6063">
                  <c:v>9.700800000000001</c:v>
                </c:pt>
                <c:pt idx="6064">
                  <c:v>9.7024000000000008</c:v>
                </c:pt>
                <c:pt idx="6065">
                  <c:v>9.7040000000000006</c:v>
                </c:pt>
                <c:pt idx="6066">
                  <c:v>9.7056000000000004</c:v>
                </c:pt>
                <c:pt idx="6067">
                  <c:v>9.7072000000000003</c:v>
                </c:pt>
                <c:pt idx="6068">
                  <c:v>9.7088000000000001</c:v>
                </c:pt>
                <c:pt idx="6069">
                  <c:v>9.7103999999999999</c:v>
                </c:pt>
                <c:pt idx="6070">
                  <c:v>9.7119999999999997</c:v>
                </c:pt>
                <c:pt idx="6071">
                  <c:v>9.7136000000000013</c:v>
                </c:pt>
                <c:pt idx="6072">
                  <c:v>9.7152000000000012</c:v>
                </c:pt>
                <c:pt idx="6073">
                  <c:v>9.716800000000001</c:v>
                </c:pt>
                <c:pt idx="6074">
                  <c:v>9.7184000000000008</c:v>
                </c:pt>
                <c:pt idx="6075">
                  <c:v>9.7200000000000006</c:v>
                </c:pt>
                <c:pt idx="6076">
                  <c:v>9.7216000000000005</c:v>
                </c:pt>
                <c:pt idx="6077">
                  <c:v>9.7232000000000003</c:v>
                </c:pt>
                <c:pt idx="6078">
                  <c:v>9.7248000000000001</c:v>
                </c:pt>
                <c:pt idx="6079">
                  <c:v>9.7263999999999999</c:v>
                </c:pt>
                <c:pt idx="6080">
                  <c:v>9.7279999999999998</c:v>
                </c:pt>
                <c:pt idx="6081">
                  <c:v>9.7295999999999996</c:v>
                </c:pt>
                <c:pt idx="6082">
                  <c:v>9.7312000000000012</c:v>
                </c:pt>
                <c:pt idx="6083">
                  <c:v>9.732800000000001</c:v>
                </c:pt>
                <c:pt idx="6084">
                  <c:v>9.7344000000000008</c:v>
                </c:pt>
                <c:pt idx="6085">
                  <c:v>9.7360000000000007</c:v>
                </c:pt>
                <c:pt idx="6086">
                  <c:v>9.7376000000000005</c:v>
                </c:pt>
                <c:pt idx="6087">
                  <c:v>9.7392000000000003</c:v>
                </c:pt>
                <c:pt idx="6088">
                  <c:v>9.7408000000000001</c:v>
                </c:pt>
                <c:pt idx="6089">
                  <c:v>9.7423999999999999</c:v>
                </c:pt>
                <c:pt idx="6090">
                  <c:v>9.7439999999999998</c:v>
                </c:pt>
                <c:pt idx="6091">
                  <c:v>9.7455999999999996</c:v>
                </c:pt>
                <c:pt idx="6092">
                  <c:v>9.7472000000000012</c:v>
                </c:pt>
                <c:pt idx="6093">
                  <c:v>9.748800000000001</c:v>
                </c:pt>
                <c:pt idx="6094">
                  <c:v>9.7504000000000008</c:v>
                </c:pt>
                <c:pt idx="6095">
                  <c:v>9.7520000000000007</c:v>
                </c:pt>
                <c:pt idx="6096">
                  <c:v>9.7536000000000005</c:v>
                </c:pt>
                <c:pt idx="6097">
                  <c:v>9.7552000000000003</c:v>
                </c:pt>
                <c:pt idx="6098">
                  <c:v>9.7568000000000001</c:v>
                </c:pt>
                <c:pt idx="6099">
                  <c:v>9.7584</c:v>
                </c:pt>
                <c:pt idx="6100">
                  <c:v>9.76</c:v>
                </c:pt>
                <c:pt idx="6101">
                  <c:v>9.7615999999999996</c:v>
                </c:pt>
                <c:pt idx="6102">
                  <c:v>9.7632000000000012</c:v>
                </c:pt>
                <c:pt idx="6103">
                  <c:v>9.764800000000001</c:v>
                </c:pt>
                <c:pt idx="6104">
                  <c:v>9.7664000000000009</c:v>
                </c:pt>
                <c:pt idx="6105">
                  <c:v>9.7680000000000007</c:v>
                </c:pt>
                <c:pt idx="6106">
                  <c:v>9.7696000000000005</c:v>
                </c:pt>
                <c:pt idx="6107">
                  <c:v>9.7712000000000003</c:v>
                </c:pt>
                <c:pt idx="6108">
                  <c:v>9.7728000000000002</c:v>
                </c:pt>
                <c:pt idx="6109">
                  <c:v>9.7744</c:v>
                </c:pt>
                <c:pt idx="6110">
                  <c:v>9.7759999999999998</c:v>
                </c:pt>
                <c:pt idx="6111">
                  <c:v>9.7775999999999996</c:v>
                </c:pt>
                <c:pt idx="6112">
                  <c:v>9.7792000000000012</c:v>
                </c:pt>
                <c:pt idx="6113">
                  <c:v>9.780800000000001</c:v>
                </c:pt>
                <c:pt idx="6114">
                  <c:v>9.7824000000000009</c:v>
                </c:pt>
                <c:pt idx="6115">
                  <c:v>9.7840000000000007</c:v>
                </c:pt>
                <c:pt idx="6116">
                  <c:v>9.7856000000000005</c:v>
                </c:pt>
                <c:pt idx="6117">
                  <c:v>9.7872000000000003</c:v>
                </c:pt>
                <c:pt idx="6118">
                  <c:v>9.7888000000000002</c:v>
                </c:pt>
                <c:pt idx="6119">
                  <c:v>9.7904</c:v>
                </c:pt>
                <c:pt idx="6120">
                  <c:v>9.7919999999999998</c:v>
                </c:pt>
                <c:pt idx="6121">
                  <c:v>9.7935999999999996</c:v>
                </c:pt>
                <c:pt idx="6122">
                  <c:v>9.7952000000000012</c:v>
                </c:pt>
                <c:pt idx="6123">
                  <c:v>9.7968000000000011</c:v>
                </c:pt>
                <c:pt idx="6124">
                  <c:v>9.7984000000000009</c:v>
                </c:pt>
                <c:pt idx="6125">
                  <c:v>9.8000000000000007</c:v>
                </c:pt>
                <c:pt idx="6126">
                  <c:v>9.8016000000000005</c:v>
                </c:pt>
                <c:pt idx="6127">
                  <c:v>9.8032000000000004</c:v>
                </c:pt>
                <c:pt idx="6128">
                  <c:v>9.8048000000000002</c:v>
                </c:pt>
                <c:pt idx="6129">
                  <c:v>9.8064</c:v>
                </c:pt>
                <c:pt idx="6130">
                  <c:v>9.8079999999999998</c:v>
                </c:pt>
                <c:pt idx="6131">
                  <c:v>9.8095999999999997</c:v>
                </c:pt>
                <c:pt idx="6132">
                  <c:v>9.8112000000000013</c:v>
                </c:pt>
                <c:pt idx="6133">
                  <c:v>9.8128000000000011</c:v>
                </c:pt>
                <c:pt idx="6134">
                  <c:v>9.8144000000000009</c:v>
                </c:pt>
                <c:pt idx="6135">
                  <c:v>9.8160000000000007</c:v>
                </c:pt>
                <c:pt idx="6136">
                  <c:v>9.8176000000000005</c:v>
                </c:pt>
                <c:pt idx="6137">
                  <c:v>9.8192000000000004</c:v>
                </c:pt>
                <c:pt idx="6138">
                  <c:v>9.8208000000000002</c:v>
                </c:pt>
                <c:pt idx="6139">
                  <c:v>9.8224</c:v>
                </c:pt>
                <c:pt idx="6140">
                  <c:v>9.8239999999999998</c:v>
                </c:pt>
                <c:pt idx="6141">
                  <c:v>9.8255999999999997</c:v>
                </c:pt>
                <c:pt idx="6142">
                  <c:v>9.8272000000000013</c:v>
                </c:pt>
                <c:pt idx="6143">
                  <c:v>9.8288000000000011</c:v>
                </c:pt>
                <c:pt idx="6144">
                  <c:v>9.8304000000000009</c:v>
                </c:pt>
                <c:pt idx="6145">
                  <c:v>9.8320000000000007</c:v>
                </c:pt>
                <c:pt idx="6146">
                  <c:v>9.8336000000000006</c:v>
                </c:pt>
                <c:pt idx="6147">
                  <c:v>9.8352000000000004</c:v>
                </c:pt>
                <c:pt idx="6148">
                  <c:v>9.8368000000000002</c:v>
                </c:pt>
                <c:pt idx="6149">
                  <c:v>9.8384</c:v>
                </c:pt>
                <c:pt idx="6150">
                  <c:v>9.84</c:v>
                </c:pt>
                <c:pt idx="6151">
                  <c:v>9.8415999999999997</c:v>
                </c:pt>
                <c:pt idx="6152">
                  <c:v>9.8432000000000013</c:v>
                </c:pt>
                <c:pt idx="6153">
                  <c:v>9.8448000000000011</c:v>
                </c:pt>
                <c:pt idx="6154">
                  <c:v>9.8464000000000009</c:v>
                </c:pt>
                <c:pt idx="6155">
                  <c:v>9.8480000000000008</c:v>
                </c:pt>
                <c:pt idx="6156">
                  <c:v>9.8496000000000006</c:v>
                </c:pt>
                <c:pt idx="6157">
                  <c:v>9.8512000000000004</c:v>
                </c:pt>
                <c:pt idx="6158">
                  <c:v>9.8528000000000002</c:v>
                </c:pt>
                <c:pt idx="6159">
                  <c:v>9.8544</c:v>
                </c:pt>
                <c:pt idx="6160">
                  <c:v>9.8559999999999999</c:v>
                </c:pt>
                <c:pt idx="6161">
                  <c:v>9.8575999999999997</c:v>
                </c:pt>
                <c:pt idx="6162">
                  <c:v>9.8592000000000013</c:v>
                </c:pt>
                <c:pt idx="6163">
                  <c:v>9.8608000000000011</c:v>
                </c:pt>
                <c:pt idx="6164">
                  <c:v>9.8624000000000009</c:v>
                </c:pt>
                <c:pt idx="6165">
                  <c:v>9.8640000000000008</c:v>
                </c:pt>
                <c:pt idx="6166">
                  <c:v>9.8656000000000006</c:v>
                </c:pt>
                <c:pt idx="6167">
                  <c:v>9.8672000000000004</c:v>
                </c:pt>
                <c:pt idx="6168">
                  <c:v>9.8688000000000002</c:v>
                </c:pt>
                <c:pt idx="6169">
                  <c:v>9.8704000000000001</c:v>
                </c:pt>
                <c:pt idx="6170">
                  <c:v>9.8719999999999999</c:v>
                </c:pt>
                <c:pt idx="6171">
                  <c:v>9.8735999999999997</c:v>
                </c:pt>
                <c:pt idx="6172">
                  <c:v>9.8752000000000013</c:v>
                </c:pt>
                <c:pt idx="6173">
                  <c:v>9.8768000000000011</c:v>
                </c:pt>
                <c:pt idx="6174">
                  <c:v>9.878400000000001</c:v>
                </c:pt>
                <c:pt idx="6175">
                  <c:v>9.8800000000000008</c:v>
                </c:pt>
                <c:pt idx="6176">
                  <c:v>9.8816000000000006</c:v>
                </c:pt>
                <c:pt idx="6177">
                  <c:v>9.8832000000000004</c:v>
                </c:pt>
                <c:pt idx="6178">
                  <c:v>9.8848000000000003</c:v>
                </c:pt>
                <c:pt idx="6179">
                  <c:v>9.8864000000000001</c:v>
                </c:pt>
                <c:pt idx="6180">
                  <c:v>9.8879999999999999</c:v>
                </c:pt>
                <c:pt idx="6181">
                  <c:v>9.8895999999999997</c:v>
                </c:pt>
                <c:pt idx="6182">
                  <c:v>9.8912000000000013</c:v>
                </c:pt>
                <c:pt idx="6183">
                  <c:v>9.8928000000000011</c:v>
                </c:pt>
                <c:pt idx="6184">
                  <c:v>9.894400000000001</c:v>
                </c:pt>
                <c:pt idx="6185">
                  <c:v>9.8960000000000008</c:v>
                </c:pt>
                <c:pt idx="6186">
                  <c:v>9.8976000000000006</c:v>
                </c:pt>
                <c:pt idx="6187">
                  <c:v>9.8992000000000004</c:v>
                </c:pt>
                <c:pt idx="6188">
                  <c:v>9.9008000000000003</c:v>
                </c:pt>
                <c:pt idx="6189">
                  <c:v>9.9024000000000001</c:v>
                </c:pt>
                <c:pt idx="6190">
                  <c:v>9.9039999999999999</c:v>
                </c:pt>
                <c:pt idx="6191">
                  <c:v>9.9055999999999997</c:v>
                </c:pt>
                <c:pt idx="6192">
                  <c:v>9.9072000000000013</c:v>
                </c:pt>
                <c:pt idx="6193">
                  <c:v>9.9088000000000012</c:v>
                </c:pt>
                <c:pt idx="6194">
                  <c:v>9.910400000000001</c:v>
                </c:pt>
                <c:pt idx="6195">
                  <c:v>9.9120000000000008</c:v>
                </c:pt>
                <c:pt idx="6196">
                  <c:v>9.9136000000000006</c:v>
                </c:pt>
                <c:pt idx="6197">
                  <c:v>9.9152000000000005</c:v>
                </c:pt>
                <c:pt idx="6198">
                  <c:v>9.9168000000000003</c:v>
                </c:pt>
                <c:pt idx="6199">
                  <c:v>9.9184000000000001</c:v>
                </c:pt>
                <c:pt idx="6200">
                  <c:v>9.92</c:v>
                </c:pt>
                <c:pt idx="6201">
                  <c:v>9.9215999999999998</c:v>
                </c:pt>
                <c:pt idx="6202">
                  <c:v>9.9232000000000014</c:v>
                </c:pt>
                <c:pt idx="6203">
                  <c:v>9.9248000000000012</c:v>
                </c:pt>
                <c:pt idx="6204">
                  <c:v>9.926400000000001</c:v>
                </c:pt>
                <c:pt idx="6205">
                  <c:v>9.9280000000000008</c:v>
                </c:pt>
                <c:pt idx="6206">
                  <c:v>9.9296000000000006</c:v>
                </c:pt>
                <c:pt idx="6207">
                  <c:v>9.9312000000000005</c:v>
                </c:pt>
                <c:pt idx="6208">
                  <c:v>9.9328000000000003</c:v>
                </c:pt>
                <c:pt idx="6209">
                  <c:v>9.9344000000000001</c:v>
                </c:pt>
                <c:pt idx="6210">
                  <c:v>9.9359999999999999</c:v>
                </c:pt>
                <c:pt idx="6211">
                  <c:v>9.9375999999999998</c:v>
                </c:pt>
                <c:pt idx="6212">
                  <c:v>9.9391999999999996</c:v>
                </c:pt>
                <c:pt idx="6213">
                  <c:v>9.9408000000000012</c:v>
                </c:pt>
                <c:pt idx="6214">
                  <c:v>9.942400000000001</c:v>
                </c:pt>
                <c:pt idx="6215">
                  <c:v>9.9440000000000008</c:v>
                </c:pt>
                <c:pt idx="6216">
                  <c:v>9.9456000000000007</c:v>
                </c:pt>
                <c:pt idx="6217">
                  <c:v>9.9472000000000005</c:v>
                </c:pt>
                <c:pt idx="6218">
                  <c:v>9.9488000000000003</c:v>
                </c:pt>
                <c:pt idx="6219">
                  <c:v>9.9504000000000001</c:v>
                </c:pt>
                <c:pt idx="6220">
                  <c:v>9.952</c:v>
                </c:pt>
                <c:pt idx="6221">
                  <c:v>9.9535999999999998</c:v>
                </c:pt>
                <c:pt idx="6222">
                  <c:v>9.9551999999999996</c:v>
                </c:pt>
                <c:pt idx="6223">
                  <c:v>9.9568000000000012</c:v>
                </c:pt>
                <c:pt idx="6224">
                  <c:v>9.958400000000001</c:v>
                </c:pt>
                <c:pt idx="6225">
                  <c:v>9.9600000000000009</c:v>
                </c:pt>
                <c:pt idx="6226">
                  <c:v>9.9616000000000007</c:v>
                </c:pt>
                <c:pt idx="6227">
                  <c:v>9.9632000000000005</c:v>
                </c:pt>
                <c:pt idx="6228">
                  <c:v>9.9648000000000003</c:v>
                </c:pt>
                <c:pt idx="6229">
                  <c:v>9.9664000000000001</c:v>
                </c:pt>
                <c:pt idx="6230">
                  <c:v>9.968</c:v>
                </c:pt>
                <c:pt idx="6231">
                  <c:v>9.9695999999999998</c:v>
                </c:pt>
                <c:pt idx="6232">
                  <c:v>9.9711999999999996</c:v>
                </c:pt>
                <c:pt idx="6233">
                  <c:v>9.9728000000000012</c:v>
                </c:pt>
                <c:pt idx="6234">
                  <c:v>9.974400000000001</c:v>
                </c:pt>
                <c:pt idx="6235">
                  <c:v>9.9760000000000009</c:v>
                </c:pt>
                <c:pt idx="6236">
                  <c:v>9.9776000000000007</c:v>
                </c:pt>
                <c:pt idx="6237">
                  <c:v>9.9792000000000005</c:v>
                </c:pt>
                <c:pt idx="6238">
                  <c:v>9.9808000000000003</c:v>
                </c:pt>
                <c:pt idx="6239">
                  <c:v>9.9824000000000002</c:v>
                </c:pt>
                <c:pt idx="6240">
                  <c:v>9.984</c:v>
                </c:pt>
                <c:pt idx="6241">
                  <c:v>9.9855999999999998</c:v>
                </c:pt>
                <c:pt idx="6242">
                  <c:v>9.9871999999999996</c:v>
                </c:pt>
                <c:pt idx="6243">
                  <c:v>9.9888000000000012</c:v>
                </c:pt>
                <c:pt idx="6244">
                  <c:v>9.9904000000000011</c:v>
                </c:pt>
                <c:pt idx="6245">
                  <c:v>9.9920000000000009</c:v>
                </c:pt>
                <c:pt idx="6246">
                  <c:v>9.9936000000000007</c:v>
                </c:pt>
                <c:pt idx="6247">
                  <c:v>9.9952000000000005</c:v>
                </c:pt>
                <c:pt idx="6248">
                  <c:v>9.9968000000000004</c:v>
                </c:pt>
                <c:pt idx="6249">
                  <c:v>9.9984000000000002</c:v>
                </c:pt>
                <c:pt idx="6250">
                  <c:v>10</c:v>
                </c:pt>
                <c:pt idx="6251">
                  <c:v>10.0016</c:v>
                </c:pt>
                <c:pt idx="6252">
                  <c:v>10.0032</c:v>
                </c:pt>
                <c:pt idx="6253">
                  <c:v>10.004800000000001</c:v>
                </c:pt>
                <c:pt idx="6254">
                  <c:v>10.006400000000001</c:v>
                </c:pt>
                <c:pt idx="6255">
                  <c:v>10.008000000000001</c:v>
                </c:pt>
                <c:pt idx="6256">
                  <c:v>10.009600000000001</c:v>
                </c:pt>
                <c:pt idx="6257">
                  <c:v>10.011200000000001</c:v>
                </c:pt>
                <c:pt idx="6258">
                  <c:v>10.0128</c:v>
                </c:pt>
                <c:pt idx="6259">
                  <c:v>10.0144</c:v>
                </c:pt>
                <c:pt idx="6260">
                  <c:v>10.016</c:v>
                </c:pt>
                <c:pt idx="6261">
                  <c:v>10.0176</c:v>
                </c:pt>
                <c:pt idx="6262">
                  <c:v>10.0192</c:v>
                </c:pt>
                <c:pt idx="6263">
                  <c:v>10.020800000000001</c:v>
                </c:pt>
                <c:pt idx="6264">
                  <c:v>10.022400000000001</c:v>
                </c:pt>
                <c:pt idx="6265">
                  <c:v>10.024000000000001</c:v>
                </c:pt>
                <c:pt idx="6266">
                  <c:v>10.025600000000001</c:v>
                </c:pt>
                <c:pt idx="6267">
                  <c:v>10.027200000000001</c:v>
                </c:pt>
                <c:pt idx="6268">
                  <c:v>10.0288</c:v>
                </c:pt>
                <c:pt idx="6269">
                  <c:v>10.0304</c:v>
                </c:pt>
                <c:pt idx="6270">
                  <c:v>10.032</c:v>
                </c:pt>
                <c:pt idx="6271">
                  <c:v>10.0336</c:v>
                </c:pt>
                <c:pt idx="6272">
                  <c:v>10.0352</c:v>
                </c:pt>
                <c:pt idx="6273">
                  <c:v>10.036800000000001</c:v>
                </c:pt>
                <c:pt idx="6274">
                  <c:v>10.038400000000001</c:v>
                </c:pt>
                <c:pt idx="6275">
                  <c:v>10.040000000000001</c:v>
                </c:pt>
                <c:pt idx="6276">
                  <c:v>10.041600000000001</c:v>
                </c:pt>
                <c:pt idx="6277">
                  <c:v>10.043200000000001</c:v>
                </c:pt>
                <c:pt idx="6278">
                  <c:v>10.0448</c:v>
                </c:pt>
                <c:pt idx="6279">
                  <c:v>10.0464</c:v>
                </c:pt>
                <c:pt idx="6280">
                  <c:v>10.048</c:v>
                </c:pt>
                <c:pt idx="6281">
                  <c:v>10.0496</c:v>
                </c:pt>
                <c:pt idx="6282">
                  <c:v>10.0512</c:v>
                </c:pt>
                <c:pt idx="6283">
                  <c:v>10.052800000000001</c:v>
                </c:pt>
                <c:pt idx="6284">
                  <c:v>10.054400000000001</c:v>
                </c:pt>
                <c:pt idx="6285">
                  <c:v>10.056000000000001</c:v>
                </c:pt>
                <c:pt idx="6286">
                  <c:v>10.057600000000001</c:v>
                </c:pt>
                <c:pt idx="6287">
                  <c:v>10.059200000000001</c:v>
                </c:pt>
                <c:pt idx="6288">
                  <c:v>10.0608</c:v>
                </c:pt>
                <c:pt idx="6289">
                  <c:v>10.0624</c:v>
                </c:pt>
                <c:pt idx="6290">
                  <c:v>10.064</c:v>
                </c:pt>
                <c:pt idx="6291">
                  <c:v>10.0656</c:v>
                </c:pt>
                <c:pt idx="6292">
                  <c:v>10.0672</c:v>
                </c:pt>
                <c:pt idx="6293">
                  <c:v>10.068800000000001</c:v>
                </c:pt>
                <c:pt idx="6294">
                  <c:v>10.070400000000001</c:v>
                </c:pt>
                <c:pt idx="6295">
                  <c:v>10.072000000000001</c:v>
                </c:pt>
                <c:pt idx="6296">
                  <c:v>10.073600000000001</c:v>
                </c:pt>
                <c:pt idx="6297">
                  <c:v>10.075200000000001</c:v>
                </c:pt>
                <c:pt idx="6298">
                  <c:v>10.0768</c:v>
                </c:pt>
                <c:pt idx="6299">
                  <c:v>10.0784</c:v>
                </c:pt>
                <c:pt idx="6300">
                  <c:v>10.08</c:v>
                </c:pt>
                <c:pt idx="6301">
                  <c:v>10.0816</c:v>
                </c:pt>
                <c:pt idx="6302">
                  <c:v>10.0832</c:v>
                </c:pt>
                <c:pt idx="6303">
                  <c:v>10.084800000000001</c:v>
                </c:pt>
                <c:pt idx="6304">
                  <c:v>10.086400000000001</c:v>
                </c:pt>
                <c:pt idx="6305">
                  <c:v>10.088000000000001</c:v>
                </c:pt>
                <c:pt idx="6306">
                  <c:v>10.089600000000001</c:v>
                </c:pt>
                <c:pt idx="6307">
                  <c:v>10.091200000000001</c:v>
                </c:pt>
                <c:pt idx="6308">
                  <c:v>10.0928</c:v>
                </c:pt>
                <c:pt idx="6309">
                  <c:v>10.0944</c:v>
                </c:pt>
                <c:pt idx="6310">
                  <c:v>10.096</c:v>
                </c:pt>
                <c:pt idx="6311">
                  <c:v>10.0976</c:v>
                </c:pt>
                <c:pt idx="6312">
                  <c:v>10.0992</c:v>
                </c:pt>
                <c:pt idx="6313">
                  <c:v>10.100800000000001</c:v>
                </c:pt>
                <c:pt idx="6314">
                  <c:v>10.102400000000001</c:v>
                </c:pt>
                <c:pt idx="6315">
                  <c:v>10.104000000000001</c:v>
                </c:pt>
                <c:pt idx="6316">
                  <c:v>10.105600000000001</c:v>
                </c:pt>
                <c:pt idx="6317">
                  <c:v>10.107200000000001</c:v>
                </c:pt>
                <c:pt idx="6318">
                  <c:v>10.1088</c:v>
                </c:pt>
                <c:pt idx="6319">
                  <c:v>10.1104</c:v>
                </c:pt>
                <c:pt idx="6320">
                  <c:v>10.112</c:v>
                </c:pt>
                <c:pt idx="6321">
                  <c:v>10.1136</c:v>
                </c:pt>
                <c:pt idx="6322">
                  <c:v>10.1152</c:v>
                </c:pt>
                <c:pt idx="6323">
                  <c:v>10.116800000000001</c:v>
                </c:pt>
                <c:pt idx="6324">
                  <c:v>10.118400000000001</c:v>
                </c:pt>
                <c:pt idx="6325">
                  <c:v>10.120000000000001</c:v>
                </c:pt>
                <c:pt idx="6326">
                  <c:v>10.121600000000001</c:v>
                </c:pt>
                <c:pt idx="6327">
                  <c:v>10.123200000000001</c:v>
                </c:pt>
                <c:pt idx="6328">
                  <c:v>10.1248</c:v>
                </c:pt>
                <c:pt idx="6329">
                  <c:v>10.1264</c:v>
                </c:pt>
                <c:pt idx="6330">
                  <c:v>10.128</c:v>
                </c:pt>
                <c:pt idx="6331">
                  <c:v>10.1296</c:v>
                </c:pt>
                <c:pt idx="6332">
                  <c:v>10.1312</c:v>
                </c:pt>
                <c:pt idx="6333">
                  <c:v>10.132800000000001</c:v>
                </c:pt>
                <c:pt idx="6334">
                  <c:v>10.134400000000001</c:v>
                </c:pt>
                <c:pt idx="6335">
                  <c:v>10.136000000000001</c:v>
                </c:pt>
                <c:pt idx="6336">
                  <c:v>10.137600000000001</c:v>
                </c:pt>
                <c:pt idx="6337">
                  <c:v>10.139200000000001</c:v>
                </c:pt>
                <c:pt idx="6338">
                  <c:v>10.1408</c:v>
                </c:pt>
                <c:pt idx="6339">
                  <c:v>10.1424</c:v>
                </c:pt>
                <c:pt idx="6340">
                  <c:v>10.144</c:v>
                </c:pt>
                <c:pt idx="6341">
                  <c:v>10.1456</c:v>
                </c:pt>
                <c:pt idx="6342">
                  <c:v>10.1472</c:v>
                </c:pt>
                <c:pt idx="6343">
                  <c:v>10.1488</c:v>
                </c:pt>
                <c:pt idx="6344">
                  <c:v>10.150400000000001</c:v>
                </c:pt>
                <c:pt idx="6345">
                  <c:v>10.152000000000001</c:v>
                </c:pt>
                <c:pt idx="6346">
                  <c:v>10.153600000000001</c:v>
                </c:pt>
                <c:pt idx="6347">
                  <c:v>10.155200000000001</c:v>
                </c:pt>
                <c:pt idx="6348">
                  <c:v>10.1568</c:v>
                </c:pt>
                <c:pt idx="6349">
                  <c:v>10.1584</c:v>
                </c:pt>
                <c:pt idx="6350">
                  <c:v>10.16</c:v>
                </c:pt>
                <c:pt idx="6351">
                  <c:v>10.1616</c:v>
                </c:pt>
                <c:pt idx="6352">
                  <c:v>10.1632</c:v>
                </c:pt>
                <c:pt idx="6353">
                  <c:v>10.1648</c:v>
                </c:pt>
                <c:pt idx="6354">
                  <c:v>10.166400000000001</c:v>
                </c:pt>
                <c:pt idx="6355">
                  <c:v>10.168000000000001</c:v>
                </c:pt>
                <c:pt idx="6356">
                  <c:v>10.169600000000001</c:v>
                </c:pt>
                <c:pt idx="6357">
                  <c:v>10.171200000000001</c:v>
                </c:pt>
                <c:pt idx="6358">
                  <c:v>10.172800000000001</c:v>
                </c:pt>
                <c:pt idx="6359">
                  <c:v>10.1744</c:v>
                </c:pt>
                <c:pt idx="6360">
                  <c:v>10.176</c:v>
                </c:pt>
                <c:pt idx="6361">
                  <c:v>10.1776</c:v>
                </c:pt>
                <c:pt idx="6362">
                  <c:v>10.1792</c:v>
                </c:pt>
                <c:pt idx="6363">
                  <c:v>10.1808</c:v>
                </c:pt>
                <c:pt idx="6364">
                  <c:v>10.182400000000001</c:v>
                </c:pt>
                <c:pt idx="6365">
                  <c:v>10.184000000000001</c:v>
                </c:pt>
                <c:pt idx="6366">
                  <c:v>10.185600000000001</c:v>
                </c:pt>
                <c:pt idx="6367">
                  <c:v>10.187200000000001</c:v>
                </c:pt>
                <c:pt idx="6368">
                  <c:v>10.188800000000001</c:v>
                </c:pt>
                <c:pt idx="6369">
                  <c:v>10.1904</c:v>
                </c:pt>
                <c:pt idx="6370">
                  <c:v>10.192</c:v>
                </c:pt>
                <c:pt idx="6371">
                  <c:v>10.1936</c:v>
                </c:pt>
                <c:pt idx="6372">
                  <c:v>10.1952</c:v>
                </c:pt>
                <c:pt idx="6373">
                  <c:v>10.1968</c:v>
                </c:pt>
                <c:pt idx="6374">
                  <c:v>10.198400000000001</c:v>
                </c:pt>
                <c:pt idx="6375">
                  <c:v>10.200000000000001</c:v>
                </c:pt>
                <c:pt idx="6376">
                  <c:v>10.201600000000001</c:v>
                </c:pt>
                <c:pt idx="6377">
                  <c:v>10.203200000000001</c:v>
                </c:pt>
                <c:pt idx="6378">
                  <c:v>10.204800000000001</c:v>
                </c:pt>
                <c:pt idx="6379">
                  <c:v>10.2064</c:v>
                </c:pt>
                <c:pt idx="6380">
                  <c:v>10.208</c:v>
                </c:pt>
                <c:pt idx="6381">
                  <c:v>10.2096</c:v>
                </c:pt>
                <c:pt idx="6382">
                  <c:v>10.2112</c:v>
                </c:pt>
                <c:pt idx="6383">
                  <c:v>10.2128</c:v>
                </c:pt>
                <c:pt idx="6384">
                  <c:v>10.214400000000001</c:v>
                </c:pt>
                <c:pt idx="6385">
                  <c:v>10.216000000000001</c:v>
                </c:pt>
                <c:pt idx="6386">
                  <c:v>10.217600000000001</c:v>
                </c:pt>
                <c:pt idx="6387">
                  <c:v>10.219200000000001</c:v>
                </c:pt>
                <c:pt idx="6388">
                  <c:v>10.220800000000001</c:v>
                </c:pt>
                <c:pt idx="6389">
                  <c:v>10.2224</c:v>
                </c:pt>
                <c:pt idx="6390">
                  <c:v>10.224</c:v>
                </c:pt>
                <c:pt idx="6391">
                  <c:v>10.2256</c:v>
                </c:pt>
                <c:pt idx="6392">
                  <c:v>10.2272</c:v>
                </c:pt>
                <c:pt idx="6393">
                  <c:v>10.2288</c:v>
                </c:pt>
                <c:pt idx="6394">
                  <c:v>10.230400000000001</c:v>
                </c:pt>
                <c:pt idx="6395">
                  <c:v>10.232000000000001</c:v>
                </c:pt>
                <c:pt idx="6396">
                  <c:v>10.233600000000001</c:v>
                </c:pt>
                <c:pt idx="6397">
                  <c:v>10.235200000000001</c:v>
                </c:pt>
                <c:pt idx="6398">
                  <c:v>10.236800000000001</c:v>
                </c:pt>
                <c:pt idx="6399">
                  <c:v>10.2384</c:v>
                </c:pt>
                <c:pt idx="6400">
                  <c:v>10.24</c:v>
                </c:pt>
                <c:pt idx="6401">
                  <c:v>10.2416</c:v>
                </c:pt>
                <c:pt idx="6402">
                  <c:v>10.2432</c:v>
                </c:pt>
                <c:pt idx="6403">
                  <c:v>10.2448</c:v>
                </c:pt>
                <c:pt idx="6404">
                  <c:v>10.246400000000001</c:v>
                </c:pt>
                <c:pt idx="6405">
                  <c:v>10.248000000000001</c:v>
                </c:pt>
                <c:pt idx="6406">
                  <c:v>10.249600000000001</c:v>
                </c:pt>
                <c:pt idx="6407">
                  <c:v>10.251200000000001</c:v>
                </c:pt>
                <c:pt idx="6408">
                  <c:v>10.252800000000001</c:v>
                </c:pt>
                <c:pt idx="6409">
                  <c:v>10.2544</c:v>
                </c:pt>
                <c:pt idx="6410">
                  <c:v>10.256</c:v>
                </c:pt>
                <c:pt idx="6411">
                  <c:v>10.2576</c:v>
                </c:pt>
                <c:pt idx="6412">
                  <c:v>10.2592</c:v>
                </c:pt>
                <c:pt idx="6413">
                  <c:v>10.2608</c:v>
                </c:pt>
                <c:pt idx="6414">
                  <c:v>10.262400000000001</c:v>
                </c:pt>
                <c:pt idx="6415">
                  <c:v>10.264000000000001</c:v>
                </c:pt>
                <c:pt idx="6416">
                  <c:v>10.265600000000001</c:v>
                </c:pt>
                <c:pt idx="6417">
                  <c:v>10.267200000000001</c:v>
                </c:pt>
                <c:pt idx="6418">
                  <c:v>10.268800000000001</c:v>
                </c:pt>
                <c:pt idx="6419">
                  <c:v>10.2704</c:v>
                </c:pt>
                <c:pt idx="6420">
                  <c:v>10.272</c:v>
                </c:pt>
                <c:pt idx="6421">
                  <c:v>10.2736</c:v>
                </c:pt>
                <c:pt idx="6422">
                  <c:v>10.2752</c:v>
                </c:pt>
                <c:pt idx="6423">
                  <c:v>10.2768</c:v>
                </c:pt>
                <c:pt idx="6424">
                  <c:v>10.278400000000001</c:v>
                </c:pt>
                <c:pt idx="6425">
                  <c:v>10.280000000000001</c:v>
                </c:pt>
                <c:pt idx="6426">
                  <c:v>10.281600000000001</c:v>
                </c:pt>
                <c:pt idx="6427">
                  <c:v>10.283200000000001</c:v>
                </c:pt>
                <c:pt idx="6428">
                  <c:v>10.284800000000001</c:v>
                </c:pt>
                <c:pt idx="6429">
                  <c:v>10.2864</c:v>
                </c:pt>
                <c:pt idx="6430">
                  <c:v>10.288</c:v>
                </c:pt>
                <c:pt idx="6431">
                  <c:v>10.2896</c:v>
                </c:pt>
                <c:pt idx="6432">
                  <c:v>10.2912</c:v>
                </c:pt>
                <c:pt idx="6433">
                  <c:v>10.2928</c:v>
                </c:pt>
                <c:pt idx="6434">
                  <c:v>10.294400000000001</c:v>
                </c:pt>
                <c:pt idx="6435">
                  <c:v>10.296000000000001</c:v>
                </c:pt>
                <c:pt idx="6436">
                  <c:v>10.297600000000001</c:v>
                </c:pt>
                <c:pt idx="6437">
                  <c:v>10.299200000000001</c:v>
                </c:pt>
                <c:pt idx="6438">
                  <c:v>10.300800000000001</c:v>
                </c:pt>
                <c:pt idx="6439">
                  <c:v>10.3024</c:v>
                </c:pt>
                <c:pt idx="6440">
                  <c:v>10.304</c:v>
                </c:pt>
                <c:pt idx="6441">
                  <c:v>10.3056</c:v>
                </c:pt>
                <c:pt idx="6442">
                  <c:v>10.3072</c:v>
                </c:pt>
                <c:pt idx="6443">
                  <c:v>10.3088</c:v>
                </c:pt>
                <c:pt idx="6444">
                  <c:v>10.310400000000001</c:v>
                </c:pt>
                <c:pt idx="6445">
                  <c:v>10.312000000000001</c:v>
                </c:pt>
                <c:pt idx="6446">
                  <c:v>10.313600000000001</c:v>
                </c:pt>
                <c:pt idx="6447">
                  <c:v>10.315200000000001</c:v>
                </c:pt>
                <c:pt idx="6448">
                  <c:v>10.316800000000001</c:v>
                </c:pt>
                <c:pt idx="6449">
                  <c:v>10.3184</c:v>
                </c:pt>
                <c:pt idx="6450">
                  <c:v>10.32</c:v>
                </c:pt>
                <c:pt idx="6451">
                  <c:v>10.3216</c:v>
                </c:pt>
                <c:pt idx="6452">
                  <c:v>10.3232</c:v>
                </c:pt>
                <c:pt idx="6453">
                  <c:v>10.3248</c:v>
                </c:pt>
                <c:pt idx="6454">
                  <c:v>10.326400000000001</c:v>
                </c:pt>
                <c:pt idx="6455">
                  <c:v>10.328000000000001</c:v>
                </c:pt>
                <c:pt idx="6456">
                  <c:v>10.329600000000001</c:v>
                </c:pt>
                <c:pt idx="6457">
                  <c:v>10.331200000000001</c:v>
                </c:pt>
                <c:pt idx="6458">
                  <c:v>10.332800000000001</c:v>
                </c:pt>
                <c:pt idx="6459">
                  <c:v>10.3344</c:v>
                </c:pt>
                <c:pt idx="6460">
                  <c:v>10.336</c:v>
                </c:pt>
                <c:pt idx="6461">
                  <c:v>10.3376</c:v>
                </c:pt>
                <c:pt idx="6462">
                  <c:v>10.3392</c:v>
                </c:pt>
                <c:pt idx="6463">
                  <c:v>10.3408</c:v>
                </c:pt>
                <c:pt idx="6464">
                  <c:v>10.342400000000001</c:v>
                </c:pt>
                <c:pt idx="6465">
                  <c:v>10.344000000000001</c:v>
                </c:pt>
                <c:pt idx="6466">
                  <c:v>10.345600000000001</c:v>
                </c:pt>
                <c:pt idx="6467">
                  <c:v>10.347200000000001</c:v>
                </c:pt>
                <c:pt idx="6468">
                  <c:v>10.348800000000001</c:v>
                </c:pt>
                <c:pt idx="6469">
                  <c:v>10.3504</c:v>
                </c:pt>
                <c:pt idx="6470">
                  <c:v>10.352</c:v>
                </c:pt>
                <c:pt idx="6471">
                  <c:v>10.3536</c:v>
                </c:pt>
                <c:pt idx="6472">
                  <c:v>10.3552</c:v>
                </c:pt>
                <c:pt idx="6473">
                  <c:v>10.3568</c:v>
                </c:pt>
                <c:pt idx="6474">
                  <c:v>10.3584</c:v>
                </c:pt>
                <c:pt idx="6475">
                  <c:v>10.360000000000001</c:v>
                </c:pt>
                <c:pt idx="6476">
                  <c:v>10.361600000000001</c:v>
                </c:pt>
                <c:pt idx="6477">
                  <c:v>10.363200000000001</c:v>
                </c:pt>
                <c:pt idx="6478">
                  <c:v>10.364800000000001</c:v>
                </c:pt>
                <c:pt idx="6479">
                  <c:v>10.366400000000001</c:v>
                </c:pt>
                <c:pt idx="6480">
                  <c:v>10.368</c:v>
                </c:pt>
                <c:pt idx="6481">
                  <c:v>10.3696</c:v>
                </c:pt>
                <c:pt idx="6482">
                  <c:v>10.3712</c:v>
                </c:pt>
                <c:pt idx="6483">
                  <c:v>10.3728</c:v>
                </c:pt>
                <c:pt idx="6484">
                  <c:v>10.3744</c:v>
                </c:pt>
                <c:pt idx="6485">
                  <c:v>10.376000000000001</c:v>
                </c:pt>
                <c:pt idx="6486">
                  <c:v>10.377600000000001</c:v>
                </c:pt>
                <c:pt idx="6487">
                  <c:v>10.379200000000001</c:v>
                </c:pt>
                <c:pt idx="6488">
                  <c:v>10.380800000000001</c:v>
                </c:pt>
                <c:pt idx="6489">
                  <c:v>10.382400000000001</c:v>
                </c:pt>
                <c:pt idx="6490">
                  <c:v>10.384</c:v>
                </c:pt>
                <c:pt idx="6491">
                  <c:v>10.3856</c:v>
                </c:pt>
                <c:pt idx="6492">
                  <c:v>10.3872</c:v>
                </c:pt>
                <c:pt idx="6493">
                  <c:v>10.3888</c:v>
                </c:pt>
                <c:pt idx="6494">
                  <c:v>10.3904</c:v>
                </c:pt>
                <c:pt idx="6495">
                  <c:v>10.392000000000001</c:v>
                </c:pt>
                <c:pt idx="6496">
                  <c:v>10.393600000000001</c:v>
                </c:pt>
                <c:pt idx="6497">
                  <c:v>10.395200000000001</c:v>
                </c:pt>
                <c:pt idx="6498">
                  <c:v>10.396800000000001</c:v>
                </c:pt>
                <c:pt idx="6499">
                  <c:v>10.398400000000001</c:v>
                </c:pt>
                <c:pt idx="6500">
                  <c:v>10.4</c:v>
                </c:pt>
                <c:pt idx="6501">
                  <c:v>10.4016</c:v>
                </c:pt>
                <c:pt idx="6502">
                  <c:v>10.4032</c:v>
                </c:pt>
                <c:pt idx="6503">
                  <c:v>10.4048</c:v>
                </c:pt>
                <c:pt idx="6504">
                  <c:v>10.4064</c:v>
                </c:pt>
                <c:pt idx="6505">
                  <c:v>10.408000000000001</c:v>
                </c:pt>
                <c:pt idx="6506">
                  <c:v>10.409600000000001</c:v>
                </c:pt>
                <c:pt idx="6507">
                  <c:v>10.411200000000001</c:v>
                </c:pt>
                <c:pt idx="6508">
                  <c:v>10.412800000000001</c:v>
                </c:pt>
                <c:pt idx="6509">
                  <c:v>10.414400000000001</c:v>
                </c:pt>
                <c:pt idx="6510">
                  <c:v>10.416</c:v>
                </c:pt>
                <c:pt idx="6511">
                  <c:v>10.4176</c:v>
                </c:pt>
                <c:pt idx="6512">
                  <c:v>10.4192</c:v>
                </c:pt>
                <c:pt idx="6513">
                  <c:v>10.4208</c:v>
                </c:pt>
                <c:pt idx="6514">
                  <c:v>10.4224</c:v>
                </c:pt>
                <c:pt idx="6515">
                  <c:v>10.424000000000001</c:v>
                </c:pt>
                <c:pt idx="6516">
                  <c:v>10.425600000000001</c:v>
                </c:pt>
                <c:pt idx="6517">
                  <c:v>10.427200000000001</c:v>
                </c:pt>
                <c:pt idx="6518">
                  <c:v>10.428800000000001</c:v>
                </c:pt>
                <c:pt idx="6519">
                  <c:v>10.430400000000001</c:v>
                </c:pt>
                <c:pt idx="6520">
                  <c:v>10.432</c:v>
                </c:pt>
                <c:pt idx="6521">
                  <c:v>10.4336</c:v>
                </c:pt>
                <c:pt idx="6522">
                  <c:v>10.4352</c:v>
                </c:pt>
                <c:pt idx="6523">
                  <c:v>10.4368</c:v>
                </c:pt>
                <c:pt idx="6524">
                  <c:v>10.4384</c:v>
                </c:pt>
                <c:pt idx="6525">
                  <c:v>10.440000000000001</c:v>
                </c:pt>
                <c:pt idx="6526">
                  <c:v>10.441600000000001</c:v>
                </c:pt>
                <c:pt idx="6527">
                  <c:v>10.443200000000001</c:v>
                </c:pt>
                <c:pt idx="6528">
                  <c:v>10.444800000000001</c:v>
                </c:pt>
                <c:pt idx="6529">
                  <c:v>10.446400000000001</c:v>
                </c:pt>
                <c:pt idx="6530">
                  <c:v>10.448</c:v>
                </c:pt>
                <c:pt idx="6531">
                  <c:v>10.4496</c:v>
                </c:pt>
                <c:pt idx="6532">
                  <c:v>10.4512</c:v>
                </c:pt>
                <c:pt idx="6533">
                  <c:v>10.4528</c:v>
                </c:pt>
                <c:pt idx="6534">
                  <c:v>10.4544</c:v>
                </c:pt>
                <c:pt idx="6535">
                  <c:v>10.456000000000001</c:v>
                </c:pt>
                <c:pt idx="6536">
                  <c:v>10.457600000000001</c:v>
                </c:pt>
                <c:pt idx="6537">
                  <c:v>10.459200000000001</c:v>
                </c:pt>
                <c:pt idx="6538">
                  <c:v>10.460800000000001</c:v>
                </c:pt>
                <c:pt idx="6539">
                  <c:v>10.462400000000001</c:v>
                </c:pt>
                <c:pt idx="6540">
                  <c:v>10.464</c:v>
                </c:pt>
                <c:pt idx="6541">
                  <c:v>10.4656</c:v>
                </c:pt>
                <c:pt idx="6542">
                  <c:v>10.4672</c:v>
                </c:pt>
                <c:pt idx="6543">
                  <c:v>10.4688</c:v>
                </c:pt>
                <c:pt idx="6544">
                  <c:v>10.4704</c:v>
                </c:pt>
                <c:pt idx="6545">
                  <c:v>10.472000000000001</c:v>
                </c:pt>
                <c:pt idx="6546">
                  <c:v>10.473600000000001</c:v>
                </c:pt>
                <c:pt idx="6547">
                  <c:v>10.475200000000001</c:v>
                </c:pt>
                <c:pt idx="6548">
                  <c:v>10.476800000000001</c:v>
                </c:pt>
                <c:pt idx="6549">
                  <c:v>10.478400000000001</c:v>
                </c:pt>
                <c:pt idx="6550">
                  <c:v>10.48</c:v>
                </c:pt>
                <c:pt idx="6551">
                  <c:v>10.4816</c:v>
                </c:pt>
                <c:pt idx="6552">
                  <c:v>10.4832</c:v>
                </c:pt>
                <c:pt idx="6553">
                  <c:v>10.4848</c:v>
                </c:pt>
                <c:pt idx="6554">
                  <c:v>10.4864</c:v>
                </c:pt>
                <c:pt idx="6555">
                  <c:v>10.488000000000001</c:v>
                </c:pt>
                <c:pt idx="6556">
                  <c:v>10.489600000000001</c:v>
                </c:pt>
                <c:pt idx="6557">
                  <c:v>10.491200000000001</c:v>
                </c:pt>
                <c:pt idx="6558">
                  <c:v>10.492800000000001</c:v>
                </c:pt>
                <c:pt idx="6559">
                  <c:v>10.494400000000001</c:v>
                </c:pt>
                <c:pt idx="6560">
                  <c:v>10.496</c:v>
                </c:pt>
                <c:pt idx="6561">
                  <c:v>10.4976</c:v>
                </c:pt>
                <c:pt idx="6562">
                  <c:v>10.4992</c:v>
                </c:pt>
                <c:pt idx="6563">
                  <c:v>10.5008</c:v>
                </c:pt>
                <c:pt idx="6564">
                  <c:v>10.5024</c:v>
                </c:pt>
                <c:pt idx="6565">
                  <c:v>10.504000000000001</c:v>
                </c:pt>
                <c:pt idx="6566">
                  <c:v>10.505600000000001</c:v>
                </c:pt>
                <c:pt idx="6567">
                  <c:v>10.507200000000001</c:v>
                </c:pt>
                <c:pt idx="6568">
                  <c:v>10.508800000000001</c:v>
                </c:pt>
                <c:pt idx="6569">
                  <c:v>10.510400000000001</c:v>
                </c:pt>
                <c:pt idx="6570">
                  <c:v>10.512</c:v>
                </c:pt>
                <c:pt idx="6571">
                  <c:v>10.5136</c:v>
                </c:pt>
                <c:pt idx="6572">
                  <c:v>10.5152</c:v>
                </c:pt>
                <c:pt idx="6573">
                  <c:v>10.5168</c:v>
                </c:pt>
                <c:pt idx="6574">
                  <c:v>10.5184</c:v>
                </c:pt>
                <c:pt idx="6575">
                  <c:v>10.520000000000001</c:v>
                </c:pt>
                <c:pt idx="6576">
                  <c:v>10.521600000000001</c:v>
                </c:pt>
                <c:pt idx="6577">
                  <c:v>10.523200000000001</c:v>
                </c:pt>
                <c:pt idx="6578">
                  <c:v>10.524800000000001</c:v>
                </c:pt>
                <c:pt idx="6579">
                  <c:v>10.526400000000001</c:v>
                </c:pt>
                <c:pt idx="6580">
                  <c:v>10.528</c:v>
                </c:pt>
                <c:pt idx="6581">
                  <c:v>10.5296</c:v>
                </c:pt>
                <c:pt idx="6582">
                  <c:v>10.5312</c:v>
                </c:pt>
                <c:pt idx="6583">
                  <c:v>10.5328</c:v>
                </c:pt>
                <c:pt idx="6584">
                  <c:v>10.5344</c:v>
                </c:pt>
                <c:pt idx="6585">
                  <c:v>10.536000000000001</c:v>
                </c:pt>
                <c:pt idx="6586">
                  <c:v>10.537600000000001</c:v>
                </c:pt>
                <c:pt idx="6587">
                  <c:v>10.539200000000001</c:v>
                </c:pt>
                <c:pt idx="6588">
                  <c:v>10.540800000000001</c:v>
                </c:pt>
                <c:pt idx="6589">
                  <c:v>10.542400000000001</c:v>
                </c:pt>
                <c:pt idx="6590">
                  <c:v>10.544</c:v>
                </c:pt>
                <c:pt idx="6591">
                  <c:v>10.5456</c:v>
                </c:pt>
                <c:pt idx="6592">
                  <c:v>10.5472</c:v>
                </c:pt>
                <c:pt idx="6593">
                  <c:v>10.5488</c:v>
                </c:pt>
                <c:pt idx="6594">
                  <c:v>10.5504</c:v>
                </c:pt>
                <c:pt idx="6595">
                  <c:v>10.552000000000001</c:v>
                </c:pt>
                <c:pt idx="6596">
                  <c:v>10.553600000000001</c:v>
                </c:pt>
                <c:pt idx="6597">
                  <c:v>10.555200000000001</c:v>
                </c:pt>
                <c:pt idx="6598">
                  <c:v>10.556800000000001</c:v>
                </c:pt>
                <c:pt idx="6599">
                  <c:v>10.558400000000001</c:v>
                </c:pt>
                <c:pt idx="6600">
                  <c:v>10.56</c:v>
                </c:pt>
                <c:pt idx="6601">
                  <c:v>10.5616</c:v>
                </c:pt>
                <c:pt idx="6602">
                  <c:v>10.5632</c:v>
                </c:pt>
                <c:pt idx="6603">
                  <c:v>10.5648</c:v>
                </c:pt>
                <c:pt idx="6604">
                  <c:v>10.5664</c:v>
                </c:pt>
                <c:pt idx="6605">
                  <c:v>10.568000000000001</c:v>
                </c:pt>
                <c:pt idx="6606">
                  <c:v>10.569600000000001</c:v>
                </c:pt>
                <c:pt idx="6607">
                  <c:v>10.571200000000001</c:v>
                </c:pt>
                <c:pt idx="6608">
                  <c:v>10.572800000000001</c:v>
                </c:pt>
                <c:pt idx="6609">
                  <c:v>10.574400000000001</c:v>
                </c:pt>
                <c:pt idx="6610">
                  <c:v>10.576000000000001</c:v>
                </c:pt>
                <c:pt idx="6611">
                  <c:v>10.5776</c:v>
                </c:pt>
                <c:pt idx="6612">
                  <c:v>10.5792</c:v>
                </c:pt>
                <c:pt idx="6613">
                  <c:v>10.5808</c:v>
                </c:pt>
                <c:pt idx="6614">
                  <c:v>10.5824</c:v>
                </c:pt>
                <c:pt idx="6615">
                  <c:v>10.584</c:v>
                </c:pt>
                <c:pt idx="6616">
                  <c:v>10.585600000000001</c:v>
                </c:pt>
                <c:pt idx="6617">
                  <c:v>10.587200000000001</c:v>
                </c:pt>
                <c:pt idx="6618">
                  <c:v>10.588800000000001</c:v>
                </c:pt>
                <c:pt idx="6619">
                  <c:v>10.590400000000001</c:v>
                </c:pt>
                <c:pt idx="6620">
                  <c:v>10.592000000000001</c:v>
                </c:pt>
                <c:pt idx="6621">
                  <c:v>10.5936</c:v>
                </c:pt>
                <c:pt idx="6622">
                  <c:v>10.5952</c:v>
                </c:pt>
                <c:pt idx="6623">
                  <c:v>10.5968</c:v>
                </c:pt>
                <c:pt idx="6624">
                  <c:v>10.5984</c:v>
                </c:pt>
                <c:pt idx="6625">
                  <c:v>10.6</c:v>
                </c:pt>
                <c:pt idx="6626">
                  <c:v>10.601600000000001</c:v>
                </c:pt>
                <c:pt idx="6627">
                  <c:v>10.603200000000001</c:v>
                </c:pt>
                <c:pt idx="6628">
                  <c:v>10.604800000000001</c:v>
                </c:pt>
                <c:pt idx="6629">
                  <c:v>10.606400000000001</c:v>
                </c:pt>
                <c:pt idx="6630">
                  <c:v>10.608000000000001</c:v>
                </c:pt>
                <c:pt idx="6631">
                  <c:v>10.6096</c:v>
                </c:pt>
                <c:pt idx="6632">
                  <c:v>10.6112</c:v>
                </c:pt>
                <c:pt idx="6633">
                  <c:v>10.6128</c:v>
                </c:pt>
                <c:pt idx="6634">
                  <c:v>10.6144</c:v>
                </c:pt>
                <c:pt idx="6635">
                  <c:v>10.616</c:v>
                </c:pt>
                <c:pt idx="6636">
                  <c:v>10.617600000000001</c:v>
                </c:pt>
                <c:pt idx="6637">
                  <c:v>10.619200000000001</c:v>
                </c:pt>
                <c:pt idx="6638">
                  <c:v>10.620800000000001</c:v>
                </c:pt>
                <c:pt idx="6639">
                  <c:v>10.622400000000001</c:v>
                </c:pt>
                <c:pt idx="6640">
                  <c:v>10.624000000000001</c:v>
                </c:pt>
                <c:pt idx="6641">
                  <c:v>10.6256</c:v>
                </c:pt>
                <c:pt idx="6642">
                  <c:v>10.6272</c:v>
                </c:pt>
                <c:pt idx="6643">
                  <c:v>10.6288</c:v>
                </c:pt>
                <c:pt idx="6644">
                  <c:v>10.6304</c:v>
                </c:pt>
                <c:pt idx="6645">
                  <c:v>10.632</c:v>
                </c:pt>
                <c:pt idx="6646">
                  <c:v>10.633600000000001</c:v>
                </c:pt>
                <c:pt idx="6647">
                  <c:v>10.635200000000001</c:v>
                </c:pt>
                <c:pt idx="6648">
                  <c:v>10.636800000000001</c:v>
                </c:pt>
                <c:pt idx="6649">
                  <c:v>10.638400000000001</c:v>
                </c:pt>
                <c:pt idx="6650">
                  <c:v>10.64</c:v>
                </c:pt>
                <c:pt idx="6651">
                  <c:v>10.6416</c:v>
                </c:pt>
                <c:pt idx="6652">
                  <c:v>10.6432</c:v>
                </c:pt>
                <c:pt idx="6653">
                  <c:v>10.6448</c:v>
                </c:pt>
                <c:pt idx="6654">
                  <c:v>10.6464</c:v>
                </c:pt>
                <c:pt idx="6655">
                  <c:v>10.648</c:v>
                </c:pt>
                <c:pt idx="6656">
                  <c:v>10.649600000000001</c:v>
                </c:pt>
                <c:pt idx="6657">
                  <c:v>10.651200000000001</c:v>
                </c:pt>
                <c:pt idx="6658">
                  <c:v>10.652800000000001</c:v>
                </c:pt>
                <c:pt idx="6659">
                  <c:v>10.654400000000001</c:v>
                </c:pt>
                <c:pt idx="6660">
                  <c:v>10.656000000000001</c:v>
                </c:pt>
                <c:pt idx="6661">
                  <c:v>10.6576</c:v>
                </c:pt>
                <c:pt idx="6662">
                  <c:v>10.6592</c:v>
                </c:pt>
                <c:pt idx="6663">
                  <c:v>10.6608</c:v>
                </c:pt>
                <c:pt idx="6664">
                  <c:v>10.6624</c:v>
                </c:pt>
                <c:pt idx="6665">
                  <c:v>10.664</c:v>
                </c:pt>
                <c:pt idx="6666">
                  <c:v>10.665600000000001</c:v>
                </c:pt>
                <c:pt idx="6667">
                  <c:v>10.667200000000001</c:v>
                </c:pt>
                <c:pt idx="6668">
                  <c:v>10.668800000000001</c:v>
                </c:pt>
                <c:pt idx="6669">
                  <c:v>10.670400000000001</c:v>
                </c:pt>
                <c:pt idx="6670">
                  <c:v>10.672000000000001</c:v>
                </c:pt>
                <c:pt idx="6671">
                  <c:v>10.6736</c:v>
                </c:pt>
                <c:pt idx="6672">
                  <c:v>10.6752</c:v>
                </c:pt>
                <c:pt idx="6673">
                  <c:v>10.6768</c:v>
                </c:pt>
                <c:pt idx="6674">
                  <c:v>10.6784</c:v>
                </c:pt>
                <c:pt idx="6675">
                  <c:v>10.68</c:v>
                </c:pt>
                <c:pt idx="6676">
                  <c:v>10.681600000000001</c:v>
                </c:pt>
                <c:pt idx="6677">
                  <c:v>10.683200000000001</c:v>
                </c:pt>
                <c:pt idx="6678">
                  <c:v>10.684800000000001</c:v>
                </c:pt>
                <c:pt idx="6679">
                  <c:v>10.686400000000001</c:v>
                </c:pt>
                <c:pt idx="6680">
                  <c:v>10.688000000000001</c:v>
                </c:pt>
                <c:pt idx="6681">
                  <c:v>10.6896</c:v>
                </c:pt>
                <c:pt idx="6682">
                  <c:v>10.6912</c:v>
                </c:pt>
                <c:pt idx="6683">
                  <c:v>10.6928</c:v>
                </c:pt>
                <c:pt idx="6684">
                  <c:v>10.6944</c:v>
                </c:pt>
                <c:pt idx="6685">
                  <c:v>10.696</c:v>
                </c:pt>
                <c:pt idx="6686">
                  <c:v>10.697600000000001</c:v>
                </c:pt>
                <c:pt idx="6687">
                  <c:v>10.699200000000001</c:v>
                </c:pt>
                <c:pt idx="6688">
                  <c:v>10.700800000000001</c:v>
                </c:pt>
                <c:pt idx="6689">
                  <c:v>10.702400000000001</c:v>
                </c:pt>
                <c:pt idx="6690">
                  <c:v>10.704000000000001</c:v>
                </c:pt>
                <c:pt idx="6691">
                  <c:v>10.7056</c:v>
                </c:pt>
                <c:pt idx="6692">
                  <c:v>10.7072</c:v>
                </c:pt>
                <c:pt idx="6693">
                  <c:v>10.7088</c:v>
                </c:pt>
                <c:pt idx="6694">
                  <c:v>10.7104</c:v>
                </c:pt>
                <c:pt idx="6695">
                  <c:v>10.712</c:v>
                </c:pt>
                <c:pt idx="6696">
                  <c:v>10.713600000000001</c:v>
                </c:pt>
                <c:pt idx="6697">
                  <c:v>10.715200000000001</c:v>
                </c:pt>
                <c:pt idx="6698">
                  <c:v>10.716800000000001</c:v>
                </c:pt>
                <c:pt idx="6699">
                  <c:v>10.718400000000001</c:v>
                </c:pt>
                <c:pt idx="6700">
                  <c:v>10.72</c:v>
                </c:pt>
                <c:pt idx="6701">
                  <c:v>10.7216</c:v>
                </c:pt>
                <c:pt idx="6702">
                  <c:v>10.7232</c:v>
                </c:pt>
                <c:pt idx="6703">
                  <c:v>10.7248</c:v>
                </c:pt>
                <c:pt idx="6704">
                  <c:v>10.7264</c:v>
                </c:pt>
                <c:pt idx="6705">
                  <c:v>10.728</c:v>
                </c:pt>
                <c:pt idx="6706">
                  <c:v>10.729600000000001</c:v>
                </c:pt>
                <c:pt idx="6707">
                  <c:v>10.731200000000001</c:v>
                </c:pt>
                <c:pt idx="6708">
                  <c:v>10.732800000000001</c:v>
                </c:pt>
                <c:pt idx="6709">
                  <c:v>10.734400000000001</c:v>
                </c:pt>
                <c:pt idx="6710">
                  <c:v>10.736000000000001</c:v>
                </c:pt>
                <c:pt idx="6711">
                  <c:v>10.7376</c:v>
                </c:pt>
                <c:pt idx="6712">
                  <c:v>10.7392</c:v>
                </c:pt>
                <c:pt idx="6713">
                  <c:v>10.7408</c:v>
                </c:pt>
                <c:pt idx="6714">
                  <c:v>10.7424</c:v>
                </c:pt>
                <c:pt idx="6715">
                  <c:v>10.744</c:v>
                </c:pt>
                <c:pt idx="6716">
                  <c:v>10.745600000000001</c:v>
                </c:pt>
                <c:pt idx="6717">
                  <c:v>10.747200000000001</c:v>
                </c:pt>
                <c:pt idx="6718">
                  <c:v>10.748800000000001</c:v>
                </c:pt>
                <c:pt idx="6719">
                  <c:v>10.750400000000001</c:v>
                </c:pt>
                <c:pt idx="6720">
                  <c:v>10.752000000000001</c:v>
                </c:pt>
                <c:pt idx="6721">
                  <c:v>10.7536</c:v>
                </c:pt>
                <c:pt idx="6722">
                  <c:v>10.7552</c:v>
                </c:pt>
                <c:pt idx="6723">
                  <c:v>10.7568</c:v>
                </c:pt>
                <c:pt idx="6724">
                  <c:v>10.7584</c:v>
                </c:pt>
                <c:pt idx="6725">
                  <c:v>10.76</c:v>
                </c:pt>
                <c:pt idx="6726">
                  <c:v>10.761600000000001</c:v>
                </c:pt>
                <c:pt idx="6727">
                  <c:v>10.763200000000001</c:v>
                </c:pt>
                <c:pt idx="6728">
                  <c:v>10.764800000000001</c:v>
                </c:pt>
                <c:pt idx="6729">
                  <c:v>10.766400000000001</c:v>
                </c:pt>
                <c:pt idx="6730">
                  <c:v>10.768000000000001</c:v>
                </c:pt>
                <c:pt idx="6731">
                  <c:v>10.769600000000001</c:v>
                </c:pt>
                <c:pt idx="6732">
                  <c:v>10.7712</c:v>
                </c:pt>
                <c:pt idx="6733">
                  <c:v>10.7728</c:v>
                </c:pt>
                <c:pt idx="6734">
                  <c:v>10.7744</c:v>
                </c:pt>
                <c:pt idx="6735">
                  <c:v>10.776</c:v>
                </c:pt>
                <c:pt idx="6736">
                  <c:v>10.777600000000001</c:v>
                </c:pt>
                <c:pt idx="6737">
                  <c:v>10.779200000000001</c:v>
                </c:pt>
                <c:pt idx="6738">
                  <c:v>10.780800000000001</c:v>
                </c:pt>
                <c:pt idx="6739">
                  <c:v>10.782400000000001</c:v>
                </c:pt>
                <c:pt idx="6740">
                  <c:v>10.784000000000001</c:v>
                </c:pt>
                <c:pt idx="6741">
                  <c:v>10.785600000000001</c:v>
                </c:pt>
                <c:pt idx="6742">
                  <c:v>10.7872</c:v>
                </c:pt>
                <c:pt idx="6743">
                  <c:v>10.7888</c:v>
                </c:pt>
                <c:pt idx="6744">
                  <c:v>10.7904</c:v>
                </c:pt>
                <c:pt idx="6745">
                  <c:v>10.792</c:v>
                </c:pt>
                <c:pt idx="6746">
                  <c:v>10.7936</c:v>
                </c:pt>
                <c:pt idx="6747">
                  <c:v>10.795200000000001</c:v>
                </c:pt>
                <c:pt idx="6748">
                  <c:v>10.796800000000001</c:v>
                </c:pt>
                <c:pt idx="6749">
                  <c:v>10.798400000000001</c:v>
                </c:pt>
                <c:pt idx="6750">
                  <c:v>10.8</c:v>
                </c:pt>
                <c:pt idx="6751">
                  <c:v>10.801600000000001</c:v>
                </c:pt>
                <c:pt idx="6752">
                  <c:v>10.8032</c:v>
                </c:pt>
                <c:pt idx="6753">
                  <c:v>10.8048</c:v>
                </c:pt>
                <c:pt idx="6754">
                  <c:v>10.8064</c:v>
                </c:pt>
                <c:pt idx="6755">
                  <c:v>10.808</c:v>
                </c:pt>
                <c:pt idx="6756">
                  <c:v>10.8096</c:v>
                </c:pt>
                <c:pt idx="6757">
                  <c:v>10.811200000000001</c:v>
                </c:pt>
                <c:pt idx="6758">
                  <c:v>10.812800000000001</c:v>
                </c:pt>
                <c:pt idx="6759">
                  <c:v>10.814400000000001</c:v>
                </c:pt>
                <c:pt idx="6760">
                  <c:v>10.816000000000001</c:v>
                </c:pt>
                <c:pt idx="6761">
                  <c:v>10.817600000000001</c:v>
                </c:pt>
                <c:pt idx="6762">
                  <c:v>10.8192</c:v>
                </c:pt>
                <c:pt idx="6763">
                  <c:v>10.8208</c:v>
                </c:pt>
                <c:pt idx="6764">
                  <c:v>10.8224</c:v>
                </c:pt>
                <c:pt idx="6765">
                  <c:v>10.824</c:v>
                </c:pt>
                <c:pt idx="6766">
                  <c:v>10.8256</c:v>
                </c:pt>
                <c:pt idx="6767">
                  <c:v>10.827200000000001</c:v>
                </c:pt>
                <c:pt idx="6768">
                  <c:v>10.828800000000001</c:v>
                </c:pt>
                <c:pt idx="6769">
                  <c:v>10.830400000000001</c:v>
                </c:pt>
                <c:pt idx="6770">
                  <c:v>10.832000000000001</c:v>
                </c:pt>
                <c:pt idx="6771">
                  <c:v>10.833600000000001</c:v>
                </c:pt>
                <c:pt idx="6772">
                  <c:v>10.8352</c:v>
                </c:pt>
                <c:pt idx="6773">
                  <c:v>10.8368</c:v>
                </c:pt>
                <c:pt idx="6774">
                  <c:v>10.8384</c:v>
                </c:pt>
                <c:pt idx="6775">
                  <c:v>10.84</c:v>
                </c:pt>
                <c:pt idx="6776">
                  <c:v>10.8416</c:v>
                </c:pt>
                <c:pt idx="6777">
                  <c:v>10.843200000000001</c:v>
                </c:pt>
                <c:pt idx="6778">
                  <c:v>10.844800000000001</c:v>
                </c:pt>
                <c:pt idx="6779">
                  <c:v>10.846400000000001</c:v>
                </c:pt>
                <c:pt idx="6780">
                  <c:v>10.848000000000001</c:v>
                </c:pt>
                <c:pt idx="6781">
                  <c:v>10.849600000000001</c:v>
                </c:pt>
                <c:pt idx="6782">
                  <c:v>10.8512</c:v>
                </c:pt>
                <c:pt idx="6783">
                  <c:v>10.8528</c:v>
                </c:pt>
                <c:pt idx="6784">
                  <c:v>10.8544</c:v>
                </c:pt>
                <c:pt idx="6785">
                  <c:v>10.856</c:v>
                </c:pt>
                <c:pt idx="6786">
                  <c:v>10.8576</c:v>
                </c:pt>
                <c:pt idx="6787">
                  <c:v>10.859200000000001</c:v>
                </c:pt>
                <c:pt idx="6788">
                  <c:v>10.860800000000001</c:v>
                </c:pt>
                <c:pt idx="6789">
                  <c:v>10.862400000000001</c:v>
                </c:pt>
                <c:pt idx="6790">
                  <c:v>10.864000000000001</c:v>
                </c:pt>
                <c:pt idx="6791">
                  <c:v>10.865600000000001</c:v>
                </c:pt>
                <c:pt idx="6792">
                  <c:v>10.8672</c:v>
                </c:pt>
                <c:pt idx="6793">
                  <c:v>10.8688</c:v>
                </c:pt>
                <c:pt idx="6794">
                  <c:v>10.8704</c:v>
                </c:pt>
                <c:pt idx="6795">
                  <c:v>10.872</c:v>
                </c:pt>
                <c:pt idx="6796">
                  <c:v>10.8736</c:v>
                </c:pt>
                <c:pt idx="6797">
                  <c:v>10.875200000000001</c:v>
                </c:pt>
                <c:pt idx="6798">
                  <c:v>10.876800000000001</c:v>
                </c:pt>
                <c:pt idx="6799">
                  <c:v>10.878400000000001</c:v>
                </c:pt>
                <c:pt idx="6800">
                  <c:v>10.88</c:v>
                </c:pt>
                <c:pt idx="6801">
                  <c:v>10.881600000000001</c:v>
                </c:pt>
                <c:pt idx="6802">
                  <c:v>10.8832</c:v>
                </c:pt>
                <c:pt idx="6803">
                  <c:v>10.8848</c:v>
                </c:pt>
                <c:pt idx="6804">
                  <c:v>10.8864</c:v>
                </c:pt>
                <c:pt idx="6805">
                  <c:v>10.888</c:v>
                </c:pt>
                <c:pt idx="6806">
                  <c:v>10.8896</c:v>
                </c:pt>
                <c:pt idx="6807">
                  <c:v>10.891200000000001</c:v>
                </c:pt>
                <c:pt idx="6808">
                  <c:v>10.892800000000001</c:v>
                </c:pt>
                <c:pt idx="6809">
                  <c:v>10.894400000000001</c:v>
                </c:pt>
                <c:pt idx="6810">
                  <c:v>10.896000000000001</c:v>
                </c:pt>
                <c:pt idx="6811">
                  <c:v>10.897600000000001</c:v>
                </c:pt>
                <c:pt idx="6812">
                  <c:v>10.8992</c:v>
                </c:pt>
                <c:pt idx="6813">
                  <c:v>10.9008</c:v>
                </c:pt>
                <c:pt idx="6814">
                  <c:v>10.9024</c:v>
                </c:pt>
                <c:pt idx="6815">
                  <c:v>10.904</c:v>
                </c:pt>
                <c:pt idx="6816">
                  <c:v>10.9056</c:v>
                </c:pt>
                <c:pt idx="6817">
                  <c:v>10.907200000000001</c:v>
                </c:pt>
                <c:pt idx="6818">
                  <c:v>10.908800000000001</c:v>
                </c:pt>
                <c:pt idx="6819">
                  <c:v>10.910400000000001</c:v>
                </c:pt>
                <c:pt idx="6820">
                  <c:v>10.912000000000001</c:v>
                </c:pt>
                <c:pt idx="6821">
                  <c:v>10.913600000000001</c:v>
                </c:pt>
                <c:pt idx="6822">
                  <c:v>10.9152</c:v>
                </c:pt>
                <c:pt idx="6823">
                  <c:v>10.9168</c:v>
                </c:pt>
                <c:pt idx="6824">
                  <c:v>10.9184</c:v>
                </c:pt>
                <c:pt idx="6825">
                  <c:v>10.92</c:v>
                </c:pt>
                <c:pt idx="6826">
                  <c:v>10.9216</c:v>
                </c:pt>
                <c:pt idx="6827">
                  <c:v>10.923200000000001</c:v>
                </c:pt>
                <c:pt idx="6828">
                  <c:v>10.924800000000001</c:v>
                </c:pt>
                <c:pt idx="6829">
                  <c:v>10.926400000000001</c:v>
                </c:pt>
                <c:pt idx="6830">
                  <c:v>10.928000000000001</c:v>
                </c:pt>
                <c:pt idx="6831">
                  <c:v>10.929600000000001</c:v>
                </c:pt>
                <c:pt idx="6832">
                  <c:v>10.9312</c:v>
                </c:pt>
                <c:pt idx="6833">
                  <c:v>10.9328</c:v>
                </c:pt>
                <c:pt idx="6834">
                  <c:v>10.9344</c:v>
                </c:pt>
                <c:pt idx="6835">
                  <c:v>10.936</c:v>
                </c:pt>
                <c:pt idx="6836">
                  <c:v>10.9376</c:v>
                </c:pt>
                <c:pt idx="6837">
                  <c:v>10.939200000000001</c:v>
                </c:pt>
                <c:pt idx="6838">
                  <c:v>10.940800000000001</c:v>
                </c:pt>
                <c:pt idx="6839">
                  <c:v>10.942400000000001</c:v>
                </c:pt>
                <c:pt idx="6840">
                  <c:v>10.944000000000001</c:v>
                </c:pt>
                <c:pt idx="6841">
                  <c:v>10.945600000000001</c:v>
                </c:pt>
                <c:pt idx="6842">
                  <c:v>10.9472</c:v>
                </c:pt>
                <c:pt idx="6843">
                  <c:v>10.9488</c:v>
                </c:pt>
                <c:pt idx="6844">
                  <c:v>10.9504</c:v>
                </c:pt>
                <c:pt idx="6845">
                  <c:v>10.952</c:v>
                </c:pt>
                <c:pt idx="6846">
                  <c:v>10.9536</c:v>
                </c:pt>
                <c:pt idx="6847">
                  <c:v>10.955200000000001</c:v>
                </c:pt>
                <c:pt idx="6848">
                  <c:v>10.956800000000001</c:v>
                </c:pt>
                <c:pt idx="6849">
                  <c:v>10.958400000000001</c:v>
                </c:pt>
                <c:pt idx="6850">
                  <c:v>10.96</c:v>
                </c:pt>
                <c:pt idx="6851">
                  <c:v>10.961600000000001</c:v>
                </c:pt>
                <c:pt idx="6852">
                  <c:v>10.963200000000001</c:v>
                </c:pt>
                <c:pt idx="6853">
                  <c:v>10.9648</c:v>
                </c:pt>
                <c:pt idx="6854">
                  <c:v>10.9664</c:v>
                </c:pt>
                <c:pt idx="6855">
                  <c:v>10.968</c:v>
                </c:pt>
                <c:pt idx="6856">
                  <c:v>10.9696</c:v>
                </c:pt>
                <c:pt idx="6857">
                  <c:v>10.971200000000001</c:v>
                </c:pt>
                <c:pt idx="6858">
                  <c:v>10.972800000000001</c:v>
                </c:pt>
                <c:pt idx="6859">
                  <c:v>10.974400000000001</c:v>
                </c:pt>
                <c:pt idx="6860">
                  <c:v>10.976000000000001</c:v>
                </c:pt>
                <c:pt idx="6861">
                  <c:v>10.977600000000001</c:v>
                </c:pt>
                <c:pt idx="6862">
                  <c:v>10.979200000000001</c:v>
                </c:pt>
                <c:pt idx="6863">
                  <c:v>10.9808</c:v>
                </c:pt>
                <c:pt idx="6864">
                  <c:v>10.9824</c:v>
                </c:pt>
                <c:pt idx="6865">
                  <c:v>10.984</c:v>
                </c:pt>
                <c:pt idx="6866">
                  <c:v>10.9856</c:v>
                </c:pt>
                <c:pt idx="6867">
                  <c:v>10.987200000000001</c:v>
                </c:pt>
                <c:pt idx="6868">
                  <c:v>10.988800000000001</c:v>
                </c:pt>
                <c:pt idx="6869">
                  <c:v>10.990400000000001</c:v>
                </c:pt>
                <c:pt idx="6870">
                  <c:v>10.992000000000001</c:v>
                </c:pt>
                <c:pt idx="6871">
                  <c:v>10.993600000000001</c:v>
                </c:pt>
                <c:pt idx="6872">
                  <c:v>10.995200000000001</c:v>
                </c:pt>
                <c:pt idx="6873">
                  <c:v>10.9968</c:v>
                </c:pt>
                <c:pt idx="6874">
                  <c:v>10.9984</c:v>
                </c:pt>
                <c:pt idx="6875">
                  <c:v>11</c:v>
                </c:pt>
                <c:pt idx="6876">
                  <c:v>11.0016</c:v>
                </c:pt>
                <c:pt idx="6877">
                  <c:v>11.0032</c:v>
                </c:pt>
                <c:pt idx="6878">
                  <c:v>11.004800000000001</c:v>
                </c:pt>
                <c:pt idx="6879">
                  <c:v>11.006400000000001</c:v>
                </c:pt>
                <c:pt idx="6880">
                  <c:v>11.008000000000001</c:v>
                </c:pt>
                <c:pt idx="6881">
                  <c:v>11.009600000000001</c:v>
                </c:pt>
                <c:pt idx="6882">
                  <c:v>11.011200000000001</c:v>
                </c:pt>
                <c:pt idx="6883">
                  <c:v>11.0128</c:v>
                </c:pt>
                <c:pt idx="6884">
                  <c:v>11.0144</c:v>
                </c:pt>
                <c:pt idx="6885">
                  <c:v>11.016</c:v>
                </c:pt>
                <c:pt idx="6886">
                  <c:v>11.0176</c:v>
                </c:pt>
                <c:pt idx="6887">
                  <c:v>11.0192</c:v>
                </c:pt>
                <c:pt idx="6888">
                  <c:v>11.020800000000001</c:v>
                </c:pt>
                <c:pt idx="6889">
                  <c:v>11.022400000000001</c:v>
                </c:pt>
                <c:pt idx="6890">
                  <c:v>11.024000000000001</c:v>
                </c:pt>
                <c:pt idx="6891">
                  <c:v>11.025600000000001</c:v>
                </c:pt>
                <c:pt idx="6892">
                  <c:v>11.027200000000001</c:v>
                </c:pt>
                <c:pt idx="6893">
                  <c:v>11.0288</c:v>
                </c:pt>
                <c:pt idx="6894">
                  <c:v>11.0304</c:v>
                </c:pt>
                <c:pt idx="6895">
                  <c:v>11.032</c:v>
                </c:pt>
                <c:pt idx="6896">
                  <c:v>11.0336</c:v>
                </c:pt>
                <c:pt idx="6897">
                  <c:v>11.0352</c:v>
                </c:pt>
                <c:pt idx="6898">
                  <c:v>11.036800000000001</c:v>
                </c:pt>
                <c:pt idx="6899">
                  <c:v>11.038400000000001</c:v>
                </c:pt>
                <c:pt idx="6900">
                  <c:v>11.040000000000001</c:v>
                </c:pt>
                <c:pt idx="6901">
                  <c:v>11.041600000000001</c:v>
                </c:pt>
                <c:pt idx="6902">
                  <c:v>11.043200000000001</c:v>
                </c:pt>
                <c:pt idx="6903">
                  <c:v>11.0448</c:v>
                </c:pt>
                <c:pt idx="6904">
                  <c:v>11.0464</c:v>
                </c:pt>
                <c:pt idx="6905">
                  <c:v>11.048</c:v>
                </c:pt>
                <c:pt idx="6906">
                  <c:v>11.0496</c:v>
                </c:pt>
                <c:pt idx="6907">
                  <c:v>11.0512</c:v>
                </c:pt>
                <c:pt idx="6908">
                  <c:v>11.052800000000001</c:v>
                </c:pt>
                <c:pt idx="6909">
                  <c:v>11.054400000000001</c:v>
                </c:pt>
                <c:pt idx="6910">
                  <c:v>11.056000000000001</c:v>
                </c:pt>
                <c:pt idx="6911">
                  <c:v>11.057600000000001</c:v>
                </c:pt>
                <c:pt idx="6912">
                  <c:v>11.059200000000001</c:v>
                </c:pt>
                <c:pt idx="6913">
                  <c:v>11.0608</c:v>
                </c:pt>
                <c:pt idx="6914">
                  <c:v>11.0624</c:v>
                </c:pt>
                <c:pt idx="6915">
                  <c:v>11.064</c:v>
                </c:pt>
                <c:pt idx="6916">
                  <c:v>11.0656</c:v>
                </c:pt>
                <c:pt idx="6917">
                  <c:v>11.0672</c:v>
                </c:pt>
                <c:pt idx="6918">
                  <c:v>11.068800000000001</c:v>
                </c:pt>
                <c:pt idx="6919">
                  <c:v>11.070400000000001</c:v>
                </c:pt>
                <c:pt idx="6920">
                  <c:v>11.072000000000001</c:v>
                </c:pt>
                <c:pt idx="6921">
                  <c:v>11.073600000000001</c:v>
                </c:pt>
                <c:pt idx="6922">
                  <c:v>11.075200000000001</c:v>
                </c:pt>
                <c:pt idx="6923">
                  <c:v>11.0768</c:v>
                </c:pt>
                <c:pt idx="6924">
                  <c:v>11.0784</c:v>
                </c:pt>
                <c:pt idx="6925">
                  <c:v>11.08</c:v>
                </c:pt>
                <c:pt idx="6926">
                  <c:v>11.0816</c:v>
                </c:pt>
                <c:pt idx="6927">
                  <c:v>11.0832</c:v>
                </c:pt>
                <c:pt idx="6928">
                  <c:v>11.084800000000001</c:v>
                </c:pt>
                <c:pt idx="6929">
                  <c:v>11.086400000000001</c:v>
                </c:pt>
                <c:pt idx="6930">
                  <c:v>11.088000000000001</c:v>
                </c:pt>
                <c:pt idx="6931">
                  <c:v>11.089600000000001</c:v>
                </c:pt>
                <c:pt idx="6932">
                  <c:v>11.091200000000001</c:v>
                </c:pt>
                <c:pt idx="6933">
                  <c:v>11.0928</c:v>
                </c:pt>
                <c:pt idx="6934">
                  <c:v>11.0944</c:v>
                </c:pt>
                <c:pt idx="6935">
                  <c:v>11.096</c:v>
                </c:pt>
                <c:pt idx="6936">
                  <c:v>11.0976</c:v>
                </c:pt>
                <c:pt idx="6937">
                  <c:v>11.0992</c:v>
                </c:pt>
                <c:pt idx="6938">
                  <c:v>11.100800000000001</c:v>
                </c:pt>
                <c:pt idx="6939">
                  <c:v>11.102400000000001</c:v>
                </c:pt>
                <c:pt idx="6940">
                  <c:v>11.104000000000001</c:v>
                </c:pt>
                <c:pt idx="6941">
                  <c:v>11.105600000000001</c:v>
                </c:pt>
                <c:pt idx="6942">
                  <c:v>11.107200000000001</c:v>
                </c:pt>
                <c:pt idx="6943">
                  <c:v>11.1088</c:v>
                </c:pt>
                <c:pt idx="6944">
                  <c:v>11.1104</c:v>
                </c:pt>
                <c:pt idx="6945">
                  <c:v>11.112</c:v>
                </c:pt>
                <c:pt idx="6946">
                  <c:v>11.1136</c:v>
                </c:pt>
                <c:pt idx="6947">
                  <c:v>11.1152</c:v>
                </c:pt>
                <c:pt idx="6948">
                  <c:v>11.116800000000001</c:v>
                </c:pt>
                <c:pt idx="6949">
                  <c:v>11.118400000000001</c:v>
                </c:pt>
                <c:pt idx="6950">
                  <c:v>11.120000000000001</c:v>
                </c:pt>
                <c:pt idx="6951">
                  <c:v>11.121600000000001</c:v>
                </c:pt>
                <c:pt idx="6952">
                  <c:v>11.123200000000001</c:v>
                </c:pt>
                <c:pt idx="6953">
                  <c:v>11.1248</c:v>
                </c:pt>
                <c:pt idx="6954">
                  <c:v>11.1264</c:v>
                </c:pt>
                <c:pt idx="6955">
                  <c:v>11.128</c:v>
                </c:pt>
                <c:pt idx="6956">
                  <c:v>11.1296</c:v>
                </c:pt>
                <c:pt idx="6957">
                  <c:v>11.1312</c:v>
                </c:pt>
                <c:pt idx="6958">
                  <c:v>11.132800000000001</c:v>
                </c:pt>
                <c:pt idx="6959">
                  <c:v>11.134400000000001</c:v>
                </c:pt>
                <c:pt idx="6960">
                  <c:v>11.136000000000001</c:v>
                </c:pt>
                <c:pt idx="6961">
                  <c:v>11.137600000000001</c:v>
                </c:pt>
                <c:pt idx="6962">
                  <c:v>11.139200000000001</c:v>
                </c:pt>
                <c:pt idx="6963">
                  <c:v>11.1408</c:v>
                </c:pt>
                <c:pt idx="6964">
                  <c:v>11.1424</c:v>
                </c:pt>
                <c:pt idx="6965">
                  <c:v>11.144</c:v>
                </c:pt>
                <c:pt idx="6966">
                  <c:v>11.1456</c:v>
                </c:pt>
                <c:pt idx="6967">
                  <c:v>11.1472</c:v>
                </c:pt>
                <c:pt idx="6968">
                  <c:v>11.148800000000001</c:v>
                </c:pt>
                <c:pt idx="6969">
                  <c:v>11.150400000000001</c:v>
                </c:pt>
                <c:pt idx="6970">
                  <c:v>11.152000000000001</c:v>
                </c:pt>
                <c:pt idx="6971">
                  <c:v>11.153600000000001</c:v>
                </c:pt>
                <c:pt idx="6972">
                  <c:v>11.155200000000001</c:v>
                </c:pt>
                <c:pt idx="6973">
                  <c:v>11.1568</c:v>
                </c:pt>
                <c:pt idx="6974">
                  <c:v>11.1584</c:v>
                </c:pt>
                <c:pt idx="6975">
                  <c:v>11.16</c:v>
                </c:pt>
                <c:pt idx="6976">
                  <c:v>11.1616</c:v>
                </c:pt>
                <c:pt idx="6977">
                  <c:v>11.1632</c:v>
                </c:pt>
                <c:pt idx="6978">
                  <c:v>11.164800000000001</c:v>
                </c:pt>
                <c:pt idx="6979">
                  <c:v>11.166400000000001</c:v>
                </c:pt>
                <c:pt idx="6980">
                  <c:v>11.168000000000001</c:v>
                </c:pt>
                <c:pt idx="6981">
                  <c:v>11.169600000000001</c:v>
                </c:pt>
                <c:pt idx="6982">
                  <c:v>11.171200000000001</c:v>
                </c:pt>
                <c:pt idx="6983">
                  <c:v>11.172800000000001</c:v>
                </c:pt>
                <c:pt idx="6984">
                  <c:v>11.1744</c:v>
                </c:pt>
                <c:pt idx="6985">
                  <c:v>11.176</c:v>
                </c:pt>
                <c:pt idx="6986">
                  <c:v>11.1776</c:v>
                </c:pt>
                <c:pt idx="6987">
                  <c:v>11.1792</c:v>
                </c:pt>
                <c:pt idx="6988">
                  <c:v>11.180800000000001</c:v>
                </c:pt>
                <c:pt idx="6989">
                  <c:v>11.182400000000001</c:v>
                </c:pt>
                <c:pt idx="6990">
                  <c:v>11.184000000000001</c:v>
                </c:pt>
                <c:pt idx="6991">
                  <c:v>11.185600000000001</c:v>
                </c:pt>
                <c:pt idx="6992">
                  <c:v>11.187200000000001</c:v>
                </c:pt>
                <c:pt idx="6993">
                  <c:v>11.188800000000001</c:v>
                </c:pt>
                <c:pt idx="6994">
                  <c:v>11.1904</c:v>
                </c:pt>
                <c:pt idx="6995">
                  <c:v>11.192</c:v>
                </c:pt>
                <c:pt idx="6996">
                  <c:v>11.1936</c:v>
                </c:pt>
                <c:pt idx="6997">
                  <c:v>11.1952</c:v>
                </c:pt>
                <c:pt idx="6998">
                  <c:v>11.196800000000001</c:v>
                </c:pt>
                <c:pt idx="6999">
                  <c:v>11.198400000000001</c:v>
                </c:pt>
                <c:pt idx="7000">
                  <c:v>11.200000000000001</c:v>
                </c:pt>
                <c:pt idx="7001">
                  <c:v>11.201600000000001</c:v>
                </c:pt>
                <c:pt idx="7002">
                  <c:v>11.203200000000001</c:v>
                </c:pt>
                <c:pt idx="7003">
                  <c:v>11.204800000000001</c:v>
                </c:pt>
                <c:pt idx="7004">
                  <c:v>11.2064</c:v>
                </c:pt>
                <c:pt idx="7005">
                  <c:v>11.208</c:v>
                </c:pt>
                <c:pt idx="7006">
                  <c:v>11.2096</c:v>
                </c:pt>
                <c:pt idx="7007">
                  <c:v>11.2112</c:v>
                </c:pt>
                <c:pt idx="7008">
                  <c:v>11.2128</c:v>
                </c:pt>
                <c:pt idx="7009">
                  <c:v>11.214400000000001</c:v>
                </c:pt>
                <c:pt idx="7010">
                  <c:v>11.216000000000001</c:v>
                </c:pt>
                <c:pt idx="7011">
                  <c:v>11.217600000000001</c:v>
                </c:pt>
                <c:pt idx="7012">
                  <c:v>11.219200000000001</c:v>
                </c:pt>
                <c:pt idx="7013">
                  <c:v>11.220800000000001</c:v>
                </c:pt>
                <c:pt idx="7014">
                  <c:v>11.2224</c:v>
                </c:pt>
                <c:pt idx="7015">
                  <c:v>11.224</c:v>
                </c:pt>
                <c:pt idx="7016">
                  <c:v>11.2256</c:v>
                </c:pt>
                <c:pt idx="7017">
                  <c:v>11.2272</c:v>
                </c:pt>
                <c:pt idx="7018">
                  <c:v>11.2288</c:v>
                </c:pt>
                <c:pt idx="7019">
                  <c:v>11.230400000000001</c:v>
                </c:pt>
                <c:pt idx="7020">
                  <c:v>11.232000000000001</c:v>
                </c:pt>
                <c:pt idx="7021">
                  <c:v>11.233600000000001</c:v>
                </c:pt>
                <c:pt idx="7022">
                  <c:v>11.235200000000001</c:v>
                </c:pt>
                <c:pt idx="7023">
                  <c:v>11.236800000000001</c:v>
                </c:pt>
                <c:pt idx="7024">
                  <c:v>11.2384</c:v>
                </c:pt>
                <c:pt idx="7025">
                  <c:v>11.24</c:v>
                </c:pt>
                <c:pt idx="7026">
                  <c:v>11.2416</c:v>
                </c:pt>
                <c:pt idx="7027">
                  <c:v>11.2432</c:v>
                </c:pt>
                <c:pt idx="7028">
                  <c:v>11.2448</c:v>
                </c:pt>
                <c:pt idx="7029">
                  <c:v>11.246400000000001</c:v>
                </c:pt>
                <c:pt idx="7030">
                  <c:v>11.248000000000001</c:v>
                </c:pt>
                <c:pt idx="7031">
                  <c:v>11.249600000000001</c:v>
                </c:pt>
                <c:pt idx="7032">
                  <c:v>11.251200000000001</c:v>
                </c:pt>
                <c:pt idx="7033">
                  <c:v>11.252800000000001</c:v>
                </c:pt>
                <c:pt idx="7034">
                  <c:v>11.2544</c:v>
                </c:pt>
                <c:pt idx="7035">
                  <c:v>11.256</c:v>
                </c:pt>
                <c:pt idx="7036">
                  <c:v>11.2576</c:v>
                </c:pt>
                <c:pt idx="7037">
                  <c:v>11.2592</c:v>
                </c:pt>
                <c:pt idx="7038">
                  <c:v>11.2608</c:v>
                </c:pt>
                <c:pt idx="7039">
                  <c:v>11.262400000000001</c:v>
                </c:pt>
                <c:pt idx="7040">
                  <c:v>11.264000000000001</c:v>
                </c:pt>
                <c:pt idx="7041">
                  <c:v>11.265600000000001</c:v>
                </c:pt>
                <c:pt idx="7042">
                  <c:v>11.267200000000001</c:v>
                </c:pt>
                <c:pt idx="7043">
                  <c:v>11.268800000000001</c:v>
                </c:pt>
                <c:pt idx="7044">
                  <c:v>11.2704</c:v>
                </c:pt>
                <c:pt idx="7045">
                  <c:v>11.272</c:v>
                </c:pt>
                <c:pt idx="7046">
                  <c:v>11.2736</c:v>
                </c:pt>
                <c:pt idx="7047">
                  <c:v>11.2752</c:v>
                </c:pt>
                <c:pt idx="7048">
                  <c:v>11.2768</c:v>
                </c:pt>
                <c:pt idx="7049">
                  <c:v>11.278400000000001</c:v>
                </c:pt>
                <c:pt idx="7050">
                  <c:v>11.280000000000001</c:v>
                </c:pt>
                <c:pt idx="7051">
                  <c:v>11.281600000000001</c:v>
                </c:pt>
                <c:pt idx="7052">
                  <c:v>11.283200000000001</c:v>
                </c:pt>
                <c:pt idx="7053">
                  <c:v>11.284800000000001</c:v>
                </c:pt>
                <c:pt idx="7054">
                  <c:v>11.2864</c:v>
                </c:pt>
                <c:pt idx="7055">
                  <c:v>11.288</c:v>
                </c:pt>
                <c:pt idx="7056">
                  <c:v>11.2896</c:v>
                </c:pt>
                <c:pt idx="7057">
                  <c:v>11.2912</c:v>
                </c:pt>
                <c:pt idx="7058">
                  <c:v>11.2928</c:v>
                </c:pt>
                <c:pt idx="7059">
                  <c:v>11.294400000000001</c:v>
                </c:pt>
                <c:pt idx="7060">
                  <c:v>11.296000000000001</c:v>
                </c:pt>
                <c:pt idx="7061">
                  <c:v>11.297600000000001</c:v>
                </c:pt>
                <c:pt idx="7062">
                  <c:v>11.299200000000001</c:v>
                </c:pt>
                <c:pt idx="7063">
                  <c:v>11.300800000000001</c:v>
                </c:pt>
                <c:pt idx="7064">
                  <c:v>11.3024</c:v>
                </c:pt>
                <c:pt idx="7065">
                  <c:v>11.304</c:v>
                </c:pt>
                <c:pt idx="7066">
                  <c:v>11.3056</c:v>
                </c:pt>
                <c:pt idx="7067">
                  <c:v>11.3072</c:v>
                </c:pt>
                <c:pt idx="7068">
                  <c:v>11.3088</c:v>
                </c:pt>
                <c:pt idx="7069">
                  <c:v>11.310400000000001</c:v>
                </c:pt>
                <c:pt idx="7070">
                  <c:v>11.312000000000001</c:v>
                </c:pt>
                <c:pt idx="7071">
                  <c:v>11.313600000000001</c:v>
                </c:pt>
                <c:pt idx="7072">
                  <c:v>11.315200000000001</c:v>
                </c:pt>
                <c:pt idx="7073">
                  <c:v>11.316800000000001</c:v>
                </c:pt>
                <c:pt idx="7074">
                  <c:v>11.3184</c:v>
                </c:pt>
                <c:pt idx="7075">
                  <c:v>11.32</c:v>
                </c:pt>
                <c:pt idx="7076">
                  <c:v>11.3216</c:v>
                </c:pt>
                <c:pt idx="7077">
                  <c:v>11.3232</c:v>
                </c:pt>
                <c:pt idx="7078">
                  <c:v>11.3248</c:v>
                </c:pt>
                <c:pt idx="7079">
                  <c:v>11.326400000000001</c:v>
                </c:pt>
                <c:pt idx="7080">
                  <c:v>11.328000000000001</c:v>
                </c:pt>
                <c:pt idx="7081">
                  <c:v>11.329600000000001</c:v>
                </c:pt>
                <c:pt idx="7082">
                  <c:v>11.331200000000001</c:v>
                </c:pt>
                <c:pt idx="7083">
                  <c:v>11.332800000000001</c:v>
                </c:pt>
                <c:pt idx="7084">
                  <c:v>11.3344</c:v>
                </c:pt>
                <c:pt idx="7085">
                  <c:v>11.336</c:v>
                </c:pt>
                <c:pt idx="7086">
                  <c:v>11.3376</c:v>
                </c:pt>
                <c:pt idx="7087">
                  <c:v>11.3392</c:v>
                </c:pt>
                <c:pt idx="7088">
                  <c:v>11.3408</c:v>
                </c:pt>
                <c:pt idx="7089">
                  <c:v>11.342400000000001</c:v>
                </c:pt>
                <c:pt idx="7090">
                  <c:v>11.344000000000001</c:v>
                </c:pt>
                <c:pt idx="7091">
                  <c:v>11.345600000000001</c:v>
                </c:pt>
                <c:pt idx="7092">
                  <c:v>11.347200000000001</c:v>
                </c:pt>
                <c:pt idx="7093">
                  <c:v>11.348800000000001</c:v>
                </c:pt>
                <c:pt idx="7094">
                  <c:v>11.3504</c:v>
                </c:pt>
                <c:pt idx="7095">
                  <c:v>11.352</c:v>
                </c:pt>
                <c:pt idx="7096">
                  <c:v>11.3536</c:v>
                </c:pt>
                <c:pt idx="7097">
                  <c:v>11.3552</c:v>
                </c:pt>
                <c:pt idx="7098">
                  <c:v>11.3568</c:v>
                </c:pt>
                <c:pt idx="7099">
                  <c:v>11.358400000000001</c:v>
                </c:pt>
                <c:pt idx="7100">
                  <c:v>11.360000000000001</c:v>
                </c:pt>
                <c:pt idx="7101">
                  <c:v>11.361600000000001</c:v>
                </c:pt>
                <c:pt idx="7102">
                  <c:v>11.363200000000001</c:v>
                </c:pt>
                <c:pt idx="7103">
                  <c:v>11.364800000000001</c:v>
                </c:pt>
                <c:pt idx="7104">
                  <c:v>11.366400000000001</c:v>
                </c:pt>
                <c:pt idx="7105">
                  <c:v>11.368</c:v>
                </c:pt>
                <c:pt idx="7106">
                  <c:v>11.3696</c:v>
                </c:pt>
                <c:pt idx="7107">
                  <c:v>11.3712</c:v>
                </c:pt>
                <c:pt idx="7108">
                  <c:v>11.3728</c:v>
                </c:pt>
                <c:pt idx="7109">
                  <c:v>11.374400000000001</c:v>
                </c:pt>
                <c:pt idx="7110">
                  <c:v>11.376000000000001</c:v>
                </c:pt>
                <c:pt idx="7111">
                  <c:v>11.377600000000001</c:v>
                </c:pt>
                <c:pt idx="7112">
                  <c:v>11.379200000000001</c:v>
                </c:pt>
                <c:pt idx="7113">
                  <c:v>11.380800000000001</c:v>
                </c:pt>
                <c:pt idx="7114">
                  <c:v>11.382400000000001</c:v>
                </c:pt>
                <c:pt idx="7115">
                  <c:v>11.384</c:v>
                </c:pt>
                <c:pt idx="7116">
                  <c:v>11.3856</c:v>
                </c:pt>
                <c:pt idx="7117">
                  <c:v>11.3872</c:v>
                </c:pt>
                <c:pt idx="7118">
                  <c:v>11.3888</c:v>
                </c:pt>
                <c:pt idx="7119">
                  <c:v>11.390400000000001</c:v>
                </c:pt>
                <c:pt idx="7120">
                  <c:v>11.392000000000001</c:v>
                </c:pt>
                <c:pt idx="7121">
                  <c:v>11.393600000000001</c:v>
                </c:pt>
                <c:pt idx="7122">
                  <c:v>11.395200000000001</c:v>
                </c:pt>
                <c:pt idx="7123">
                  <c:v>11.396800000000001</c:v>
                </c:pt>
                <c:pt idx="7124">
                  <c:v>11.398400000000001</c:v>
                </c:pt>
                <c:pt idx="7125">
                  <c:v>11.4</c:v>
                </c:pt>
                <c:pt idx="7126">
                  <c:v>11.4016</c:v>
                </c:pt>
                <c:pt idx="7127">
                  <c:v>11.4032</c:v>
                </c:pt>
                <c:pt idx="7128">
                  <c:v>11.4048</c:v>
                </c:pt>
                <c:pt idx="7129">
                  <c:v>11.406400000000001</c:v>
                </c:pt>
                <c:pt idx="7130">
                  <c:v>11.408000000000001</c:v>
                </c:pt>
                <c:pt idx="7131">
                  <c:v>11.409600000000001</c:v>
                </c:pt>
                <c:pt idx="7132">
                  <c:v>11.411200000000001</c:v>
                </c:pt>
                <c:pt idx="7133">
                  <c:v>11.412800000000001</c:v>
                </c:pt>
                <c:pt idx="7134">
                  <c:v>11.414400000000001</c:v>
                </c:pt>
                <c:pt idx="7135">
                  <c:v>11.416</c:v>
                </c:pt>
                <c:pt idx="7136">
                  <c:v>11.4176</c:v>
                </c:pt>
                <c:pt idx="7137">
                  <c:v>11.4192</c:v>
                </c:pt>
                <c:pt idx="7138">
                  <c:v>11.4208</c:v>
                </c:pt>
                <c:pt idx="7139">
                  <c:v>11.4224</c:v>
                </c:pt>
                <c:pt idx="7140">
                  <c:v>11.424000000000001</c:v>
                </c:pt>
                <c:pt idx="7141">
                  <c:v>11.425600000000001</c:v>
                </c:pt>
                <c:pt idx="7142">
                  <c:v>11.427200000000001</c:v>
                </c:pt>
                <c:pt idx="7143">
                  <c:v>11.428800000000001</c:v>
                </c:pt>
                <c:pt idx="7144">
                  <c:v>11.430400000000001</c:v>
                </c:pt>
                <c:pt idx="7145">
                  <c:v>11.432</c:v>
                </c:pt>
                <c:pt idx="7146">
                  <c:v>11.4336</c:v>
                </c:pt>
                <c:pt idx="7147">
                  <c:v>11.4352</c:v>
                </c:pt>
                <c:pt idx="7148">
                  <c:v>11.4368</c:v>
                </c:pt>
                <c:pt idx="7149">
                  <c:v>11.4384</c:v>
                </c:pt>
                <c:pt idx="7150">
                  <c:v>11.440000000000001</c:v>
                </c:pt>
                <c:pt idx="7151">
                  <c:v>11.441600000000001</c:v>
                </c:pt>
                <c:pt idx="7152">
                  <c:v>11.443200000000001</c:v>
                </c:pt>
                <c:pt idx="7153">
                  <c:v>11.444800000000001</c:v>
                </c:pt>
                <c:pt idx="7154">
                  <c:v>11.446400000000001</c:v>
                </c:pt>
                <c:pt idx="7155">
                  <c:v>11.448</c:v>
                </c:pt>
                <c:pt idx="7156">
                  <c:v>11.4496</c:v>
                </c:pt>
                <c:pt idx="7157">
                  <c:v>11.4512</c:v>
                </c:pt>
                <c:pt idx="7158">
                  <c:v>11.4528</c:v>
                </c:pt>
                <c:pt idx="7159">
                  <c:v>11.4544</c:v>
                </c:pt>
                <c:pt idx="7160">
                  <c:v>11.456000000000001</c:v>
                </c:pt>
                <c:pt idx="7161">
                  <c:v>11.457600000000001</c:v>
                </c:pt>
                <c:pt idx="7162">
                  <c:v>11.459200000000001</c:v>
                </c:pt>
                <c:pt idx="7163">
                  <c:v>11.460800000000001</c:v>
                </c:pt>
                <c:pt idx="7164">
                  <c:v>11.462400000000001</c:v>
                </c:pt>
                <c:pt idx="7165">
                  <c:v>11.464</c:v>
                </c:pt>
                <c:pt idx="7166">
                  <c:v>11.4656</c:v>
                </c:pt>
                <c:pt idx="7167">
                  <c:v>11.4672</c:v>
                </c:pt>
                <c:pt idx="7168">
                  <c:v>11.4688</c:v>
                </c:pt>
                <c:pt idx="7169">
                  <c:v>11.4704</c:v>
                </c:pt>
                <c:pt idx="7170">
                  <c:v>11.472000000000001</c:v>
                </c:pt>
                <c:pt idx="7171">
                  <c:v>11.473600000000001</c:v>
                </c:pt>
                <c:pt idx="7172">
                  <c:v>11.475200000000001</c:v>
                </c:pt>
                <c:pt idx="7173">
                  <c:v>11.476800000000001</c:v>
                </c:pt>
                <c:pt idx="7174">
                  <c:v>11.478400000000001</c:v>
                </c:pt>
                <c:pt idx="7175">
                  <c:v>11.48</c:v>
                </c:pt>
                <c:pt idx="7176">
                  <c:v>11.4816</c:v>
                </c:pt>
                <c:pt idx="7177">
                  <c:v>11.4832</c:v>
                </c:pt>
                <c:pt idx="7178">
                  <c:v>11.4848</c:v>
                </c:pt>
                <c:pt idx="7179">
                  <c:v>11.4864</c:v>
                </c:pt>
                <c:pt idx="7180">
                  <c:v>11.488000000000001</c:v>
                </c:pt>
                <c:pt idx="7181">
                  <c:v>11.489600000000001</c:v>
                </c:pt>
                <c:pt idx="7182">
                  <c:v>11.491200000000001</c:v>
                </c:pt>
                <c:pt idx="7183">
                  <c:v>11.492800000000001</c:v>
                </c:pt>
                <c:pt idx="7184">
                  <c:v>11.494400000000001</c:v>
                </c:pt>
                <c:pt idx="7185">
                  <c:v>11.496</c:v>
                </c:pt>
                <c:pt idx="7186">
                  <c:v>11.4976</c:v>
                </c:pt>
                <c:pt idx="7187">
                  <c:v>11.4992</c:v>
                </c:pt>
                <c:pt idx="7188">
                  <c:v>11.5008</c:v>
                </c:pt>
                <c:pt idx="7189">
                  <c:v>11.5024</c:v>
                </c:pt>
                <c:pt idx="7190">
                  <c:v>11.504000000000001</c:v>
                </c:pt>
                <c:pt idx="7191">
                  <c:v>11.505600000000001</c:v>
                </c:pt>
                <c:pt idx="7192">
                  <c:v>11.507200000000001</c:v>
                </c:pt>
                <c:pt idx="7193">
                  <c:v>11.508800000000001</c:v>
                </c:pt>
                <c:pt idx="7194">
                  <c:v>11.510400000000001</c:v>
                </c:pt>
                <c:pt idx="7195">
                  <c:v>11.512</c:v>
                </c:pt>
                <c:pt idx="7196">
                  <c:v>11.5136</c:v>
                </c:pt>
                <c:pt idx="7197">
                  <c:v>11.5152</c:v>
                </c:pt>
                <c:pt idx="7198">
                  <c:v>11.5168</c:v>
                </c:pt>
                <c:pt idx="7199">
                  <c:v>11.5184</c:v>
                </c:pt>
                <c:pt idx="7200">
                  <c:v>11.520000000000001</c:v>
                </c:pt>
                <c:pt idx="7201">
                  <c:v>11.521600000000001</c:v>
                </c:pt>
                <c:pt idx="7202">
                  <c:v>11.523200000000001</c:v>
                </c:pt>
                <c:pt idx="7203">
                  <c:v>11.524800000000001</c:v>
                </c:pt>
                <c:pt idx="7204">
                  <c:v>11.526400000000001</c:v>
                </c:pt>
                <c:pt idx="7205">
                  <c:v>11.528</c:v>
                </c:pt>
                <c:pt idx="7206">
                  <c:v>11.5296</c:v>
                </c:pt>
                <c:pt idx="7207">
                  <c:v>11.5312</c:v>
                </c:pt>
                <c:pt idx="7208">
                  <c:v>11.5328</c:v>
                </c:pt>
                <c:pt idx="7209">
                  <c:v>11.5344</c:v>
                </c:pt>
                <c:pt idx="7210">
                  <c:v>11.536000000000001</c:v>
                </c:pt>
                <c:pt idx="7211">
                  <c:v>11.537600000000001</c:v>
                </c:pt>
                <c:pt idx="7212">
                  <c:v>11.539200000000001</c:v>
                </c:pt>
                <c:pt idx="7213">
                  <c:v>11.540800000000001</c:v>
                </c:pt>
                <c:pt idx="7214">
                  <c:v>11.542400000000001</c:v>
                </c:pt>
                <c:pt idx="7215">
                  <c:v>11.544</c:v>
                </c:pt>
                <c:pt idx="7216">
                  <c:v>11.5456</c:v>
                </c:pt>
                <c:pt idx="7217">
                  <c:v>11.5472</c:v>
                </c:pt>
                <c:pt idx="7218">
                  <c:v>11.5488</c:v>
                </c:pt>
                <c:pt idx="7219">
                  <c:v>11.5504</c:v>
                </c:pt>
                <c:pt idx="7220">
                  <c:v>11.552000000000001</c:v>
                </c:pt>
                <c:pt idx="7221">
                  <c:v>11.553600000000001</c:v>
                </c:pt>
                <c:pt idx="7222">
                  <c:v>11.555200000000001</c:v>
                </c:pt>
                <c:pt idx="7223">
                  <c:v>11.556800000000001</c:v>
                </c:pt>
                <c:pt idx="7224">
                  <c:v>11.558400000000001</c:v>
                </c:pt>
                <c:pt idx="7225">
                  <c:v>11.56</c:v>
                </c:pt>
                <c:pt idx="7226">
                  <c:v>11.5616</c:v>
                </c:pt>
                <c:pt idx="7227">
                  <c:v>11.5632</c:v>
                </c:pt>
                <c:pt idx="7228">
                  <c:v>11.5648</c:v>
                </c:pt>
                <c:pt idx="7229">
                  <c:v>11.5664</c:v>
                </c:pt>
                <c:pt idx="7230">
                  <c:v>11.568000000000001</c:v>
                </c:pt>
                <c:pt idx="7231">
                  <c:v>11.569600000000001</c:v>
                </c:pt>
                <c:pt idx="7232">
                  <c:v>11.571200000000001</c:v>
                </c:pt>
                <c:pt idx="7233">
                  <c:v>11.572800000000001</c:v>
                </c:pt>
                <c:pt idx="7234">
                  <c:v>11.574400000000001</c:v>
                </c:pt>
                <c:pt idx="7235">
                  <c:v>11.576000000000001</c:v>
                </c:pt>
                <c:pt idx="7236">
                  <c:v>11.5776</c:v>
                </c:pt>
                <c:pt idx="7237">
                  <c:v>11.5792</c:v>
                </c:pt>
                <c:pt idx="7238">
                  <c:v>11.5808</c:v>
                </c:pt>
                <c:pt idx="7239">
                  <c:v>11.5824</c:v>
                </c:pt>
                <c:pt idx="7240">
                  <c:v>11.584000000000001</c:v>
                </c:pt>
                <c:pt idx="7241">
                  <c:v>11.585600000000001</c:v>
                </c:pt>
                <c:pt idx="7242">
                  <c:v>11.587200000000001</c:v>
                </c:pt>
                <c:pt idx="7243">
                  <c:v>11.588800000000001</c:v>
                </c:pt>
                <c:pt idx="7244">
                  <c:v>11.590400000000001</c:v>
                </c:pt>
                <c:pt idx="7245">
                  <c:v>11.592000000000001</c:v>
                </c:pt>
                <c:pt idx="7246">
                  <c:v>11.5936</c:v>
                </c:pt>
                <c:pt idx="7247">
                  <c:v>11.5952</c:v>
                </c:pt>
                <c:pt idx="7248">
                  <c:v>11.5968</c:v>
                </c:pt>
                <c:pt idx="7249">
                  <c:v>11.5984</c:v>
                </c:pt>
                <c:pt idx="7250">
                  <c:v>11.600000000000001</c:v>
                </c:pt>
                <c:pt idx="7251">
                  <c:v>11.601600000000001</c:v>
                </c:pt>
                <c:pt idx="7252">
                  <c:v>11.603200000000001</c:v>
                </c:pt>
                <c:pt idx="7253">
                  <c:v>11.604800000000001</c:v>
                </c:pt>
                <c:pt idx="7254">
                  <c:v>11.606400000000001</c:v>
                </c:pt>
                <c:pt idx="7255">
                  <c:v>11.608000000000001</c:v>
                </c:pt>
                <c:pt idx="7256">
                  <c:v>11.6096</c:v>
                </c:pt>
                <c:pt idx="7257">
                  <c:v>11.6112</c:v>
                </c:pt>
                <c:pt idx="7258">
                  <c:v>11.6128</c:v>
                </c:pt>
                <c:pt idx="7259">
                  <c:v>11.6144</c:v>
                </c:pt>
                <c:pt idx="7260">
                  <c:v>11.616000000000001</c:v>
                </c:pt>
                <c:pt idx="7261">
                  <c:v>11.617600000000001</c:v>
                </c:pt>
                <c:pt idx="7262">
                  <c:v>11.619200000000001</c:v>
                </c:pt>
                <c:pt idx="7263">
                  <c:v>11.620800000000001</c:v>
                </c:pt>
                <c:pt idx="7264">
                  <c:v>11.622400000000001</c:v>
                </c:pt>
                <c:pt idx="7265">
                  <c:v>11.624000000000001</c:v>
                </c:pt>
                <c:pt idx="7266">
                  <c:v>11.6256</c:v>
                </c:pt>
                <c:pt idx="7267">
                  <c:v>11.6272</c:v>
                </c:pt>
                <c:pt idx="7268">
                  <c:v>11.6288</c:v>
                </c:pt>
                <c:pt idx="7269">
                  <c:v>11.6304</c:v>
                </c:pt>
                <c:pt idx="7270">
                  <c:v>11.632</c:v>
                </c:pt>
                <c:pt idx="7271">
                  <c:v>11.633600000000001</c:v>
                </c:pt>
                <c:pt idx="7272">
                  <c:v>11.635200000000001</c:v>
                </c:pt>
                <c:pt idx="7273">
                  <c:v>11.636800000000001</c:v>
                </c:pt>
                <c:pt idx="7274">
                  <c:v>11.638400000000001</c:v>
                </c:pt>
                <c:pt idx="7275">
                  <c:v>11.64</c:v>
                </c:pt>
                <c:pt idx="7276">
                  <c:v>11.6416</c:v>
                </c:pt>
                <c:pt idx="7277">
                  <c:v>11.6432</c:v>
                </c:pt>
                <c:pt idx="7278">
                  <c:v>11.6448</c:v>
                </c:pt>
                <c:pt idx="7279">
                  <c:v>11.6464</c:v>
                </c:pt>
                <c:pt idx="7280">
                  <c:v>11.648</c:v>
                </c:pt>
                <c:pt idx="7281">
                  <c:v>11.649600000000001</c:v>
                </c:pt>
                <c:pt idx="7282">
                  <c:v>11.651200000000001</c:v>
                </c:pt>
                <c:pt idx="7283">
                  <c:v>11.652800000000001</c:v>
                </c:pt>
                <c:pt idx="7284">
                  <c:v>11.654400000000001</c:v>
                </c:pt>
                <c:pt idx="7285">
                  <c:v>11.656000000000001</c:v>
                </c:pt>
                <c:pt idx="7286">
                  <c:v>11.6576</c:v>
                </c:pt>
                <c:pt idx="7287">
                  <c:v>11.6592</c:v>
                </c:pt>
                <c:pt idx="7288">
                  <c:v>11.6608</c:v>
                </c:pt>
                <c:pt idx="7289">
                  <c:v>11.6624</c:v>
                </c:pt>
                <c:pt idx="7290">
                  <c:v>11.664</c:v>
                </c:pt>
                <c:pt idx="7291">
                  <c:v>11.665600000000001</c:v>
                </c:pt>
                <c:pt idx="7292">
                  <c:v>11.667200000000001</c:v>
                </c:pt>
                <c:pt idx="7293">
                  <c:v>11.668800000000001</c:v>
                </c:pt>
                <c:pt idx="7294">
                  <c:v>11.670400000000001</c:v>
                </c:pt>
                <c:pt idx="7295">
                  <c:v>11.672000000000001</c:v>
                </c:pt>
                <c:pt idx="7296">
                  <c:v>11.6736</c:v>
                </c:pt>
                <c:pt idx="7297">
                  <c:v>11.6752</c:v>
                </c:pt>
                <c:pt idx="7298">
                  <c:v>11.6768</c:v>
                </c:pt>
                <c:pt idx="7299">
                  <c:v>11.6784</c:v>
                </c:pt>
                <c:pt idx="7300">
                  <c:v>11.68</c:v>
                </c:pt>
                <c:pt idx="7301">
                  <c:v>11.681600000000001</c:v>
                </c:pt>
                <c:pt idx="7302">
                  <c:v>11.683200000000001</c:v>
                </c:pt>
                <c:pt idx="7303">
                  <c:v>11.684800000000001</c:v>
                </c:pt>
                <c:pt idx="7304">
                  <c:v>11.686400000000001</c:v>
                </c:pt>
                <c:pt idx="7305">
                  <c:v>11.688000000000001</c:v>
                </c:pt>
                <c:pt idx="7306">
                  <c:v>11.6896</c:v>
                </c:pt>
                <c:pt idx="7307">
                  <c:v>11.6912</c:v>
                </c:pt>
                <c:pt idx="7308">
                  <c:v>11.6928</c:v>
                </c:pt>
                <c:pt idx="7309">
                  <c:v>11.6944</c:v>
                </c:pt>
                <c:pt idx="7310">
                  <c:v>11.696</c:v>
                </c:pt>
                <c:pt idx="7311">
                  <c:v>11.697600000000001</c:v>
                </c:pt>
                <c:pt idx="7312">
                  <c:v>11.699200000000001</c:v>
                </c:pt>
                <c:pt idx="7313">
                  <c:v>11.700800000000001</c:v>
                </c:pt>
                <c:pt idx="7314">
                  <c:v>11.702400000000001</c:v>
                </c:pt>
                <c:pt idx="7315">
                  <c:v>11.704000000000001</c:v>
                </c:pt>
                <c:pt idx="7316">
                  <c:v>11.7056</c:v>
                </c:pt>
                <c:pt idx="7317">
                  <c:v>11.7072</c:v>
                </c:pt>
                <c:pt idx="7318">
                  <c:v>11.7088</c:v>
                </c:pt>
                <c:pt idx="7319">
                  <c:v>11.7104</c:v>
                </c:pt>
                <c:pt idx="7320">
                  <c:v>11.712</c:v>
                </c:pt>
                <c:pt idx="7321">
                  <c:v>11.713600000000001</c:v>
                </c:pt>
                <c:pt idx="7322">
                  <c:v>11.715200000000001</c:v>
                </c:pt>
                <c:pt idx="7323">
                  <c:v>11.716800000000001</c:v>
                </c:pt>
                <c:pt idx="7324">
                  <c:v>11.718400000000001</c:v>
                </c:pt>
                <c:pt idx="7325">
                  <c:v>11.72</c:v>
                </c:pt>
                <c:pt idx="7326">
                  <c:v>11.7216</c:v>
                </c:pt>
                <c:pt idx="7327">
                  <c:v>11.7232</c:v>
                </c:pt>
                <c:pt idx="7328">
                  <c:v>11.7248</c:v>
                </c:pt>
                <c:pt idx="7329">
                  <c:v>11.7264</c:v>
                </c:pt>
                <c:pt idx="7330">
                  <c:v>11.728</c:v>
                </c:pt>
                <c:pt idx="7331">
                  <c:v>11.729600000000001</c:v>
                </c:pt>
                <c:pt idx="7332">
                  <c:v>11.731200000000001</c:v>
                </c:pt>
                <c:pt idx="7333">
                  <c:v>11.732800000000001</c:v>
                </c:pt>
                <c:pt idx="7334">
                  <c:v>11.734400000000001</c:v>
                </c:pt>
                <c:pt idx="7335">
                  <c:v>11.736000000000001</c:v>
                </c:pt>
                <c:pt idx="7336">
                  <c:v>11.7376</c:v>
                </c:pt>
                <c:pt idx="7337">
                  <c:v>11.7392</c:v>
                </c:pt>
                <c:pt idx="7338">
                  <c:v>11.7408</c:v>
                </c:pt>
                <c:pt idx="7339">
                  <c:v>11.7424</c:v>
                </c:pt>
                <c:pt idx="7340">
                  <c:v>11.744</c:v>
                </c:pt>
                <c:pt idx="7341">
                  <c:v>11.745600000000001</c:v>
                </c:pt>
                <c:pt idx="7342">
                  <c:v>11.747200000000001</c:v>
                </c:pt>
                <c:pt idx="7343">
                  <c:v>11.748800000000001</c:v>
                </c:pt>
                <c:pt idx="7344">
                  <c:v>11.750400000000001</c:v>
                </c:pt>
                <c:pt idx="7345">
                  <c:v>11.752000000000001</c:v>
                </c:pt>
                <c:pt idx="7346">
                  <c:v>11.7536</c:v>
                </c:pt>
                <c:pt idx="7347">
                  <c:v>11.7552</c:v>
                </c:pt>
                <c:pt idx="7348">
                  <c:v>11.7568</c:v>
                </c:pt>
                <c:pt idx="7349">
                  <c:v>11.7584</c:v>
                </c:pt>
                <c:pt idx="7350">
                  <c:v>11.76</c:v>
                </c:pt>
                <c:pt idx="7351">
                  <c:v>11.761600000000001</c:v>
                </c:pt>
                <c:pt idx="7352">
                  <c:v>11.763200000000001</c:v>
                </c:pt>
                <c:pt idx="7353">
                  <c:v>11.764800000000001</c:v>
                </c:pt>
                <c:pt idx="7354">
                  <c:v>11.766400000000001</c:v>
                </c:pt>
                <c:pt idx="7355">
                  <c:v>11.768000000000001</c:v>
                </c:pt>
                <c:pt idx="7356">
                  <c:v>11.769600000000001</c:v>
                </c:pt>
                <c:pt idx="7357">
                  <c:v>11.7712</c:v>
                </c:pt>
                <c:pt idx="7358">
                  <c:v>11.7728</c:v>
                </c:pt>
                <c:pt idx="7359">
                  <c:v>11.7744</c:v>
                </c:pt>
                <c:pt idx="7360">
                  <c:v>11.776</c:v>
                </c:pt>
                <c:pt idx="7361">
                  <c:v>11.777600000000001</c:v>
                </c:pt>
                <c:pt idx="7362">
                  <c:v>11.779200000000001</c:v>
                </c:pt>
                <c:pt idx="7363">
                  <c:v>11.780800000000001</c:v>
                </c:pt>
                <c:pt idx="7364">
                  <c:v>11.782400000000001</c:v>
                </c:pt>
                <c:pt idx="7365">
                  <c:v>11.784000000000001</c:v>
                </c:pt>
                <c:pt idx="7366">
                  <c:v>11.785600000000001</c:v>
                </c:pt>
                <c:pt idx="7367">
                  <c:v>11.7872</c:v>
                </c:pt>
                <c:pt idx="7368">
                  <c:v>11.7888</c:v>
                </c:pt>
                <c:pt idx="7369">
                  <c:v>11.7904</c:v>
                </c:pt>
                <c:pt idx="7370">
                  <c:v>11.792</c:v>
                </c:pt>
                <c:pt idx="7371">
                  <c:v>11.793600000000001</c:v>
                </c:pt>
                <c:pt idx="7372">
                  <c:v>11.795200000000001</c:v>
                </c:pt>
                <c:pt idx="7373">
                  <c:v>11.796800000000001</c:v>
                </c:pt>
                <c:pt idx="7374">
                  <c:v>11.798400000000001</c:v>
                </c:pt>
                <c:pt idx="7375">
                  <c:v>11.8</c:v>
                </c:pt>
                <c:pt idx="7376">
                  <c:v>11.801600000000001</c:v>
                </c:pt>
                <c:pt idx="7377">
                  <c:v>11.8032</c:v>
                </c:pt>
                <c:pt idx="7378">
                  <c:v>11.8048</c:v>
                </c:pt>
                <c:pt idx="7379">
                  <c:v>11.8064</c:v>
                </c:pt>
                <c:pt idx="7380">
                  <c:v>11.808</c:v>
                </c:pt>
                <c:pt idx="7381">
                  <c:v>11.809600000000001</c:v>
                </c:pt>
                <c:pt idx="7382">
                  <c:v>11.811200000000001</c:v>
                </c:pt>
                <c:pt idx="7383">
                  <c:v>11.812800000000001</c:v>
                </c:pt>
                <c:pt idx="7384">
                  <c:v>11.814400000000001</c:v>
                </c:pt>
                <c:pt idx="7385">
                  <c:v>11.816000000000001</c:v>
                </c:pt>
                <c:pt idx="7386">
                  <c:v>11.817600000000001</c:v>
                </c:pt>
                <c:pt idx="7387">
                  <c:v>11.8192</c:v>
                </c:pt>
                <c:pt idx="7388">
                  <c:v>11.8208</c:v>
                </c:pt>
                <c:pt idx="7389">
                  <c:v>11.8224</c:v>
                </c:pt>
                <c:pt idx="7390">
                  <c:v>11.824</c:v>
                </c:pt>
                <c:pt idx="7391">
                  <c:v>11.825600000000001</c:v>
                </c:pt>
                <c:pt idx="7392">
                  <c:v>11.827200000000001</c:v>
                </c:pt>
                <c:pt idx="7393">
                  <c:v>11.828800000000001</c:v>
                </c:pt>
                <c:pt idx="7394">
                  <c:v>11.830400000000001</c:v>
                </c:pt>
                <c:pt idx="7395">
                  <c:v>11.832000000000001</c:v>
                </c:pt>
                <c:pt idx="7396">
                  <c:v>11.833600000000001</c:v>
                </c:pt>
                <c:pt idx="7397">
                  <c:v>11.8352</c:v>
                </c:pt>
                <c:pt idx="7398">
                  <c:v>11.8368</c:v>
                </c:pt>
                <c:pt idx="7399">
                  <c:v>11.8384</c:v>
                </c:pt>
                <c:pt idx="7400">
                  <c:v>11.84</c:v>
                </c:pt>
                <c:pt idx="7401">
                  <c:v>11.8416</c:v>
                </c:pt>
                <c:pt idx="7402">
                  <c:v>11.843200000000001</c:v>
                </c:pt>
                <c:pt idx="7403">
                  <c:v>11.844800000000001</c:v>
                </c:pt>
                <c:pt idx="7404">
                  <c:v>11.846400000000001</c:v>
                </c:pt>
                <c:pt idx="7405">
                  <c:v>11.848000000000001</c:v>
                </c:pt>
                <c:pt idx="7406">
                  <c:v>11.849600000000001</c:v>
                </c:pt>
                <c:pt idx="7407">
                  <c:v>11.8512</c:v>
                </c:pt>
                <c:pt idx="7408">
                  <c:v>11.8528</c:v>
                </c:pt>
                <c:pt idx="7409">
                  <c:v>11.8544</c:v>
                </c:pt>
                <c:pt idx="7410">
                  <c:v>11.856</c:v>
                </c:pt>
                <c:pt idx="7411">
                  <c:v>11.8576</c:v>
                </c:pt>
                <c:pt idx="7412">
                  <c:v>11.859200000000001</c:v>
                </c:pt>
                <c:pt idx="7413">
                  <c:v>11.860800000000001</c:v>
                </c:pt>
                <c:pt idx="7414">
                  <c:v>11.862400000000001</c:v>
                </c:pt>
                <c:pt idx="7415">
                  <c:v>11.864000000000001</c:v>
                </c:pt>
                <c:pt idx="7416">
                  <c:v>11.865600000000001</c:v>
                </c:pt>
                <c:pt idx="7417">
                  <c:v>11.8672</c:v>
                </c:pt>
                <c:pt idx="7418">
                  <c:v>11.8688</c:v>
                </c:pt>
                <c:pt idx="7419">
                  <c:v>11.8704</c:v>
                </c:pt>
                <c:pt idx="7420">
                  <c:v>11.872</c:v>
                </c:pt>
                <c:pt idx="7421">
                  <c:v>11.8736</c:v>
                </c:pt>
                <c:pt idx="7422">
                  <c:v>11.875200000000001</c:v>
                </c:pt>
                <c:pt idx="7423">
                  <c:v>11.876800000000001</c:v>
                </c:pt>
                <c:pt idx="7424">
                  <c:v>11.878400000000001</c:v>
                </c:pt>
                <c:pt idx="7425">
                  <c:v>11.88</c:v>
                </c:pt>
                <c:pt idx="7426">
                  <c:v>11.881600000000001</c:v>
                </c:pt>
                <c:pt idx="7427">
                  <c:v>11.8832</c:v>
                </c:pt>
                <c:pt idx="7428">
                  <c:v>11.8848</c:v>
                </c:pt>
                <c:pt idx="7429">
                  <c:v>11.8864</c:v>
                </c:pt>
                <c:pt idx="7430">
                  <c:v>11.888</c:v>
                </c:pt>
                <c:pt idx="7431">
                  <c:v>11.8896</c:v>
                </c:pt>
                <c:pt idx="7432">
                  <c:v>11.891200000000001</c:v>
                </c:pt>
                <c:pt idx="7433">
                  <c:v>11.892800000000001</c:v>
                </c:pt>
                <c:pt idx="7434">
                  <c:v>11.894400000000001</c:v>
                </c:pt>
                <c:pt idx="7435">
                  <c:v>11.896000000000001</c:v>
                </c:pt>
                <c:pt idx="7436">
                  <c:v>11.897600000000001</c:v>
                </c:pt>
                <c:pt idx="7437">
                  <c:v>11.8992</c:v>
                </c:pt>
                <c:pt idx="7438">
                  <c:v>11.9008</c:v>
                </c:pt>
                <c:pt idx="7439">
                  <c:v>11.9024</c:v>
                </c:pt>
                <c:pt idx="7440">
                  <c:v>11.904</c:v>
                </c:pt>
                <c:pt idx="7441">
                  <c:v>11.9056</c:v>
                </c:pt>
                <c:pt idx="7442">
                  <c:v>11.907200000000001</c:v>
                </c:pt>
                <c:pt idx="7443">
                  <c:v>11.908800000000001</c:v>
                </c:pt>
                <c:pt idx="7444">
                  <c:v>11.910400000000001</c:v>
                </c:pt>
                <c:pt idx="7445">
                  <c:v>11.912000000000001</c:v>
                </c:pt>
                <c:pt idx="7446">
                  <c:v>11.913600000000001</c:v>
                </c:pt>
                <c:pt idx="7447">
                  <c:v>11.9152</c:v>
                </c:pt>
                <c:pt idx="7448">
                  <c:v>11.9168</c:v>
                </c:pt>
                <c:pt idx="7449">
                  <c:v>11.9184</c:v>
                </c:pt>
                <c:pt idx="7450">
                  <c:v>11.92</c:v>
                </c:pt>
                <c:pt idx="7451">
                  <c:v>11.9216</c:v>
                </c:pt>
                <c:pt idx="7452">
                  <c:v>11.923200000000001</c:v>
                </c:pt>
                <c:pt idx="7453">
                  <c:v>11.924800000000001</c:v>
                </c:pt>
                <c:pt idx="7454">
                  <c:v>11.926400000000001</c:v>
                </c:pt>
                <c:pt idx="7455">
                  <c:v>11.928000000000001</c:v>
                </c:pt>
                <c:pt idx="7456">
                  <c:v>11.929600000000001</c:v>
                </c:pt>
                <c:pt idx="7457">
                  <c:v>11.9312</c:v>
                </c:pt>
                <c:pt idx="7458">
                  <c:v>11.9328</c:v>
                </c:pt>
                <c:pt idx="7459">
                  <c:v>11.9344</c:v>
                </c:pt>
                <c:pt idx="7460">
                  <c:v>11.936</c:v>
                </c:pt>
                <c:pt idx="7461">
                  <c:v>11.9376</c:v>
                </c:pt>
                <c:pt idx="7462">
                  <c:v>11.939200000000001</c:v>
                </c:pt>
                <c:pt idx="7463">
                  <c:v>11.940800000000001</c:v>
                </c:pt>
                <c:pt idx="7464">
                  <c:v>11.942400000000001</c:v>
                </c:pt>
                <c:pt idx="7465">
                  <c:v>11.944000000000001</c:v>
                </c:pt>
                <c:pt idx="7466">
                  <c:v>11.945600000000001</c:v>
                </c:pt>
                <c:pt idx="7467">
                  <c:v>11.9472</c:v>
                </c:pt>
                <c:pt idx="7468">
                  <c:v>11.9488</c:v>
                </c:pt>
                <c:pt idx="7469">
                  <c:v>11.9504</c:v>
                </c:pt>
                <c:pt idx="7470">
                  <c:v>11.952</c:v>
                </c:pt>
                <c:pt idx="7471">
                  <c:v>11.9536</c:v>
                </c:pt>
                <c:pt idx="7472">
                  <c:v>11.955200000000001</c:v>
                </c:pt>
                <c:pt idx="7473">
                  <c:v>11.956800000000001</c:v>
                </c:pt>
                <c:pt idx="7474">
                  <c:v>11.958400000000001</c:v>
                </c:pt>
                <c:pt idx="7475">
                  <c:v>11.96</c:v>
                </c:pt>
                <c:pt idx="7476">
                  <c:v>11.961600000000001</c:v>
                </c:pt>
                <c:pt idx="7477">
                  <c:v>11.963200000000001</c:v>
                </c:pt>
                <c:pt idx="7478">
                  <c:v>11.9648</c:v>
                </c:pt>
                <c:pt idx="7479">
                  <c:v>11.9664</c:v>
                </c:pt>
                <c:pt idx="7480">
                  <c:v>11.968</c:v>
                </c:pt>
                <c:pt idx="7481">
                  <c:v>11.9696</c:v>
                </c:pt>
                <c:pt idx="7482">
                  <c:v>11.971200000000001</c:v>
                </c:pt>
                <c:pt idx="7483">
                  <c:v>11.972800000000001</c:v>
                </c:pt>
                <c:pt idx="7484">
                  <c:v>11.974400000000001</c:v>
                </c:pt>
                <c:pt idx="7485">
                  <c:v>11.976000000000001</c:v>
                </c:pt>
                <c:pt idx="7486">
                  <c:v>11.977600000000001</c:v>
                </c:pt>
                <c:pt idx="7487">
                  <c:v>11.979200000000001</c:v>
                </c:pt>
                <c:pt idx="7488">
                  <c:v>11.9808</c:v>
                </c:pt>
                <c:pt idx="7489">
                  <c:v>11.9824</c:v>
                </c:pt>
                <c:pt idx="7490">
                  <c:v>11.984</c:v>
                </c:pt>
                <c:pt idx="7491">
                  <c:v>11.9856</c:v>
                </c:pt>
                <c:pt idx="7492">
                  <c:v>11.987200000000001</c:v>
                </c:pt>
                <c:pt idx="7493">
                  <c:v>11.988800000000001</c:v>
                </c:pt>
                <c:pt idx="7494">
                  <c:v>11.990400000000001</c:v>
                </c:pt>
                <c:pt idx="7495">
                  <c:v>11.992000000000001</c:v>
                </c:pt>
                <c:pt idx="7496">
                  <c:v>11.993600000000001</c:v>
                </c:pt>
                <c:pt idx="7497">
                  <c:v>11.995200000000001</c:v>
                </c:pt>
                <c:pt idx="7498">
                  <c:v>11.9968</c:v>
                </c:pt>
                <c:pt idx="7499">
                  <c:v>11.9984</c:v>
                </c:pt>
                <c:pt idx="7500">
                  <c:v>12</c:v>
                </c:pt>
                <c:pt idx="7501">
                  <c:v>12.0016</c:v>
                </c:pt>
                <c:pt idx="7502">
                  <c:v>12.003200000000001</c:v>
                </c:pt>
                <c:pt idx="7503">
                  <c:v>12.004800000000001</c:v>
                </c:pt>
                <c:pt idx="7504">
                  <c:v>12.006400000000001</c:v>
                </c:pt>
                <c:pt idx="7505">
                  <c:v>12.008000000000001</c:v>
                </c:pt>
                <c:pt idx="7506">
                  <c:v>12.009600000000001</c:v>
                </c:pt>
                <c:pt idx="7507">
                  <c:v>12.011200000000001</c:v>
                </c:pt>
                <c:pt idx="7508">
                  <c:v>12.0128</c:v>
                </c:pt>
                <c:pt idx="7509">
                  <c:v>12.0144</c:v>
                </c:pt>
                <c:pt idx="7510">
                  <c:v>12.016</c:v>
                </c:pt>
                <c:pt idx="7511">
                  <c:v>12.0176</c:v>
                </c:pt>
                <c:pt idx="7512">
                  <c:v>12.019200000000001</c:v>
                </c:pt>
                <c:pt idx="7513">
                  <c:v>12.020800000000001</c:v>
                </c:pt>
                <c:pt idx="7514">
                  <c:v>12.022400000000001</c:v>
                </c:pt>
                <c:pt idx="7515">
                  <c:v>12.024000000000001</c:v>
                </c:pt>
                <c:pt idx="7516">
                  <c:v>12.025600000000001</c:v>
                </c:pt>
                <c:pt idx="7517">
                  <c:v>12.027200000000001</c:v>
                </c:pt>
                <c:pt idx="7518">
                  <c:v>12.0288</c:v>
                </c:pt>
                <c:pt idx="7519">
                  <c:v>12.0304</c:v>
                </c:pt>
                <c:pt idx="7520">
                  <c:v>12.032</c:v>
                </c:pt>
                <c:pt idx="7521">
                  <c:v>12.0336</c:v>
                </c:pt>
                <c:pt idx="7522">
                  <c:v>12.035200000000001</c:v>
                </c:pt>
                <c:pt idx="7523">
                  <c:v>12.036800000000001</c:v>
                </c:pt>
                <c:pt idx="7524">
                  <c:v>12.038400000000001</c:v>
                </c:pt>
                <c:pt idx="7525">
                  <c:v>12.040000000000001</c:v>
                </c:pt>
                <c:pt idx="7526">
                  <c:v>12.041600000000001</c:v>
                </c:pt>
                <c:pt idx="7527">
                  <c:v>12.043200000000001</c:v>
                </c:pt>
                <c:pt idx="7528">
                  <c:v>12.0448</c:v>
                </c:pt>
                <c:pt idx="7529">
                  <c:v>12.0464</c:v>
                </c:pt>
                <c:pt idx="7530">
                  <c:v>12.048</c:v>
                </c:pt>
                <c:pt idx="7531">
                  <c:v>12.0496</c:v>
                </c:pt>
                <c:pt idx="7532">
                  <c:v>12.0512</c:v>
                </c:pt>
                <c:pt idx="7533">
                  <c:v>12.052800000000001</c:v>
                </c:pt>
                <c:pt idx="7534">
                  <c:v>12.054400000000001</c:v>
                </c:pt>
                <c:pt idx="7535">
                  <c:v>12.056000000000001</c:v>
                </c:pt>
                <c:pt idx="7536">
                  <c:v>12.057600000000001</c:v>
                </c:pt>
                <c:pt idx="7537">
                  <c:v>12.059200000000001</c:v>
                </c:pt>
                <c:pt idx="7538">
                  <c:v>12.0608</c:v>
                </c:pt>
                <c:pt idx="7539">
                  <c:v>12.0624</c:v>
                </c:pt>
                <c:pt idx="7540">
                  <c:v>12.064</c:v>
                </c:pt>
                <c:pt idx="7541">
                  <c:v>12.0656</c:v>
                </c:pt>
                <c:pt idx="7542">
                  <c:v>12.0672</c:v>
                </c:pt>
                <c:pt idx="7543">
                  <c:v>12.068800000000001</c:v>
                </c:pt>
                <c:pt idx="7544">
                  <c:v>12.070400000000001</c:v>
                </c:pt>
                <c:pt idx="7545">
                  <c:v>12.072000000000001</c:v>
                </c:pt>
                <c:pt idx="7546">
                  <c:v>12.073600000000001</c:v>
                </c:pt>
                <c:pt idx="7547">
                  <c:v>12.075200000000001</c:v>
                </c:pt>
                <c:pt idx="7548">
                  <c:v>12.0768</c:v>
                </c:pt>
                <c:pt idx="7549">
                  <c:v>12.0784</c:v>
                </c:pt>
                <c:pt idx="7550">
                  <c:v>12.08</c:v>
                </c:pt>
                <c:pt idx="7551">
                  <c:v>12.0816</c:v>
                </c:pt>
                <c:pt idx="7552">
                  <c:v>12.0832</c:v>
                </c:pt>
                <c:pt idx="7553">
                  <c:v>12.084800000000001</c:v>
                </c:pt>
                <c:pt idx="7554">
                  <c:v>12.086400000000001</c:v>
                </c:pt>
                <c:pt idx="7555">
                  <c:v>12.088000000000001</c:v>
                </c:pt>
                <c:pt idx="7556">
                  <c:v>12.089600000000001</c:v>
                </c:pt>
                <c:pt idx="7557">
                  <c:v>12.091200000000001</c:v>
                </c:pt>
                <c:pt idx="7558">
                  <c:v>12.0928</c:v>
                </c:pt>
                <c:pt idx="7559">
                  <c:v>12.0944</c:v>
                </c:pt>
                <c:pt idx="7560">
                  <c:v>12.096</c:v>
                </c:pt>
                <c:pt idx="7561">
                  <c:v>12.0976</c:v>
                </c:pt>
                <c:pt idx="7562">
                  <c:v>12.0992</c:v>
                </c:pt>
                <c:pt idx="7563">
                  <c:v>12.100800000000001</c:v>
                </c:pt>
                <c:pt idx="7564">
                  <c:v>12.102400000000001</c:v>
                </c:pt>
                <c:pt idx="7565">
                  <c:v>12.104000000000001</c:v>
                </c:pt>
                <c:pt idx="7566">
                  <c:v>12.105600000000001</c:v>
                </c:pt>
                <c:pt idx="7567">
                  <c:v>12.107200000000001</c:v>
                </c:pt>
                <c:pt idx="7568">
                  <c:v>12.1088</c:v>
                </c:pt>
                <c:pt idx="7569">
                  <c:v>12.1104</c:v>
                </c:pt>
                <c:pt idx="7570">
                  <c:v>12.112</c:v>
                </c:pt>
                <c:pt idx="7571">
                  <c:v>12.1136</c:v>
                </c:pt>
                <c:pt idx="7572">
                  <c:v>12.1152</c:v>
                </c:pt>
                <c:pt idx="7573">
                  <c:v>12.116800000000001</c:v>
                </c:pt>
                <c:pt idx="7574">
                  <c:v>12.118400000000001</c:v>
                </c:pt>
                <c:pt idx="7575">
                  <c:v>12.120000000000001</c:v>
                </c:pt>
                <c:pt idx="7576">
                  <c:v>12.121600000000001</c:v>
                </c:pt>
                <c:pt idx="7577">
                  <c:v>12.123200000000001</c:v>
                </c:pt>
                <c:pt idx="7578">
                  <c:v>12.1248</c:v>
                </c:pt>
                <c:pt idx="7579">
                  <c:v>12.1264</c:v>
                </c:pt>
                <c:pt idx="7580">
                  <c:v>12.128</c:v>
                </c:pt>
                <c:pt idx="7581">
                  <c:v>12.1296</c:v>
                </c:pt>
                <c:pt idx="7582">
                  <c:v>12.1312</c:v>
                </c:pt>
                <c:pt idx="7583">
                  <c:v>12.132800000000001</c:v>
                </c:pt>
                <c:pt idx="7584">
                  <c:v>12.134400000000001</c:v>
                </c:pt>
                <c:pt idx="7585">
                  <c:v>12.136000000000001</c:v>
                </c:pt>
                <c:pt idx="7586">
                  <c:v>12.137600000000001</c:v>
                </c:pt>
                <c:pt idx="7587">
                  <c:v>12.139200000000001</c:v>
                </c:pt>
                <c:pt idx="7588">
                  <c:v>12.1408</c:v>
                </c:pt>
                <c:pt idx="7589">
                  <c:v>12.1424</c:v>
                </c:pt>
                <c:pt idx="7590">
                  <c:v>12.144</c:v>
                </c:pt>
                <c:pt idx="7591">
                  <c:v>12.1456</c:v>
                </c:pt>
                <c:pt idx="7592">
                  <c:v>12.1472</c:v>
                </c:pt>
                <c:pt idx="7593">
                  <c:v>12.148800000000001</c:v>
                </c:pt>
                <c:pt idx="7594">
                  <c:v>12.150400000000001</c:v>
                </c:pt>
                <c:pt idx="7595">
                  <c:v>12.152000000000001</c:v>
                </c:pt>
                <c:pt idx="7596">
                  <c:v>12.153600000000001</c:v>
                </c:pt>
                <c:pt idx="7597">
                  <c:v>12.155200000000001</c:v>
                </c:pt>
                <c:pt idx="7598">
                  <c:v>12.1568</c:v>
                </c:pt>
                <c:pt idx="7599">
                  <c:v>12.1584</c:v>
                </c:pt>
                <c:pt idx="7600">
                  <c:v>12.16</c:v>
                </c:pt>
                <c:pt idx="7601">
                  <c:v>12.1616</c:v>
                </c:pt>
                <c:pt idx="7602">
                  <c:v>12.1632</c:v>
                </c:pt>
                <c:pt idx="7603">
                  <c:v>12.164800000000001</c:v>
                </c:pt>
                <c:pt idx="7604">
                  <c:v>12.166400000000001</c:v>
                </c:pt>
                <c:pt idx="7605">
                  <c:v>12.168000000000001</c:v>
                </c:pt>
                <c:pt idx="7606">
                  <c:v>12.169600000000001</c:v>
                </c:pt>
                <c:pt idx="7607">
                  <c:v>12.171200000000001</c:v>
                </c:pt>
                <c:pt idx="7608">
                  <c:v>12.172800000000001</c:v>
                </c:pt>
                <c:pt idx="7609">
                  <c:v>12.1744</c:v>
                </c:pt>
                <c:pt idx="7610">
                  <c:v>12.176</c:v>
                </c:pt>
                <c:pt idx="7611">
                  <c:v>12.1776</c:v>
                </c:pt>
                <c:pt idx="7612">
                  <c:v>12.1792</c:v>
                </c:pt>
                <c:pt idx="7613">
                  <c:v>12.180800000000001</c:v>
                </c:pt>
                <c:pt idx="7614">
                  <c:v>12.182400000000001</c:v>
                </c:pt>
                <c:pt idx="7615">
                  <c:v>12.184000000000001</c:v>
                </c:pt>
                <c:pt idx="7616">
                  <c:v>12.185600000000001</c:v>
                </c:pt>
                <c:pt idx="7617">
                  <c:v>12.187200000000001</c:v>
                </c:pt>
                <c:pt idx="7618">
                  <c:v>12.188800000000001</c:v>
                </c:pt>
                <c:pt idx="7619">
                  <c:v>12.1904</c:v>
                </c:pt>
                <c:pt idx="7620">
                  <c:v>12.192</c:v>
                </c:pt>
                <c:pt idx="7621">
                  <c:v>12.1936</c:v>
                </c:pt>
                <c:pt idx="7622">
                  <c:v>12.1952</c:v>
                </c:pt>
                <c:pt idx="7623">
                  <c:v>12.196800000000001</c:v>
                </c:pt>
                <c:pt idx="7624">
                  <c:v>12.198400000000001</c:v>
                </c:pt>
                <c:pt idx="7625">
                  <c:v>12.200000000000001</c:v>
                </c:pt>
                <c:pt idx="7626">
                  <c:v>12.201600000000001</c:v>
                </c:pt>
                <c:pt idx="7627">
                  <c:v>12.203200000000001</c:v>
                </c:pt>
                <c:pt idx="7628">
                  <c:v>12.204800000000001</c:v>
                </c:pt>
                <c:pt idx="7629">
                  <c:v>12.2064</c:v>
                </c:pt>
                <c:pt idx="7630">
                  <c:v>12.208</c:v>
                </c:pt>
                <c:pt idx="7631">
                  <c:v>12.2096</c:v>
                </c:pt>
                <c:pt idx="7632">
                  <c:v>12.2112</c:v>
                </c:pt>
                <c:pt idx="7633">
                  <c:v>12.212800000000001</c:v>
                </c:pt>
                <c:pt idx="7634">
                  <c:v>12.214400000000001</c:v>
                </c:pt>
                <c:pt idx="7635">
                  <c:v>12.216000000000001</c:v>
                </c:pt>
                <c:pt idx="7636">
                  <c:v>12.217600000000001</c:v>
                </c:pt>
                <c:pt idx="7637">
                  <c:v>12.219200000000001</c:v>
                </c:pt>
                <c:pt idx="7638">
                  <c:v>12.220800000000001</c:v>
                </c:pt>
                <c:pt idx="7639">
                  <c:v>12.2224</c:v>
                </c:pt>
                <c:pt idx="7640">
                  <c:v>12.224</c:v>
                </c:pt>
                <c:pt idx="7641">
                  <c:v>12.2256</c:v>
                </c:pt>
                <c:pt idx="7642">
                  <c:v>12.2272</c:v>
                </c:pt>
                <c:pt idx="7643">
                  <c:v>12.228800000000001</c:v>
                </c:pt>
                <c:pt idx="7644">
                  <c:v>12.230400000000001</c:v>
                </c:pt>
                <c:pt idx="7645">
                  <c:v>12.232000000000001</c:v>
                </c:pt>
                <c:pt idx="7646">
                  <c:v>12.233600000000001</c:v>
                </c:pt>
                <c:pt idx="7647">
                  <c:v>12.235200000000001</c:v>
                </c:pt>
                <c:pt idx="7648">
                  <c:v>12.236800000000001</c:v>
                </c:pt>
                <c:pt idx="7649">
                  <c:v>12.2384</c:v>
                </c:pt>
                <c:pt idx="7650">
                  <c:v>12.24</c:v>
                </c:pt>
                <c:pt idx="7651">
                  <c:v>12.2416</c:v>
                </c:pt>
                <c:pt idx="7652">
                  <c:v>12.2432</c:v>
                </c:pt>
                <c:pt idx="7653">
                  <c:v>12.244800000000001</c:v>
                </c:pt>
                <c:pt idx="7654">
                  <c:v>12.246400000000001</c:v>
                </c:pt>
                <c:pt idx="7655">
                  <c:v>12.248000000000001</c:v>
                </c:pt>
                <c:pt idx="7656">
                  <c:v>12.249600000000001</c:v>
                </c:pt>
                <c:pt idx="7657">
                  <c:v>12.251200000000001</c:v>
                </c:pt>
                <c:pt idx="7658">
                  <c:v>12.252800000000001</c:v>
                </c:pt>
                <c:pt idx="7659">
                  <c:v>12.2544</c:v>
                </c:pt>
                <c:pt idx="7660">
                  <c:v>12.256</c:v>
                </c:pt>
                <c:pt idx="7661">
                  <c:v>12.2576</c:v>
                </c:pt>
                <c:pt idx="7662">
                  <c:v>12.2592</c:v>
                </c:pt>
                <c:pt idx="7663">
                  <c:v>12.260800000000001</c:v>
                </c:pt>
                <c:pt idx="7664">
                  <c:v>12.262400000000001</c:v>
                </c:pt>
                <c:pt idx="7665">
                  <c:v>12.264000000000001</c:v>
                </c:pt>
                <c:pt idx="7666">
                  <c:v>12.265600000000001</c:v>
                </c:pt>
                <c:pt idx="7667">
                  <c:v>12.267200000000001</c:v>
                </c:pt>
                <c:pt idx="7668">
                  <c:v>12.268800000000001</c:v>
                </c:pt>
                <c:pt idx="7669">
                  <c:v>12.2704</c:v>
                </c:pt>
                <c:pt idx="7670">
                  <c:v>12.272</c:v>
                </c:pt>
                <c:pt idx="7671">
                  <c:v>12.2736</c:v>
                </c:pt>
                <c:pt idx="7672">
                  <c:v>12.2752</c:v>
                </c:pt>
                <c:pt idx="7673">
                  <c:v>12.2768</c:v>
                </c:pt>
                <c:pt idx="7674">
                  <c:v>12.278400000000001</c:v>
                </c:pt>
                <c:pt idx="7675">
                  <c:v>12.280000000000001</c:v>
                </c:pt>
                <c:pt idx="7676">
                  <c:v>12.281600000000001</c:v>
                </c:pt>
                <c:pt idx="7677">
                  <c:v>12.283200000000001</c:v>
                </c:pt>
                <c:pt idx="7678">
                  <c:v>12.284800000000001</c:v>
                </c:pt>
                <c:pt idx="7679">
                  <c:v>12.2864</c:v>
                </c:pt>
                <c:pt idx="7680">
                  <c:v>12.288</c:v>
                </c:pt>
                <c:pt idx="7681">
                  <c:v>12.2896</c:v>
                </c:pt>
                <c:pt idx="7682">
                  <c:v>12.2912</c:v>
                </c:pt>
                <c:pt idx="7683">
                  <c:v>12.2928</c:v>
                </c:pt>
                <c:pt idx="7684">
                  <c:v>12.294400000000001</c:v>
                </c:pt>
                <c:pt idx="7685">
                  <c:v>12.296000000000001</c:v>
                </c:pt>
                <c:pt idx="7686">
                  <c:v>12.297600000000001</c:v>
                </c:pt>
                <c:pt idx="7687">
                  <c:v>12.299200000000001</c:v>
                </c:pt>
                <c:pt idx="7688">
                  <c:v>12.300800000000001</c:v>
                </c:pt>
                <c:pt idx="7689">
                  <c:v>12.3024</c:v>
                </c:pt>
                <c:pt idx="7690">
                  <c:v>12.304</c:v>
                </c:pt>
                <c:pt idx="7691">
                  <c:v>12.3056</c:v>
                </c:pt>
                <c:pt idx="7692">
                  <c:v>12.3072</c:v>
                </c:pt>
                <c:pt idx="7693">
                  <c:v>12.3088</c:v>
                </c:pt>
                <c:pt idx="7694">
                  <c:v>12.310400000000001</c:v>
                </c:pt>
                <c:pt idx="7695">
                  <c:v>12.312000000000001</c:v>
                </c:pt>
                <c:pt idx="7696">
                  <c:v>12.313600000000001</c:v>
                </c:pt>
                <c:pt idx="7697">
                  <c:v>12.315200000000001</c:v>
                </c:pt>
                <c:pt idx="7698">
                  <c:v>12.316800000000001</c:v>
                </c:pt>
                <c:pt idx="7699">
                  <c:v>12.3184</c:v>
                </c:pt>
                <c:pt idx="7700">
                  <c:v>12.32</c:v>
                </c:pt>
                <c:pt idx="7701">
                  <c:v>12.3216</c:v>
                </c:pt>
                <c:pt idx="7702">
                  <c:v>12.3232</c:v>
                </c:pt>
                <c:pt idx="7703">
                  <c:v>12.3248</c:v>
                </c:pt>
                <c:pt idx="7704">
                  <c:v>12.326400000000001</c:v>
                </c:pt>
                <c:pt idx="7705">
                  <c:v>12.328000000000001</c:v>
                </c:pt>
                <c:pt idx="7706">
                  <c:v>12.329600000000001</c:v>
                </c:pt>
                <c:pt idx="7707">
                  <c:v>12.331200000000001</c:v>
                </c:pt>
                <c:pt idx="7708">
                  <c:v>12.332800000000001</c:v>
                </c:pt>
                <c:pt idx="7709">
                  <c:v>12.3344</c:v>
                </c:pt>
                <c:pt idx="7710">
                  <c:v>12.336</c:v>
                </c:pt>
                <c:pt idx="7711">
                  <c:v>12.3376</c:v>
                </c:pt>
                <c:pt idx="7712">
                  <c:v>12.3392</c:v>
                </c:pt>
                <c:pt idx="7713">
                  <c:v>12.3408</c:v>
                </c:pt>
                <c:pt idx="7714">
                  <c:v>12.342400000000001</c:v>
                </c:pt>
                <c:pt idx="7715">
                  <c:v>12.344000000000001</c:v>
                </c:pt>
                <c:pt idx="7716">
                  <c:v>12.345600000000001</c:v>
                </c:pt>
                <c:pt idx="7717">
                  <c:v>12.347200000000001</c:v>
                </c:pt>
                <c:pt idx="7718">
                  <c:v>12.348800000000001</c:v>
                </c:pt>
                <c:pt idx="7719">
                  <c:v>12.3504</c:v>
                </c:pt>
                <c:pt idx="7720">
                  <c:v>12.352</c:v>
                </c:pt>
                <c:pt idx="7721">
                  <c:v>12.3536</c:v>
                </c:pt>
                <c:pt idx="7722">
                  <c:v>12.3552</c:v>
                </c:pt>
                <c:pt idx="7723">
                  <c:v>12.3568</c:v>
                </c:pt>
                <c:pt idx="7724">
                  <c:v>12.358400000000001</c:v>
                </c:pt>
                <c:pt idx="7725">
                  <c:v>12.360000000000001</c:v>
                </c:pt>
                <c:pt idx="7726">
                  <c:v>12.361600000000001</c:v>
                </c:pt>
                <c:pt idx="7727">
                  <c:v>12.363200000000001</c:v>
                </c:pt>
                <c:pt idx="7728">
                  <c:v>12.364800000000001</c:v>
                </c:pt>
                <c:pt idx="7729">
                  <c:v>12.366400000000001</c:v>
                </c:pt>
                <c:pt idx="7730">
                  <c:v>12.368</c:v>
                </c:pt>
                <c:pt idx="7731">
                  <c:v>12.3696</c:v>
                </c:pt>
                <c:pt idx="7732">
                  <c:v>12.3712</c:v>
                </c:pt>
                <c:pt idx="7733">
                  <c:v>12.3728</c:v>
                </c:pt>
                <c:pt idx="7734">
                  <c:v>12.374400000000001</c:v>
                </c:pt>
                <c:pt idx="7735">
                  <c:v>12.376000000000001</c:v>
                </c:pt>
                <c:pt idx="7736">
                  <c:v>12.377600000000001</c:v>
                </c:pt>
                <c:pt idx="7737">
                  <c:v>12.379200000000001</c:v>
                </c:pt>
                <c:pt idx="7738">
                  <c:v>12.380800000000001</c:v>
                </c:pt>
                <c:pt idx="7739">
                  <c:v>12.382400000000001</c:v>
                </c:pt>
                <c:pt idx="7740">
                  <c:v>12.384</c:v>
                </c:pt>
                <c:pt idx="7741">
                  <c:v>12.3856</c:v>
                </c:pt>
                <c:pt idx="7742">
                  <c:v>12.3872</c:v>
                </c:pt>
                <c:pt idx="7743">
                  <c:v>12.3888</c:v>
                </c:pt>
                <c:pt idx="7744">
                  <c:v>12.390400000000001</c:v>
                </c:pt>
                <c:pt idx="7745">
                  <c:v>12.392000000000001</c:v>
                </c:pt>
                <c:pt idx="7746">
                  <c:v>12.393600000000001</c:v>
                </c:pt>
                <c:pt idx="7747">
                  <c:v>12.395200000000001</c:v>
                </c:pt>
                <c:pt idx="7748">
                  <c:v>12.396800000000001</c:v>
                </c:pt>
                <c:pt idx="7749">
                  <c:v>12.398400000000001</c:v>
                </c:pt>
                <c:pt idx="7750">
                  <c:v>12.4</c:v>
                </c:pt>
                <c:pt idx="7751">
                  <c:v>12.4016</c:v>
                </c:pt>
                <c:pt idx="7752">
                  <c:v>12.4032</c:v>
                </c:pt>
                <c:pt idx="7753">
                  <c:v>12.4048</c:v>
                </c:pt>
                <c:pt idx="7754">
                  <c:v>12.406400000000001</c:v>
                </c:pt>
                <c:pt idx="7755">
                  <c:v>12.408000000000001</c:v>
                </c:pt>
                <c:pt idx="7756">
                  <c:v>12.409600000000001</c:v>
                </c:pt>
                <c:pt idx="7757">
                  <c:v>12.411200000000001</c:v>
                </c:pt>
                <c:pt idx="7758">
                  <c:v>12.412800000000001</c:v>
                </c:pt>
                <c:pt idx="7759">
                  <c:v>12.414400000000001</c:v>
                </c:pt>
                <c:pt idx="7760">
                  <c:v>12.416</c:v>
                </c:pt>
                <c:pt idx="7761">
                  <c:v>12.4176</c:v>
                </c:pt>
                <c:pt idx="7762">
                  <c:v>12.4192</c:v>
                </c:pt>
                <c:pt idx="7763">
                  <c:v>12.4208</c:v>
                </c:pt>
                <c:pt idx="7764">
                  <c:v>12.422400000000001</c:v>
                </c:pt>
                <c:pt idx="7765">
                  <c:v>12.424000000000001</c:v>
                </c:pt>
                <c:pt idx="7766">
                  <c:v>12.425600000000001</c:v>
                </c:pt>
                <c:pt idx="7767">
                  <c:v>12.427200000000001</c:v>
                </c:pt>
                <c:pt idx="7768">
                  <c:v>12.428800000000001</c:v>
                </c:pt>
                <c:pt idx="7769">
                  <c:v>12.430400000000001</c:v>
                </c:pt>
                <c:pt idx="7770">
                  <c:v>12.432</c:v>
                </c:pt>
                <c:pt idx="7771">
                  <c:v>12.4336</c:v>
                </c:pt>
                <c:pt idx="7772">
                  <c:v>12.4352</c:v>
                </c:pt>
                <c:pt idx="7773">
                  <c:v>12.4368</c:v>
                </c:pt>
                <c:pt idx="7774">
                  <c:v>12.438400000000001</c:v>
                </c:pt>
                <c:pt idx="7775">
                  <c:v>12.440000000000001</c:v>
                </c:pt>
                <c:pt idx="7776">
                  <c:v>12.441600000000001</c:v>
                </c:pt>
                <c:pt idx="7777">
                  <c:v>12.443200000000001</c:v>
                </c:pt>
                <c:pt idx="7778">
                  <c:v>12.444800000000001</c:v>
                </c:pt>
                <c:pt idx="7779">
                  <c:v>12.446400000000001</c:v>
                </c:pt>
                <c:pt idx="7780">
                  <c:v>12.448</c:v>
                </c:pt>
                <c:pt idx="7781">
                  <c:v>12.4496</c:v>
                </c:pt>
                <c:pt idx="7782">
                  <c:v>12.4512</c:v>
                </c:pt>
                <c:pt idx="7783">
                  <c:v>12.4528</c:v>
                </c:pt>
                <c:pt idx="7784">
                  <c:v>12.454400000000001</c:v>
                </c:pt>
                <c:pt idx="7785">
                  <c:v>12.456000000000001</c:v>
                </c:pt>
                <c:pt idx="7786">
                  <c:v>12.457600000000001</c:v>
                </c:pt>
                <c:pt idx="7787">
                  <c:v>12.459200000000001</c:v>
                </c:pt>
                <c:pt idx="7788">
                  <c:v>12.460800000000001</c:v>
                </c:pt>
                <c:pt idx="7789">
                  <c:v>12.462400000000001</c:v>
                </c:pt>
                <c:pt idx="7790">
                  <c:v>12.464</c:v>
                </c:pt>
                <c:pt idx="7791">
                  <c:v>12.4656</c:v>
                </c:pt>
                <c:pt idx="7792">
                  <c:v>12.4672</c:v>
                </c:pt>
                <c:pt idx="7793">
                  <c:v>12.4688</c:v>
                </c:pt>
                <c:pt idx="7794">
                  <c:v>12.470400000000001</c:v>
                </c:pt>
                <c:pt idx="7795">
                  <c:v>12.472000000000001</c:v>
                </c:pt>
                <c:pt idx="7796">
                  <c:v>12.473600000000001</c:v>
                </c:pt>
                <c:pt idx="7797">
                  <c:v>12.475200000000001</c:v>
                </c:pt>
                <c:pt idx="7798">
                  <c:v>12.476800000000001</c:v>
                </c:pt>
                <c:pt idx="7799">
                  <c:v>12.478400000000001</c:v>
                </c:pt>
                <c:pt idx="7800">
                  <c:v>12.48</c:v>
                </c:pt>
                <c:pt idx="7801">
                  <c:v>12.4816</c:v>
                </c:pt>
                <c:pt idx="7802">
                  <c:v>12.4832</c:v>
                </c:pt>
                <c:pt idx="7803">
                  <c:v>12.4848</c:v>
                </c:pt>
                <c:pt idx="7804">
                  <c:v>12.4864</c:v>
                </c:pt>
                <c:pt idx="7805">
                  <c:v>12.488000000000001</c:v>
                </c:pt>
                <c:pt idx="7806">
                  <c:v>12.489600000000001</c:v>
                </c:pt>
                <c:pt idx="7807">
                  <c:v>12.491200000000001</c:v>
                </c:pt>
                <c:pt idx="7808">
                  <c:v>12.492800000000001</c:v>
                </c:pt>
                <c:pt idx="7809">
                  <c:v>12.494400000000001</c:v>
                </c:pt>
                <c:pt idx="7810">
                  <c:v>12.496</c:v>
                </c:pt>
                <c:pt idx="7811">
                  <c:v>12.4976</c:v>
                </c:pt>
                <c:pt idx="7812">
                  <c:v>12.4992</c:v>
                </c:pt>
                <c:pt idx="7813">
                  <c:v>12.5008</c:v>
                </c:pt>
                <c:pt idx="7814">
                  <c:v>12.5024</c:v>
                </c:pt>
                <c:pt idx="7815">
                  <c:v>12.504000000000001</c:v>
                </c:pt>
                <c:pt idx="7816">
                  <c:v>12.505600000000001</c:v>
                </c:pt>
                <c:pt idx="7817">
                  <c:v>12.507200000000001</c:v>
                </c:pt>
                <c:pt idx="7818">
                  <c:v>12.508800000000001</c:v>
                </c:pt>
                <c:pt idx="7819">
                  <c:v>12.510400000000001</c:v>
                </c:pt>
                <c:pt idx="7820">
                  <c:v>12.512</c:v>
                </c:pt>
                <c:pt idx="7821">
                  <c:v>12.5136</c:v>
                </c:pt>
                <c:pt idx="7822">
                  <c:v>12.5152</c:v>
                </c:pt>
                <c:pt idx="7823">
                  <c:v>12.5168</c:v>
                </c:pt>
                <c:pt idx="7824">
                  <c:v>12.5184</c:v>
                </c:pt>
                <c:pt idx="7825">
                  <c:v>12.520000000000001</c:v>
                </c:pt>
                <c:pt idx="7826">
                  <c:v>12.521600000000001</c:v>
                </c:pt>
                <c:pt idx="7827">
                  <c:v>12.523200000000001</c:v>
                </c:pt>
                <c:pt idx="7828">
                  <c:v>12.524800000000001</c:v>
                </c:pt>
                <c:pt idx="7829">
                  <c:v>12.526400000000001</c:v>
                </c:pt>
                <c:pt idx="7830">
                  <c:v>12.528</c:v>
                </c:pt>
                <c:pt idx="7831">
                  <c:v>12.5296</c:v>
                </c:pt>
                <c:pt idx="7832">
                  <c:v>12.5312</c:v>
                </c:pt>
                <c:pt idx="7833">
                  <c:v>12.5328</c:v>
                </c:pt>
                <c:pt idx="7834">
                  <c:v>12.5344</c:v>
                </c:pt>
                <c:pt idx="7835">
                  <c:v>12.536000000000001</c:v>
                </c:pt>
                <c:pt idx="7836">
                  <c:v>12.537600000000001</c:v>
                </c:pt>
                <c:pt idx="7837">
                  <c:v>12.539200000000001</c:v>
                </c:pt>
                <c:pt idx="7838">
                  <c:v>12.540800000000001</c:v>
                </c:pt>
                <c:pt idx="7839">
                  <c:v>12.542400000000001</c:v>
                </c:pt>
                <c:pt idx="7840">
                  <c:v>12.544</c:v>
                </c:pt>
                <c:pt idx="7841">
                  <c:v>12.5456</c:v>
                </c:pt>
                <c:pt idx="7842">
                  <c:v>12.5472</c:v>
                </c:pt>
                <c:pt idx="7843">
                  <c:v>12.5488</c:v>
                </c:pt>
                <c:pt idx="7844">
                  <c:v>12.5504</c:v>
                </c:pt>
                <c:pt idx="7845">
                  <c:v>12.552000000000001</c:v>
                </c:pt>
                <c:pt idx="7846">
                  <c:v>12.553600000000001</c:v>
                </c:pt>
                <c:pt idx="7847">
                  <c:v>12.555200000000001</c:v>
                </c:pt>
                <c:pt idx="7848">
                  <c:v>12.556800000000001</c:v>
                </c:pt>
                <c:pt idx="7849">
                  <c:v>12.558400000000001</c:v>
                </c:pt>
                <c:pt idx="7850">
                  <c:v>12.56</c:v>
                </c:pt>
                <c:pt idx="7851">
                  <c:v>12.5616</c:v>
                </c:pt>
                <c:pt idx="7852">
                  <c:v>12.5632</c:v>
                </c:pt>
                <c:pt idx="7853">
                  <c:v>12.5648</c:v>
                </c:pt>
                <c:pt idx="7854">
                  <c:v>12.5664</c:v>
                </c:pt>
                <c:pt idx="7855">
                  <c:v>12.568000000000001</c:v>
                </c:pt>
                <c:pt idx="7856">
                  <c:v>12.569600000000001</c:v>
                </c:pt>
                <c:pt idx="7857">
                  <c:v>12.571200000000001</c:v>
                </c:pt>
                <c:pt idx="7858">
                  <c:v>12.572800000000001</c:v>
                </c:pt>
                <c:pt idx="7859">
                  <c:v>12.574400000000001</c:v>
                </c:pt>
                <c:pt idx="7860">
                  <c:v>12.576000000000001</c:v>
                </c:pt>
                <c:pt idx="7861">
                  <c:v>12.5776</c:v>
                </c:pt>
                <c:pt idx="7862">
                  <c:v>12.5792</c:v>
                </c:pt>
                <c:pt idx="7863">
                  <c:v>12.5808</c:v>
                </c:pt>
                <c:pt idx="7864">
                  <c:v>12.5824</c:v>
                </c:pt>
                <c:pt idx="7865">
                  <c:v>12.584000000000001</c:v>
                </c:pt>
                <c:pt idx="7866">
                  <c:v>12.585600000000001</c:v>
                </c:pt>
                <c:pt idx="7867">
                  <c:v>12.587200000000001</c:v>
                </c:pt>
                <c:pt idx="7868">
                  <c:v>12.588800000000001</c:v>
                </c:pt>
                <c:pt idx="7869">
                  <c:v>12.590400000000001</c:v>
                </c:pt>
                <c:pt idx="7870">
                  <c:v>12.592000000000001</c:v>
                </c:pt>
                <c:pt idx="7871">
                  <c:v>12.5936</c:v>
                </c:pt>
                <c:pt idx="7872">
                  <c:v>12.5952</c:v>
                </c:pt>
                <c:pt idx="7873">
                  <c:v>12.5968</c:v>
                </c:pt>
                <c:pt idx="7874">
                  <c:v>12.5984</c:v>
                </c:pt>
                <c:pt idx="7875">
                  <c:v>12.600000000000001</c:v>
                </c:pt>
                <c:pt idx="7876">
                  <c:v>12.601600000000001</c:v>
                </c:pt>
                <c:pt idx="7877">
                  <c:v>12.603200000000001</c:v>
                </c:pt>
                <c:pt idx="7878">
                  <c:v>12.604800000000001</c:v>
                </c:pt>
                <c:pt idx="7879">
                  <c:v>12.606400000000001</c:v>
                </c:pt>
                <c:pt idx="7880">
                  <c:v>12.608000000000001</c:v>
                </c:pt>
                <c:pt idx="7881">
                  <c:v>12.6096</c:v>
                </c:pt>
                <c:pt idx="7882">
                  <c:v>12.6112</c:v>
                </c:pt>
                <c:pt idx="7883">
                  <c:v>12.6128</c:v>
                </c:pt>
                <c:pt idx="7884">
                  <c:v>12.6144</c:v>
                </c:pt>
                <c:pt idx="7885">
                  <c:v>12.616000000000001</c:v>
                </c:pt>
                <c:pt idx="7886">
                  <c:v>12.617600000000001</c:v>
                </c:pt>
                <c:pt idx="7887">
                  <c:v>12.619200000000001</c:v>
                </c:pt>
                <c:pt idx="7888">
                  <c:v>12.620800000000001</c:v>
                </c:pt>
                <c:pt idx="7889">
                  <c:v>12.622400000000001</c:v>
                </c:pt>
                <c:pt idx="7890">
                  <c:v>12.624000000000001</c:v>
                </c:pt>
                <c:pt idx="7891">
                  <c:v>12.6256</c:v>
                </c:pt>
                <c:pt idx="7892">
                  <c:v>12.6272</c:v>
                </c:pt>
                <c:pt idx="7893">
                  <c:v>12.6288</c:v>
                </c:pt>
                <c:pt idx="7894">
                  <c:v>12.6304</c:v>
                </c:pt>
                <c:pt idx="7895">
                  <c:v>12.632000000000001</c:v>
                </c:pt>
                <c:pt idx="7896">
                  <c:v>12.633600000000001</c:v>
                </c:pt>
                <c:pt idx="7897">
                  <c:v>12.635200000000001</c:v>
                </c:pt>
                <c:pt idx="7898">
                  <c:v>12.636800000000001</c:v>
                </c:pt>
                <c:pt idx="7899">
                  <c:v>12.638400000000001</c:v>
                </c:pt>
                <c:pt idx="7900">
                  <c:v>12.64</c:v>
                </c:pt>
                <c:pt idx="7901">
                  <c:v>12.6416</c:v>
                </c:pt>
                <c:pt idx="7902">
                  <c:v>12.6432</c:v>
                </c:pt>
                <c:pt idx="7903">
                  <c:v>12.6448</c:v>
                </c:pt>
                <c:pt idx="7904">
                  <c:v>12.6464</c:v>
                </c:pt>
                <c:pt idx="7905">
                  <c:v>12.648000000000001</c:v>
                </c:pt>
                <c:pt idx="7906">
                  <c:v>12.649600000000001</c:v>
                </c:pt>
                <c:pt idx="7907">
                  <c:v>12.651200000000001</c:v>
                </c:pt>
                <c:pt idx="7908">
                  <c:v>12.652800000000001</c:v>
                </c:pt>
                <c:pt idx="7909">
                  <c:v>12.654400000000001</c:v>
                </c:pt>
                <c:pt idx="7910">
                  <c:v>12.656000000000001</c:v>
                </c:pt>
                <c:pt idx="7911">
                  <c:v>12.6576</c:v>
                </c:pt>
                <c:pt idx="7912">
                  <c:v>12.6592</c:v>
                </c:pt>
                <c:pt idx="7913">
                  <c:v>12.6608</c:v>
                </c:pt>
                <c:pt idx="7914">
                  <c:v>12.6624</c:v>
                </c:pt>
                <c:pt idx="7915">
                  <c:v>12.664000000000001</c:v>
                </c:pt>
                <c:pt idx="7916">
                  <c:v>12.665600000000001</c:v>
                </c:pt>
                <c:pt idx="7917">
                  <c:v>12.667200000000001</c:v>
                </c:pt>
                <c:pt idx="7918">
                  <c:v>12.668800000000001</c:v>
                </c:pt>
                <c:pt idx="7919">
                  <c:v>12.670400000000001</c:v>
                </c:pt>
                <c:pt idx="7920">
                  <c:v>12.672000000000001</c:v>
                </c:pt>
                <c:pt idx="7921">
                  <c:v>12.6736</c:v>
                </c:pt>
                <c:pt idx="7922">
                  <c:v>12.6752</c:v>
                </c:pt>
                <c:pt idx="7923">
                  <c:v>12.6768</c:v>
                </c:pt>
                <c:pt idx="7924">
                  <c:v>12.6784</c:v>
                </c:pt>
                <c:pt idx="7925">
                  <c:v>12.680000000000001</c:v>
                </c:pt>
                <c:pt idx="7926">
                  <c:v>12.681600000000001</c:v>
                </c:pt>
                <c:pt idx="7927">
                  <c:v>12.683200000000001</c:v>
                </c:pt>
                <c:pt idx="7928">
                  <c:v>12.684800000000001</c:v>
                </c:pt>
                <c:pt idx="7929">
                  <c:v>12.686400000000001</c:v>
                </c:pt>
                <c:pt idx="7930">
                  <c:v>12.688000000000001</c:v>
                </c:pt>
                <c:pt idx="7931">
                  <c:v>12.6896</c:v>
                </c:pt>
                <c:pt idx="7932">
                  <c:v>12.6912</c:v>
                </c:pt>
                <c:pt idx="7933">
                  <c:v>12.6928</c:v>
                </c:pt>
                <c:pt idx="7934">
                  <c:v>12.6944</c:v>
                </c:pt>
                <c:pt idx="7935">
                  <c:v>12.696</c:v>
                </c:pt>
                <c:pt idx="7936">
                  <c:v>12.697600000000001</c:v>
                </c:pt>
                <c:pt idx="7937">
                  <c:v>12.699200000000001</c:v>
                </c:pt>
                <c:pt idx="7938">
                  <c:v>12.700800000000001</c:v>
                </c:pt>
                <c:pt idx="7939">
                  <c:v>12.702400000000001</c:v>
                </c:pt>
                <c:pt idx="7940">
                  <c:v>12.704000000000001</c:v>
                </c:pt>
                <c:pt idx="7941">
                  <c:v>12.7056</c:v>
                </c:pt>
                <c:pt idx="7942">
                  <c:v>12.7072</c:v>
                </c:pt>
                <c:pt idx="7943">
                  <c:v>12.7088</c:v>
                </c:pt>
                <c:pt idx="7944">
                  <c:v>12.7104</c:v>
                </c:pt>
                <c:pt idx="7945">
                  <c:v>12.712</c:v>
                </c:pt>
                <c:pt idx="7946">
                  <c:v>12.713600000000001</c:v>
                </c:pt>
                <c:pt idx="7947">
                  <c:v>12.715200000000001</c:v>
                </c:pt>
                <c:pt idx="7948">
                  <c:v>12.716800000000001</c:v>
                </c:pt>
                <c:pt idx="7949">
                  <c:v>12.718400000000001</c:v>
                </c:pt>
                <c:pt idx="7950">
                  <c:v>12.72</c:v>
                </c:pt>
                <c:pt idx="7951">
                  <c:v>12.7216</c:v>
                </c:pt>
                <c:pt idx="7952">
                  <c:v>12.7232</c:v>
                </c:pt>
                <c:pt idx="7953">
                  <c:v>12.7248</c:v>
                </c:pt>
                <c:pt idx="7954">
                  <c:v>12.7264</c:v>
                </c:pt>
                <c:pt idx="7955">
                  <c:v>12.728</c:v>
                </c:pt>
                <c:pt idx="7956">
                  <c:v>12.729600000000001</c:v>
                </c:pt>
                <c:pt idx="7957">
                  <c:v>12.731200000000001</c:v>
                </c:pt>
                <c:pt idx="7958">
                  <c:v>12.732800000000001</c:v>
                </c:pt>
                <c:pt idx="7959">
                  <c:v>12.734400000000001</c:v>
                </c:pt>
                <c:pt idx="7960">
                  <c:v>12.736000000000001</c:v>
                </c:pt>
                <c:pt idx="7961">
                  <c:v>12.7376</c:v>
                </c:pt>
                <c:pt idx="7962">
                  <c:v>12.7392</c:v>
                </c:pt>
                <c:pt idx="7963">
                  <c:v>12.7408</c:v>
                </c:pt>
                <c:pt idx="7964">
                  <c:v>12.7424</c:v>
                </c:pt>
                <c:pt idx="7965">
                  <c:v>12.744</c:v>
                </c:pt>
                <c:pt idx="7966">
                  <c:v>12.745600000000001</c:v>
                </c:pt>
                <c:pt idx="7967">
                  <c:v>12.747200000000001</c:v>
                </c:pt>
                <c:pt idx="7968">
                  <c:v>12.748800000000001</c:v>
                </c:pt>
                <c:pt idx="7969">
                  <c:v>12.750400000000001</c:v>
                </c:pt>
                <c:pt idx="7970">
                  <c:v>12.752000000000001</c:v>
                </c:pt>
                <c:pt idx="7971">
                  <c:v>12.7536</c:v>
                </c:pt>
                <c:pt idx="7972">
                  <c:v>12.7552</c:v>
                </c:pt>
                <c:pt idx="7973">
                  <c:v>12.7568</c:v>
                </c:pt>
                <c:pt idx="7974">
                  <c:v>12.7584</c:v>
                </c:pt>
                <c:pt idx="7975">
                  <c:v>12.76</c:v>
                </c:pt>
                <c:pt idx="7976">
                  <c:v>12.761600000000001</c:v>
                </c:pt>
                <c:pt idx="7977">
                  <c:v>12.763200000000001</c:v>
                </c:pt>
                <c:pt idx="7978">
                  <c:v>12.764800000000001</c:v>
                </c:pt>
                <c:pt idx="7979">
                  <c:v>12.766400000000001</c:v>
                </c:pt>
                <c:pt idx="7980">
                  <c:v>12.768000000000001</c:v>
                </c:pt>
                <c:pt idx="7981">
                  <c:v>12.769600000000001</c:v>
                </c:pt>
                <c:pt idx="7982">
                  <c:v>12.7712</c:v>
                </c:pt>
                <c:pt idx="7983">
                  <c:v>12.7728</c:v>
                </c:pt>
                <c:pt idx="7984">
                  <c:v>12.7744</c:v>
                </c:pt>
                <c:pt idx="7985">
                  <c:v>12.776</c:v>
                </c:pt>
                <c:pt idx="7986">
                  <c:v>12.777600000000001</c:v>
                </c:pt>
                <c:pt idx="7987">
                  <c:v>12.779200000000001</c:v>
                </c:pt>
                <c:pt idx="7988">
                  <c:v>12.780800000000001</c:v>
                </c:pt>
                <c:pt idx="7989">
                  <c:v>12.782400000000001</c:v>
                </c:pt>
                <c:pt idx="7990">
                  <c:v>12.784000000000001</c:v>
                </c:pt>
                <c:pt idx="7991">
                  <c:v>12.785600000000001</c:v>
                </c:pt>
                <c:pt idx="7992">
                  <c:v>12.7872</c:v>
                </c:pt>
                <c:pt idx="7993">
                  <c:v>12.7888</c:v>
                </c:pt>
                <c:pt idx="7994">
                  <c:v>12.7904</c:v>
                </c:pt>
                <c:pt idx="7995">
                  <c:v>12.792</c:v>
                </c:pt>
                <c:pt idx="7996">
                  <c:v>12.793600000000001</c:v>
                </c:pt>
                <c:pt idx="7997">
                  <c:v>12.795200000000001</c:v>
                </c:pt>
                <c:pt idx="7998">
                  <c:v>12.796800000000001</c:v>
                </c:pt>
                <c:pt idx="7999">
                  <c:v>12.798400000000001</c:v>
                </c:pt>
                <c:pt idx="8000">
                  <c:v>12.8</c:v>
                </c:pt>
                <c:pt idx="8001">
                  <c:v>12.801600000000001</c:v>
                </c:pt>
                <c:pt idx="8002">
                  <c:v>12.8032</c:v>
                </c:pt>
                <c:pt idx="8003">
                  <c:v>12.8048</c:v>
                </c:pt>
                <c:pt idx="8004">
                  <c:v>12.8064</c:v>
                </c:pt>
                <c:pt idx="8005">
                  <c:v>12.808</c:v>
                </c:pt>
                <c:pt idx="8006">
                  <c:v>12.809600000000001</c:v>
                </c:pt>
                <c:pt idx="8007">
                  <c:v>12.811200000000001</c:v>
                </c:pt>
                <c:pt idx="8008">
                  <c:v>12.812800000000001</c:v>
                </c:pt>
                <c:pt idx="8009">
                  <c:v>12.814400000000001</c:v>
                </c:pt>
                <c:pt idx="8010">
                  <c:v>12.816000000000001</c:v>
                </c:pt>
                <c:pt idx="8011">
                  <c:v>12.817600000000001</c:v>
                </c:pt>
                <c:pt idx="8012">
                  <c:v>12.8192</c:v>
                </c:pt>
                <c:pt idx="8013">
                  <c:v>12.8208</c:v>
                </c:pt>
                <c:pt idx="8014">
                  <c:v>12.8224</c:v>
                </c:pt>
                <c:pt idx="8015">
                  <c:v>12.824</c:v>
                </c:pt>
                <c:pt idx="8016">
                  <c:v>12.825600000000001</c:v>
                </c:pt>
                <c:pt idx="8017">
                  <c:v>12.827200000000001</c:v>
                </c:pt>
                <c:pt idx="8018">
                  <c:v>12.828800000000001</c:v>
                </c:pt>
                <c:pt idx="8019">
                  <c:v>12.830400000000001</c:v>
                </c:pt>
                <c:pt idx="8020">
                  <c:v>12.832000000000001</c:v>
                </c:pt>
                <c:pt idx="8021">
                  <c:v>12.833600000000001</c:v>
                </c:pt>
                <c:pt idx="8022">
                  <c:v>12.8352</c:v>
                </c:pt>
                <c:pt idx="8023">
                  <c:v>12.8368</c:v>
                </c:pt>
                <c:pt idx="8024">
                  <c:v>12.8384</c:v>
                </c:pt>
                <c:pt idx="8025">
                  <c:v>12.84</c:v>
                </c:pt>
                <c:pt idx="8026">
                  <c:v>12.841600000000001</c:v>
                </c:pt>
                <c:pt idx="8027">
                  <c:v>12.843200000000001</c:v>
                </c:pt>
                <c:pt idx="8028">
                  <c:v>12.844800000000001</c:v>
                </c:pt>
                <c:pt idx="8029">
                  <c:v>12.846400000000001</c:v>
                </c:pt>
                <c:pt idx="8030">
                  <c:v>12.848000000000001</c:v>
                </c:pt>
                <c:pt idx="8031">
                  <c:v>12.849600000000001</c:v>
                </c:pt>
                <c:pt idx="8032">
                  <c:v>12.8512</c:v>
                </c:pt>
                <c:pt idx="8033">
                  <c:v>12.8528</c:v>
                </c:pt>
                <c:pt idx="8034">
                  <c:v>12.8544</c:v>
                </c:pt>
                <c:pt idx="8035">
                  <c:v>12.856</c:v>
                </c:pt>
                <c:pt idx="8036">
                  <c:v>12.857600000000001</c:v>
                </c:pt>
                <c:pt idx="8037">
                  <c:v>12.859200000000001</c:v>
                </c:pt>
                <c:pt idx="8038">
                  <c:v>12.860800000000001</c:v>
                </c:pt>
                <c:pt idx="8039">
                  <c:v>12.862400000000001</c:v>
                </c:pt>
                <c:pt idx="8040">
                  <c:v>12.864000000000001</c:v>
                </c:pt>
                <c:pt idx="8041">
                  <c:v>12.865600000000001</c:v>
                </c:pt>
                <c:pt idx="8042">
                  <c:v>12.8672</c:v>
                </c:pt>
                <c:pt idx="8043">
                  <c:v>12.8688</c:v>
                </c:pt>
                <c:pt idx="8044">
                  <c:v>12.8704</c:v>
                </c:pt>
                <c:pt idx="8045">
                  <c:v>12.872</c:v>
                </c:pt>
                <c:pt idx="8046">
                  <c:v>12.873600000000001</c:v>
                </c:pt>
                <c:pt idx="8047">
                  <c:v>12.875200000000001</c:v>
                </c:pt>
                <c:pt idx="8048">
                  <c:v>12.876800000000001</c:v>
                </c:pt>
                <c:pt idx="8049">
                  <c:v>12.878400000000001</c:v>
                </c:pt>
                <c:pt idx="8050">
                  <c:v>12.88</c:v>
                </c:pt>
                <c:pt idx="8051">
                  <c:v>12.881600000000001</c:v>
                </c:pt>
                <c:pt idx="8052">
                  <c:v>12.8832</c:v>
                </c:pt>
                <c:pt idx="8053">
                  <c:v>12.8848</c:v>
                </c:pt>
                <c:pt idx="8054">
                  <c:v>12.8864</c:v>
                </c:pt>
                <c:pt idx="8055">
                  <c:v>12.888</c:v>
                </c:pt>
                <c:pt idx="8056">
                  <c:v>12.889600000000002</c:v>
                </c:pt>
                <c:pt idx="8057">
                  <c:v>12.891200000000001</c:v>
                </c:pt>
                <c:pt idx="8058">
                  <c:v>12.892800000000001</c:v>
                </c:pt>
                <c:pt idx="8059">
                  <c:v>12.894400000000001</c:v>
                </c:pt>
                <c:pt idx="8060">
                  <c:v>12.896000000000001</c:v>
                </c:pt>
                <c:pt idx="8061">
                  <c:v>12.897600000000001</c:v>
                </c:pt>
                <c:pt idx="8062">
                  <c:v>12.8992</c:v>
                </c:pt>
                <c:pt idx="8063">
                  <c:v>12.9008</c:v>
                </c:pt>
                <c:pt idx="8064">
                  <c:v>12.9024</c:v>
                </c:pt>
                <c:pt idx="8065">
                  <c:v>12.904</c:v>
                </c:pt>
                <c:pt idx="8066">
                  <c:v>12.9056</c:v>
                </c:pt>
                <c:pt idx="8067">
                  <c:v>12.907200000000001</c:v>
                </c:pt>
                <c:pt idx="8068">
                  <c:v>12.908800000000001</c:v>
                </c:pt>
                <c:pt idx="8069">
                  <c:v>12.910400000000001</c:v>
                </c:pt>
                <c:pt idx="8070">
                  <c:v>12.912000000000001</c:v>
                </c:pt>
                <c:pt idx="8071">
                  <c:v>12.913600000000001</c:v>
                </c:pt>
                <c:pt idx="8072">
                  <c:v>12.9152</c:v>
                </c:pt>
                <c:pt idx="8073">
                  <c:v>12.9168</c:v>
                </c:pt>
                <c:pt idx="8074">
                  <c:v>12.9184</c:v>
                </c:pt>
                <c:pt idx="8075">
                  <c:v>12.92</c:v>
                </c:pt>
                <c:pt idx="8076">
                  <c:v>12.9216</c:v>
                </c:pt>
                <c:pt idx="8077">
                  <c:v>12.923200000000001</c:v>
                </c:pt>
                <c:pt idx="8078">
                  <c:v>12.924800000000001</c:v>
                </c:pt>
                <c:pt idx="8079">
                  <c:v>12.926400000000001</c:v>
                </c:pt>
                <c:pt idx="8080">
                  <c:v>12.928000000000001</c:v>
                </c:pt>
                <c:pt idx="8081">
                  <c:v>12.929600000000001</c:v>
                </c:pt>
                <c:pt idx="8082">
                  <c:v>12.9312</c:v>
                </c:pt>
                <c:pt idx="8083">
                  <c:v>12.9328</c:v>
                </c:pt>
                <c:pt idx="8084">
                  <c:v>12.9344</c:v>
                </c:pt>
                <c:pt idx="8085">
                  <c:v>12.936</c:v>
                </c:pt>
                <c:pt idx="8086">
                  <c:v>12.9376</c:v>
                </c:pt>
                <c:pt idx="8087">
                  <c:v>12.939200000000001</c:v>
                </c:pt>
                <c:pt idx="8088">
                  <c:v>12.940800000000001</c:v>
                </c:pt>
                <c:pt idx="8089">
                  <c:v>12.942400000000001</c:v>
                </c:pt>
                <c:pt idx="8090">
                  <c:v>12.944000000000001</c:v>
                </c:pt>
                <c:pt idx="8091">
                  <c:v>12.945600000000001</c:v>
                </c:pt>
                <c:pt idx="8092">
                  <c:v>12.9472</c:v>
                </c:pt>
                <c:pt idx="8093">
                  <c:v>12.9488</c:v>
                </c:pt>
                <c:pt idx="8094">
                  <c:v>12.9504</c:v>
                </c:pt>
                <c:pt idx="8095">
                  <c:v>12.952</c:v>
                </c:pt>
                <c:pt idx="8096">
                  <c:v>12.9536</c:v>
                </c:pt>
                <c:pt idx="8097">
                  <c:v>12.955200000000001</c:v>
                </c:pt>
                <c:pt idx="8098">
                  <c:v>12.956800000000001</c:v>
                </c:pt>
                <c:pt idx="8099">
                  <c:v>12.958400000000001</c:v>
                </c:pt>
                <c:pt idx="8100">
                  <c:v>12.96</c:v>
                </c:pt>
                <c:pt idx="8101">
                  <c:v>12.961600000000001</c:v>
                </c:pt>
                <c:pt idx="8102">
                  <c:v>12.963200000000001</c:v>
                </c:pt>
                <c:pt idx="8103">
                  <c:v>12.9648</c:v>
                </c:pt>
                <c:pt idx="8104">
                  <c:v>12.9664</c:v>
                </c:pt>
                <c:pt idx="8105">
                  <c:v>12.968</c:v>
                </c:pt>
                <c:pt idx="8106">
                  <c:v>12.9696</c:v>
                </c:pt>
                <c:pt idx="8107">
                  <c:v>12.971200000000001</c:v>
                </c:pt>
                <c:pt idx="8108">
                  <c:v>12.972800000000001</c:v>
                </c:pt>
                <c:pt idx="8109">
                  <c:v>12.974400000000001</c:v>
                </c:pt>
                <c:pt idx="8110">
                  <c:v>12.976000000000001</c:v>
                </c:pt>
                <c:pt idx="8111">
                  <c:v>12.977600000000001</c:v>
                </c:pt>
                <c:pt idx="8112">
                  <c:v>12.979200000000001</c:v>
                </c:pt>
                <c:pt idx="8113">
                  <c:v>12.9808</c:v>
                </c:pt>
                <c:pt idx="8114">
                  <c:v>12.9824</c:v>
                </c:pt>
                <c:pt idx="8115">
                  <c:v>12.984</c:v>
                </c:pt>
                <c:pt idx="8116">
                  <c:v>12.9856</c:v>
                </c:pt>
                <c:pt idx="8117">
                  <c:v>12.987200000000001</c:v>
                </c:pt>
                <c:pt idx="8118">
                  <c:v>12.988800000000001</c:v>
                </c:pt>
                <c:pt idx="8119">
                  <c:v>12.990400000000001</c:v>
                </c:pt>
                <c:pt idx="8120">
                  <c:v>12.992000000000001</c:v>
                </c:pt>
                <c:pt idx="8121">
                  <c:v>12.993600000000001</c:v>
                </c:pt>
                <c:pt idx="8122">
                  <c:v>12.995200000000001</c:v>
                </c:pt>
                <c:pt idx="8123">
                  <c:v>12.9968</c:v>
                </c:pt>
                <c:pt idx="8124">
                  <c:v>12.9984</c:v>
                </c:pt>
                <c:pt idx="8125">
                  <c:v>13</c:v>
                </c:pt>
                <c:pt idx="8126">
                  <c:v>13.0016</c:v>
                </c:pt>
                <c:pt idx="8127">
                  <c:v>13.003200000000001</c:v>
                </c:pt>
                <c:pt idx="8128">
                  <c:v>13.004800000000001</c:v>
                </c:pt>
                <c:pt idx="8129">
                  <c:v>13.006400000000001</c:v>
                </c:pt>
                <c:pt idx="8130">
                  <c:v>13.008000000000001</c:v>
                </c:pt>
                <c:pt idx="8131">
                  <c:v>13.009600000000001</c:v>
                </c:pt>
                <c:pt idx="8132">
                  <c:v>13.011200000000001</c:v>
                </c:pt>
                <c:pt idx="8133">
                  <c:v>13.0128</c:v>
                </c:pt>
                <c:pt idx="8134">
                  <c:v>13.0144</c:v>
                </c:pt>
                <c:pt idx="8135">
                  <c:v>13.016</c:v>
                </c:pt>
                <c:pt idx="8136">
                  <c:v>13.0176</c:v>
                </c:pt>
                <c:pt idx="8137">
                  <c:v>13.019200000000001</c:v>
                </c:pt>
                <c:pt idx="8138">
                  <c:v>13.020800000000001</c:v>
                </c:pt>
                <c:pt idx="8139">
                  <c:v>13.022400000000001</c:v>
                </c:pt>
                <c:pt idx="8140">
                  <c:v>13.024000000000001</c:v>
                </c:pt>
                <c:pt idx="8141">
                  <c:v>13.025600000000001</c:v>
                </c:pt>
                <c:pt idx="8142">
                  <c:v>13.027200000000001</c:v>
                </c:pt>
                <c:pt idx="8143">
                  <c:v>13.0288</c:v>
                </c:pt>
                <c:pt idx="8144">
                  <c:v>13.0304</c:v>
                </c:pt>
                <c:pt idx="8145">
                  <c:v>13.032</c:v>
                </c:pt>
                <c:pt idx="8146">
                  <c:v>13.0336</c:v>
                </c:pt>
                <c:pt idx="8147">
                  <c:v>13.035200000000001</c:v>
                </c:pt>
                <c:pt idx="8148">
                  <c:v>13.036800000000001</c:v>
                </c:pt>
                <c:pt idx="8149">
                  <c:v>13.038400000000001</c:v>
                </c:pt>
                <c:pt idx="8150">
                  <c:v>13.040000000000001</c:v>
                </c:pt>
                <c:pt idx="8151">
                  <c:v>13.041600000000001</c:v>
                </c:pt>
                <c:pt idx="8152">
                  <c:v>13.043200000000001</c:v>
                </c:pt>
                <c:pt idx="8153">
                  <c:v>13.0448</c:v>
                </c:pt>
                <c:pt idx="8154">
                  <c:v>13.0464</c:v>
                </c:pt>
                <c:pt idx="8155">
                  <c:v>13.048</c:v>
                </c:pt>
                <c:pt idx="8156">
                  <c:v>13.0496</c:v>
                </c:pt>
                <c:pt idx="8157">
                  <c:v>13.051200000000001</c:v>
                </c:pt>
                <c:pt idx="8158">
                  <c:v>13.052800000000001</c:v>
                </c:pt>
                <c:pt idx="8159">
                  <c:v>13.054400000000001</c:v>
                </c:pt>
                <c:pt idx="8160">
                  <c:v>13.056000000000001</c:v>
                </c:pt>
                <c:pt idx="8161">
                  <c:v>13.057600000000001</c:v>
                </c:pt>
                <c:pt idx="8162">
                  <c:v>13.059200000000001</c:v>
                </c:pt>
                <c:pt idx="8163">
                  <c:v>13.0608</c:v>
                </c:pt>
                <c:pt idx="8164">
                  <c:v>13.0624</c:v>
                </c:pt>
                <c:pt idx="8165">
                  <c:v>13.064</c:v>
                </c:pt>
                <c:pt idx="8166">
                  <c:v>13.0656</c:v>
                </c:pt>
                <c:pt idx="8167">
                  <c:v>13.067200000000001</c:v>
                </c:pt>
                <c:pt idx="8168">
                  <c:v>13.068800000000001</c:v>
                </c:pt>
                <c:pt idx="8169">
                  <c:v>13.070400000000001</c:v>
                </c:pt>
                <c:pt idx="8170">
                  <c:v>13.072000000000001</c:v>
                </c:pt>
                <c:pt idx="8171">
                  <c:v>13.073600000000001</c:v>
                </c:pt>
                <c:pt idx="8172">
                  <c:v>13.075200000000001</c:v>
                </c:pt>
                <c:pt idx="8173">
                  <c:v>13.0768</c:v>
                </c:pt>
                <c:pt idx="8174">
                  <c:v>13.0784</c:v>
                </c:pt>
                <c:pt idx="8175">
                  <c:v>13.08</c:v>
                </c:pt>
                <c:pt idx="8176">
                  <c:v>13.0816</c:v>
                </c:pt>
                <c:pt idx="8177">
                  <c:v>13.083200000000001</c:v>
                </c:pt>
                <c:pt idx="8178">
                  <c:v>13.084800000000001</c:v>
                </c:pt>
                <c:pt idx="8179">
                  <c:v>13.086400000000001</c:v>
                </c:pt>
                <c:pt idx="8180">
                  <c:v>13.088000000000001</c:v>
                </c:pt>
                <c:pt idx="8181">
                  <c:v>13.089600000000001</c:v>
                </c:pt>
                <c:pt idx="8182">
                  <c:v>13.091200000000001</c:v>
                </c:pt>
                <c:pt idx="8183">
                  <c:v>13.0928</c:v>
                </c:pt>
                <c:pt idx="8184">
                  <c:v>13.0944</c:v>
                </c:pt>
                <c:pt idx="8185">
                  <c:v>13.096</c:v>
                </c:pt>
                <c:pt idx="8186">
                  <c:v>13.0976</c:v>
                </c:pt>
                <c:pt idx="8187">
                  <c:v>13.099200000000002</c:v>
                </c:pt>
                <c:pt idx="8188">
                  <c:v>13.100800000000001</c:v>
                </c:pt>
                <c:pt idx="8189">
                  <c:v>13.102400000000001</c:v>
                </c:pt>
                <c:pt idx="8190">
                  <c:v>13.104000000000001</c:v>
                </c:pt>
                <c:pt idx="8191">
                  <c:v>13.105600000000001</c:v>
                </c:pt>
                <c:pt idx="8192">
                  <c:v>13.107200000000001</c:v>
                </c:pt>
                <c:pt idx="8193">
                  <c:v>13.1088</c:v>
                </c:pt>
                <c:pt idx="8194">
                  <c:v>13.1104</c:v>
                </c:pt>
                <c:pt idx="8195">
                  <c:v>13.112</c:v>
                </c:pt>
                <c:pt idx="8196">
                  <c:v>13.1136</c:v>
                </c:pt>
                <c:pt idx="8197">
                  <c:v>13.1152</c:v>
                </c:pt>
                <c:pt idx="8198">
                  <c:v>13.116800000000001</c:v>
                </c:pt>
                <c:pt idx="8199">
                  <c:v>13.118400000000001</c:v>
                </c:pt>
                <c:pt idx="8200">
                  <c:v>13.120000000000001</c:v>
                </c:pt>
                <c:pt idx="8201">
                  <c:v>13.121600000000001</c:v>
                </c:pt>
                <c:pt idx="8202">
                  <c:v>13.123200000000001</c:v>
                </c:pt>
                <c:pt idx="8203">
                  <c:v>13.1248</c:v>
                </c:pt>
                <c:pt idx="8204">
                  <c:v>13.1264</c:v>
                </c:pt>
                <c:pt idx="8205">
                  <c:v>13.128</c:v>
                </c:pt>
                <c:pt idx="8206">
                  <c:v>13.1296</c:v>
                </c:pt>
                <c:pt idx="8207">
                  <c:v>13.1312</c:v>
                </c:pt>
                <c:pt idx="8208">
                  <c:v>13.132800000000001</c:v>
                </c:pt>
                <c:pt idx="8209">
                  <c:v>13.134400000000001</c:v>
                </c:pt>
                <c:pt idx="8210">
                  <c:v>13.136000000000001</c:v>
                </c:pt>
                <c:pt idx="8211">
                  <c:v>13.137600000000001</c:v>
                </c:pt>
                <c:pt idx="8212">
                  <c:v>13.139200000000001</c:v>
                </c:pt>
                <c:pt idx="8213">
                  <c:v>13.1408</c:v>
                </c:pt>
                <c:pt idx="8214">
                  <c:v>13.1424</c:v>
                </c:pt>
                <c:pt idx="8215">
                  <c:v>13.144</c:v>
                </c:pt>
                <c:pt idx="8216">
                  <c:v>13.1456</c:v>
                </c:pt>
                <c:pt idx="8217">
                  <c:v>13.1472</c:v>
                </c:pt>
                <c:pt idx="8218">
                  <c:v>13.148800000000001</c:v>
                </c:pt>
                <c:pt idx="8219">
                  <c:v>13.150400000000001</c:v>
                </c:pt>
                <c:pt idx="8220">
                  <c:v>13.152000000000001</c:v>
                </c:pt>
                <c:pt idx="8221">
                  <c:v>13.153600000000001</c:v>
                </c:pt>
                <c:pt idx="8222">
                  <c:v>13.155200000000001</c:v>
                </c:pt>
                <c:pt idx="8223">
                  <c:v>13.1568</c:v>
                </c:pt>
                <c:pt idx="8224">
                  <c:v>13.1584</c:v>
                </c:pt>
                <c:pt idx="8225">
                  <c:v>13.16</c:v>
                </c:pt>
                <c:pt idx="8226">
                  <c:v>13.1616</c:v>
                </c:pt>
                <c:pt idx="8227">
                  <c:v>13.1632</c:v>
                </c:pt>
                <c:pt idx="8228">
                  <c:v>13.164800000000001</c:v>
                </c:pt>
                <c:pt idx="8229">
                  <c:v>13.166400000000001</c:v>
                </c:pt>
                <c:pt idx="8230">
                  <c:v>13.168000000000001</c:v>
                </c:pt>
                <c:pt idx="8231">
                  <c:v>13.169600000000001</c:v>
                </c:pt>
                <c:pt idx="8232">
                  <c:v>13.171200000000001</c:v>
                </c:pt>
                <c:pt idx="8233">
                  <c:v>13.172800000000001</c:v>
                </c:pt>
                <c:pt idx="8234">
                  <c:v>13.1744</c:v>
                </c:pt>
                <c:pt idx="8235">
                  <c:v>13.176</c:v>
                </c:pt>
                <c:pt idx="8236">
                  <c:v>13.1776</c:v>
                </c:pt>
                <c:pt idx="8237">
                  <c:v>13.1792</c:v>
                </c:pt>
                <c:pt idx="8238">
                  <c:v>13.180800000000001</c:v>
                </c:pt>
                <c:pt idx="8239">
                  <c:v>13.182400000000001</c:v>
                </c:pt>
                <c:pt idx="8240">
                  <c:v>13.184000000000001</c:v>
                </c:pt>
                <c:pt idx="8241">
                  <c:v>13.185600000000001</c:v>
                </c:pt>
                <c:pt idx="8242">
                  <c:v>13.187200000000001</c:v>
                </c:pt>
                <c:pt idx="8243">
                  <c:v>13.188800000000001</c:v>
                </c:pt>
                <c:pt idx="8244">
                  <c:v>13.1904</c:v>
                </c:pt>
                <c:pt idx="8245">
                  <c:v>13.192</c:v>
                </c:pt>
                <c:pt idx="8246">
                  <c:v>13.1936</c:v>
                </c:pt>
                <c:pt idx="8247">
                  <c:v>13.1952</c:v>
                </c:pt>
                <c:pt idx="8248">
                  <c:v>13.196800000000001</c:v>
                </c:pt>
                <c:pt idx="8249">
                  <c:v>13.198400000000001</c:v>
                </c:pt>
                <c:pt idx="8250">
                  <c:v>13.200000000000001</c:v>
                </c:pt>
                <c:pt idx="8251">
                  <c:v>13.201600000000001</c:v>
                </c:pt>
                <c:pt idx="8252">
                  <c:v>13.203200000000001</c:v>
                </c:pt>
                <c:pt idx="8253">
                  <c:v>13.204800000000001</c:v>
                </c:pt>
                <c:pt idx="8254">
                  <c:v>13.2064</c:v>
                </c:pt>
                <c:pt idx="8255">
                  <c:v>13.208</c:v>
                </c:pt>
                <c:pt idx="8256">
                  <c:v>13.2096</c:v>
                </c:pt>
                <c:pt idx="8257">
                  <c:v>13.2112</c:v>
                </c:pt>
                <c:pt idx="8258">
                  <c:v>13.212800000000001</c:v>
                </c:pt>
                <c:pt idx="8259">
                  <c:v>13.214400000000001</c:v>
                </c:pt>
                <c:pt idx="8260">
                  <c:v>13.216000000000001</c:v>
                </c:pt>
                <c:pt idx="8261">
                  <c:v>13.217600000000001</c:v>
                </c:pt>
                <c:pt idx="8262">
                  <c:v>13.219200000000001</c:v>
                </c:pt>
                <c:pt idx="8263">
                  <c:v>13.220800000000001</c:v>
                </c:pt>
                <c:pt idx="8264">
                  <c:v>13.2224</c:v>
                </c:pt>
                <c:pt idx="8265">
                  <c:v>13.224</c:v>
                </c:pt>
                <c:pt idx="8266">
                  <c:v>13.2256</c:v>
                </c:pt>
                <c:pt idx="8267">
                  <c:v>13.2272</c:v>
                </c:pt>
                <c:pt idx="8268">
                  <c:v>13.228800000000001</c:v>
                </c:pt>
                <c:pt idx="8269">
                  <c:v>13.230400000000001</c:v>
                </c:pt>
                <c:pt idx="8270">
                  <c:v>13.232000000000001</c:v>
                </c:pt>
                <c:pt idx="8271">
                  <c:v>13.233600000000001</c:v>
                </c:pt>
                <c:pt idx="8272">
                  <c:v>13.235200000000001</c:v>
                </c:pt>
                <c:pt idx="8273">
                  <c:v>13.236800000000001</c:v>
                </c:pt>
                <c:pt idx="8274">
                  <c:v>13.2384</c:v>
                </c:pt>
                <c:pt idx="8275">
                  <c:v>13.24</c:v>
                </c:pt>
                <c:pt idx="8276">
                  <c:v>13.2416</c:v>
                </c:pt>
                <c:pt idx="8277">
                  <c:v>13.2432</c:v>
                </c:pt>
                <c:pt idx="8278">
                  <c:v>13.244800000000001</c:v>
                </c:pt>
                <c:pt idx="8279">
                  <c:v>13.246400000000001</c:v>
                </c:pt>
                <c:pt idx="8280">
                  <c:v>13.248000000000001</c:v>
                </c:pt>
                <c:pt idx="8281">
                  <c:v>13.249600000000001</c:v>
                </c:pt>
                <c:pt idx="8282">
                  <c:v>13.251200000000001</c:v>
                </c:pt>
                <c:pt idx="8283">
                  <c:v>13.252800000000001</c:v>
                </c:pt>
                <c:pt idx="8284">
                  <c:v>13.2544</c:v>
                </c:pt>
                <c:pt idx="8285">
                  <c:v>13.256</c:v>
                </c:pt>
                <c:pt idx="8286">
                  <c:v>13.2576</c:v>
                </c:pt>
                <c:pt idx="8287">
                  <c:v>13.2592</c:v>
                </c:pt>
                <c:pt idx="8288">
                  <c:v>13.260800000000001</c:v>
                </c:pt>
                <c:pt idx="8289">
                  <c:v>13.262400000000001</c:v>
                </c:pt>
                <c:pt idx="8290">
                  <c:v>13.264000000000001</c:v>
                </c:pt>
                <c:pt idx="8291">
                  <c:v>13.265600000000001</c:v>
                </c:pt>
                <c:pt idx="8292">
                  <c:v>13.267200000000001</c:v>
                </c:pt>
                <c:pt idx="8293">
                  <c:v>13.268800000000001</c:v>
                </c:pt>
                <c:pt idx="8294">
                  <c:v>13.2704</c:v>
                </c:pt>
                <c:pt idx="8295">
                  <c:v>13.272</c:v>
                </c:pt>
                <c:pt idx="8296">
                  <c:v>13.2736</c:v>
                </c:pt>
                <c:pt idx="8297">
                  <c:v>13.2752</c:v>
                </c:pt>
                <c:pt idx="8298">
                  <c:v>13.276800000000001</c:v>
                </c:pt>
                <c:pt idx="8299">
                  <c:v>13.278400000000001</c:v>
                </c:pt>
                <c:pt idx="8300">
                  <c:v>13.280000000000001</c:v>
                </c:pt>
                <c:pt idx="8301">
                  <c:v>13.281600000000001</c:v>
                </c:pt>
                <c:pt idx="8302">
                  <c:v>13.283200000000001</c:v>
                </c:pt>
                <c:pt idx="8303">
                  <c:v>13.284800000000001</c:v>
                </c:pt>
                <c:pt idx="8304">
                  <c:v>13.2864</c:v>
                </c:pt>
                <c:pt idx="8305">
                  <c:v>13.288</c:v>
                </c:pt>
                <c:pt idx="8306">
                  <c:v>13.2896</c:v>
                </c:pt>
                <c:pt idx="8307">
                  <c:v>13.2912</c:v>
                </c:pt>
                <c:pt idx="8308">
                  <c:v>13.292800000000002</c:v>
                </c:pt>
                <c:pt idx="8309">
                  <c:v>13.294400000000001</c:v>
                </c:pt>
                <c:pt idx="8310">
                  <c:v>13.296000000000001</c:v>
                </c:pt>
                <c:pt idx="8311">
                  <c:v>13.297600000000001</c:v>
                </c:pt>
                <c:pt idx="8312">
                  <c:v>13.299200000000001</c:v>
                </c:pt>
                <c:pt idx="8313">
                  <c:v>13.300800000000001</c:v>
                </c:pt>
                <c:pt idx="8314">
                  <c:v>13.3024</c:v>
                </c:pt>
                <c:pt idx="8315">
                  <c:v>13.304</c:v>
                </c:pt>
                <c:pt idx="8316">
                  <c:v>13.3056</c:v>
                </c:pt>
                <c:pt idx="8317">
                  <c:v>13.3072</c:v>
                </c:pt>
                <c:pt idx="8318">
                  <c:v>13.308800000000002</c:v>
                </c:pt>
                <c:pt idx="8319">
                  <c:v>13.310400000000001</c:v>
                </c:pt>
                <c:pt idx="8320">
                  <c:v>13.312000000000001</c:v>
                </c:pt>
                <c:pt idx="8321">
                  <c:v>13.313600000000001</c:v>
                </c:pt>
                <c:pt idx="8322">
                  <c:v>13.315200000000001</c:v>
                </c:pt>
                <c:pt idx="8323">
                  <c:v>13.316800000000001</c:v>
                </c:pt>
                <c:pt idx="8324">
                  <c:v>13.3184</c:v>
                </c:pt>
                <c:pt idx="8325">
                  <c:v>13.32</c:v>
                </c:pt>
                <c:pt idx="8326">
                  <c:v>13.3216</c:v>
                </c:pt>
                <c:pt idx="8327">
                  <c:v>13.3232</c:v>
                </c:pt>
                <c:pt idx="8328">
                  <c:v>13.3248</c:v>
                </c:pt>
                <c:pt idx="8329">
                  <c:v>13.326400000000001</c:v>
                </c:pt>
                <c:pt idx="8330">
                  <c:v>13.328000000000001</c:v>
                </c:pt>
                <c:pt idx="8331">
                  <c:v>13.329600000000001</c:v>
                </c:pt>
                <c:pt idx="8332">
                  <c:v>13.331200000000001</c:v>
                </c:pt>
                <c:pt idx="8333">
                  <c:v>13.332800000000001</c:v>
                </c:pt>
                <c:pt idx="8334">
                  <c:v>13.3344</c:v>
                </c:pt>
                <c:pt idx="8335">
                  <c:v>13.336</c:v>
                </c:pt>
                <c:pt idx="8336">
                  <c:v>13.3376</c:v>
                </c:pt>
                <c:pt idx="8337">
                  <c:v>13.3392</c:v>
                </c:pt>
                <c:pt idx="8338">
                  <c:v>13.3408</c:v>
                </c:pt>
                <c:pt idx="8339">
                  <c:v>13.342400000000001</c:v>
                </c:pt>
                <c:pt idx="8340">
                  <c:v>13.344000000000001</c:v>
                </c:pt>
                <c:pt idx="8341">
                  <c:v>13.345600000000001</c:v>
                </c:pt>
                <c:pt idx="8342">
                  <c:v>13.347200000000001</c:v>
                </c:pt>
                <c:pt idx="8343">
                  <c:v>13.348800000000001</c:v>
                </c:pt>
                <c:pt idx="8344">
                  <c:v>13.3504</c:v>
                </c:pt>
                <c:pt idx="8345">
                  <c:v>13.352</c:v>
                </c:pt>
                <c:pt idx="8346">
                  <c:v>13.3536</c:v>
                </c:pt>
                <c:pt idx="8347">
                  <c:v>13.3552</c:v>
                </c:pt>
                <c:pt idx="8348">
                  <c:v>13.3568</c:v>
                </c:pt>
                <c:pt idx="8349">
                  <c:v>13.358400000000001</c:v>
                </c:pt>
                <c:pt idx="8350">
                  <c:v>13.360000000000001</c:v>
                </c:pt>
                <c:pt idx="8351">
                  <c:v>13.361600000000001</c:v>
                </c:pt>
                <c:pt idx="8352">
                  <c:v>13.363200000000001</c:v>
                </c:pt>
                <c:pt idx="8353">
                  <c:v>13.364800000000001</c:v>
                </c:pt>
                <c:pt idx="8354">
                  <c:v>13.366400000000001</c:v>
                </c:pt>
                <c:pt idx="8355">
                  <c:v>13.368</c:v>
                </c:pt>
                <c:pt idx="8356">
                  <c:v>13.3696</c:v>
                </c:pt>
                <c:pt idx="8357">
                  <c:v>13.3712</c:v>
                </c:pt>
                <c:pt idx="8358">
                  <c:v>13.3728</c:v>
                </c:pt>
                <c:pt idx="8359">
                  <c:v>13.374400000000001</c:v>
                </c:pt>
                <c:pt idx="8360">
                  <c:v>13.376000000000001</c:v>
                </c:pt>
                <c:pt idx="8361">
                  <c:v>13.377600000000001</c:v>
                </c:pt>
                <c:pt idx="8362">
                  <c:v>13.379200000000001</c:v>
                </c:pt>
                <c:pt idx="8363">
                  <c:v>13.380800000000001</c:v>
                </c:pt>
                <c:pt idx="8364">
                  <c:v>13.382400000000001</c:v>
                </c:pt>
                <c:pt idx="8365">
                  <c:v>13.384</c:v>
                </c:pt>
                <c:pt idx="8366">
                  <c:v>13.3856</c:v>
                </c:pt>
                <c:pt idx="8367">
                  <c:v>13.3872</c:v>
                </c:pt>
                <c:pt idx="8368">
                  <c:v>13.3888</c:v>
                </c:pt>
                <c:pt idx="8369">
                  <c:v>13.390400000000001</c:v>
                </c:pt>
                <c:pt idx="8370">
                  <c:v>13.392000000000001</c:v>
                </c:pt>
                <c:pt idx="8371">
                  <c:v>13.393600000000001</c:v>
                </c:pt>
                <c:pt idx="8372">
                  <c:v>13.395200000000001</c:v>
                </c:pt>
                <c:pt idx="8373">
                  <c:v>13.396800000000001</c:v>
                </c:pt>
                <c:pt idx="8374">
                  <c:v>13.398400000000001</c:v>
                </c:pt>
                <c:pt idx="8375">
                  <c:v>13.4</c:v>
                </c:pt>
                <c:pt idx="8376">
                  <c:v>13.4016</c:v>
                </c:pt>
                <c:pt idx="8377">
                  <c:v>13.4032</c:v>
                </c:pt>
                <c:pt idx="8378">
                  <c:v>13.4048</c:v>
                </c:pt>
                <c:pt idx="8379">
                  <c:v>13.406400000000001</c:v>
                </c:pt>
                <c:pt idx="8380">
                  <c:v>13.408000000000001</c:v>
                </c:pt>
                <c:pt idx="8381">
                  <c:v>13.409600000000001</c:v>
                </c:pt>
                <c:pt idx="8382">
                  <c:v>13.411200000000001</c:v>
                </c:pt>
                <c:pt idx="8383">
                  <c:v>13.412800000000001</c:v>
                </c:pt>
                <c:pt idx="8384">
                  <c:v>13.414400000000001</c:v>
                </c:pt>
                <c:pt idx="8385">
                  <c:v>13.416</c:v>
                </c:pt>
                <c:pt idx="8386">
                  <c:v>13.4176</c:v>
                </c:pt>
                <c:pt idx="8387">
                  <c:v>13.4192</c:v>
                </c:pt>
                <c:pt idx="8388">
                  <c:v>13.4208</c:v>
                </c:pt>
                <c:pt idx="8389">
                  <c:v>13.422400000000001</c:v>
                </c:pt>
                <c:pt idx="8390">
                  <c:v>13.424000000000001</c:v>
                </c:pt>
                <c:pt idx="8391">
                  <c:v>13.425600000000001</c:v>
                </c:pt>
                <c:pt idx="8392">
                  <c:v>13.427200000000001</c:v>
                </c:pt>
                <c:pt idx="8393">
                  <c:v>13.428800000000001</c:v>
                </c:pt>
                <c:pt idx="8394">
                  <c:v>13.430400000000001</c:v>
                </c:pt>
                <c:pt idx="8395">
                  <c:v>13.432</c:v>
                </c:pt>
                <c:pt idx="8396">
                  <c:v>13.4336</c:v>
                </c:pt>
                <c:pt idx="8397">
                  <c:v>13.4352</c:v>
                </c:pt>
                <c:pt idx="8398">
                  <c:v>13.4368</c:v>
                </c:pt>
                <c:pt idx="8399">
                  <c:v>13.438400000000001</c:v>
                </c:pt>
                <c:pt idx="8400">
                  <c:v>13.440000000000001</c:v>
                </c:pt>
                <c:pt idx="8401">
                  <c:v>13.441600000000001</c:v>
                </c:pt>
                <c:pt idx="8402">
                  <c:v>13.443200000000001</c:v>
                </c:pt>
                <c:pt idx="8403">
                  <c:v>13.444800000000001</c:v>
                </c:pt>
                <c:pt idx="8404">
                  <c:v>13.446400000000001</c:v>
                </c:pt>
                <c:pt idx="8405">
                  <c:v>13.448</c:v>
                </c:pt>
                <c:pt idx="8406">
                  <c:v>13.4496</c:v>
                </c:pt>
                <c:pt idx="8407">
                  <c:v>13.4512</c:v>
                </c:pt>
                <c:pt idx="8408">
                  <c:v>13.4528</c:v>
                </c:pt>
                <c:pt idx="8409">
                  <c:v>13.454400000000001</c:v>
                </c:pt>
                <c:pt idx="8410">
                  <c:v>13.456000000000001</c:v>
                </c:pt>
                <c:pt idx="8411">
                  <c:v>13.457600000000001</c:v>
                </c:pt>
                <c:pt idx="8412">
                  <c:v>13.459200000000001</c:v>
                </c:pt>
                <c:pt idx="8413">
                  <c:v>13.460800000000001</c:v>
                </c:pt>
                <c:pt idx="8414">
                  <c:v>13.462400000000001</c:v>
                </c:pt>
                <c:pt idx="8415">
                  <c:v>13.464</c:v>
                </c:pt>
                <c:pt idx="8416">
                  <c:v>13.4656</c:v>
                </c:pt>
                <c:pt idx="8417">
                  <c:v>13.4672</c:v>
                </c:pt>
                <c:pt idx="8418">
                  <c:v>13.4688</c:v>
                </c:pt>
                <c:pt idx="8419">
                  <c:v>13.470400000000001</c:v>
                </c:pt>
                <c:pt idx="8420">
                  <c:v>13.472000000000001</c:v>
                </c:pt>
                <c:pt idx="8421">
                  <c:v>13.473600000000001</c:v>
                </c:pt>
                <c:pt idx="8422">
                  <c:v>13.475200000000001</c:v>
                </c:pt>
                <c:pt idx="8423">
                  <c:v>13.476800000000001</c:v>
                </c:pt>
                <c:pt idx="8424">
                  <c:v>13.478400000000001</c:v>
                </c:pt>
                <c:pt idx="8425">
                  <c:v>13.48</c:v>
                </c:pt>
                <c:pt idx="8426">
                  <c:v>13.4816</c:v>
                </c:pt>
                <c:pt idx="8427">
                  <c:v>13.4832</c:v>
                </c:pt>
                <c:pt idx="8428">
                  <c:v>13.4848</c:v>
                </c:pt>
                <c:pt idx="8429">
                  <c:v>13.486400000000001</c:v>
                </c:pt>
                <c:pt idx="8430">
                  <c:v>13.488000000000001</c:v>
                </c:pt>
                <c:pt idx="8431">
                  <c:v>13.489600000000001</c:v>
                </c:pt>
                <c:pt idx="8432">
                  <c:v>13.491200000000001</c:v>
                </c:pt>
                <c:pt idx="8433">
                  <c:v>13.492800000000001</c:v>
                </c:pt>
                <c:pt idx="8434">
                  <c:v>13.494400000000001</c:v>
                </c:pt>
                <c:pt idx="8435">
                  <c:v>13.496</c:v>
                </c:pt>
                <c:pt idx="8436">
                  <c:v>13.4976</c:v>
                </c:pt>
                <c:pt idx="8437">
                  <c:v>13.4992</c:v>
                </c:pt>
                <c:pt idx="8438">
                  <c:v>13.5008</c:v>
                </c:pt>
                <c:pt idx="8439">
                  <c:v>13.502400000000002</c:v>
                </c:pt>
                <c:pt idx="8440">
                  <c:v>13.504000000000001</c:v>
                </c:pt>
                <c:pt idx="8441">
                  <c:v>13.505600000000001</c:v>
                </c:pt>
                <c:pt idx="8442">
                  <c:v>13.507200000000001</c:v>
                </c:pt>
                <c:pt idx="8443">
                  <c:v>13.508800000000001</c:v>
                </c:pt>
                <c:pt idx="8444">
                  <c:v>13.510400000000001</c:v>
                </c:pt>
                <c:pt idx="8445">
                  <c:v>13.512</c:v>
                </c:pt>
                <c:pt idx="8446">
                  <c:v>13.5136</c:v>
                </c:pt>
                <c:pt idx="8447">
                  <c:v>13.5152</c:v>
                </c:pt>
                <c:pt idx="8448">
                  <c:v>13.5168</c:v>
                </c:pt>
                <c:pt idx="8449">
                  <c:v>13.518400000000002</c:v>
                </c:pt>
                <c:pt idx="8450">
                  <c:v>13.520000000000001</c:v>
                </c:pt>
                <c:pt idx="8451">
                  <c:v>13.521600000000001</c:v>
                </c:pt>
                <c:pt idx="8452">
                  <c:v>13.523200000000001</c:v>
                </c:pt>
                <c:pt idx="8453">
                  <c:v>13.524800000000001</c:v>
                </c:pt>
                <c:pt idx="8454">
                  <c:v>13.526400000000001</c:v>
                </c:pt>
                <c:pt idx="8455">
                  <c:v>13.528</c:v>
                </c:pt>
                <c:pt idx="8456">
                  <c:v>13.5296</c:v>
                </c:pt>
                <c:pt idx="8457">
                  <c:v>13.5312</c:v>
                </c:pt>
                <c:pt idx="8458">
                  <c:v>13.5328</c:v>
                </c:pt>
                <c:pt idx="8459">
                  <c:v>13.5344</c:v>
                </c:pt>
                <c:pt idx="8460">
                  <c:v>13.536000000000001</c:v>
                </c:pt>
                <c:pt idx="8461">
                  <c:v>13.537600000000001</c:v>
                </c:pt>
                <c:pt idx="8462">
                  <c:v>13.539200000000001</c:v>
                </c:pt>
                <c:pt idx="8463">
                  <c:v>13.540800000000001</c:v>
                </c:pt>
                <c:pt idx="8464">
                  <c:v>13.542400000000001</c:v>
                </c:pt>
                <c:pt idx="8465">
                  <c:v>13.544</c:v>
                </c:pt>
                <c:pt idx="8466">
                  <c:v>13.5456</c:v>
                </c:pt>
                <c:pt idx="8467">
                  <c:v>13.5472</c:v>
                </c:pt>
                <c:pt idx="8468">
                  <c:v>13.5488</c:v>
                </c:pt>
                <c:pt idx="8469">
                  <c:v>13.5504</c:v>
                </c:pt>
                <c:pt idx="8470">
                  <c:v>13.552000000000001</c:v>
                </c:pt>
                <c:pt idx="8471">
                  <c:v>13.553600000000001</c:v>
                </c:pt>
                <c:pt idx="8472">
                  <c:v>13.555200000000001</c:v>
                </c:pt>
                <c:pt idx="8473">
                  <c:v>13.556800000000001</c:v>
                </c:pt>
                <c:pt idx="8474">
                  <c:v>13.558400000000001</c:v>
                </c:pt>
                <c:pt idx="8475">
                  <c:v>13.56</c:v>
                </c:pt>
                <c:pt idx="8476">
                  <c:v>13.5616</c:v>
                </c:pt>
                <c:pt idx="8477">
                  <c:v>13.5632</c:v>
                </c:pt>
                <c:pt idx="8478">
                  <c:v>13.5648</c:v>
                </c:pt>
                <c:pt idx="8479">
                  <c:v>13.5664</c:v>
                </c:pt>
                <c:pt idx="8480">
                  <c:v>13.568000000000001</c:v>
                </c:pt>
                <c:pt idx="8481">
                  <c:v>13.569600000000001</c:v>
                </c:pt>
                <c:pt idx="8482">
                  <c:v>13.571200000000001</c:v>
                </c:pt>
                <c:pt idx="8483">
                  <c:v>13.572800000000001</c:v>
                </c:pt>
                <c:pt idx="8484">
                  <c:v>13.574400000000001</c:v>
                </c:pt>
                <c:pt idx="8485">
                  <c:v>13.576000000000001</c:v>
                </c:pt>
                <c:pt idx="8486">
                  <c:v>13.5776</c:v>
                </c:pt>
                <c:pt idx="8487">
                  <c:v>13.5792</c:v>
                </c:pt>
                <c:pt idx="8488">
                  <c:v>13.5808</c:v>
                </c:pt>
                <c:pt idx="8489">
                  <c:v>13.5824</c:v>
                </c:pt>
                <c:pt idx="8490">
                  <c:v>13.584000000000001</c:v>
                </c:pt>
                <c:pt idx="8491">
                  <c:v>13.585600000000001</c:v>
                </c:pt>
                <c:pt idx="8492">
                  <c:v>13.587200000000001</c:v>
                </c:pt>
                <c:pt idx="8493">
                  <c:v>13.588800000000001</c:v>
                </c:pt>
                <c:pt idx="8494">
                  <c:v>13.590400000000001</c:v>
                </c:pt>
                <c:pt idx="8495">
                  <c:v>13.592000000000001</c:v>
                </c:pt>
                <c:pt idx="8496">
                  <c:v>13.5936</c:v>
                </c:pt>
                <c:pt idx="8497">
                  <c:v>13.5952</c:v>
                </c:pt>
                <c:pt idx="8498">
                  <c:v>13.5968</c:v>
                </c:pt>
                <c:pt idx="8499">
                  <c:v>13.5984</c:v>
                </c:pt>
                <c:pt idx="8500">
                  <c:v>13.600000000000001</c:v>
                </c:pt>
                <c:pt idx="8501">
                  <c:v>13.601600000000001</c:v>
                </c:pt>
                <c:pt idx="8502">
                  <c:v>13.603200000000001</c:v>
                </c:pt>
                <c:pt idx="8503">
                  <c:v>13.604800000000001</c:v>
                </c:pt>
                <c:pt idx="8504">
                  <c:v>13.606400000000001</c:v>
                </c:pt>
                <c:pt idx="8505">
                  <c:v>13.608000000000001</c:v>
                </c:pt>
                <c:pt idx="8506">
                  <c:v>13.6096</c:v>
                </c:pt>
                <c:pt idx="8507">
                  <c:v>13.6112</c:v>
                </c:pt>
                <c:pt idx="8508">
                  <c:v>13.6128</c:v>
                </c:pt>
                <c:pt idx="8509">
                  <c:v>13.6144</c:v>
                </c:pt>
                <c:pt idx="8510">
                  <c:v>13.616000000000001</c:v>
                </c:pt>
                <c:pt idx="8511">
                  <c:v>13.617600000000001</c:v>
                </c:pt>
                <c:pt idx="8512">
                  <c:v>13.619200000000001</c:v>
                </c:pt>
                <c:pt idx="8513">
                  <c:v>13.620800000000001</c:v>
                </c:pt>
                <c:pt idx="8514">
                  <c:v>13.622400000000001</c:v>
                </c:pt>
                <c:pt idx="8515">
                  <c:v>13.624000000000001</c:v>
                </c:pt>
                <c:pt idx="8516">
                  <c:v>13.6256</c:v>
                </c:pt>
                <c:pt idx="8517">
                  <c:v>13.6272</c:v>
                </c:pt>
                <c:pt idx="8518">
                  <c:v>13.6288</c:v>
                </c:pt>
                <c:pt idx="8519">
                  <c:v>13.6304</c:v>
                </c:pt>
                <c:pt idx="8520">
                  <c:v>13.632000000000001</c:v>
                </c:pt>
                <c:pt idx="8521">
                  <c:v>13.633600000000001</c:v>
                </c:pt>
                <c:pt idx="8522">
                  <c:v>13.635200000000001</c:v>
                </c:pt>
                <c:pt idx="8523">
                  <c:v>13.636800000000001</c:v>
                </c:pt>
                <c:pt idx="8524">
                  <c:v>13.638400000000001</c:v>
                </c:pt>
                <c:pt idx="8525">
                  <c:v>13.64</c:v>
                </c:pt>
                <c:pt idx="8526">
                  <c:v>13.6416</c:v>
                </c:pt>
                <c:pt idx="8527">
                  <c:v>13.6432</c:v>
                </c:pt>
                <c:pt idx="8528">
                  <c:v>13.6448</c:v>
                </c:pt>
                <c:pt idx="8529">
                  <c:v>13.6464</c:v>
                </c:pt>
                <c:pt idx="8530">
                  <c:v>13.648000000000001</c:v>
                </c:pt>
                <c:pt idx="8531">
                  <c:v>13.649600000000001</c:v>
                </c:pt>
                <c:pt idx="8532">
                  <c:v>13.651200000000001</c:v>
                </c:pt>
                <c:pt idx="8533">
                  <c:v>13.652800000000001</c:v>
                </c:pt>
                <c:pt idx="8534">
                  <c:v>13.654400000000001</c:v>
                </c:pt>
                <c:pt idx="8535">
                  <c:v>13.656000000000001</c:v>
                </c:pt>
                <c:pt idx="8536">
                  <c:v>13.6576</c:v>
                </c:pt>
                <c:pt idx="8537">
                  <c:v>13.6592</c:v>
                </c:pt>
                <c:pt idx="8538">
                  <c:v>13.6608</c:v>
                </c:pt>
                <c:pt idx="8539">
                  <c:v>13.6624</c:v>
                </c:pt>
                <c:pt idx="8540">
                  <c:v>13.664000000000001</c:v>
                </c:pt>
                <c:pt idx="8541">
                  <c:v>13.665600000000001</c:v>
                </c:pt>
                <c:pt idx="8542">
                  <c:v>13.667200000000001</c:v>
                </c:pt>
                <c:pt idx="8543">
                  <c:v>13.668800000000001</c:v>
                </c:pt>
                <c:pt idx="8544">
                  <c:v>13.670400000000001</c:v>
                </c:pt>
                <c:pt idx="8545">
                  <c:v>13.672000000000001</c:v>
                </c:pt>
                <c:pt idx="8546">
                  <c:v>13.6736</c:v>
                </c:pt>
                <c:pt idx="8547">
                  <c:v>13.6752</c:v>
                </c:pt>
                <c:pt idx="8548">
                  <c:v>13.6768</c:v>
                </c:pt>
                <c:pt idx="8549">
                  <c:v>13.6784</c:v>
                </c:pt>
                <c:pt idx="8550">
                  <c:v>13.680000000000001</c:v>
                </c:pt>
                <c:pt idx="8551">
                  <c:v>13.681600000000001</c:v>
                </c:pt>
                <c:pt idx="8552">
                  <c:v>13.683200000000001</c:v>
                </c:pt>
                <c:pt idx="8553">
                  <c:v>13.684800000000001</c:v>
                </c:pt>
                <c:pt idx="8554">
                  <c:v>13.686400000000001</c:v>
                </c:pt>
                <c:pt idx="8555">
                  <c:v>13.688000000000001</c:v>
                </c:pt>
                <c:pt idx="8556">
                  <c:v>13.6896</c:v>
                </c:pt>
                <c:pt idx="8557">
                  <c:v>13.6912</c:v>
                </c:pt>
                <c:pt idx="8558">
                  <c:v>13.6928</c:v>
                </c:pt>
                <c:pt idx="8559">
                  <c:v>13.6944</c:v>
                </c:pt>
                <c:pt idx="8560">
                  <c:v>13.696000000000002</c:v>
                </c:pt>
                <c:pt idx="8561">
                  <c:v>13.697600000000001</c:v>
                </c:pt>
                <c:pt idx="8562">
                  <c:v>13.699200000000001</c:v>
                </c:pt>
                <c:pt idx="8563">
                  <c:v>13.700800000000001</c:v>
                </c:pt>
                <c:pt idx="8564">
                  <c:v>13.702400000000001</c:v>
                </c:pt>
                <c:pt idx="8565">
                  <c:v>13.704000000000001</c:v>
                </c:pt>
                <c:pt idx="8566">
                  <c:v>13.7056</c:v>
                </c:pt>
                <c:pt idx="8567">
                  <c:v>13.7072</c:v>
                </c:pt>
                <c:pt idx="8568">
                  <c:v>13.7088</c:v>
                </c:pt>
                <c:pt idx="8569">
                  <c:v>13.7104</c:v>
                </c:pt>
                <c:pt idx="8570">
                  <c:v>13.712000000000002</c:v>
                </c:pt>
                <c:pt idx="8571">
                  <c:v>13.713600000000001</c:v>
                </c:pt>
                <c:pt idx="8572">
                  <c:v>13.715200000000001</c:v>
                </c:pt>
                <c:pt idx="8573">
                  <c:v>13.716800000000001</c:v>
                </c:pt>
                <c:pt idx="8574">
                  <c:v>13.718400000000001</c:v>
                </c:pt>
                <c:pt idx="8575">
                  <c:v>13.72</c:v>
                </c:pt>
                <c:pt idx="8576">
                  <c:v>13.7216</c:v>
                </c:pt>
                <c:pt idx="8577">
                  <c:v>13.7232</c:v>
                </c:pt>
                <c:pt idx="8578">
                  <c:v>13.7248</c:v>
                </c:pt>
                <c:pt idx="8579">
                  <c:v>13.7264</c:v>
                </c:pt>
                <c:pt idx="8580">
                  <c:v>13.728000000000002</c:v>
                </c:pt>
                <c:pt idx="8581">
                  <c:v>13.729600000000001</c:v>
                </c:pt>
                <c:pt idx="8582">
                  <c:v>13.731200000000001</c:v>
                </c:pt>
                <c:pt idx="8583">
                  <c:v>13.732800000000001</c:v>
                </c:pt>
                <c:pt idx="8584">
                  <c:v>13.734400000000001</c:v>
                </c:pt>
                <c:pt idx="8585">
                  <c:v>13.736000000000001</c:v>
                </c:pt>
                <c:pt idx="8586">
                  <c:v>13.7376</c:v>
                </c:pt>
                <c:pt idx="8587">
                  <c:v>13.7392</c:v>
                </c:pt>
                <c:pt idx="8588">
                  <c:v>13.7408</c:v>
                </c:pt>
                <c:pt idx="8589">
                  <c:v>13.7424</c:v>
                </c:pt>
                <c:pt idx="8590">
                  <c:v>13.744</c:v>
                </c:pt>
                <c:pt idx="8591">
                  <c:v>13.745600000000001</c:v>
                </c:pt>
                <c:pt idx="8592">
                  <c:v>13.747200000000001</c:v>
                </c:pt>
                <c:pt idx="8593">
                  <c:v>13.748800000000001</c:v>
                </c:pt>
                <c:pt idx="8594">
                  <c:v>13.750400000000001</c:v>
                </c:pt>
                <c:pt idx="8595">
                  <c:v>13.752000000000001</c:v>
                </c:pt>
                <c:pt idx="8596">
                  <c:v>13.7536</c:v>
                </c:pt>
                <c:pt idx="8597">
                  <c:v>13.7552</c:v>
                </c:pt>
                <c:pt idx="8598">
                  <c:v>13.7568</c:v>
                </c:pt>
                <c:pt idx="8599">
                  <c:v>13.7584</c:v>
                </c:pt>
                <c:pt idx="8600">
                  <c:v>13.76</c:v>
                </c:pt>
                <c:pt idx="8601">
                  <c:v>13.761600000000001</c:v>
                </c:pt>
                <c:pt idx="8602">
                  <c:v>13.763200000000001</c:v>
                </c:pt>
                <c:pt idx="8603">
                  <c:v>13.764800000000001</c:v>
                </c:pt>
                <c:pt idx="8604">
                  <c:v>13.766400000000001</c:v>
                </c:pt>
                <c:pt idx="8605">
                  <c:v>13.768000000000001</c:v>
                </c:pt>
                <c:pt idx="8606">
                  <c:v>13.769600000000001</c:v>
                </c:pt>
                <c:pt idx="8607">
                  <c:v>13.7712</c:v>
                </c:pt>
                <c:pt idx="8608">
                  <c:v>13.7728</c:v>
                </c:pt>
                <c:pt idx="8609">
                  <c:v>13.7744</c:v>
                </c:pt>
                <c:pt idx="8610">
                  <c:v>13.776</c:v>
                </c:pt>
                <c:pt idx="8611">
                  <c:v>13.777600000000001</c:v>
                </c:pt>
                <c:pt idx="8612">
                  <c:v>13.779200000000001</c:v>
                </c:pt>
                <c:pt idx="8613">
                  <c:v>13.780800000000001</c:v>
                </c:pt>
                <c:pt idx="8614">
                  <c:v>13.782400000000001</c:v>
                </c:pt>
                <c:pt idx="8615">
                  <c:v>13.784000000000001</c:v>
                </c:pt>
                <c:pt idx="8616">
                  <c:v>13.785600000000001</c:v>
                </c:pt>
                <c:pt idx="8617">
                  <c:v>13.7872</c:v>
                </c:pt>
                <c:pt idx="8618">
                  <c:v>13.7888</c:v>
                </c:pt>
                <c:pt idx="8619">
                  <c:v>13.7904</c:v>
                </c:pt>
                <c:pt idx="8620">
                  <c:v>13.792</c:v>
                </c:pt>
                <c:pt idx="8621">
                  <c:v>13.793600000000001</c:v>
                </c:pt>
                <c:pt idx="8622">
                  <c:v>13.795200000000001</c:v>
                </c:pt>
                <c:pt idx="8623">
                  <c:v>13.796800000000001</c:v>
                </c:pt>
                <c:pt idx="8624">
                  <c:v>13.798400000000001</c:v>
                </c:pt>
                <c:pt idx="8625">
                  <c:v>13.8</c:v>
                </c:pt>
                <c:pt idx="8626">
                  <c:v>13.801600000000001</c:v>
                </c:pt>
                <c:pt idx="8627">
                  <c:v>13.8032</c:v>
                </c:pt>
                <c:pt idx="8628">
                  <c:v>13.8048</c:v>
                </c:pt>
                <c:pt idx="8629">
                  <c:v>13.8064</c:v>
                </c:pt>
                <c:pt idx="8630">
                  <c:v>13.808</c:v>
                </c:pt>
                <c:pt idx="8631">
                  <c:v>13.809600000000001</c:v>
                </c:pt>
                <c:pt idx="8632">
                  <c:v>13.811200000000001</c:v>
                </c:pt>
                <c:pt idx="8633">
                  <c:v>13.812800000000001</c:v>
                </c:pt>
                <c:pt idx="8634">
                  <c:v>13.814400000000001</c:v>
                </c:pt>
                <c:pt idx="8635">
                  <c:v>13.816000000000001</c:v>
                </c:pt>
                <c:pt idx="8636">
                  <c:v>13.817600000000001</c:v>
                </c:pt>
                <c:pt idx="8637">
                  <c:v>13.8192</c:v>
                </c:pt>
                <c:pt idx="8638">
                  <c:v>13.8208</c:v>
                </c:pt>
                <c:pt idx="8639">
                  <c:v>13.8224</c:v>
                </c:pt>
                <c:pt idx="8640">
                  <c:v>13.824</c:v>
                </c:pt>
                <c:pt idx="8641">
                  <c:v>13.825600000000001</c:v>
                </c:pt>
                <c:pt idx="8642">
                  <c:v>13.827200000000001</c:v>
                </c:pt>
                <c:pt idx="8643">
                  <c:v>13.828800000000001</c:v>
                </c:pt>
                <c:pt idx="8644">
                  <c:v>13.830400000000001</c:v>
                </c:pt>
                <c:pt idx="8645">
                  <c:v>13.832000000000001</c:v>
                </c:pt>
                <c:pt idx="8646">
                  <c:v>13.833600000000001</c:v>
                </c:pt>
                <c:pt idx="8647">
                  <c:v>13.8352</c:v>
                </c:pt>
                <c:pt idx="8648">
                  <c:v>13.8368</c:v>
                </c:pt>
                <c:pt idx="8649">
                  <c:v>13.8384</c:v>
                </c:pt>
                <c:pt idx="8650">
                  <c:v>13.84</c:v>
                </c:pt>
                <c:pt idx="8651">
                  <c:v>13.841600000000001</c:v>
                </c:pt>
                <c:pt idx="8652">
                  <c:v>13.843200000000001</c:v>
                </c:pt>
                <c:pt idx="8653">
                  <c:v>13.844800000000001</c:v>
                </c:pt>
                <c:pt idx="8654">
                  <c:v>13.846400000000001</c:v>
                </c:pt>
                <c:pt idx="8655">
                  <c:v>13.848000000000001</c:v>
                </c:pt>
                <c:pt idx="8656">
                  <c:v>13.849600000000001</c:v>
                </c:pt>
                <c:pt idx="8657">
                  <c:v>13.8512</c:v>
                </c:pt>
                <c:pt idx="8658">
                  <c:v>13.8528</c:v>
                </c:pt>
                <c:pt idx="8659">
                  <c:v>13.8544</c:v>
                </c:pt>
                <c:pt idx="8660">
                  <c:v>13.856</c:v>
                </c:pt>
                <c:pt idx="8661">
                  <c:v>13.857600000000001</c:v>
                </c:pt>
                <c:pt idx="8662">
                  <c:v>13.859200000000001</c:v>
                </c:pt>
                <c:pt idx="8663">
                  <c:v>13.860800000000001</c:v>
                </c:pt>
                <c:pt idx="8664">
                  <c:v>13.862400000000001</c:v>
                </c:pt>
                <c:pt idx="8665">
                  <c:v>13.864000000000001</c:v>
                </c:pt>
                <c:pt idx="8666">
                  <c:v>13.865600000000001</c:v>
                </c:pt>
                <c:pt idx="8667">
                  <c:v>13.8672</c:v>
                </c:pt>
                <c:pt idx="8668">
                  <c:v>13.8688</c:v>
                </c:pt>
                <c:pt idx="8669">
                  <c:v>13.8704</c:v>
                </c:pt>
                <c:pt idx="8670">
                  <c:v>13.872</c:v>
                </c:pt>
                <c:pt idx="8671">
                  <c:v>13.873600000000001</c:v>
                </c:pt>
                <c:pt idx="8672">
                  <c:v>13.875200000000001</c:v>
                </c:pt>
                <c:pt idx="8673">
                  <c:v>13.876800000000001</c:v>
                </c:pt>
                <c:pt idx="8674">
                  <c:v>13.878400000000001</c:v>
                </c:pt>
                <c:pt idx="8675">
                  <c:v>13.88</c:v>
                </c:pt>
                <c:pt idx="8676">
                  <c:v>13.881600000000001</c:v>
                </c:pt>
                <c:pt idx="8677">
                  <c:v>13.8832</c:v>
                </c:pt>
                <c:pt idx="8678">
                  <c:v>13.8848</c:v>
                </c:pt>
                <c:pt idx="8679">
                  <c:v>13.8864</c:v>
                </c:pt>
                <c:pt idx="8680">
                  <c:v>13.888</c:v>
                </c:pt>
                <c:pt idx="8681">
                  <c:v>13.889600000000002</c:v>
                </c:pt>
                <c:pt idx="8682">
                  <c:v>13.891200000000001</c:v>
                </c:pt>
                <c:pt idx="8683">
                  <c:v>13.892800000000001</c:v>
                </c:pt>
                <c:pt idx="8684">
                  <c:v>13.894400000000001</c:v>
                </c:pt>
                <c:pt idx="8685">
                  <c:v>13.896000000000001</c:v>
                </c:pt>
                <c:pt idx="8686">
                  <c:v>13.897600000000001</c:v>
                </c:pt>
                <c:pt idx="8687">
                  <c:v>13.8992</c:v>
                </c:pt>
                <c:pt idx="8688">
                  <c:v>13.9008</c:v>
                </c:pt>
                <c:pt idx="8689">
                  <c:v>13.9024</c:v>
                </c:pt>
                <c:pt idx="8690">
                  <c:v>13.904</c:v>
                </c:pt>
                <c:pt idx="8691">
                  <c:v>13.905600000000002</c:v>
                </c:pt>
                <c:pt idx="8692">
                  <c:v>13.907200000000001</c:v>
                </c:pt>
                <c:pt idx="8693">
                  <c:v>13.908800000000001</c:v>
                </c:pt>
                <c:pt idx="8694">
                  <c:v>13.910400000000001</c:v>
                </c:pt>
                <c:pt idx="8695">
                  <c:v>13.912000000000001</c:v>
                </c:pt>
                <c:pt idx="8696">
                  <c:v>13.913600000000001</c:v>
                </c:pt>
                <c:pt idx="8697">
                  <c:v>13.9152</c:v>
                </c:pt>
                <c:pt idx="8698">
                  <c:v>13.9168</c:v>
                </c:pt>
                <c:pt idx="8699">
                  <c:v>13.9184</c:v>
                </c:pt>
                <c:pt idx="8700">
                  <c:v>13.92</c:v>
                </c:pt>
                <c:pt idx="8701">
                  <c:v>13.921600000000002</c:v>
                </c:pt>
                <c:pt idx="8702">
                  <c:v>13.923200000000001</c:v>
                </c:pt>
                <c:pt idx="8703">
                  <c:v>13.924800000000001</c:v>
                </c:pt>
                <c:pt idx="8704">
                  <c:v>13.926400000000001</c:v>
                </c:pt>
                <c:pt idx="8705">
                  <c:v>13.928000000000001</c:v>
                </c:pt>
                <c:pt idx="8706">
                  <c:v>13.929600000000001</c:v>
                </c:pt>
                <c:pt idx="8707">
                  <c:v>13.9312</c:v>
                </c:pt>
                <c:pt idx="8708">
                  <c:v>13.9328</c:v>
                </c:pt>
                <c:pt idx="8709">
                  <c:v>13.9344</c:v>
                </c:pt>
                <c:pt idx="8710">
                  <c:v>13.936</c:v>
                </c:pt>
                <c:pt idx="8711">
                  <c:v>13.937600000000002</c:v>
                </c:pt>
                <c:pt idx="8712">
                  <c:v>13.939200000000001</c:v>
                </c:pt>
                <c:pt idx="8713">
                  <c:v>13.940800000000001</c:v>
                </c:pt>
                <c:pt idx="8714">
                  <c:v>13.942400000000001</c:v>
                </c:pt>
                <c:pt idx="8715">
                  <c:v>13.944000000000001</c:v>
                </c:pt>
                <c:pt idx="8716">
                  <c:v>13.945600000000001</c:v>
                </c:pt>
                <c:pt idx="8717">
                  <c:v>13.9472</c:v>
                </c:pt>
                <c:pt idx="8718">
                  <c:v>13.9488</c:v>
                </c:pt>
                <c:pt idx="8719">
                  <c:v>13.9504</c:v>
                </c:pt>
                <c:pt idx="8720">
                  <c:v>13.952</c:v>
                </c:pt>
                <c:pt idx="8721">
                  <c:v>13.9536</c:v>
                </c:pt>
                <c:pt idx="8722">
                  <c:v>13.955200000000001</c:v>
                </c:pt>
                <c:pt idx="8723">
                  <c:v>13.956800000000001</c:v>
                </c:pt>
                <c:pt idx="8724">
                  <c:v>13.958400000000001</c:v>
                </c:pt>
                <c:pt idx="8725">
                  <c:v>13.96</c:v>
                </c:pt>
                <c:pt idx="8726">
                  <c:v>13.961600000000001</c:v>
                </c:pt>
                <c:pt idx="8727">
                  <c:v>13.963200000000001</c:v>
                </c:pt>
                <c:pt idx="8728">
                  <c:v>13.9648</c:v>
                </c:pt>
                <c:pt idx="8729">
                  <c:v>13.9664</c:v>
                </c:pt>
                <c:pt idx="8730">
                  <c:v>13.968</c:v>
                </c:pt>
                <c:pt idx="8731">
                  <c:v>13.9696</c:v>
                </c:pt>
                <c:pt idx="8732">
                  <c:v>13.971200000000001</c:v>
                </c:pt>
                <c:pt idx="8733">
                  <c:v>13.972800000000001</c:v>
                </c:pt>
                <c:pt idx="8734">
                  <c:v>13.974400000000001</c:v>
                </c:pt>
                <c:pt idx="8735">
                  <c:v>13.976000000000001</c:v>
                </c:pt>
                <c:pt idx="8736">
                  <c:v>13.977600000000001</c:v>
                </c:pt>
                <c:pt idx="8737">
                  <c:v>13.979200000000001</c:v>
                </c:pt>
                <c:pt idx="8738">
                  <c:v>13.9808</c:v>
                </c:pt>
                <c:pt idx="8739">
                  <c:v>13.9824</c:v>
                </c:pt>
                <c:pt idx="8740">
                  <c:v>13.984</c:v>
                </c:pt>
                <c:pt idx="8741">
                  <c:v>13.9856</c:v>
                </c:pt>
                <c:pt idx="8742">
                  <c:v>13.987200000000001</c:v>
                </c:pt>
                <c:pt idx="8743">
                  <c:v>13.988800000000001</c:v>
                </c:pt>
                <c:pt idx="8744">
                  <c:v>13.990400000000001</c:v>
                </c:pt>
                <c:pt idx="8745">
                  <c:v>13.992000000000001</c:v>
                </c:pt>
                <c:pt idx="8746">
                  <c:v>13.993600000000001</c:v>
                </c:pt>
                <c:pt idx="8747">
                  <c:v>13.995200000000001</c:v>
                </c:pt>
                <c:pt idx="8748">
                  <c:v>13.9968</c:v>
                </c:pt>
                <c:pt idx="8749">
                  <c:v>13.9984</c:v>
                </c:pt>
                <c:pt idx="8750">
                  <c:v>14</c:v>
                </c:pt>
                <c:pt idx="8751">
                  <c:v>14.0016</c:v>
                </c:pt>
                <c:pt idx="8752">
                  <c:v>14.003200000000001</c:v>
                </c:pt>
                <c:pt idx="8753">
                  <c:v>14.004800000000001</c:v>
                </c:pt>
                <c:pt idx="8754">
                  <c:v>14.006400000000001</c:v>
                </c:pt>
                <c:pt idx="8755">
                  <c:v>14.008000000000001</c:v>
                </c:pt>
                <c:pt idx="8756">
                  <c:v>14.009600000000001</c:v>
                </c:pt>
                <c:pt idx="8757">
                  <c:v>14.011200000000001</c:v>
                </c:pt>
                <c:pt idx="8758">
                  <c:v>14.0128</c:v>
                </c:pt>
                <c:pt idx="8759">
                  <c:v>14.0144</c:v>
                </c:pt>
                <c:pt idx="8760">
                  <c:v>14.016</c:v>
                </c:pt>
                <c:pt idx="8761">
                  <c:v>14.0176</c:v>
                </c:pt>
                <c:pt idx="8762">
                  <c:v>14.019200000000001</c:v>
                </c:pt>
                <c:pt idx="8763">
                  <c:v>14.020800000000001</c:v>
                </c:pt>
                <c:pt idx="8764">
                  <c:v>14.022400000000001</c:v>
                </c:pt>
                <c:pt idx="8765">
                  <c:v>14.024000000000001</c:v>
                </c:pt>
                <c:pt idx="8766">
                  <c:v>14.025600000000001</c:v>
                </c:pt>
                <c:pt idx="8767">
                  <c:v>14.027200000000001</c:v>
                </c:pt>
                <c:pt idx="8768">
                  <c:v>14.0288</c:v>
                </c:pt>
                <c:pt idx="8769">
                  <c:v>14.0304</c:v>
                </c:pt>
                <c:pt idx="8770">
                  <c:v>14.032</c:v>
                </c:pt>
                <c:pt idx="8771">
                  <c:v>14.0336</c:v>
                </c:pt>
                <c:pt idx="8772">
                  <c:v>14.035200000000001</c:v>
                </c:pt>
                <c:pt idx="8773">
                  <c:v>14.036800000000001</c:v>
                </c:pt>
                <c:pt idx="8774">
                  <c:v>14.038400000000001</c:v>
                </c:pt>
                <c:pt idx="8775">
                  <c:v>14.040000000000001</c:v>
                </c:pt>
                <c:pt idx="8776">
                  <c:v>14.041600000000001</c:v>
                </c:pt>
                <c:pt idx="8777">
                  <c:v>14.043200000000001</c:v>
                </c:pt>
                <c:pt idx="8778">
                  <c:v>14.0448</c:v>
                </c:pt>
                <c:pt idx="8779">
                  <c:v>14.0464</c:v>
                </c:pt>
                <c:pt idx="8780">
                  <c:v>14.048</c:v>
                </c:pt>
                <c:pt idx="8781">
                  <c:v>14.0496</c:v>
                </c:pt>
                <c:pt idx="8782">
                  <c:v>14.051200000000001</c:v>
                </c:pt>
                <c:pt idx="8783">
                  <c:v>14.052800000000001</c:v>
                </c:pt>
                <c:pt idx="8784">
                  <c:v>14.054400000000001</c:v>
                </c:pt>
                <c:pt idx="8785">
                  <c:v>14.056000000000001</c:v>
                </c:pt>
                <c:pt idx="8786">
                  <c:v>14.057600000000001</c:v>
                </c:pt>
                <c:pt idx="8787">
                  <c:v>14.059200000000001</c:v>
                </c:pt>
                <c:pt idx="8788">
                  <c:v>14.0608</c:v>
                </c:pt>
                <c:pt idx="8789">
                  <c:v>14.0624</c:v>
                </c:pt>
                <c:pt idx="8790">
                  <c:v>14.064</c:v>
                </c:pt>
                <c:pt idx="8791">
                  <c:v>14.0656</c:v>
                </c:pt>
                <c:pt idx="8792">
                  <c:v>14.067200000000001</c:v>
                </c:pt>
                <c:pt idx="8793">
                  <c:v>14.068800000000001</c:v>
                </c:pt>
                <c:pt idx="8794">
                  <c:v>14.070400000000001</c:v>
                </c:pt>
                <c:pt idx="8795">
                  <c:v>14.072000000000001</c:v>
                </c:pt>
                <c:pt idx="8796">
                  <c:v>14.073600000000001</c:v>
                </c:pt>
                <c:pt idx="8797">
                  <c:v>14.075200000000001</c:v>
                </c:pt>
                <c:pt idx="8798">
                  <c:v>14.0768</c:v>
                </c:pt>
                <c:pt idx="8799">
                  <c:v>14.0784</c:v>
                </c:pt>
                <c:pt idx="8800">
                  <c:v>14.08</c:v>
                </c:pt>
                <c:pt idx="8801">
                  <c:v>14.0816</c:v>
                </c:pt>
                <c:pt idx="8802">
                  <c:v>14.083200000000001</c:v>
                </c:pt>
                <c:pt idx="8803">
                  <c:v>14.084800000000001</c:v>
                </c:pt>
                <c:pt idx="8804">
                  <c:v>14.086400000000001</c:v>
                </c:pt>
                <c:pt idx="8805">
                  <c:v>14.088000000000001</c:v>
                </c:pt>
                <c:pt idx="8806">
                  <c:v>14.089600000000001</c:v>
                </c:pt>
                <c:pt idx="8807">
                  <c:v>14.091200000000001</c:v>
                </c:pt>
                <c:pt idx="8808">
                  <c:v>14.0928</c:v>
                </c:pt>
                <c:pt idx="8809">
                  <c:v>14.0944</c:v>
                </c:pt>
                <c:pt idx="8810">
                  <c:v>14.096</c:v>
                </c:pt>
                <c:pt idx="8811">
                  <c:v>14.0976</c:v>
                </c:pt>
                <c:pt idx="8812">
                  <c:v>14.099200000000002</c:v>
                </c:pt>
                <c:pt idx="8813">
                  <c:v>14.100800000000001</c:v>
                </c:pt>
                <c:pt idx="8814">
                  <c:v>14.102400000000001</c:v>
                </c:pt>
                <c:pt idx="8815">
                  <c:v>14.104000000000001</c:v>
                </c:pt>
                <c:pt idx="8816">
                  <c:v>14.105600000000001</c:v>
                </c:pt>
                <c:pt idx="8817">
                  <c:v>14.107200000000001</c:v>
                </c:pt>
                <c:pt idx="8818">
                  <c:v>14.1088</c:v>
                </c:pt>
                <c:pt idx="8819">
                  <c:v>14.1104</c:v>
                </c:pt>
                <c:pt idx="8820">
                  <c:v>14.112</c:v>
                </c:pt>
                <c:pt idx="8821">
                  <c:v>14.1136</c:v>
                </c:pt>
                <c:pt idx="8822">
                  <c:v>14.115200000000002</c:v>
                </c:pt>
                <c:pt idx="8823">
                  <c:v>14.116800000000001</c:v>
                </c:pt>
                <c:pt idx="8824">
                  <c:v>14.118400000000001</c:v>
                </c:pt>
                <c:pt idx="8825">
                  <c:v>14.120000000000001</c:v>
                </c:pt>
                <c:pt idx="8826">
                  <c:v>14.121600000000001</c:v>
                </c:pt>
                <c:pt idx="8827">
                  <c:v>14.123200000000001</c:v>
                </c:pt>
                <c:pt idx="8828">
                  <c:v>14.1248</c:v>
                </c:pt>
                <c:pt idx="8829">
                  <c:v>14.1264</c:v>
                </c:pt>
                <c:pt idx="8830">
                  <c:v>14.128</c:v>
                </c:pt>
                <c:pt idx="8831">
                  <c:v>14.1296</c:v>
                </c:pt>
                <c:pt idx="8832">
                  <c:v>14.131200000000002</c:v>
                </c:pt>
                <c:pt idx="8833">
                  <c:v>14.132800000000001</c:v>
                </c:pt>
                <c:pt idx="8834">
                  <c:v>14.134400000000001</c:v>
                </c:pt>
                <c:pt idx="8835">
                  <c:v>14.136000000000001</c:v>
                </c:pt>
                <c:pt idx="8836">
                  <c:v>14.137600000000001</c:v>
                </c:pt>
                <c:pt idx="8837">
                  <c:v>14.139200000000001</c:v>
                </c:pt>
                <c:pt idx="8838">
                  <c:v>14.1408</c:v>
                </c:pt>
                <c:pt idx="8839">
                  <c:v>14.1424</c:v>
                </c:pt>
                <c:pt idx="8840">
                  <c:v>14.144</c:v>
                </c:pt>
                <c:pt idx="8841">
                  <c:v>14.1456</c:v>
                </c:pt>
                <c:pt idx="8842">
                  <c:v>14.147200000000002</c:v>
                </c:pt>
                <c:pt idx="8843">
                  <c:v>14.148800000000001</c:v>
                </c:pt>
                <c:pt idx="8844">
                  <c:v>14.150400000000001</c:v>
                </c:pt>
                <c:pt idx="8845">
                  <c:v>14.152000000000001</c:v>
                </c:pt>
                <c:pt idx="8846">
                  <c:v>14.153600000000001</c:v>
                </c:pt>
                <c:pt idx="8847">
                  <c:v>14.155200000000001</c:v>
                </c:pt>
                <c:pt idx="8848">
                  <c:v>14.1568</c:v>
                </c:pt>
                <c:pt idx="8849">
                  <c:v>14.1584</c:v>
                </c:pt>
                <c:pt idx="8850">
                  <c:v>14.16</c:v>
                </c:pt>
                <c:pt idx="8851">
                  <c:v>14.1616</c:v>
                </c:pt>
                <c:pt idx="8852">
                  <c:v>14.163200000000002</c:v>
                </c:pt>
                <c:pt idx="8853">
                  <c:v>14.164800000000001</c:v>
                </c:pt>
                <c:pt idx="8854">
                  <c:v>14.166400000000001</c:v>
                </c:pt>
                <c:pt idx="8855">
                  <c:v>14.168000000000001</c:v>
                </c:pt>
                <c:pt idx="8856">
                  <c:v>14.169600000000001</c:v>
                </c:pt>
                <c:pt idx="8857">
                  <c:v>14.171200000000001</c:v>
                </c:pt>
                <c:pt idx="8858">
                  <c:v>14.172800000000001</c:v>
                </c:pt>
                <c:pt idx="8859">
                  <c:v>14.1744</c:v>
                </c:pt>
                <c:pt idx="8860">
                  <c:v>14.176</c:v>
                </c:pt>
                <c:pt idx="8861">
                  <c:v>14.1776</c:v>
                </c:pt>
                <c:pt idx="8862">
                  <c:v>14.1792</c:v>
                </c:pt>
                <c:pt idx="8863">
                  <c:v>14.180800000000001</c:v>
                </c:pt>
                <c:pt idx="8864">
                  <c:v>14.182400000000001</c:v>
                </c:pt>
                <c:pt idx="8865">
                  <c:v>14.184000000000001</c:v>
                </c:pt>
                <c:pt idx="8866">
                  <c:v>14.185600000000001</c:v>
                </c:pt>
                <c:pt idx="8867">
                  <c:v>14.187200000000001</c:v>
                </c:pt>
                <c:pt idx="8868">
                  <c:v>14.188800000000001</c:v>
                </c:pt>
                <c:pt idx="8869">
                  <c:v>14.1904</c:v>
                </c:pt>
                <c:pt idx="8870">
                  <c:v>14.192</c:v>
                </c:pt>
                <c:pt idx="8871">
                  <c:v>14.1936</c:v>
                </c:pt>
                <c:pt idx="8872">
                  <c:v>14.1952</c:v>
                </c:pt>
                <c:pt idx="8873">
                  <c:v>14.196800000000001</c:v>
                </c:pt>
                <c:pt idx="8874">
                  <c:v>14.198400000000001</c:v>
                </c:pt>
                <c:pt idx="8875">
                  <c:v>14.200000000000001</c:v>
                </c:pt>
                <c:pt idx="8876">
                  <c:v>14.201600000000001</c:v>
                </c:pt>
                <c:pt idx="8877">
                  <c:v>14.203200000000001</c:v>
                </c:pt>
                <c:pt idx="8878">
                  <c:v>14.204800000000001</c:v>
                </c:pt>
                <c:pt idx="8879">
                  <c:v>14.2064</c:v>
                </c:pt>
                <c:pt idx="8880">
                  <c:v>14.208</c:v>
                </c:pt>
                <c:pt idx="8881">
                  <c:v>14.2096</c:v>
                </c:pt>
                <c:pt idx="8882">
                  <c:v>14.2112</c:v>
                </c:pt>
                <c:pt idx="8883">
                  <c:v>14.212800000000001</c:v>
                </c:pt>
                <c:pt idx="8884">
                  <c:v>14.214400000000001</c:v>
                </c:pt>
                <c:pt idx="8885">
                  <c:v>14.216000000000001</c:v>
                </c:pt>
                <c:pt idx="8886">
                  <c:v>14.217600000000001</c:v>
                </c:pt>
                <c:pt idx="8887">
                  <c:v>14.219200000000001</c:v>
                </c:pt>
                <c:pt idx="8888">
                  <c:v>14.220800000000001</c:v>
                </c:pt>
                <c:pt idx="8889">
                  <c:v>14.2224</c:v>
                </c:pt>
                <c:pt idx="8890">
                  <c:v>14.224</c:v>
                </c:pt>
                <c:pt idx="8891">
                  <c:v>14.2256</c:v>
                </c:pt>
                <c:pt idx="8892">
                  <c:v>14.2272</c:v>
                </c:pt>
                <c:pt idx="8893">
                  <c:v>14.228800000000001</c:v>
                </c:pt>
                <c:pt idx="8894">
                  <c:v>14.230400000000001</c:v>
                </c:pt>
                <c:pt idx="8895">
                  <c:v>14.232000000000001</c:v>
                </c:pt>
                <c:pt idx="8896">
                  <c:v>14.233600000000001</c:v>
                </c:pt>
                <c:pt idx="8897">
                  <c:v>14.235200000000001</c:v>
                </c:pt>
                <c:pt idx="8898">
                  <c:v>14.236800000000001</c:v>
                </c:pt>
                <c:pt idx="8899">
                  <c:v>14.2384</c:v>
                </c:pt>
                <c:pt idx="8900">
                  <c:v>14.24</c:v>
                </c:pt>
                <c:pt idx="8901">
                  <c:v>14.2416</c:v>
                </c:pt>
                <c:pt idx="8902">
                  <c:v>14.2432</c:v>
                </c:pt>
                <c:pt idx="8903">
                  <c:v>14.244800000000001</c:v>
                </c:pt>
                <c:pt idx="8904">
                  <c:v>14.246400000000001</c:v>
                </c:pt>
                <c:pt idx="8905">
                  <c:v>14.248000000000001</c:v>
                </c:pt>
                <c:pt idx="8906">
                  <c:v>14.249600000000001</c:v>
                </c:pt>
                <c:pt idx="8907">
                  <c:v>14.251200000000001</c:v>
                </c:pt>
                <c:pt idx="8908">
                  <c:v>14.252800000000001</c:v>
                </c:pt>
                <c:pt idx="8909">
                  <c:v>14.2544</c:v>
                </c:pt>
                <c:pt idx="8910">
                  <c:v>14.256</c:v>
                </c:pt>
                <c:pt idx="8911">
                  <c:v>14.2576</c:v>
                </c:pt>
                <c:pt idx="8912">
                  <c:v>14.2592</c:v>
                </c:pt>
                <c:pt idx="8913">
                  <c:v>14.260800000000001</c:v>
                </c:pt>
                <c:pt idx="8914">
                  <c:v>14.262400000000001</c:v>
                </c:pt>
                <c:pt idx="8915">
                  <c:v>14.264000000000001</c:v>
                </c:pt>
                <c:pt idx="8916">
                  <c:v>14.265600000000001</c:v>
                </c:pt>
                <c:pt idx="8917">
                  <c:v>14.267200000000001</c:v>
                </c:pt>
                <c:pt idx="8918">
                  <c:v>14.268800000000001</c:v>
                </c:pt>
                <c:pt idx="8919">
                  <c:v>14.2704</c:v>
                </c:pt>
                <c:pt idx="8920">
                  <c:v>14.272</c:v>
                </c:pt>
                <c:pt idx="8921">
                  <c:v>14.2736</c:v>
                </c:pt>
                <c:pt idx="8922">
                  <c:v>14.2752</c:v>
                </c:pt>
                <c:pt idx="8923">
                  <c:v>14.276800000000001</c:v>
                </c:pt>
                <c:pt idx="8924">
                  <c:v>14.278400000000001</c:v>
                </c:pt>
                <c:pt idx="8925">
                  <c:v>14.280000000000001</c:v>
                </c:pt>
                <c:pt idx="8926">
                  <c:v>14.281600000000001</c:v>
                </c:pt>
                <c:pt idx="8927">
                  <c:v>14.283200000000001</c:v>
                </c:pt>
                <c:pt idx="8928">
                  <c:v>14.284800000000001</c:v>
                </c:pt>
                <c:pt idx="8929">
                  <c:v>14.2864</c:v>
                </c:pt>
                <c:pt idx="8930">
                  <c:v>14.288</c:v>
                </c:pt>
                <c:pt idx="8931">
                  <c:v>14.2896</c:v>
                </c:pt>
                <c:pt idx="8932">
                  <c:v>14.2912</c:v>
                </c:pt>
                <c:pt idx="8933">
                  <c:v>14.292800000000002</c:v>
                </c:pt>
                <c:pt idx="8934">
                  <c:v>14.294400000000001</c:v>
                </c:pt>
                <c:pt idx="8935">
                  <c:v>14.296000000000001</c:v>
                </c:pt>
                <c:pt idx="8936">
                  <c:v>14.297600000000001</c:v>
                </c:pt>
                <c:pt idx="8937">
                  <c:v>14.299200000000001</c:v>
                </c:pt>
                <c:pt idx="8938">
                  <c:v>14.300800000000001</c:v>
                </c:pt>
                <c:pt idx="8939">
                  <c:v>14.3024</c:v>
                </c:pt>
                <c:pt idx="8940">
                  <c:v>14.304</c:v>
                </c:pt>
                <c:pt idx="8941">
                  <c:v>14.3056</c:v>
                </c:pt>
                <c:pt idx="8942">
                  <c:v>14.3072</c:v>
                </c:pt>
                <c:pt idx="8943">
                  <c:v>14.308800000000002</c:v>
                </c:pt>
                <c:pt idx="8944">
                  <c:v>14.310400000000001</c:v>
                </c:pt>
                <c:pt idx="8945">
                  <c:v>14.312000000000001</c:v>
                </c:pt>
                <c:pt idx="8946">
                  <c:v>14.313600000000001</c:v>
                </c:pt>
                <c:pt idx="8947">
                  <c:v>14.315200000000001</c:v>
                </c:pt>
                <c:pt idx="8948">
                  <c:v>14.316800000000001</c:v>
                </c:pt>
                <c:pt idx="8949">
                  <c:v>14.3184</c:v>
                </c:pt>
                <c:pt idx="8950">
                  <c:v>14.32</c:v>
                </c:pt>
                <c:pt idx="8951">
                  <c:v>14.3216</c:v>
                </c:pt>
                <c:pt idx="8952">
                  <c:v>14.3232</c:v>
                </c:pt>
                <c:pt idx="8953">
                  <c:v>14.324800000000002</c:v>
                </c:pt>
                <c:pt idx="8954">
                  <c:v>14.326400000000001</c:v>
                </c:pt>
                <c:pt idx="8955">
                  <c:v>14.328000000000001</c:v>
                </c:pt>
                <c:pt idx="8956">
                  <c:v>14.329600000000001</c:v>
                </c:pt>
                <c:pt idx="8957">
                  <c:v>14.331200000000001</c:v>
                </c:pt>
                <c:pt idx="8958">
                  <c:v>14.332800000000001</c:v>
                </c:pt>
                <c:pt idx="8959">
                  <c:v>14.3344</c:v>
                </c:pt>
                <c:pt idx="8960">
                  <c:v>14.336</c:v>
                </c:pt>
                <c:pt idx="8961">
                  <c:v>14.3376</c:v>
                </c:pt>
                <c:pt idx="8962">
                  <c:v>14.3392</c:v>
                </c:pt>
                <c:pt idx="8963">
                  <c:v>14.340800000000002</c:v>
                </c:pt>
                <c:pt idx="8964">
                  <c:v>14.342400000000001</c:v>
                </c:pt>
                <c:pt idx="8965">
                  <c:v>14.344000000000001</c:v>
                </c:pt>
                <c:pt idx="8966">
                  <c:v>14.345600000000001</c:v>
                </c:pt>
                <c:pt idx="8967">
                  <c:v>14.347200000000001</c:v>
                </c:pt>
                <c:pt idx="8968">
                  <c:v>14.348800000000001</c:v>
                </c:pt>
                <c:pt idx="8969">
                  <c:v>14.3504</c:v>
                </c:pt>
                <c:pt idx="8970">
                  <c:v>14.352</c:v>
                </c:pt>
                <c:pt idx="8971">
                  <c:v>14.3536</c:v>
                </c:pt>
                <c:pt idx="8972">
                  <c:v>14.3552</c:v>
                </c:pt>
                <c:pt idx="8973">
                  <c:v>14.356800000000002</c:v>
                </c:pt>
                <c:pt idx="8974">
                  <c:v>14.358400000000001</c:v>
                </c:pt>
                <c:pt idx="8975">
                  <c:v>14.360000000000001</c:v>
                </c:pt>
                <c:pt idx="8976">
                  <c:v>14.361600000000001</c:v>
                </c:pt>
                <c:pt idx="8977">
                  <c:v>14.363200000000001</c:v>
                </c:pt>
                <c:pt idx="8978">
                  <c:v>14.364800000000001</c:v>
                </c:pt>
                <c:pt idx="8979">
                  <c:v>14.366400000000001</c:v>
                </c:pt>
                <c:pt idx="8980">
                  <c:v>14.368</c:v>
                </c:pt>
                <c:pt idx="8981">
                  <c:v>14.3696</c:v>
                </c:pt>
                <c:pt idx="8982">
                  <c:v>14.3712</c:v>
                </c:pt>
                <c:pt idx="8983">
                  <c:v>14.372800000000002</c:v>
                </c:pt>
                <c:pt idx="8984">
                  <c:v>14.374400000000001</c:v>
                </c:pt>
                <c:pt idx="8985">
                  <c:v>14.376000000000001</c:v>
                </c:pt>
                <c:pt idx="8986">
                  <c:v>14.377600000000001</c:v>
                </c:pt>
                <c:pt idx="8987">
                  <c:v>14.379200000000001</c:v>
                </c:pt>
                <c:pt idx="8988">
                  <c:v>14.380800000000001</c:v>
                </c:pt>
                <c:pt idx="8989">
                  <c:v>14.382400000000001</c:v>
                </c:pt>
                <c:pt idx="8990">
                  <c:v>14.384</c:v>
                </c:pt>
                <c:pt idx="8991">
                  <c:v>14.3856</c:v>
                </c:pt>
                <c:pt idx="8992">
                  <c:v>14.3872</c:v>
                </c:pt>
                <c:pt idx="8993">
                  <c:v>14.3888</c:v>
                </c:pt>
                <c:pt idx="8994">
                  <c:v>14.390400000000001</c:v>
                </c:pt>
                <c:pt idx="8995">
                  <c:v>14.392000000000001</c:v>
                </c:pt>
                <c:pt idx="8996">
                  <c:v>14.393600000000001</c:v>
                </c:pt>
                <c:pt idx="8997">
                  <c:v>14.395200000000001</c:v>
                </c:pt>
                <c:pt idx="8998">
                  <c:v>14.396800000000001</c:v>
                </c:pt>
                <c:pt idx="8999">
                  <c:v>14.398400000000001</c:v>
                </c:pt>
                <c:pt idx="9000">
                  <c:v>14.4</c:v>
                </c:pt>
                <c:pt idx="9001">
                  <c:v>14.4016</c:v>
                </c:pt>
                <c:pt idx="9002">
                  <c:v>14.4032</c:v>
                </c:pt>
                <c:pt idx="9003">
                  <c:v>14.4048</c:v>
                </c:pt>
                <c:pt idx="9004">
                  <c:v>14.406400000000001</c:v>
                </c:pt>
                <c:pt idx="9005">
                  <c:v>14.408000000000001</c:v>
                </c:pt>
                <c:pt idx="9006">
                  <c:v>14.409600000000001</c:v>
                </c:pt>
                <c:pt idx="9007">
                  <c:v>14.411200000000001</c:v>
                </c:pt>
                <c:pt idx="9008">
                  <c:v>14.412800000000001</c:v>
                </c:pt>
                <c:pt idx="9009">
                  <c:v>14.414400000000001</c:v>
                </c:pt>
                <c:pt idx="9010">
                  <c:v>14.416</c:v>
                </c:pt>
                <c:pt idx="9011">
                  <c:v>14.4176</c:v>
                </c:pt>
                <c:pt idx="9012">
                  <c:v>14.4192</c:v>
                </c:pt>
                <c:pt idx="9013">
                  <c:v>14.4208</c:v>
                </c:pt>
                <c:pt idx="9014">
                  <c:v>14.422400000000001</c:v>
                </c:pt>
                <c:pt idx="9015">
                  <c:v>14.424000000000001</c:v>
                </c:pt>
                <c:pt idx="9016">
                  <c:v>14.425600000000001</c:v>
                </c:pt>
                <c:pt idx="9017">
                  <c:v>14.427200000000001</c:v>
                </c:pt>
                <c:pt idx="9018">
                  <c:v>14.428800000000001</c:v>
                </c:pt>
                <c:pt idx="9019">
                  <c:v>14.430400000000001</c:v>
                </c:pt>
                <c:pt idx="9020">
                  <c:v>14.432</c:v>
                </c:pt>
                <c:pt idx="9021">
                  <c:v>14.4336</c:v>
                </c:pt>
                <c:pt idx="9022">
                  <c:v>14.4352</c:v>
                </c:pt>
                <c:pt idx="9023">
                  <c:v>14.4368</c:v>
                </c:pt>
                <c:pt idx="9024">
                  <c:v>14.438400000000001</c:v>
                </c:pt>
                <c:pt idx="9025">
                  <c:v>14.440000000000001</c:v>
                </c:pt>
                <c:pt idx="9026">
                  <c:v>14.441600000000001</c:v>
                </c:pt>
                <c:pt idx="9027">
                  <c:v>14.443200000000001</c:v>
                </c:pt>
                <c:pt idx="9028">
                  <c:v>14.444800000000001</c:v>
                </c:pt>
                <c:pt idx="9029">
                  <c:v>14.446400000000001</c:v>
                </c:pt>
                <c:pt idx="9030">
                  <c:v>14.448</c:v>
                </c:pt>
                <c:pt idx="9031">
                  <c:v>14.4496</c:v>
                </c:pt>
                <c:pt idx="9032">
                  <c:v>14.4512</c:v>
                </c:pt>
                <c:pt idx="9033">
                  <c:v>14.4528</c:v>
                </c:pt>
                <c:pt idx="9034">
                  <c:v>14.454400000000001</c:v>
                </c:pt>
                <c:pt idx="9035">
                  <c:v>14.456000000000001</c:v>
                </c:pt>
                <c:pt idx="9036">
                  <c:v>14.457600000000001</c:v>
                </c:pt>
                <c:pt idx="9037">
                  <c:v>14.459200000000001</c:v>
                </c:pt>
                <c:pt idx="9038">
                  <c:v>14.460800000000001</c:v>
                </c:pt>
                <c:pt idx="9039">
                  <c:v>14.462400000000001</c:v>
                </c:pt>
                <c:pt idx="9040">
                  <c:v>14.464</c:v>
                </c:pt>
                <c:pt idx="9041">
                  <c:v>14.4656</c:v>
                </c:pt>
                <c:pt idx="9042">
                  <c:v>14.4672</c:v>
                </c:pt>
                <c:pt idx="9043">
                  <c:v>14.4688</c:v>
                </c:pt>
                <c:pt idx="9044">
                  <c:v>14.470400000000001</c:v>
                </c:pt>
                <c:pt idx="9045">
                  <c:v>14.472000000000001</c:v>
                </c:pt>
                <c:pt idx="9046">
                  <c:v>14.473600000000001</c:v>
                </c:pt>
                <c:pt idx="9047">
                  <c:v>14.475200000000001</c:v>
                </c:pt>
                <c:pt idx="9048">
                  <c:v>14.476800000000001</c:v>
                </c:pt>
                <c:pt idx="9049">
                  <c:v>14.478400000000001</c:v>
                </c:pt>
                <c:pt idx="9050">
                  <c:v>14.48</c:v>
                </c:pt>
                <c:pt idx="9051">
                  <c:v>14.4816</c:v>
                </c:pt>
                <c:pt idx="9052">
                  <c:v>14.4832</c:v>
                </c:pt>
                <c:pt idx="9053">
                  <c:v>14.4848</c:v>
                </c:pt>
                <c:pt idx="9054">
                  <c:v>14.486400000000001</c:v>
                </c:pt>
                <c:pt idx="9055">
                  <c:v>14.488000000000001</c:v>
                </c:pt>
                <c:pt idx="9056">
                  <c:v>14.489600000000001</c:v>
                </c:pt>
                <c:pt idx="9057">
                  <c:v>14.491200000000001</c:v>
                </c:pt>
                <c:pt idx="9058">
                  <c:v>14.492800000000001</c:v>
                </c:pt>
                <c:pt idx="9059">
                  <c:v>14.494400000000001</c:v>
                </c:pt>
                <c:pt idx="9060">
                  <c:v>14.496</c:v>
                </c:pt>
                <c:pt idx="9061">
                  <c:v>14.4976</c:v>
                </c:pt>
                <c:pt idx="9062">
                  <c:v>14.4992</c:v>
                </c:pt>
                <c:pt idx="9063">
                  <c:v>14.5008</c:v>
                </c:pt>
                <c:pt idx="9064">
                  <c:v>14.502400000000002</c:v>
                </c:pt>
                <c:pt idx="9065">
                  <c:v>14.504000000000001</c:v>
                </c:pt>
                <c:pt idx="9066">
                  <c:v>14.505600000000001</c:v>
                </c:pt>
                <c:pt idx="9067">
                  <c:v>14.507200000000001</c:v>
                </c:pt>
                <c:pt idx="9068">
                  <c:v>14.508800000000001</c:v>
                </c:pt>
                <c:pt idx="9069">
                  <c:v>14.510400000000001</c:v>
                </c:pt>
                <c:pt idx="9070">
                  <c:v>14.512</c:v>
                </c:pt>
                <c:pt idx="9071">
                  <c:v>14.5136</c:v>
                </c:pt>
                <c:pt idx="9072">
                  <c:v>14.5152</c:v>
                </c:pt>
                <c:pt idx="9073">
                  <c:v>14.5168</c:v>
                </c:pt>
                <c:pt idx="9074">
                  <c:v>14.518400000000002</c:v>
                </c:pt>
                <c:pt idx="9075">
                  <c:v>14.520000000000001</c:v>
                </c:pt>
                <c:pt idx="9076">
                  <c:v>14.521600000000001</c:v>
                </c:pt>
                <c:pt idx="9077">
                  <c:v>14.523200000000001</c:v>
                </c:pt>
                <c:pt idx="9078">
                  <c:v>14.524800000000001</c:v>
                </c:pt>
                <c:pt idx="9079">
                  <c:v>14.526400000000001</c:v>
                </c:pt>
                <c:pt idx="9080">
                  <c:v>14.528</c:v>
                </c:pt>
                <c:pt idx="9081">
                  <c:v>14.5296</c:v>
                </c:pt>
                <c:pt idx="9082">
                  <c:v>14.5312</c:v>
                </c:pt>
                <c:pt idx="9083">
                  <c:v>14.5328</c:v>
                </c:pt>
                <c:pt idx="9084">
                  <c:v>14.534400000000002</c:v>
                </c:pt>
                <c:pt idx="9085">
                  <c:v>14.536000000000001</c:v>
                </c:pt>
                <c:pt idx="9086">
                  <c:v>14.537600000000001</c:v>
                </c:pt>
                <c:pt idx="9087">
                  <c:v>14.539200000000001</c:v>
                </c:pt>
                <c:pt idx="9088">
                  <c:v>14.540800000000001</c:v>
                </c:pt>
                <c:pt idx="9089">
                  <c:v>14.542400000000001</c:v>
                </c:pt>
                <c:pt idx="9090">
                  <c:v>14.544</c:v>
                </c:pt>
                <c:pt idx="9091">
                  <c:v>14.5456</c:v>
                </c:pt>
                <c:pt idx="9092">
                  <c:v>14.5472</c:v>
                </c:pt>
                <c:pt idx="9093">
                  <c:v>14.5488</c:v>
                </c:pt>
                <c:pt idx="9094">
                  <c:v>14.550400000000002</c:v>
                </c:pt>
                <c:pt idx="9095">
                  <c:v>14.552000000000001</c:v>
                </c:pt>
                <c:pt idx="9096">
                  <c:v>14.553600000000001</c:v>
                </c:pt>
                <c:pt idx="9097">
                  <c:v>14.555200000000001</c:v>
                </c:pt>
                <c:pt idx="9098">
                  <c:v>14.556800000000001</c:v>
                </c:pt>
                <c:pt idx="9099">
                  <c:v>14.558400000000001</c:v>
                </c:pt>
                <c:pt idx="9100">
                  <c:v>14.56</c:v>
                </c:pt>
                <c:pt idx="9101">
                  <c:v>14.5616</c:v>
                </c:pt>
                <c:pt idx="9102">
                  <c:v>14.5632</c:v>
                </c:pt>
                <c:pt idx="9103">
                  <c:v>14.5648</c:v>
                </c:pt>
                <c:pt idx="9104">
                  <c:v>14.566400000000002</c:v>
                </c:pt>
                <c:pt idx="9105">
                  <c:v>14.568000000000001</c:v>
                </c:pt>
                <c:pt idx="9106">
                  <c:v>14.569600000000001</c:v>
                </c:pt>
                <c:pt idx="9107">
                  <c:v>14.571200000000001</c:v>
                </c:pt>
                <c:pt idx="9108">
                  <c:v>14.572800000000001</c:v>
                </c:pt>
                <c:pt idx="9109">
                  <c:v>14.574400000000001</c:v>
                </c:pt>
                <c:pt idx="9110">
                  <c:v>14.576000000000001</c:v>
                </c:pt>
                <c:pt idx="9111">
                  <c:v>14.5776</c:v>
                </c:pt>
                <c:pt idx="9112">
                  <c:v>14.5792</c:v>
                </c:pt>
                <c:pt idx="9113">
                  <c:v>14.5808</c:v>
                </c:pt>
                <c:pt idx="9114">
                  <c:v>14.582400000000002</c:v>
                </c:pt>
                <c:pt idx="9115">
                  <c:v>14.584000000000001</c:v>
                </c:pt>
                <c:pt idx="9116">
                  <c:v>14.585600000000001</c:v>
                </c:pt>
                <c:pt idx="9117">
                  <c:v>14.587200000000001</c:v>
                </c:pt>
                <c:pt idx="9118">
                  <c:v>14.588800000000001</c:v>
                </c:pt>
                <c:pt idx="9119">
                  <c:v>14.590400000000001</c:v>
                </c:pt>
                <c:pt idx="9120">
                  <c:v>14.592000000000001</c:v>
                </c:pt>
                <c:pt idx="9121">
                  <c:v>14.5936</c:v>
                </c:pt>
                <c:pt idx="9122">
                  <c:v>14.5952</c:v>
                </c:pt>
                <c:pt idx="9123">
                  <c:v>14.5968</c:v>
                </c:pt>
                <c:pt idx="9124">
                  <c:v>14.5984</c:v>
                </c:pt>
                <c:pt idx="9125">
                  <c:v>14.600000000000001</c:v>
                </c:pt>
                <c:pt idx="9126">
                  <c:v>14.601600000000001</c:v>
                </c:pt>
                <c:pt idx="9127">
                  <c:v>14.603200000000001</c:v>
                </c:pt>
                <c:pt idx="9128">
                  <c:v>14.604800000000001</c:v>
                </c:pt>
                <c:pt idx="9129">
                  <c:v>14.606400000000001</c:v>
                </c:pt>
                <c:pt idx="9130">
                  <c:v>14.608000000000001</c:v>
                </c:pt>
                <c:pt idx="9131">
                  <c:v>14.6096</c:v>
                </c:pt>
                <c:pt idx="9132">
                  <c:v>14.6112</c:v>
                </c:pt>
                <c:pt idx="9133">
                  <c:v>14.6128</c:v>
                </c:pt>
                <c:pt idx="9134">
                  <c:v>14.6144</c:v>
                </c:pt>
                <c:pt idx="9135">
                  <c:v>14.616000000000001</c:v>
                </c:pt>
                <c:pt idx="9136">
                  <c:v>14.617600000000001</c:v>
                </c:pt>
                <c:pt idx="9137">
                  <c:v>14.619200000000001</c:v>
                </c:pt>
                <c:pt idx="9138">
                  <c:v>14.620800000000001</c:v>
                </c:pt>
                <c:pt idx="9139">
                  <c:v>14.622400000000001</c:v>
                </c:pt>
                <c:pt idx="9140">
                  <c:v>14.624000000000001</c:v>
                </c:pt>
                <c:pt idx="9141">
                  <c:v>14.6256</c:v>
                </c:pt>
                <c:pt idx="9142">
                  <c:v>14.6272</c:v>
                </c:pt>
                <c:pt idx="9143">
                  <c:v>14.6288</c:v>
                </c:pt>
                <c:pt idx="9144">
                  <c:v>14.6304</c:v>
                </c:pt>
                <c:pt idx="9145">
                  <c:v>14.632000000000001</c:v>
                </c:pt>
                <c:pt idx="9146">
                  <c:v>14.633600000000001</c:v>
                </c:pt>
                <c:pt idx="9147">
                  <c:v>14.635200000000001</c:v>
                </c:pt>
                <c:pt idx="9148">
                  <c:v>14.636800000000001</c:v>
                </c:pt>
                <c:pt idx="9149">
                  <c:v>14.638400000000001</c:v>
                </c:pt>
                <c:pt idx="9150">
                  <c:v>14.64</c:v>
                </c:pt>
                <c:pt idx="9151">
                  <c:v>14.6416</c:v>
                </c:pt>
                <c:pt idx="9152">
                  <c:v>14.6432</c:v>
                </c:pt>
                <c:pt idx="9153">
                  <c:v>14.6448</c:v>
                </c:pt>
                <c:pt idx="9154">
                  <c:v>14.6464</c:v>
                </c:pt>
                <c:pt idx="9155">
                  <c:v>14.648000000000001</c:v>
                </c:pt>
                <c:pt idx="9156">
                  <c:v>14.649600000000001</c:v>
                </c:pt>
                <c:pt idx="9157">
                  <c:v>14.651200000000001</c:v>
                </c:pt>
                <c:pt idx="9158">
                  <c:v>14.652800000000001</c:v>
                </c:pt>
                <c:pt idx="9159">
                  <c:v>14.654400000000001</c:v>
                </c:pt>
                <c:pt idx="9160">
                  <c:v>14.656000000000001</c:v>
                </c:pt>
                <c:pt idx="9161">
                  <c:v>14.6576</c:v>
                </c:pt>
                <c:pt idx="9162">
                  <c:v>14.6592</c:v>
                </c:pt>
                <c:pt idx="9163">
                  <c:v>14.6608</c:v>
                </c:pt>
                <c:pt idx="9164">
                  <c:v>14.6624</c:v>
                </c:pt>
                <c:pt idx="9165">
                  <c:v>14.664000000000001</c:v>
                </c:pt>
                <c:pt idx="9166">
                  <c:v>14.665600000000001</c:v>
                </c:pt>
                <c:pt idx="9167">
                  <c:v>14.667200000000001</c:v>
                </c:pt>
                <c:pt idx="9168">
                  <c:v>14.668800000000001</c:v>
                </c:pt>
                <c:pt idx="9169">
                  <c:v>14.670400000000001</c:v>
                </c:pt>
                <c:pt idx="9170">
                  <c:v>14.672000000000001</c:v>
                </c:pt>
                <c:pt idx="9171">
                  <c:v>14.6736</c:v>
                </c:pt>
                <c:pt idx="9172">
                  <c:v>14.6752</c:v>
                </c:pt>
                <c:pt idx="9173">
                  <c:v>14.6768</c:v>
                </c:pt>
                <c:pt idx="9174">
                  <c:v>14.6784</c:v>
                </c:pt>
                <c:pt idx="9175">
                  <c:v>14.680000000000001</c:v>
                </c:pt>
                <c:pt idx="9176">
                  <c:v>14.681600000000001</c:v>
                </c:pt>
                <c:pt idx="9177">
                  <c:v>14.683200000000001</c:v>
                </c:pt>
                <c:pt idx="9178">
                  <c:v>14.684800000000001</c:v>
                </c:pt>
                <c:pt idx="9179">
                  <c:v>14.686400000000001</c:v>
                </c:pt>
                <c:pt idx="9180">
                  <c:v>14.688000000000001</c:v>
                </c:pt>
                <c:pt idx="9181">
                  <c:v>14.6896</c:v>
                </c:pt>
                <c:pt idx="9182">
                  <c:v>14.6912</c:v>
                </c:pt>
                <c:pt idx="9183">
                  <c:v>14.6928</c:v>
                </c:pt>
                <c:pt idx="9184">
                  <c:v>14.6944</c:v>
                </c:pt>
                <c:pt idx="9185">
                  <c:v>14.696000000000002</c:v>
                </c:pt>
                <c:pt idx="9186">
                  <c:v>14.697600000000001</c:v>
                </c:pt>
                <c:pt idx="9187">
                  <c:v>14.699200000000001</c:v>
                </c:pt>
                <c:pt idx="9188">
                  <c:v>14.700800000000001</c:v>
                </c:pt>
                <c:pt idx="9189">
                  <c:v>14.702400000000001</c:v>
                </c:pt>
                <c:pt idx="9190">
                  <c:v>14.704000000000001</c:v>
                </c:pt>
                <c:pt idx="9191">
                  <c:v>14.7056</c:v>
                </c:pt>
                <c:pt idx="9192">
                  <c:v>14.7072</c:v>
                </c:pt>
                <c:pt idx="9193">
                  <c:v>14.7088</c:v>
                </c:pt>
                <c:pt idx="9194">
                  <c:v>14.7104</c:v>
                </c:pt>
                <c:pt idx="9195">
                  <c:v>14.712000000000002</c:v>
                </c:pt>
                <c:pt idx="9196">
                  <c:v>14.713600000000001</c:v>
                </c:pt>
                <c:pt idx="9197">
                  <c:v>14.715200000000001</c:v>
                </c:pt>
                <c:pt idx="9198">
                  <c:v>14.716800000000001</c:v>
                </c:pt>
                <c:pt idx="9199">
                  <c:v>14.718400000000001</c:v>
                </c:pt>
                <c:pt idx="9200">
                  <c:v>14.72</c:v>
                </c:pt>
                <c:pt idx="9201">
                  <c:v>14.7216</c:v>
                </c:pt>
                <c:pt idx="9202">
                  <c:v>14.7232</c:v>
                </c:pt>
                <c:pt idx="9203">
                  <c:v>14.7248</c:v>
                </c:pt>
                <c:pt idx="9204">
                  <c:v>14.7264</c:v>
                </c:pt>
                <c:pt idx="9205">
                  <c:v>14.728000000000002</c:v>
                </c:pt>
                <c:pt idx="9206">
                  <c:v>14.729600000000001</c:v>
                </c:pt>
                <c:pt idx="9207">
                  <c:v>14.731200000000001</c:v>
                </c:pt>
                <c:pt idx="9208">
                  <c:v>14.732800000000001</c:v>
                </c:pt>
                <c:pt idx="9209">
                  <c:v>14.734400000000001</c:v>
                </c:pt>
                <c:pt idx="9210">
                  <c:v>14.736000000000001</c:v>
                </c:pt>
                <c:pt idx="9211">
                  <c:v>14.7376</c:v>
                </c:pt>
                <c:pt idx="9212">
                  <c:v>14.7392</c:v>
                </c:pt>
                <c:pt idx="9213">
                  <c:v>14.7408</c:v>
                </c:pt>
                <c:pt idx="9214">
                  <c:v>14.7424</c:v>
                </c:pt>
                <c:pt idx="9215">
                  <c:v>14.744000000000002</c:v>
                </c:pt>
                <c:pt idx="9216">
                  <c:v>14.745600000000001</c:v>
                </c:pt>
                <c:pt idx="9217">
                  <c:v>14.747200000000001</c:v>
                </c:pt>
                <c:pt idx="9218">
                  <c:v>14.748800000000001</c:v>
                </c:pt>
                <c:pt idx="9219">
                  <c:v>14.750400000000001</c:v>
                </c:pt>
                <c:pt idx="9220">
                  <c:v>14.752000000000001</c:v>
                </c:pt>
                <c:pt idx="9221">
                  <c:v>14.7536</c:v>
                </c:pt>
                <c:pt idx="9222">
                  <c:v>14.7552</c:v>
                </c:pt>
                <c:pt idx="9223">
                  <c:v>14.7568</c:v>
                </c:pt>
                <c:pt idx="9224">
                  <c:v>14.7584</c:v>
                </c:pt>
                <c:pt idx="9225">
                  <c:v>14.760000000000002</c:v>
                </c:pt>
                <c:pt idx="9226">
                  <c:v>14.761600000000001</c:v>
                </c:pt>
                <c:pt idx="9227">
                  <c:v>14.763200000000001</c:v>
                </c:pt>
                <c:pt idx="9228">
                  <c:v>14.764800000000001</c:v>
                </c:pt>
                <c:pt idx="9229">
                  <c:v>14.766400000000001</c:v>
                </c:pt>
                <c:pt idx="9230">
                  <c:v>14.768000000000001</c:v>
                </c:pt>
                <c:pt idx="9231">
                  <c:v>14.769600000000001</c:v>
                </c:pt>
                <c:pt idx="9232">
                  <c:v>14.7712</c:v>
                </c:pt>
                <c:pt idx="9233">
                  <c:v>14.7728</c:v>
                </c:pt>
                <c:pt idx="9234">
                  <c:v>14.7744</c:v>
                </c:pt>
                <c:pt idx="9235">
                  <c:v>14.776000000000002</c:v>
                </c:pt>
                <c:pt idx="9236">
                  <c:v>14.777600000000001</c:v>
                </c:pt>
                <c:pt idx="9237">
                  <c:v>14.779200000000001</c:v>
                </c:pt>
                <c:pt idx="9238">
                  <c:v>14.780800000000001</c:v>
                </c:pt>
                <c:pt idx="9239">
                  <c:v>14.782400000000001</c:v>
                </c:pt>
                <c:pt idx="9240">
                  <c:v>14.784000000000001</c:v>
                </c:pt>
                <c:pt idx="9241">
                  <c:v>14.785600000000001</c:v>
                </c:pt>
                <c:pt idx="9242">
                  <c:v>14.7872</c:v>
                </c:pt>
                <c:pt idx="9243">
                  <c:v>14.7888</c:v>
                </c:pt>
                <c:pt idx="9244">
                  <c:v>14.7904</c:v>
                </c:pt>
                <c:pt idx="9245">
                  <c:v>14.792000000000002</c:v>
                </c:pt>
                <c:pt idx="9246">
                  <c:v>14.793600000000001</c:v>
                </c:pt>
                <c:pt idx="9247">
                  <c:v>14.795200000000001</c:v>
                </c:pt>
                <c:pt idx="9248">
                  <c:v>14.796800000000001</c:v>
                </c:pt>
                <c:pt idx="9249">
                  <c:v>14.798400000000001</c:v>
                </c:pt>
                <c:pt idx="9250">
                  <c:v>14.8</c:v>
                </c:pt>
                <c:pt idx="9251">
                  <c:v>14.801600000000001</c:v>
                </c:pt>
                <c:pt idx="9252">
                  <c:v>14.8032</c:v>
                </c:pt>
                <c:pt idx="9253">
                  <c:v>14.8048</c:v>
                </c:pt>
                <c:pt idx="9254">
                  <c:v>14.8064</c:v>
                </c:pt>
                <c:pt idx="9255">
                  <c:v>14.808</c:v>
                </c:pt>
                <c:pt idx="9256">
                  <c:v>14.809600000000001</c:v>
                </c:pt>
                <c:pt idx="9257">
                  <c:v>14.811200000000001</c:v>
                </c:pt>
                <c:pt idx="9258">
                  <c:v>14.812800000000001</c:v>
                </c:pt>
                <c:pt idx="9259">
                  <c:v>14.814400000000001</c:v>
                </c:pt>
                <c:pt idx="9260">
                  <c:v>14.816000000000001</c:v>
                </c:pt>
                <c:pt idx="9261">
                  <c:v>14.817600000000001</c:v>
                </c:pt>
                <c:pt idx="9262">
                  <c:v>14.8192</c:v>
                </c:pt>
                <c:pt idx="9263">
                  <c:v>14.8208</c:v>
                </c:pt>
                <c:pt idx="9264">
                  <c:v>14.8224</c:v>
                </c:pt>
                <c:pt idx="9265">
                  <c:v>14.824</c:v>
                </c:pt>
                <c:pt idx="9266">
                  <c:v>14.825600000000001</c:v>
                </c:pt>
                <c:pt idx="9267">
                  <c:v>14.827200000000001</c:v>
                </c:pt>
                <c:pt idx="9268">
                  <c:v>14.828800000000001</c:v>
                </c:pt>
                <c:pt idx="9269">
                  <c:v>14.830400000000001</c:v>
                </c:pt>
                <c:pt idx="9270">
                  <c:v>14.832000000000001</c:v>
                </c:pt>
                <c:pt idx="9271">
                  <c:v>14.833600000000001</c:v>
                </c:pt>
                <c:pt idx="9272">
                  <c:v>14.8352</c:v>
                </c:pt>
                <c:pt idx="9273">
                  <c:v>14.8368</c:v>
                </c:pt>
                <c:pt idx="9274">
                  <c:v>14.8384</c:v>
                </c:pt>
                <c:pt idx="9275">
                  <c:v>14.84</c:v>
                </c:pt>
                <c:pt idx="9276">
                  <c:v>14.841600000000001</c:v>
                </c:pt>
                <c:pt idx="9277">
                  <c:v>14.843200000000001</c:v>
                </c:pt>
                <c:pt idx="9278">
                  <c:v>14.844800000000001</c:v>
                </c:pt>
                <c:pt idx="9279">
                  <c:v>14.846400000000001</c:v>
                </c:pt>
                <c:pt idx="9280">
                  <c:v>14.848000000000001</c:v>
                </c:pt>
                <c:pt idx="9281">
                  <c:v>14.849600000000001</c:v>
                </c:pt>
                <c:pt idx="9282">
                  <c:v>14.8512</c:v>
                </c:pt>
                <c:pt idx="9283">
                  <c:v>14.8528</c:v>
                </c:pt>
                <c:pt idx="9284">
                  <c:v>14.8544</c:v>
                </c:pt>
                <c:pt idx="9285">
                  <c:v>14.856</c:v>
                </c:pt>
                <c:pt idx="9286">
                  <c:v>14.857600000000001</c:v>
                </c:pt>
                <c:pt idx="9287">
                  <c:v>14.859200000000001</c:v>
                </c:pt>
                <c:pt idx="9288">
                  <c:v>14.860800000000001</c:v>
                </c:pt>
                <c:pt idx="9289">
                  <c:v>14.862400000000001</c:v>
                </c:pt>
                <c:pt idx="9290">
                  <c:v>14.864000000000001</c:v>
                </c:pt>
                <c:pt idx="9291">
                  <c:v>14.865600000000001</c:v>
                </c:pt>
                <c:pt idx="9292">
                  <c:v>14.8672</c:v>
                </c:pt>
                <c:pt idx="9293">
                  <c:v>14.8688</c:v>
                </c:pt>
                <c:pt idx="9294">
                  <c:v>14.8704</c:v>
                </c:pt>
                <c:pt idx="9295">
                  <c:v>14.872</c:v>
                </c:pt>
                <c:pt idx="9296">
                  <c:v>14.873600000000001</c:v>
                </c:pt>
                <c:pt idx="9297">
                  <c:v>14.875200000000001</c:v>
                </c:pt>
                <c:pt idx="9298">
                  <c:v>14.876800000000001</c:v>
                </c:pt>
                <c:pt idx="9299">
                  <c:v>14.878400000000001</c:v>
                </c:pt>
                <c:pt idx="9300">
                  <c:v>14.88</c:v>
                </c:pt>
                <c:pt idx="9301">
                  <c:v>14.881600000000001</c:v>
                </c:pt>
                <c:pt idx="9302">
                  <c:v>14.8832</c:v>
                </c:pt>
                <c:pt idx="9303">
                  <c:v>14.8848</c:v>
                </c:pt>
                <c:pt idx="9304">
                  <c:v>14.8864</c:v>
                </c:pt>
                <c:pt idx="9305">
                  <c:v>14.888</c:v>
                </c:pt>
                <c:pt idx="9306">
                  <c:v>14.889600000000002</c:v>
                </c:pt>
                <c:pt idx="9307">
                  <c:v>14.891200000000001</c:v>
                </c:pt>
                <c:pt idx="9308">
                  <c:v>14.892800000000001</c:v>
                </c:pt>
                <c:pt idx="9309">
                  <c:v>14.894400000000001</c:v>
                </c:pt>
                <c:pt idx="9310">
                  <c:v>14.896000000000001</c:v>
                </c:pt>
                <c:pt idx="9311">
                  <c:v>14.897600000000001</c:v>
                </c:pt>
                <c:pt idx="9312">
                  <c:v>14.8992</c:v>
                </c:pt>
                <c:pt idx="9313">
                  <c:v>14.9008</c:v>
                </c:pt>
                <c:pt idx="9314">
                  <c:v>14.9024</c:v>
                </c:pt>
                <c:pt idx="9315">
                  <c:v>14.904</c:v>
                </c:pt>
                <c:pt idx="9316">
                  <c:v>14.905600000000002</c:v>
                </c:pt>
                <c:pt idx="9317">
                  <c:v>14.907200000000001</c:v>
                </c:pt>
                <c:pt idx="9318">
                  <c:v>14.908800000000001</c:v>
                </c:pt>
                <c:pt idx="9319">
                  <c:v>14.910400000000001</c:v>
                </c:pt>
                <c:pt idx="9320">
                  <c:v>14.912000000000001</c:v>
                </c:pt>
                <c:pt idx="9321">
                  <c:v>14.913600000000001</c:v>
                </c:pt>
                <c:pt idx="9322">
                  <c:v>14.9152</c:v>
                </c:pt>
                <c:pt idx="9323">
                  <c:v>14.9168</c:v>
                </c:pt>
                <c:pt idx="9324">
                  <c:v>14.9184</c:v>
                </c:pt>
                <c:pt idx="9325">
                  <c:v>14.92</c:v>
                </c:pt>
                <c:pt idx="9326">
                  <c:v>14.921600000000002</c:v>
                </c:pt>
                <c:pt idx="9327">
                  <c:v>14.923200000000001</c:v>
                </c:pt>
                <c:pt idx="9328">
                  <c:v>14.924800000000001</c:v>
                </c:pt>
                <c:pt idx="9329">
                  <c:v>14.926400000000001</c:v>
                </c:pt>
                <c:pt idx="9330">
                  <c:v>14.928000000000001</c:v>
                </c:pt>
                <c:pt idx="9331">
                  <c:v>14.929600000000001</c:v>
                </c:pt>
                <c:pt idx="9332">
                  <c:v>14.9312</c:v>
                </c:pt>
                <c:pt idx="9333">
                  <c:v>14.9328</c:v>
                </c:pt>
                <c:pt idx="9334">
                  <c:v>14.9344</c:v>
                </c:pt>
                <c:pt idx="9335">
                  <c:v>14.936</c:v>
                </c:pt>
                <c:pt idx="9336">
                  <c:v>14.937600000000002</c:v>
                </c:pt>
                <c:pt idx="9337">
                  <c:v>14.939200000000001</c:v>
                </c:pt>
                <c:pt idx="9338">
                  <c:v>14.940800000000001</c:v>
                </c:pt>
                <c:pt idx="9339">
                  <c:v>14.942400000000001</c:v>
                </c:pt>
                <c:pt idx="9340">
                  <c:v>14.944000000000001</c:v>
                </c:pt>
                <c:pt idx="9341">
                  <c:v>14.945600000000001</c:v>
                </c:pt>
                <c:pt idx="9342">
                  <c:v>14.9472</c:v>
                </c:pt>
                <c:pt idx="9343">
                  <c:v>14.9488</c:v>
                </c:pt>
                <c:pt idx="9344">
                  <c:v>14.9504</c:v>
                </c:pt>
                <c:pt idx="9345">
                  <c:v>14.952</c:v>
                </c:pt>
                <c:pt idx="9346">
                  <c:v>14.953600000000002</c:v>
                </c:pt>
                <c:pt idx="9347">
                  <c:v>14.955200000000001</c:v>
                </c:pt>
                <c:pt idx="9348">
                  <c:v>14.956800000000001</c:v>
                </c:pt>
                <c:pt idx="9349">
                  <c:v>14.958400000000001</c:v>
                </c:pt>
                <c:pt idx="9350">
                  <c:v>14.96</c:v>
                </c:pt>
                <c:pt idx="9351">
                  <c:v>14.961600000000001</c:v>
                </c:pt>
                <c:pt idx="9352">
                  <c:v>14.963200000000001</c:v>
                </c:pt>
                <c:pt idx="9353">
                  <c:v>14.9648</c:v>
                </c:pt>
                <c:pt idx="9354">
                  <c:v>14.9664</c:v>
                </c:pt>
                <c:pt idx="9355">
                  <c:v>14.968</c:v>
                </c:pt>
                <c:pt idx="9356">
                  <c:v>14.969600000000002</c:v>
                </c:pt>
                <c:pt idx="9357">
                  <c:v>14.971200000000001</c:v>
                </c:pt>
                <c:pt idx="9358">
                  <c:v>14.972800000000001</c:v>
                </c:pt>
                <c:pt idx="9359">
                  <c:v>14.974400000000001</c:v>
                </c:pt>
                <c:pt idx="9360">
                  <c:v>14.976000000000001</c:v>
                </c:pt>
                <c:pt idx="9361">
                  <c:v>14.977600000000001</c:v>
                </c:pt>
                <c:pt idx="9362">
                  <c:v>14.979200000000001</c:v>
                </c:pt>
                <c:pt idx="9363">
                  <c:v>14.9808</c:v>
                </c:pt>
                <c:pt idx="9364">
                  <c:v>14.9824</c:v>
                </c:pt>
                <c:pt idx="9365">
                  <c:v>14.984</c:v>
                </c:pt>
                <c:pt idx="9366">
                  <c:v>14.985600000000002</c:v>
                </c:pt>
                <c:pt idx="9367">
                  <c:v>14.987200000000001</c:v>
                </c:pt>
                <c:pt idx="9368">
                  <c:v>14.988800000000001</c:v>
                </c:pt>
                <c:pt idx="9369">
                  <c:v>14.990400000000001</c:v>
                </c:pt>
                <c:pt idx="9370">
                  <c:v>14.992000000000001</c:v>
                </c:pt>
                <c:pt idx="9371">
                  <c:v>14.993600000000001</c:v>
                </c:pt>
                <c:pt idx="9372">
                  <c:v>14.995200000000001</c:v>
                </c:pt>
                <c:pt idx="9373">
                  <c:v>14.9968</c:v>
                </c:pt>
                <c:pt idx="9374">
                  <c:v>14.9984</c:v>
                </c:pt>
                <c:pt idx="9375">
                  <c:v>15</c:v>
                </c:pt>
                <c:pt idx="9376">
                  <c:v>15.001600000000002</c:v>
                </c:pt>
                <c:pt idx="9377">
                  <c:v>15.003200000000001</c:v>
                </c:pt>
                <c:pt idx="9378">
                  <c:v>15.004800000000001</c:v>
                </c:pt>
                <c:pt idx="9379">
                  <c:v>15.006400000000001</c:v>
                </c:pt>
                <c:pt idx="9380">
                  <c:v>15.008000000000001</c:v>
                </c:pt>
                <c:pt idx="9381">
                  <c:v>15.009600000000001</c:v>
                </c:pt>
                <c:pt idx="9382">
                  <c:v>15.011200000000001</c:v>
                </c:pt>
                <c:pt idx="9383">
                  <c:v>15.0128</c:v>
                </c:pt>
                <c:pt idx="9384">
                  <c:v>15.0144</c:v>
                </c:pt>
                <c:pt idx="9385">
                  <c:v>15.016</c:v>
                </c:pt>
                <c:pt idx="9386">
                  <c:v>15.0176</c:v>
                </c:pt>
                <c:pt idx="9387">
                  <c:v>15.019200000000001</c:v>
                </c:pt>
                <c:pt idx="9388">
                  <c:v>15.020800000000001</c:v>
                </c:pt>
                <c:pt idx="9389">
                  <c:v>15.022400000000001</c:v>
                </c:pt>
                <c:pt idx="9390">
                  <c:v>15.024000000000001</c:v>
                </c:pt>
                <c:pt idx="9391">
                  <c:v>15.025600000000001</c:v>
                </c:pt>
                <c:pt idx="9392">
                  <c:v>15.027200000000001</c:v>
                </c:pt>
                <c:pt idx="9393">
                  <c:v>15.0288</c:v>
                </c:pt>
                <c:pt idx="9394">
                  <c:v>15.0304</c:v>
                </c:pt>
                <c:pt idx="9395">
                  <c:v>15.032</c:v>
                </c:pt>
                <c:pt idx="9396">
                  <c:v>15.0336</c:v>
                </c:pt>
                <c:pt idx="9397">
                  <c:v>15.035200000000001</c:v>
                </c:pt>
                <c:pt idx="9398">
                  <c:v>15.036800000000001</c:v>
                </c:pt>
                <c:pt idx="9399">
                  <c:v>15.038400000000001</c:v>
                </c:pt>
                <c:pt idx="9400">
                  <c:v>15.040000000000001</c:v>
                </c:pt>
                <c:pt idx="9401">
                  <c:v>15.041600000000001</c:v>
                </c:pt>
                <c:pt idx="9402">
                  <c:v>15.043200000000001</c:v>
                </c:pt>
                <c:pt idx="9403">
                  <c:v>15.0448</c:v>
                </c:pt>
                <c:pt idx="9404">
                  <c:v>15.0464</c:v>
                </c:pt>
                <c:pt idx="9405">
                  <c:v>15.048</c:v>
                </c:pt>
                <c:pt idx="9406">
                  <c:v>15.0496</c:v>
                </c:pt>
                <c:pt idx="9407">
                  <c:v>15.051200000000001</c:v>
                </c:pt>
                <c:pt idx="9408">
                  <c:v>15.052800000000001</c:v>
                </c:pt>
                <c:pt idx="9409">
                  <c:v>15.054400000000001</c:v>
                </c:pt>
                <c:pt idx="9410">
                  <c:v>15.056000000000001</c:v>
                </c:pt>
                <c:pt idx="9411">
                  <c:v>15.057600000000001</c:v>
                </c:pt>
                <c:pt idx="9412">
                  <c:v>15.059200000000001</c:v>
                </c:pt>
                <c:pt idx="9413">
                  <c:v>15.0608</c:v>
                </c:pt>
                <c:pt idx="9414">
                  <c:v>15.0624</c:v>
                </c:pt>
                <c:pt idx="9415">
                  <c:v>15.064</c:v>
                </c:pt>
                <c:pt idx="9416">
                  <c:v>15.0656</c:v>
                </c:pt>
                <c:pt idx="9417">
                  <c:v>15.067200000000001</c:v>
                </c:pt>
                <c:pt idx="9418">
                  <c:v>15.068800000000001</c:v>
                </c:pt>
                <c:pt idx="9419">
                  <c:v>15.070400000000001</c:v>
                </c:pt>
                <c:pt idx="9420">
                  <c:v>15.072000000000001</c:v>
                </c:pt>
                <c:pt idx="9421">
                  <c:v>15.073600000000001</c:v>
                </c:pt>
                <c:pt idx="9422">
                  <c:v>15.075200000000001</c:v>
                </c:pt>
                <c:pt idx="9423">
                  <c:v>15.0768</c:v>
                </c:pt>
                <c:pt idx="9424">
                  <c:v>15.0784</c:v>
                </c:pt>
                <c:pt idx="9425">
                  <c:v>15.08</c:v>
                </c:pt>
                <c:pt idx="9426">
                  <c:v>15.0816</c:v>
                </c:pt>
                <c:pt idx="9427">
                  <c:v>15.083200000000001</c:v>
                </c:pt>
                <c:pt idx="9428">
                  <c:v>15.084800000000001</c:v>
                </c:pt>
                <c:pt idx="9429">
                  <c:v>15.086400000000001</c:v>
                </c:pt>
                <c:pt idx="9430">
                  <c:v>15.088000000000001</c:v>
                </c:pt>
                <c:pt idx="9431">
                  <c:v>15.089600000000001</c:v>
                </c:pt>
                <c:pt idx="9432">
                  <c:v>15.091200000000001</c:v>
                </c:pt>
                <c:pt idx="9433">
                  <c:v>15.0928</c:v>
                </c:pt>
                <c:pt idx="9434">
                  <c:v>15.0944</c:v>
                </c:pt>
                <c:pt idx="9435">
                  <c:v>15.096</c:v>
                </c:pt>
                <c:pt idx="9436">
                  <c:v>15.0976</c:v>
                </c:pt>
                <c:pt idx="9437">
                  <c:v>15.099200000000002</c:v>
                </c:pt>
                <c:pt idx="9438">
                  <c:v>15.100800000000001</c:v>
                </c:pt>
                <c:pt idx="9439">
                  <c:v>15.102400000000001</c:v>
                </c:pt>
                <c:pt idx="9440">
                  <c:v>15.104000000000001</c:v>
                </c:pt>
                <c:pt idx="9441">
                  <c:v>15.105600000000001</c:v>
                </c:pt>
                <c:pt idx="9442">
                  <c:v>15.107200000000001</c:v>
                </c:pt>
                <c:pt idx="9443">
                  <c:v>15.1088</c:v>
                </c:pt>
                <c:pt idx="9444">
                  <c:v>15.1104</c:v>
                </c:pt>
                <c:pt idx="9445">
                  <c:v>15.112</c:v>
                </c:pt>
                <c:pt idx="9446">
                  <c:v>15.1136</c:v>
                </c:pt>
                <c:pt idx="9447">
                  <c:v>15.115200000000002</c:v>
                </c:pt>
                <c:pt idx="9448">
                  <c:v>15.116800000000001</c:v>
                </c:pt>
                <c:pt idx="9449">
                  <c:v>15.118400000000001</c:v>
                </c:pt>
                <c:pt idx="9450">
                  <c:v>15.120000000000001</c:v>
                </c:pt>
                <c:pt idx="9451">
                  <c:v>15.121600000000001</c:v>
                </c:pt>
                <c:pt idx="9452">
                  <c:v>15.123200000000001</c:v>
                </c:pt>
                <c:pt idx="9453">
                  <c:v>15.1248</c:v>
                </c:pt>
                <c:pt idx="9454">
                  <c:v>15.1264</c:v>
                </c:pt>
                <c:pt idx="9455">
                  <c:v>15.128</c:v>
                </c:pt>
                <c:pt idx="9456">
                  <c:v>15.1296</c:v>
                </c:pt>
                <c:pt idx="9457">
                  <c:v>15.131200000000002</c:v>
                </c:pt>
                <c:pt idx="9458">
                  <c:v>15.132800000000001</c:v>
                </c:pt>
                <c:pt idx="9459">
                  <c:v>15.134400000000001</c:v>
                </c:pt>
                <c:pt idx="9460">
                  <c:v>15.136000000000001</c:v>
                </c:pt>
                <c:pt idx="9461">
                  <c:v>15.137600000000001</c:v>
                </c:pt>
                <c:pt idx="9462">
                  <c:v>15.139200000000001</c:v>
                </c:pt>
                <c:pt idx="9463">
                  <c:v>15.1408</c:v>
                </c:pt>
                <c:pt idx="9464">
                  <c:v>15.1424</c:v>
                </c:pt>
                <c:pt idx="9465">
                  <c:v>15.144</c:v>
                </c:pt>
                <c:pt idx="9466">
                  <c:v>15.1456</c:v>
                </c:pt>
                <c:pt idx="9467">
                  <c:v>15.147200000000002</c:v>
                </c:pt>
                <c:pt idx="9468">
                  <c:v>15.148800000000001</c:v>
                </c:pt>
                <c:pt idx="9469">
                  <c:v>15.150400000000001</c:v>
                </c:pt>
                <c:pt idx="9470">
                  <c:v>15.152000000000001</c:v>
                </c:pt>
                <c:pt idx="9471">
                  <c:v>15.153600000000001</c:v>
                </c:pt>
                <c:pt idx="9472">
                  <c:v>15.155200000000001</c:v>
                </c:pt>
                <c:pt idx="9473">
                  <c:v>15.1568</c:v>
                </c:pt>
                <c:pt idx="9474">
                  <c:v>15.1584</c:v>
                </c:pt>
                <c:pt idx="9475">
                  <c:v>15.16</c:v>
                </c:pt>
                <c:pt idx="9476">
                  <c:v>15.1616</c:v>
                </c:pt>
                <c:pt idx="9477">
                  <c:v>15.163200000000002</c:v>
                </c:pt>
                <c:pt idx="9478">
                  <c:v>15.164800000000001</c:v>
                </c:pt>
                <c:pt idx="9479">
                  <c:v>15.166400000000001</c:v>
                </c:pt>
                <c:pt idx="9480">
                  <c:v>15.168000000000001</c:v>
                </c:pt>
                <c:pt idx="9481">
                  <c:v>15.169600000000001</c:v>
                </c:pt>
                <c:pt idx="9482">
                  <c:v>15.171200000000001</c:v>
                </c:pt>
                <c:pt idx="9483">
                  <c:v>15.172800000000001</c:v>
                </c:pt>
                <c:pt idx="9484">
                  <c:v>15.1744</c:v>
                </c:pt>
                <c:pt idx="9485">
                  <c:v>15.176</c:v>
                </c:pt>
                <c:pt idx="9486">
                  <c:v>15.1776</c:v>
                </c:pt>
                <c:pt idx="9487">
                  <c:v>15.179200000000002</c:v>
                </c:pt>
                <c:pt idx="9488">
                  <c:v>15.180800000000001</c:v>
                </c:pt>
                <c:pt idx="9489">
                  <c:v>15.182400000000001</c:v>
                </c:pt>
                <c:pt idx="9490">
                  <c:v>15.184000000000001</c:v>
                </c:pt>
                <c:pt idx="9491">
                  <c:v>15.185600000000001</c:v>
                </c:pt>
                <c:pt idx="9492">
                  <c:v>15.187200000000001</c:v>
                </c:pt>
                <c:pt idx="9493">
                  <c:v>15.188800000000001</c:v>
                </c:pt>
                <c:pt idx="9494">
                  <c:v>15.1904</c:v>
                </c:pt>
                <c:pt idx="9495">
                  <c:v>15.192</c:v>
                </c:pt>
                <c:pt idx="9496">
                  <c:v>15.1936</c:v>
                </c:pt>
                <c:pt idx="9497">
                  <c:v>15.195200000000002</c:v>
                </c:pt>
                <c:pt idx="9498">
                  <c:v>15.196800000000001</c:v>
                </c:pt>
                <c:pt idx="9499">
                  <c:v>15.198400000000001</c:v>
                </c:pt>
                <c:pt idx="9500">
                  <c:v>15.200000000000001</c:v>
                </c:pt>
                <c:pt idx="9501">
                  <c:v>15.201600000000001</c:v>
                </c:pt>
                <c:pt idx="9502">
                  <c:v>15.203200000000001</c:v>
                </c:pt>
                <c:pt idx="9503">
                  <c:v>15.204800000000001</c:v>
                </c:pt>
                <c:pt idx="9504">
                  <c:v>15.2064</c:v>
                </c:pt>
                <c:pt idx="9505">
                  <c:v>15.208</c:v>
                </c:pt>
                <c:pt idx="9506">
                  <c:v>15.2096</c:v>
                </c:pt>
                <c:pt idx="9507">
                  <c:v>15.211200000000002</c:v>
                </c:pt>
                <c:pt idx="9508">
                  <c:v>15.212800000000001</c:v>
                </c:pt>
                <c:pt idx="9509">
                  <c:v>15.214400000000001</c:v>
                </c:pt>
                <c:pt idx="9510">
                  <c:v>15.216000000000001</c:v>
                </c:pt>
                <c:pt idx="9511">
                  <c:v>15.217600000000001</c:v>
                </c:pt>
                <c:pt idx="9512">
                  <c:v>15.219200000000001</c:v>
                </c:pt>
                <c:pt idx="9513">
                  <c:v>15.220800000000001</c:v>
                </c:pt>
                <c:pt idx="9514">
                  <c:v>15.2224</c:v>
                </c:pt>
                <c:pt idx="9515">
                  <c:v>15.224</c:v>
                </c:pt>
                <c:pt idx="9516">
                  <c:v>15.2256</c:v>
                </c:pt>
                <c:pt idx="9517">
                  <c:v>15.2272</c:v>
                </c:pt>
                <c:pt idx="9518">
                  <c:v>15.228800000000001</c:v>
                </c:pt>
                <c:pt idx="9519">
                  <c:v>15.230400000000001</c:v>
                </c:pt>
                <c:pt idx="9520">
                  <c:v>15.232000000000001</c:v>
                </c:pt>
                <c:pt idx="9521">
                  <c:v>15.233600000000001</c:v>
                </c:pt>
                <c:pt idx="9522">
                  <c:v>15.235200000000001</c:v>
                </c:pt>
                <c:pt idx="9523">
                  <c:v>15.236800000000001</c:v>
                </c:pt>
                <c:pt idx="9524">
                  <c:v>15.2384</c:v>
                </c:pt>
                <c:pt idx="9525">
                  <c:v>15.24</c:v>
                </c:pt>
                <c:pt idx="9526">
                  <c:v>15.2416</c:v>
                </c:pt>
                <c:pt idx="9527">
                  <c:v>15.2432</c:v>
                </c:pt>
                <c:pt idx="9528">
                  <c:v>15.244800000000001</c:v>
                </c:pt>
                <c:pt idx="9529">
                  <c:v>15.246400000000001</c:v>
                </c:pt>
                <c:pt idx="9530">
                  <c:v>15.248000000000001</c:v>
                </c:pt>
                <c:pt idx="9531">
                  <c:v>15.249600000000001</c:v>
                </c:pt>
                <c:pt idx="9532">
                  <c:v>15.251200000000001</c:v>
                </c:pt>
                <c:pt idx="9533">
                  <c:v>15.252800000000001</c:v>
                </c:pt>
                <c:pt idx="9534">
                  <c:v>15.2544</c:v>
                </c:pt>
                <c:pt idx="9535">
                  <c:v>15.256</c:v>
                </c:pt>
                <c:pt idx="9536">
                  <c:v>15.2576</c:v>
                </c:pt>
                <c:pt idx="9537">
                  <c:v>15.2592</c:v>
                </c:pt>
                <c:pt idx="9538">
                  <c:v>15.260800000000001</c:v>
                </c:pt>
                <c:pt idx="9539">
                  <c:v>15.262400000000001</c:v>
                </c:pt>
                <c:pt idx="9540">
                  <c:v>15.264000000000001</c:v>
                </c:pt>
                <c:pt idx="9541">
                  <c:v>15.265600000000001</c:v>
                </c:pt>
                <c:pt idx="9542">
                  <c:v>15.267200000000001</c:v>
                </c:pt>
                <c:pt idx="9543">
                  <c:v>15.268800000000001</c:v>
                </c:pt>
                <c:pt idx="9544">
                  <c:v>15.2704</c:v>
                </c:pt>
                <c:pt idx="9545">
                  <c:v>15.272</c:v>
                </c:pt>
                <c:pt idx="9546">
                  <c:v>15.2736</c:v>
                </c:pt>
                <c:pt idx="9547">
                  <c:v>15.2752</c:v>
                </c:pt>
                <c:pt idx="9548">
                  <c:v>15.276800000000001</c:v>
                </c:pt>
                <c:pt idx="9549">
                  <c:v>15.278400000000001</c:v>
                </c:pt>
                <c:pt idx="9550">
                  <c:v>15.280000000000001</c:v>
                </c:pt>
                <c:pt idx="9551">
                  <c:v>15.281600000000001</c:v>
                </c:pt>
                <c:pt idx="9552">
                  <c:v>15.283200000000001</c:v>
                </c:pt>
                <c:pt idx="9553">
                  <c:v>15.284800000000001</c:v>
                </c:pt>
                <c:pt idx="9554">
                  <c:v>15.2864</c:v>
                </c:pt>
                <c:pt idx="9555">
                  <c:v>15.288</c:v>
                </c:pt>
                <c:pt idx="9556">
                  <c:v>15.2896</c:v>
                </c:pt>
                <c:pt idx="9557">
                  <c:v>15.2912</c:v>
                </c:pt>
                <c:pt idx="9558">
                  <c:v>15.292800000000002</c:v>
                </c:pt>
                <c:pt idx="9559">
                  <c:v>15.294400000000001</c:v>
                </c:pt>
                <c:pt idx="9560">
                  <c:v>15.296000000000001</c:v>
                </c:pt>
                <c:pt idx="9561">
                  <c:v>15.297600000000001</c:v>
                </c:pt>
                <c:pt idx="9562">
                  <c:v>15.299200000000001</c:v>
                </c:pt>
                <c:pt idx="9563">
                  <c:v>15.300800000000001</c:v>
                </c:pt>
                <c:pt idx="9564">
                  <c:v>15.3024</c:v>
                </c:pt>
                <c:pt idx="9565">
                  <c:v>15.304</c:v>
                </c:pt>
                <c:pt idx="9566">
                  <c:v>15.3056</c:v>
                </c:pt>
                <c:pt idx="9567">
                  <c:v>15.3072</c:v>
                </c:pt>
                <c:pt idx="9568">
                  <c:v>15.308800000000002</c:v>
                </c:pt>
                <c:pt idx="9569">
                  <c:v>15.310400000000001</c:v>
                </c:pt>
                <c:pt idx="9570">
                  <c:v>15.312000000000001</c:v>
                </c:pt>
                <c:pt idx="9571">
                  <c:v>15.313600000000001</c:v>
                </c:pt>
                <c:pt idx="9572">
                  <c:v>15.315200000000001</c:v>
                </c:pt>
                <c:pt idx="9573">
                  <c:v>15.316800000000001</c:v>
                </c:pt>
                <c:pt idx="9574">
                  <c:v>15.3184</c:v>
                </c:pt>
                <c:pt idx="9575">
                  <c:v>15.32</c:v>
                </c:pt>
                <c:pt idx="9576">
                  <c:v>15.3216</c:v>
                </c:pt>
                <c:pt idx="9577">
                  <c:v>15.3232</c:v>
                </c:pt>
                <c:pt idx="9578">
                  <c:v>15.324800000000002</c:v>
                </c:pt>
                <c:pt idx="9579">
                  <c:v>15.326400000000001</c:v>
                </c:pt>
                <c:pt idx="9580">
                  <c:v>15.328000000000001</c:v>
                </c:pt>
                <c:pt idx="9581">
                  <c:v>15.329600000000001</c:v>
                </c:pt>
                <c:pt idx="9582">
                  <c:v>15.331200000000001</c:v>
                </c:pt>
                <c:pt idx="9583">
                  <c:v>15.332800000000001</c:v>
                </c:pt>
                <c:pt idx="9584">
                  <c:v>15.3344</c:v>
                </c:pt>
                <c:pt idx="9585">
                  <c:v>15.336</c:v>
                </c:pt>
                <c:pt idx="9586">
                  <c:v>15.3376</c:v>
                </c:pt>
                <c:pt idx="9587">
                  <c:v>15.3392</c:v>
                </c:pt>
                <c:pt idx="9588">
                  <c:v>15.340800000000002</c:v>
                </c:pt>
                <c:pt idx="9589">
                  <c:v>15.342400000000001</c:v>
                </c:pt>
                <c:pt idx="9590">
                  <c:v>15.344000000000001</c:v>
                </c:pt>
                <c:pt idx="9591">
                  <c:v>15.345600000000001</c:v>
                </c:pt>
                <c:pt idx="9592">
                  <c:v>15.347200000000001</c:v>
                </c:pt>
                <c:pt idx="9593">
                  <c:v>15.348800000000001</c:v>
                </c:pt>
                <c:pt idx="9594">
                  <c:v>15.3504</c:v>
                </c:pt>
                <c:pt idx="9595">
                  <c:v>15.352</c:v>
                </c:pt>
                <c:pt idx="9596">
                  <c:v>15.3536</c:v>
                </c:pt>
                <c:pt idx="9597">
                  <c:v>15.3552</c:v>
                </c:pt>
                <c:pt idx="9598">
                  <c:v>15.356800000000002</c:v>
                </c:pt>
                <c:pt idx="9599">
                  <c:v>15.358400000000001</c:v>
                </c:pt>
                <c:pt idx="9600">
                  <c:v>15.360000000000001</c:v>
                </c:pt>
                <c:pt idx="9601">
                  <c:v>15.361600000000001</c:v>
                </c:pt>
                <c:pt idx="9602">
                  <c:v>15.363200000000001</c:v>
                </c:pt>
                <c:pt idx="9603">
                  <c:v>15.364800000000001</c:v>
                </c:pt>
                <c:pt idx="9604">
                  <c:v>15.366400000000001</c:v>
                </c:pt>
                <c:pt idx="9605">
                  <c:v>15.368</c:v>
                </c:pt>
                <c:pt idx="9606">
                  <c:v>15.3696</c:v>
                </c:pt>
                <c:pt idx="9607">
                  <c:v>15.3712</c:v>
                </c:pt>
                <c:pt idx="9608">
                  <c:v>15.372800000000002</c:v>
                </c:pt>
                <c:pt idx="9609">
                  <c:v>15.374400000000001</c:v>
                </c:pt>
                <c:pt idx="9610">
                  <c:v>15.376000000000001</c:v>
                </c:pt>
                <c:pt idx="9611">
                  <c:v>15.377600000000001</c:v>
                </c:pt>
                <c:pt idx="9612">
                  <c:v>15.379200000000001</c:v>
                </c:pt>
                <c:pt idx="9613">
                  <c:v>15.380800000000001</c:v>
                </c:pt>
                <c:pt idx="9614">
                  <c:v>15.382400000000001</c:v>
                </c:pt>
                <c:pt idx="9615">
                  <c:v>15.384</c:v>
                </c:pt>
                <c:pt idx="9616">
                  <c:v>15.3856</c:v>
                </c:pt>
                <c:pt idx="9617">
                  <c:v>15.3872</c:v>
                </c:pt>
                <c:pt idx="9618">
                  <c:v>15.388800000000002</c:v>
                </c:pt>
                <c:pt idx="9619">
                  <c:v>15.390400000000001</c:v>
                </c:pt>
                <c:pt idx="9620">
                  <c:v>15.392000000000001</c:v>
                </c:pt>
                <c:pt idx="9621">
                  <c:v>15.393600000000001</c:v>
                </c:pt>
                <c:pt idx="9622">
                  <c:v>15.395200000000001</c:v>
                </c:pt>
                <c:pt idx="9623">
                  <c:v>15.396800000000001</c:v>
                </c:pt>
                <c:pt idx="9624">
                  <c:v>15.398400000000001</c:v>
                </c:pt>
                <c:pt idx="9625">
                  <c:v>15.4</c:v>
                </c:pt>
                <c:pt idx="9626">
                  <c:v>15.4016</c:v>
                </c:pt>
                <c:pt idx="9627">
                  <c:v>15.4032</c:v>
                </c:pt>
                <c:pt idx="9628">
                  <c:v>15.404800000000002</c:v>
                </c:pt>
                <c:pt idx="9629">
                  <c:v>15.406400000000001</c:v>
                </c:pt>
                <c:pt idx="9630">
                  <c:v>15.408000000000001</c:v>
                </c:pt>
                <c:pt idx="9631">
                  <c:v>15.409600000000001</c:v>
                </c:pt>
                <c:pt idx="9632">
                  <c:v>15.411200000000001</c:v>
                </c:pt>
                <c:pt idx="9633">
                  <c:v>15.412800000000001</c:v>
                </c:pt>
                <c:pt idx="9634">
                  <c:v>15.414400000000001</c:v>
                </c:pt>
                <c:pt idx="9635">
                  <c:v>15.416</c:v>
                </c:pt>
                <c:pt idx="9636">
                  <c:v>15.4176</c:v>
                </c:pt>
                <c:pt idx="9637">
                  <c:v>15.4192</c:v>
                </c:pt>
                <c:pt idx="9638">
                  <c:v>15.420800000000002</c:v>
                </c:pt>
                <c:pt idx="9639">
                  <c:v>15.422400000000001</c:v>
                </c:pt>
                <c:pt idx="9640">
                  <c:v>15.424000000000001</c:v>
                </c:pt>
                <c:pt idx="9641">
                  <c:v>15.425600000000001</c:v>
                </c:pt>
                <c:pt idx="9642">
                  <c:v>15.427200000000001</c:v>
                </c:pt>
                <c:pt idx="9643">
                  <c:v>15.428800000000001</c:v>
                </c:pt>
                <c:pt idx="9644">
                  <c:v>15.430400000000001</c:v>
                </c:pt>
                <c:pt idx="9645">
                  <c:v>15.432</c:v>
                </c:pt>
                <c:pt idx="9646">
                  <c:v>15.4336</c:v>
                </c:pt>
                <c:pt idx="9647">
                  <c:v>15.4352</c:v>
                </c:pt>
                <c:pt idx="9648">
                  <c:v>15.4368</c:v>
                </c:pt>
                <c:pt idx="9649">
                  <c:v>15.438400000000001</c:v>
                </c:pt>
                <c:pt idx="9650">
                  <c:v>15.440000000000001</c:v>
                </c:pt>
                <c:pt idx="9651">
                  <c:v>15.441600000000001</c:v>
                </c:pt>
                <c:pt idx="9652">
                  <c:v>15.443200000000001</c:v>
                </c:pt>
                <c:pt idx="9653">
                  <c:v>15.444800000000001</c:v>
                </c:pt>
                <c:pt idx="9654">
                  <c:v>15.446400000000001</c:v>
                </c:pt>
                <c:pt idx="9655">
                  <c:v>15.448</c:v>
                </c:pt>
                <c:pt idx="9656">
                  <c:v>15.4496</c:v>
                </c:pt>
                <c:pt idx="9657">
                  <c:v>15.4512</c:v>
                </c:pt>
                <c:pt idx="9658">
                  <c:v>15.4528</c:v>
                </c:pt>
                <c:pt idx="9659">
                  <c:v>15.454400000000001</c:v>
                </c:pt>
                <c:pt idx="9660">
                  <c:v>15.456000000000001</c:v>
                </c:pt>
                <c:pt idx="9661">
                  <c:v>15.457600000000001</c:v>
                </c:pt>
                <c:pt idx="9662">
                  <c:v>15.459200000000001</c:v>
                </c:pt>
                <c:pt idx="9663">
                  <c:v>15.460800000000001</c:v>
                </c:pt>
                <c:pt idx="9664">
                  <c:v>15.462400000000001</c:v>
                </c:pt>
                <c:pt idx="9665">
                  <c:v>15.464</c:v>
                </c:pt>
                <c:pt idx="9666">
                  <c:v>15.4656</c:v>
                </c:pt>
                <c:pt idx="9667">
                  <c:v>15.4672</c:v>
                </c:pt>
                <c:pt idx="9668">
                  <c:v>15.4688</c:v>
                </c:pt>
                <c:pt idx="9669">
                  <c:v>15.470400000000001</c:v>
                </c:pt>
                <c:pt idx="9670">
                  <c:v>15.472000000000001</c:v>
                </c:pt>
                <c:pt idx="9671">
                  <c:v>15.473600000000001</c:v>
                </c:pt>
                <c:pt idx="9672">
                  <c:v>15.475200000000001</c:v>
                </c:pt>
                <c:pt idx="9673">
                  <c:v>15.476800000000001</c:v>
                </c:pt>
                <c:pt idx="9674">
                  <c:v>15.478400000000001</c:v>
                </c:pt>
                <c:pt idx="9675">
                  <c:v>15.48</c:v>
                </c:pt>
                <c:pt idx="9676">
                  <c:v>15.4816</c:v>
                </c:pt>
                <c:pt idx="9677">
                  <c:v>15.4832</c:v>
                </c:pt>
                <c:pt idx="9678">
                  <c:v>15.4848</c:v>
                </c:pt>
                <c:pt idx="9679">
                  <c:v>15.486400000000001</c:v>
                </c:pt>
                <c:pt idx="9680">
                  <c:v>15.488000000000001</c:v>
                </c:pt>
                <c:pt idx="9681">
                  <c:v>15.489600000000001</c:v>
                </c:pt>
                <c:pt idx="9682">
                  <c:v>15.491200000000001</c:v>
                </c:pt>
                <c:pt idx="9683">
                  <c:v>15.492800000000001</c:v>
                </c:pt>
                <c:pt idx="9684">
                  <c:v>15.494400000000001</c:v>
                </c:pt>
                <c:pt idx="9685">
                  <c:v>15.496</c:v>
                </c:pt>
                <c:pt idx="9686">
                  <c:v>15.4976</c:v>
                </c:pt>
                <c:pt idx="9687">
                  <c:v>15.4992</c:v>
                </c:pt>
                <c:pt idx="9688">
                  <c:v>15.5008</c:v>
                </c:pt>
                <c:pt idx="9689">
                  <c:v>15.502400000000002</c:v>
                </c:pt>
                <c:pt idx="9690">
                  <c:v>15.504000000000001</c:v>
                </c:pt>
                <c:pt idx="9691">
                  <c:v>15.505600000000001</c:v>
                </c:pt>
                <c:pt idx="9692">
                  <c:v>15.507200000000001</c:v>
                </c:pt>
                <c:pt idx="9693">
                  <c:v>15.508800000000001</c:v>
                </c:pt>
                <c:pt idx="9694">
                  <c:v>15.510400000000001</c:v>
                </c:pt>
                <c:pt idx="9695">
                  <c:v>15.512</c:v>
                </c:pt>
                <c:pt idx="9696">
                  <c:v>15.5136</c:v>
                </c:pt>
                <c:pt idx="9697">
                  <c:v>15.5152</c:v>
                </c:pt>
                <c:pt idx="9698">
                  <c:v>15.5168</c:v>
                </c:pt>
                <c:pt idx="9699">
                  <c:v>15.518400000000002</c:v>
                </c:pt>
                <c:pt idx="9700">
                  <c:v>15.520000000000001</c:v>
                </c:pt>
                <c:pt idx="9701">
                  <c:v>15.521600000000001</c:v>
                </c:pt>
                <c:pt idx="9702">
                  <c:v>15.523200000000001</c:v>
                </c:pt>
                <c:pt idx="9703">
                  <c:v>15.524800000000001</c:v>
                </c:pt>
                <c:pt idx="9704">
                  <c:v>15.526400000000001</c:v>
                </c:pt>
                <c:pt idx="9705">
                  <c:v>15.528</c:v>
                </c:pt>
                <c:pt idx="9706">
                  <c:v>15.5296</c:v>
                </c:pt>
                <c:pt idx="9707">
                  <c:v>15.5312</c:v>
                </c:pt>
                <c:pt idx="9708">
                  <c:v>15.5328</c:v>
                </c:pt>
                <c:pt idx="9709">
                  <c:v>15.534400000000002</c:v>
                </c:pt>
                <c:pt idx="9710">
                  <c:v>15.536000000000001</c:v>
                </c:pt>
                <c:pt idx="9711">
                  <c:v>15.537600000000001</c:v>
                </c:pt>
                <c:pt idx="9712">
                  <c:v>15.539200000000001</c:v>
                </c:pt>
                <c:pt idx="9713">
                  <c:v>15.540800000000001</c:v>
                </c:pt>
                <c:pt idx="9714">
                  <c:v>15.542400000000001</c:v>
                </c:pt>
                <c:pt idx="9715">
                  <c:v>15.544</c:v>
                </c:pt>
                <c:pt idx="9716">
                  <c:v>15.5456</c:v>
                </c:pt>
                <c:pt idx="9717">
                  <c:v>15.5472</c:v>
                </c:pt>
                <c:pt idx="9718">
                  <c:v>15.5488</c:v>
                </c:pt>
                <c:pt idx="9719">
                  <c:v>15.550400000000002</c:v>
                </c:pt>
                <c:pt idx="9720">
                  <c:v>15.552000000000001</c:v>
                </c:pt>
                <c:pt idx="9721">
                  <c:v>15.553600000000001</c:v>
                </c:pt>
                <c:pt idx="9722">
                  <c:v>15.555200000000001</c:v>
                </c:pt>
                <c:pt idx="9723">
                  <c:v>15.556800000000001</c:v>
                </c:pt>
                <c:pt idx="9724">
                  <c:v>15.558400000000001</c:v>
                </c:pt>
                <c:pt idx="9725">
                  <c:v>15.56</c:v>
                </c:pt>
                <c:pt idx="9726">
                  <c:v>15.5616</c:v>
                </c:pt>
                <c:pt idx="9727">
                  <c:v>15.5632</c:v>
                </c:pt>
                <c:pt idx="9728">
                  <c:v>15.5648</c:v>
                </c:pt>
                <c:pt idx="9729">
                  <c:v>15.566400000000002</c:v>
                </c:pt>
                <c:pt idx="9730">
                  <c:v>15.568000000000001</c:v>
                </c:pt>
                <c:pt idx="9731">
                  <c:v>15.569600000000001</c:v>
                </c:pt>
                <c:pt idx="9732">
                  <c:v>15.571200000000001</c:v>
                </c:pt>
                <c:pt idx="9733">
                  <c:v>15.572800000000001</c:v>
                </c:pt>
                <c:pt idx="9734">
                  <c:v>15.574400000000001</c:v>
                </c:pt>
                <c:pt idx="9735">
                  <c:v>15.576000000000001</c:v>
                </c:pt>
                <c:pt idx="9736">
                  <c:v>15.5776</c:v>
                </c:pt>
                <c:pt idx="9737">
                  <c:v>15.5792</c:v>
                </c:pt>
                <c:pt idx="9738">
                  <c:v>15.5808</c:v>
                </c:pt>
                <c:pt idx="9739">
                  <c:v>15.582400000000002</c:v>
                </c:pt>
                <c:pt idx="9740">
                  <c:v>15.584000000000001</c:v>
                </c:pt>
                <c:pt idx="9741">
                  <c:v>15.585600000000001</c:v>
                </c:pt>
                <c:pt idx="9742">
                  <c:v>15.587200000000001</c:v>
                </c:pt>
                <c:pt idx="9743">
                  <c:v>15.588800000000001</c:v>
                </c:pt>
                <c:pt idx="9744">
                  <c:v>15.590400000000001</c:v>
                </c:pt>
                <c:pt idx="9745">
                  <c:v>15.592000000000001</c:v>
                </c:pt>
                <c:pt idx="9746">
                  <c:v>15.5936</c:v>
                </c:pt>
                <c:pt idx="9747">
                  <c:v>15.5952</c:v>
                </c:pt>
                <c:pt idx="9748">
                  <c:v>15.5968</c:v>
                </c:pt>
                <c:pt idx="9749">
                  <c:v>15.598400000000002</c:v>
                </c:pt>
                <c:pt idx="9750">
                  <c:v>15.600000000000001</c:v>
                </c:pt>
                <c:pt idx="9751">
                  <c:v>15.601600000000001</c:v>
                </c:pt>
                <c:pt idx="9752">
                  <c:v>15.603200000000001</c:v>
                </c:pt>
                <c:pt idx="9753">
                  <c:v>15.604800000000001</c:v>
                </c:pt>
                <c:pt idx="9754">
                  <c:v>15.606400000000001</c:v>
                </c:pt>
                <c:pt idx="9755">
                  <c:v>15.608000000000001</c:v>
                </c:pt>
                <c:pt idx="9756">
                  <c:v>15.6096</c:v>
                </c:pt>
                <c:pt idx="9757">
                  <c:v>15.6112</c:v>
                </c:pt>
                <c:pt idx="9758">
                  <c:v>15.6128</c:v>
                </c:pt>
                <c:pt idx="9759">
                  <c:v>15.614400000000002</c:v>
                </c:pt>
                <c:pt idx="9760">
                  <c:v>15.616000000000001</c:v>
                </c:pt>
                <c:pt idx="9761">
                  <c:v>15.617600000000001</c:v>
                </c:pt>
                <c:pt idx="9762">
                  <c:v>15.619200000000001</c:v>
                </c:pt>
                <c:pt idx="9763">
                  <c:v>15.620800000000001</c:v>
                </c:pt>
                <c:pt idx="9764">
                  <c:v>15.622400000000001</c:v>
                </c:pt>
                <c:pt idx="9765">
                  <c:v>15.624000000000001</c:v>
                </c:pt>
                <c:pt idx="9766">
                  <c:v>15.6256</c:v>
                </c:pt>
                <c:pt idx="9767">
                  <c:v>15.6272</c:v>
                </c:pt>
                <c:pt idx="9768">
                  <c:v>15.6288</c:v>
                </c:pt>
                <c:pt idx="9769">
                  <c:v>15.630400000000002</c:v>
                </c:pt>
                <c:pt idx="9770">
                  <c:v>15.632000000000001</c:v>
                </c:pt>
                <c:pt idx="9771">
                  <c:v>15.633600000000001</c:v>
                </c:pt>
                <c:pt idx="9772">
                  <c:v>15.635200000000001</c:v>
                </c:pt>
                <c:pt idx="9773">
                  <c:v>15.636800000000001</c:v>
                </c:pt>
                <c:pt idx="9774">
                  <c:v>15.638400000000001</c:v>
                </c:pt>
                <c:pt idx="9775">
                  <c:v>15.64</c:v>
                </c:pt>
                <c:pt idx="9776">
                  <c:v>15.6416</c:v>
                </c:pt>
                <c:pt idx="9777">
                  <c:v>15.6432</c:v>
                </c:pt>
                <c:pt idx="9778">
                  <c:v>15.6448</c:v>
                </c:pt>
                <c:pt idx="9779">
                  <c:v>15.6464</c:v>
                </c:pt>
                <c:pt idx="9780">
                  <c:v>15.648000000000001</c:v>
                </c:pt>
                <c:pt idx="9781">
                  <c:v>15.649600000000001</c:v>
                </c:pt>
                <c:pt idx="9782">
                  <c:v>15.651200000000001</c:v>
                </c:pt>
                <c:pt idx="9783">
                  <c:v>15.652800000000001</c:v>
                </c:pt>
                <c:pt idx="9784">
                  <c:v>15.654400000000001</c:v>
                </c:pt>
                <c:pt idx="9785">
                  <c:v>15.656000000000001</c:v>
                </c:pt>
                <c:pt idx="9786">
                  <c:v>15.6576</c:v>
                </c:pt>
                <c:pt idx="9787">
                  <c:v>15.6592</c:v>
                </c:pt>
                <c:pt idx="9788">
                  <c:v>15.6608</c:v>
                </c:pt>
                <c:pt idx="9789">
                  <c:v>15.6624</c:v>
                </c:pt>
                <c:pt idx="9790">
                  <c:v>15.664000000000001</c:v>
                </c:pt>
                <c:pt idx="9791">
                  <c:v>15.665600000000001</c:v>
                </c:pt>
                <c:pt idx="9792">
                  <c:v>15.667200000000001</c:v>
                </c:pt>
                <c:pt idx="9793">
                  <c:v>15.668800000000001</c:v>
                </c:pt>
                <c:pt idx="9794">
                  <c:v>15.670400000000001</c:v>
                </c:pt>
                <c:pt idx="9795">
                  <c:v>15.672000000000001</c:v>
                </c:pt>
                <c:pt idx="9796">
                  <c:v>15.6736</c:v>
                </c:pt>
                <c:pt idx="9797">
                  <c:v>15.6752</c:v>
                </c:pt>
                <c:pt idx="9798">
                  <c:v>15.6768</c:v>
                </c:pt>
                <c:pt idx="9799">
                  <c:v>15.6784</c:v>
                </c:pt>
                <c:pt idx="9800">
                  <c:v>15.680000000000001</c:v>
                </c:pt>
                <c:pt idx="9801">
                  <c:v>15.681600000000001</c:v>
                </c:pt>
                <c:pt idx="9802">
                  <c:v>15.683200000000001</c:v>
                </c:pt>
                <c:pt idx="9803">
                  <c:v>15.684800000000001</c:v>
                </c:pt>
                <c:pt idx="9804">
                  <c:v>15.686400000000001</c:v>
                </c:pt>
                <c:pt idx="9805">
                  <c:v>15.688000000000001</c:v>
                </c:pt>
                <c:pt idx="9806">
                  <c:v>15.6896</c:v>
                </c:pt>
                <c:pt idx="9807">
                  <c:v>15.6912</c:v>
                </c:pt>
                <c:pt idx="9808">
                  <c:v>15.6928</c:v>
                </c:pt>
                <c:pt idx="9809">
                  <c:v>15.6944</c:v>
                </c:pt>
                <c:pt idx="9810">
                  <c:v>15.696000000000002</c:v>
                </c:pt>
                <c:pt idx="9811">
                  <c:v>15.697600000000001</c:v>
                </c:pt>
                <c:pt idx="9812">
                  <c:v>15.699200000000001</c:v>
                </c:pt>
                <c:pt idx="9813">
                  <c:v>15.700800000000001</c:v>
                </c:pt>
                <c:pt idx="9814">
                  <c:v>15.702400000000001</c:v>
                </c:pt>
                <c:pt idx="9815">
                  <c:v>15.704000000000001</c:v>
                </c:pt>
                <c:pt idx="9816">
                  <c:v>15.7056</c:v>
                </c:pt>
                <c:pt idx="9817">
                  <c:v>15.7072</c:v>
                </c:pt>
                <c:pt idx="9818">
                  <c:v>15.7088</c:v>
                </c:pt>
                <c:pt idx="9819">
                  <c:v>15.7104</c:v>
                </c:pt>
                <c:pt idx="9820">
                  <c:v>15.712000000000002</c:v>
                </c:pt>
                <c:pt idx="9821">
                  <c:v>15.713600000000001</c:v>
                </c:pt>
                <c:pt idx="9822">
                  <c:v>15.715200000000001</c:v>
                </c:pt>
                <c:pt idx="9823">
                  <c:v>15.716800000000001</c:v>
                </c:pt>
                <c:pt idx="9824">
                  <c:v>15.718400000000001</c:v>
                </c:pt>
                <c:pt idx="9825">
                  <c:v>15.72</c:v>
                </c:pt>
                <c:pt idx="9826">
                  <c:v>15.7216</c:v>
                </c:pt>
                <c:pt idx="9827">
                  <c:v>15.7232</c:v>
                </c:pt>
                <c:pt idx="9828">
                  <c:v>15.7248</c:v>
                </c:pt>
                <c:pt idx="9829">
                  <c:v>15.7264</c:v>
                </c:pt>
                <c:pt idx="9830">
                  <c:v>15.728000000000002</c:v>
                </c:pt>
                <c:pt idx="9831">
                  <c:v>15.729600000000001</c:v>
                </c:pt>
                <c:pt idx="9832">
                  <c:v>15.731200000000001</c:v>
                </c:pt>
                <c:pt idx="9833">
                  <c:v>15.732800000000001</c:v>
                </c:pt>
                <c:pt idx="9834">
                  <c:v>15.734400000000001</c:v>
                </c:pt>
                <c:pt idx="9835">
                  <c:v>15.736000000000001</c:v>
                </c:pt>
                <c:pt idx="9836">
                  <c:v>15.7376</c:v>
                </c:pt>
                <c:pt idx="9837">
                  <c:v>15.7392</c:v>
                </c:pt>
                <c:pt idx="9838">
                  <c:v>15.7408</c:v>
                </c:pt>
                <c:pt idx="9839">
                  <c:v>15.7424</c:v>
                </c:pt>
                <c:pt idx="9840">
                  <c:v>15.744000000000002</c:v>
                </c:pt>
                <c:pt idx="9841">
                  <c:v>15.745600000000001</c:v>
                </c:pt>
                <c:pt idx="9842">
                  <c:v>15.747200000000001</c:v>
                </c:pt>
                <c:pt idx="9843">
                  <c:v>15.748800000000001</c:v>
                </c:pt>
                <c:pt idx="9844">
                  <c:v>15.750400000000001</c:v>
                </c:pt>
                <c:pt idx="9845">
                  <c:v>15.752000000000001</c:v>
                </c:pt>
                <c:pt idx="9846">
                  <c:v>15.7536</c:v>
                </c:pt>
                <c:pt idx="9847">
                  <c:v>15.7552</c:v>
                </c:pt>
                <c:pt idx="9848">
                  <c:v>15.7568</c:v>
                </c:pt>
                <c:pt idx="9849">
                  <c:v>15.7584</c:v>
                </c:pt>
                <c:pt idx="9850">
                  <c:v>15.760000000000002</c:v>
                </c:pt>
                <c:pt idx="9851">
                  <c:v>15.761600000000001</c:v>
                </c:pt>
                <c:pt idx="9852">
                  <c:v>15.763200000000001</c:v>
                </c:pt>
                <c:pt idx="9853">
                  <c:v>15.764800000000001</c:v>
                </c:pt>
                <c:pt idx="9854">
                  <c:v>15.766400000000001</c:v>
                </c:pt>
                <c:pt idx="9855">
                  <c:v>15.768000000000001</c:v>
                </c:pt>
                <c:pt idx="9856">
                  <c:v>15.769600000000001</c:v>
                </c:pt>
                <c:pt idx="9857">
                  <c:v>15.7712</c:v>
                </c:pt>
                <c:pt idx="9858">
                  <c:v>15.7728</c:v>
                </c:pt>
                <c:pt idx="9859">
                  <c:v>15.7744</c:v>
                </c:pt>
                <c:pt idx="9860">
                  <c:v>15.776000000000002</c:v>
                </c:pt>
                <c:pt idx="9861">
                  <c:v>15.777600000000001</c:v>
                </c:pt>
                <c:pt idx="9862">
                  <c:v>15.779200000000001</c:v>
                </c:pt>
                <c:pt idx="9863">
                  <c:v>15.780800000000001</c:v>
                </c:pt>
                <c:pt idx="9864">
                  <c:v>15.782400000000001</c:v>
                </c:pt>
                <c:pt idx="9865">
                  <c:v>15.784000000000001</c:v>
                </c:pt>
                <c:pt idx="9866">
                  <c:v>15.785600000000001</c:v>
                </c:pt>
                <c:pt idx="9867">
                  <c:v>15.7872</c:v>
                </c:pt>
                <c:pt idx="9868">
                  <c:v>15.7888</c:v>
                </c:pt>
                <c:pt idx="9869">
                  <c:v>15.7904</c:v>
                </c:pt>
                <c:pt idx="9870">
                  <c:v>15.792000000000002</c:v>
                </c:pt>
                <c:pt idx="9871">
                  <c:v>15.793600000000001</c:v>
                </c:pt>
                <c:pt idx="9872">
                  <c:v>15.795200000000001</c:v>
                </c:pt>
                <c:pt idx="9873">
                  <c:v>15.796800000000001</c:v>
                </c:pt>
                <c:pt idx="9874">
                  <c:v>15.798400000000001</c:v>
                </c:pt>
                <c:pt idx="9875">
                  <c:v>15.8</c:v>
                </c:pt>
                <c:pt idx="9876">
                  <c:v>15.801600000000001</c:v>
                </c:pt>
                <c:pt idx="9877">
                  <c:v>15.8032</c:v>
                </c:pt>
                <c:pt idx="9878">
                  <c:v>15.8048</c:v>
                </c:pt>
                <c:pt idx="9879">
                  <c:v>15.8064</c:v>
                </c:pt>
                <c:pt idx="9880">
                  <c:v>15.808000000000002</c:v>
                </c:pt>
                <c:pt idx="9881">
                  <c:v>15.809600000000001</c:v>
                </c:pt>
                <c:pt idx="9882">
                  <c:v>15.811200000000001</c:v>
                </c:pt>
                <c:pt idx="9883">
                  <c:v>15.812800000000001</c:v>
                </c:pt>
                <c:pt idx="9884">
                  <c:v>15.814400000000001</c:v>
                </c:pt>
                <c:pt idx="9885">
                  <c:v>15.816000000000001</c:v>
                </c:pt>
                <c:pt idx="9886">
                  <c:v>15.817600000000001</c:v>
                </c:pt>
                <c:pt idx="9887">
                  <c:v>15.8192</c:v>
                </c:pt>
                <c:pt idx="9888">
                  <c:v>15.8208</c:v>
                </c:pt>
                <c:pt idx="9889">
                  <c:v>15.8224</c:v>
                </c:pt>
                <c:pt idx="9890">
                  <c:v>15.824000000000002</c:v>
                </c:pt>
                <c:pt idx="9891">
                  <c:v>15.825600000000001</c:v>
                </c:pt>
                <c:pt idx="9892">
                  <c:v>15.827200000000001</c:v>
                </c:pt>
                <c:pt idx="9893">
                  <c:v>15.828800000000001</c:v>
                </c:pt>
                <c:pt idx="9894">
                  <c:v>15.830400000000001</c:v>
                </c:pt>
                <c:pt idx="9895">
                  <c:v>15.832000000000001</c:v>
                </c:pt>
                <c:pt idx="9896">
                  <c:v>15.833600000000001</c:v>
                </c:pt>
                <c:pt idx="9897">
                  <c:v>15.8352</c:v>
                </c:pt>
                <c:pt idx="9898">
                  <c:v>15.8368</c:v>
                </c:pt>
                <c:pt idx="9899">
                  <c:v>15.8384</c:v>
                </c:pt>
                <c:pt idx="9900">
                  <c:v>15.840000000000002</c:v>
                </c:pt>
                <c:pt idx="9901">
                  <c:v>15.841600000000001</c:v>
                </c:pt>
                <c:pt idx="9902">
                  <c:v>15.843200000000001</c:v>
                </c:pt>
                <c:pt idx="9903">
                  <c:v>15.844800000000001</c:v>
                </c:pt>
                <c:pt idx="9904">
                  <c:v>15.846400000000001</c:v>
                </c:pt>
                <c:pt idx="9905">
                  <c:v>15.848000000000001</c:v>
                </c:pt>
                <c:pt idx="9906">
                  <c:v>15.849600000000001</c:v>
                </c:pt>
                <c:pt idx="9907">
                  <c:v>15.8512</c:v>
                </c:pt>
                <c:pt idx="9908">
                  <c:v>15.8528</c:v>
                </c:pt>
                <c:pt idx="9909">
                  <c:v>15.8544</c:v>
                </c:pt>
                <c:pt idx="9910">
                  <c:v>15.856000000000002</c:v>
                </c:pt>
                <c:pt idx="9911">
                  <c:v>15.857600000000001</c:v>
                </c:pt>
                <c:pt idx="9912">
                  <c:v>15.859200000000001</c:v>
                </c:pt>
                <c:pt idx="9913">
                  <c:v>15.860800000000001</c:v>
                </c:pt>
                <c:pt idx="9914">
                  <c:v>15.862400000000001</c:v>
                </c:pt>
                <c:pt idx="9915">
                  <c:v>15.864000000000001</c:v>
                </c:pt>
                <c:pt idx="9916">
                  <c:v>15.865600000000001</c:v>
                </c:pt>
                <c:pt idx="9917">
                  <c:v>15.8672</c:v>
                </c:pt>
                <c:pt idx="9918">
                  <c:v>15.8688</c:v>
                </c:pt>
                <c:pt idx="9919">
                  <c:v>15.8704</c:v>
                </c:pt>
                <c:pt idx="9920">
                  <c:v>15.872</c:v>
                </c:pt>
                <c:pt idx="9921">
                  <c:v>15.873600000000001</c:v>
                </c:pt>
                <c:pt idx="9922">
                  <c:v>15.875200000000001</c:v>
                </c:pt>
                <c:pt idx="9923">
                  <c:v>15.876800000000001</c:v>
                </c:pt>
                <c:pt idx="9924">
                  <c:v>15.878400000000001</c:v>
                </c:pt>
                <c:pt idx="9925">
                  <c:v>15.88</c:v>
                </c:pt>
                <c:pt idx="9926">
                  <c:v>15.881600000000001</c:v>
                </c:pt>
                <c:pt idx="9927">
                  <c:v>15.8832</c:v>
                </c:pt>
                <c:pt idx="9928">
                  <c:v>15.8848</c:v>
                </c:pt>
                <c:pt idx="9929">
                  <c:v>15.8864</c:v>
                </c:pt>
                <c:pt idx="9930">
                  <c:v>15.888</c:v>
                </c:pt>
                <c:pt idx="9931">
                  <c:v>15.889600000000002</c:v>
                </c:pt>
                <c:pt idx="9932">
                  <c:v>15.891200000000001</c:v>
                </c:pt>
                <c:pt idx="9933">
                  <c:v>15.892800000000001</c:v>
                </c:pt>
                <c:pt idx="9934">
                  <c:v>15.894400000000001</c:v>
                </c:pt>
                <c:pt idx="9935">
                  <c:v>15.896000000000001</c:v>
                </c:pt>
                <c:pt idx="9936">
                  <c:v>15.897600000000001</c:v>
                </c:pt>
                <c:pt idx="9937">
                  <c:v>15.8992</c:v>
                </c:pt>
                <c:pt idx="9938">
                  <c:v>15.9008</c:v>
                </c:pt>
                <c:pt idx="9939">
                  <c:v>15.9024</c:v>
                </c:pt>
                <c:pt idx="9940">
                  <c:v>15.904</c:v>
                </c:pt>
                <c:pt idx="9941">
                  <c:v>15.905600000000002</c:v>
                </c:pt>
                <c:pt idx="9942">
                  <c:v>15.907200000000001</c:v>
                </c:pt>
                <c:pt idx="9943">
                  <c:v>15.908800000000001</c:v>
                </c:pt>
                <c:pt idx="9944">
                  <c:v>15.910400000000001</c:v>
                </c:pt>
                <c:pt idx="9945">
                  <c:v>15.912000000000001</c:v>
                </c:pt>
                <c:pt idx="9946">
                  <c:v>15.913600000000001</c:v>
                </c:pt>
                <c:pt idx="9947">
                  <c:v>15.9152</c:v>
                </c:pt>
                <c:pt idx="9948">
                  <c:v>15.9168</c:v>
                </c:pt>
                <c:pt idx="9949">
                  <c:v>15.9184</c:v>
                </c:pt>
                <c:pt idx="9950">
                  <c:v>15.92</c:v>
                </c:pt>
                <c:pt idx="9951">
                  <c:v>15.921600000000002</c:v>
                </c:pt>
                <c:pt idx="9952">
                  <c:v>15.923200000000001</c:v>
                </c:pt>
                <c:pt idx="9953">
                  <c:v>15.924800000000001</c:v>
                </c:pt>
                <c:pt idx="9954">
                  <c:v>15.926400000000001</c:v>
                </c:pt>
                <c:pt idx="9955">
                  <c:v>15.928000000000001</c:v>
                </c:pt>
                <c:pt idx="9956">
                  <c:v>15.929600000000001</c:v>
                </c:pt>
                <c:pt idx="9957">
                  <c:v>15.9312</c:v>
                </c:pt>
                <c:pt idx="9958">
                  <c:v>15.9328</c:v>
                </c:pt>
                <c:pt idx="9959">
                  <c:v>15.9344</c:v>
                </c:pt>
                <c:pt idx="9960">
                  <c:v>15.936</c:v>
                </c:pt>
                <c:pt idx="9961">
                  <c:v>15.937600000000002</c:v>
                </c:pt>
                <c:pt idx="9962">
                  <c:v>15.939200000000001</c:v>
                </c:pt>
                <c:pt idx="9963">
                  <c:v>15.940800000000001</c:v>
                </c:pt>
                <c:pt idx="9964">
                  <c:v>15.942400000000001</c:v>
                </c:pt>
                <c:pt idx="9965">
                  <c:v>15.944000000000001</c:v>
                </c:pt>
                <c:pt idx="9966">
                  <c:v>15.945600000000001</c:v>
                </c:pt>
                <c:pt idx="9967">
                  <c:v>15.9472</c:v>
                </c:pt>
                <c:pt idx="9968">
                  <c:v>15.9488</c:v>
                </c:pt>
                <c:pt idx="9969">
                  <c:v>15.9504</c:v>
                </c:pt>
                <c:pt idx="9970">
                  <c:v>15.952</c:v>
                </c:pt>
                <c:pt idx="9971">
                  <c:v>15.953600000000002</c:v>
                </c:pt>
                <c:pt idx="9972">
                  <c:v>15.955200000000001</c:v>
                </c:pt>
                <c:pt idx="9973">
                  <c:v>15.956800000000001</c:v>
                </c:pt>
                <c:pt idx="9974">
                  <c:v>15.958400000000001</c:v>
                </c:pt>
                <c:pt idx="9975">
                  <c:v>15.96</c:v>
                </c:pt>
                <c:pt idx="9976">
                  <c:v>15.961600000000001</c:v>
                </c:pt>
                <c:pt idx="9977">
                  <c:v>15.963200000000001</c:v>
                </c:pt>
                <c:pt idx="9978">
                  <c:v>15.9648</c:v>
                </c:pt>
                <c:pt idx="9979">
                  <c:v>15.9664</c:v>
                </c:pt>
                <c:pt idx="9980">
                  <c:v>15.968</c:v>
                </c:pt>
                <c:pt idx="9981">
                  <c:v>15.969600000000002</c:v>
                </c:pt>
                <c:pt idx="9982">
                  <c:v>15.971200000000001</c:v>
                </c:pt>
                <c:pt idx="9983">
                  <c:v>15.972800000000001</c:v>
                </c:pt>
                <c:pt idx="9984">
                  <c:v>15.974400000000001</c:v>
                </c:pt>
                <c:pt idx="9985">
                  <c:v>15.976000000000001</c:v>
                </c:pt>
                <c:pt idx="9986">
                  <c:v>15.977600000000001</c:v>
                </c:pt>
                <c:pt idx="9987">
                  <c:v>15.979200000000001</c:v>
                </c:pt>
                <c:pt idx="9988">
                  <c:v>15.9808</c:v>
                </c:pt>
                <c:pt idx="9989">
                  <c:v>15.9824</c:v>
                </c:pt>
                <c:pt idx="9990">
                  <c:v>15.984</c:v>
                </c:pt>
                <c:pt idx="9991">
                  <c:v>15.985600000000002</c:v>
                </c:pt>
                <c:pt idx="9992">
                  <c:v>15.987200000000001</c:v>
                </c:pt>
                <c:pt idx="9993">
                  <c:v>15.988800000000001</c:v>
                </c:pt>
                <c:pt idx="9994">
                  <c:v>15.990400000000001</c:v>
                </c:pt>
                <c:pt idx="9995">
                  <c:v>15.992000000000001</c:v>
                </c:pt>
                <c:pt idx="9996">
                  <c:v>15.993600000000001</c:v>
                </c:pt>
                <c:pt idx="9997">
                  <c:v>15.995200000000001</c:v>
                </c:pt>
                <c:pt idx="9998">
                  <c:v>15.9968</c:v>
                </c:pt>
                <c:pt idx="9999">
                  <c:v>15.9984</c:v>
                </c:pt>
                <c:pt idx="10000">
                  <c:v>16</c:v>
                </c:pt>
              </c:numCache>
            </c:numRef>
          </c:cat>
          <c:val>
            <c:numRef>
              <c:f>'Maximum current during startup'!$H$2:$H$10002</c:f>
              <c:numCache>
                <c:formatCode>0.000</c:formatCode>
                <c:ptCount val="10001"/>
                <c:pt idx="0">
                  <c:v>8.25</c:v>
                </c:pt>
                <c:pt idx="1">
                  <c:v>8.2500000000001315</c:v>
                </c:pt>
                <c:pt idx="2">
                  <c:v>8.2500000000002647</c:v>
                </c:pt>
                <c:pt idx="3">
                  <c:v>8.2500000000003961</c:v>
                </c:pt>
                <c:pt idx="4">
                  <c:v>8.2500000000005276</c:v>
                </c:pt>
                <c:pt idx="5">
                  <c:v>8.2500000000006608</c:v>
                </c:pt>
                <c:pt idx="6">
                  <c:v>8.2500000000007923</c:v>
                </c:pt>
                <c:pt idx="7">
                  <c:v>8.2500000000009237</c:v>
                </c:pt>
                <c:pt idx="8">
                  <c:v>8.2500000000010552</c:v>
                </c:pt>
                <c:pt idx="9">
                  <c:v>8.2500000000011884</c:v>
                </c:pt>
                <c:pt idx="10">
                  <c:v>8.2500000000013198</c:v>
                </c:pt>
                <c:pt idx="11">
                  <c:v>8.2500000000014513</c:v>
                </c:pt>
                <c:pt idx="12">
                  <c:v>8.2500000000015845</c:v>
                </c:pt>
                <c:pt idx="13">
                  <c:v>8.250000000001716</c:v>
                </c:pt>
                <c:pt idx="14">
                  <c:v>8.2500000000018474</c:v>
                </c:pt>
                <c:pt idx="15">
                  <c:v>8.2500000000019806</c:v>
                </c:pt>
                <c:pt idx="16">
                  <c:v>8.2500000000021121</c:v>
                </c:pt>
                <c:pt idx="17">
                  <c:v>8.2500000000022435</c:v>
                </c:pt>
                <c:pt idx="18">
                  <c:v>8.2500000000023768</c:v>
                </c:pt>
                <c:pt idx="19">
                  <c:v>8.2500000000025082</c:v>
                </c:pt>
                <c:pt idx="20">
                  <c:v>8.2500000000026397</c:v>
                </c:pt>
                <c:pt idx="21">
                  <c:v>8.2500000000027711</c:v>
                </c:pt>
                <c:pt idx="22">
                  <c:v>8.2500000000029043</c:v>
                </c:pt>
                <c:pt idx="23">
                  <c:v>8.2500000000030358</c:v>
                </c:pt>
                <c:pt idx="24">
                  <c:v>8.2500000000031672</c:v>
                </c:pt>
                <c:pt idx="25">
                  <c:v>8.2500000000033005</c:v>
                </c:pt>
                <c:pt idx="26">
                  <c:v>8.2500000000034319</c:v>
                </c:pt>
                <c:pt idx="27">
                  <c:v>8.2500000000035634</c:v>
                </c:pt>
                <c:pt idx="28">
                  <c:v>8.2500000000036966</c:v>
                </c:pt>
                <c:pt idx="29">
                  <c:v>8.250000000003828</c:v>
                </c:pt>
                <c:pt idx="30">
                  <c:v>8.2500000000039595</c:v>
                </c:pt>
                <c:pt idx="31">
                  <c:v>8.2500000000040927</c:v>
                </c:pt>
                <c:pt idx="32">
                  <c:v>8.2500000000042242</c:v>
                </c:pt>
                <c:pt idx="33">
                  <c:v>8.2500000000043556</c:v>
                </c:pt>
                <c:pt idx="34">
                  <c:v>8.2500000000044889</c:v>
                </c:pt>
                <c:pt idx="35">
                  <c:v>8.2500000000046203</c:v>
                </c:pt>
                <c:pt idx="36">
                  <c:v>8.2500000000047518</c:v>
                </c:pt>
                <c:pt idx="37">
                  <c:v>8.2500000000048832</c:v>
                </c:pt>
                <c:pt idx="38">
                  <c:v>8.2500000000050164</c:v>
                </c:pt>
                <c:pt idx="39">
                  <c:v>8.2500000000051479</c:v>
                </c:pt>
                <c:pt idx="40">
                  <c:v>8.2500000000052793</c:v>
                </c:pt>
                <c:pt idx="41">
                  <c:v>8.2500000000054126</c:v>
                </c:pt>
                <c:pt idx="42">
                  <c:v>8.250000000005544</c:v>
                </c:pt>
                <c:pt idx="43">
                  <c:v>8.2500000000056755</c:v>
                </c:pt>
                <c:pt idx="44">
                  <c:v>8.2500000000058087</c:v>
                </c:pt>
                <c:pt idx="45">
                  <c:v>8.2500000000059401</c:v>
                </c:pt>
                <c:pt idx="46">
                  <c:v>8.2500000000060716</c:v>
                </c:pt>
                <c:pt idx="47">
                  <c:v>8.2500000000062048</c:v>
                </c:pt>
                <c:pt idx="48">
                  <c:v>8.2500000000063363</c:v>
                </c:pt>
                <c:pt idx="49">
                  <c:v>8.2500000000064677</c:v>
                </c:pt>
                <c:pt idx="50">
                  <c:v>8.2500000000065992</c:v>
                </c:pt>
                <c:pt idx="51">
                  <c:v>8.2500000000067324</c:v>
                </c:pt>
                <c:pt idx="52">
                  <c:v>8.2500000000068638</c:v>
                </c:pt>
                <c:pt idx="53">
                  <c:v>8.2500000000069953</c:v>
                </c:pt>
                <c:pt idx="54">
                  <c:v>8.2500000000071285</c:v>
                </c:pt>
                <c:pt idx="55">
                  <c:v>8.25000000000726</c:v>
                </c:pt>
                <c:pt idx="56">
                  <c:v>8.2500000000073914</c:v>
                </c:pt>
                <c:pt idx="57">
                  <c:v>8.2500000000075246</c:v>
                </c:pt>
                <c:pt idx="58">
                  <c:v>8.2500000000076561</c:v>
                </c:pt>
                <c:pt idx="59">
                  <c:v>8.2500000000077875</c:v>
                </c:pt>
                <c:pt idx="60">
                  <c:v>8.2500000000079208</c:v>
                </c:pt>
                <c:pt idx="61">
                  <c:v>8.2500000000080522</c:v>
                </c:pt>
                <c:pt idx="62">
                  <c:v>8.2500000000081837</c:v>
                </c:pt>
                <c:pt idx="63">
                  <c:v>8.2500000000083151</c:v>
                </c:pt>
                <c:pt idx="64">
                  <c:v>8.2500000000084484</c:v>
                </c:pt>
                <c:pt idx="65">
                  <c:v>8.2500000000085798</c:v>
                </c:pt>
                <c:pt idx="66">
                  <c:v>8.2500000000087113</c:v>
                </c:pt>
                <c:pt idx="67">
                  <c:v>8.2500000000088445</c:v>
                </c:pt>
                <c:pt idx="68">
                  <c:v>8.2500000000089759</c:v>
                </c:pt>
                <c:pt idx="69">
                  <c:v>8.2500000000091074</c:v>
                </c:pt>
                <c:pt idx="70">
                  <c:v>8.2500000000092406</c:v>
                </c:pt>
                <c:pt idx="71">
                  <c:v>8.2500000000093721</c:v>
                </c:pt>
                <c:pt idx="72">
                  <c:v>8.2500000000095035</c:v>
                </c:pt>
                <c:pt idx="73">
                  <c:v>8.2500000000096367</c:v>
                </c:pt>
                <c:pt idx="74">
                  <c:v>8.2500000000097682</c:v>
                </c:pt>
                <c:pt idx="75">
                  <c:v>8.2500000000098996</c:v>
                </c:pt>
                <c:pt idx="76">
                  <c:v>8.2500000000100329</c:v>
                </c:pt>
                <c:pt idx="77">
                  <c:v>8.2500000000101643</c:v>
                </c:pt>
                <c:pt idx="78">
                  <c:v>8.2500000000102958</c:v>
                </c:pt>
                <c:pt idx="79">
                  <c:v>8.2500000000104272</c:v>
                </c:pt>
                <c:pt idx="80">
                  <c:v>8.2500000000105604</c:v>
                </c:pt>
                <c:pt idx="81">
                  <c:v>8.2500000000106919</c:v>
                </c:pt>
                <c:pt idx="82">
                  <c:v>8.2500000000108233</c:v>
                </c:pt>
                <c:pt idx="83">
                  <c:v>8.2500000000109566</c:v>
                </c:pt>
                <c:pt idx="84">
                  <c:v>8.250000000011088</c:v>
                </c:pt>
                <c:pt idx="85">
                  <c:v>8.2500000000112195</c:v>
                </c:pt>
                <c:pt idx="86">
                  <c:v>8.2500000000113527</c:v>
                </c:pt>
                <c:pt idx="87">
                  <c:v>8.2500000000114841</c:v>
                </c:pt>
                <c:pt idx="88">
                  <c:v>8.2500000000116156</c:v>
                </c:pt>
                <c:pt idx="89">
                  <c:v>8.2500000000117488</c:v>
                </c:pt>
                <c:pt idx="90">
                  <c:v>8.2500000000118803</c:v>
                </c:pt>
                <c:pt idx="91">
                  <c:v>8.2500000000120117</c:v>
                </c:pt>
                <c:pt idx="92">
                  <c:v>8.2500000000121432</c:v>
                </c:pt>
                <c:pt idx="93">
                  <c:v>8.2500000000122764</c:v>
                </c:pt>
                <c:pt idx="94">
                  <c:v>8.2500000000124079</c:v>
                </c:pt>
                <c:pt idx="95">
                  <c:v>8.2500000000125393</c:v>
                </c:pt>
                <c:pt idx="96">
                  <c:v>8.2500000000126725</c:v>
                </c:pt>
                <c:pt idx="97">
                  <c:v>8.250000000012804</c:v>
                </c:pt>
                <c:pt idx="98">
                  <c:v>8.2500000000129354</c:v>
                </c:pt>
                <c:pt idx="99">
                  <c:v>8.2500000000130687</c:v>
                </c:pt>
                <c:pt idx="100">
                  <c:v>8.2500000000132001</c:v>
                </c:pt>
                <c:pt idx="101">
                  <c:v>8.2500000000133316</c:v>
                </c:pt>
                <c:pt idx="102">
                  <c:v>8.2500000000134648</c:v>
                </c:pt>
                <c:pt idx="103">
                  <c:v>8.2500000000135962</c:v>
                </c:pt>
                <c:pt idx="104">
                  <c:v>8.2500000000137277</c:v>
                </c:pt>
                <c:pt idx="105">
                  <c:v>8.2500000000138591</c:v>
                </c:pt>
                <c:pt idx="106">
                  <c:v>8.2500000000139924</c:v>
                </c:pt>
                <c:pt idx="107">
                  <c:v>8.2500000000141238</c:v>
                </c:pt>
                <c:pt idx="108">
                  <c:v>8.2500000000142553</c:v>
                </c:pt>
                <c:pt idx="109">
                  <c:v>8.2500000000143885</c:v>
                </c:pt>
                <c:pt idx="110">
                  <c:v>8.2500000000145199</c:v>
                </c:pt>
                <c:pt idx="111">
                  <c:v>8.2500000000146514</c:v>
                </c:pt>
                <c:pt idx="112">
                  <c:v>8.2500000000147846</c:v>
                </c:pt>
                <c:pt idx="113">
                  <c:v>8.2500000000149161</c:v>
                </c:pt>
                <c:pt idx="114">
                  <c:v>8.2500000000150475</c:v>
                </c:pt>
                <c:pt idx="115">
                  <c:v>8.2500000000151807</c:v>
                </c:pt>
                <c:pt idx="116">
                  <c:v>8.2500000000153122</c:v>
                </c:pt>
                <c:pt idx="117">
                  <c:v>8.2500000000154436</c:v>
                </c:pt>
                <c:pt idx="118">
                  <c:v>8.2500000000155769</c:v>
                </c:pt>
                <c:pt idx="119">
                  <c:v>8.2500000000157083</c:v>
                </c:pt>
                <c:pt idx="120">
                  <c:v>8.2500000000158398</c:v>
                </c:pt>
                <c:pt idx="121">
                  <c:v>8.2500000000159712</c:v>
                </c:pt>
                <c:pt idx="122">
                  <c:v>8.2500000000161045</c:v>
                </c:pt>
                <c:pt idx="123">
                  <c:v>8.2500000000162359</c:v>
                </c:pt>
                <c:pt idx="124">
                  <c:v>8.2500000000163674</c:v>
                </c:pt>
                <c:pt idx="125">
                  <c:v>8.2500000000165006</c:v>
                </c:pt>
                <c:pt idx="126">
                  <c:v>8.250000000016632</c:v>
                </c:pt>
                <c:pt idx="127">
                  <c:v>8.2500000000167635</c:v>
                </c:pt>
                <c:pt idx="128">
                  <c:v>8.2500000000168967</c:v>
                </c:pt>
                <c:pt idx="129">
                  <c:v>8.2500000000170282</c:v>
                </c:pt>
                <c:pt idx="130">
                  <c:v>8.2500000000171596</c:v>
                </c:pt>
                <c:pt idx="131">
                  <c:v>8.2500000000172928</c:v>
                </c:pt>
                <c:pt idx="132">
                  <c:v>8.2500000000174243</c:v>
                </c:pt>
                <c:pt idx="133">
                  <c:v>8.2500000000175557</c:v>
                </c:pt>
                <c:pt idx="134">
                  <c:v>8.2500000000176872</c:v>
                </c:pt>
                <c:pt idx="135">
                  <c:v>8.2500000000178204</c:v>
                </c:pt>
                <c:pt idx="136">
                  <c:v>8.2500000000179519</c:v>
                </c:pt>
                <c:pt idx="137">
                  <c:v>8.2500000000180833</c:v>
                </c:pt>
                <c:pt idx="138">
                  <c:v>8.2500000000182165</c:v>
                </c:pt>
                <c:pt idx="139">
                  <c:v>8.250000000018348</c:v>
                </c:pt>
                <c:pt idx="140">
                  <c:v>8.2500000000184794</c:v>
                </c:pt>
                <c:pt idx="141">
                  <c:v>8.2500000000186127</c:v>
                </c:pt>
                <c:pt idx="142">
                  <c:v>8.2500000000187441</c:v>
                </c:pt>
                <c:pt idx="143">
                  <c:v>8.2500000000188756</c:v>
                </c:pt>
                <c:pt idx="144">
                  <c:v>8.2500000000190088</c:v>
                </c:pt>
                <c:pt idx="145">
                  <c:v>8.2500000000191402</c:v>
                </c:pt>
                <c:pt idx="146">
                  <c:v>8.2500000000192717</c:v>
                </c:pt>
                <c:pt idx="147">
                  <c:v>8.2500000000194031</c:v>
                </c:pt>
                <c:pt idx="148">
                  <c:v>8.2500000000195364</c:v>
                </c:pt>
                <c:pt idx="149">
                  <c:v>8.2500000000196678</c:v>
                </c:pt>
                <c:pt idx="150">
                  <c:v>8.2500000000197993</c:v>
                </c:pt>
                <c:pt idx="151">
                  <c:v>8.2500000000199325</c:v>
                </c:pt>
                <c:pt idx="152">
                  <c:v>8.250000000020064</c:v>
                </c:pt>
                <c:pt idx="153">
                  <c:v>8.2500000000201954</c:v>
                </c:pt>
                <c:pt idx="154">
                  <c:v>8.2500000000203286</c:v>
                </c:pt>
                <c:pt idx="155">
                  <c:v>8.2500000000204601</c:v>
                </c:pt>
                <c:pt idx="156">
                  <c:v>8.2500000000205915</c:v>
                </c:pt>
                <c:pt idx="157">
                  <c:v>8.2500000000207248</c:v>
                </c:pt>
                <c:pt idx="158">
                  <c:v>8.2500000000208562</c:v>
                </c:pt>
                <c:pt idx="159">
                  <c:v>8.2500000000209877</c:v>
                </c:pt>
                <c:pt idx="160">
                  <c:v>8.2500000000211209</c:v>
                </c:pt>
                <c:pt idx="161">
                  <c:v>8.2500000000212523</c:v>
                </c:pt>
                <c:pt idx="162">
                  <c:v>8.2500000000213838</c:v>
                </c:pt>
                <c:pt idx="163">
                  <c:v>8.2500000000215152</c:v>
                </c:pt>
                <c:pt idx="164">
                  <c:v>8.2500000000216485</c:v>
                </c:pt>
                <c:pt idx="165">
                  <c:v>8.2500000000217799</c:v>
                </c:pt>
                <c:pt idx="166">
                  <c:v>8.2500000000219114</c:v>
                </c:pt>
                <c:pt idx="167">
                  <c:v>8.2500000000220446</c:v>
                </c:pt>
                <c:pt idx="168">
                  <c:v>8.250000000022176</c:v>
                </c:pt>
                <c:pt idx="169">
                  <c:v>8.2500000000223075</c:v>
                </c:pt>
                <c:pt idx="170">
                  <c:v>8.2500000000224407</c:v>
                </c:pt>
                <c:pt idx="171">
                  <c:v>8.2500000000225722</c:v>
                </c:pt>
                <c:pt idx="172">
                  <c:v>8.2500000000227036</c:v>
                </c:pt>
                <c:pt idx="173">
                  <c:v>8.2500000000228368</c:v>
                </c:pt>
                <c:pt idx="174">
                  <c:v>8.2500000000229683</c:v>
                </c:pt>
                <c:pt idx="175">
                  <c:v>8.2500000000230997</c:v>
                </c:pt>
                <c:pt idx="176">
                  <c:v>8.2500000000232312</c:v>
                </c:pt>
                <c:pt idx="177">
                  <c:v>8.2500000000233644</c:v>
                </c:pt>
                <c:pt idx="178">
                  <c:v>8.2500000000234959</c:v>
                </c:pt>
                <c:pt idx="179">
                  <c:v>8.2500000000236273</c:v>
                </c:pt>
                <c:pt idx="180">
                  <c:v>8.2500000000237605</c:v>
                </c:pt>
                <c:pt idx="181">
                  <c:v>8.250000000023892</c:v>
                </c:pt>
                <c:pt idx="182">
                  <c:v>8.2500000000240234</c:v>
                </c:pt>
                <c:pt idx="183">
                  <c:v>8.2500000000241567</c:v>
                </c:pt>
                <c:pt idx="184">
                  <c:v>8.2500000000242881</c:v>
                </c:pt>
                <c:pt idx="185">
                  <c:v>8.2500000000244196</c:v>
                </c:pt>
                <c:pt idx="186">
                  <c:v>8.2500000000245528</c:v>
                </c:pt>
                <c:pt idx="187">
                  <c:v>8.2500000000246843</c:v>
                </c:pt>
                <c:pt idx="188">
                  <c:v>8.2500000000248157</c:v>
                </c:pt>
                <c:pt idx="189">
                  <c:v>8.2500000000249472</c:v>
                </c:pt>
                <c:pt idx="190">
                  <c:v>8.2500000000250804</c:v>
                </c:pt>
                <c:pt idx="191">
                  <c:v>8.2500000000252118</c:v>
                </c:pt>
                <c:pt idx="192">
                  <c:v>8.2500000000253433</c:v>
                </c:pt>
                <c:pt idx="193">
                  <c:v>8.2500000000254765</c:v>
                </c:pt>
                <c:pt idx="194">
                  <c:v>8.250000000025608</c:v>
                </c:pt>
                <c:pt idx="195">
                  <c:v>8.2500000000257394</c:v>
                </c:pt>
                <c:pt idx="196">
                  <c:v>8.2500000000258726</c:v>
                </c:pt>
                <c:pt idx="197">
                  <c:v>8.2500000000260041</c:v>
                </c:pt>
                <c:pt idx="198">
                  <c:v>8.2500000000261355</c:v>
                </c:pt>
                <c:pt idx="199">
                  <c:v>8.2500000000262688</c:v>
                </c:pt>
                <c:pt idx="200">
                  <c:v>8.2500000000264002</c:v>
                </c:pt>
                <c:pt idx="201">
                  <c:v>8.2500000000265317</c:v>
                </c:pt>
                <c:pt idx="202">
                  <c:v>8.2500000000266631</c:v>
                </c:pt>
                <c:pt idx="203">
                  <c:v>8.2500000000267963</c:v>
                </c:pt>
                <c:pt idx="204">
                  <c:v>8.2500000000269278</c:v>
                </c:pt>
                <c:pt idx="205">
                  <c:v>8.2500000000270592</c:v>
                </c:pt>
                <c:pt idx="206">
                  <c:v>8.2500000000271925</c:v>
                </c:pt>
                <c:pt idx="207">
                  <c:v>8.2500000000273239</c:v>
                </c:pt>
                <c:pt idx="208">
                  <c:v>8.2500000000274554</c:v>
                </c:pt>
                <c:pt idx="209">
                  <c:v>8.2500000000275886</c:v>
                </c:pt>
                <c:pt idx="210">
                  <c:v>8.25000000002772</c:v>
                </c:pt>
                <c:pt idx="211">
                  <c:v>8.2500000000278515</c:v>
                </c:pt>
                <c:pt idx="212">
                  <c:v>8.2500000000279847</c:v>
                </c:pt>
                <c:pt idx="213">
                  <c:v>8.2500000000281162</c:v>
                </c:pt>
                <c:pt idx="214">
                  <c:v>8.2500000000282476</c:v>
                </c:pt>
                <c:pt idx="215">
                  <c:v>8.2500000000283809</c:v>
                </c:pt>
                <c:pt idx="216">
                  <c:v>8.2500000000285123</c:v>
                </c:pt>
                <c:pt idx="217">
                  <c:v>8.2500000000286438</c:v>
                </c:pt>
                <c:pt idx="218">
                  <c:v>8.2500000000287752</c:v>
                </c:pt>
                <c:pt idx="219">
                  <c:v>8.2500000000289084</c:v>
                </c:pt>
                <c:pt idx="220">
                  <c:v>8.2500000000290399</c:v>
                </c:pt>
                <c:pt idx="221">
                  <c:v>8.2500000000291713</c:v>
                </c:pt>
                <c:pt idx="222">
                  <c:v>8.2500000000293046</c:v>
                </c:pt>
                <c:pt idx="223">
                  <c:v>8.250000000029436</c:v>
                </c:pt>
                <c:pt idx="224">
                  <c:v>8.2500000000295675</c:v>
                </c:pt>
                <c:pt idx="225">
                  <c:v>8.2500000000297007</c:v>
                </c:pt>
                <c:pt idx="226">
                  <c:v>8.2500000000298321</c:v>
                </c:pt>
                <c:pt idx="227">
                  <c:v>8.2500000000299636</c:v>
                </c:pt>
                <c:pt idx="228">
                  <c:v>8.2500000000300968</c:v>
                </c:pt>
                <c:pt idx="229">
                  <c:v>8.2500000000302283</c:v>
                </c:pt>
                <c:pt idx="230">
                  <c:v>8.2500000000303597</c:v>
                </c:pt>
                <c:pt idx="231">
                  <c:v>8.2500000000304912</c:v>
                </c:pt>
                <c:pt idx="232">
                  <c:v>8.2500000000306244</c:v>
                </c:pt>
                <c:pt idx="233">
                  <c:v>8.2500000000307558</c:v>
                </c:pt>
                <c:pt idx="234">
                  <c:v>8.2500000000308873</c:v>
                </c:pt>
                <c:pt idx="235">
                  <c:v>8.2500000000310205</c:v>
                </c:pt>
                <c:pt idx="236">
                  <c:v>8.250000000031152</c:v>
                </c:pt>
                <c:pt idx="237">
                  <c:v>8.2500000000312834</c:v>
                </c:pt>
                <c:pt idx="238">
                  <c:v>8.2500000000314166</c:v>
                </c:pt>
                <c:pt idx="239">
                  <c:v>8.2500000000315481</c:v>
                </c:pt>
                <c:pt idx="240">
                  <c:v>8.2500000000316795</c:v>
                </c:pt>
                <c:pt idx="241">
                  <c:v>8.2500000000318128</c:v>
                </c:pt>
                <c:pt idx="242">
                  <c:v>8.2500000000319442</c:v>
                </c:pt>
                <c:pt idx="243">
                  <c:v>8.2500000000320757</c:v>
                </c:pt>
                <c:pt idx="244">
                  <c:v>8.2500000000322071</c:v>
                </c:pt>
                <c:pt idx="245">
                  <c:v>8.2500000000323404</c:v>
                </c:pt>
                <c:pt idx="246">
                  <c:v>8.2500000000324718</c:v>
                </c:pt>
                <c:pt idx="247">
                  <c:v>8.2500000000326033</c:v>
                </c:pt>
                <c:pt idx="248">
                  <c:v>8.2500000000327365</c:v>
                </c:pt>
                <c:pt idx="249">
                  <c:v>8.2500000000328679</c:v>
                </c:pt>
                <c:pt idx="250">
                  <c:v>8.2500000000329994</c:v>
                </c:pt>
                <c:pt idx="251">
                  <c:v>8.2500000000331326</c:v>
                </c:pt>
                <c:pt idx="252">
                  <c:v>8.2500000000332641</c:v>
                </c:pt>
                <c:pt idx="253">
                  <c:v>8.2500000000333955</c:v>
                </c:pt>
                <c:pt idx="254">
                  <c:v>8.2500000000335287</c:v>
                </c:pt>
                <c:pt idx="255">
                  <c:v>8.2500000000336602</c:v>
                </c:pt>
                <c:pt idx="256">
                  <c:v>8.2500000000337916</c:v>
                </c:pt>
                <c:pt idx="257">
                  <c:v>8.2500000000339249</c:v>
                </c:pt>
                <c:pt idx="258">
                  <c:v>8.2500000000340563</c:v>
                </c:pt>
                <c:pt idx="259">
                  <c:v>8.2500000000341878</c:v>
                </c:pt>
                <c:pt idx="260">
                  <c:v>8.2500000000343192</c:v>
                </c:pt>
                <c:pt idx="261">
                  <c:v>8.2500000000344524</c:v>
                </c:pt>
                <c:pt idx="262">
                  <c:v>8.2500000000345839</c:v>
                </c:pt>
                <c:pt idx="263">
                  <c:v>8.2500000000347153</c:v>
                </c:pt>
                <c:pt idx="264">
                  <c:v>8.2500000000348486</c:v>
                </c:pt>
                <c:pt idx="265">
                  <c:v>8.25000000003498</c:v>
                </c:pt>
                <c:pt idx="266">
                  <c:v>8.2500000000351115</c:v>
                </c:pt>
                <c:pt idx="267">
                  <c:v>8.2500000000352447</c:v>
                </c:pt>
                <c:pt idx="268">
                  <c:v>8.2500000000353761</c:v>
                </c:pt>
                <c:pt idx="269">
                  <c:v>8.2500000000355076</c:v>
                </c:pt>
                <c:pt idx="270">
                  <c:v>8.2500000000356408</c:v>
                </c:pt>
                <c:pt idx="271">
                  <c:v>8.2500000000357723</c:v>
                </c:pt>
                <c:pt idx="272">
                  <c:v>8.2500000000359037</c:v>
                </c:pt>
                <c:pt idx="273">
                  <c:v>8.2500000000360352</c:v>
                </c:pt>
                <c:pt idx="274">
                  <c:v>8.2500000000361684</c:v>
                </c:pt>
                <c:pt idx="275">
                  <c:v>8.2500000000362999</c:v>
                </c:pt>
                <c:pt idx="276">
                  <c:v>8.2500000000364313</c:v>
                </c:pt>
                <c:pt idx="277">
                  <c:v>8.2500000000365645</c:v>
                </c:pt>
                <c:pt idx="278">
                  <c:v>8.250000000036696</c:v>
                </c:pt>
                <c:pt idx="279">
                  <c:v>8.2500000000368274</c:v>
                </c:pt>
                <c:pt idx="280">
                  <c:v>8.2500000000369607</c:v>
                </c:pt>
                <c:pt idx="281">
                  <c:v>8.2500000000370921</c:v>
                </c:pt>
                <c:pt idx="282">
                  <c:v>8.2500000000372236</c:v>
                </c:pt>
                <c:pt idx="283">
                  <c:v>8.2500000000373568</c:v>
                </c:pt>
                <c:pt idx="284">
                  <c:v>8.2500000000374882</c:v>
                </c:pt>
                <c:pt idx="285">
                  <c:v>8.2500000000376197</c:v>
                </c:pt>
                <c:pt idx="286">
                  <c:v>8.2500000000377511</c:v>
                </c:pt>
                <c:pt idx="287">
                  <c:v>8.2500000000378844</c:v>
                </c:pt>
                <c:pt idx="288">
                  <c:v>8.2500000000380158</c:v>
                </c:pt>
                <c:pt idx="289">
                  <c:v>8.2500000000381473</c:v>
                </c:pt>
                <c:pt idx="290">
                  <c:v>8.2500000000382805</c:v>
                </c:pt>
                <c:pt idx="291">
                  <c:v>8.2500000000384119</c:v>
                </c:pt>
                <c:pt idx="292">
                  <c:v>8.2500000000385434</c:v>
                </c:pt>
                <c:pt idx="293">
                  <c:v>8.2500000000386766</c:v>
                </c:pt>
                <c:pt idx="294">
                  <c:v>8.2500000000388081</c:v>
                </c:pt>
                <c:pt idx="295">
                  <c:v>8.2500000000389395</c:v>
                </c:pt>
                <c:pt idx="296">
                  <c:v>8.2500000000390727</c:v>
                </c:pt>
                <c:pt idx="297">
                  <c:v>8.2500000000392042</c:v>
                </c:pt>
                <c:pt idx="298">
                  <c:v>8.2500000000393356</c:v>
                </c:pt>
                <c:pt idx="299">
                  <c:v>8.2500000000394689</c:v>
                </c:pt>
                <c:pt idx="300">
                  <c:v>8.2500000000396003</c:v>
                </c:pt>
                <c:pt idx="301">
                  <c:v>8.2500000000397318</c:v>
                </c:pt>
                <c:pt idx="302">
                  <c:v>8.2500000000398632</c:v>
                </c:pt>
                <c:pt idx="303">
                  <c:v>8.2500000000399965</c:v>
                </c:pt>
                <c:pt idx="304">
                  <c:v>8.2500000000401279</c:v>
                </c:pt>
                <c:pt idx="305">
                  <c:v>8.2500000000402594</c:v>
                </c:pt>
                <c:pt idx="306">
                  <c:v>8.2500000000403926</c:v>
                </c:pt>
                <c:pt idx="307">
                  <c:v>8.250000000040524</c:v>
                </c:pt>
                <c:pt idx="308">
                  <c:v>8.2500000000406555</c:v>
                </c:pt>
                <c:pt idx="309">
                  <c:v>8.2500000000407887</c:v>
                </c:pt>
                <c:pt idx="310">
                  <c:v>8.2500000000409202</c:v>
                </c:pt>
                <c:pt idx="311">
                  <c:v>8.2500000000410516</c:v>
                </c:pt>
                <c:pt idx="312">
                  <c:v>8.2500000000411848</c:v>
                </c:pt>
                <c:pt idx="313">
                  <c:v>8.2500000000413163</c:v>
                </c:pt>
                <c:pt idx="314">
                  <c:v>8.2500000000414477</c:v>
                </c:pt>
                <c:pt idx="315">
                  <c:v>8.2500000000415792</c:v>
                </c:pt>
                <c:pt idx="316">
                  <c:v>8.2500000000417124</c:v>
                </c:pt>
                <c:pt idx="317">
                  <c:v>8.2500000000418439</c:v>
                </c:pt>
                <c:pt idx="318">
                  <c:v>8.2500000000419753</c:v>
                </c:pt>
                <c:pt idx="319">
                  <c:v>8.2500000000421085</c:v>
                </c:pt>
                <c:pt idx="320">
                  <c:v>8.25000000004224</c:v>
                </c:pt>
                <c:pt idx="321">
                  <c:v>8.2500000000423714</c:v>
                </c:pt>
                <c:pt idx="322">
                  <c:v>8.2500000000425047</c:v>
                </c:pt>
                <c:pt idx="323">
                  <c:v>8.2500000000426361</c:v>
                </c:pt>
                <c:pt idx="324">
                  <c:v>8.2500000000427676</c:v>
                </c:pt>
                <c:pt idx="325">
                  <c:v>8.2500000000429008</c:v>
                </c:pt>
                <c:pt idx="326">
                  <c:v>8.2500000000430322</c:v>
                </c:pt>
                <c:pt idx="327">
                  <c:v>8.2500000000431637</c:v>
                </c:pt>
                <c:pt idx="328">
                  <c:v>8.2500000000432951</c:v>
                </c:pt>
                <c:pt idx="329">
                  <c:v>8.2500000000434284</c:v>
                </c:pt>
                <c:pt idx="330">
                  <c:v>8.2500000000435598</c:v>
                </c:pt>
                <c:pt idx="331">
                  <c:v>8.2500000000436913</c:v>
                </c:pt>
                <c:pt idx="332">
                  <c:v>8.2500000000438245</c:v>
                </c:pt>
                <c:pt idx="333">
                  <c:v>8.2500000000439559</c:v>
                </c:pt>
                <c:pt idx="334">
                  <c:v>8.2500000000440874</c:v>
                </c:pt>
                <c:pt idx="335">
                  <c:v>8.2500000000442206</c:v>
                </c:pt>
                <c:pt idx="336">
                  <c:v>8.2500000000443521</c:v>
                </c:pt>
                <c:pt idx="337">
                  <c:v>8.2500000000444835</c:v>
                </c:pt>
                <c:pt idx="338">
                  <c:v>8.2500000000446168</c:v>
                </c:pt>
                <c:pt idx="339">
                  <c:v>8.2500000000447482</c:v>
                </c:pt>
                <c:pt idx="340">
                  <c:v>8.2500000000448797</c:v>
                </c:pt>
                <c:pt idx="341">
                  <c:v>8.2500000000450129</c:v>
                </c:pt>
                <c:pt idx="342">
                  <c:v>8.2500000000451443</c:v>
                </c:pt>
                <c:pt idx="343">
                  <c:v>8.2500000000452758</c:v>
                </c:pt>
                <c:pt idx="344">
                  <c:v>8.2500000000454072</c:v>
                </c:pt>
                <c:pt idx="345">
                  <c:v>8.2500000000455405</c:v>
                </c:pt>
                <c:pt idx="346">
                  <c:v>8.2500000000456719</c:v>
                </c:pt>
                <c:pt idx="347">
                  <c:v>8.2500000000458034</c:v>
                </c:pt>
                <c:pt idx="348">
                  <c:v>8.2500000000459366</c:v>
                </c:pt>
                <c:pt idx="349">
                  <c:v>8.250000000046068</c:v>
                </c:pt>
                <c:pt idx="350">
                  <c:v>8.2500000000461995</c:v>
                </c:pt>
                <c:pt idx="351">
                  <c:v>8.2500000000463327</c:v>
                </c:pt>
                <c:pt idx="352">
                  <c:v>8.2500000000464642</c:v>
                </c:pt>
                <c:pt idx="353">
                  <c:v>8.2500000000465956</c:v>
                </c:pt>
                <c:pt idx="354">
                  <c:v>8.2500000000467288</c:v>
                </c:pt>
                <c:pt idx="355">
                  <c:v>8.2500000000468603</c:v>
                </c:pt>
                <c:pt idx="356">
                  <c:v>8.2500000000469917</c:v>
                </c:pt>
                <c:pt idx="357">
                  <c:v>8.2500000000471232</c:v>
                </c:pt>
                <c:pt idx="358">
                  <c:v>8.2500000000472564</c:v>
                </c:pt>
                <c:pt idx="359">
                  <c:v>8.2500000000473879</c:v>
                </c:pt>
                <c:pt idx="360">
                  <c:v>8.2500000000475193</c:v>
                </c:pt>
                <c:pt idx="361">
                  <c:v>8.2500000000476525</c:v>
                </c:pt>
                <c:pt idx="362">
                  <c:v>8.250000000047784</c:v>
                </c:pt>
                <c:pt idx="363">
                  <c:v>8.2500000000479154</c:v>
                </c:pt>
                <c:pt idx="364">
                  <c:v>8.2500000000480487</c:v>
                </c:pt>
                <c:pt idx="365">
                  <c:v>8.2500000000481801</c:v>
                </c:pt>
                <c:pt idx="366">
                  <c:v>8.2500000000483116</c:v>
                </c:pt>
                <c:pt idx="367">
                  <c:v>8.2500000000484448</c:v>
                </c:pt>
                <c:pt idx="368">
                  <c:v>8.2500000000485763</c:v>
                </c:pt>
                <c:pt idx="369">
                  <c:v>8.2500000000487077</c:v>
                </c:pt>
                <c:pt idx="370">
                  <c:v>8.2500000000488392</c:v>
                </c:pt>
                <c:pt idx="371">
                  <c:v>8.2500000000489724</c:v>
                </c:pt>
                <c:pt idx="372">
                  <c:v>8.2500000000491038</c:v>
                </c:pt>
                <c:pt idx="373">
                  <c:v>8.2500000000492353</c:v>
                </c:pt>
                <c:pt idx="374">
                  <c:v>8.2500000000493685</c:v>
                </c:pt>
                <c:pt idx="375">
                  <c:v>8.2500000000495</c:v>
                </c:pt>
                <c:pt idx="376">
                  <c:v>8.2500000000496314</c:v>
                </c:pt>
                <c:pt idx="377">
                  <c:v>8.2500000000497646</c:v>
                </c:pt>
                <c:pt idx="378">
                  <c:v>8.2500000000498961</c:v>
                </c:pt>
                <c:pt idx="379">
                  <c:v>8.2500000000500275</c:v>
                </c:pt>
                <c:pt idx="380">
                  <c:v>8.2500000000501608</c:v>
                </c:pt>
                <c:pt idx="381">
                  <c:v>8.2500000000502922</c:v>
                </c:pt>
                <c:pt idx="382">
                  <c:v>8.2500000000504237</c:v>
                </c:pt>
                <c:pt idx="383">
                  <c:v>8.2500000000505551</c:v>
                </c:pt>
                <c:pt idx="384">
                  <c:v>8.2500000000506883</c:v>
                </c:pt>
                <c:pt idx="385">
                  <c:v>8.2500000000508198</c:v>
                </c:pt>
                <c:pt idx="386">
                  <c:v>8.2500000000509512</c:v>
                </c:pt>
                <c:pt idx="387">
                  <c:v>8.2500000000510845</c:v>
                </c:pt>
                <c:pt idx="388">
                  <c:v>8.2500000000512159</c:v>
                </c:pt>
                <c:pt idx="389">
                  <c:v>8.2500000000513474</c:v>
                </c:pt>
                <c:pt idx="390">
                  <c:v>8.2500000000514806</c:v>
                </c:pt>
                <c:pt idx="391">
                  <c:v>8.250000000051612</c:v>
                </c:pt>
                <c:pt idx="392">
                  <c:v>8.2500000000517435</c:v>
                </c:pt>
                <c:pt idx="393">
                  <c:v>8.2500000000518767</c:v>
                </c:pt>
                <c:pt idx="394">
                  <c:v>8.2500000000520082</c:v>
                </c:pt>
                <c:pt idx="395">
                  <c:v>8.2500000000521396</c:v>
                </c:pt>
                <c:pt idx="396">
                  <c:v>8.2500000000522729</c:v>
                </c:pt>
                <c:pt idx="397">
                  <c:v>8.2500000000524043</c:v>
                </c:pt>
                <c:pt idx="398">
                  <c:v>8.2500000000525358</c:v>
                </c:pt>
                <c:pt idx="399">
                  <c:v>8.2500000000526672</c:v>
                </c:pt>
                <c:pt idx="400">
                  <c:v>8.2500000000528004</c:v>
                </c:pt>
                <c:pt idx="401">
                  <c:v>8.2500000000529319</c:v>
                </c:pt>
                <c:pt idx="402">
                  <c:v>8.2500000000530633</c:v>
                </c:pt>
                <c:pt idx="403">
                  <c:v>8.2500000000531966</c:v>
                </c:pt>
                <c:pt idx="404">
                  <c:v>8.250000000053328</c:v>
                </c:pt>
                <c:pt idx="405">
                  <c:v>8.2500000000534595</c:v>
                </c:pt>
                <c:pt idx="406">
                  <c:v>8.2500000000535927</c:v>
                </c:pt>
                <c:pt idx="407">
                  <c:v>8.2500000000537241</c:v>
                </c:pt>
                <c:pt idx="408">
                  <c:v>8.2500000000538556</c:v>
                </c:pt>
                <c:pt idx="409">
                  <c:v>8.2500000000539888</c:v>
                </c:pt>
                <c:pt idx="410">
                  <c:v>8.2500000000541203</c:v>
                </c:pt>
                <c:pt idx="411">
                  <c:v>8.2500000000542517</c:v>
                </c:pt>
                <c:pt idx="412">
                  <c:v>8.2500000000543832</c:v>
                </c:pt>
                <c:pt idx="413">
                  <c:v>8.2500000000545164</c:v>
                </c:pt>
                <c:pt idx="414">
                  <c:v>8.2500000000546478</c:v>
                </c:pt>
                <c:pt idx="415">
                  <c:v>8.2500000000547793</c:v>
                </c:pt>
                <c:pt idx="416">
                  <c:v>8.2500000000549125</c:v>
                </c:pt>
                <c:pt idx="417">
                  <c:v>8.250000000055044</c:v>
                </c:pt>
                <c:pt idx="418">
                  <c:v>8.2500000000551754</c:v>
                </c:pt>
                <c:pt idx="419">
                  <c:v>8.2500000000553086</c:v>
                </c:pt>
                <c:pt idx="420">
                  <c:v>8.2500000000554401</c:v>
                </c:pt>
                <c:pt idx="421">
                  <c:v>8.2500000000555715</c:v>
                </c:pt>
                <c:pt idx="422">
                  <c:v>8.2500000000557048</c:v>
                </c:pt>
                <c:pt idx="423">
                  <c:v>8.2500000000558362</c:v>
                </c:pt>
                <c:pt idx="424">
                  <c:v>8.2500000000559677</c:v>
                </c:pt>
                <c:pt idx="425">
                  <c:v>8.2500000000560991</c:v>
                </c:pt>
                <c:pt idx="426">
                  <c:v>8.2500000000562324</c:v>
                </c:pt>
                <c:pt idx="427">
                  <c:v>8.2500000000563638</c:v>
                </c:pt>
                <c:pt idx="428">
                  <c:v>8.2500000000564953</c:v>
                </c:pt>
                <c:pt idx="429">
                  <c:v>8.2500000000566285</c:v>
                </c:pt>
                <c:pt idx="430">
                  <c:v>8.2500000000567599</c:v>
                </c:pt>
                <c:pt idx="431">
                  <c:v>8.2500000000568914</c:v>
                </c:pt>
                <c:pt idx="432">
                  <c:v>8.2500000000570246</c:v>
                </c:pt>
                <c:pt idx="433">
                  <c:v>8.2500000000571561</c:v>
                </c:pt>
                <c:pt idx="434">
                  <c:v>8.2500000000572875</c:v>
                </c:pt>
                <c:pt idx="435">
                  <c:v>8.2500000000574207</c:v>
                </c:pt>
                <c:pt idx="436">
                  <c:v>8.2500000000575522</c:v>
                </c:pt>
                <c:pt idx="437">
                  <c:v>8.2500000000576836</c:v>
                </c:pt>
                <c:pt idx="438">
                  <c:v>8.2500000000578169</c:v>
                </c:pt>
                <c:pt idx="439">
                  <c:v>8.2500000000579483</c:v>
                </c:pt>
                <c:pt idx="440">
                  <c:v>8.2500000000580798</c:v>
                </c:pt>
                <c:pt idx="441">
                  <c:v>8.2500000000582112</c:v>
                </c:pt>
                <c:pt idx="442">
                  <c:v>8.2500000000583444</c:v>
                </c:pt>
                <c:pt idx="443">
                  <c:v>8.2500000000584759</c:v>
                </c:pt>
                <c:pt idx="444">
                  <c:v>8.2500000000586073</c:v>
                </c:pt>
                <c:pt idx="445">
                  <c:v>8.2500000000587406</c:v>
                </c:pt>
                <c:pt idx="446">
                  <c:v>8.250000000058872</c:v>
                </c:pt>
                <c:pt idx="447">
                  <c:v>8.2500000000590035</c:v>
                </c:pt>
                <c:pt idx="448">
                  <c:v>8.2500000000591367</c:v>
                </c:pt>
                <c:pt idx="449">
                  <c:v>8.2500000000592681</c:v>
                </c:pt>
                <c:pt idx="450">
                  <c:v>8.2500000000593996</c:v>
                </c:pt>
                <c:pt idx="451">
                  <c:v>8.2500000000595328</c:v>
                </c:pt>
                <c:pt idx="452">
                  <c:v>8.2500000000596643</c:v>
                </c:pt>
                <c:pt idx="453">
                  <c:v>8.2500000000597957</c:v>
                </c:pt>
                <c:pt idx="454">
                  <c:v>8.2500000000599272</c:v>
                </c:pt>
                <c:pt idx="455">
                  <c:v>8.2500000000600604</c:v>
                </c:pt>
                <c:pt idx="456">
                  <c:v>8.2500000000601919</c:v>
                </c:pt>
                <c:pt idx="457">
                  <c:v>8.2500000000603233</c:v>
                </c:pt>
                <c:pt idx="458">
                  <c:v>8.2500000000604565</c:v>
                </c:pt>
                <c:pt idx="459">
                  <c:v>8.250000000060588</c:v>
                </c:pt>
                <c:pt idx="460">
                  <c:v>8.2500000000607194</c:v>
                </c:pt>
                <c:pt idx="461">
                  <c:v>8.2500000000608527</c:v>
                </c:pt>
                <c:pt idx="462">
                  <c:v>8.2500000000609841</c:v>
                </c:pt>
                <c:pt idx="463">
                  <c:v>8.2500000000611156</c:v>
                </c:pt>
                <c:pt idx="464">
                  <c:v>8.2500000000612488</c:v>
                </c:pt>
                <c:pt idx="465">
                  <c:v>8.2500000000613802</c:v>
                </c:pt>
                <c:pt idx="466">
                  <c:v>8.2500000000615117</c:v>
                </c:pt>
                <c:pt idx="467">
                  <c:v>8.2500000000616431</c:v>
                </c:pt>
                <c:pt idx="468">
                  <c:v>8.2500000000617764</c:v>
                </c:pt>
                <c:pt idx="469">
                  <c:v>8.2500000000619078</c:v>
                </c:pt>
                <c:pt idx="470">
                  <c:v>8.2500000000620393</c:v>
                </c:pt>
                <c:pt idx="471">
                  <c:v>8.2500000000621725</c:v>
                </c:pt>
                <c:pt idx="472">
                  <c:v>8.2500000000623039</c:v>
                </c:pt>
                <c:pt idx="473">
                  <c:v>8.2500000000624354</c:v>
                </c:pt>
                <c:pt idx="474">
                  <c:v>8.2500000000625686</c:v>
                </c:pt>
                <c:pt idx="475">
                  <c:v>8.2500000000627001</c:v>
                </c:pt>
                <c:pt idx="476">
                  <c:v>8.2500000000628315</c:v>
                </c:pt>
                <c:pt idx="477">
                  <c:v>8.2500000000629647</c:v>
                </c:pt>
                <c:pt idx="478">
                  <c:v>8.2500000000630962</c:v>
                </c:pt>
                <c:pt idx="479">
                  <c:v>8.2500000000632276</c:v>
                </c:pt>
                <c:pt idx="480">
                  <c:v>8.2500000000633609</c:v>
                </c:pt>
                <c:pt idx="481">
                  <c:v>8.2500000000634923</c:v>
                </c:pt>
                <c:pt idx="482">
                  <c:v>8.2500000000636238</c:v>
                </c:pt>
                <c:pt idx="483">
                  <c:v>8.2500000000637552</c:v>
                </c:pt>
                <c:pt idx="484">
                  <c:v>8.2500000000638885</c:v>
                </c:pt>
                <c:pt idx="485">
                  <c:v>8.2500000000640199</c:v>
                </c:pt>
                <c:pt idx="486">
                  <c:v>8.2500000000641514</c:v>
                </c:pt>
                <c:pt idx="487">
                  <c:v>8.2500000000642846</c:v>
                </c:pt>
                <c:pt idx="488">
                  <c:v>8.250000000064416</c:v>
                </c:pt>
                <c:pt idx="489">
                  <c:v>8.2500000000645475</c:v>
                </c:pt>
                <c:pt idx="490">
                  <c:v>8.2500000000646807</c:v>
                </c:pt>
                <c:pt idx="491">
                  <c:v>8.2500000000648122</c:v>
                </c:pt>
                <c:pt idx="492">
                  <c:v>8.2500000000649436</c:v>
                </c:pt>
                <c:pt idx="493">
                  <c:v>8.2500000000650768</c:v>
                </c:pt>
                <c:pt idx="494">
                  <c:v>8.2500000000652083</c:v>
                </c:pt>
                <c:pt idx="495">
                  <c:v>8.2500000000653397</c:v>
                </c:pt>
                <c:pt idx="496">
                  <c:v>8.2500000000654712</c:v>
                </c:pt>
                <c:pt idx="497">
                  <c:v>8.2500000000656044</c:v>
                </c:pt>
                <c:pt idx="498">
                  <c:v>8.2500000000657359</c:v>
                </c:pt>
                <c:pt idx="499">
                  <c:v>8.2500000000658673</c:v>
                </c:pt>
                <c:pt idx="500">
                  <c:v>8.2500000000660005</c:v>
                </c:pt>
                <c:pt idx="501">
                  <c:v>8.250000000066132</c:v>
                </c:pt>
                <c:pt idx="502">
                  <c:v>8.2500000000662634</c:v>
                </c:pt>
                <c:pt idx="503">
                  <c:v>8.2500000000663967</c:v>
                </c:pt>
                <c:pt idx="504">
                  <c:v>8.2500000000665281</c:v>
                </c:pt>
                <c:pt idx="505">
                  <c:v>8.2500000000666596</c:v>
                </c:pt>
                <c:pt idx="506">
                  <c:v>8.2500000000667928</c:v>
                </c:pt>
                <c:pt idx="507">
                  <c:v>8.2500000000669242</c:v>
                </c:pt>
                <c:pt idx="508">
                  <c:v>8.2500000000670557</c:v>
                </c:pt>
                <c:pt idx="509">
                  <c:v>8.2500000000671871</c:v>
                </c:pt>
                <c:pt idx="510">
                  <c:v>8.2500000000673204</c:v>
                </c:pt>
                <c:pt idx="511">
                  <c:v>8.2500000000674518</c:v>
                </c:pt>
                <c:pt idx="512">
                  <c:v>8.2500000000675833</c:v>
                </c:pt>
                <c:pt idx="513">
                  <c:v>8.2500000000677165</c:v>
                </c:pt>
                <c:pt idx="514">
                  <c:v>8.2500000000678479</c:v>
                </c:pt>
                <c:pt idx="515">
                  <c:v>8.2500000000679794</c:v>
                </c:pt>
                <c:pt idx="516">
                  <c:v>8.2500000000681126</c:v>
                </c:pt>
                <c:pt idx="517">
                  <c:v>8.2500000000682441</c:v>
                </c:pt>
                <c:pt idx="518">
                  <c:v>8.2500000000683755</c:v>
                </c:pt>
                <c:pt idx="519">
                  <c:v>8.2500000000685088</c:v>
                </c:pt>
                <c:pt idx="520">
                  <c:v>8.2500000000686402</c:v>
                </c:pt>
                <c:pt idx="521">
                  <c:v>8.2500000000687717</c:v>
                </c:pt>
                <c:pt idx="522">
                  <c:v>8.2500000000689049</c:v>
                </c:pt>
                <c:pt idx="523">
                  <c:v>8.2500000000690363</c:v>
                </c:pt>
                <c:pt idx="524">
                  <c:v>8.2500000000691678</c:v>
                </c:pt>
                <c:pt idx="525">
                  <c:v>8.2500000000692992</c:v>
                </c:pt>
                <c:pt idx="526">
                  <c:v>8.2500000000694325</c:v>
                </c:pt>
                <c:pt idx="527">
                  <c:v>8.2500000000695639</c:v>
                </c:pt>
                <c:pt idx="528">
                  <c:v>8.2500000000696954</c:v>
                </c:pt>
                <c:pt idx="529">
                  <c:v>8.2500000000698286</c:v>
                </c:pt>
                <c:pt idx="530">
                  <c:v>8.25000000006996</c:v>
                </c:pt>
                <c:pt idx="531">
                  <c:v>8.2500000000700915</c:v>
                </c:pt>
                <c:pt idx="532">
                  <c:v>8.2500000000702247</c:v>
                </c:pt>
                <c:pt idx="533">
                  <c:v>8.2500000000703562</c:v>
                </c:pt>
                <c:pt idx="534">
                  <c:v>8.2500000000704876</c:v>
                </c:pt>
                <c:pt idx="535">
                  <c:v>8.2500000000706208</c:v>
                </c:pt>
                <c:pt idx="536">
                  <c:v>8.2500000000707523</c:v>
                </c:pt>
                <c:pt idx="537">
                  <c:v>8.2500000000708837</c:v>
                </c:pt>
                <c:pt idx="538">
                  <c:v>8.2500000000710152</c:v>
                </c:pt>
                <c:pt idx="539">
                  <c:v>8.2500000000711484</c:v>
                </c:pt>
                <c:pt idx="540">
                  <c:v>8.2500000000712799</c:v>
                </c:pt>
                <c:pt idx="541">
                  <c:v>8.2500000000714113</c:v>
                </c:pt>
                <c:pt idx="542">
                  <c:v>8.2500000000715445</c:v>
                </c:pt>
                <c:pt idx="543">
                  <c:v>8.250000000071676</c:v>
                </c:pt>
                <c:pt idx="544">
                  <c:v>8.2500000000718074</c:v>
                </c:pt>
                <c:pt idx="545">
                  <c:v>8.2500000000719407</c:v>
                </c:pt>
                <c:pt idx="546">
                  <c:v>8.2500000000720721</c:v>
                </c:pt>
                <c:pt idx="547">
                  <c:v>8.2500000000722036</c:v>
                </c:pt>
                <c:pt idx="548">
                  <c:v>8.2500000000723368</c:v>
                </c:pt>
                <c:pt idx="549">
                  <c:v>8.2500000000724683</c:v>
                </c:pt>
                <c:pt idx="550">
                  <c:v>8.2500000000725997</c:v>
                </c:pt>
                <c:pt idx="551">
                  <c:v>8.2500000000727312</c:v>
                </c:pt>
                <c:pt idx="552">
                  <c:v>8.2500000000728644</c:v>
                </c:pt>
                <c:pt idx="553">
                  <c:v>8.2500000000729958</c:v>
                </c:pt>
                <c:pt idx="554">
                  <c:v>8.2500000000731273</c:v>
                </c:pt>
                <c:pt idx="555">
                  <c:v>8.2500000000732605</c:v>
                </c:pt>
                <c:pt idx="556">
                  <c:v>8.250000000073392</c:v>
                </c:pt>
                <c:pt idx="557">
                  <c:v>8.2500000000735234</c:v>
                </c:pt>
                <c:pt idx="558">
                  <c:v>8.2500000000736566</c:v>
                </c:pt>
                <c:pt idx="559">
                  <c:v>8.2500000000737881</c:v>
                </c:pt>
                <c:pt idx="560">
                  <c:v>8.2500000000739195</c:v>
                </c:pt>
                <c:pt idx="561">
                  <c:v>8.2500000000740528</c:v>
                </c:pt>
                <c:pt idx="562">
                  <c:v>8.2500000000741842</c:v>
                </c:pt>
                <c:pt idx="563">
                  <c:v>8.2500000000743157</c:v>
                </c:pt>
                <c:pt idx="564">
                  <c:v>8.2500000000744471</c:v>
                </c:pt>
                <c:pt idx="565">
                  <c:v>8.2500000000745803</c:v>
                </c:pt>
                <c:pt idx="566">
                  <c:v>8.2500000000747118</c:v>
                </c:pt>
                <c:pt idx="567">
                  <c:v>8.2500000000748432</c:v>
                </c:pt>
                <c:pt idx="568">
                  <c:v>8.2500000000749765</c:v>
                </c:pt>
                <c:pt idx="569">
                  <c:v>8.2500000000751079</c:v>
                </c:pt>
                <c:pt idx="570">
                  <c:v>8.2500000000752394</c:v>
                </c:pt>
                <c:pt idx="571">
                  <c:v>8.2500000000753726</c:v>
                </c:pt>
                <c:pt idx="572">
                  <c:v>8.250000000075504</c:v>
                </c:pt>
                <c:pt idx="573">
                  <c:v>8.2500000000756355</c:v>
                </c:pt>
                <c:pt idx="574">
                  <c:v>8.2500000000757687</c:v>
                </c:pt>
                <c:pt idx="575">
                  <c:v>8.2500000000759002</c:v>
                </c:pt>
                <c:pt idx="576">
                  <c:v>8.2500000000760316</c:v>
                </c:pt>
                <c:pt idx="577">
                  <c:v>8.2500000000761649</c:v>
                </c:pt>
                <c:pt idx="578">
                  <c:v>8.2500000000762963</c:v>
                </c:pt>
                <c:pt idx="579">
                  <c:v>8.2500000000764278</c:v>
                </c:pt>
                <c:pt idx="580">
                  <c:v>8.2500000000765592</c:v>
                </c:pt>
                <c:pt idx="581">
                  <c:v>8.2500000000766924</c:v>
                </c:pt>
                <c:pt idx="582">
                  <c:v>8.2500000000768239</c:v>
                </c:pt>
                <c:pt idx="583">
                  <c:v>8.2500000000769553</c:v>
                </c:pt>
                <c:pt idx="584">
                  <c:v>8.2500000000770886</c:v>
                </c:pt>
                <c:pt idx="585">
                  <c:v>8.25000000007722</c:v>
                </c:pt>
                <c:pt idx="586">
                  <c:v>8.2500000000773515</c:v>
                </c:pt>
                <c:pt idx="587">
                  <c:v>8.2500000000774847</c:v>
                </c:pt>
                <c:pt idx="588">
                  <c:v>8.2500000000776161</c:v>
                </c:pt>
                <c:pt idx="589">
                  <c:v>8.2500000000777476</c:v>
                </c:pt>
                <c:pt idx="590">
                  <c:v>8.2500000000778808</c:v>
                </c:pt>
                <c:pt idx="591">
                  <c:v>8.2500000000780123</c:v>
                </c:pt>
                <c:pt idx="592">
                  <c:v>8.2500000000781437</c:v>
                </c:pt>
                <c:pt idx="593">
                  <c:v>8.2500000000782752</c:v>
                </c:pt>
                <c:pt idx="594">
                  <c:v>8.2500000000784084</c:v>
                </c:pt>
                <c:pt idx="595">
                  <c:v>8.2500000000785398</c:v>
                </c:pt>
                <c:pt idx="596">
                  <c:v>8.2500000000786713</c:v>
                </c:pt>
                <c:pt idx="597">
                  <c:v>8.2500000000788045</c:v>
                </c:pt>
                <c:pt idx="598">
                  <c:v>8.250000000078936</c:v>
                </c:pt>
                <c:pt idx="599">
                  <c:v>8.2500000000790674</c:v>
                </c:pt>
                <c:pt idx="600">
                  <c:v>8.2500000000792006</c:v>
                </c:pt>
                <c:pt idx="601">
                  <c:v>8.2500000000793321</c:v>
                </c:pt>
                <c:pt idx="602">
                  <c:v>8.2500000000794635</c:v>
                </c:pt>
                <c:pt idx="603">
                  <c:v>8.2500000000795968</c:v>
                </c:pt>
                <c:pt idx="604">
                  <c:v>8.2500000000797282</c:v>
                </c:pt>
                <c:pt idx="605">
                  <c:v>8.2500000000798597</c:v>
                </c:pt>
                <c:pt idx="606">
                  <c:v>8.2500000000799911</c:v>
                </c:pt>
                <c:pt idx="607">
                  <c:v>8.2500000000801244</c:v>
                </c:pt>
                <c:pt idx="608">
                  <c:v>8.2500000000802558</c:v>
                </c:pt>
                <c:pt idx="609">
                  <c:v>8.2500000000803873</c:v>
                </c:pt>
                <c:pt idx="610">
                  <c:v>8.2500000000805205</c:v>
                </c:pt>
                <c:pt idx="611">
                  <c:v>8.2500000000806519</c:v>
                </c:pt>
                <c:pt idx="612">
                  <c:v>8.2500000000807834</c:v>
                </c:pt>
                <c:pt idx="613">
                  <c:v>8.2500000000809166</c:v>
                </c:pt>
                <c:pt idx="614">
                  <c:v>8.2500000000810481</c:v>
                </c:pt>
                <c:pt idx="615">
                  <c:v>8.2500000000811795</c:v>
                </c:pt>
                <c:pt idx="616">
                  <c:v>8.2500000000813127</c:v>
                </c:pt>
                <c:pt idx="617">
                  <c:v>8.2500000000814442</c:v>
                </c:pt>
                <c:pt idx="618">
                  <c:v>8.2500000000815756</c:v>
                </c:pt>
                <c:pt idx="619">
                  <c:v>8.2500000000817089</c:v>
                </c:pt>
                <c:pt idx="620">
                  <c:v>8.2500000000818403</c:v>
                </c:pt>
                <c:pt idx="621">
                  <c:v>8.2500000000819718</c:v>
                </c:pt>
                <c:pt idx="622">
                  <c:v>8.2500000000821032</c:v>
                </c:pt>
                <c:pt idx="623">
                  <c:v>8.2500000000822364</c:v>
                </c:pt>
                <c:pt idx="624">
                  <c:v>8.2500000000823679</c:v>
                </c:pt>
                <c:pt idx="625">
                  <c:v>8.2500000000824993</c:v>
                </c:pt>
                <c:pt idx="626">
                  <c:v>8.2500000000826326</c:v>
                </c:pt>
                <c:pt idx="627">
                  <c:v>8.250000000082764</c:v>
                </c:pt>
                <c:pt idx="628">
                  <c:v>8.2500000000828955</c:v>
                </c:pt>
                <c:pt idx="629">
                  <c:v>8.2500000000830287</c:v>
                </c:pt>
                <c:pt idx="630">
                  <c:v>8.2500000000831601</c:v>
                </c:pt>
                <c:pt idx="631">
                  <c:v>8.2500000000832916</c:v>
                </c:pt>
                <c:pt idx="632">
                  <c:v>8.2500000000834248</c:v>
                </c:pt>
                <c:pt idx="633">
                  <c:v>8.2500000000835563</c:v>
                </c:pt>
                <c:pt idx="634">
                  <c:v>8.2500000000836877</c:v>
                </c:pt>
                <c:pt idx="635">
                  <c:v>8.2500000000838192</c:v>
                </c:pt>
                <c:pt idx="636">
                  <c:v>8.2500000000839524</c:v>
                </c:pt>
                <c:pt idx="637">
                  <c:v>8.2500000000840839</c:v>
                </c:pt>
                <c:pt idx="638">
                  <c:v>8.2500000000842153</c:v>
                </c:pt>
                <c:pt idx="639">
                  <c:v>8.2500000000843485</c:v>
                </c:pt>
                <c:pt idx="640">
                  <c:v>8.25000000008448</c:v>
                </c:pt>
                <c:pt idx="641">
                  <c:v>8.2500000000846114</c:v>
                </c:pt>
                <c:pt idx="642">
                  <c:v>8.2500000000847447</c:v>
                </c:pt>
                <c:pt idx="643">
                  <c:v>8.2500000000848761</c:v>
                </c:pt>
                <c:pt idx="644">
                  <c:v>8.2500000000850076</c:v>
                </c:pt>
                <c:pt idx="645">
                  <c:v>8.2500000000851408</c:v>
                </c:pt>
                <c:pt idx="646">
                  <c:v>8.2500000000852722</c:v>
                </c:pt>
                <c:pt idx="647">
                  <c:v>8.2500000000854037</c:v>
                </c:pt>
                <c:pt idx="648">
                  <c:v>8.2500000000855351</c:v>
                </c:pt>
                <c:pt idx="649">
                  <c:v>8.2500000000856684</c:v>
                </c:pt>
                <c:pt idx="650">
                  <c:v>8.2500000000857998</c:v>
                </c:pt>
                <c:pt idx="651">
                  <c:v>8.2500000000859313</c:v>
                </c:pt>
                <c:pt idx="652">
                  <c:v>8.2500000000860645</c:v>
                </c:pt>
                <c:pt idx="653">
                  <c:v>8.2500000000861959</c:v>
                </c:pt>
                <c:pt idx="654">
                  <c:v>8.2500000000863274</c:v>
                </c:pt>
                <c:pt idx="655">
                  <c:v>8.2500000000864606</c:v>
                </c:pt>
                <c:pt idx="656">
                  <c:v>8.2500000000865921</c:v>
                </c:pt>
                <c:pt idx="657">
                  <c:v>8.2500000000867235</c:v>
                </c:pt>
                <c:pt idx="658">
                  <c:v>8.2500000000868567</c:v>
                </c:pt>
                <c:pt idx="659">
                  <c:v>8.2500000000869882</c:v>
                </c:pt>
                <c:pt idx="660">
                  <c:v>8.2500000000871196</c:v>
                </c:pt>
                <c:pt idx="661">
                  <c:v>8.2500000000872529</c:v>
                </c:pt>
                <c:pt idx="662">
                  <c:v>8.2500000000873843</c:v>
                </c:pt>
                <c:pt idx="663">
                  <c:v>8.2500000000875158</c:v>
                </c:pt>
                <c:pt idx="664">
                  <c:v>8.2500000000876472</c:v>
                </c:pt>
                <c:pt idx="665">
                  <c:v>8.2500000000877804</c:v>
                </c:pt>
                <c:pt idx="666">
                  <c:v>8.2500000000879119</c:v>
                </c:pt>
                <c:pt idx="667">
                  <c:v>8.2500000000880434</c:v>
                </c:pt>
                <c:pt idx="668">
                  <c:v>8.2500000000881766</c:v>
                </c:pt>
                <c:pt idx="669">
                  <c:v>8.250000000088308</c:v>
                </c:pt>
                <c:pt idx="670">
                  <c:v>8.2500000000884395</c:v>
                </c:pt>
                <c:pt idx="671">
                  <c:v>8.2500000000885727</c:v>
                </c:pt>
                <c:pt idx="672">
                  <c:v>8.2500000000887042</c:v>
                </c:pt>
                <c:pt idx="673">
                  <c:v>8.2500000000888356</c:v>
                </c:pt>
                <c:pt idx="674">
                  <c:v>8.2500000000889688</c:v>
                </c:pt>
                <c:pt idx="675">
                  <c:v>8.2500000000891003</c:v>
                </c:pt>
                <c:pt idx="676">
                  <c:v>8.2500000000892317</c:v>
                </c:pt>
                <c:pt idx="677">
                  <c:v>8.2500000000893632</c:v>
                </c:pt>
                <c:pt idx="678">
                  <c:v>8.2500000000894964</c:v>
                </c:pt>
                <c:pt idx="679">
                  <c:v>8.2500000000896279</c:v>
                </c:pt>
                <c:pt idx="680">
                  <c:v>8.2500000000897593</c:v>
                </c:pt>
                <c:pt idx="681">
                  <c:v>8.2500000000898925</c:v>
                </c:pt>
                <c:pt idx="682">
                  <c:v>8.250000000090024</c:v>
                </c:pt>
                <c:pt idx="683">
                  <c:v>8.2500000000901554</c:v>
                </c:pt>
                <c:pt idx="684">
                  <c:v>8.2500000000902887</c:v>
                </c:pt>
                <c:pt idx="685">
                  <c:v>8.2500000000904201</c:v>
                </c:pt>
                <c:pt idx="686">
                  <c:v>8.2500000000905516</c:v>
                </c:pt>
                <c:pt idx="687">
                  <c:v>8.2500000000906848</c:v>
                </c:pt>
                <c:pt idx="688">
                  <c:v>8.2500000000908162</c:v>
                </c:pt>
                <c:pt idx="689">
                  <c:v>8.2500000000909477</c:v>
                </c:pt>
                <c:pt idx="690">
                  <c:v>8.2500000000910791</c:v>
                </c:pt>
                <c:pt idx="691">
                  <c:v>8.2500000000912124</c:v>
                </c:pt>
                <c:pt idx="692">
                  <c:v>8.2500000000913438</c:v>
                </c:pt>
                <c:pt idx="693">
                  <c:v>8.2500000000914753</c:v>
                </c:pt>
                <c:pt idx="694">
                  <c:v>8.2500000000916085</c:v>
                </c:pt>
                <c:pt idx="695">
                  <c:v>8.2500000000917399</c:v>
                </c:pt>
                <c:pt idx="696">
                  <c:v>8.2500000000918714</c:v>
                </c:pt>
                <c:pt idx="697">
                  <c:v>8.2500000000920046</c:v>
                </c:pt>
                <c:pt idx="698">
                  <c:v>8.2500000000921361</c:v>
                </c:pt>
                <c:pt idx="699">
                  <c:v>8.2500000000922675</c:v>
                </c:pt>
                <c:pt idx="700">
                  <c:v>8.2500000000924008</c:v>
                </c:pt>
                <c:pt idx="701">
                  <c:v>8.2500000000925322</c:v>
                </c:pt>
                <c:pt idx="702">
                  <c:v>8.2500000000926637</c:v>
                </c:pt>
                <c:pt idx="703">
                  <c:v>8.2500000000927969</c:v>
                </c:pt>
                <c:pt idx="704">
                  <c:v>8.2500000000929283</c:v>
                </c:pt>
                <c:pt idx="705">
                  <c:v>8.2500000000930598</c:v>
                </c:pt>
                <c:pt idx="706">
                  <c:v>8.2500000000931912</c:v>
                </c:pt>
                <c:pt idx="707">
                  <c:v>8.2500000000933245</c:v>
                </c:pt>
                <c:pt idx="708">
                  <c:v>8.2500000000934559</c:v>
                </c:pt>
                <c:pt idx="709">
                  <c:v>8.2500000000935874</c:v>
                </c:pt>
                <c:pt idx="710">
                  <c:v>8.2500000000937206</c:v>
                </c:pt>
                <c:pt idx="711">
                  <c:v>8.250000000093852</c:v>
                </c:pt>
                <c:pt idx="712">
                  <c:v>8.2500000000939835</c:v>
                </c:pt>
                <c:pt idx="713">
                  <c:v>8.2500000000941167</c:v>
                </c:pt>
                <c:pt idx="714">
                  <c:v>8.2500000000942482</c:v>
                </c:pt>
                <c:pt idx="715">
                  <c:v>8.2500000000943796</c:v>
                </c:pt>
                <c:pt idx="716">
                  <c:v>8.2500000000945128</c:v>
                </c:pt>
                <c:pt idx="717">
                  <c:v>8.2500000000946443</c:v>
                </c:pt>
                <c:pt idx="718">
                  <c:v>8.2500000000947757</c:v>
                </c:pt>
                <c:pt idx="719">
                  <c:v>8.2500000000949072</c:v>
                </c:pt>
                <c:pt idx="720">
                  <c:v>8.2500000000950404</c:v>
                </c:pt>
                <c:pt idx="721">
                  <c:v>8.2500000000951719</c:v>
                </c:pt>
                <c:pt idx="722">
                  <c:v>8.2500000000953033</c:v>
                </c:pt>
                <c:pt idx="723">
                  <c:v>8.2500000000954365</c:v>
                </c:pt>
                <c:pt idx="724">
                  <c:v>8.250000000095568</c:v>
                </c:pt>
                <c:pt idx="725">
                  <c:v>8.2500000000956994</c:v>
                </c:pt>
                <c:pt idx="726">
                  <c:v>8.2500000000958327</c:v>
                </c:pt>
                <c:pt idx="727">
                  <c:v>8.2500000000959641</c:v>
                </c:pt>
                <c:pt idx="728">
                  <c:v>8.2500000000960956</c:v>
                </c:pt>
                <c:pt idx="729">
                  <c:v>8.2500000000962288</c:v>
                </c:pt>
                <c:pt idx="730">
                  <c:v>8.2500000000963603</c:v>
                </c:pt>
                <c:pt idx="731">
                  <c:v>8.2500000000964917</c:v>
                </c:pt>
                <c:pt idx="732">
                  <c:v>8.2500000000966232</c:v>
                </c:pt>
                <c:pt idx="733">
                  <c:v>8.2500000000967564</c:v>
                </c:pt>
                <c:pt idx="734">
                  <c:v>8.2500000000968878</c:v>
                </c:pt>
                <c:pt idx="735">
                  <c:v>8.2500000000970193</c:v>
                </c:pt>
                <c:pt idx="736">
                  <c:v>8.2500000000971525</c:v>
                </c:pt>
                <c:pt idx="737">
                  <c:v>8.250000000097284</c:v>
                </c:pt>
                <c:pt idx="738">
                  <c:v>8.2500000000974154</c:v>
                </c:pt>
                <c:pt idx="739">
                  <c:v>8.2500000000975486</c:v>
                </c:pt>
                <c:pt idx="740">
                  <c:v>8.2500000000976801</c:v>
                </c:pt>
                <c:pt idx="741">
                  <c:v>8.2500000000978115</c:v>
                </c:pt>
                <c:pt idx="742">
                  <c:v>8.2500000000979448</c:v>
                </c:pt>
                <c:pt idx="743">
                  <c:v>8.2500000000980762</c:v>
                </c:pt>
                <c:pt idx="744">
                  <c:v>8.2500000000982077</c:v>
                </c:pt>
                <c:pt idx="745">
                  <c:v>8.2500000000983391</c:v>
                </c:pt>
                <c:pt idx="746">
                  <c:v>8.2500000000984723</c:v>
                </c:pt>
                <c:pt idx="747">
                  <c:v>8.2500000000986038</c:v>
                </c:pt>
                <c:pt idx="748">
                  <c:v>8.2500000000987352</c:v>
                </c:pt>
                <c:pt idx="749">
                  <c:v>8.2500000000988685</c:v>
                </c:pt>
                <c:pt idx="750">
                  <c:v>8.2500000000989999</c:v>
                </c:pt>
                <c:pt idx="751">
                  <c:v>8.2500000000991314</c:v>
                </c:pt>
                <c:pt idx="752">
                  <c:v>8.2500000000992646</c:v>
                </c:pt>
                <c:pt idx="753">
                  <c:v>8.250000000099396</c:v>
                </c:pt>
                <c:pt idx="754">
                  <c:v>8.2500000000995275</c:v>
                </c:pt>
                <c:pt idx="755">
                  <c:v>8.2500000000996607</c:v>
                </c:pt>
                <c:pt idx="756">
                  <c:v>8.2500000000997922</c:v>
                </c:pt>
                <c:pt idx="757">
                  <c:v>8.2500000000999236</c:v>
                </c:pt>
                <c:pt idx="758">
                  <c:v>8.2500000001000569</c:v>
                </c:pt>
                <c:pt idx="759">
                  <c:v>8.2500000001001883</c:v>
                </c:pt>
                <c:pt idx="760">
                  <c:v>8.2500000001003198</c:v>
                </c:pt>
                <c:pt idx="761">
                  <c:v>8.2500000001004512</c:v>
                </c:pt>
                <c:pt idx="762">
                  <c:v>8.2500000001005844</c:v>
                </c:pt>
                <c:pt idx="763">
                  <c:v>8.2500000001007159</c:v>
                </c:pt>
                <c:pt idx="764">
                  <c:v>8.2500000001008473</c:v>
                </c:pt>
                <c:pt idx="765">
                  <c:v>8.2500000001009806</c:v>
                </c:pt>
                <c:pt idx="766">
                  <c:v>8.250000000101112</c:v>
                </c:pt>
                <c:pt idx="767">
                  <c:v>8.2500000001012435</c:v>
                </c:pt>
                <c:pt idx="768">
                  <c:v>8.2500000001013767</c:v>
                </c:pt>
                <c:pt idx="769">
                  <c:v>8.2500000001015081</c:v>
                </c:pt>
                <c:pt idx="770">
                  <c:v>8.2500000001016396</c:v>
                </c:pt>
                <c:pt idx="771">
                  <c:v>8.2500000001017728</c:v>
                </c:pt>
                <c:pt idx="772">
                  <c:v>8.2500000001019043</c:v>
                </c:pt>
                <c:pt idx="773">
                  <c:v>8.2500000001020357</c:v>
                </c:pt>
                <c:pt idx="774">
                  <c:v>8.2500000001021672</c:v>
                </c:pt>
                <c:pt idx="775">
                  <c:v>8.2500000001023004</c:v>
                </c:pt>
                <c:pt idx="776">
                  <c:v>8.2500000001024318</c:v>
                </c:pt>
                <c:pt idx="777">
                  <c:v>8.2500000001025633</c:v>
                </c:pt>
                <c:pt idx="778">
                  <c:v>8.2500000001026965</c:v>
                </c:pt>
                <c:pt idx="779">
                  <c:v>8.250000000102828</c:v>
                </c:pt>
                <c:pt idx="780">
                  <c:v>8.2500000001029594</c:v>
                </c:pt>
                <c:pt idx="781">
                  <c:v>8.2500000001030926</c:v>
                </c:pt>
                <c:pt idx="782">
                  <c:v>8.2500000001032241</c:v>
                </c:pt>
                <c:pt idx="783">
                  <c:v>8.2500000001033555</c:v>
                </c:pt>
                <c:pt idx="784">
                  <c:v>8.2500000001034888</c:v>
                </c:pt>
                <c:pt idx="785">
                  <c:v>8.2500000001036202</c:v>
                </c:pt>
                <c:pt idx="786">
                  <c:v>8.2500000001037517</c:v>
                </c:pt>
                <c:pt idx="787">
                  <c:v>8.2500000001038831</c:v>
                </c:pt>
                <c:pt idx="788">
                  <c:v>8.2500000001040164</c:v>
                </c:pt>
                <c:pt idx="789">
                  <c:v>8.2500000001041478</c:v>
                </c:pt>
                <c:pt idx="790">
                  <c:v>8.2500000001042793</c:v>
                </c:pt>
                <c:pt idx="791">
                  <c:v>8.2500000001044125</c:v>
                </c:pt>
                <c:pt idx="792">
                  <c:v>8.2500000001045439</c:v>
                </c:pt>
                <c:pt idx="793">
                  <c:v>8.2500000001046754</c:v>
                </c:pt>
                <c:pt idx="794">
                  <c:v>8.2500000001048086</c:v>
                </c:pt>
                <c:pt idx="795">
                  <c:v>8.2500000001049401</c:v>
                </c:pt>
                <c:pt idx="796">
                  <c:v>8.2500000001050715</c:v>
                </c:pt>
                <c:pt idx="797">
                  <c:v>8.2500000001052047</c:v>
                </c:pt>
                <c:pt idx="798">
                  <c:v>8.2500000001053362</c:v>
                </c:pt>
                <c:pt idx="799">
                  <c:v>8.2500000001054676</c:v>
                </c:pt>
                <c:pt idx="800">
                  <c:v>8.2500000001056009</c:v>
                </c:pt>
                <c:pt idx="801">
                  <c:v>8.2500000001057323</c:v>
                </c:pt>
                <c:pt idx="802">
                  <c:v>8.2500000001058638</c:v>
                </c:pt>
                <c:pt idx="803">
                  <c:v>8.2500000001059952</c:v>
                </c:pt>
                <c:pt idx="804">
                  <c:v>8.2500000001061284</c:v>
                </c:pt>
                <c:pt idx="805">
                  <c:v>8.2500000001062599</c:v>
                </c:pt>
                <c:pt idx="806">
                  <c:v>8.2500000001063913</c:v>
                </c:pt>
                <c:pt idx="807">
                  <c:v>8.2500000001065246</c:v>
                </c:pt>
                <c:pt idx="808">
                  <c:v>8.250000000106656</c:v>
                </c:pt>
                <c:pt idx="809">
                  <c:v>8.2500000001067875</c:v>
                </c:pt>
                <c:pt idx="810">
                  <c:v>8.2500000001069207</c:v>
                </c:pt>
                <c:pt idx="811">
                  <c:v>8.2500000001070521</c:v>
                </c:pt>
                <c:pt idx="812">
                  <c:v>8.2500000001071836</c:v>
                </c:pt>
                <c:pt idx="813">
                  <c:v>8.2500000001073168</c:v>
                </c:pt>
                <c:pt idx="814">
                  <c:v>8.2500000001074483</c:v>
                </c:pt>
                <c:pt idx="815">
                  <c:v>8.2500000001075797</c:v>
                </c:pt>
                <c:pt idx="816">
                  <c:v>8.2500000001077112</c:v>
                </c:pt>
                <c:pt idx="817">
                  <c:v>8.2500000001078444</c:v>
                </c:pt>
                <c:pt idx="818">
                  <c:v>8.2500000001079759</c:v>
                </c:pt>
                <c:pt idx="819">
                  <c:v>8.2500000001081073</c:v>
                </c:pt>
                <c:pt idx="820">
                  <c:v>8.2500000001082405</c:v>
                </c:pt>
                <c:pt idx="821">
                  <c:v>8.250000000108372</c:v>
                </c:pt>
                <c:pt idx="822">
                  <c:v>8.2500000001085034</c:v>
                </c:pt>
                <c:pt idx="823">
                  <c:v>8.2500000001086367</c:v>
                </c:pt>
                <c:pt idx="824">
                  <c:v>8.2500000001087681</c:v>
                </c:pt>
                <c:pt idx="825">
                  <c:v>8.2500000001088996</c:v>
                </c:pt>
                <c:pt idx="826">
                  <c:v>8.2500000001090328</c:v>
                </c:pt>
                <c:pt idx="827">
                  <c:v>8.2500000001091642</c:v>
                </c:pt>
                <c:pt idx="828">
                  <c:v>8.2500000001092957</c:v>
                </c:pt>
                <c:pt idx="829">
                  <c:v>8.2500000001094271</c:v>
                </c:pt>
                <c:pt idx="830">
                  <c:v>8.2500000001095604</c:v>
                </c:pt>
                <c:pt idx="831">
                  <c:v>8.2500000001096918</c:v>
                </c:pt>
                <c:pt idx="832">
                  <c:v>8.2500000001098233</c:v>
                </c:pt>
                <c:pt idx="833">
                  <c:v>8.2500000001099565</c:v>
                </c:pt>
                <c:pt idx="834">
                  <c:v>8.2500000001100879</c:v>
                </c:pt>
                <c:pt idx="835">
                  <c:v>8.2500000001102194</c:v>
                </c:pt>
                <c:pt idx="836">
                  <c:v>8.2500000001103526</c:v>
                </c:pt>
                <c:pt idx="837">
                  <c:v>8.2500000001104841</c:v>
                </c:pt>
                <c:pt idx="838">
                  <c:v>8.2500000001106155</c:v>
                </c:pt>
                <c:pt idx="839">
                  <c:v>8.2500000001107487</c:v>
                </c:pt>
                <c:pt idx="840">
                  <c:v>8.2500000001108802</c:v>
                </c:pt>
                <c:pt idx="841">
                  <c:v>8.2500000001110116</c:v>
                </c:pt>
                <c:pt idx="842">
                  <c:v>8.2500000001111449</c:v>
                </c:pt>
                <c:pt idx="843">
                  <c:v>8.2500000001112763</c:v>
                </c:pt>
                <c:pt idx="844">
                  <c:v>8.2500000001114078</c:v>
                </c:pt>
                <c:pt idx="845">
                  <c:v>8.2500000001115392</c:v>
                </c:pt>
                <c:pt idx="846">
                  <c:v>8.2500000001116724</c:v>
                </c:pt>
                <c:pt idx="847">
                  <c:v>8.2500000001118039</c:v>
                </c:pt>
                <c:pt idx="848">
                  <c:v>8.2500000001119353</c:v>
                </c:pt>
                <c:pt idx="849">
                  <c:v>8.2500000001120686</c:v>
                </c:pt>
                <c:pt idx="850">
                  <c:v>8.2500000001122</c:v>
                </c:pt>
                <c:pt idx="851">
                  <c:v>8.2500000001123315</c:v>
                </c:pt>
                <c:pt idx="852">
                  <c:v>8.2500000001124647</c:v>
                </c:pt>
                <c:pt idx="853">
                  <c:v>8.2500000001125962</c:v>
                </c:pt>
                <c:pt idx="854">
                  <c:v>8.2500000001127276</c:v>
                </c:pt>
                <c:pt idx="855">
                  <c:v>8.2500000001128608</c:v>
                </c:pt>
                <c:pt idx="856">
                  <c:v>8.2500000001129923</c:v>
                </c:pt>
                <c:pt idx="857">
                  <c:v>8.2500000001131237</c:v>
                </c:pt>
                <c:pt idx="858">
                  <c:v>8.2500000001132552</c:v>
                </c:pt>
                <c:pt idx="859">
                  <c:v>8.2500000001133884</c:v>
                </c:pt>
                <c:pt idx="860">
                  <c:v>8.2500000001135199</c:v>
                </c:pt>
                <c:pt idx="861">
                  <c:v>8.2500000001136513</c:v>
                </c:pt>
                <c:pt idx="862">
                  <c:v>8.2500000001137845</c:v>
                </c:pt>
                <c:pt idx="863">
                  <c:v>8.250000000113916</c:v>
                </c:pt>
                <c:pt idx="864">
                  <c:v>8.2500000001140474</c:v>
                </c:pt>
                <c:pt idx="865">
                  <c:v>8.2500000001141807</c:v>
                </c:pt>
                <c:pt idx="866">
                  <c:v>8.2500000001143121</c:v>
                </c:pt>
                <c:pt idx="867">
                  <c:v>8.2500000001144436</c:v>
                </c:pt>
                <c:pt idx="868">
                  <c:v>8.2500000001145768</c:v>
                </c:pt>
                <c:pt idx="869">
                  <c:v>8.2500000001147082</c:v>
                </c:pt>
                <c:pt idx="870">
                  <c:v>8.2500000001148397</c:v>
                </c:pt>
                <c:pt idx="871">
                  <c:v>8.2500000001149711</c:v>
                </c:pt>
                <c:pt idx="872">
                  <c:v>8.2500000001151044</c:v>
                </c:pt>
                <c:pt idx="873">
                  <c:v>8.2500000001152358</c:v>
                </c:pt>
                <c:pt idx="874">
                  <c:v>8.2500000001153673</c:v>
                </c:pt>
                <c:pt idx="875">
                  <c:v>8.2500000001155005</c:v>
                </c:pt>
                <c:pt idx="876">
                  <c:v>8.2500000001156319</c:v>
                </c:pt>
                <c:pt idx="877">
                  <c:v>8.2500000001157634</c:v>
                </c:pt>
                <c:pt idx="878">
                  <c:v>8.2500000001158966</c:v>
                </c:pt>
                <c:pt idx="879">
                  <c:v>8.2500000001160281</c:v>
                </c:pt>
                <c:pt idx="880">
                  <c:v>8.2500000001161595</c:v>
                </c:pt>
                <c:pt idx="881">
                  <c:v>8.2500000001162928</c:v>
                </c:pt>
                <c:pt idx="882">
                  <c:v>8.2500000001164242</c:v>
                </c:pt>
                <c:pt idx="883">
                  <c:v>8.2500000001165557</c:v>
                </c:pt>
                <c:pt idx="884">
                  <c:v>8.2500000001166889</c:v>
                </c:pt>
                <c:pt idx="885">
                  <c:v>8.2500000001168203</c:v>
                </c:pt>
                <c:pt idx="886">
                  <c:v>8.2500000001169518</c:v>
                </c:pt>
                <c:pt idx="887">
                  <c:v>8.2500000001170832</c:v>
                </c:pt>
                <c:pt idx="888">
                  <c:v>8.2500000001172165</c:v>
                </c:pt>
                <c:pt idx="889">
                  <c:v>8.2500000001173479</c:v>
                </c:pt>
                <c:pt idx="890">
                  <c:v>8.2500000001174794</c:v>
                </c:pt>
                <c:pt idx="891">
                  <c:v>8.2500000001176126</c:v>
                </c:pt>
                <c:pt idx="892">
                  <c:v>8.250000000117744</c:v>
                </c:pt>
                <c:pt idx="893">
                  <c:v>8.2500000001178755</c:v>
                </c:pt>
                <c:pt idx="894">
                  <c:v>8.2500000001180087</c:v>
                </c:pt>
                <c:pt idx="895">
                  <c:v>8.2500000001181402</c:v>
                </c:pt>
                <c:pt idx="896">
                  <c:v>8.2500000001182716</c:v>
                </c:pt>
                <c:pt idx="897">
                  <c:v>8.2500000001184048</c:v>
                </c:pt>
                <c:pt idx="898">
                  <c:v>8.2500000001185363</c:v>
                </c:pt>
                <c:pt idx="899">
                  <c:v>8.2500000001186677</c:v>
                </c:pt>
                <c:pt idx="900">
                  <c:v>8.2500000001187992</c:v>
                </c:pt>
                <c:pt idx="901">
                  <c:v>8.2500000001189324</c:v>
                </c:pt>
                <c:pt idx="902">
                  <c:v>8.2500000001190639</c:v>
                </c:pt>
                <c:pt idx="903">
                  <c:v>8.2500000001191953</c:v>
                </c:pt>
                <c:pt idx="904">
                  <c:v>8.2500000001193285</c:v>
                </c:pt>
                <c:pt idx="905">
                  <c:v>8.25000000011946</c:v>
                </c:pt>
                <c:pt idx="906">
                  <c:v>8.2500000001195914</c:v>
                </c:pt>
                <c:pt idx="907">
                  <c:v>8.2500000001197247</c:v>
                </c:pt>
                <c:pt idx="908">
                  <c:v>8.2500000001198561</c:v>
                </c:pt>
                <c:pt idx="909">
                  <c:v>8.2500000001199876</c:v>
                </c:pt>
                <c:pt idx="910">
                  <c:v>8.2500000001201208</c:v>
                </c:pt>
                <c:pt idx="911">
                  <c:v>8.2500000001202523</c:v>
                </c:pt>
                <c:pt idx="912">
                  <c:v>8.2500000001203837</c:v>
                </c:pt>
                <c:pt idx="913">
                  <c:v>8.2500000001205152</c:v>
                </c:pt>
                <c:pt idx="914">
                  <c:v>8.2500000001206484</c:v>
                </c:pt>
                <c:pt idx="915">
                  <c:v>8.2500000001207798</c:v>
                </c:pt>
                <c:pt idx="916">
                  <c:v>8.2500000001209113</c:v>
                </c:pt>
                <c:pt idx="917">
                  <c:v>8.2500000001210445</c:v>
                </c:pt>
                <c:pt idx="918">
                  <c:v>8.250000000121176</c:v>
                </c:pt>
                <c:pt idx="919">
                  <c:v>8.2500000001213074</c:v>
                </c:pt>
                <c:pt idx="920">
                  <c:v>8.2500000001214406</c:v>
                </c:pt>
                <c:pt idx="921">
                  <c:v>8.2500000001215721</c:v>
                </c:pt>
                <c:pt idx="922">
                  <c:v>8.2500000001217035</c:v>
                </c:pt>
                <c:pt idx="923">
                  <c:v>8.2500000001218368</c:v>
                </c:pt>
                <c:pt idx="924">
                  <c:v>8.2500000001219682</c:v>
                </c:pt>
                <c:pt idx="925">
                  <c:v>8.2500000001220997</c:v>
                </c:pt>
                <c:pt idx="926">
                  <c:v>8.2500000001222311</c:v>
                </c:pt>
                <c:pt idx="927">
                  <c:v>8.2500000001223643</c:v>
                </c:pt>
                <c:pt idx="928">
                  <c:v>8.2500000001224958</c:v>
                </c:pt>
                <c:pt idx="929">
                  <c:v>8.2500000001226272</c:v>
                </c:pt>
                <c:pt idx="930">
                  <c:v>8.2500000001227605</c:v>
                </c:pt>
                <c:pt idx="931">
                  <c:v>8.2500000001228919</c:v>
                </c:pt>
                <c:pt idx="932">
                  <c:v>8.2500000001230234</c:v>
                </c:pt>
                <c:pt idx="933">
                  <c:v>8.2500000001231566</c:v>
                </c:pt>
                <c:pt idx="934">
                  <c:v>8.250000000123288</c:v>
                </c:pt>
                <c:pt idx="935">
                  <c:v>8.2500000001234195</c:v>
                </c:pt>
                <c:pt idx="936">
                  <c:v>8.2500000001235527</c:v>
                </c:pt>
                <c:pt idx="937">
                  <c:v>8.2500000001236842</c:v>
                </c:pt>
                <c:pt idx="938">
                  <c:v>8.2500000001238156</c:v>
                </c:pt>
                <c:pt idx="939">
                  <c:v>8.2500000001239489</c:v>
                </c:pt>
                <c:pt idx="940">
                  <c:v>8.2500000001240803</c:v>
                </c:pt>
                <c:pt idx="941">
                  <c:v>8.2500000001242118</c:v>
                </c:pt>
                <c:pt idx="942">
                  <c:v>8.2500000001243432</c:v>
                </c:pt>
                <c:pt idx="943">
                  <c:v>8.2500000001244764</c:v>
                </c:pt>
                <c:pt idx="944">
                  <c:v>8.2500000001246079</c:v>
                </c:pt>
                <c:pt idx="945">
                  <c:v>8.2500000001247393</c:v>
                </c:pt>
                <c:pt idx="946">
                  <c:v>8.2500000001248726</c:v>
                </c:pt>
                <c:pt idx="947">
                  <c:v>8.250000000125004</c:v>
                </c:pt>
                <c:pt idx="948">
                  <c:v>8.2500000001251355</c:v>
                </c:pt>
                <c:pt idx="949">
                  <c:v>8.2500000001252687</c:v>
                </c:pt>
                <c:pt idx="950">
                  <c:v>8.2500000001254001</c:v>
                </c:pt>
                <c:pt idx="951">
                  <c:v>8.2500000001255316</c:v>
                </c:pt>
                <c:pt idx="952">
                  <c:v>8.2500000001256648</c:v>
                </c:pt>
                <c:pt idx="953">
                  <c:v>8.2500000001257963</c:v>
                </c:pt>
                <c:pt idx="954">
                  <c:v>8.2500000001259277</c:v>
                </c:pt>
                <c:pt idx="955">
                  <c:v>8.2500000001260592</c:v>
                </c:pt>
                <c:pt idx="956">
                  <c:v>8.2500000001261924</c:v>
                </c:pt>
                <c:pt idx="957">
                  <c:v>8.2500000001263238</c:v>
                </c:pt>
                <c:pt idx="958">
                  <c:v>8.2500000001264553</c:v>
                </c:pt>
                <c:pt idx="959">
                  <c:v>8.2500000001265885</c:v>
                </c:pt>
                <c:pt idx="960">
                  <c:v>8.25000000012672</c:v>
                </c:pt>
                <c:pt idx="961">
                  <c:v>8.2500000001268514</c:v>
                </c:pt>
                <c:pt idx="962">
                  <c:v>8.2500000001269846</c:v>
                </c:pt>
                <c:pt idx="963">
                  <c:v>8.2500000001271161</c:v>
                </c:pt>
                <c:pt idx="964">
                  <c:v>8.2500000001272475</c:v>
                </c:pt>
                <c:pt idx="965">
                  <c:v>8.2500000001273808</c:v>
                </c:pt>
                <c:pt idx="966">
                  <c:v>8.2500000001275122</c:v>
                </c:pt>
                <c:pt idx="967">
                  <c:v>8.2500000001276437</c:v>
                </c:pt>
                <c:pt idx="968">
                  <c:v>8.2500000001277751</c:v>
                </c:pt>
                <c:pt idx="969">
                  <c:v>8.2500000001279084</c:v>
                </c:pt>
                <c:pt idx="970">
                  <c:v>8.2500000001280398</c:v>
                </c:pt>
                <c:pt idx="971">
                  <c:v>8.2500000001281713</c:v>
                </c:pt>
                <c:pt idx="972">
                  <c:v>8.2500000001283045</c:v>
                </c:pt>
                <c:pt idx="973">
                  <c:v>8.2500000001284359</c:v>
                </c:pt>
                <c:pt idx="974">
                  <c:v>8.2500000001285674</c:v>
                </c:pt>
                <c:pt idx="975">
                  <c:v>8.2500000001287006</c:v>
                </c:pt>
                <c:pt idx="976">
                  <c:v>8.2500000001288321</c:v>
                </c:pt>
                <c:pt idx="977">
                  <c:v>8.2500000001289635</c:v>
                </c:pt>
                <c:pt idx="978">
                  <c:v>8.2500000001290967</c:v>
                </c:pt>
                <c:pt idx="979">
                  <c:v>8.2500000001292282</c:v>
                </c:pt>
                <c:pt idx="980">
                  <c:v>8.2500000001293596</c:v>
                </c:pt>
                <c:pt idx="981">
                  <c:v>8.2500000001294929</c:v>
                </c:pt>
                <c:pt idx="982">
                  <c:v>8.2500000001296243</c:v>
                </c:pt>
                <c:pt idx="983">
                  <c:v>8.2500000001297558</c:v>
                </c:pt>
                <c:pt idx="984">
                  <c:v>8.2500000001298872</c:v>
                </c:pt>
                <c:pt idx="985">
                  <c:v>8.2500000001300204</c:v>
                </c:pt>
                <c:pt idx="986">
                  <c:v>8.2500000001301519</c:v>
                </c:pt>
                <c:pt idx="987">
                  <c:v>8.2500000001302833</c:v>
                </c:pt>
                <c:pt idx="988">
                  <c:v>8.2500000001304166</c:v>
                </c:pt>
                <c:pt idx="989">
                  <c:v>8.250000000130548</c:v>
                </c:pt>
                <c:pt idx="990">
                  <c:v>8.2500000001306795</c:v>
                </c:pt>
                <c:pt idx="991">
                  <c:v>8.2500000001308127</c:v>
                </c:pt>
                <c:pt idx="992">
                  <c:v>8.2500000001309441</c:v>
                </c:pt>
                <c:pt idx="993">
                  <c:v>8.2500000001310756</c:v>
                </c:pt>
                <c:pt idx="994">
                  <c:v>8.2500000001312088</c:v>
                </c:pt>
                <c:pt idx="995">
                  <c:v>8.2500000001313403</c:v>
                </c:pt>
                <c:pt idx="996">
                  <c:v>8.2500000001314717</c:v>
                </c:pt>
                <c:pt idx="997">
                  <c:v>8.2500000001316032</c:v>
                </c:pt>
                <c:pt idx="998">
                  <c:v>8.2500000001317364</c:v>
                </c:pt>
                <c:pt idx="999">
                  <c:v>8.2500000001318678</c:v>
                </c:pt>
                <c:pt idx="1000">
                  <c:v>8.2500000001319993</c:v>
                </c:pt>
                <c:pt idx="1001">
                  <c:v>8.2500000001321325</c:v>
                </c:pt>
                <c:pt idx="1002">
                  <c:v>8.250000000132264</c:v>
                </c:pt>
                <c:pt idx="1003">
                  <c:v>8.2500000001323954</c:v>
                </c:pt>
                <c:pt idx="1004">
                  <c:v>8.2500000001325287</c:v>
                </c:pt>
                <c:pt idx="1005">
                  <c:v>8.2500000001326601</c:v>
                </c:pt>
                <c:pt idx="1006">
                  <c:v>8.2500000001327916</c:v>
                </c:pt>
                <c:pt idx="1007">
                  <c:v>8.2500000001329248</c:v>
                </c:pt>
                <c:pt idx="1008">
                  <c:v>8.2500000001330562</c:v>
                </c:pt>
                <c:pt idx="1009">
                  <c:v>8.2500000001331877</c:v>
                </c:pt>
                <c:pt idx="1010">
                  <c:v>8.2500000001333191</c:v>
                </c:pt>
                <c:pt idx="1011">
                  <c:v>8.2500000001334524</c:v>
                </c:pt>
                <c:pt idx="1012">
                  <c:v>8.2500000001335838</c:v>
                </c:pt>
                <c:pt idx="1013">
                  <c:v>8.2500000001337153</c:v>
                </c:pt>
                <c:pt idx="1014">
                  <c:v>8.2500000001338485</c:v>
                </c:pt>
                <c:pt idx="1015">
                  <c:v>8.2500000001339799</c:v>
                </c:pt>
                <c:pt idx="1016">
                  <c:v>8.2500000001341114</c:v>
                </c:pt>
                <c:pt idx="1017">
                  <c:v>8.2500000001342446</c:v>
                </c:pt>
                <c:pt idx="1018">
                  <c:v>8.2500000001343761</c:v>
                </c:pt>
                <c:pt idx="1019">
                  <c:v>8.2500000001345075</c:v>
                </c:pt>
                <c:pt idx="1020">
                  <c:v>8.2500000001346407</c:v>
                </c:pt>
                <c:pt idx="1021">
                  <c:v>8.2500000001347722</c:v>
                </c:pt>
                <c:pt idx="1022">
                  <c:v>8.2500000001349036</c:v>
                </c:pt>
                <c:pt idx="1023">
                  <c:v>8.2500000001350369</c:v>
                </c:pt>
                <c:pt idx="1024">
                  <c:v>8.2500000001351683</c:v>
                </c:pt>
                <c:pt idx="1025">
                  <c:v>8.2500000001352998</c:v>
                </c:pt>
                <c:pt idx="1026">
                  <c:v>8.2500000001354312</c:v>
                </c:pt>
                <c:pt idx="1027">
                  <c:v>8.2500000001355644</c:v>
                </c:pt>
                <c:pt idx="1028">
                  <c:v>8.2500000001356959</c:v>
                </c:pt>
                <c:pt idx="1029">
                  <c:v>8.2500000001358273</c:v>
                </c:pt>
                <c:pt idx="1030">
                  <c:v>8.2500000001359606</c:v>
                </c:pt>
                <c:pt idx="1031">
                  <c:v>8.250000000136092</c:v>
                </c:pt>
                <c:pt idx="1032">
                  <c:v>8.2500000001362235</c:v>
                </c:pt>
                <c:pt idx="1033">
                  <c:v>8.2500000001363567</c:v>
                </c:pt>
                <c:pt idx="1034">
                  <c:v>8.2500000001364882</c:v>
                </c:pt>
                <c:pt idx="1035">
                  <c:v>8.2500000001366196</c:v>
                </c:pt>
                <c:pt idx="1036">
                  <c:v>8.2500000001367528</c:v>
                </c:pt>
                <c:pt idx="1037">
                  <c:v>8.2500000001368843</c:v>
                </c:pt>
                <c:pt idx="1038">
                  <c:v>8.2500000001370157</c:v>
                </c:pt>
                <c:pt idx="1039">
                  <c:v>8.2500000001371472</c:v>
                </c:pt>
                <c:pt idx="1040">
                  <c:v>8.2500000001372804</c:v>
                </c:pt>
                <c:pt idx="1041">
                  <c:v>8.2500000001374119</c:v>
                </c:pt>
                <c:pt idx="1042">
                  <c:v>8.2500000001375433</c:v>
                </c:pt>
                <c:pt idx="1043">
                  <c:v>8.2500000001376765</c:v>
                </c:pt>
                <c:pt idx="1044">
                  <c:v>8.250000000137808</c:v>
                </c:pt>
                <c:pt idx="1045">
                  <c:v>8.2500000001379394</c:v>
                </c:pt>
                <c:pt idx="1046">
                  <c:v>8.2500000001380727</c:v>
                </c:pt>
                <c:pt idx="1047">
                  <c:v>8.2500000001382041</c:v>
                </c:pt>
                <c:pt idx="1048">
                  <c:v>8.2500000001383356</c:v>
                </c:pt>
                <c:pt idx="1049">
                  <c:v>8.2500000001384688</c:v>
                </c:pt>
                <c:pt idx="1050">
                  <c:v>8.2500000001386002</c:v>
                </c:pt>
                <c:pt idx="1051">
                  <c:v>8.2500000001387317</c:v>
                </c:pt>
                <c:pt idx="1052">
                  <c:v>8.2500000001388631</c:v>
                </c:pt>
                <c:pt idx="1053">
                  <c:v>8.2500000001389964</c:v>
                </c:pt>
                <c:pt idx="1054">
                  <c:v>8.2500000001391278</c:v>
                </c:pt>
                <c:pt idx="1055">
                  <c:v>8.2500000001392593</c:v>
                </c:pt>
                <c:pt idx="1056">
                  <c:v>8.2500000001393925</c:v>
                </c:pt>
                <c:pt idx="1057">
                  <c:v>8.2500000001395239</c:v>
                </c:pt>
                <c:pt idx="1058">
                  <c:v>8.2500000001396554</c:v>
                </c:pt>
                <c:pt idx="1059">
                  <c:v>8.2500000001397886</c:v>
                </c:pt>
                <c:pt idx="1060">
                  <c:v>8.2500000001399201</c:v>
                </c:pt>
                <c:pt idx="1061">
                  <c:v>8.2500000001400515</c:v>
                </c:pt>
                <c:pt idx="1062">
                  <c:v>8.2500000001401848</c:v>
                </c:pt>
                <c:pt idx="1063">
                  <c:v>8.2500000001403162</c:v>
                </c:pt>
                <c:pt idx="1064">
                  <c:v>8.2500000001404477</c:v>
                </c:pt>
                <c:pt idx="1065">
                  <c:v>8.2500000001405809</c:v>
                </c:pt>
                <c:pt idx="1066">
                  <c:v>8.2500000001407123</c:v>
                </c:pt>
                <c:pt idx="1067">
                  <c:v>8.2500000001408438</c:v>
                </c:pt>
                <c:pt idx="1068">
                  <c:v>8.2500000001409752</c:v>
                </c:pt>
                <c:pt idx="1069">
                  <c:v>8.2500000001411085</c:v>
                </c:pt>
                <c:pt idx="1070">
                  <c:v>8.2500000001412399</c:v>
                </c:pt>
                <c:pt idx="1071">
                  <c:v>8.2500000001413714</c:v>
                </c:pt>
                <c:pt idx="1072">
                  <c:v>8.2500000001415046</c:v>
                </c:pt>
                <c:pt idx="1073">
                  <c:v>8.250000000141636</c:v>
                </c:pt>
                <c:pt idx="1074">
                  <c:v>8.2500000001417675</c:v>
                </c:pt>
                <c:pt idx="1075">
                  <c:v>8.2500000001419007</c:v>
                </c:pt>
                <c:pt idx="1076">
                  <c:v>8.2500000001420322</c:v>
                </c:pt>
                <c:pt idx="1077">
                  <c:v>8.2500000001421636</c:v>
                </c:pt>
                <c:pt idx="1078">
                  <c:v>8.2500000001422968</c:v>
                </c:pt>
                <c:pt idx="1079">
                  <c:v>8.2500000001424283</c:v>
                </c:pt>
                <c:pt idx="1080">
                  <c:v>8.2500000001425597</c:v>
                </c:pt>
                <c:pt idx="1081">
                  <c:v>8.2500000001426912</c:v>
                </c:pt>
                <c:pt idx="1082">
                  <c:v>8.2500000001428244</c:v>
                </c:pt>
                <c:pt idx="1083">
                  <c:v>8.2500000001429559</c:v>
                </c:pt>
                <c:pt idx="1084">
                  <c:v>8.2500000001430873</c:v>
                </c:pt>
                <c:pt idx="1085">
                  <c:v>8.2500000001432205</c:v>
                </c:pt>
                <c:pt idx="1086">
                  <c:v>8.250000000143352</c:v>
                </c:pt>
                <c:pt idx="1087">
                  <c:v>8.2500000001434834</c:v>
                </c:pt>
                <c:pt idx="1088">
                  <c:v>8.2500000001436167</c:v>
                </c:pt>
                <c:pt idx="1089">
                  <c:v>8.2500000001437481</c:v>
                </c:pt>
                <c:pt idx="1090">
                  <c:v>8.2500000001438796</c:v>
                </c:pt>
                <c:pt idx="1091">
                  <c:v>8.2500000001440128</c:v>
                </c:pt>
                <c:pt idx="1092">
                  <c:v>8.2500000001441443</c:v>
                </c:pt>
                <c:pt idx="1093">
                  <c:v>8.2500000001442757</c:v>
                </c:pt>
                <c:pt idx="1094">
                  <c:v>8.2500000001444072</c:v>
                </c:pt>
                <c:pt idx="1095">
                  <c:v>8.2500000001445404</c:v>
                </c:pt>
                <c:pt idx="1096">
                  <c:v>8.2500000001446718</c:v>
                </c:pt>
                <c:pt idx="1097">
                  <c:v>8.2500000001448033</c:v>
                </c:pt>
                <c:pt idx="1098">
                  <c:v>8.2500000001449365</c:v>
                </c:pt>
                <c:pt idx="1099">
                  <c:v>8.250000000145068</c:v>
                </c:pt>
                <c:pt idx="1100">
                  <c:v>8.2500000001451994</c:v>
                </c:pt>
                <c:pt idx="1101">
                  <c:v>8.2500000001453326</c:v>
                </c:pt>
                <c:pt idx="1102">
                  <c:v>8.2500000001454641</c:v>
                </c:pt>
                <c:pt idx="1103">
                  <c:v>8.2500000001455955</c:v>
                </c:pt>
                <c:pt idx="1104">
                  <c:v>8.2500000001457288</c:v>
                </c:pt>
                <c:pt idx="1105">
                  <c:v>8.2500000001458602</c:v>
                </c:pt>
                <c:pt idx="1106">
                  <c:v>8.2500000001459917</c:v>
                </c:pt>
                <c:pt idx="1107">
                  <c:v>8.2500000001461231</c:v>
                </c:pt>
                <c:pt idx="1108">
                  <c:v>8.2500000001462563</c:v>
                </c:pt>
                <c:pt idx="1109">
                  <c:v>8.2500000001463878</c:v>
                </c:pt>
                <c:pt idx="1110">
                  <c:v>8.2500000001465192</c:v>
                </c:pt>
                <c:pt idx="1111">
                  <c:v>8.2500000001466525</c:v>
                </c:pt>
                <c:pt idx="1112">
                  <c:v>8.2500000001467839</c:v>
                </c:pt>
                <c:pt idx="1113">
                  <c:v>8.2500000001469154</c:v>
                </c:pt>
                <c:pt idx="1114">
                  <c:v>8.2500000001470486</c:v>
                </c:pt>
                <c:pt idx="1115">
                  <c:v>8.25000000014718</c:v>
                </c:pt>
                <c:pt idx="1116">
                  <c:v>8.2500000001473115</c:v>
                </c:pt>
                <c:pt idx="1117">
                  <c:v>8.2500000001474447</c:v>
                </c:pt>
                <c:pt idx="1118">
                  <c:v>8.2500000001475762</c:v>
                </c:pt>
                <c:pt idx="1119">
                  <c:v>8.2500000001477076</c:v>
                </c:pt>
                <c:pt idx="1120">
                  <c:v>8.2500000001478409</c:v>
                </c:pt>
                <c:pt idx="1121">
                  <c:v>8.2500000001479723</c:v>
                </c:pt>
                <c:pt idx="1122">
                  <c:v>8.2500000001481038</c:v>
                </c:pt>
                <c:pt idx="1123">
                  <c:v>8.2500000001482352</c:v>
                </c:pt>
                <c:pt idx="1124">
                  <c:v>8.2500000001483684</c:v>
                </c:pt>
                <c:pt idx="1125">
                  <c:v>8.2500000001484999</c:v>
                </c:pt>
                <c:pt idx="1126">
                  <c:v>8.2500000001486313</c:v>
                </c:pt>
                <c:pt idx="1127">
                  <c:v>8.2500000001487646</c:v>
                </c:pt>
                <c:pt idx="1128">
                  <c:v>8.250000000148896</c:v>
                </c:pt>
                <c:pt idx="1129">
                  <c:v>8.2500000001490275</c:v>
                </c:pt>
                <c:pt idx="1130">
                  <c:v>8.2500000001491607</c:v>
                </c:pt>
                <c:pt idx="1131">
                  <c:v>8.2500000001492921</c:v>
                </c:pt>
                <c:pt idx="1132">
                  <c:v>8.2500000001494236</c:v>
                </c:pt>
                <c:pt idx="1133">
                  <c:v>8.2500000001495568</c:v>
                </c:pt>
                <c:pt idx="1134">
                  <c:v>8.2500000001496883</c:v>
                </c:pt>
                <c:pt idx="1135">
                  <c:v>8.2500000001498197</c:v>
                </c:pt>
                <c:pt idx="1136">
                  <c:v>8.2500000001499512</c:v>
                </c:pt>
                <c:pt idx="1137">
                  <c:v>8.2500000001500844</c:v>
                </c:pt>
                <c:pt idx="1138">
                  <c:v>8.2500000001502158</c:v>
                </c:pt>
                <c:pt idx="1139">
                  <c:v>8.2500000001503473</c:v>
                </c:pt>
                <c:pt idx="1140">
                  <c:v>8.2500000001504805</c:v>
                </c:pt>
                <c:pt idx="1141">
                  <c:v>8.250000000150612</c:v>
                </c:pt>
                <c:pt idx="1142">
                  <c:v>8.2500000001507434</c:v>
                </c:pt>
                <c:pt idx="1143">
                  <c:v>8.2500000001508766</c:v>
                </c:pt>
                <c:pt idx="1144">
                  <c:v>8.2500000001510081</c:v>
                </c:pt>
                <c:pt idx="1145">
                  <c:v>8.2500000001511395</c:v>
                </c:pt>
                <c:pt idx="1146">
                  <c:v>8.2500000001512728</c:v>
                </c:pt>
                <c:pt idx="1147">
                  <c:v>8.2500000001514042</c:v>
                </c:pt>
                <c:pt idx="1148">
                  <c:v>8.2500000001515357</c:v>
                </c:pt>
                <c:pt idx="1149">
                  <c:v>8.2500000001516671</c:v>
                </c:pt>
                <c:pt idx="1150">
                  <c:v>8.2500000001518004</c:v>
                </c:pt>
                <c:pt idx="1151">
                  <c:v>8.2500000001519318</c:v>
                </c:pt>
                <c:pt idx="1152">
                  <c:v>8.2500000001520633</c:v>
                </c:pt>
                <c:pt idx="1153">
                  <c:v>8.2500000001521965</c:v>
                </c:pt>
                <c:pt idx="1154">
                  <c:v>8.2500000001523279</c:v>
                </c:pt>
                <c:pt idx="1155">
                  <c:v>8.2500000001524594</c:v>
                </c:pt>
                <c:pt idx="1156">
                  <c:v>8.2500000001525926</c:v>
                </c:pt>
                <c:pt idx="1157">
                  <c:v>8.2500000001527241</c:v>
                </c:pt>
                <c:pt idx="1158">
                  <c:v>8.2500000001528555</c:v>
                </c:pt>
                <c:pt idx="1159">
                  <c:v>8.2500000001529887</c:v>
                </c:pt>
                <c:pt idx="1160">
                  <c:v>8.2500000001531202</c:v>
                </c:pt>
                <c:pt idx="1161">
                  <c:v>8.2500000001532516</c:v>
                </c:pt>
                <c:pt idx="1162">
                  <c:v>8.2500000001533849</c:v>
                </c:pt>
                <c:pt idx="1163">
                  <c:v>8.2500000001535163</c:v>
                </c:pt>
                <c:pt idx="1164">
                  <c:v>8.2500000001536478</c:v>
                </c:pt>
                <c:pt idx="1165">
                  <c:v>8.2500000001537792</c:v>
                </c:pt>
                <c:pt idx="1166">
                  <c:v>8.2500000001539124</c:v>
                </c:pt>
                <c:pt idx="1167">
                  <c:v>8.2500000001540439</c:v>
                </c:pt>
                <c:pt idx="1168">
                  <c:v>8.2500000001541753</c:v>
                </c:pt>
                <c:pt idx="1169">
                  <c:v>8.2500000001543086</c:v>
                </c:pt>
                <c:pt idx="1170">
                  <c:v>8.25000000015444</c:v>
                </c:pt>
                <c:pt idx="1171">
                  <c:v>8.2500000001545715</c:v>
                </c:pt>
                <c:pt idx="1172">
                  <c:v>8.2500000001547047</c:v>
                </c:pt>
                <c:pt idx="1173">
                  <c:v>8.2500000001548361</c:v>
                </c:pt>
                <c:pt idx="1174">
                  <c:v>8.2500000001549676</c:v>
                </c:pt>
                <c:pt idx="1175">
                  <c:v>8.2500000001551008</c:v>
                </c:pt>
                <c:pt idx="1176">
                  <c:v>8.2500000001552323</c:v>
                </c:pt>
                <c:pt idx="1177">
                  <c:v>8.2500000001553637</c:v>
                </c:pt>
                <c:pt idx="1178">
                  <c:v>8.2500000001554952</c:v>
                </c:pt>
                <c:pt idx="1179">
                  <c:v>8.2500000001556284</c:v>
                </c:pt>
                <c:pt idx="1180">
                  <c:v>8.2500000001557598</c:v>
                </c:pt>
                <c:pt idx="1181">
                  <c:v>8.2500000001558913</c:v>
                </c:pt>
                <c:pt idx="1182">
                  <c:v>8.2500000001560245</c:v>
                </c:pt>
                <c:pt idx="1183">
                  <c:v>8.250000000156156</c:v>
                </c:pt>
                <c:pt idx="1184">
                  <c:v>8.2500000001562874</c:v>
                </c:pt>
                <c:pt idx="1185">
                  <c:v>8.2500000001564207</c:v>
                </c:pt>
                <c:pt idx="1186">
                  <c:v>8.2500000001565521</c:v>
                </c:pt>
                <c:pt idx="1187">
                  <c:v>8.2500000001566836</c:v>
                </c:pt>
                <c:pt idx="1188">
                  <c:v>8.2500000001568168</c:v>
                </c:pt>
                <c:pt idx="1189">
                  <c:v>8.2500000001569482</c:v>
                </c:pt>
                <c:pt idx="1190">
                  <c:v>8.2500000001570797</c:v>
                </c:pt>
                <c:pt idx="1191">
                  <c:v>8.2500000001572111</c:v>
                </c:pt>
                <c:pt idx="1192">
                  <c:v>8.2500000001573444</c:v>
                </c:pt>
                <c:pt idx="1193">
                  <c:v>8.2500000001574758</c:v>
                </c:pt>
                <c:pt idx="1194">
                  <c:v>8.2500000001576073</c:v>
                </c:pt>
                <c:pt idx="1195">
                  <c:v>8.2500000001577405</c:v>
                </c:pt>
                <c:pt idx="1196">
                  <c:v>8.2500000001578719</c:v>
                </c:pt>
                <c:pt idx="1197">
                  <c:v>8.2500000001580034</c:v>
                </c:pt>
                <c:pt idx="1198">
                  <c:v>8.2500000001581366</c:v>
                </c:pt>
                <c:pt idx="1199">
                  <c:v>8.2500000001582681</c:v>
                </c:pt>
                <c:pt idx="1200">
                  <c:v>8.2500000001583995</c:v>
                </c:pt>
                <c:pt idx="1201">
                  <c:v>8.2500000001585327</c:v>
                </c:pt>
                <c:pt idx="1202">
                  <c:v>8.2500000001586642</c:v>
                </c:pt>
                <c:pt idx="1203">
                  <c:v>8.2500000001587956</c:v>
                </c:pt>
                <c:pt idx="1204">
                  <c:v>8.2500000001589289</c:v>
                </c:pt>
                <c:pt idx="1205">
                  <c:v>8.2500000001590603</c:v>
                </c:pt>
                <c:pt idx="1206">
                  <c:v>8.2500000001591918</c:v>
                </c:pt>
                <c:pt idx="1207">
                  <c:v>8.2500000001593232</c:v>
                </c:pt>
                <c:pt idx="1208">
                  <c:v>8.2500000001594564</c:v>
                </c:pt>
                <c:pt idx="1209">
                  <c:v>8.2500000001595879</c:v>
                </c:pt>
                <c:pt idx="1210">
                  <c:v>8.2500000001597193</c:v>
                </c:pt>
                <c:pt idx="1211">
                  <c:v>8.2500000001598526</c:v>
                </c:pt>
                <c:pt idx="1212">
                  <c:v>8.250000000159984</c:v>
                </c:pt>
                <c:pt idx="1213">
                  <c:v>8.2500000001601155</c:v>
                </c:pt>
                <c:pt idx="1214">
                  <c:v>8.2500000001602487</c:v>
                </c:pt>
                <c:pt idx="1215">
                  <c:v>8.2500000001603802</c:v>
                </c:pt>
                <c:pt idx="1216">
                  <c:v>8.2500000001605116</c:v>
                </c:pt>
                <c:pt idx="1217">
                  <c:v>8.2500000001606448</c:v>
                </c:pt>
                <c:pt idx="1218">
                  <c:v>8.2500000001607763</c:v>
                </c:pt>
                <c:pt idx="1219">
                  <c:v>8.2500000001609077</c:v>
                </c:pt>
                <c:pt idx="1220">
                  <c:v>8.2500000001610392</c:v>
                </c:pt>
                <c:pt idx="1221">
                  <c:v>8.2500000001611724</c:v>
                </c:pt>
                <c:pt idx="1222">
                  <c:v>8.2500000001613039</c:v>
                </c:pt>
                <c:pt idx="1223">
                  <c:v>8.2500000001614353</c:v>
                </c:pt>
                <c:pt idx="1224">
                  <c:v>8.2500000001615685</c:v>
                </c:pt>
                <c:pt idx="1225">
                  <c:v>8.2500000001617</c:v>
                </c:pt>
                <c:pt idx="1226">
                  <c:v>8.2500000001618314</c:v>
                </c:pt>
                <c:pt idx="1227">
                  <c:v>8.2500000001619647</c:v>
                </c:pt>
                <c:pt idx="1228">
                  <c:v>8.2500000001620961</c:v>
                </c:pt>
                <c:pt idx="1229">
                  <c:v>8.2500000001622276</c:v>
                </c:pt>
                <c:pt idx="1230">
                  <c:v>8.2500000001623608</c:v>
                </c:pt>
                <c:pt idx="1231">
                  <c:v>8.2500000001624922</c:v>
                </c:pt>
                <c:pt idx="1232">
                  <c:v>8.2500000001626237</c:v>
                </c:pt>
                <c:pt idx="1233">
                  <c:v>8.2500000001627551</c:v>
                </c:pt>
                <c:pt idx="1234">
                  <c:v>8.2500000001628884</c:v>
                </c:pt>
                <c:pt idx="1235">
                  <c:v>8.2500000001630198</c:v>
                </c:pt>
                <c:pt idx="1236">
                  <c:v>8.2500000001631513</c:v>
                </c:pt>
                <c:pt idx="1237">
                  <c:v>8.2500000001632845</c:v>
                </c:pt>
                <c:pt idx="1238">
                  <c:v>8.2500000001634159</c:v>
                </c:pt>
                <c:pt idx="1239">
                  <c:v>8.2500000001635474</c:v>
                </c:pt>
                <c:pt idx="1240">
                  <c:v>8.2500000001636806</c:v>
                </c:pt>
                <c:pt idx="1241">
                  <c:v>8.2500000001638121</c:v>
                </c:pt>
                <c:pt idx="1242">
                  <c:v>8.2500000001639435</c:v>
                </c:pt>
                <c:pt idx="1243">
                  <c:v>8.2500000001640768</c:v>
                </c:pt>
                <c:pt idx="1244">
                  <c:v>8.2500000001642082</c:v>
                </c:pt>
                <c:pt idx="1245">
                  <c:v>8.2500000001643397</c:v>
                </c:pt>
                <c:pt idx="1246">
                  <c:v>8.2500000001644729</c:v>
                </c:pt>
                <c:pt idx="1247">
                  <c:v>8.2500000001646043</c:v>
                </c:pt>
                <c:pt idx="1248">
                  <c:v>8.2500000001647358</c:v>
                </c:pt>
                <c:pt idx="1249">
                  <c:v>8.2500000001648672</c:v>
                </c:pt>
                <c:pt idx="1250">
                  <c:v>8.2500000001650005</c:v>
                </c:pt>
                <c:pt idx="1251">
                  <c:v>8.2500000001651319</c:v>
                </c:pt>
                <c:pt idx="1252">
                  <c:v>8.2500000001652634</c:v>
                </c:pt>
                <c:pt idx="1253">
                  <c:v>8.2500000001653966</c:v>
                </c:pt>
                <c:pt idx="1254">
                  <c:v>8.250000000165528</c:v>
                </c:pt>
                <c:pt idx="1255">
                  <c:v>8.2500000001656595</c:v>
                </c:pt>
                <c:pt idx="1256">
                  <c:v>8.2500000001657927</c:v>
                </c:pt>
                <c:pt idx="1257">
                  <c:v>8.2500000001659242</c:v>
                </c:pt>
                <c:pt idx="1258">
                  <c:v>8.2500000001660556</c:v>
                </c:pt>
                <c:pt idx="1259">
                  <c:v>8.2500000001661888</c:v>
                </c:pt>
                <c:pt idx="1260">
                  <c:v>8.2500000001663203</c:v>
                </c:pt>
                <c:pt idx="1261">
                  <c:v>8.2500000001664517</c:v>
                </c:pt>
                <c:pt idx="1262">
                  <c:v>8.2500000001665832</c:v>
                </c:pt>
                <c:pt idx="1263">
                  <c:v>8.2500000001667164</c:v>
                </c:pt>
                <c:pt idx="1264">
                  <c:v>8.2500000001668479</c:v>
                </c:pt>
                <c:pt idx="1265">
                  <c:v>8.2500000001669793</c:v>
                </c:pt>
                <c:pt idx="1266">
                  <c:v>8.2500000001671125</c:v>
                </c:pt>
                <c:pt idx="1267">
                  <c:v>8.250000000167244</c:v>
                </c:pt>
                <c:pt idx="1268">
                  <c:v>8.2500000001673754</c:v>
                </c:pt>
                <c:pt idx="1269">
                  <c:v>8.2500000001675087</c:v>
                </c:pt>
                <c:pt idx="1270">
                  <c:v>8.2500000001676401</c:v>
                </c:pt>
                <c:pt idx="1271">
                  <c:v>8.2500000001677716</c:v>
                </c:pt>
                <c:pt idx="1272">
                  <c:v>8.2500000001679048</c:v>
                </c:pt>
                <c:pt idx="1273">
                  <c:v>8.2500000001680363</c:v>
                </c:pt>
                <c:pt idx="1274">
                  <c:v>8.2500000001681677</c:v>
                </c:pt>
                <c:pt idx="1275">
                  <c:v>8.2500000001682992</c:v>
                </c:pt>
                <c:pt idx="1276">
                  <c:v>8.2500000001684324</c:v>
                </c:pt>
                <c:pt idx="1277">
                  <c:v>8.2500000001685638</c:v>
                </c:pt>
                <c:pt idx="1278">
                  <c:v>8.2500000001686953</c:v>
                </c:pt>
                <c:pt idx="1279">
                  <c:v>8.2500000001688285</c:v>
                </c:pt>
                <c:pt idx="1280">
                  <c:v>8.25000000016896</c:v>
                </c:pt>
                <c:pt idx="1281">
                  <c:v>8.2500000001690914</c:v>
                </c:pt>
                <c:pt idx="1282">
                  <c:v>8.2500000001692246</c:v>
                </c:pt>
                <c:pt idx="1283">
                  <c:v>8.2500000001693561</c:v>
                </c:pt>
                <c:pt idx="1284">
                  <c:v>8.2500000001694875</c:v>
                </c:pt>
                <c:pt idx="1285">
                  <c:v>8.2500000001696208</c:v>
                </c:pt>
                <c:pt idx="1286">
                  <c:v>8.2500000001697522</c:v>
                </c:pt>
                <c:pt idx="1287">
                  <c:v>8.2500000001698837</c:v>
                </c:pt>
                <c:pt idx="1288">
                  <c:v>8.2500000001700151</c:v>
                </c:pt>
                <c:pt idx="1289">
                  <c:v>8.2500000001701483</c:v>
                </c:pt>
                <c:pt idx="1290">
                  <c:v>8.2500000001702798</c:v>
                </c:pt>
                <c:pt idx="1291">
                  <c:v>8.2500000001704112</c:v>
                </c:pt>
                <c:pt idx="1292">
                  <c:v>8.2500000001705445</c:v>
                </c:pt>
                <c:pt idx="1293">
                  <c:v>8.2500000001706759</c:v>
                </c:pt>
                <c:pt idx="1294">
                  <c:v>8.2500000001708074</c:v>
                </c:pt>
                <c:pt idx="1295">
                  <c:v>8.2500000001709406</c:v>
                </c:pt>
                <c:pt idx="1296">
                  <c:v>8.250000000171072</c:v>
                </c:pt>
                <c:pt idx="1297">
                  <c:v>8.2500000001712035</c:v>
                </c:pt>
                <c:pt idx="1298">
                  <c:v>8.2500000001713367</c:v>
                </c:pt>
                <c:pt idx="1299">
                  <c:v>8.2500000001714682</c:v>
                </c:pt>
                <c:pt idx="1300">
                  <c:v>8.2500000001715996</c:v>
                </c:pt>
                <c:pt idx="1301">
                  <c:v>8.2500000001717329</c:v>
                </c:pt>
                <c:pt idx="1302">
                  <c:v>8.2500000001718643</c:v>
                </c:pt>
                <c:pt idx="1303">
                  <c:v>8.2500000001719958</c:v>
                </c:pt>
                <c:pt idx="1304">
                  <c:v>8.2500000001721272</c:v>
                </c:pt>
                <c:pt idx="1305">
                  <c:v>8.2500000001722604</c:v>
                </c:pt>
                <c:pt idx="1306">
                  <c:v>8.2500000001723919</c:v>
                </c:pt>
                <c:pt idx="1307">
                  <c:v>8.2500000001725233</c:v>
                </c:pt>
                <c:pt idx="1308">
                  <c:v>8.2500000001726566</c:v>
                </c:pt>
                <c:pt idx="1309">
                  <c:v>8.250000000172788</c:v>
                </c:pt>
                <c:pt idx="1310">
                  <c:v>8.2500000001729195</c:v>
                </c:pt>
                <c:pt idx="1311">
                  <c:v>8.2500000001730527</c:v>
                </c:pt>
                <c:pt idx="1312">
                  <c:v>8.2500000001731841</c:v>
                </c:pt>
                <c:pt idx="1313">
                  <c:v>8.2500000001733156</c:v>
                </c:pt>
                <c:pt idx="1314">
                  <c:v>8.2500000001734488</c:v>
                </c:pt>
                <c:pt idx="1315">
                  <c:v>8.2500000001735803</c:v>
                </c:pt>
                <c:pt idx="1316">
                  <c:v>8.2500000001737117</c:v>
                </c:pt>
                <c:pt idx="1317">
                  <c:v>8.2500000001738432</c:v>
                </c:pt>
                <c:pt idx="1318">
                  <c:v>8.2500000001739764</c:v>
                </c:pt>
                <c:pt idx="1319">
                  <c:v>8.2500000001741078</c:v>
                </c:pt>
                <c:pt idx="1320">
                  <c:v>8.2500000001742393</c:v>
                </c:pt>
                <c:pt idx="1321">
                  <c:v>8.2500000001743725</c:v>
                </c:pt>
                <c:pt idx="1322">
                  <c:v>8.250000000174504</c:v>
                </c:pt>
                <c:pt idx="1323">
                  <c:v>8.2500000001746354</c:v>
                </c:pt>
                <c:pt idx="1324">
                  <c:v>8.2500000001747686</c:v>
                </c:pt>
                <c:pt idx="1325">
                  <c:v>8.2500000001749001</c:v>
                </c:pt>
                <c:pt idx="1326">
                  <c:v>8.2500000001750315</c:v>
                </c:pt>
                <c:pt idx="1327">
                  <c:v>8.2500000001751648</c:v>
                </c:pt>
                <c:pt idx="1328">
                  <c:v>8.2500000001752962</c:v>
                </c:pt>
                <c:pt idx="1329">
                  <c:v>8.2500000001754277</c:v>
                </c:pt>
                <c:pt idx="1330">
                  <c:v>8.2500000001755591</c:v>
                </c:pt>
                <c:pt idx="1331">
                  <c:v>8.2500000001756923</c:v>
                </c:pt>
                <c:pt idx="1332">
                  <c:v>8.2500000001758238</c:v>
                </c:pt>
                <c:pt idx="1333">
                  <c:v>8.2500000001759553</c:v>
                </c:pt>
                <c:pt idx="1334">
                  <c:v>8.2500000001760885</c:v>
                </c:pt>
                <c:pt idx="1335">
                  <c:v>8.2500000001762199</c:v>
                </c:pt>
                <c:pt idx="1336">
                  <c:v>8.2500000001763514</c:v>
                </c:pt>
                <c:pt idx="1337">
                  <c:v>8.2500000001764846</c:v>
                </c:pt>
                <c:pt idx="1338">
                  <c:v>8.2500000001766161</c:v>
                </c:pt>
                <c:pt idx="1339">
                  <c:v>8.2500000001767475</c:v>
                </c:pt>
                <c:pt idx="1340">
                  <c:v>8.2500000001768807</c:v>
                </c:pt>
                <c:pt idx="1341">
                  <c:v>8.2500000001770122</c:v>
                </c:pt>
                <c:pt idx="1342">
                  <c:v>8.2500000001771436</c:v>
                </c:pt>
                <c:pt idx="1343">
                  <c:v>8.2500000001772769</c:v>
                </c:pt>
                <c:pt idx="1344">
                  <c:v>8.2500000001774083</c:v>
                </c:pt>
                <c:pt idx="1345">
                  <c:v>8.2500000001775398</c:v>
                </c:pt>
                <c:pt idx="1346">
                  <c:v>8.2500000001776712</c:v>
                </c:pt>
                <c:pt idx="1347">
                  <c:v>8.2500000001778044</c:v>
                </c:pt>
                <c:pt idx="1348">
                  <c:v>8.2500000001779359</c:v>
                </c:pt>
                <c:pt idx="1349">
                  <c:v>8.2500000001780673</c:v>
                </c:pt>
                <c:pt idx="1350">
                  <c:v>8.2500000001782006</c:v>
                </c:pt>
                <c:pt idx="1351">
                  <c:v>8.250000000178332</c:v>
                </c:pt>
                <c:pt idx="1352">
                  <c:v>8.2500000001784635</c:v>
                </c:pt>
                <c:pt idx="1353">
                  <c:v>8.2500000001785967</c:v>
                </c:pt>
                <c:pt idx="1354">
                  <c:v>8.2500000001787281</c:v>
                </c:pt>
                <c:pt idx="1355">
                  <c:v>8.2500000001788596</c:v>
                </c:pt>
                <c:pt idx="1356">
                  <c:v>8.2500000001789928</c:v>
                </c:pt>
                <c:pt idx="1357">
                  <c:v>8.2500000001791243</c:v>
                </c:pt>
                <c:pt idx="1358">
                  <c:v>8.2500000001792557</c:v>
                </c:pt>
                <c:pt idx="1359">
                  <c:v>8.2500000001793872</c:v>
                </c:pt>
                <c:pt idx="1360">
                  <c:v>8.2500000001795204</c:v>
                </c:pt>
                <c:pt idx="1361">
                  <c:v>8.2500000001796518</c:v>
                </c:pt>
                <c:pt idx="1362">
                  <c:v>8.2500000001797833</c:v>
                </c:pt>
                <c:pt idx="1363">
                  <c:v>8.2500000001799165</c:v>
                </c:pt>
                <c:pt idx="1364">
                  <c:v>8.250000000180048</c:v>
                </c:pt>
                <c:pt idx="1365">
                  <c:v>8.2500000001801794</c:v>
                </c:pt>
                <c:pt idx="1366">
                  <c:v>8.2500000001803127</c:v>
                </c:pt>
                <c:pt idx="1367">
                  <c:v>8.2500000001804441</c:v>
                </c:pt>
                <c:pt idx="1368">
                  <c:v>8.2500000001805756</c:v>
                </c:pt>
                <c:pt idx="1369">
                  <c:v>8.2500000001807088</c:v>
                </c:pt>
                <c:pt idx="1370">
                  <c:v>8.2500000001808402</c:v>
                </c:pt>
                <c:pt idx="1371">
                  <c:v>8.2500000001809717</c:v>
                </c:pt>
                <c:pt idx="1372">
                  <c:v>8.2500000001811031</c:v>
                </c:pt>
                <c:pt idx="1373">
                  <c:v>8.2500000001812364</c:v>
                </c:pt>
                <c:pt idx="1374">
                  <c:v>8.2500000001813678</c:v>
                </c:pt>
                <c:pt idx="1375">
                  <c:v>8.2500000001814993</c:v>
                </c:pt>
                <c:pt idx="1376">
                  <c:v>8.2500000001816325</c:v>
                </c:pt>
                <c:pt idx="1377">
                  <c:v>8.2500000001817639</c:v>
                </c:pt>
                <c:pt idx="1378">
                  <c:v>8.2500000001818954</c:v>
                </c:pt>
                <c:pt idx="1379">
                  <c:v>8.2500000001820286</c:v>
                </c:pt>
                <c:pt idx="1380">
                  <c:v>8.2500000001821601</c:v>
                </c:pt>
                <c:pt idx="1381">
                  <c:v>8.2500000001822915</c:v>
                </c:pt>
                <c:pt idx="1382">
                  <c:v>8.2500000001824247</c:v>
                </c:pt>
                <c:pt idx="1383">
                  <c:v>8.2500000001825562</c:v>
                </c:pt>
                <c:pt idx="1384">
                  <c:v>8.2500000001826876</c:v>
                </c:pt>
                <c:pt idx="1385">
                  <c:v>8.2500000001828209</c:v>
                </c:pt>
                <c:pt idx="1386">
                  <c:v>8.2500000001829523</c:v>
                </c:pt>
                <c:pt idx="1387">
                  <c:v>8.2500000001830838</c:v>
                </c:pt>
                <c:pt idx="1388">
                  <c:v>8.2500000001832152</c:v>
                </c:pt>
                <c:pt idx="1389">
                  <c:v>8.2500000001833484</c:v>
                </c:pt>
                <c:pt idx="1390">
                  <c:v>8.2500000001834799</c:v>
                </c:pt>
                <c:pt idx="1391">
                  <c:v>8.2500000001836113</c:v>
                </c:pt>
                <c:pt idx="1392">
                  <c:v>8.2500000001837446</c:v>
                </c:pt>
                <c:pt idx="1393">
                  <c:v>8.250000000183876</c:v>
                </c:pt>
                <c:pt idx="1394">
                  <c:v>8.2500000001840075</c:v>
                </c:pt>
                <c:pt idx="1395">
                  <c:v>8.2500000001841407</c:v>
                </c:pt>
                <c:pt idx="1396">
                  <c:v>8.2500000001842722</c:v>
                </c:pt>
                <c:pt idx="1397">
                  <c:v>8.2500000001844036</c:v>
                </c:pt>
                <c:pt idx="1398">
                  <c:v>8.2500000001845368</c:v>
                </c:pt>
                <c:pt idx="1399">
                  <c:v>8.2500000001846683</c:v>
                </c:pt>
                <c:pt idx="1400">
                  <c:v>8.2500000001847997</c:v>
                </c:pt>
                <c:pt idx="1401">
                  <c:v>8.2500000001849312</c:v>
                </c:pt>
                <c:pt idx="1402">
                  <c:v>8.2500000001850644</c:v>
                </c:pt>
                <c:pt idx="1403">
                  <c:v>8.2500000001851959</c:v>
                </c:pt>
                <c:pt idx="1404">
                  <c:v>8.2500000001853273</c:v>
                </c:pt>
                <c:pt idx="1405">
                  <c:v>8.2500000001854605</c:v>
                </c:pt>
                <c:pt idx="1406">
                  <c:v>8.250000000185592</c:v>
                </c:pt>
                <c:pt idx="1407">
                  <c:v>8.2500000001857234</c:v>
                </c:pt>
                <c:pt idx="1408">
                  <c:v>8.2500000001858567</c:v>
                </c:pt>
                <c:pt idx="1409">
                  <c:v>8.2500000001859881</c:v>
                </c:pt>
                <c:pt idx="1410">
                  <c:v>8.2500000001861196</c:v>
                </c:pt>
                <c:pt idx="1411">
                  <c:v>8.2500000001862528</c:v>
                </c:pt>
                <c:pt idx="1412">
                  <c:v>8.2500000001863842</c:v>
                </c:pt>
                <c:pt idx="1413">
                  <c:v>8.2500000001865157</c:v>
                </c:pt>
                <c:pt idx="1414">
                  <c:v>8.2500000001866471</c:v>
                </c:pt>
                <c:pt idx="1415">
                  <c:v>8.2500000001867804</c:v>
                </c:pt>
                <c:pt idx="1416">
                  <c:v>8.2500000001869118</c:v>
                </c:pt>
                <c:pt idx="1417">
                  <c:v>8.2500000001870433</c:v>
                </c:pt>
                <c:pt idx="1418">
                  <c:v>8.2500000001871765</c:v>
                </c:pt>
                <c:pt idx="1419">
                  <c:v>8.2500000001873079</c:v>
                </c:pt>
                <c:pt idx="1420">
                  <c:v>8.2500000001874394</c:v>
                </c:pt>
                <c:pt idx="1421">
                  <c:v>8.2500000001875726</c:v>
                </c:pt>
                <c:pt idx="1422">
                  <c:v>8.2500000001877041</c:v>
                </c:pt>
                <c:pt idx="1423">
                  <c:v>8.2500000001878355</c:v>
                </c:pt>
                <c:pt idx="1424">
                  <c:v>8.2500000001879688</c:v>
                </c:pt>
                <c:pt idx="1425">
                  <c:v>8.2500000001881002</c:v>
                </c:pt>
                <c:pt idx="1426">
                  <c:v>8.2500000001882317</c:v>
                </c:pt>
                <c:pt idx="1427">
                  <c:v>8.2500000001883649</c:v>
                </c:pt>
                <c:pt idx="1428">
                  <c:v>8.2500000001884963</c:v>
                </c:pt>
                <c:pt idx="1429">
                  <c:v>8.2500000001886278</c:v>
                </c:pt>
                <c:pt idx="1430">
                  <c:v>8.2500000001887592</c:v>
                </c:pt>
                <c:pt idx="1431">
                  <c:v>8.2500000001888925</c:v>
                </c:pt>
                <c:pt idx="1432">
                  <c:v>8.2500000001890239</c:v>
                </c:pt>
                <c:pt idx="1433">
                  <c:v>8.2500000001891554</c:v>
                </c:pt>
                <c:pt idx="1434">
                  <c:v>8.2500000001892886</c:v>
                </c:pt>
                <c:pt idx="1435">
                  <c:v>8.25000000018942</c:v>
                </c:pt>
                <c:pt idx="1436">
                  <c:v>8.2500000001895515</c:v>
                </c:pt>
                <c:pt idx="1437">
                  <c:v>8.2500000001896847</c:v>
                </c:pt>
                <c:pt idx="1438">
                  <c:v>8.2500000001898162</c:v>
                </c:pt>
                <c:pt idx="1439">
                  <c:v>8.2500000001899476</c:v>
                </c:pt>
                <c:pt idx="1440">
                  <c:v>8.2500000001900808</c:v>
                </c:pt>
                <c:pt idx="1441">
                  <c:v>8.2500000001902123</c:v>
                </c:pt>
                <c:pt idx="1442">
                  <c:v>8.2500000001903437</c:v>
                </c:pt>
                <c:pt idx="1443">
                  <c:v>8.2500000001904752</c:v>
                </c:pt>
                <c:pt idx="1444">
                  <c:v>8.2500000001906084</c:v>
                </c:pt>
                <c:pt idx="1445">
                  <c:v>8.2500000001907399</c:v>
                </c:pt>
                <c:pt idx="1446">
                  <c:v>8.2500000001908713</c:v>
                </c:pt>
                <c:pt idx="1447">
                  <c:v>8.2500000001910045</c:v>
                </c:pt>
                <c:pt idx="1448">
                  <c:v>8.250000000191136</c:v>
                </c:pt>
                <c:pt idx="1449">
                  <c:v>8.2500000001912674</c:v>
                </c:pt>
                <c:pt idx="1450">
                  <c:v>8.2500000001914007</c:v>
                </c:pt>
                <c:pt idx="1451">
                  <c:v>8.2500000001915321</c:v>
                </c:pt>
                <c:pt idx="1452">
                  <c:v>8.2500000001916636</c:v>
                </c:pt>
                <c:pt idx="1453">
                  <c:v>8.2500000001917968</c:v>
                </c:pt>
                <c:pt idx="1454">
                  <c:v>8.2500000001919283</c:v>
                </c:pt>
                <c:pt idx="1455">
                  <c:v>8.2500000001920597</c:v>
                </c:pt>
                <c:pt idx="1456">
                  <c:v>8.2500000001921912</c:v>
                </c:pt>
                <c:pt idx="1457">
                  <c:v>8.2500000001923244</c:v>
                </c:pt>
                <c:pt idx="1458">
                  <c:v>8.2500000001924558</c:v>
                </c:pt>
                <c:pt idx="1459">
                  <c:v>8.2500000001925873</c:v>
                </c:pt>
                <c:pt idx="1460">
                  <c:v>8.2500000001927205</c:v>
                </c:pt>
                <c:pt idx="1461">
                  <c:v>8.250000000192852</c:v>
                </c:pt>
                <c:pt idx="1462">
                  <c:v>8.2500000001929834</c:v>
                </c:pt>
                <c:pt idx="1463">
                  <c:v>8.2500000001931166</c:v>
                </c:pt>
                <c:pt idx="1464">
                  <c:v>8.2500000001932481</c:v>
                </c:pt>
                <c:pt idx="1465">
                  <c:v>8.2500000001933795</c:v>
                </c:pt>
                <c:pt idx="1466">
                  <c:v>8.2500000001935128</c:v>
                </c:pt>
                <c:pt idx="1467">
                  <c:v>8.2500000001936442</c:v>
                </c:pt>
                <c:pt idx="1468">
                  <c:v>8.2500000001937757</c:v>
                </c:pt>
                <c:pt idx="1469">
                  <c:v>8.2500000001939071</c:v>
                </c:pt>
                <c:pt idx="1470">
                  <c:v>8.2500000001940403</c:v>
                </c:pt>
                <c:pt idx="1471">
                  <c:v>8.2500000001941718</c:v>
                </c:pt>
                <c:pt idx="1472">
                  <c:v>8.2500000001943032</c:v>
                </c:pt>
                <c:pt idx="1473">
                  <c:v>8.2500000001944365</c:v>
                </c:pt>
                <c:pt idx="1474">
                  <c:v>8.2500000001945679</c:v>
                </c:pt>
                <c:pt idx="1475">
                  <c:v>8.2500000001946994</c:v>
                </c:pt>
                <c:pt idx="1476">
                  <c:v>8.2500000001948326</c:v>
                </c:pt>
                <c:pt idx="1477">
                  <c:v>8.250000000194964</c:v>
                </c:pt>
                <c:pt idx="1478">
                  <c:v>8.2500000001950955</c:v>
                </c:pt>
                <c:pt idx="1479">
                  <c:v>8.2500000001952287</c:v>
                </c:pt>
                <c:pt idx="1480">
                  <c:v>8.2500000001953602</c:v>
                </c:pt>
                <c:pt idx="1481">
                  <c:v>8.2500000001954916</c:v>
                </c:pt>
                <c:pt idx="1482">
                  <c:v>8.2500000001956248</c:v>
                </c:pt>
                <c:pt idx="1483">
                  <c:v>8.2500000001957563</c:v>
                </c:pt>
                <c:pt idx="1484">
                  <c:v>8.2500000001958878</c:v>
                </c:pt>
                <c:pt idx="1485">
                  <c:v>8.2500000001960192</c:v>
                </c:pt>
                <c:pt idx="1486">
                  <c:v>8.2500000001961524</c:v>
                </c:pt>
                <c:pt idx="1487">
                  <c:v>8.2500000001962839</c:v>
                </c:pt>
                <c:pt idx="1488">
                  <c:v>8.2500000001964153</c:v>
                </c:pt>
                <c:pt idx="1489">
                  <c:v>8.2500000001965486</c:v>
                </c:pt>
                <c:pt idx="1490">
                  <c:v>8.25000000019668</c:v>
                </c:pt>
                <c:pt idx="1491">
                  <c:v>8.2500000001968115</c:v>
                </c:pt>
                <c:pt idx="1492">
                  <c:v>8.2500000001969447</c:v>
                </c:pt>
                <c:pt idx="1493">
                  <c:v>8.2500000001970761</c:v>
                </c:pt>
                <c:pt idx="1494">
                  <c:v>8.2500000001972076</c:v>
                </c:pt>
                <c:pt idx="1495">
                  <c:v>8.2500000001973408</c:v>
                </c:pt>
                <c:pt idx="1496">
                  <c:v>8.2500000001974723</c:v>
                </c:pt>
                <c:pt idx="1497">
                  <c:v>8.2500000001976037</c:v>
                </c:pt>
                <c:pt idx="1498">
                  <c:v>8.2500000001977352</c:v>
                </c:pt>
                <c:pt idx="1499">
                  <c:v>8.2500000001978684</c:v>
                </c:pt>
                <c:pt idx="1500">
                  <c:v>8.2500000001979998</c:v>
                </c:pt>
                <c:pt idx="1501">
                  <c:v>8.2500000001981313</c:v>
                </c:pt>
                <c:pt idx="1502">
                  <c:v>8.2500000001982645</c:v>
                </c:pt>
                <c:pt idx="1503">
                  <c:v>8.250000000198396</c:v>
                </c:pt>
                <c:pt idx="1504">
                  <c:v>8.2500000001985274</c:v>
                </c:pt>
                <c:pt idx="1505">
                  <c:v>8.2500000001986606</c:v>
                </c:pt>
                <c:pt idx="1506">
                  <c:v>8.2500000001987921</c:v>
                </c:pt>
                <c:pt idx="1507">
                  <c:v>8.2500000001989235</c:v>
                </c:pt>
                <c:pt idx="1508">
                  <c:v>8.2500000001990568</c:v>
                </c:pt>
                <c:pt idx="1509">
                  <c:v>8.2500000001991882</c:v>
                </c:pt>
                <c:pt idx="1510">
                  <c:v>8.2500000001993197</c:v>
                </c:pt>
                <c:pt idx="1511">
                  <c:v>8.2500000001994511</c:v>
                </c:pt>
                <c:pt idx="1512">
                  <c:v>8.2500000001995843</c:v>
                </c:pt>
                <c:pt idx="1513">
                  <c:v>8.2500000001997158</c:v>
                </c:pt>
                <c:pt idx="1514">
                  <c:v>8.2500000001998472</c:v>
                </c:pt>
                <c:pt idx="1515">
                  <c:v>8.2500000001999805</c:v>
                </c:pt>
                <c:pt idx="1516">
                  <c:v>8.2500000002001119</c:v>
                </c:pt>
                <c:pt idx="1517">
                  <c:v>8.2500000002002434</c:v>
                </c:pt>
                <c:pt idx="1518">
                  <c:v>8.2500000002003766</c:v>
                </c:pt>
                <c:pt idx="1519">
                  <c:v>8.2500000002005081</c:v>
                </c:pt>
                <c:pt idx="1520">
                  <c:v>8.2500000002006395</c:v>
                </c:pt>
                <c:pt idx="1521">
                  <c:v>8.2500000002007727</c:v>
                </c:pt>
                <c:pt idx="1522">
                  <c:v>8.2500000002009042</c:v>
                </c:pt>
                <c:pt idx="1523">
                  <c:v>8.2500000002010356</c:v>
                </c:pt>
                <c:pt idx="1524">
                  <c:v>8.2500000002011689</c:v>
                </c:pt>
                <c:pt idx="1525">
                  <c:v>8.2500000002013003</c:v>
                </c:pt>
                <c:pt idx="1526">
                  <c:v>8.2500000002014318</c:v>
                </c:pt>
                <c:pt idx="1527">
                  <c:v>8.2500000002015632</c:v>
                </c:pt>
                <c:pt idx="1528">
                  <c:v>8.2500000002016964</c:v>
                </c:pt>
                <c:pt idx="1529">
                  <c:v>8.2500000002018279</c:v>
                </c:pt>
                <c:pt idx="1530">
                  <c:v>8.2500000002019593</c:v>
                </c:pt>
                <c:pt idx="1531">
                  <c:v>8.2500000002020926</c:v>
                </c:pt>
                <c:pt idx="1532">
                  <c:v>8.250000000202224</c:v>
                </c:pt>
                <c:pt idx="1533">
                  <c:v>8.2500000002023555</c:v>
                </c:pt>
                <c:pt idx="1534">
                  <c:v>8.2500000002024887</c:v>
                </c:pt>
                <c:pt idx="1535">
                  <c:v>8.2500000002026201</c:v>
                </c:pt>
                <c:pt idx="1536">
                  <c:v>8.2500000002027516</c:v>
                </c:pt>
                <c:pt idx="1537">
                  <c:v>8.2500000002028848</c:v>
                </c:pt>
                <c:pt idx="1538">
                  <c:v>8.2500000002030163</c:v>
                </c:pt>
                <c:pt idx="1539">
                  <c:v>8.2500000002031477</c:v>
                </c:pt>
                <c:pt idx="1540">
                  <c:v>8.2500000002032792</c:v>
                </c:pt>
                <c:pt idx="1541">
                  <c:v>8.2500000002034124</c:v>
                </c:pt>
                <c:pt idx="1542">
                  <c:v>8.2500000002035438</c:v>
                </c:pt>
                <c:pt idx="1543">
                  <c:v>8.2500000002036753</c:v>
                </c:pt>
                <c:pt idx="1544">
                  <c:v>8.2500000002038085</c:v>
                </c:pt>
                <c:pt idx="1545">
                  <c:v>8.25000000020394</c:v>
                </c:pt>
                <c:pt idx="1546">
                  <c:v>8.2500000002040714</c:v>
                </c:pt>
                <c:pt idx="1547">
                  <c:v>8.2500000002042047</c:v>
                </c:pt>
                <c:pt idx="1548">
                  <c:v>8.2500000002043361</c:v>
                </c:pt>
                <c:pt idx="1549">
                  <c:v>8.2500000002044676</c:v>
                </c:pt>
                <c:pt idx="1550">
                  <c:v>8.2500000002046008</c:v>
                </c:pt>
                <c:pt idx="1551">
                  <c:v>8.2500000002047322</c:v>
                </c:pt>
                <c:pt idx="1552">
                  <c:v>8.2500000002048637</c:v>
                </c:pt>
                <c:pt idx="1553">
                  <c:v>8.2500000002049951</c:v>
                </c:pt>
                <c:pt idx="1554">
                  <c:v>8.2500000002051284</c:v>
                </c:pt>
                <c:pt idx="1555">
                  <c:v>8.2500000002052598</c:v>
                </c:pt>
                <c:pt idx="1556">
                  <c:v>8.2500000002053913</c:v>
                </c:pt>
                <c:pt idx="1557">
                  <c:v>8.2500000002055245</c:v>
                </c:pt>
                <c:pt idx="1558">
                  <c:v>8.2500000002056559</c:v>
                </c:pt>
                <c:pt idx="1559">
                  <c:v>8.2500000002057874</c:v>
                </c:pt>
                <c:pt idx="1560">
                  <c:v>8.2500000002059206</c:v>
                </c:pt>
                <c:pt idx="1561">
                  <c:v>8.2500000002060521</c:v>
                </c:pt>
                <c:pt idx="1562">
                  <c:v>8.2500000002061835</c:v>
                </c:pt>
                <c:pt idx="1563">
                  <c:v>8.2500000002063167</c:v>
                </c:pt>
                <c:pt idx="1564">
                  <c:v>8.2500000002064482</c:v>
                </c:pt>
                <c:pt idx="1565">
                  <c:v>8.2500000002065796</c:v>
                </c:pt>
                <c:pt idx="1566">
                  <c:v>8.2500000002067129</c:v>
                </c:pt>
                <c:pt idx="1567">
                  <c:v>8.2500000002068443</c:v>
                </c:pt>
                <c:pt idx="1568">
                  <c:v>8.2500000002069758</c:v>
                </c:pt>
                <c:pt idx="1569">
                  <c:v>8.2500000002071072</c:v>
                </c:pt>
                <c:pt idx="1570">
                  <c:v>8.2500000002072404</c:v>
                </c:pt>
                <c:pt idx="1571">
                  <c:v>8.2500000002073719</c:v>
                </c:pt>
                <c:pt idx="1572">
                  <c:v>8.2500000002075033</c:v>
                </c:pt>
                <c:pt idx="1573">
                  <c:v>8.2500000002076366</c:v>
                </c:pt>
                <c:pt idx="1574">
                  <c:v>8.250000000207768</c:v>
                </c:pt>
                <c:pt idx="1575">
                  <c:v>8.2500000002078995</c:v>
                </c:pt>
                <c:pt idx="1576">
                  <c:v>8.2500000002080327</c:v>
                </c:pt>
                <c:pt idx="1577">
                  <c:v>8.2500000002081642</c:v>
                </c:pt>
                <c:pt idx="1578">
                  <c:v>8.2500000002082956</c:v>
                </c:pt>
                <c:pt idx="1579">
                  <c:v>8.2500000002084288</c:v>
                </c:pt>
                <c:pt idx="1580">
                  <c:v>8.2500000002085603</c:v>
                </c:pt>
                <c:pt idx="1581">
                  <c:v>8.2500000002086917</c:v>
                </c:pt>
                <c:pt idx="1582">
                  <c:v>8.2500000002088232</c:v>
                </c:pt>
                <c:pt idx="1583">
                  <c:v>8.2500000002089564</c:v>
                </c:pt>
                <c:pt idx="1584">
                  <c:v>8.2500000002090879</c:v>
                </c:pt>
                <c:pt idx="1585">
                  <c:v>8.2500000002092193</c:v>
                </c:pt>
                <c:pt idx="1586">
                  <c:v>8.2500000002093525</c:v>
                </c:pt>
                <c:pt idx="1587">
                  <c:v>8.250000000209484</c:v>
                </c:pt>
                <c:pt idx="1588">
                  <c:v>8.2500000002096154</c:v>
                </c:pt>
                <c:pt idx="1589">
                  <c:v>8.2500000002097487</c:v>
                </c:pt>
                <c:pt idx="1590">
                  <c:v>8.2500000002098801</c:v>
                </c:pt>
                <c:pt idx="1591">
                  <c:v>8.2500000002100116</c:v>
                </c:pt>
                <c:pt idx="1592">
                  <c:v>8.2500000002101448</c:v>
                </c:pt>
                <c:pt idx="1593">
                  <c:v>8.2500000002102762</c:v>
                </c:pt>
                <c:pt idx="1594">
                  <c:v>8.2500000002104077</c:v>
                </c:pt>
                <c:pt idx="1595">
                  <c:v>8.2500000002105391</c:v>
                </c:pt>
                <c:pt idx="1596">
                  <c:v>8.2500000002106724</c:v>
                </c:pt>
                <c:pt idx="1597">
                  <c:v>8.2500000002108038</c:v>
                </c:pt>
                <c:pt idx="1598">
                  <c:v>8.2500000002109353</c:v>
                </c:pt>
                <c:pt idx="1599">
                  <c:v>8.2500000002110685</c:v>
                </c:pt>
                <c:pt idx="1600">
                  <c:v>8.2500000002111999</c:v>
                </c:pt>
                <c:pt idx="1601">
                  <c:v>8.2500000002113314</c:v>
                </c:pt>
                <c:pt idx="1602">
                  <c:v>8.2500000002114646</c:v>
                </c:pt>
                <c:pt idx="1603">
                  <c:v>8.2500000002115961</c:v>
                </c:pt>
                <c:pt idx="1604">
                  <c:v>8.2500000002117275</c:v>
                </c:pt>
                <c:pt idx="1605">
                  <c:v>8.2500000002118608</c:v>
                </c:pt>
                <c:pt idx="1606">
                  <c:v>8.2500000002119922</c:v>
                </c:pt>
                <c:pt idx="1607">
                  <c:v>8.2500000002121237</c:v>
                </c:pt>
                <c:pt idx="1608">
                  <c:v>8.2500000002122569</c:v>
                </c:pt>
                <c:pt idx="1609">
                  <c:v>8.2500000002123883</c:v>
                </c:pt>
                <c:pt idx="1610">
                  <c:v>8.2500000002125198</c:v>
                </c:pt>
                <c:pt idx="1611">
                  <c:v>8.2500000002126512</c:v>
                </c:pt>
                <c:pt idx="1612">
                  <c:v>8.2500000002127845</c:v>
                </c:pt>
                <c:pt idx="1613">
                  <c:v>8.2500000002129159</c:v>
                </c:pt>
                <c:pt idx="1614">
                  <c:v>8.2500000002130474</c:v>
                </c:pt>
                <c:pt idx="1615">
                  <c:v>8.2500000002131806</c:v>
                </c:pt>
                <c:pt idx="1616">
                  <c:v>8.250000000213312</c:v>
                </c:pt>
                <c:pt idx="1617">
                  <c:v>8.2500000002134435</c:v>
                </c:pt>
                <c:pt idx="1618">
                  <c:v>8.2500000002135767</c:v>
                </c:pt>
                <c:pt idx="1619">
                  <c:v>8.2500000002137082</c:v>
                </c:pt>
                <c:pt idx="1620">
                  <c:v>8.2500000002138396</c:v>
                </c:pt>
                <c:pt idx="1621">
                  <c:v>8.2500000002139728</c:v>
                </c:pt>
                <c:pt idx="1622">
                  <c:v>8.2500000002141043</c:v>
                </c:pt>
                <c:pt idx="1623">
                  <c:v>8.2500000002142357</c:v>
                </c:pt>
                <c:pt idx="1624">
                  <c:v>8.2500000002143672</c:v>
                </c:pt>
                <c:pt idx="1625">
                  <c:v>8.2500000002145004</c:v>
                </c:pt>
                <c:pt idx="1626">
                  <c:v>8.2500000002146319</c:v>
                </c:pt>
                <c:pt idx="1627">
                  <c:v>8.2500000002147633</c:v>
                </c:pt>
                <c:pt idx="1628">
                  <c:v>8.2500000002148965</c:v>
                </c:pt>
                <c:pt idx="1629">
                  <c:v>8.250000000215028</c:v>
                </c:pt>
                <c:pt idx="1630">
                  <c:v>8.2500000002151594</c:v>
                </c:pt>
                <c:pt idx="1631">
                  <c:v>8.2500000002152927</c:v>
                </c:pt>
                <c:pt idx="1632">
                  <c:v>8.2500000002154241</c:v>
                </c:pt>
                <c:pt idx="1633">
                  <c:v>8.2500000002155556</c:v>
                </c:pt>
                <c:pt idx="1634">
                  <c:v>8.2500000002156888</c:v>
                </c:pt>
                <c:pt idx="1635">
                  <c:v>8.2500000002158203</c:v>
                </c:pt>
                <c:pt idx="1636">
                  <c:v>8.2500000002159517</c:v>
                </c:pt>
                <c:pt idx="1637">
                  <c:v>8.2500000002160832</c:v>
                </c:pt>
                <c:pt idx="1638">
                  <c:v>8.2500000002162164</c:v>
                </c:pt>
                <c:pt idx="1639">
                  <c:v>8.2500000002163478</c:v>
                </c:pt>
                <c:pt idx="1640">
                  <c:v>8.2500000002164793</c:v>
                </c:pt>
                <c:pt idx="1641">
                  <c:v>8.2500000002166125</c:v>
                </c:pt>
                <c:pt idx="1642">
                  <c:v>8.250000000216744</c:v>
                </c:pt>
                <c:pt idx="1643">
                  <c:v>8.2500000002168754</c:v>
                </c:pt>
                <c:pt idx="1644">
                  <c:v>8.2500000002170086</c:v>
                </c:pt>
                <c:pt idx="1645">
                  <c:v>8.2500000002171401</c:v>
                </c:pt>
                <c:pt idx="1646">
                  <c:v>8.2500000002172715</c:v>
                </c:pt>
                <c:pt idx="1647">
                  <c:v>8.2500000002174048</c:v>
                </c:pt>
                <c:pt idx="1648">
                  <c:v>8.2500000002175362</c:v>
                </c:pt>
                <c:pt idx="1649">
                  <c:v>8.2500000002176677</c:v>
                </c:pt>
                <c:pt idx="1650">
                  <c:v>8.2500000002177991</c:v>
                </c:pt>
                <c:pt idx="1651">
                  <c:v>8.2500000002179323</c:v>
                </c:pt>
                <c:pt idx="1652">
                  <c:v>8.2500000002180638</c:v>
                </c:pt>
                <c:pt idx="1653">
                  <c:v>8.2500000002181952</c:v>
                </c:pt>
                <c:pt idx="1654">
                  <c:v>8.2500000002183285</c:v>
                </c:pt>
                <c:pt idx="1655">
                  <c:v>8.2500000002184599</c:v>
                </c:pt>
                <c:pt idx="1656">
                  <c:v>8.2500000002185914</c:v>
                </c:pt>
                <c:pt idx="1657">
                  <c:v>8.2500000002187246</c:v>
                </c:pt>
                <c:pt idx="1658">
                  <c:v>8.250000000218856</c:v>
                </c:pt>
                <c:pt idx="1659">
                  <c:v>8.2500000002189875</c:v>
                </c:pt>
                <c:pt idx="1660">
                  <c:v>8.2500000002191207</c:v>
                </c:pt>
                <c:pt idx="1661">
                  <c:v>8.2500000002192522</c:v>
                </c:pt>
                <c:pt idx="1662">
                  <c:v>8.2500000002193836</c:v>
                </c:pt>
                <c:pt idx="1663">
                  <c:v>8.2500000002195168</c:v>
                </c:pt>
                <c:pt idx="1664">
                  <c:v>8.2500000002196483</c:v>
                </c:pt>
                <c:pt idx="1665">
                  <c:v>8.2500000002197797</c:v>
                </c:pt>
                <c:pt idx="1666">
                  <c:v>8.2500000002199112</c:v>
                </c:pt>
                <c:pt idx="1667">
                  <c:v>8.2500000002200444</c:v>
                </c:pt>
                <c:pt idx="1668">
                  <c:v>8.2500000002201759</c:v>
                </c:pt>
                <c:pt idx="1669">
                  <c:v>8.2500000002203073</c:v>
                </c:pt>
                <c:pt idx="1670">
                  <c:v>8.2500000002204406</c:v>
                </c:pt>
                <c:pt idx="1671">
                  <c:v>8.250000000220572</c:v>
                </c:pt>
                <c:pt idx="1672">
                  <c:v>8.2500000002207035</c:v>
                </c:pt>
                <c:pt idx="1673">
                  <c:v>8.2500000002208367</c:v>
                </c:pt>
                <c:pt idx="1674">
                  <c:v>8.2500000002209681</c:v>
                </c:pt>
                <c:pt idx="1675">
                  <c:v>8.2500000002210996</c:v>
                </c:pt>
                <c:pt idx="1676">
                  <c:v>8.2500000002212328</c:v>
                </c:pt>
                <c:pt idx="1677">
                  <c:v>8.2500000002213643</c:v>
                </c:pt>
                <c:pt idx="1678">
                  <c:v>8.2500000002214957</c:v>
                </c:pt>
                <c:pt idx="1679">
                  <c:v>8.2500000002216272</c:v>
                </c:pt>
                <c:pt idx="1680">
                  <c:v>8.2500000002217604</c:v>
                </c:pt>
                <c:pt idx="1681">
                  <c:v>8.2500000002218918</c:v>
                </c:pt>
                <c:pt idx="1682">
                  <c:v>8.2500000002220233</c:v>
                </c:pt>
                <c:pt idx="1683">
                  <c:v>8.2500000002221565</c:v>
                </c:pt>
                <c:pt idx="1684">
                  <c:v>8.250000000222288</c:v>
                </c:pt>
                <c:pt idx="1685">
                  <c:v>8.2500000002224194</c:v>
                </c:pt>
                <c:pt idx="1686">
                  <c:v>8.2500000002225526</c:v>
                </c:pt>
                <c:pt idx="1687">
                  <c:v>8.2500000002226841</c:v>
                </c:pt>
                <c:pt idx="1688">
                  <c:v>8.2500000002228155</c:v>
                </c:pt>
                <c:pt idx="1689">
                  <c:v>8.2500000002229488</c:v>
                </c:pt>
                <c:pt idx="1690">
                  <c:v>8.2500000002230802</c:v>
                </c:pt>
                <c:pt idx="1691">
                  <c:v>8.2500000002232117</c:v>
                </c:pt>
                <c:pt idx="1692">
                  <c:v>8.2500000002233431</c:v>
                </c:pt>
                <c:pt idx="1693">
                  <c:v>8.2500000002234763</c:v>
                </c:pt>
                <c:pt idx="1694">
                  <c:v>8.2500000002236078</c:v>
                </c:pt>
                <c:pt idx="1695">
                  <c:v>8.2500000002237392</c:v>
                </c:pt>
                <c:pt idx="1696">
                  <c:v>8.2500000002238725</c:v>
                </c:pt>
                <c:pt idx="1697">
                  <c:v>8.2500000002240039</c:v>
                </c:pt>
                <c:pt idx="1698">
                  <c:v>8.2500000002241354</c:v>
                </c:pt>
                <c:pt idx="1699">
                  <c:v>8.2500000002242686</c:v>
                </c:pt>
                <c:pt idx="1700">
                  <c:v>8.2500000002244001</c:v>
                </c:pt>
                <c:pt idx="1701">
                  <c:v>8.2500000002245315</c:v>
                </c:pt>
                <c:pt idx="1702">
                  <c:v>8.2500000002246647</c:v>
                </c:pt>
                <c:pt idx="1703">
                  <c:v>8.2500000002247962</c:v>
                </c:pt>
                <c:pt idx="1704">
                  <c:v>8.2500000002249276</c:v>
                </c:pt>
                <c:pt idx="1705">
                  <c:v>8.2500000002250609</c:v>
                </c:pt>
                <c:pt idx="1706">
                  <c:v>8.2500000002251923</c:v>
                </c:pt>
                <c:pt idx="1707">
                  <c:v>8.2500000002253238</c:v>
                </c:pt>
                <c:pt idx="1708">
                  <c:v>8.2500000002254552</c:v>
                </c:pt>
                <c:pt idx="1709">
                  <c:v>8.2500000002255884</c:v>
                </c:pt>
                <c:pt idx="1710">
                  <c:v>8.2500000002257199</c:v>
                </c:pt>
                <c:pt idx="1711">
                  <c:v>8.2500000002258513</c:v>
                </c:pt>
                <c:pt idx="1712">
                  <c:v>8.2500000002259846</c:v>
                </c:pt>
                <c:pt idx="1713">
                  <c:v>8.250000000226116</c:v>
                </c:pt>
                <c:pt idx="1714">
                  <c:v>8.2500000002262475</c:v>
                </c:pt>
                <c:pt idx="1715">
                  <c:v>8.2500000002263807</c:v>
                </c:pt>
                <c:pt idx="1716">
                  <c:v>8.2500000002265121</c:v>
                </c:pt>
                <c:pt idx="1717">
                  <c:v>8.2500000002266436</c:v>
                </c:pt>
                <c:pt idx="1718">
                  <c:v>8.2500000002267768</c:v>
                </c:pt>
                <c:pt idx="1719">
                  <c:v>8.2500000002269083</c:v>
                </c:pt>
                <c:pt idx="1720">
                  <c:v>8.2500000002270397</c:v>
                </c:pt>
                <c:pt idx="1721">
                  <c:v>8.2500000002271712</c:v>
                </c:pt>
                <c:pt idx="1722">
                  <c:v>8.2500000002273044</c:v>
                </c:pt>
                <c:pt idx="1723">
                  <c:v>8.2500000002274358</c:v>
                </c:pt>
                <c:pt idx="1724">
                  <c:v>8.2500000002275673</c:v>
                </c:pt>
                <c:pt idx="1725">
                  <c:v>8.2500000002277005</c:v>
                </c:pt>
                <c:pt idx="1726">
                  <c:v>8.250000000227832</c:v>
                </c:pt>
                <c:pt idx="1727">
                  <c:v>8.2500000002279634</c:v>
                </c:pt>
                <c:pt idx="1728">
                  <c:v>8.2500000002280967</c:v>
                </c:pt>
                <c:pt idx="1729">
                  <c:v>8.2500000002282281</c:v>
                </c:pt>
                <c:pt idx="1730">
                  <c:v>8.2500000002283596</c:v>
                </c:pt>
                <c:pt idx="1731">
                  <c:v>8.2500000002284928</c:v>
                </c:pt>
                <c:pt idx="1732">
                  <c:v>8.2500000002286242</c:v>
                </c:pt>
                <c:pt idx="1733">
                  <c:v>8.2500000002287557</c:v>
                </c:pt>
                <c:pt idx="1734">
                  <c:v>8.2500000002288871</c:v>
                </c:pt>
                <c:pt idx="1735">
                  <c:v>8.2500000002290204</c:v>
                </c:pt>
                <c:pt idx="1736">
                  <c:v>8.2500000002291518</c:v>
                </c:pt>
                <c:pt idx="1737">
                  <c:v>8.2500000002292833</c:v>
                </c:pt>
                <c:pt idx="1738">
                  <c:v>8.2500000002294165</c:v>
                </c:pt>
                <c:pt idx="1739">
                  <c:v>8.2500000002295479</c:v>
                </c:pt>
                <c:pt idx="1740">
                  <c:v>8.2500000002296794</c:v>
                </c:pt>
                <c:pt idx="1741">
                  <c:v>8.2500000002298126</c:v>
                </c:pt>
                <c:pt idx="1742">
                  <c:v>8.2500000002299441</c:v>
                </c:pt>
                <c:pt idx="1743">
                  <c:v>8.2500000002300755</c:v>
                </c:pt>
                <c:pt idx="1744">
                  <c:v>8.2500000002302087</c:v>
                </c:pt>
                <c:pt idx="1745">
                  <c:v>8.2500000002303402</c:v>
                </c:pt>
                <c:pt idx="1746">
                  <c:v>8.2500000002304716</c:v>
                </c:pt>
                <c:pt idx="1747">
                  <c:v>8.2500000002306049</c:v>
                </c:pt>
                <c:pt idx="1748">
                  <c:v>8.2500000002307363</c:v>
                </c:pt>
                <c:pt idx="1749">
                  <c:v>8.2500000002308678</c:v>
                </c:pt>
                <c:pt idx="1750">
                  <c:v>8.2500000002309992</c:v>
                </c:pt>
                <c:pt idx="1751">
                  <c:v>8.2500000002311324</c:v>
                </c:pt>
                <c:pt idx="1752">
                  <c:v>8.2500000002312639</c:v>
                </c:pt>
                <c:pt idx="1753">
                  <c:v>8.2500000002313953</c:v>
                </c:pt>
                <c:pt idx="1754">
                  <c:v>8.2500000002315286</c:v>
                </c:pt>
                <c:pt idx="1755">
                  <c:v>8.25000000023166</c:v>
                </c:pt>
                <c:pt idx="1756">
                  <c:v>8.2500000002317915</c:v>
                </c:pt>
                <c:pt idx="1757">
                  <c:v>8.2500000002319247</c:v>
                </c:pt>
                <c:pt idx="1758">
                  <c:v>8.2500000002320562</c:v>
                </c:pt>
                <c:pt idx="1759">
                  <c:v>8.2500000002321876</c:v>
                </c:pt>
                <c:pt idx="1760">
                  <c:v>8.2500000002323208</c:v>
                </c:pt>
                <c:pt idx="1761">
                  <c:v>8.2500000002324523</c:v>
                </c:pt>
                <c:pt idx="1762">
                  <c:v>8.2500000002325837</c:v>
                </c:pt>
                <c:pt idx="1763">
                  <c:v>8.2500000002327152</c:v>
                </c:pt>
                <c:pt idx="1764">
                  <c:v>8.2500000002328484</c:v>
                </c:pt>
                <c:pt idx="1765">
                  <c:v>8.2500000002329799</c:v>
                </c:pt>
                <c:pt idx="1766">
                  <c:v>8.2500000002331113</c:v>
                </c:pt>
                <c:pt idx="1767">
                  <c:v>8.2500000002332445</c:v>
                </c:pt>
                <c:pt idx="1768">
                  <c:v>8.250000000233376</c:v>
                </c:pt>
                <c:pt idx="1769">
                  <c:v>8.2500000002335074</c:v>
                </c:pt>
                <c:pt idx="1770">
                  <c:v>8.2500000002336407</c:v>
                </c:pt>
                <c:pt idx="1771">
                  <c:v>8.2500000002337721</c:v>
                </c:pt>
                <c:pt idx="1772">
                  <c:v>8.2500000002339036</c:v>
                </c:pt>
                <c:pt idx="1773">
                  <c:v>8.2500000002340368</c:v>
                </c:pt>
                <c:pt idx="1774">
                  <c:v>8.2500000002341682</c:v>
                </c:pt>
                <c:pt idx="1775">
                  <c:v>8.2500000002342997</c:v>
                </c:pt>
                <c:pt idx="1776">
                  <c:v>8.2500000002344311</c:v>
                </c:pt>
                <c:pt idx="1777">
                  <c:v>8.2500000002345644</c:v>
                </c:pt>
                <c:pt idx="1778">
                  <c:v>8.2500000002346958</c:v>
                </c:pt>
                <c:pt idx="1779">
                  <c:v>8.2500000002348273</c:v>
                </c:pt>
                <c:pt idx="1780">
                  <c:v>8.2500000002349605</c:v>
                </c:pt>
                <c:pt idx="1781">
                  <c:v>8.2500000002350919</c:v>
                </c:pt>
                <c:pt idx="1782">
                  <c:v>8.2500000002352234</c:v>
                </c:pt>
                <c:pt idx="1783">
                  <c:v>8.2500000002353566</c:v>
                </c:pt>
                <c:pt idx="1784">
                  <c:v>8.2500000002354881</c:v>
                </c:pt>
                <c:pt idx="1785">
                  <c:v>8.2500000002356195</c:v>
                </c:pt>
                <c:pt idx="1786">
                  <c:v>8.2500000002357528</c:v>
                </c:pt>
                <c:pt idx="1787">
                  <c:v>8.2500000002358842</c:v>
                </c:pt>
                <c:pt idx="1788">
                  <c:v>8.2500000002360157</c:v>
                </c:pt>
                <c:pt idx="1789">
                  <c:v>8.2500000002361489</c:v>
                </c:pt>
                <c:pt idx="1790">
                  <c:v>8.2500000002362803</c:v>
                </c:pt>
                <c:pt idx="1791">
                  <c:v>8.2500000002364118</c:v>
                </c:pt>
                <c:pt idx="1792">
                  <c:v>8.2500000002365432</c:v>
                </c:pt>
                <c:pt idx="1793">
                  <c:v>8.2500000002366765</c:v>
                </c:pt>
                <c:pt idx="1794">
                  <c:v>8.2500000002368079</c:v>
                </c:pt>
                <c:pt idx="1795">
                  <c:v>8.2500000002369394</c:v>
                </c:pt>
                <c:pt idx="1796">
                  <c:v>8.2500000002370726</c:v>
                </c:pt>
                <c:pt idx="1797">
                  <c:v>8.250000000237204</c:v>
                </c:pt>
                <c:pt idx="1798">
                  <c:v>8.2500000002373355</c:v>
                </c:pt>
                <c:pt idx="1799">
                  <c:v>8.2500000002374687</c:v>
                </c:pt>
                <c:pt idx="1800">
                  <c:v>8.2500000002376002</c:v>
                </c:pt>
                <c:pt idx="1801">
                  <c:v>8.2500000002377316</c:v>
                </c:pt>
                <c:pt idx="1802">
                  <c:v>8.2500000002378648</c:v>
                </c:pt>
                <c:pt idx="1803">
                  <c:v>8.2500000002379963</c:v>
                </c:pt>
                <c:pt idx="1804">
                  <c:v>8.2500000002381277</c:v>
                </c:pt>
                <c:pt idx="1805">
                  <c:v>8.2500000002382592</c:v>
                </c:pt>
                <c:pt idx="1806">
                  <c:v>8.2500000002383924</c:v>
                </c:pt>
                <c:pt idx="1807">
                  <c:v>8.2500000002385239</c:v>
                </c:pt>
                <c:pt idx="1808">
                  <c:v>8.2500000002386553</c:v>
                </c:pt>
                <c:pt idx="1809">
                  <c:v>8.2500000002387885</c:v>
                </c:pt>
                <c:pt idx="1810">
                  <c:v>8.25000000023892</c:v>
                </c:pt>
                <c:pt idx="1811">
                  <c:v>8.2500000002390514</c:v>
                </c:pt>
                <c:pt idx="1812">
                  <c:v>8.2500000002391847</c:v>
                </c:pt>
                <c:pt idx="1813">
                  <c:v>8.2500000002393161</c:v>
                </c:pt>
                <c:pt idx="1814">
                  <c:v>8.2500000002394476</c:v>
                </c:pt>
                <c:pt idx="1815">
                  <c:v>8.2500000002395808</c:v>
                </c:pt>
                <c:pt idx="1816">
                  <c:v>8.2500000002397123</c:v>
                </c:pt>
                <c:pt idx="1817">
                  <c:v>8.2500000002398437</c:v>
                </c:pt>
                <c:pt idx="1818">
                  <c:v>8.2500000002399752</c:v>
                </c:pt>
                <c:pt idx="1819">
                  <c:v>8.2500000002401084</c:v>
                </c:pt>
                <c:pt idx="1820">
                  <c:v>8.2500000002402398</c:v>
                </c:pt>
                <c:pt idx="1821">
                  <c:v>8.2500000002403713</c:v>
                </c:pt>
                <c:pt idx="1822">
                  <c:v>8.2500000002405045</c:v>
                </c:pt>
                <c:pt idx="1823">
                  <c:v>8.250000000240636</c:v>
                </c:pt>
                <c:pt idx="1824">
                  <c:v>8.2500000002407674</c:v>
                </c:pt>
                <c:pt idx="1825">
                  <c:v>8.2500000002409006</c:v>
                </c:pt>
                <c:pt idx="1826">
                  <c:v>8.2500000002410321</c:v>
                </c:pt>
                <c:pt idx="1827">
                  <c:v>8.2500000002411635</c:v>
                </c:pt>
                <c:pt idx="1828">
                  <c:v>8.2500000002412968</c:v>
                </c:pt>
                <c:pt idx="1829">
                  <c:v>8.2500000002414282</c:v>
                </c:pt>
                <c:pt idx="1830">
                  <c:v>8.2500000002415597</c:v>
                </c:pt>
                <c:pt idx="1831">
                  <c:v>8.2500000002416911</c:v>
                </c:pt>
                <c:pt idx="1832">
                  <c:v>8.2500000002418243</c:v>
                </c:pt>
                <c:pt idx="1833">
                  <c:v>8.2500000002419558</c:v>
                </c:pt>
                <c:pt idx="1834">
                  <c:v>8.2500000002420872</c:v>
                </c:pt>
                <c:pt idx="1835">
                  <c:v>8.2500000002422205</c:v>
                </c:pt>
                <c:pt idx="1836">
                  <c:v>8.2500000002423519</c:v>
                </c:pt>
                <c:pt idx="1837">
                  <c:v>8.2500000002424834</c:v>
                </c:pt>
                <c:pt idx="1838">
                  <c:v>8.2500000002426166</c:v>
                </c:pt>
                <c:pt idx="1839">
                  <c:v>8.250000000242748</c:v>
                </c:pt>
                <c:pt idx="1840">
                  <c:v>8.2500000002428795</c:v>
                </c:pt>
                <c:pt idx="1841">
                  <c:v>8.2500000002430127</c:v>
                </c:pt>
                <c:pt idx="1842">
                  <c:v>8.2500000002431442</c:v>
                </c:pt>
                <c:pt idx="1843">
                  <c:v>8.2500000002432756</c:v>
                </c:pt>
                <c:pt idx="1844">
                  <c:v>8.2500000002434088</c:v>
                </c:pt>
                <c:pt idx="1845">
                  <c:v>8.2500000002435403</c:v>
                </c:pt>
                <c:pt idx="1846">
                  <c:v>8.2500000002436717</c:v>
                </c:pt>
                <c:pt idx="1847">
                  <c:v>8.2500000002438032</c:v>
                </c:pt>
                <c:pt idx="1848">
                  <c:v>8.2500000002439364</c:v>
                </c:pt>
                <c:pt idx="1849">
                  <c:v>8.2500000002440679</c:v>
                </c:pt>
                <c:pt idx="1850">
                  <c:v>8.2500000002441993</c:v>
                </c:pt>
                <c:pt idx="1851">
                  <c:v>8.2500000002443326</c:v>
                </c:pt>
                <c:pt idx="1852">
                  <c:v>8.250000000244464</c:v>
                </c:pt>
                <c:pt idx="1853">
                  <c:v>8.2500000002445955</c:v>
                </c:pt>
                <c:pt idx="1854">
                  <c:v>8.2500000002447287</c:v>
                </c:pt>
                <c:pt idx="1855">
                  <c:v>8.2500000002448601</c:v>
                </c:pt>
                <c:pt idx="1856">
                  <c:v>8.2500000002449916</c:v>
                </c:pt>
                <c:pt idx="1857">
                  <c:v>8.2500000002451248</c:v>
                </c:pt>
                <c:pt idx="1858">
                  <c:v>8.2500000002452563</c:v>
                </c:pt>
                <c:pt idx="1859">
                  <c:v>8.2500000002453877</c:v>
                </c:pt>
                <c:pt idx="1860">
                  <c:v>8.2500000002455192</c:v>
                </c:pt>
                <c:pt idx="1861">
                  <c:v>8.2500000002456524</c:v>
                </c:pt>
                <c:pt idx="1862">
                  <c:v>8.2500000002457838</c:v>
                </c:pt>
                <c:pt idx="1863">
                  <c:v>8.2500000002459153</c:v>
                </c:pt>
                <c:pt idx="1864">
                  <c:v>8.2500000002460485</c:v>
                </c:pt>
                <c:pt idx="1865">
                  <c:v>8.25000000024618</c:v>
                </c:pt>
                <c:pt idx="1866">
                  <c:v>8.2500000002463114</c:v>
                </c:pt>
                <c:pt idx="1867">
                  <c:v>8.2500000002464446</c:v>
                </c:pt>
                <c:pt idx="1868">
                  <c:v>8.2500000002465761</c:v>
                </c:pt>
                <c:pt idx="1869">
                  <c:v>8.2500000002467075</c:v>
                </c:pt>
                <c:pt idx="1870">
                  <c:v>8.2500000002468408</c:v>
                </c:pt>
                <c:pt idx="1871">
                  <c:v>8.2500000002469722</c:v>
                </c:pt>
                <c:pt idx="1872">
                  <c:v>8.2500000002471037</c:v>
                </c:pt>
                <c:pt idx="1873">
                  <c:v>8.2500000002472351</c:v>
                </c:pt>
                <c:pt idx="1874">
                  <c:v>8.2500000002473683</c:v>
                </c:pt>
                <c:pt idx="1875">
                  <c:v>8.2500000002474998</c:v>
                </c:pt>
                <c:pt idx="1876">
                  <c:v>8.2500000002476312</c:v>
                </c:pt>
                <c:pt idx="1877">
                  <c:v>8.2500000002477645</c:v>
                </c:pt>
                <c:pt idx="1878">
                  <c:v>8.2500000002478959</c:v>
                </c:pt>
                <c:pt idx="1879">
                  <c:v>8.2500000002480274</c:v>
                </c:pt>
                <c:pt idx="1880">
                  <c:v>8.2500000002481606</c:v>
                </c:pt>
                <c:pt idx="1881">
                  <c:v>8.2500000002482921</c:v>
                </c:pt>
                <c:pt idx="1882">
                  <c:v>8.2500000002484235</c:v>
                </c:pt>
                <c:pt idx="1883">
                  <c:v>8.2500000002485567</c:v>
                </c:pt>
                <c:pt idx="1884">
                  <c:v>8.2500000002486882</c:v>
                </c:pt>
                <c:pt idx="1885">
                  <c:v>8.2500000002488196</c:v>
                </c:pt>
                <c:pt idx="1886">
                  <c:v>8.2500000002489529</c:v>
                </c:pt>
                <c:pt idx="1887">
                  <c:v>8.2500000002490843</c:v>
                </c:pt>
                <c:pt idx="1888">
                  <c:v>8.2500000002492158</c:v>
                </c:pt>
                <c:pt idx="1889">
                  <c:v>8.2500000002493472</c:v>
                </c:pt>
                <c:pt idx="1890">
                  <c:v>8.2500000002494804</c:v>
                </c:pt>
                <c:pt idx="1891">
                  <c:v>8.2500000002496119</c:v>
                </c:pt>
                <c:pt idx="1892">
                  <c:v>8.2500000002497433</c:v>
                </c:pt>
                <c:pt idx="1893">
                  <c:v>8.2500000002498766</c:v>
                </c:pt>
                <c:pt idx="1894">
                  <c:v>8.250000000250008</c:v>
                </c:pt>
                <c:pt idx="1895">
                  <c:v>8.2500000002501395</c:v>
                </c:pt>
                <c:pt idx="1896">
                  <c:v>8.2500000002502727</c:v>
                </c:pt>
                <c:pt idx="1897">
                  <c:v>8.2500000002504041</c:v>
                </c:pt>
                <c:pt idx="1898">
                  <c:v>8.2500000002505356</c:v>
                </c:pt>
                <c:pt idx="1899">
                  <c:v>8.2500000002506688</c:v>
                </c:pt>
                <c:pt idx="1900">
                  <c:v>8.2500000002508003</c:v>
                </c:pt>
                <c:pt idx="1901">
                  <c:v>8.2500000002509317</c:v>
                </c:pt>
                <c:pt idx="1902">
                  <c:v>8.2500000002510632</c:v>
                </c:pt>
                <c:pt idx="1903">
                  <c:v>8.2500000002511964</c:v>
                </c:pt>
                <c:pt idx="1904">
                  <c:v>8.2500000002513278</c:v>
                </c:pt>
                <c:pt idx="1905">
                  <c:v>8.2500000002514593</c:v>
                </c:pt>
                <c:pt idx="1906">
                  <c:v>8.2500000002515925</c:v>
                </c:pt>
                <c:pt idx="1907">
                  <c:v>8.250000000251724</c:v>
                </c:pt>
                <c:pt idx="1908">
                  <c:v>8.2500000002518554</c:v>
                </c:pt>
                <c:pt idx="1909">
                  <c:v>8.2500000002519887</c:v>
                </c:pt>
                <c:pt idx="1910">
                  <c:v>8.2500000002521201</c:v>
                </c:pt>
                <c:pt idx="1911">
                  <c:v>8.2500000002522516</c:v>
                </c:pt>
                <c:pt idx="1912">
                  <c:v>8.2500000002523848</c:v>
                </c:pt>
                <c:pt idx="1913">
                  <c:v>8.2500000002525162</c:v>
                </c:pt>
                <c:pt idx="1914">
                  <c:v>8.2500000002526477</c:v>
                </c:pt>
                <c:pt idx="1915">
                  <c:v>8.2500000002527791</c:v>
                </c:pt>
                <c:pt idx="1916">
                  <c:v>8.2500000002529124</c:v>
                </c:pt>
                <c:pt idx="1917">
                  <c:v>8.2500000002530438</c:v>
                </c:pt>
                <c:pt idx="1918">
                  <c:v>8.2500000002531753</c:v>
                </c:pt>
                <c:pt idx="1919">
                  <c:v>8.2500000002533085</c:v>
                </c:pt>
                <c:pt idx="1920">
                  <c:v>8.2500000002534399</c:v>
                </c:pt>
                <c:pt idx="1921">
                  <c:v>8.2500000002535714</c:v>
                </c:pt>
                <c:pt idx="1922">
                  <c:v>8.2500000002537046</c:v>
                </c:pt>
                <c:pt idx="1923">
                  <c:v>8.2500000002538361</c:v>
                </c:pt>
                <c:pt idx="1924">
                  <c:v>8.2500000002539675</c:v>
                </c:pt>
                <c:pt idx="1925">
                  <c:v>8.2500000002541007</c:v>
                </c:pt>
                <c:pt idx="1926">
                  <c:v>8.2500000002542322</c:v>
                </c:pt>
                <c:pt idx="1927">
                  <c:v>8.2500000002543636</c:v>
                </c:pt>
                <c:pt idx="1928">
                  <c:v>8.2500000002544969</c:v>
                </c:pt>
                <c:pt idx="1929">
                  <c:v>8.2500000002546283</c:v>
                </c:pt>
                <c:pt idx="1930">
                  <c:v>8.2500000002547598</c:v>
                </c:pt>
                <c:pt idx="1931">
                  <c:v>8.2500000002548912</c:v>
                </c:pt>
                <c:pt idx="1932">
                  <c:v>8.2500000002550244</c:v>
                </c:pt>
                <c:pt idx="1933">
                  <c:v>8.2500000002551559</c:v>
                </c:pt>
                <c:pt idx="1934">
                  <c:v>8.2500000002552873</c:v>
                </c:pt>
                <c:pt idx="1935">
                  <c:v>8.2500000002554206</c:v>
                </c:pt>
                <c:pt idx="1936">
                  <c:v>8.250000000255552</c:v>
                </c:pt>
                <c:pt idx="1937">
                  <c:v>8.2500000002556835</c:v>
                </c:pt>
                <c:pt idx="1938">
                  <c:v>8.2500000002558167</c:v>
                </c:pt>
                <c:pt idx="1939">
                  <c:v>8.2500000002559482</c:v>
                </c:pt>
                <c:pt idx="1940">
                  <c:v>8.2500000002560796</c:v>
                </c:pt>
                <c:pt idx="1941">
                  <c:v>8.2500000002562128</c:v>
                </c:pt>
                <c:pt idx="1942">
                  <c:v>8.2500000002563443</c:v>
                </c:pt>
                <c:pt idx="1943">
                  <c:v>8.2500000002564757</c:v>
                </c:pt>
                <c:pt idx="1944">
                  <c:v>8.2500000002566072</c:v>
                </c:pt>
                <c:pt idx="1945">
                  <c:v>8.2500000002567404</c:v>
                </c:pt>
                <c:pt idx="1946">
                  <c:v>8.2500000002568719</c:v>
                </c:pt>
                <c:pt idx="1947">
                  <c:v>8.2500000002570033</c:v>
                </c:pt>
                <c:pt idx="1948">
                  <c:v>8.2500000002571365</c:v>
                </c:pt>
                <c:pt idx="1949">
                  <c:v>8.250000000257268</c:v>
                </c:pt>
                <c:pt idx="1950">
                  <c:v>8.2500000002573994</c:v>
                </c:pt>
                <c:pt idx="1951">
                  <c:v>8.2500000002575327</c:v>
                </c:pt>
                <c:pt idx="1952">
                  <c:v>8.2500000002576641</c:v>
                </c:pt>
                <c:pt idx="1953">
                  <c:v>8.2500000002577956</c:v>
                </c:pt>
                <c:pt idx="1954">
                  <c:v>8.2500000002579288</c:v>
                </c:pt>
                <c:pt idx="1955">
                  <c:v>8.2500000002580602</c:v>
                </c:pt>
                <c:pt idx="1956">
                  <c:v>8.2500000002581917</c:v>
                </c:pt>
                <c:pt idx="1957">
                  <c:v>8.2500000002583231</c:v>
                </c:pt>
                <c:pt idx="1958">
                  <c:v>8.2500000002584564</c:v>
                </c:pt>
                <c:pt idx="1959">
                  <c:v>8.2500000002585878</c:v>
                </c:pt>
                <c:pt idx="1960">
                  <c:v>8.2500000002587193</c:v>
                </c:pt>
                <c:pt idx="1961">
                  <c:v>8.2500000002588525</c:v>
                </c:pt>
                <c:pt idx="1962">
                  <c:v>8.2500000002589839</c:v>
                </c:pt>
                <c:pt idx="1963">
                  <c:v>8.2500000002591154</c:v>
                </c:pt>
                <c:pt idx="1964">
                  <c:v>8.2500000002592486</c:v>
                </c:pt>
                <c:pt idx="1965">
                  <c:v>8.2500000002593801</c:v>
                </c:pt>
                <c:pt idx="1966">
                  <c:v>8.2500000002595115</c:v>
                </c:pt>
                <c:pt idx="1967">
                  <c:v>8.2500000002596448</c:v>
                </c:pt>
                <c:pt idx="1968">
                  <c:v>8.2500000002597762</c:v>
                </c:pt>
                <c:pt idx="1969">
                  <c:v>8.2500000002599077</c:v>
                </c:pt>
                <c:pt idx="1970">
                  <c:v>8.2500000002600409</c:v>
                </c:pt>
                <c:pt idx="1971">
                  <c:v>8.2500000002601723</c:v>
                </c:pt>
                <c:pt idx="1972">
                  <c:v>8.2500000002603038</c:v>
                </c:pt>
                <c:pt idx="1973">
                  <c:v>8.2500000002604352</c:v>
                </c:pt>
                <c:pt idx="1974">
                  <c:v>8.2500000002605685</c:v>
                </c:pt>
                <c:pt idx="1975">
                  <c:v>8.2500000002606999</c:v>
                </c:pt>
                <c:pt idx="1976">
                  <c:v>8.2500000002608314</c:v>
                </c:pt>
                <c:pt idx="1977">
                  <c:v>8.2500000002609646</c:v>
                </c:pt>
                <c:pt idx="1978">
                  <c:v>8.250000000261096</c:v>
                </c:pt>
                <c:pt idx="1979">
                  <c:v>8.2500000002612275</c:v>
                </c:pt>
                <c:pt idx="1980">
                  <c:v>8.2500000002613607</c:v>
                </c:pt>
                <c:pt idx="1981">
                  <c:v>8.2500000002614922</c:v>
                </c:pt>
                <c:pt idx="1982">
                  <c:v>8.2500000002616236</c:v>
                </c:pt>
                <c:pt idx="1983">
                  <c:v>8.2500000002617568</c:v>
                </c:pt>
                <c:pt idx="1984">
                  <c:v>8.2500000002618883</c:v>
                </c:pt>
                <c:pt idx="1985">
                  <c:v>8.2500000002620197</c:v>
                </c:pt>
                <c:pt idx="1986">
                  <c:v>8.2500000002621512</c:v>
                </c:pt>
                <c:pt idx="1987">
                  <c:v>8.2500000002622844</c:v>
                </c:pt>
                <c:pt idx="1988">
                  <c:v>8.2500000002624159</c:v>
                </c:pt>
                <c:pt idx="1989">
                  <c:v>8.2500000002625473</c:v>
                </c:pt>
                <c:pt idx="1990">
                  <c:v>8.2500000002626805</c:v>
                </c:pt>
                <c:pt idx="1991">
                  <c:v>8.250000000262812</c:v>
                </c:pt>
                <c:pt idx="1992">
                  <c:v>8.2500000002629434</c:v>
                </c:pt>
                <c:pt idx="1993">
                  <c:v>8.2500000002630767</c:v>
                </c:pt>
                <c:pt idx="1994">
                  <c:v>8.2500000002632081</c:v>
                </c:pt>
                <c:pt idx="1995">
                  <c:v>8.2500000002633396</c:v>
                </c:pt>
                <c:pt idx="1996">
                  <c:v>8.2500000002634728</c:v>
                </c:pt>
                <c:pt idx="1997">
                  <c:v>8.2500000002636042</c:v>
                </c:pt>
                <c:pt idx="1998">
                  <c:v>8.2500000002637357</c:v>
                </c:pt>
                <c:pt idx="1999">
                  <c:v>8.2500000002638672</c:v>
                </c:pt>
                <c:pt idx="2000">
                  <c:v>8.2500000002640004</c:v>
                </c:pt>
                <c:pt idx="2001">
                  <c:v>8.2500000002641318</c:v>
                </c:pt>
                <c:pt idx="2002">
                  <c:v>8.2500000002642633</c:v>
                </c:pt>
                <c:pt idx="2003">
                  <c:v>8.2500000002643965</c:v>
                </c:pt>
                <c:pt idx="2004">
                  <c:v>8.250000000264528</c:v>
                </c:pt>
                <c:pt idx="2005">
                  <c:v>8.2500000002646594</c:v>
                </c:pt>
                <c:pt idx="2006">
                  <c:v>8.2500000002647926</c:v>
                </c:pt>
                <c:pt idx="2007">
                  <c:v>8.2500000002649241</c:v>
                </c:pt>
                <c:pt idx="2008">
                  <c:v>8.2500000002650555</c:v>
                </c:pt>
                <c:pt idx="2009">
                  <c:v>8.2500000002651888</c:v>
                </c:pt>
                <c:pt idx="2010">
                  <c:v>8.2500000002653202</c:v>
                </c:pt>
                <c:pt idx="2011">
                  <c:v>8.2500000002654517</c:v>
                </c:pt>
                <c:pt idx="2012">
                  <c:v>8.2500000002655849</c:v>
                </c:pt>
                <c:pt idx="2013">
                  <c:v>8.2500000002657163</c:v>
                </c:pt>
                <c:pt idx="2014">
                  <c:v>8.2500000002658478</c:v>
                </c:pt>
                <c:pt idx="2015">
                  <c:v>8.2500000002659792</c:v>
                </c:pt>
                <c:pt idx="2016">
                  <c:v>8.2500000002661125</c:v>
                </c:pt>
                <c:pt idx="2017">
                  <c:v>8.2500000002662439</c:v>
                </c:pt>
                <c:pt idx="2018">
                  <c:v>8.2500000002663754</c:v>
                </c:pt>
                <c:pt idx="2019">
                  <c:v>8.2500000002665086</c:v>
                </c:pt>
                <c:pt idx="2020">
                  <c:v>8.25000000026664</c:v>
                </c:pt>
                <c:pt idx="2021">
                  <c:v>8.2500000002667715</c:v>
                </c:pt>
                <c:pt idx="2022">
                  <c:v>8.2500000002669047</c:v>
                </c:pt>
                <c:pt idx="2023">
                  <c:v>8.2500000002670362</c:v>
                </c:pt>
                <c:pt idx="2024">
                  <c:v>8.2500000002671676</c:v>
                </c:pt>
                <c:pt idx="2025">
                  <c:v>8.2500000002673008</c:v>
                </c:pt>
                <c:pt idx="2026">
                  <c:v>8.2500000002674323</c:v>
                </c:pt>
                <c:pt idx="2027">
                  <c:v>8.2500000002675637</c:v>
                </c:pt>
                <c:pt idx="2028">
                  <c:v>8.2500000002676952</c:v>
                </c:pt>
                <c:pt idx="2029">
                  <c:v>8.2500000002678284</c:v>
                </c:pt>
                <c:pt idx="2030">
                  <c:v>8.2500000002679599</c:v>
                </c:pt>
                <c:pt idx="2031">
                  <c:v>8.2500000002680913</c:v>
                </c:pt>
                <c:pt idx="2032">
                  <c:v>8.2500000002682246</c:v>
                </c:pt>
                <c:pt idx="2033">
                  <c:v>8.250000000268356</c:v>
                </c:pt>
                <c:pt idx="2034">
                  <c:v>8.2500000002684875</c:v>
                </c:pt>
                <c:pt idx="2035">
                  <c:v>8.2500000002686207</c:v>
                </c:pt>
                <c:pt idx="2036">
                  <c:v>8.2500000002687521</c:v>
                </c:pt>
                <c:pt idx="2037">
                  <c:v>8.2500000002688836</c:v>
                </c:pt>
                <c:pt idx="2038">
                  <c:v>8.2500000002690168</c:v>
                </c:pt>
                <c:pt idx="2039">
                  <c:v>8.2500000002691483</c:v>
                </c:pt>
                <c:pt idx="2040">
                  <c:v>8.2500000002692797</c:v>
                </c:pt>
                <c:pt idx="2041">
                  <c:v>8.2500000002694112</c:v>
                </c:pt>
                <c:pt idx="2042">
                  <c:v>8.2500000002695444</c:v>
                </c:pt>
                <c:pt idx="2043">
                  <c:v>8.2500000002696758</c:v>
                </c:pt>
                <c:pt idx="2044">
                  <c:v>8.2500000002698073</c:v>
                </c:pt>
                <c:pt idx="2045">
                  <c:v>8.2500000002699405</c:v>
                </c:pt>
                <c:pt idx="2046">
                  <c:v>8.250000000270072</c:v>
                </c:pt>
                <c:pt idx="2047">
                  <c:v>8.2500000002702034</c:v>
                </c:pt>
                <c:pt idx="2048">
                  <c:v>8.2500000002703366</c:v>
                </c:pt>
                <c:pt idx="2049">
                  <c:v>8.2500000002704681</c:v>
                </c:pt>
                <c:pt idx="2050">
                  <c:v>8.2500000002705995</c:v>
                </c:pt>
                <c:pt idx="2051">
                  <c:v>8.2500000002707328</c:v>
                </c:pt>
                <c:pt idx="2052">
                  <c:v>8.2500000002708642</c:v>
                </c:pt>
                <c:pt idx="2053">
                  <c:v>8.2500000002709957</c:v>
                </c:pt>
                <c:pt idx="2054">
                  <c:v>8.2500000002711271</c:v>
                </c:pt>
                <c:pt idx="2055">
                  <c:v>8.2500000002712603</c:v>
                </c:pt>
                <c:pt idx="2056">
                  <c:v>8.2500000002713918</c:v>
                </c:pt>
                <c:pt idx="2057">
                  <c:v>8.2500000002715232</c:v>
                </c:pt>
                <c:pt idx="2058">
                  <c:v>8.2500000002716565</c:v>
                </c:pt>
                <c:pt idx="2059">
                  <c:v>8.2500000002717879</c:v>
                </c:pt>
                <c:pt idx="2060">
                  <c:v>8.2500000002719194</c:v>
                </c:pt>
                <c:pt idx="2061">
                  <c:v>8.2500000002720526</c:v>
                </c:pt>
                <c:pt idx="2062">
                  <c:v>8.2500000002721841</c:v>
                </c:pt>
                <c:pt idx="2063">
                  <c:v>8.2500000002723155</c:v>
                </c:pt>
                <c:pt idx="2064">
                  <c:v>8.2500000002724487</c:v>
                </c:pt>
                <c:pt idx="2065">
                  <c:v>8.2500000002725802</c:v>
                </c:pt>
                <c:pt idx="2066">
                  <c:v>8.2500000002727116</c:v>
                </c:pt>
                <c:pt idx="2067">
                  <c:v>8.2500000002728449</c:v>
                </c:pt>
                <c:pt idx="2068">
                  <c:v>8.2500000002729763</c:v>
                </c:pt>
                <c:pt idx="2069">
                  <c:v>8.2500000002731078</c:v>
                </c:pt>
                <c:pt idx="2070">
                  <c:v>8.2500000002732392</c:v>
                </c:pt>
                <c:pt idx="2071">
                  <c:v>8.2500000002733724</c:v>
                </c:pt>
                <c:pt idx="2072">
                  <c:v>8.2500000002735039</c:v>
                </c:pt>
                <c:pt idx="2073">
                  <c:v>8.2500000002736353</c:v>
                </c:pt>
                <c:pt idx="2074">
                  <c:v>8.2500000002737686</c:v>
                </c:pt>
                <c:pt idx="2075">
                  <c:v>8.2500000002739</c:v>
                </c:pt>
                <c:pt idx="2076">
                  <c:v>8.2500000002740315</c:v>
                </c:pt>
                <c:pt idx="2077">
                  <c:v>8.2500000002741647</c:v>
                </c:pt>
                <c:pt idx="2078">
                  <c:v>8.2500000002742961</c:v>
                </c:pt>
                <c:pt idx="2079">
                  <c:v>8.2500000002744276</c:v>
                </c:pt>
                <c:pt idx="2080">
                  <c:v>8.2500000002745608</c:v>
                </c:pt>
                <c:pt idx="2081">
                  <c:v>8.2500000002746923</c:v>
                </c:pt>
                <c:pt idx="2082">
                  <c:v>8.2500000002748237</c:v>
                </c:pt>
                <c:pt idx="2083">
                  <c:v>8.2500000002749552</c:v>
                </c:pt>
                <c:pt idx="2084">
                  <c:v>8.2500000002750884</c:v>
                </c:pt>
                <c:pt idx="2085">
                  <c:v>8.2500000002752198</c:v>
                </c:pt>
                <c:pt idx="2086">
                  <c:v>8.2500000002753513</c:v>
                </c:pt>
                <c:pt idx="2087">
                  <c:v>8.2500000002754845</c:v>
                </c:pt>
                <c:pt idx="2088">
                  <c:v>8.250000000275616</c:v>
                </c:pt>
                <c:pt idx="2089">
                  <c:v>8.2500000002757474</c:v>
                </c:pt>
                <c:pt idx="2090">
                  <c:v>8.2500000002758807</c:v>
                </c:pt>
                <c:pt idx="2091">
                  <c:v>8.2500000002760121</c:v>
                </c:pt>
                <c:pt idx="2092">
                  <c:v>8.2500000002761436</c:v>
                </c:pt>
                <c:pt idx="2093">
                  <c:v>8.2500000002762768</c:v>
                </c:pt>
                <c:pt idx="2094">
                  <c:v>8.2500000002764082</c:v>
                </c:pt>
                <c:pt idx="2095">
                  <c:v>8.2500000002765397</c:v>
                </c:pt>
                <c:pt idx="2096">
                  <c:v>8.2500000002766711</c:v>
                </c:pt>
                <c:pt idx="2097">
                  <c:v>8.2500000002768044</c:v>
                </c:pt>
                <c:pt idx="2098">
                  <c:v>8.2500000002769358</c:v>
                </c:pt>
                <c:pt idx="2099">
                  <c:v>8.2500000002770673</c:v>
                </c:pt>
                <c:pt idx="2100">
                  <c:v>8.2500000002772005</c:v>
                </c:pt>
                <c:pt idx="2101">
                  <c:v>8.2500000002773319</c:v>
                </c:pt>
                <c:pt idx="2102">
                  <c:v>8.2500000002774634</c:v>
                </c:pt>
                <c:pt idx="2103">
                  <c:v>8.2500000002775966</c:v>
                </c:pt>
                <c:pt idx="2104">
                  <c:v>8.2500000002777281</c:v>
                </c:pt>
                <c:pt idx="2105">
                  <c:v>8.2500000002778595</c:v>
                </c:pt>
                <c:pt idx="2106">
                  <c:v>8.2500000002779927</c:v>
                </c:pt>
                <c:pt idx="2107">
                  <c:v>8.2500000002781242</c:v>
                </c:pt>
                <c:pt idx="2108">
                  <c:v>8.2500000002782556</c:v>
                </c:pt>
                <c:pt idx="2109">
                  <c:v>8.2500000002783889</c:v>
                </c:pt>
                <c:pt idx="2110">
                  <c:v>8.2500000002785203</c:v>
                </c:pt>
                <c:pt idx="2111">
                  <c:v>8.2500000002786518</c:v>
                </c:pt>
                <c:pt idx="2112">
                  <c:v>8.2500000002787832</c:v>
                </c:pt>
                <c:pt idx="2113">
                  <c:v>8.2500000002789164</c:v>
                </c:pt>
                <c:pt idx="2114">
                  <c:v>8.2500000002790479</c:v>
                </c:pt>
                <c:pt idx="2115">
                  <c:v>8.2500000002791793</c:v>
                </c:pt>
                <c:pt idx="2116">
                  <c:v>8.2500000002793126</c:v>
                </c:pt>
                <c:pt idx="2117">
                  <c:v>8.250000000279444</c:v>
                </c:pt>
                <c:pt idx="2118">
                  <c:v>8.2500000002795755</c:v>
                </c:pt>
                <c:pt idx="2119">
                  <c:v>8.2500000002797087</c:v>
                </c:pt>
                <c:pt idx="2120">
                  <c:v>8.2500000002798402</c:v>
                </c:pt>
                <c:pt idx="2121">
                  <c:v>8.2500000002799716</c:v>
                </c:pt>
                <c:pt idx="2122">
                  <c:v>8.2500000002801048</c:v>
                </c:pt>
                <c:pt idx="2123">
                  <c:v>8.2500000002802363</c:v>
                </c:pt>
                <c:pt idx="2124">
                  <c:v>8.2500000002803677</c:v>
                </c:pt>
                <c:pt idx="2125">
                  <c:v>8.2500000002804992</c:v>
                </c:pt>
                <c:pt idx="2126">
                  <c:v>8.2500000002806324</c:v>
                </c:pt>
                <c:pt idx="2127">
                  <c:v>8.2500000002807639</c:v>
                </c:pt>
                <c:pt idx="2128">
                  <c:v>8.2500000002808953</c:v>
                </c:pt>
                <c:pt idx="2129">
                  <c:v>8.2500000002810285</c:v>
                </c:pt>
                <c:pt idx="2130">
                  <c:v>8.25000000028116</c:v>
                </c:pt>
                <c:pt idx="2131">
                  <c:v>8.2500000002812914</c:v>
                </c:pt>
                <c:pt idx="2132">
                  <c:v>8.2500000002814247</c:v>
                </c:pt>
                <c:pt idx="2133">
                  <c:v>8.2500000002815561</c:v>
                </c:pt>
                <c:pt idx="2134">
                  <c:v>8.2500000002816876</c:v>
                </c:pt>
                <c:pt idx="2135">
                  <c:v>8.2500000002818208</c:v>
                </c:pt>
                <c:pt idx="2136">
                  <c:v>8.2500000002819522</c:v>
                </c:pt>
                <c:pt idx="2137">
                  <c:v>8.2500000002820837</c:v>
                </c:pt>
                <c:pt idx="2138">
                  <c:v>8.2500000002822151</c:v>
                </c:pt>
                <c:pt idx="2139">
                  <c:v>8.2500000002823484</c:v>
                </c:pt>
                <c:pt idx="2140">
                  <c:v>8.2500000002824798</c:v>
                </c:pt>
                <c:pt idx="2141">
                  <c:v>8.2500000002826113</c:v>
                </c:pt>
                <c:pt idx="2142">
                  <c:v>8.2500000002827445</c:v>
                </c:pt>
                <c:pt idx="2143">
                  <c:v>8.2500000002828759</c:v>
                </c:pt>
                <c:pt idx="2144">
                  <c:v>8.2500000002830074</c:v>
                </c:pt>
                <c:pt idx="2145">
                  <c:v>8.2500000002831406</c:v>
                </c:pt>
                <c:pt idx="2146">
                  <c:v>8.2500000002832721</c:v>
                </c:pt>
                <c:pt idx="2147">
                  <c:v>8.2500000002834035</c:v>
                </c:pt>
                <c:pt idx="2148">
                  <c:v>8.2500000002835367</c:v>
                </c:pt>
                <c:pt idx="2149">
                  <c:v>8.2500000002836682</c:v>
                </c:pt>
                <c:pt idx="2150">
                  <c:v>8.2500000002837997</c:v>
                </c:pt>
                <c:pt idx="2151">
                  <c:v>8.2500000002839329</c:v>
                </c:pt>
                <c:pt idx="2152">
                  <c:v>8.2500000002840643</c:v>
                </c:pt>
                <c:pt idx="2153">
                  <c:v>8.2500000002841958</c:v>
                </c:pt>
                <c:pt idx="2154">
                  <c:v>8.2500000002843272</c:v>
                </c:pt>
                <c:pt idx="2155">
                  <c:v>8.2500000002844605</c:v>
                </c:pt>
                <c:pt idx="2156">
                  <c:v>8.2500000002845919</c:v>
                </c:pt>
                <c:pt idx="2157">
                  <c:v>8.2500000002847234</c:v>
                </c:pt>
                <c:pt idx="2158">
                  <c:v>8.2500000002848566</c:v>
                </c:pt>
                <c:pt idx="2159">
                  <c:v>8.250000000284988</c:v>
                </c:pt>
                <c:pt idx="2160">
                  <c:v>8.2500000002851195</c:v>
                </c:pt>
                <c:pt idx="2161">
                  <c:v>8.2500000002852527</c:v>
                </c:pt>
                <c:pt idx="2162">
                  <c:v>8.2500000002853842</c:v>
                </c:pt>
                <c:pt idx="2163">
                  <c:v>8.2500000002855156</c:v>
                </c:pt>
                <c:pt idx="2164">
                  <c:v>8.2500000002856488</c:v>
                </c:pt>
                <c:pt idx="2165">
                  <c:v>8.2500000002857803</c:v>
                </c:pt>
                <c:pt idx="2166">
                  <c:v>8.2500000002859117</c:v>
                </c:pt>
                <c:pt idx="2167">
                  <c:v>8.2500000002860432</c:v>
                </c:pt>
                <c:pt idx="2168">
                  <c:v>8.2500000002861764</c:v>
                </c:pt>
                <c:pt idx="2169">
                  <c:v>8.2500000002863079</c:v>
                </c:pt>
                <c:pt idx="2170">
                  <c:v>8.2500000002864393</c:v>
                </c:pt>
                <c:pt idx="2171">
                  <c:v>8.2500000002865725</c:v>
                </c:pt>
                <c:pt idx="2172">
                  <c:v>8.250000000286704</c:v>
                </c:pt>
                <c:pt idx="2173">
                  <c:v>8.2500000002868354</c:v>
                </c:pt>
                <c:pt idx="2174">
                  <c:v>8.2500000002869687</c:v>
                </c:pt>
                <c:pt idx="2175">
                  <c:v>8.2500000002871001</c:v>
                </c:pt>
                <c:pt idx="2176">
                  <c:v>8.2500000002872316</c:v>
                </c:pt>
                <c:pt idx="2177">
                  <c:v>8.2500000002873648</c:v>
                </c:pt>
                <c:pt idx="2178">
                  <c:v>8.2500000002874962</c:v>
                </c:pt>
                <c:pt idx="2179">
                  <c:v>8.2500000002876277</c:v>
                </c:pt>
                <c:pt idx="2180">
                  <c:v>8.2500000002877591</c:v>
                </c:pt>
                <c:pt idx="2181">
                  <c:v>8.2500000002878924</c:v>
                </c:pt>
                <c:pt idx="2182">
                  <c:v>8.2500000002880238</c:v>
                </c:pt>
                <c:pt idx="2183">
                  <c:v>8.2500000002881553</c:v>
                </c:pt>
                <c:pt idx="2184">
                  <c:v>8.2500000002882885</c:v>
                </c:pt>
                <c:pt idx="2185">
                  <c:v>8.25000000028842</c:v>
                </c:pt>
                <c:pt idx="2186">
                  <c:v>8.2500000002885514</c:v>
                </c:pt>
                <c:pt idx="2187">
                  <c:v>8.2500000002886846</c:v>
                </c:pt>
                <c:pt idx="2188">
                  <c:v>8.2500000002888161</c:v>
                </c:pt>
                <c:pt idx="2189">
                  <c:v>8.2500000002889475</c:v>
                </c:pt>
                <c:pt idx="2190">
                  <c:v>8.2500000002890808</c:v>
                </c:pt>
                <c:pt idx="2191">
                  <c:v>8.2500000002892122</c:v>
                </c:pt>
                <c:pt idx="2192">
                  <c:v>8.2500000002893437</c:v>
                </c:pt>
                <c:pt idx="2193">
                  <c:v>8.2500000002894769</c:v>
                </c:pt>
                <c:pt idx="2194">
                  <c:v>8.2500000002896083</c:v>
                </c:pt>
                <c:pt idx="2195">
                  <c:v>8.2500000002897398</c:v>
                </c:pt>
                <c:pt idx="2196">
                  <c:v>8.2500000002898712</c:v>
                </c:pt>
                <c:pt idx="2197">
                  <c:v>8.2500000002900045</c:v>
                </c:pt>
                <c:pt idx="2198">
                  <c:v>8.2500000002901359</c:v>
                </c:pt>
                <c:pt idx="2199">
                  <c:v>8.2500000002902674</c:v>
                </c:pt>
                <c:pt idx="2200">
                  <c:v>8.2500000002904006</c:v>
                </c:pt>
                <c:pt idx="2201">
                  <c:v>8.250000000290532</c:v>
                </c:pt>
                <c:pt idx="2202">
                  <c:v>8.2500000002906635</c:v>
                </c:pt>
                <c:pt idx="2203">
                  <c:v>8.2500000002907967</c:v>
                </c:pt>
                <c:pt idx="2204">
                  <c:v>8.2500000002909282</c:v>
                </c:pt>
                <c:pt idx="2205">
                  <c:v>8.2500000002910596</c:v>
                </c:pt>
                <c:pt idx="2206">
                  <c:v>8.2500000002911928</c:v>
                </c:pt>
                <c:pt idx="2207">
                  <c:v>8.2500000002913243</c:v>
                </c:pt>
                <c:pt idx="2208">
                  <c:v>8.2500000002914557</c:v>
                </c:pt>
                <c:pt idx="2209">
                  <c:v>8.2500000002915872</c:v>
                </c:pt>
                <c:pt idx="2210">
                  <c:v>8.2500000002917204</c:v>
                </c:pt>
                <c:pt idx="2211">
                  <c:v>8.2500000002918519</c:v>
                </c:pt>
                <c:pt idx="2212">
                  <c:v>8.2500000002919833</c:v>
                </c:pt>
                <c:pt idx="2213">
                  <c:v>8.2500000002921166</c:v>
                </c:pt>
                <c:pt idx="2214">
                  <c:v>8.250000000292248</c:v>
                </c:pt>
                <c:pt idx="2215">
                  <c:v>8.2500000002923795</c:v>
                </c:pt>
                <c:pt idx="2216">
                  <c:v>8.2500000002925127</c:v>
                </c:pt>
                <c:pt idx="2217">
                  <c:v>8.2500000002926441</c:v>
                </c:pt>
                <c:pt idx="2218">
                  <c:v>8.2500000002927756</c:v>
                </c:pt>
                <c:pt idx="2219">
                  <c:v>8.2500000002929088</c:v>
                </c:pt>
                <c:pt idx="2220">
                  <c:v>8.2500000002930403</c:v>
                </c:pt>
                <c:pt idx="2221">
                  <c:v>8.2500000002931717</c:v>
                </c:pt>
                <c:pt idx="2222">
                  <c:v>8.2500000002933032</c:v>
                </c:pt>
                <c:pt idx="2223">
                  <c:v>8.2500000002934364</c:v>
                </c:pt>
                <c:pt idx="2224">
                  <c:v>8.2500000002935678</c:v>
                </c:pt>
                <c:pt idx="2225">
                  <c:v>8.2500000002936993</c:v>
                </c:pt>
                <c:pt idx="2226">
                  <c:v>8.2500000002938325</c:v>
                </c:pt>
                <c:pt idx="2227">
                  <c:v>8.250000000293964</c:v>
                </c:pt>
                <c:pt idx="2228">
                  <c:v>8.2500000002940954</c:v>
                </c:pt>
                <c:pt idx="2229">
                  <c:v>8.2500000002942286</c:v>
                </c:pt>
                <c:pt idx="2230">
                  <c:v>8.2500000002943601</c:v>
                </c:pt>
                <c:pt idx="2231">
                  <c:v>8.2500000002944915</c:v>
                </c:pt>
                <c:pt idx="2232">
                  <c:v>8.2500000002946248</c:v>
                </c:pt>
                <c:pt idx="2233">
                  <c:v>8.2500000002947562</c:v>
                </c:pt>
                <c:pt idx="2234">
                  <c:v>8.2500000002948877</c:v>
                </c:pt>
                <c:pt idx="2235">
                  <c:v>8.2500000002950191</c:v>
                </c:pt>
                <c:pt idx="2236">
                  <c:v>8.2500000002951523</c:v>
                </c:pt>
                <c:pt idx="2237">
                  <c:v>8.2500000002952838</c:v>
                </c:pt>
                <c:pt idx="2238">
                  <c:v>8.2500000002954152</c:v>
                </c:pt>
                <c:pt idx="2239">
                  <c:v>8.2500000002955485</c:v>
                </c:pt>
                <c:pt idx="2240">
                  <c:v>8.2500000002956799</c:v>
                </c:pt>
                <c:pt idx="2241">
                  <c:v>8.2500000002958114</c:v>
                </c:pt>
                <c:pt idx="2242">
                  <c:v>8.2500000002959446</c:v>
                </c:pt>
                <c:pt idx="2243">
                  <c:v>8.2500000002960761</c:v>
                </c:pt>
                <c:pt idx="2244">
                  <c:v>8.2500000002962075</c:v>
                </c:pt>
                <c:pt idx="2245">
                  <c:v>8.2500000002963407</c:v>
                </c:pt>
                <c:pt idx="2246">
                  <c:v>8.2500000002964722</c:v>
                </c:pt>
                <c:pt idx="2247">
                  <c:v>8.2500000002966036</c:v>
                </c:pt>
                <c:pt idx="2248">
                  <c:v>8.2500000002967369</c:v>
                </c:pt>
                <c:pt idx="2249">
                  <c:v>8.2500000002968683</c:v>
                </c:pt>
                <c:pt idx="2250">
                  <c:v>8.2500000002969998</c:v>
                </c:pt>
                <c:pt idx="2251">
                  <c:v>8.2500000002971312</c:v>
                </c:pt>
                <c:pt idx="2252">
                  <c:v>8.2500000002972644</c:v>
                </c:pt>
                <c:pt idx="2253">
                  <c:v>8.2500000002973959</c:v>
                </c:pt>
                <c:pt idx="2254">
                  <c:v>8.2500000002975273</c:v>
                </c:pt>
                <c:pt idx="2255">
                  <c:v>8.2500000002976606</c:v>
                </c:pt>
                <c:pt idx="2256">
                  <c:v>8.250000000297792</c:v>
                </c:pt>
                <c:pt idx="2257">
                  <c:v>8.2500000002979235</c:v>
                </c:pt>
                <c:pt idx="2258">
                  <c:v>8.2500000002980567</c:v>
                </c:pt>
                <c:pt idx="2259">
                  <c:v>8.2500000002981881</c:v>
                </c:pt>
                <c:pt idx="2260">
                  <c:v>8.2500000002983196</c:v>
                </c:pt>
                <c:pt idx="2261">
                  <c:v>8.2500000002984528</c:v>
                </c:pt>
                <c:pt idx="2262">
                  <c:v>8.2500000002985843</c:v>
                </c:pt>
                <c:pt idx="2263">
                  <c:v>8.2500000002987157</c:v>
                </c:pt>
                <c:pt idx="2264">
                  <c:v>8.2500000002988472</c:v>
                </c:pt>
                <c:pt idx="2265">
                  <c:v>8.2500000002989804</c:v>
                </c:pt>
                <c:pt idx="2266">
                  <c:v>8.2500000002991118</c:v>
                </c:pt>
                <c:pt idx="2267">
                  <c:v>8.2500000002992433</c:v>
                </c:pt>
                <c:pt idx="2268">
                  <c:v>8.2500000002993765</c:v>
                </c:pt>
                <c:pt idx="2269">
                  <c:v>8.250000000299508</c:v>
                </c:pt>
                <c:pt idx="2270">
                  <c:v>8.2500000002996394</c:v>
                </c:pt>
                <c:pt idx="2271">
                  <c:v>8.2500000002997727</c:v>
                </c:pt>
                <c:pt idx="2272">
                  <c:v>8.2500000002999041</c:v>
                </c:pt>
                <c:pt idx="2273">
                  <c:v>8.2500000003000356</c:v>
                </c:pt>
                <c:pt idx="2274">
                  <c:v>8.2500000003001688</c:v>
                </c:pt>
                <c:pt idx="2275">
                  <c:v>8.2500000003003002</c:v>
                </c:pt>
                <c:pt idx="2276">
                  <c:v>8.2500000003004317</c:v>
                </c:pt>
                <c:pt idx="2277">
                  <c:v>8.2500000003005631</c:v>
                </c:pt>
                <c:pt idx="2278">
                  <c:v>8.2500000003006964</c:v>
                </c:pt>
                <c:pt idx="2279">
                  <c:v>8.2500000003008278</c:v>
                </c:pt>
                <c:pt idx="2280">
                  <c:v>8.2500000003009593</c:v>
                </c:pt>
                <c:pt idx="2281">
                  <c:v>8.2500000003010925</c:v>
                </c:pt>
                <c:pt idx="2282">
                  <c:v>8.2500000003012239</c:v>
                </c:pt>
                <c:pt idx="2283">
                  <c:v>8.2500000003013554</c:v>
                </c:pt>
                <c:pt idx="2284">
                  <c:v>8.2500000003014886</c:v>
                </c:pt>
                <c:pt idx="2285">
                  <c:v>8.2500000003016201</c:v>
                </c:pt>
                <c:pt idx="2286">
                  <c:v>8.2500000003017515</c:v>
                </c:pt>
                <c:pt idx="2287">
                  <c:v>8.2500000003018847</c:v>
                </c:pt>
                <c:pt idx="2288">
                  <c:v>8.2500000003020162</c:v>
                </c:pt>
                <c:pt idx="2289">
                  <c:v>8.2500000003021476</c:v>
                </c:pt>
                <c:pt idx="2290">
                  <c:v>8.2500000003022809</c:v>
                </c:pt>
                <c:pt idx="2291">
                  <c:v>8.2500000003024123</c:v>
                </c:pt>
                <c:pt idx="2292">
                  <c:v>8.2500000003025438</c:v>
                </c:pt>
                <c:pt idx="2293">
                  <c:v>8.2500000003026752</c:v>
                </c:pt>
                <c:pt idx="2294">
                  <c:v>8.2500000003028084</c:v>
                </c:pt>
                <c:pt idx="2295">
                  <c:v>8.2500000003029399</c:v>
                </c:pt>
                <c:pt idx="2296">
                  <c:v>8.2500000003030713</c:v>
                </c:pt>
                <c:pt idx="2297">
                  <c:v>8.2500000003032046</c:v>
                </c:pt>
                <c:pt idx="2298">
                  <c:v>8.250000000303336</c:v>
                </c:pt>
                <c:pt idx="2299">
                  <c:v>8.2500000003034675</c:v>
                </c:pt>
                <c:pt idx="2300">
                  <c:v>8.2500000003036007</c:v>
                </c:pt>
                <c:pt idx="2301">
                  <c:v>8.2500000003037322</c:v>
                </c:pt>
                <c:pt idx="2302">
                  <c:v>8.2500000003038636</c:v>
                </c:pt>
                <c:pt idx="2303">
                  <c:v>8.2500000003039968</c:v>
                </c:pt>
                <c:pt idx="2304">
                  <c:v>8.2500000003041283</c:v>
                </c:pt>
                <c:pt idx="2305">
                  <c:v>8.2500000003042597</c:v>
                </c:pt>
                <c:pt idx="2306">
                  <c:v>8.2500000003043912</c:v>
                </c:pt>
                <c:pt idx="2307">
                  <c:v>8.2500000003045244</c:v>
                </c:pt>
                <c:pt idx="2308">
                  <c:v>8.2500000003046559</c:v>
                </c:pt>
                <c:pt idx="2309">
                  <c:v>8.2500000003047873</c:v>
                </c:pt>
                <c:pt idx="2310">
                  <c:v>8.2500000003049205</c:v>
                </c:pt>
                <c:pt idx="2311">
                  <c:v>8.250000000305052</c:v>
                </c:pt>
                <c:pt idx="2312">
                  <c:v>8.2500000003051834</c:v>
                </c:pt>
                <c:pt idx="2313">
                  <c:v>8.2500000003053167</c:v>
                </c:pt>
                <c:pt idx="2314">
                  <c:v>8.2500000003054481</c:v>
                </c:pt>
                <c:pt idx="2315">
                  <c:v>8.2500000003055796</c:v>
                </c:pt>
                <c:pt idx="2316">
                  <c:v>8.2500000003057128</c:v>
                </c:pt>
                <c:pt idx="2317">
                  <c:v>8.2500000003058442</c:v>
                </c:pt>
                <c:pt idx="2318">
                  <c:v>8.2500000003059757</c:v>
                </c:pt>
                <c:pt idx="2319">
                  <c:v>8.2500000003061071</c:v>
                </c:pt>
                <c:pt idx="2320">
                  <c:v>8.2500000003062404</c:v>
                </c:pt>
                <c:pt idx="2321">
                  <c:v>8.2500000003063718</c:v>
                </c:pt>
                <c:pt idx="2322">
                  <c:v>8.2500000003065033</c:v>
                </c:pt>
                <c:pt idx="2323">
                  <c:v>8.2500000003066365</c:v>
                </c:pt>
                <c:pt idx="2324">
                  <c:v>8.2500000003067679</c:v>
                </c:pt>
                <c:pt idx="2325">
                  <c:v>8.2500000003068994</c:v>
                </c:pt>
                <c:pt idx="2326">
                  <c:v>8.2500000003070326</c:v>
                </c:pt>
                <c:pt idx="2327">
                  <c:v>8.2500000003071641</c:v>
                </c:pt>
                <c:pt idx="2328">
                  <c:v>8.2500000003072955</c:v>
                </c:pt>
                <c:pt idx="2329">
                  <c:v>8.2500000003074287</c:v>
                </c:pt>
                <c:pt idx="2330">
                  <c:v>8.2500000003075602</c:v>
                </c:pt>
                <c:pt idx="2331">
                  <c:v>8.2500000003076916</c:v>
                </c:pt>
                <c:pt idx="2332">
                  <c:v>8.2500000003078249</c:v>
                </c:pt>
                <c:pt idx="2333">
                  <c:v>8.2500000003079563</c:v>
                </c:pt>
                <c:pt idx="2334">
                  <c:v>8.2500000003080878</c:v>
                </c:pt>
                <c:pt idx="2335">
                  <c:v>8.2500000003082192</c:v>
                </c:pt>
                <c:pt idx="2336">
                  <c:v>8.2500000003083525</c:v>
                </c:pt>
                <c:pt idx="2337">
                  <c:v>8.2500000003084839</c:v>
                </c:pt>
                <c:pt idx="2338">
                  <c:v>8.2500000003086154</c:v>
                </c:pt>
                <c:pt idx="2339">
                  <c:v>8.2500000003087486</c:v>
                </c:pt>
                <c:pt idx="2340">
                  <c:v>8.25000000030888</c:v>
                </c:pt>
                <c:pt idx="2341">
                  <c:v>8.2500000003090115</c:v>
                </c:pt>
                <c:pt idx="2342">
                  <c:v>8.2500000003091447</c:v>
                </c:pt>
                <c:pt idx="2343">
                  <c:v>8.2500000003092762</c:v>
                </c:pt>
                <c:pt idx="2344">
                  <c:v>8.2500000003094076</c:v>
                </c:pt>
                <c:pt idx="2345">
                  <c:v>8.2500000003095408</c:v>
                </c:pt>
                <c:pt idx="2346">
                  <c:v>8.2500000003096723</c:v>
                </c:pt>
                <c:pt idx="2347">
                  <c:v>8.2500000003098037</c:v>
                </c:pt>
                <c:pt idx="2348">
                  <c:v>8.2500000003099352</c:v>
                </c:pt>
                <c:pt idx="2349">
                  <c:v>8.2500000003100684</c:v>
                </c:pt>
                <c:pt idx="2350">
                  <c:v>8.2500000003101999</c:v>
                </c:pt>
                <c:pt idx="2351">
                  <c:v>8.2500000003103313</c:v>
                </c:pt>
                <c:pt idx="2352">
                  <c:v>8.2500000003104645</c:v>
                </c:pt>
                <c:pt idx="2353">
                  <c:v>8.250000000310596</c:v>
                </c:pt>
                <c:pt idx="2354">
                  <c:v>8.2500000003107274</c:v>
                </c:pt>
                <c:pt idx="2355">
                  <c:v>8.2500000003108607</c:v>
                </c:pt>
                <c:pt idx="2356">
                  <c:v>8.2500000003109921</c:v>
                </c:pt>
                <c:pt idx="2357">
                  <c:v>8.2500000003111236</c:v>
                </c:pt>
                <c:pt idx="2358">
                  <c:v>8.2500000003112568</c:v>
                </c:pt>
                <c:pt idx="2359">
                  <c:v>8.2500000003113882</c:v>
                </c:pt>
                <c:pt idx="2360">
                  <c:v>8.2500000003115197</c:v>
                </c:pt>
                <c:pt idx="2361">
                  <c:v>8.2500000003116511</c:v>
                </c:pt>
                <c:pt idx="2362">
                  <c:v>8.2500000003117844</c:v>
                </c:pt>
                <c:pt idx="2363">
                  <c:v>8.2500000003119158</c:v>
                </c:pt>
                <c:pt idx="2364">
                  <c:v>8.2500000003120473</c:v>
                </c:pt>
                <c:pt idx="2365">
                  <c:v>8.2500000003121805</c:v>
                </c:pt>
                <c:pt idx="2366">
                  <c:v>8.250000000312312</c:v>
                </c:pt>
                <c:pt idx="2367">
                  <c:v>8.2500000003124434</c:v>
                </c:pt>
                <c:pt idx="2368">
                  <c:v>8.2500000003125766</c:v>
                </c:pt>
                <c:pt idx="2369">
                  <c:v>8.2500000003127081</c:v>
                </c:pt>
                <c:pt idx="2370">
                  <c:v>8.2500000003128395</c:v>
                </c:pt>
                <c:pt idx="2371">
                  <c:v>8.2500000003129728</c:v>
                </c:pt>
                <c:pt idx="2372">
                  <c:v>8.2500000003131042</c:v>
                </c:pt>
                <c:pt idx="2373">
                  <c:v>8.2500000003132357</c:v>
                </c:pt>
                <c:pt idx="2374">
                  <c:v>8.2500000003133689</c:v>
                </c:pt>
                <c:pt idx="2375">
                  <c:v>8.2500000003135003</c:v>
                </c:pt>
                <c:pt idx="2376">
                  <c:v>8.2500000003136318</c:v>
                </c:pt>
                <c:pt idx="2377">
                  <c:v>8.2500000003137632</c:v>
                </c:pt>
                <c:pt idx="2378">
                  <c:v>8.2500000003138965</c:v>
                </c:pt>
                <c:pt idx="2379">
                  <c:v>8.2500000003140279</c:v>
                </c:pt>
                <c:pt idx="2380">
                  <c:v>8.2500000003141594</c:v>
                </c:pt>
                <c:pt idx="2381">
                  <c:v>8.2500000003142926</c:v>
                </c:pt>
                <c:pt idx="2382">
                  <c:v>8.250000000314424</c:v>
                </c:pt>
                <c:pt idx="2383">
                  <c:v>8.2500000003145555</c:v>
                </c:pt>
                <c:pt idx="2384">
                  <c:v>8.2500000003146887</c:v>
                </c:pt>
                <c:pt idx="2385">
                  <c:v>8.2500000003148202</c:v>
                </c:pt>
                <c:pt idx="2386">
                  <c:v>8.2500000003149516</c:v>
                </c:pt>
                <c:pt idx="2387">
                  <c:v>8.2500000003150848</c:v>
                </c:pt>
                <c:pt idx="2388">
                  <c:v>8.2500000003152163</c:v>
                </c:pt>
                <c:pt idx="2389">
                  <c:v>8.2500000003153477</c:v>
                </c:pt>
                <c:pt idx="2390">
                  <c:v>8.2500000003154792</c:v>
                </c:pt>
                <c:pt idx="2391">
                  <c:v>8.2500000003156124</c:v>
                </c:pt>
                <c:pt idx="2392">
                  <c:v>8.2500000003157439</c:v>
                </c:pt>
                <c:pt idx="2393">
                  <c:v>8.2500000003158753</c:v>
                </c:pt>
                <c:pt idx="2394">
                  <c:v>8.2500000003160086</c:v>
                </c:pt>
                <c:pt idx="2395">
                  <c:v>8.25000000031614</c:v>
                </c:pt>
                <c:pt idx="2396">
                  <c:v>8.2500000003162715</c:v>
                </c:pt>
                <c:pt idx="2397">
                  <c:v>8.2500000003164047</c:v>
                </c:pt>
                <c:pt idx="2398">
                  <c:v>8.2500000003165361</c:v>
                </c:pt>
                <c:pt idx="2399">
                  <c:v>8.2500000003166676</c:v>
                </c:pt>
                <c:pt idx="2400">
                  <c:v>8.2500000003168008</c:v>
                </c:pt>
                <c:pt idx="2401">
                  <c:v>8.2500000003169323</c:v>
                </c:pt>
                <c:pt idx="2402">
                  <c:v>8.2500000003170637</c:v>
                </c:pt>
                <c:pt idx="2403">
                  <c:v>8.2500000003171952</c:v>
                </c:pt>
                <c:pt idx="2404">
                  <c:v>8.2500000003173284</c:v>
                </c:pt>
                <c:pt idx="2405">
                  <c:v>8.2500000003174598</c:v>
                </c:pt>
                <c:pt idx="2406">
                  <c:v>8.2500000003175913</c:v>
                </c:pt>
                <c:pt idx="2407">
                  <c:v>8.2500000003177245</c:v>
                </c:pt>
                <c:pt idx="2408">
                  <c:v>8.250000000317856</c:v>
                </c:pt>
                <c:pt idx="2409">
                  <c:v>8.2500000003179874</c:v>
                </c:pt>
                <c:pt idx="2410">
                  <c:v>8.2500000003181206</c:v>
                </c:pt>
                <c:pt idx="2411">
                  <c:v>8.2500000003182521</c:v>
                </c:pt>
                <c:pt idx="2412">
                  <c:v>8.2500000003183835</c:v>
                </c:pt>
                <c:pt idx="2413">
                  <c:v>8.2500000003185168</c:v>
                </c:pt>
                <c:pt idx="2414">
                  <c:v>8.2500000003186482</c:v>
                </c:pt>
                <c:pt idx="2415">
                  <c:v>8.2500000003187797</c:v>
                </c:pt>
                <c:pt idx="2416">
                  <c:v>8.2500000003189111</c:v>
                </c:pt>
                <c:pt idx="2417">
                  <c:v>8.2500000003190443</c:v>
                </c:pt>
                <c:pt idx="2418">
                  <c:v>8.2500000003191758</c:v>
                </c:pt>
                <c:pt idx="2419">
                  <c:v>8.2500000003193072</c:v>
                </c:pt>
                <c:pt idx="2420">
                  <c:v>8.2500000003194405</c:v>
                </c:pt>
                <c:pt idx="2421">
                  <c:v>8.2500000003195719</c:v>
                </c:pt>
                <c:pt idx="2422">
                  <c:v>8.2500000003197034</c:v>
                </c:pt>
                <c:pt idx="2423">
                  <c:v>8.2500000003198366</c:v>
                </c:pt>
                <c:pt idx="2424">
                  <c:v>8.2500000003199681</c:v>
                </c:pt>
                <c:pt idx="2425">
                  <c:v>8.2500000003200995</c:v>
                </c:pt>
                <c:pt idx="2426">
                  <c:v>8.2500000003202327</c:v>
                </c:pt>
                <c:pt idx="2427">
                  <c:v>8.2500000003203642</c:v>
                </c:pt>
                <c:pt idx="2428">
                  <c:v>8.2500000003204956</c:v>
                </c:pt>
                <c:pt idx="2429">
                  <c:v>8.2500000003206289</c:v>
                </c:pt>
                <c:pt idx="2430">
                  <c:v>8.2500000003207603</c:v>
                </c:pt>
                <c:pt idx="2431">
                  <c:v>8.2500000003208918</c:v>
                </c:pt>
                <c:pt idx="2432">
                  <c:v>8.2500000003210232</c:v>
                </c:pt>
                <c:pt idx="2433">
                  <c:v>8.2500000003211564</c:v>
                </c:pt>
                <c:pt idx="2434">
                  <c:v>8.2500000003212879</c:v>
                </c:pt>
                <c:pt idx="2435">
                  <c:v>8.2500000003214193</c:v>
                </c:pt>
                <c:pt idx="2436">
                  <c:v>8.2500000003215526</c:v>
                </c:pt>
                <c:pt idx="2437">
                  <c:v>8.250000000321684</c:v>
                </c:pt>
                <c:pt idx="2438">
                  <c:v>8.2500000003218155</c:v>
                </c:pt>
                <c:pt idx="2439">
                  <c:v>8.2500000003219487</c:v>
                </c:pt>
                <c:pt idx="2440">
                  <c:v>8.2500000003220801</c:v>
                </c:pt>
                <c:pt idx="2441">
                  <c:v>8.2500000003222116</c:v>
                </c:pt>
                <c:pt idx="2442">
                  <c:v>8.2500000003223448</c:v>
                </c:pt>
                <c:pt idx="2443">
                  <c:v>8.2500000003224763</c:v>
                </c:pt>
                <c:pt idx="2444">
                  <c:v>8.2500000003226077</c:v>
                </c:pt>
                <c:pt idx="2445">
                  <c:v>8.2500000003227392</c:v>
                </c:pt>
                <c:pt idx="2446">
                  <c:v>8.2500000003228724</c:v>
                </c:pt>
                <c:pt idx="2447">
                  <c:v>8.2500000003230038</c:v>
                </c:pt>
                <c:pt idx="2448">
                  <c:v>8.2500000003231353</c:v>
                </c:pt>
                <c:pt idx="2449">
                  <c:v>8.2500000003232685</c:v>
                </c:pt>
                <c:pt idx="2450">
                  <c:v>8.2500000003234</c:v>
                </c:pt>
                <c:pt idx="2451">
                  <c:v>8.2500000003235314</c:v>
                </c:pt>
                <c:pt idx="2452">
                  <c:v>8.2500000003236647</c:v>
                </c:pt>
                <c:pt idx="2453">
                  <c:v>8.2500000003237961</c:v>
                </c:pt>
                <c:pt idx="2454">
                  <c:v>8.2500000003239276</c:v>
                </c:pt>
                <c:pt idx="2455">
                  <c:v>8.2500000003240608</c:v>
                </c:pt>
                <c:pt idx="2456">
                  <c:v>8.2500000003241922</c:v>
                </c:pt>
                <c:pt idx="2457">
                  <c:v>8.2500000003243237</c:v>
                </c:pt>
                <c:pt idx="2458">
                  <c:v>8.2500000003244551</c:v>
                </c:pt>
                <c:pt idx="2459">
                  <c:v>8.2500000003245884</c:v>
                </c:pt>
                <c:pt idx="2460">
                  <c:v>8.2500000003247198</c:v>
                </c:pt>
                <c:pt idx="2461">
                  <c:v>8.2500000003248513</c:v>
                </c:pt>
                <c:pt idx="2462">
                  <c:v>8.2500000003249845</c:v>
                </c:pt>
                <c:pt idx="2463">
                  <c:v>8.2500000003251159</c:v>
                </c:pt>
                <c:pt idx="2464">
                  <c:v>8.2500000003252474</c:v>
                </c:pt>
                <c:pt idx="2465">
                  <c:v>8.2500000003253806</c:v>
                </c:pt>
                <c:pt idx="2466">
                  <c:v>8.2500000003255121</c:v>
                </c:pt>
                <c:pt idx="2467">
                  <c:v>8.2500000003256435</c:v>
                </c:pt>
                <c:pt idx="2468">
                  <c:v>8.2500000003257767</c:v>
                </c:pt>
                <c:pt idx="2469">
                  <c:v>8.2500000003259082</c:v>
                </c:pt>
                <c:pt idx="2470">
                  <c:v>8.2500000003260396</c:v>
                </c:pt>
                <c:pt idx="2471">
                  <c:v>8.2500000003261729</c:v>
                </c:pt>
                <c:pt idx="2472">
                  <c:v>8.2500000003263043</c:v>
                </c:pt>
                <c:pt idx="2473">
                  <c:v>8.2500000003264358</c:v>
                </c:pt>
                <c:pt idx="2474">
                  <c:v>8.2500000003265672</c:v>
                </c:pt>
                <c:pt idx="2475">
                  <c:v>8.2500000003267004</c:v>
                </c:pt>
                <c:pt idx="2476">
                  <c:v>8.2500000003268319</c:v>
                </c:pt>
                <c:pt idx="2477">
                  <c:v>8.2500000003269633</c:v>
                </c:pt>
                <c:pt idx="2478">
                  <c:v>8.2500000003270966</c:v>
                </c:pt>
                <c:pt idx="2479">
                  <c:v>8.250000000327228</c:v>
                </c:pt>
                <c:pt idx="2480">
                  <c:v>8.2500000003273595</c:v>
                </c:pt>
                <c:pt idx="2481">
                  <c:v>8.2500000003274927</c:v>
                </c:pt>
                <c:pt idx="2482">
                  <c:v>8.2500000003276242</c:v>
                </c:pt>
                <c:pt idx="2483">
                  <c:v>8.2500000003277556</c:v>
                </c:pt>
                <c:pt idx="2484">
                  <c:v>8.2500000003278888</c:v>
                </c:pt>
                <c:pt idx="2485">
                  <c:v>8.2500000003280203</c:v>
                </c:pt>
                <c:pt idx="2486">
                  <c:v>8.2500000003281517</c:v>
                </c:pt>
                <c:pt idx="2487">
                  <c:v>8.2500000003282832</c:v>
                </c:pt>
                <c:pt idx="2488">
                  <c:v>8.2500000003284164</c:v>
                </c:pt>
                <c:pt idx="2489">
                  <c:v>8.2500000003285479</c:v>
                </c:pt>
                <c:pt idx="2490">
                  <c:v>8.2500000003286793</c:v>
                </c:pt>
                <c:pt idx="2491">
                  <c:v>8.2500000003288125</c:v>
                </c:pt>
                <c:pt idx="2492">
                  <c:v>8.250000000328944</c:v>
                </c:pt>
                <c:pt idx="2493">
                  <c:v>8.2500000003290754</c:v>
                </c:pt>
                <c:pt idx="2494">
                  <c:v>8.2500000003292087</c:v>
                </c:pt>
                <c:pt idx="2495">
                  <c:v>8.2500000003293401</c:v>
                </c:pt>
                <c:pt idx="2496">
                  <c:v>8.2500000003294716</c:v>
                </c:pt>
                <c:pt idx="2497">
                  <c:v>8.2500000003296048</c:v>
                </c:pt>
                <c:pt idx="2498">
                  <c:v>8.2500000003297362</c:v>
                </c:pt>
                <c:pt idx="2499">
                  <c:v>8.2500000003298677</c:v>
                </c:pt>
                <c:pt idx="2500">
                  <c:v>8.2500000003299991</c:v>
                </c:pt>
                <c:pt idx="2501">
                  <c:v>8.2500000003301324</c:v>
                </c:pt>
                <c:pt idx="2502">
                  <c:v>8.2500000003302638</c:v>
                </c:pt>
                <c:pt idx="2503">
                  <c:v>8.2500000003303953</c:v>
                </c:pt>
                <c:pt idx="2504">
                  <c:v>8.2500000003305285</c:v>
                </c:pt>
                <c:pt idx="2505">
                  <c:v>8.2500000003306599</c:v>
                </c:pt>
                <c:pt idx="2506">
                  <c:v>8.2500000003307914</c:v>
                </c:pt>
                <c:pt idx="2507">
                  <c:v>8.2500000003309246</c:v>
                </c:pt>
                <c:pt idx="2508">
                  <c:v>8.2500000003310561</c:v>
                </c:pt>
                <c:pt idx="2509">
                  <c:v>8.2500000003311875</c:v>
                </c:pt>
                <c:pt idx="2510">
                  <c:v>8.2500000003313207</c:v>
                </c:pt>
                <c:pt idx="2511">
                  <c:v>8.2500000003314522</c:v>
                </c:pt>
                <c:pt idx="2512">
                  <c:v>8.2500000003315836</c:v>
                </c:pt>
                <c:pt idx="2513">
                  <c:v>8.2500000003317169</c:v>
                </c:pt>
                <c:pt idx="2514">
                  <c:v>8.2500000003318483</c:v>
                </c:pt>
                <c:pt idx="2515">
                  <c:v>8.2500000003319798</c:v>
                </c:pt>
                <c:pt idx="2516">
                  <c:v>8.2500000003321112</c:v>
                </c:pt>
                <c:pt idx="2517">
                  <c:v>8.2500000003322445</c:v>
                </c:pt>
                <c:pt idx="2518">
                  <c:v>8.2500000003323759</c:v>
                </c:pt>
                <c:pt idx="2519">
                  <c:v>8.2500000003325074</c:v>
                </c:pt>
                <c:pt idx="2520">
                  <c:v>8.2500000003326406</c:v>
                </c:pt>
                <c:pt idx="2521">
                  <c:v>8.250000000332772</c:v>
                </c:pt>
                <c:pt idx="2522">
                  <c:v>8.2500000003329035</c:v>
                </c:pt>
                <c:pt idx="2523">
                  <c:v>8.2500000003330367</c:v>
                </c:pt>
                <c:pt idx="2524">
                  <c:v>8.2500000003331682</c:v>
                </c:pt>
                <c:pt idx="2525">
                  <c:v>8.2500000003332996</c:v>
                </c:pt>
                <c:pt idx="2526">
                  <c:v>8.2500000003334328</c:v>
                </c:pt>
                <c:pt idx="2527">
                  <c:v>8.2500000003335643</c:v>
                </c:pt>
                <c:pt idx="2528">
                  <c:v>8.2500000003336957</c:v>
                </c:pt>
                <c:pt idx="2529">
                  <c:v>8.2500000003338272</c:v>
                </c:pt>
                <c:pt idx="2530">
                  <c:v>8.2500000003339604</c:v>
                </c:pt>
                <c:pt idx="2531">
                  <c:v>8.2500000003340919</c:v>
                </c:pt>
                <c:pt idx="2532">
                  <c:v>8.2500000003342233</c:v>
                </c:pt>
                <c:pt idx="2533">
                  <c:v>8.2500000003343565</c:v>
                </c:pt>
                <c:pt idx="2534">
                  <c:v>8.250000000334488</c:v>
                </c:pt>
                <c:pt idx="2535">
                  <c:v>8.2500000003346194</c:v>
                </c:pt>
                <c:pt idx="2536">
                  <c:v>8.2500000003347527</c:v>
                </c:pt>
                <c:pt idx="2537">
                  <c:v>8.2500000003348841</c:v>
                </c:pt>
                <c:pt idx="2538">
                  <c:v>8.2500000003350156</c:v>
                </c:pt>
                <c:pt idx="2539">
                  <c:v>8.2500000003351488</c:v>
                </c:pt>
                <c:pt idx="2540">
                  <c:v>8.2500000003352802</c:v>
                </c:pt>
                <c:pt idx="2541">
                  <c:v>8.2500000003354117</c:v>
                </c:pt>
                <c:pt idx="2542">
                  <c:v>8.2500000003355431</c:v>
                </c:pt>
                <c:pt idx="2543">
                  <c:v>8.2500000003356764</c:v>
                </c:pt>
                <c:pt idx="2544">
                  <c:v>8.2500000003358078</c:v>
                </c:pt>
                <c:pt idx="2545">
                  <c:v>8.2500000003359393</c:v>
                </c:pt>
                <c:pt idx="2546">
                  <c:v>8.2500000003360725</c:v>
                </c:pt>
                <c:pt idx="2547">
                  <c:v>8.250000000336204</c:v>
                </c:pt>
                <c:pt idx="2548">
                  <c:v>8.2500000003363354</c:v>
                </c:pt>
                <c:pt idx="2549">
                  <c:v>8.2500000003364686</c:v>
                </c:pt>
                <c:pt idx="2550">
                  <c:v>8.2500000003366001</c:v>
                </c:pt>
                <c:pt idx="2551">
                  <c:v>8.2500000003367315</c:v>
                </c:pt>
                <c:pt idx="2552">
                  <c:v>8.2500000003368648</c:v>
                </c:pt>
                <c:pt idx="2553">
                  <c:v>8.2500000003369962</c:v>
                </c:pt>
                <c:pt idx="2554">
                  <c:v>8.2500000003371277</c:v>
                </c:pt>
                <c:pt idx="2555">
                  <c:v>8.2500000003372609</c:v>
                </c:pt>
                <c:pt idx="2556">
                  <c:v>8.2500000003373923</c:v>
                </c:pt>
                <c:pt idx="2557">
                  <c:v>8.2500000003375238</c:v>
                </c:pt>
                <c:pt idx="2558">
                  <c:v>8.2500000003376552</c:v>
                </c:pt>
                <c:pt idx="2559">
                  <c:v>8.2500000003377885</c:v>
                </c:pt>
                <c:pt idx="2560">
                  <c:v>8.2500000003379199</c:v>
                </c:pt>
                <c:pt idx="2561">
                  <c:v>8.2500000003380514</c:v>
                </c:pt>
                <c:pt idx="2562">
                  <c:v>8.2500000003381846</c:v>
                </c:pt>
                <c:pt idx="2563">
                  <c:v>8.250000000338316</c:v>
                </c:pt>
                <c:pt idx="2564">
                  <c:v>8.2500000003384475</c:v>
                </c:pt>
                <c:pt idx="2565">
                  <c:v>8.2500000003385807</c:v>
                </c:pt>
                <c:pt idx="2566">
                  <c:v>8.2500000003387122</c:v>
                </c:pt>
                <c:pt idx="2567">
                  <c:v>8.2500000003388436</c:v>
                </c:pt>
                <c:pt idx="2568">
                  <c:v>8.2500000003389768</c:v>
                </c:pt>
                <c:pt idx="2569">
                  <c:v>8.2500000003391083</c:v>
                </c:pt>
                <c:pt idx="2570">
                  <c:v>8.2500000003392397</c:v>
                </c:pt>
                <c:pt idx="2571">
                  <c:v>8.2500000003393712</c:v>
                </c:pt>
                <c:pt idx="2572">
                  <c:v>8.2500000003395044</c:v>
                </c:pt>
                <c:pt idx="2573">
                  <c:v>8.2500000003396359</c:v>
                </c:pt>
                <c:pt idx="2574">
                  <c:v>8.2500000003397673</c:v>
                </c:pt>
                <c:pt idx="2575">
                  <c:v>8.2500000003399006</c:v>
                </c:pt>
                <c:pt idx="2576">
                  <c:v>8.250000000340032</c:v>
                </c:pt>
                <c:pt idx="2577">
                  <c:v>8.2500000003401635</c:v>
                </c:pt>
                <c:pt idx="2578">
                  <c:v>8.2500000003402967</c:v>
                </c:pt>
                <c:pt idx="2579">
                  <c:v>8.2500000003404281</c:v>
                </c:pt>
                <c:pt idx="2580">
                  <c:v>8.2500000003405596</c:v>
                </c:pt>
                <c:pt idx="2581">
                  <c:v>8.2500000003406928</c:v>
                </c:pt>
                <c:pt idx="2582">
                  <c:v>8.2500000003408243</c:v>
                </c:pt>
                <c:pt idx="2583">
                  <c:v>8.2500000003409557</c:v>
                </c:pt>
                <c:pt idx="2584">
                  <c:v>8.2500000003410872</c:v>
                </c:pt>
                <c:pt idx="2585">
                  <c:v>8.2500000003412204</c:v>
                </c:pt>
                <c:pt idx="2586">
                  <c:v>8.2500000003413518</c:v>
                </c:pt>
                <c:pt idx="2587">
                  <c:v>8.2500000003414833</c:v>
                </c:pt>
                <c:pt idx="2588">
                  <c:v>8.2500000003416165</c:v>
                </c:pt>
                <c:pt idx="2589">
                  <c:v>8.250000000341748</c:v>
                </c:pt>
                <c:pt idx="2590">
                  <c:v>8.2500000003418794</c:v>
                </c:pt>
                <c:pt idx="2591">
                  <c:v>8.2500000003420126</c:v>
                </c:pt>
                <c:pt idx="2592">
                  <c:v>8.2500000003421441</c:v>
                </c:pt>
                <c:pt idx="2593">
                  <c:v>8.2500000003422755</c:v>
                </c:pt>
                <c:pt idx="2594">
                  <c:v>8.2500000003424088</c:v>
                </c:pt>
                <c:pt idx="2595">
                  <c:v>8.2500000003425402</c:v>
                </c:pt>
                <c:pt idx="2596">
                  <c:v>8.2500000003426717</c:v>
                </c:pt>
                <c:pt idx="2597">
                  <c:v>8.2500000003428031</c:v>
                </c:pt>
                <c:pt idx="2598">
                  <c:v>8.2500000003429363</c:v>
                </c:pt>
                <c:pt idx="2599">
                  <c:v>8.2500000003430678</c:v>
                </c:pt>
                <c:pt idx="2600">
                  <c:v>8.2500000003431992</c:v>
                </c:pt>
                <c:pt idx="2601">
                  <c:v>8.2500000003433325</c:v>
                </c:pt>
                <c:pt idx="2602">
                  <c:v>8.2500000003434639</c:v>
                </c:pt>
                <c:pt idx="2603">
                  <c:v>8.2500000003435954</c:v>
                </c:pt>
                <c:pt idx="2604">
                  <c:v>8.2500000003437286</c:v>
                </c:pt>
                <c:pt idx="2605">
                  <c:v>8.2500000003438601</c:v>
                </c:pt>
                <c:pt idx="2606">
                  <c:v>8.2500000003439915</c:v>
                </c:pt>
                <c:pt idx="2607">
                  <c:v>8.2500000003441247</c:v>
                </c:pt>
                <c:pt idx="2608">
                  <c:v>8.2500000003442562</c:v>
                </c:pt>
                <c:pt idx="2609">
                  <c:v>8.2500000003443876</c:v>
                </c:pt>
                <c:pt idx="2610">
                  <c:v>8.2500000003445209</c:v>
                </c:pt>
                <c:pt idx="2611">
                  <c:v>8.2500000003446523</c:v>
                </c:pt>
                <c:pt idx="2612">
                  <c:v>8.2500000003447838</c:v>
                </c:pt>
                <c:pt idx="2613">
                  <c:v>8.2500000003449152</c:v>
                </c:pt>
                <c:pt idx="2614">
                  <c:v>8.2500000003450484</c:v>
                </c:pt>
                <c:pt idx="2615">
                  <c:v>8.2500000003451799</c:v>
                </c:pt>
                <c:pt idx="2616">
                  <c:v>8.2500000003453113</c:v>
                </c:pt>
                <c:pt idx="2617">
                  <c:v>8.2500000003454446</c:v>
                </c:pt>
                <c:pt idx="2618">
                  <c:v>8.250000000345576</c:v>
                </c:pt>
                <c:pt idx="2619">
                  <c:v>8.2500000003457075</c:v>
                </c:pt>
                <c:pt idx="2620">
                  <c:v>8.2500000003458407</c:v>
                </c:pt>
                <c:pt idx="2621">
                  <c:v>8.2500000003459721</c:v>
                </c:pt>
                <c:pt idx="2622">
                  <c:v>8.2500000003461036</c:v>
                </c:pt>
                <c:pt idx="2623">
                  <c:v>8.2500000003462368</c:v>
                </c:pt>
                <c:pt idx="2624">
                  <c:v>8.2500000003463683</c:v>
                </c:pt>
                <c:pt idx="2625">
                  <c:v>8.2500000003464997</c:v>
                </c:pt>
                <c:pt idx="2626">
                  <c:v>8.2500000003466312</c:v>
                </c:pt>
                <c:pt idx="2627">
                  <c:v>8.2500000003467644</c:v>
                </c:pt>
                <c:pt idx="2628">
                  <c:v>8.2500000003468958</c:v>
                </c:pt>
                <c:pt idx="2629">
                  <c:v>8.2500000003470273</c:v>
                </c:pt>
                <c:pt idx="2630">
                  <c:v>8.2500000003471605</c:v>
                </c:pt>
                <c:pt idx="2631">
                  <c:v>8.250000000347292</c:v>
                </c:pt>
                <c:pt idx="2632">
                  <c:v>8.2500000003474234</c:v>
                </c:pt>
                <c:pt idx="2633">
                  <c:v>8.2500000003475567</c:v>
                </c:pt>
                <c:pt idx="2634">
                  <c:v>8.2500000003476881</c:v>
                </c:pt>
                <c:pt idx="2635">
                  <c:v>8.2500000003478196</c:v>
                </c:pt>
                <c:pt idx="2636">
                  <c:v>8.2500000003479528</c:v>
                </c:pt>
                <c:pt idx="2637">
                  <c:v>8.2500000003480842</c:v>
                </c:pt>
                <c:pt idx="2638">
                  <c:v>8.2500000003482157</c:v>
                </c:pt>
                <c:pt idx="2639">
                  <c:v>8.2500000003483471</c:v>
                </c:pt>
                <c:pt idx="2640">
                  <c:v>8.2500000003484804</c:v>
                </c:pt>
                <c:pt idx="2641">
                  <c:v>8.2500000003486118</c:v>
                </c:pt>
                <c:pt idx="2642">
                  <c:v>8.2500000003487433</c:v>
                </c:pt>
                <c:pt idx="2643">
                  <c:v>8.2500000003488765</c:v>
                </c:pt>
                <c:pt idx="2644">
                  <c:v>8.2500000003490079</c:v>
                </c:pt>
                <c:pt idx="2645">
                  <c:v>8.2500000003491394</c:v>
                </c:pt>
                <c:pt idx="2646">
                  <c:v>8.2500000003492726</c:v>
                </c:pt>
                <c:pt idx="2647">
                  <c:v>8.2500000003494041</c:v>
                </c:pt>
                <c:pt idx="2648">
                  <c:v>8.2500000003495355</c:v>
                </c:pt>
                <c:pt idx="2649">
                  <c:v>8.2500000003496687</c:v>
                </c:pt>
                <c:pt idx="2650">
                  <c:v>8.2500000003498002</c:v>
                </c:pt>
                <c:pt idx="2651">
                  <c:v>8.2500000003499316</c:v>
                </c:pt>
                <c:pt idx="2652">
                  <c:v>8.2500000003500649</c:v>
                </c:pt>
                <c:pt idx="2653">
                  <c:v>8.2500000003501963</c:v>
                </c:pt>
                <c:pt idx="2654">
                  <c:v>8.2500000003503278</c:v>
                </c:pt>
                <c:pt idx="2655">
                  <c:v>8.2500000003504592</c:v>
                </c:pt>
                <c:pt idx="2656">
                  <c:v>8.2500000003505924</c:v>
                </c:pt>
                <c:pt idx="2657">
                  <c:v>8.2500000003507239</c:v>
                </c:pt>
                <c:pt idx="2658">
                  <c:v>8.2500000003508553</c:v>
                </c:pt>
                <c:pt idx="2659">
                  <c:v>8.2500000003509886</c:v>
                </c:pt>
                <c:pt idx="2660">
                  <c:v>8.25000000035112</c:v>
                </c:pt>
                <c:pt idx="2661">
                  <c:v>8.2500000003512515</c:v>
                </c:pt>
                <c:pt idx="2662">
                  <c:v>8.2500000003513847</c:v>
                </c:pt>
                <c:pt idx="2663">
                  <c:v>8.2500000003515161</c:v>
                </c:pt>
                <c:pt idx="2664">
                  <c:v>8.2500000003516476</c:v>
                </c:pt>
                <c:pt idx="2665">
                  <c:v>8.2500000003517808</c:v>
                </c:pt>
                <c:pt idx="2666">
                  <c:v>8.2500000003519123</c:v>
                </c:pt>
                <c:pt idx="2667">
                  <c:v>8.2500000003520437</c:v>
                </c:pt>
                <c:pt idx="2668">
                  <c:v>8.2500000003521752</c:v>
                </c:pt>
                <c:pt idx="2669">
                  <c:v>8.2500000003523084</c:v>
                </c:pt>
                <c:pt idx="2670">
                  <c:v>8.2500000003524399</c:v>
                </c:pt>
                <c:pt idx="2671">
                  <c:v>8.2500000003525713</c:v>
                </c:pt>
                <c:pt idx="2672">
                  <c:v>8.2500000003527045</c:v>
                </c:pt>
                <c:pt idx="2673">
                  <c:v>8.250000000352836</c:v>
                </c:pt>
                <c:pt idx="2674">
                  <c:v>8.2500000003529674</c:v>
                </c:pt>
                <c:pt idx="2675">
                  <c:v>8.2500000003531007</c:v>
                </c:pt>
                <c:pt idx="2676">
                  <c:v>8.2500000003532321</c:v>
                </c:pt>
                <c:pt idx="2677">
                  <c:v>8.2500000003533636</c:v>
                </c:pt>
                <c:pt idx="2678">
                  <c:v>8.2500000003534968</c:v>
                </c:pt>
                <c:pt idx="2679">
                  <c:v>8.2500000003536282</c:v>
                </c:pt>
                <c:pt idx="2680">
                  <c:v>8.2500000003537597</c:v>
                </c:pt>
                <c:pt idx="2681">
                  <c:v>8.2500000003538911</c:v>
                </c:pt>
                <c:pt idx="2682">
                  <c:v>8.2500000003540244</c:v>
                </c:pt>
                <c:pt idx="2683">
                  <c:v>8.2500000003541558</c:v>
                </c:pt>
                <c:pt idx="2684">
                  <c:v>8.2500000003542873</c:v>
                </c:pt>
                <c:pt idx="2685">
                  <c:v>8.2500000003544205</c:v>
                </c:pt>
                <c:pt idx="2686">
                  <c:v>8.2500000003545519</c:v>
                </c:pt>
                <c:pt idx="2687">
                  <c:v>8.2500000003546834</c:v>
                </c:pt>
                <c:pt idx="2688">
                  <c:v>8.2500000003548166</c:v>
                </c:pt>
                <c:pt idx="2689">
                  <c:v>8.2500000003549481</c:v>
                </c:pt>
                <c:pt idx="2690">
                  <c:v>8.2500000003550795</c:v>
                </c:pt>
                <c:pt idx="2691">
                  <c:v>8.2500000003552127</c:v>
                </c:pt>
                <c:pt idx="2692">
                  <c:v>8.2500000003553442</c:v>
                </c:pt>
                <c:pt idx="2693">
                  <c:v>8.2500000003554756</c:v>
                </c:pt>
                <c:pt idx="2694">
                  <c:v>8.2500000003556089</c:v>
                </c:pt>
                <c:pt idx="2695">
                  <c:v>8.2500000003557403</c:v>
                </c:pt>
                <c:pt idx="2696">
                  <c:v>8.2500000003558718</c:v>
                </c:pt>
                <c:pt idx="2697">
                  <c:v>8.2500000003560032</c:v>
                </c:pt>
                <c:pt idx="2698">
                  <c:v>8.2500000003561365</c:v>
                </c:pt>
                <c:pt idx="2699">
                  <c:v>8.2500000003562679</c:v>
                </c:pt>
                <c:pt idx="2700">
                  <c:v>8.2500000003563994</c:v>
                </c:pt>
                <c:pt idx="2701">
                  <c:v>8.2500000003565326</c:v>
                </c:pt>
                <c:pt idx="2702">
                  <c:v>8.250000000356664</c:v>
                </c:pt>
                <c:pt idx="2703">
                  <c:v>8.2500000003567955</c:v>
                </c:pt>
                <c:pt idx="2704">
                  <c:v>8.2500000003569287</c:v>
                </c:pt>
                <c:pt idx="2705">
                  <c:v>8.2500000003570602</c:v>
                </c:pt>
                <c:pt idx="2706">
                  <c:v>8.2500000003571916</c:v>
                </c:pt>
                <c:pt idx="2707">
                  <c:v>8.2500000003573248</c:v>
                </c:pt>
                <c:pt idx="2708">
                  <c:v>8.2500000003574563</c:v>
                </c:pt>
                <c:pt idx="2709">
                  <c:v>8.2500000003575877</c:v>
                </c:pt>
                <c:pt idx="2710">
                  <c:v>8.2500000003577192</c:v>
                </c:pt>
                <c:pt idx="2711">
                  <c:v>8.2500000003578524</c:v>
                </c:pt>
                <c:pt idx="2712">
                  <c:v>8.2500000003579839</c:v>
                </c:pt>
                <c:pt idx="2713">
                  <c:v>8.2500000003581153</c:v>
                </c:pt>
                <c:pt idx="2714">
                  <c:v>8.2500000003582485</c:v>
                </c:pt>
                <c:pt idx="2715">
                  <c:v>8.25000000035838</c:v>
                </c:pt>
                <c:pt idx="2716">
                  <c:v>8.2500000003585114</c:v>
                </c:pt>
                <c:pt idx="2717">
                  <c:v>8.2500000003586447</c:v>
                </c:pt>
                <c:pt idx="2718">
                  <c:v>8.2500000003587761</c:v>
                </c:pt>
                <c:pt idx="2719">
                  <c:v>8.2500000003589076</c:v>
                </c:pt>
                <c:pt idx="2720">
                  <c:v>8.2500000003590408</c:v>
                </c:pt>
                <c:pt idx="2721">
                  <c:v>8.2500000003591722</c:v>
                </c:pt>
                <c:pt idx="2722">
                  <c:v>8.2500000003593037</c:v>
                </c:pt>
                <c:pt idx="2723">
                  <c:v>8.2500000003594351</c:v>
                </c:pt>
                <c:pt idx="2724">
                  <c:v>8.2500000003595684</c:v>
                </c:pt>
                <c:pt idx="2725">
                  <c:v>8.2500000003596998</c:v>
                </c:pt>
                <c:pt idx="2726">
                  <c:v>8.2500000003598313</c:v>
                </c:pt>
                <c:pt idx="2727">
                  <c:v>8.2500000003599645</c:v>
                </c:pt>
                <c:pt idx="2728">
                  <c:v>8.250000000360096</c:v>
                </c:pt>
                <c:pt idx="2729">
                  <c:v>8.2500000003602274</c:v>
                </c:pt>
                <c:pt idx="2730">
                  <c:v>8.2500000003603606</c:v>
                </c:pt>
                <c:pt idx="2731">
                  <c:v>8.2500000003604921</c:v>
                </c:pt>
                <c:pt idx="2732">
                  <c:v>8.2500000003606235</c:v>
                </c:pt>
                <c:pt idx="2733">
                  <c:v>8.2500000003607568</c:v>
                </c:pt>
                <c:pt idx="2734">
                  <c:v>8.2500000003608882</c:v>
                </c:pt>
                <c:pt idx="2735">
                  <c:v>8.2500000003610197</c:v>
                </c:pt>
                <c:pt idx="2736">
                  <c:v>8.2500000003611529</c:v>
                </c:pt>
                <c:pt idx="2737">
                  <c:v>8.2500000003612843</c:v>
                </c:pt>
                <c:pt idx="2738">
                  <c:v>8.2500000003614158</c:v>
                </c:pt>
                <c:pt idx="2739">
                  <c:v>8.2500000003615472</c:v>
                </c:pt>
                <c:pt idx="2740">
                  <c:v>8.2500000003616805</c:v>
                </c:pt>
                <c:pt idx="2741">
                  <c:v>8.2500000003618119</c:v>
                </c:pt>
                <c:pt idx="2742">
                  <c:v>8.2500000003619434</c:v>
                </c:pt>
                <c:pt idx="2743">
                  <c:v>8.2500000003620766</c:v>
                </c:pt>
                <c:pt idx="2744">
                  <c:v>8.250000000362208</c:v>
                </c:pt>
                <c:pt idx="2745">
                  <c:v>8.2500000003623395</c:v>
                </c:pt>
                <c:pt idx="2746">
                  <c:v>8.2500000003624727</c:v>
                </c:pt>
                <c:pt idx="2747">
                  <c:v>8.2500000003626042</c:v>
                </c:pt>
                <c:pt idx="2748">
                  <c:v>8.2500000003627356</c:v>
                </c:pt>
                <c:pt idx="2749">
                  <c:v>8.2500000003628688</c:v>
                </c:pt>
                <c:pt idx="2750">
                  <c:v>8.2500000003630003</c:v>
                </c:pt>
                <c:pt idx="2751">
                  <c:v>8.2500000003631317</c:v>
                </c:pt>
                <c:pt idx="2752">
                  <c:v>8.2500000003632632</c:v>
                </c:pt>
                <c:pt idx="2753">
                  <c:v>8.2500000003633964</c:v>
                </c:pt>
                <c:pt idx="2754">
                  <c:v>8.2500000003635279</c:v>
                </c:pt>
                <c:pt idx="2755">
                  <c:v>8.2500000003636593</c:v>
                </c:pt>
                <c:pt idx="2756">
                  <c:v>8.2500000003637926</c:v>
                </c:pt>
                <c:pt idx="2757">
                  <c:v>8.250000000363924</c:v>
                </c:pt>
                <c:pt idx="2758">
                  <c:v>8.2500000003640555</c:v>
                </c:pt>
                <c:pt idx="2759">
                  <c:v>8.2500000003641887</c:v>
                </c:pt>
                <c:pt idx="2760">
                  <c:v>8.2500000003643201</c:v>
                </c:pt>
                <c:pt idx="2761">
                  <c:v>8.2500000003644516</c:v>
                </c:pt>
                <c:pt idx="2762">
                  <c:v>8.2500000003645848</c:v>
                </c:pt>
                <c:pt idx="2763">
                  <c:v>8.2500000003647163</c:v>
                </c:pt>
                <c:pt idx="2764">
                  <c:v>8.2500000003648477</c:v>
                </c:pt>
                <c:pt idx="2765">
                  <c:v>8.2500000003649792</c:v>
                </c:pt>
                <c:pt idx="2766">
                  <c:v>8.2500000003651124</c:v>
                </c:pt>
                <c:pt idx="2767">
                  <c:v>8.2500000003652438</c:v>
                </c:pt>
                <c:pt idx="2768">
                  <c:v>8.2500000003653753</c:v>
                </c:pt>
                <c:pt idx="2769">
                  <c:v>8.2500000003655085</c:v>
                </c:pt>
                <c:pt idx="2770">
                  <c:v>8.25000000036564</c:v>
                </c:pt>
                <c:pt idx="2771">
                  <c:v>8.2500000003657714</c:v>
                </c:pt>
                <c:pt idx="2772">
                  <c:v>8.2500000003659046</c:v>
                </c:pt>
                <c:pt idx="2773">
                  <c:v>8.2500000003660361</c:v>
                </c:pt>
                <c:pt idx="2774">
                  <c:v>8.2500000003661675</c:v>
                </c:pt>
                <c:pt idx="2775">
                  <c:v>8.2500000003663008</c:v>
                </c:pt>
                <c:pt idx="2776">
                  <c:v>8.2500000003664322</c:v>
                </c:pt>
                <c:pt idx="2777">
                  <c:v>8.2500000003665637</c:v>
                </c:pt>
                <c:pt idx="2778">
                  <c:v>8.2500000003666951</c:v>
                </c:pt>
                <c:pt idx="2779">
                  <c:v>8.2500000003668283</c:v>
                </c:pt>
                <c:pt idx="2780">
                  <c:v>8.2500000003669598</c:v>
                </c:pt>
                <c:pt idx="2781">
                  <c:v>8.2500000003670912</c:v>
                </c:pt>
                <c:pt idx="2782">
                  <c:v>8.2500000003672245</c:v>
                </c:pt>
                <c:pt idx="2783">
                  <c:v>8.2500000003673559</c:v>
                </c:pt>
                <c:pt idx="2784">
                  <c:v>8.2500000003674874</c:v>
                </c:pt>
                <c:pt idx="2785">
                  <c:v>8.2500000003676206</c:v>
                </c:pt>
                <c:pt idx="2786">
                  <c:v>8.2500000003677521</c:v>
                </c:pt>
                <c:pt idx="2787">
                  <c:v>8.2500000003678835</c:v>
                </c:pt>
                <c:pt idx="2788">
                  <c:v>8.2500000003680167</c:v>
                </c:pt>
                <c:pt idx="2789">
                  <c:v>8.2500000003681482</c:v>
                </c:pt>
                <c:pt idx="2790">
                  <c:v>8.2500000003682796</c:v>
                </c:pt>
                <c:pt idx="2791">
                  <c:v>8.2500000003684129</c:v>
                </c:pt>
                <c:pt idx="2792">
                  <c:v>8.2500000003685443</c:v>
                </c:pt>
                <c:pt idx="2793">
                  <c:v>8.2500000003686758</c:v>
                </c:pt>
                <c:pt idx="2794">
                  <c:v>8.2500000003688072</c:v>
                </c:pt>
                <c:pt idx="2795">
                  <c:v>8.2500000003689404</c:v>
                </c:pt>
                <c:pt idx="2796">
                  <c:v>8.2500000003690719</c:v>
                </c:pt>
                <c:pt idx="2797">
                  <c:v>8.2500000003692033</c:v>
                </c:pt>
                <c:pt idx="2798">
                  <c:v>8.2500000003693366</c:v>
                </c:pt>
                <c:pt idx="2799">
                  <c:v>8.250000000369468</c:v>
                </c:pt>
                <c:pt idx="2800">
                  <c:v>8.2500000003695995</c:v>
                </c:pt>
                <c:pt idx="2801">
                  <c:v>8.2500000003697327</c:v>
                </c:pt>
                <c:pt idx="2802">
                  <c:v>8.2500000003698641</c:v>
                </c:pt>
                <c:pt idx="2803">
                  <c:v>8.2500000003699956</c:v>
                </c:pt>
                <c:pt idx="2804">
                  <c:v>8.2500000003701288</c:v>
                </c:pt>
                <c:pt idx="2805">
                  <c:v>8.2500000003702603</c:v>
                </c:pt>
                <c:pt idx="2806">
                  <c:v>8.2500000003703917</c:v>
                </c:pt>
                <c:pt idx="2807">
                  <c:v>8.2500000003705232</c:v>
                </c:pt>
                <c:pt idx="2808">
                  <c:v>8.2500000003706564</c:v>
                </c:pt>
                <c:pt idx="2809">
                  <c:v>8.2500000003707878</c:v>
                </c:pt>
                <c:pt idx="2810">
                  <c:v>8.2500000003709193</c:v>
                </c:pt>
                <c:pt idx="2811">
                  <c:v>8.2500000003710525</c:v>
                </c:pt>
                <c:pt idx="2812">
                  <c:v>8.250000000371184</c:v>
                </c:pt>
                <c:pt idx="2813">
                  <c:v>8.2500000003713154</c:v>
                </c:pt>
                <c:pt idx="2814">
                  <c:v>8.2500000003714486</c:v>
                </c:pt>
                <c:pt idx="2815">
                  <c:v>8.2500000003715801</c:v>
                </c:pt>
                <c:pt idx="2816">
                  <c:v>8.2500000003717116</c:v>
                </c:pt>
                <c:pt idx="2817">
                  <c:v>8.2500000003718448</c:v>
                </c:pt>
                <c:pt idx="2818">
                  <c:v>8.2500000003719762</c:v>
                </c:pt>
                <c:pt idx="2819">
                  <c:v>8.2500000003721077</c:v>
                </c:pt>
                <c:pt idx="2820">
                  <c:v>8.2500000003722391</c:v>
                </c:pt>
                <c:pt idx="2821">
                  <c:v>8.2500000003723724</c:v>
                </c:pt>
                <c:pt idx="2822">
                  <c:v>8.2500000003725038</c:v>
                </c:pt>
                <c:pt idx="2823">
                  <c:v>8.2500000003726353</c:v>
                </c:pt>
                <c:pt idx="2824">
                  <c:v>8.2500000003727685</c:v>
                </c:pt>
                <c:pt idx="2825">
                  <c:v>8.2500000003728999</c:v>
                </c:pt>
                <c:pt idx="2826">
                  <c:v>8.2500000003730314</c:v>
                </c:pt>
                <c:pt idx="2827">
                  <c:v>8.2500000003731646</c:v>
                </c:pt>
                <c:pt idx="2828">
                  <c:v>8.2500000003732961</c:v>
                </c:pt>
                <c:pt idx="2829">
                  <c:v>8.2500000003734275</c:v>
                </c:pt>
                <c:pt idx="2830">
                  <c:v>8.2500000003735607</c:v>
                </c:pt>
                <c:pt idx="2831">
                  <c:v>8.2500000003736922</c:v>
                </c:pt>
                <c:pt idx="2832">
                  <c:v>8.2500000003738236</c:v>
                </c:pt>
                <c:pt idx="2833">
                  <c:v>8.2500000003739569</c:v>
                </c:pt>
                <c:pt idx="2834">
                  <c:v>8.2500000003740883</c:v>
                </c:pt>
                <c:pt idx="2835">
                  <c:v>8.2500000003742198</c:v>
                </c:pt>
                <c:pt idx="2836">
                  <c:v>8.2500000003743512</c:v>
                </c:pt>
                <c:pt idx="2837">
                  <c:v>8.2500000003744844</c:v>
                </c:pt>
                <c:pt idx="2838">
                  <c:v>8.2500000003746159</c:v>
                </c:pt>
                <c:pt idx="2839">
                  <c:v>8.2500000003747473</c:v>
                </c:pt>
                <c:pt idx="2840">
                  <c:v>8.2500000003748806</c:v>
                </c:pt>
                <c:pt idx="2841">
                  <c:v>8.250000000375012</c:v>
                </c:pt>
                <c:pt idx="2842">
                  <c:v>8.2500000003751435</c:v>
                </c:pt>
                <c:pt idx="2843">
                  <c:v>8.2500000003752767</c:v>
                </c:pt>
                <c:pt idx="2844">
                  <c:v>8.2500000003754081</c:v>
                </c:pt>
                <c:pt idx="2845">
                  <c:v>8.2500000003755396</c:v>
                </c:pt>
                <c:pt idx="2846">
                  <c:v>8.2500000003756728</c:v>
                </c:pt>
                <c:pt idx="2847">
                  <c:v>8.2500000003758043</c:v>
                </c:pt>
                <c:pt idx="2848">
                  <c:v>8.2500000003759357</c:v>
                </c:pt>
                <c:pt idx="2849">
                  <c:v>8.2500000003760672</c:v>
                </c:pt>
                <c:pt idx="2850">
                  <c:v>8.2500000003762004</c:v>
                </c:pt>
                <c:pt idx="2851">
                  <c:v>8.2500000003763319</c:v>
                </c:pt>
                <c:pt idx="2852">
                  <c:v>8.2500000003764633</c:v>
                </c:pt>
                <c:pt idx="2853">
                  <c:v>8.2500000003765965</c:v>
                </c:pt>
                <c:pt idx="2854">
                  <c:v>8.250000000376728</c:v>
                </c:pt>
                <c:pt idx="2855">
                  <c:v>8.2500000003768594</c:v>
                </c:pt>
                <c:pt idx="2856">
                  <c:v>8.2500000003769927</c:v>
                </c:pt>
                <c:pt idx="2857">
                  <c:v>8.2500000003771241</c:v>
                </c:pt>
                <c:pt idx="2858">
                  <c:v>8.2500000003772556</c:v>
                </c:pt>
                <c:pt idx="2859">
                  <c:v>8.2500000003773888</c:v>
                </c:pt>
                <c:pt idx="2860">
                  <c:v>8.2500000003775202</c:v>
                </c:pt>
                <c:pt idx="2861">
                  <c:v>8.2500000003776517</c:v>
                </c:pt>
                <c:pt idx="2862">
                  <c:v>8.2500000003777831</c:v>
                </c:pt>
                <c:pt idx="2863">
                  <c:v>8.2500000003779164</c:v>
                </c:pt>
                <c:pt idx="2864">
                  <c:v>8.2500000003780478</c:v>
                </c:pt>
                <c:pt idx="2865">
                  <c:v>8.2500000003781793</c:v>
                </c:pt>
                <c:pt idx="2866">
                  <c:v>8.2500000003783125</c:v>
                </c:pt>
                <c:pt idx="2867">
                  <c:v>8.2500000003784439</c:v>
                </c:pt>
                <c:pt idx="2868">
                  <c:v>8.2500000003785754</c:v>
                </c:pt>
                <c:pt idx="2869">
                  <c:v>8.2500000003787086</c:v>
                </c:pt>
                <c:pt idx="2870">
                  <c:v>8.2500000003788401</c:v>
                </c:pt>
                <c:pt idx="2871">
                  <c:v>8.2500000003789715</c:v>
                </c:pt>
                <c:pt idx="2872">
                  <c:v>8.2500000003791047</c:v>
                </c:pt>
                <c:pt idx="2873">
                  <c:v>8.2500000003792362</c:v>
                </c:pt>
                <c:pt idx="2874">
                  <c:v>8.2500000003793676</c:v>
                </c:pt>
                <c:pt idx="2875">
                  <c:v>8.2500000003795009</c:v>
                </c:pt>
                <c:pt idx="2876">
                  <c:v>8.2500000003796323</c:v>
                </c:pt>
                <c:pt idx="2877">
                  <c:v>8.2500000003797638</c:v>
                </c:pt>
                <c:pt idx="2878">
                  <c:v>8.2500000003798952</c:v>
                </c:pt>
                <c:pt idx="2879">
                  <c:v>8.2500000003800285</c:v>
                </c:pt>
                <c:pt idx="2880">
                  <c:v>8.2500000003801599</c:v>
                </c:pt>
                <c:pt idx="2881">
                  <c:v>8.2500000003802914</c:v>
                </c:pt>
                <c:pt idx="2882">
                  <c:v>8.2500000003804246</c:v>
                </c:pt>
                <c:pt idx="2883">
                  <c:v>8.250000000380556</c:v>
                </c:pt>
                <c:pt idx="2884">
                  <c:v>8.2500000003806875</c:v>
                </c:pt>
                <c:pt idx="2885">
                  <c:v>8.2500000003808207</c:v>
                </c:pt>
                <c:pt idx="2886">
                  <c:v>8.2500000003809522</c:v>
                </c:pt>
                <c:pt idx="2887">
                  <c:v>8.2500000003810836</c:v>
                </c:pt>
                <c:pt idx="2888">
                  <c:v>8.2500000003812168</c:v>
                </c:pt>
                <c:pt idx="2889">
                  <c:v>8.2500000003813483</c:v>
                </c:pt>
                <c:pt idx="2890">
                  <c:v>8.2500000003814797</c:v>
                </c:pt>
                <c:pt idx="2891">
                  <c:v>8.2500000003816112</c:v>
                </c:pt>
                <c:pt idx="2892">
                  <c:v>8.2500000003817444</c:v>
                </c:pt>
                <c:pt idx="2893">
                  <c:v>8.2500000003818759</c:v>
                </c:pt>
                <c:pt idx="2894">
                  <c:v>8.2500000003820073</c:v>
                </c:pt>
                <c:pt idx="2895">
                  <c:v>8.2500000003821405</c:v>
                </c:pt>
                <c:pt idx="2896">
                  <c:v>8.250000000382272</c:v>
                </c:pt>
                <c:pt idx="2897">
                  <c:v>8.2500000003824034</c:v>
                </c:pt>
                <c:pt idx="2898">
                  <c:v>8.2500000003825367</c:v>
                </c:pt>
                <c:pt idx="2899">
                  <c:v>8.2500000003826681</c:v>
                </c:pt>
                <c:pt idx="2900">
                  <c:v>8.2500000003827996</c:v>
                </c:pt>
                <c:pt idx="2901">
                  <c:v>8.2500000003829328</c:v>
                </c:pt>
                <c:pt idx="2902">
                  <c:v>8.2500000003830642</c:v>
                </c:pt>
                <c:pt idx="2903">
                  <c:v>8.2500000003831957</c:v>
                </c:pt>
                <c:pt idx="2904">
                  <c:v>8.2500000003833271</c:v>
                </c:pt>
                <c:pt idx="2905">
                  <c:v>8.2500000003834604</c:v>
                </c:pt>
                <c:pt idx="2906">
                  <c:v>8.2500000003835918</c:v>
                </c:pt>
                <c:pt idx="2907">
                  <c:v>8.2500000003837233</c:v>
                </c:pt>
                <c:pt idx="2908">
                  <c:v>8.2500000003838565</c:v>
                </c:pt>
                <c:pt idx="2909">
                  <c:v>8.250000000383988</c:v>
                </c:pt>
                <c:pt idx="2910">
                  <c:v>8.2500000003841194</c:v>
                </c:pt>
                <c:pt idx="2911">
                  <c:v>8.2500000003842526</c:v>
                </c:pt>
                <c:pt idx="2912">
                  <c:v>8.2500000003843841</c:v>
                </c:pt>
                <c:pt idx="2913">
                  <c:v>8.2500000003845155</c:v>
                </c:pt>
                <c:pt idx="2914">
                  <c:v>8.2500000003846488</c:v>
                </c:pt>
                <c:pt idx="2915">
                  <c:v>8.2500000003847802</c:v>
                </c:pt>
                <c:pt idx="2916">
                  <c:v>8.2500000003849117</c:v>
                </c:pt>
                <c:pt idx="2917">
                  <c:v>8.2500000003850449</c:v>
                </c:pt>
                <c:pt idx="2918">
                  <c:v>8.2500000003851763</c:v>
                </c:pt>
                <c:pt idx="2919">
                  <c:v>8.2500000003853078</c:v>
                </c:pt>
                <c:pt idx="2920">
                  <c:v>8.2500000003854392</c:v>
                </c:pt>
                <c:pt idx="2921">
                  <c:v>8.2500000003855725</c:v>
                </c:pt>
                <c:pt idx="2922">
                  <c:v>8.2500000003857039</c:v>
                </c:pt>
                <c:pt idx="2923">
                  <c:v>8.2500000003858354</c:v>
                </c:pt>
                <c:pt idx="2924">
                  <c:v>8.2500000003859686</c:v>
                </c:pt>
                <c:pt idx="2925">
                  <c:v>8.2500000003861</c:v>
                </c:pt>
                <c:pt idx="2926">
                  <c:v>8.2500000003862315</c:v>
                </c:pt>
                <c:pt idx="2927">
                  <c:v>8.2500000003863647</c:v>
                </c:pt>
                <c:pt idx="2928">
                  <c:v>8.2500000003864962</c:v>
                </c:pt>
                <c:pt idx="2929">
                  <c:v>8.2500000003866276</c:v>
                </c:pt>
                <c:pt idx="2930">
                  <c:v>8.2500000003867608</c:v>
                </c:pt>
                <c:pt idx="2931">
                  <c:v>8.2500000003868923</c:v>
                </c:pt>
                <c:pt idx="2932">
                  <c:v>8.2500000003870237</c:v>
                </c:pt>
                <c:pt idx="2933">
                  <c:v>8.2500000003871552</c:v>
                </c:pt>
                <c:pt idx="2934">
                  <c:v>8.2500000003872884</c:v>
                </c:pt>
                <c:pt idx="2935">
                  <c:v>8.2500000003874199</c:v>
                </c:pt>
                <c:pt idx="2936">
                  <c:v>8.2500000003875513</c:v>
                </c:pt>
                <c:pt idx="2937">
                  <c:v>8.2500000003876846</c:v>
                </c:pt>
                <c:pt idx="2938">
                  <c:v>8.250000000387816</c:v>
                </c:pt>
                <c:pt idx="2939">
                  <c:v>8.2500000003879475</c:v>
                </c:pt>
                <c:pt idx="2940">
                  <c:v>8.2500000003880807</c:v>
                </c:pt>
                <c:pt idx="2941">
                  <c:v>8.2500000003882121</c:v>
                </c:pt>
                <c:pt idx="2942">
                  <c:v>8.2500000003883436</c:v>
                </c:pt>
                <c:pt idx="2943">
                  <c:v>8.2500000003884768</c:v>
                </c:pt>
                <c:pt idx="2944">
                  <c:v>8.2500000003886083</c:v>
                </c:pt>
                <c:pt idx="2945">
                  <c:v>8.2500000003887397</c:v>
                </c:pt>
                <c:pt idx="2946">
                  <c:v>8.2500000003888712</c:v>
                </c:pt>
                <c:pt idx="2947">
                  <c:v>8.2500000003890044</c:v>
                </c:pt>
                <c:pt idx="2948">
                  <c:v>8.2500000003891358</c:v>
                </c:pt>
                <c:pt idx="2949">
                  <c:v>8.2500000003892673</c:v>
                </c:pt>
                <c:pt idx="2950">
                  <c:v>8.2500000003894005</c:v>
                </c:pt>
                <c:pt idx="2951">
                  <c:v>8.250000000389532</c:v>
                </c:pt>
                <c:pt idx="2952">
                  <c:v>8.2500000003896634</c:v>
                </c:pt>
                <c:pt idx="2953">
                  <c:v>8.2500000003897966</c:v>
                </c:pt>
                <c:pt idx="2954">
                  <c:v>8.2500000003899281</c:v>
                </c:pt>
                <c:pt idx="2955">
                  <c:v>8.2500000003900595</c:v>
                </c:pt>
                <c:pt idx="2956">
                  <c:v>8.2500000003901928</c:v>
                </c:pt>
                <c:pt idx="2957">
                  <c:v>8.2500000003903242</c:v>
                </c:pt>
                <c:pt idx="2958">
                  <c:v>8.2500000003904557</c:v>
                </c:pt>
                <c:pt idx="2959">
                  <c:v>8.2500000003905871</c:v>
                </c:pt>
                <c:pt idx="2960">
                  <c:v>8.2500000003907203</c:v>
                </c:pt>
                <c:pt idx="2961">
                  <c:v>8.2500000003908518</c:v>
                </c:pt>
                <c:pt idx="2962">
                  <c:v>8.2500000003909832</c:v>
                </c:pt>
                <c:pt idx="2963">
                  <c:v>8.2500000003911165</c:v>
                </c:pt>
                <c:pt idx="2964">
                  <c:v>8.2500000003912479</c:v>
                </c:pt>
                <c:pt idx="2965">
                  <c:v>8.2500000003913794</c:v>
                </c:pt>
                <c:pt idx="2966">
                  <c:v>8.2500000003915126</c:v>
                </c:pt>
                <c:pt idx="2967">
                  <c:v>8.2500000003916441</c:v>
                </c:pt>
                <c:pt idx="2968">
                  <c:v>8.2500000003917755</c:v>
                </c:pt>
                <c:pt idx="2969">
                  <c:v>8.2500000003919087</c:v>
                </c:pt>
                <c:pt idx="2970">
                  <c:v>8.2500000003920402</c:v>
                </c:pt>
                <c:pt idx="2971">
                  <c:v>8.2500000003921716</c:v>
                </c:pt>
                <c:pt idx="2972">
                  <c:v>8.2500000003923049</c:v>
                </c:pt>
                <c:pt idx="2973">
                  <c:v>8.2500000003924363</c:v>
                </c:pt>
                <c:pt idx="2974">
                  <c:v>8.2500000003925678</c:v>
                </c:pt>
                <c:pt idx="2975">
                  <c:v>8.2500000003926992</c:v>
                </c:pt>
                <c:pt idx="2976">
                  <c:v>8.2500000003928324</c:v>
                </c:pt>
                <c:pt idx="2977">
                  <c:v>8.2500000003929639</c:v>
                </c:pt>
                <c:pt idx="2978">
                  <c:v>8.2500000003930953</c:v>
                </c:pt>
                <c:pt idx="2979">
                  <c:v>8.2500000003932286</c:v>
                </c:pt>
                <c:pt idx="2980">
                  <c:v>8.25000000039336</c:v>
                </c:pt>
                <c:pt idx="2981">
                  <c:v>8.2500000003934915</c:v>
                </c:pt>
                <c:pt idx="2982">
                  <c:v>8.2500000003936247</c:v>
                </c:pt>
                <c:pt idx="2983">
                  <c:v>8.2500000003937561</c:v>
                </c:pt>
                <c:pt idx="2984">
                  <c:v>8.2500000003938876</c:v>
                </c:pt>
                <c:pt idx="2985">
                  <c:v>8.2500000003940208</c:v>
                </c:pt>
                <c:pt idx="2986">
                  <c:v>8.2500000003941523</c:v>
                </c:pt>
                <c:pt idx="2987">
                  <c:v>8.2500000003942837</c:v>
                </c:pt>
                <c:pt idx="2988">
                  <c:v>8.2500000003944152</c:v>
                </c:pt>
                <c:pt idx="2989">
                  <c:v>8.2500000003945484</c:v>
                </c:pt>
                <c:pt idx="2990">
                  <c:v>8.2500000003946798</c:v>
                </c:pt>
                <c:pt idx="2991">
                  <c:v>8.2500000003948113</c:v>
                </c:pt>
                <c:pt idx="2992">
                  <c:v>8.2500000003949445</c:v>
                </c:pt>
                <c:pt idx="2993">
                  <c:v>8.250000000395076</c:v>
                </c:pt>
                <c:pt idx="2994">
                  <c:v>8.2500000003952074</c:v>
                </c:pt>
                <c:pt idx="2995">
                  <c:v>8.2500000003953406</c:v>
                </c:pt>
                <c:pt idx="2996">
                  <c:v>8.2500000003954721</c:v>
                </c:pt>
                <c:pt idx="2997">
                  <c:v>8.2500000003956035</c:v>
                </c:pt>
                <c:pt idx="2998">
                  <c:v>8.2500000003957368</c:v>
                </c:pt>
                <c:pt idx="2999">
                  <c:v>8.2500000003958682</c:v>
                </c:pt>
                <c:pt idx="3000">
                  <c:v>8.2500000003959997</c:v>
                </c:pt>
                <c:pt idx="3001">
                  <c:v>8.2500000003961311</c:v>
                </c:pt>
                <c:pt idx="3002">
                  <c:v>8.2500000003962644</c:v>
                </c:pt>
                <c:pt idx="3003">
                  <c:v>8.2500000003963958</c:v>
                </c:pt>
                <c:pt idx="3004">
                  <c:v>8.2500000003965273</c:v>
                </c:pt>
                <c:pt idx="3005">
                  <c:v>8.2500000003966605</c:v>
                </c:pt>
                <c:pt idx="3006">
                  <c:v>8.2500000003967919</c:v>
                </c:pt>
                <c:pt idx="3007">
                  <c:v>8.2500000003969234</c:v>
                </c:pt>
                <c:pt idx="3008">
                  <c:v>8.2500000003970566</c:v>
                </c:pt>
                <c:pt idx="3009">
                  <c:v>8.2500000003971881</c:v>
                </c:pt>
                <c:pt idx="3010">
                  <c:v>8.2500000003973195</c:v>
                </c:pt>
                <c:pt idx="3011">
                  <c:v>8.2500000003974527</c:v>
                </c:pt>
                <c:pt idx="3012">
                  <c:v>8.2500000003975842</c:v>
                </c:pt>
                <c:pt idx="3013">
                  <c:v>8.2500000003977156</c:v>
                </c:pt>
                <c:pt idx="3014">
                  <c:v>8.2500000003978489</c:v>
                </c:pt>
                <c:pt idx="3015">
                  <c:v>8.2500000003979803</c:v>
                </c:pt>
                <c:pt idx="3016">
                  <c:v>8.2500000003981118</c:v>
                </c:pt>
                <c:pt idx="3017">
                  <c:v>8.2500000003982432</c:v>
                </c:pt>
                <c:pt idx="3018">
                  <c:v>8.2500000003983764</c:v>
                </c:pt>
                <c:pt idx="3019">
                  <c:v>8.2500000003985079</c:v>
                </c:pt>
                <c:pt idx="3020">
                  <c:v>8.2500000003986393</c:v>
                </c:pt>
                <c:pt idx="3021">
                  <c:v>8.2500000003987726</c:v>
                </c:pt>
                <c:pt idx="3022">
                  <c:v>8.250000000398904</c:v>
                </c:pt>
                <c:pt idx="3023">
                  <c:v>8.2500000003990355</c:v>
                </c:pt>
                <c:pt idx="3024">
                  <c:v>8.2500000003991687</c:v>
                </c:pt>
                <c:pt idx="3025">
                  <c:v>8.2500000003993001</c:v>
                </c:pt>
                <c:pt idx="3026">
                  <c:v>8.2500000003994316</c:v>
                </c:pt>
                <c:pt idx="3027">
                  <c:v>8.2500000003995648</c:v>
                </c:pt>
                <c:pt idx="3028">
                  <c:v>8.2500000003996963</c:v>
                </c:pt>
                <c:pt idx="3029">
                  <c:v>8.2500000003998277</c:v>
                </c:pt>
                <c:pt idx="3030">
                  <c:v>8.2500000003999592</c:v>
                </c:pt>
                <c:pt idx="3031">
                  <c:v>8.2500000004000924</c:v>
                </c:pt>
                <c:pt idx="3032">
                  <c:v>8.2500000004002239</c:v>
                </c:pt>
                <c:pt idx="3033">
                  <c:v>8.2500000004003553</c:v>
                </c:pt>
                <c:pt idx="3034">
                  <c:v>8.2500000004004885</c:v>
                </c:pt>
                <c:pt idx="3035">
                  <c:v>8.25000000040062</c:v>
                </c:pt>
                <c:pt idx="3036">
                  <c:v>8.2500000004007514</c:v>
                </c:pt>
                <c:pt idx="3037">
                  <c:v>8.2500000004008847</c:v>
                </c:pt>
                <c:pt idx="3038">
                  <c:v>8.2500000004010161</c:v>
                </c:pt>
                <c:pt idx="3039">
                  <c:v>8.2500000004011476</c:v>
                </c:pt>
                <c:pt idx="3040">
                  <c:v>8.2500000004012808</c:v>
                </c:pt>
                <c:pt idx="3041">
                  <c:v>8.2500000004014122</c:v>
                </c:pt>
                <c:pt idx="3042">
                  <c:v>8.2500000004015437</c:v>
                </c:pt>
                <c:pt idx="3043">
                  <c:v>8.2500000004016751</c:v>
                </c:pt>
                <c:pt idx="3044">
                  <c:v>8.2500000004018084</c:v>
                </c:pt>
                <c:pt idx="3045">
                  <c:v>8.2500000004019398</c:v>
                </c:pt>
                <c:pt idx="3046">
                  <c:v>8.2500000004020713</c:v>
                </c:pt>
                <c:pt idx="3047">
                  <c:v>8.2500000004022045</c:v>
                </c:pt>
                <c:pt idx="3048">
                  <c:v>8.2500000004023359</c:v>
                </c:pt>
                <c:pt idx="3049">
                  <c:v>8.2500000004024674</c:v>
                </c:pt>
                <c:pt idx="3050">
                  <c:v>8.2500000004026006</c:v>
                </c:pt>
                <c:pt idx="3051">
                  <c:v>8.2500000004027321</c:v>
                </c:pt>
                <c:pt idx="3052">
                  <c:v>8.2500000004028635</c:v>
                </c:pt>
                <c:pt idx="3053">
                  <c:v>8.2500000004029967</c:v>
                </c:pt>
                <c:pt idx="3054">
                  <c:v>8.2500000004031282</c:v>
                </c:pt>
                <c:pt idx="3055">
                  <c:v>8.2500000004032596</c:v>
                </c:pt>
                <c:pt idx="3056">
                  <c:v>8.2500000004033929</c:v>
                </c:pt>
                <c:pt idx="3057">
                  <c:v>8.2500000004035243</c:v>
                </c:pt>
                <c:pt idx="3058">
                  <c:v>8.2500000004036558</c:v>
                </c:pt>
                <c:pt idx="3059">
                  <c:v>8.2500000004037872</c:v>
                </c:pt>
                <c:pt idx="3060">
                  <c:v>8.2500000004039205</c:v>
                </c:pt>
                <c:pt idx="3061">
                  <c:v>8.2500000004040519</c:v>
                </c:pt>
                <c:pt idx="3062">
                  <c:v>8.2500000004041834</c:v>
                </c:pt>
                <c:pt idx="3063">
                  <c:v>8.2500000004043166</c:v>
                </c:pt>
                <c:pt idx="3064">
                  <c:v>8.250000000404448</c:v>
                </c:pt>
                <c:pt idx="3065">
                  <c:v>8.2500000004045795</c:v>
                </c:pt>
                <c:pt idx="3066">
                  <c:v>8.2500000004047127</c:v>
                </c:pt>
                <c:pt idx="3067">
                  <c:v>8.2500000004048442</c:v>
                </c:pt>
                <c:pt idx="3068">
                  <c:v>8.2500000004049756</c:v>
                </c:pt>
                <c:pt idx="3069">
                  <c:v>8.2500000004051088</c:v>
                </c:pt>
                <c:pt idx="3070">
                  <c:v>8.2500000004052403</c:v>
                </c:pt>
                <c:pt idx="3071">
                  <c:v>8.2500000004053717</c:v>
                </c:pt>
                <c:pt idx="3072">
                  <c:v>8.2500000004055032</c:v>
                </c:pt>
                <c:pt idx="3073">
                  <c:v>8.2500000004056364</c:v>
                </c:pt>
                <c:pt idx="3074">
                  <c:v>8.2500000004057679</c:v>
                </c:pt>
                <c:pt idx="3075">
                  <c:v>8.2500000004058993</c:v>
                </c:pt>
                <c:pt idx="3076">
                  <c:v>8.2500000004060325</c:v>
                </c:pt>
                <c:pt idx="3077">
                  <c:v>8.250000000406164</c:v>
                </c:pt>
                <c:pt idx="3078">
                  <c:v>8.2500000004062954</c:v>
                </c:pt>
                <c:pt idx="3079">
                  <c:v>8.2500000004064287</c:v>
                </c:pt>
                <c:pt idx="3080">
                  <c:v>8.2500000004065601</c:v>
                </c:pt>
                <c:pt idx="3081">
                  <c:v>8.2500000004066916</c:v>
                </c:pt>
                <c:pt idx="3082">
                  <c:v>8.2500000004068248</c:v>
                </c:pt>
                <c:pt idx="3083">
                  <c:v>8.2500000004069562</c:v>
                </c:pt>
                <c:pt idx="3084">
                  <c:v>8.2500000004070877</c:v>
                </c:pt>
                <c:pt idx="3085">
                  <c:v>8.2500000004072191</c:v>
                </c:pt>
                <c:pt idx="3086">
                  <c:v>8.2500000004073524</c:v>
                </c:pt>
                <c:pt idx="3087">
                  <c:v>8.2500000004074838</c:v>
                </c:pt>
                <c:pt idx="3088">
                  <c:v>8.2500000004076153</c:v>
                </c:pt>
                <c:pt idx="3089">
                  <c:v>8.2500000004077485</c:v>
                </c:pt>
                <c:pt idx="3090">
                  <c:v>8.25000000040788</c:v>
                </c:pt>
                <c:pt idx="3091">
                  <c:v>8.2500000004080114</c:v>
                </c:pt>
                <c:pt idx="3092">
                  <c:v>8.2500000004081446</c:v>
                </c:pt>
                <c:pt idx="3093">
                  <c:v>8.2500000004082761</c:v>
                </c:pt>
                <c:pt idx="3094">
                  <c:v>8.2500000004084075</c:v>
                </c:pt>
                <c:pt idx="3095">
                  <c:v>8.2500000004085408</c:v>
                </c:pt>
                <c:pt idx="3096">
                  <c:v>8.2500000004086722</c:v>
                </c:pt>
                <c:pt idx="3097">
                  <c:v>8.2500000004088037</c:v>
                </c:pt>
                <c:pt idx="3098">
                  <c:v>8.2500000004089369</c:v>
                </c:pt>
                <c:pt idx="3099">
                  <c:v>8.2500000004090683</c:v>
                </c:pt>
                <c:pt idx="3100">
                  <c:v>8.2500000004091998</c:v>
                </c:pt>
                <c:pt idx="3101">
                  <c:v>8.2500000004093312</c:v>
                </c:pt>
                <c:pt idx="3102">
                  <c:v>8.2500000004094645</c:v>
                </c:pt>
                <c:pt idx="3103">
                  <c:v>8.2500000004095959</c:v>
                </c:pt>
                <c:pt idx="3104">
                  <c:v>8.2500000004097274</c:v>
                </c:pt>
                <c:pt idx="3105">
                  <c:v>8.2500000004098606</c:v>
                </c:pt>
                <c:pt idx="3106">
                  <c:v>8.250000000409992</c:v>
                </c:pt>
                <c:pt idx="3107">
                  <c:v>8.2500000004101235</c:v>
                </c:pt>
                <c:pt idx="3108">
                  <c:v>8.2500000004102567</c:v>
                </c:pt>
                <c:pt idx="3109">
                  <c:v>8.2500000004103882</c:v>
                </c:pt>
                <c:pt idx="3110">
                  <c:v>8.2500000004105196</c:v>
                </c:pt>
                <c:pt idx="3111">
                  <c:v>8.2500000004106528</c:v>
                </c:pt>
                <c:pt idx="3112">
                  <c:v>8.2500000004107843</c:v>
                </c:pt>
                <c:pt idx="3113">
                  <c:v>8.2500000004109157</c:v>
                </c:pt>
                <c:pt idx="3114">
                  <c:v>8.2500000004110472</c:v>
                </c:pt>
                <c:pt idx="3115">
                  <c:v>8.2500000004111804</c:v>
                </c:pt>
                <c:pt idx="3116">
                  <c:v>8.2500000004113119</c:v>
                </c:pt>
                <c:pt idx="3117">
                  <c:v>8.2500000004114433</c:v>
                </c:pt>
                <c:pt idx="3118">
                  <c:v>8.2500000004115766</c:v>
                </c:pt>
                <c:pt idx="3119">
                  <c:v>8.250000000411708</c:v>
                </c:pt>
                <c:pt idx="3120">
                  <c:v>8.2500000004118395</c:v>
                </c:pt>
                <c:pt idx="3121">
                  <c:v>8.2500000004119727</c:v>
                </c:pt>
                <c:pt idx="3122">
                  <c:v>8.2500000004121041</c:v>
                </c:pt>
                <c:pt idx="3123">
                  <c:v>8.2500000004122356</c:v>
                </c:pt>
                <c:pt idx="3124">
                  <c:v>8.2500000004123688</c:v>
                </c:pt>
                <c:pt idx="3125">
                  <c:v>8.2500000004125003</c:v>
                </c:pt>
                <c:pt idx="3126">
                  <c:v>8.2500000004126317</c:v>
                </c:pt>
                <c:pt idx="3127">
                  <c:v>8.2500000004127632</c:v>
                </c:pt>
                <c:pt idx="3128">
                  <c:v>8.2500000004128964</c:v>
                </c:pt>
                <c:pt idx="3129">
                  <c:v>8.2500000004130278</c:v>
                </c:pt>
                <c:pt idx="3130">
                  <c:v>8.2500000004131593</c:v>
                </c:pt>
                <c:pt idx="3131">
                  <c:v>8.2500000004132925</c:v>
                </c:pt>
                <c:pt idx="3132">
                  <c:v>8.250000000413424</c:v>
                </c:pt>
                <c:pt idx="3133">
                  <c:v>8.2500000004135554</c:v>
                </c:pt>
                <c:pt idx="3134">
                  <c:v>8.2500000004136886</c:v>
                </c:pt>
                <c:pt idx="3135">
                  <c:v>8.2500000004138201</c:v>
                </c:pt>
                <c:pt idx="3136">
                  <c:v>8.2500000004139515</c:v>
                </c:pt>
                <c:pt idx="3137">
                  <c:v>8.2500000004140848</c:v>
                </c:pt>
                <c:pt idx="3138">
                  <c:v>8.2500000004142162</c:v>
                </c:pt>
                <c:pt idx="3139">
                  <c:v>8.2500000004143477</c:v>
                </c:pt>
                <c:pt idx="3140">
                  <c:v>8.2500000004144791</c:v>
                </c:pt>
                <c:pt idx="3141">
                  <c:v>8.2500000004146123</c:v>
                </c:pt>
                <c:pt idx="3142">
                  <c:v>8.2500000004147438</c:v>
                </c:pt>
                <c:pt idx="3143">
                  <c:v>8.2500000004148752</c:v>
                </c:pt>
                <c:pt idx="3144">
                  <c:v>8.2500000004150085</c:v>
                </c:pt>
                <c:pt idx="3145">
                  <c:v>8.2500000004151399</c:v>
                </c:pt>
                <c:pt idx="3146">
                  <c:v>8.2500000004152714</c:v>
                </c:pt>
                <c:pt idx="3147">
                  <c:v>8.2500000004154046</c:v>
                </c:pt>
                <c:pt idx="3148">
                  <c:v>8.2500000004155361</c:v>
                </c:pt>
                <c:pt idx="3149">
                  <c:v>8.2500000004156675</c:v>
                </c:pt>
                <c:pt idx="3150">
                  <c:v>8.2500000004158007</c:v>
                </c:pt>
                <c:pt idx="3151">
                  <c:v>8.2500000004159322</c:v>
                </c:pt>
                <c:pt idx="3152">
                  <c:v>8.2500000004160636</c:v>
                </c:pt>
                <c:pt idx="3153">
                  <c:v>8.2500000004161969</c:v>
                </c:pt>
                <c:pt idx="3154">
                  <c:v>8.2500000004163283</c:v>
                </c:pt>
                <c:pt idx="3155">
                  <c:v>8.2500000004164598</c:v>
                </c:pt>
                <c:pt idx="3156">
                  <c:v>8.2500000004165912</c:v>
                </c:pt>
                <c:pt idx="3157">
                  <c:v>8.2500000004167244</c:v>
                </c:pt>
                <c:pt idx="3158">
                  <c:v>8.2500000004168559</c:v>
                </c:pt>
                <c:pt idx="3159">
                  <c:v>8.2500000004169873</c:v>
                </c:pt>
                <c:pt idx="3160">
                  <c:v>8.2500000004171206</c:v>
                </c:pt>
                <c:pt idx="3161">
                  <c:v>8.250000000417252</c:v>
                </c:pt>
                <c:pt idx="3162">
                  <c:v>8.2500000004173835</c:v>
                </c:pt>
                <c:pt idx="3163">
                  <c:v>8.2500000004175167</c:v>
                </c:pt>
                <c:pt idx="3164">
                  <c:v>8.2500000004176481</c:v>
                </c:pt>
                <c:pt idx="3165">
                  <c:v>8.2500000004177796</c:v>
                </c:pt>
                <c:pt idx="3166">
                  <c:v>8.2500000004179128</c:v>
                </c:pt>
                <c:pt idx="3167">
                  <c:v>8.2500000004180443</c:v>
                </c:pt>
                <c:pt idx="3168">
                  <c:v>8.2500000004181757</c:v>
                </c:pt>
                <c:pt idx="3169">
                  <c:v>8.2500000004183072</c:v>
                </c:pt>
                <c:pt idx="3170">
                  <c:v>8.2500000004184404</c:v>
                </c:pt>
                <c:pt idx="3171">
                  <c:v>8.2500000004185718</c:v>
                </c:pt>
                <c:pt idx="3172">
                  <c:v>8.2500000004187033</c:v>
                </c:pt>
                <c:pt idx="3173">
                  <c:v>8.2500000004188365</c:v>
                </c:pt>
                <c:pt idx="3174">
                  <c:v>8.250000000418968</c:v>
                </c:pt>
                <c:pt idx="3175">
                  <c:v>8.2500000004190994</c:v>
                </c:pt>
                <c:pt idx="3176">
                  <c:v>8.2500000004192326</c:v>
                </c:pt>
                <c:pt idx="3177">
                  <c:v>8.2500000004193641</c:v>
                </c:pt>
                <c:pt idx="3178">
                  <c:v>8.2500000004194955</c:v>
                </c:pt>
                <c:pt idx="3179">
                  <c:v>8.2500000004196288</c:v>
                </c:pt>
                <c:pt idx="3180">
                  <c:v>8.2500000004197602</c:v>
                </c:pt>
                <c:pt idx="3181">
                  <c:v>8.2500000004198917</c:v>
                </c:pt>
                <c:pt idx="3182">
                  <c:v>8.2500000004200231</c:v>
                </c:pt>
                <c:pt idx="3183">
                  <c:v>8.2500000004201564</c:v>
                </c:pt>
                <c:pt idx="3184">
                  <c:v>8.2500000004202878</c:v>
                </c:pt>
                <c:pt idx="3185">
                  <c:v>8.2500000004204193</c:v>
                </c:pt>
                <c:pt idx="3186">
                  <c:v>8.2500000004205525</c:v>
                </c:pt>
                <c:pt idx="3187">
                  <c:v>8.2500000004206839</c:v>
                </c:pt>
                <c:pt idx="3188">
                  <c:v>8.2500000004208154</c:v>
                </c:pt>
                <c:pt idx="3189">
                  <c:v>8.2500000004209486</c:v>
                </c:pt>
                <c:pt idx="3190">
                  <c:v>8.2500000004210801</c:v>
                </c:pt>
                <c:pt idx="3191">
                  <c:v>8.2500000004212115</c:v>
                </c:pt>
                <c:pt idx="3192">
                  <c:v>8.2500000004213447</c:v>
                </c:pt>
                <c:pt idx="3193">
                  <c:v>8.2500000004214762</c:v>
                </c:pt>
                <c:pt idx="3194">
                  <c:v>8.2500000004216076</c:v>
                </c:pt>
                <c:pt idx="3195">
                  <c:v>8.2500000004217409</c:v>
                </c:pt>
                <c:pt idx="3196">
                  <c:v>8.2500000004218723</c:v>
                </c:pt>
                <c:pt idx="3197">
                  <c:v>8.2500000004220038</c:v>
                </c:pt>
                <c:pt idx="3198">
                  <c:v>8.2500000004221352</c:v>
                </c:pt>
                <c:pt idx="3199">
                  <c:v>8.2500000004222684</c:v>
                </c:pt>
                <c:pt idx="3200">
                  <c:v>8.2500000004223999</c:v>
                </c:pt>
                <c:pt idx="3201">
                  <c:v>8.2500000004225313</c:v>
                </c:pt>
                <c:pt idx="3202">
                  <c:v>8.2500000004226646</c:v>
                </c:pt>
                <c:pt idx="3203">
                  <c:v>8.250000000422796</c:v>
                </c:pt>
                <c:pt idx="3204">
                  <c:v>8.2500000004229275</c:v>
                </c:pt>
                <c:pt idx="3205">
                  <c:v>8.2500000004230607</c:v>
                </c:pt>
                <c:pt idx="3206">
                  <c:v>8.2500000004231921</c:v>
                </c:pt>
                <c:pt idx="3207">
                  <c:v>8.2500000004233236</c:v>
                </c:pt>
                <c:pt idx="3208">
                  <c:v>8.2500000004234568</c:v>
                </c:pt>
                <c:pt idx="3209">
                  <c:v>8.2500000004235883</c:v>
                </c:pt>
                <c:pt idx="3210">
                  <c:v>8.2500000004237197</c:v>
                </c:pt>
                <c:pt idx="3211">
                  <c:v>8.2500000004238512</c:v>
                </c:pt>
                <c:pt idx="3212">
                  <c:v>8.2500000004239844</c:v>
                </c:pt>
                <c:pt idx="3213">
                  <c:v>8.2500000004241159</c:v>
                </c:pt>
                <c:pt idx="3214">
                  <c:v>8.2500000004242473</c:v>
                </c:pt>
                <c:pt idx="3215">
                  <c:v>8.2500000004243805</c:v>
                </c:pt>
                <c:pt idx="3216">
                  <c:v>8.250000000424512</c:v>
                </c:pt>
                <c:pt idx="3217">
                  <c:v>8.2500000004246434</c:v>
                </c:pt>
                <c:pt idx="3218">
                  <c:v>8.2500000004247767</c:v>
                </c:pt>
                <c:pt idx="3219">
                  <c:v>8.2500000004249081</c:v>
                </c:pt>
                <c:pt idx="3220">
                  <c:v>8.2500000004250396</c:v>
                </c:pt>
                <c:pt idx="3221">
                  <c:v>8.2500000004251728</c:v>
                </c:pt>
                <c:pt idx="3222">
                  <c:v>8.2500000004253042</c:v>
                </c:pt>
                <c:pt idx="3223">
                  <c:v>8.2500000004254357</c:v>
                </c:pt>
                <c:pt idx="3224">
                  <c:v>8.2500000004255671</c:v>
                </c:pt>
                <c:pt idx="3225">
                  <c:v>8.2500000004257004</c:v>
                </c:pt>
                <c:pt idx="3226">
                  <c:v>8.2500000004258318</c:v>
                </c:pt>
                <c:pt idx="3227">
                  <c:v>8.2500000004259633</c:v>
                </c:pt>
                <c:pt idx="3228">
                  <c:v>8.2500000004260965</c:v>
                </c:pt>
                <c:pt idx="3229">
                  <c:v>8.2500000004262279</c:v>
                </c:pt>
                <c:pt idx="3230">
                  <c:v>8.2500000004263594</c:v>
                </c:pt>
                <c:pt idx="3231">
                  <c:v>8.2500000004264926</c:v>
                </c:pt>
                <c:pt idx="3232">
                  <c:v>8.2500000004266241</c:v>
                </c:pt>
                <c:pt idx="3233">
                  <c:v>8.2500000004267555</c:v>
                </c:pt>
                <c:pt idx="3234">
                  <c:v>8.2500000004268887</c:v>
                </c:pt>
                <c:pt idx="3235">
                  <c:v>8.2500000004270202</c:v>
                </c:pt>
                <c:pt idx="3236">
                  <c:v>8.2500000004271516</c:v>
                </c:pt>
                <c:pt idx="3237">
                  <c:v>8.2500000004272849</c:v>
                </c:pt>
                <c:pt idx="3238">
                  <c:v>8.2500000004274163</c:v>
                </c:pt>
                <c:pt idx="3239">
                  <c:v>8.2500000004275478</c:v>
                </c:pt>
                <c:pt idx="3240">
                  <c:v>8.2500000004276792</c:v>
                </c:pt>
                <c:pt idx="3241">
                  <c:v>8.2500000004278125</c:v>
                </c:pt>
                <c:pt idx="3242">
                  <c:v>8.2500000004279439</c:v>
                </c:pt>
                <c:pt idx="3243">
                  <c:v>8.2500000004280754</c:v>
                </c:pt>
                <c:pt idx="3244">
                  <c:v>8.2500000004282086</c:v>
                </c:pt>
                <c:pt idx="3245">
                  <c:v>8.25000000042834</c:v>
                </c:pt>
                <c:pt idx="3246">
                  <c:v>8.2500000004284715</c:v>
                </c:pt>
                <c:pt idx="3247">
                  <c:v>8.2500000004286047</c:v>
                </c:pt>
                <c:pt idx="3248">
                  <c:v>8.2500000004287362</c:v>
                </c:pt>
                <c:pt idx="3249">
                  <c:v>8.2500000004288676</c:v>
                </c:pt>
                <c:pt idx="3250">
                  <c:v>8.2500000004290008</c:v>
                </c:pt>
                <c:pt idx="3251">
                  <c:v>8.2500000004291323</c:v>
                </c:pt>
                <c:pt idx="3252">
                  <c:v>8.2500000004292637</c:v>
                </c:pt>
                <c:pt idx="3253">
                  <c:v>8.2500000004293952</c:v>
                </c:pt>
                <c:pt idx="3254">
                  <c:v>8.2500000004295284</c:v>
                </c:pt>
                <c:pt idx="3255">
                  <c:v>8.2500000004296599</c:v>
                </c:pt>
                <c:pt idx="3256">
                  <c:v>8.2500000004297913</c:v>
                </c:pt>
                <c:pt idx="3257">
                  <c:v>8.2500000004299245</c:v>
                </c:pt>
                <c:pt idx="3258">
                  <c:v>8.250000000430056</c:v>
                </c:pt>
                <c:pt idx="3259">
                  <c:v>8.2500000004301874</c:v>
                </c:pt>
                <c:pt idx="3260">
                  <c:v>8.2500000004303207</c:v>
                </c:pt>
                <c:pt idx="3261">
                  <c:v>8.2500000004304521</c:v>
                </c:pt>
                <c:pt idx="3262">
                  <c:v>8.2500000004305836</c:v>
                </c:pt>
                <c:pt idx="3263">
                  <c:v>8.2500000004307168</c:v>
                </c:pt>
                <c:pt idx="3264">
                  <c:v>8.2500000004308482</c:v>
                </c:pt>
                <c:pt idx="3265">
                  <c:v>8.2500000004309797</c:v>
                </c:pt>
                <c:pt idx="3266">
                  <c:v>8.2500000004311111</c:v>
                </c:pt>
                <c:pt idx="3267">
                  <c:v>8.2500000004312444</c:v>
                </c:pt>
                <c:pt idx="3268">
                  <c:v>8.2500000004313758</c:v>
                </c:pt>
                <c:pt idx="3269">
                  <c:v>8.2500000004315073</c:v>
                </c:pt>
                <c:pt idx="3270">
                  <c:v>8.2500000004316405</c:v>
                </c:pt>
                <c:pt idx="3271">
                  <c:v>8.250000000431772</c:v>
                </c:pt>
                <c:pt idx="3272">
                  <c:v>8.2500000004319034</c:v>
                </c:pt>
                <c:pt idx="3273">
                  <c:v>8.2500000004320366</c:v>
                </c:pt>
                <c:pt idx="3274">
                  <c:v>8.2500000004321681</c:v>
                </c:pt>
                <c:pt idx="3275">
                  <c:v>8.2500000004322995</c:v>
                </c:pt>
                <c:pt idx="3276">
                  <c:v>8.2500000004324328</c:v>
                </c:pt>
                <c:pt idx="3277">
                  <c:v>8.2500000004325642</c:v>
                </c:pt>
                <c:pt idx="3278">
                  <c:v>8.2500000004326957</c:v>
                </c:pt>
                <c:pt idx="3279">
                  <c:v>8.2500000004328289</c:v>
                </c:pt>
                <c:pt idx="3280">
                  <c:v>8.2500000004329603</c:v>
                </c:pt>
                <c:pt idx="3281">
                  <c:v>8.2500000004330918</c:v>
                </c:pt>
                <c:pt idx="3282">
                  <c:v>8.2500000004332232</c:v>
                </c:pt>
                <c:pt idx="3283">
                  <c:v>8.2500000004333565</c:v>
                </c:pt>
                <c:pt idx="3284">
                  <c:v>8.2500000004334879</c:v>
                </c:pt>
                <c:pt idx="3285">
                  <c:v>8.2500000004336194</c:v>
                </c:pt>
                <c:pt idx="3286">
                  <c:v>8.2500000004337526</c:v>
                </c:pt>
                <c:pt idx="3287">
                  <c:v>8.250000000433884</c:v>
                </c:pt>
                <c:pt idx="3288">
                  <c:v>8.2500000004340155</c:v>
                </c:pt>
                <c:pt idx="3289">
                  <c:v>8.2500000004341487</c:v>
                </c:pt>
                <c:pt idx="3290">
                  <c:v>8.2500000004342802</c:v>
                </c:pt>
                <c:pt idx="3291">
                  <c:v>8.2500000004344116</c:v>
                </c:pt>
                <c:pt idx="3292">
                  <c:v>8.2500000004345448</c:v>
                </c:pt>
                <c:pt idx="3293">
                  <c:v>8.2500000004346763</c:v>
                </c:pt>
                <c:pt idx="3294">
                  <c:v>8.2500000004348077</c:v>
                </c:pt>
                <c:pt idx="3295">
                  <c:v>8.2500000004349392</c:v>
                </c:pt>
                <c:pt idx="3296">
                  <c:v>8.2500000004350724</c:v>
                </c:pt>
                <c:pt idx="3297">
                  <c:v>8.2500000004352039</c:v>
                </c:pt>
                <c:pt idx="3298">
                  <c:v>8.2500000004353353</c:v>
                </c:pt>
                <c:pt idx="3299">
                  <c:v>8.2500000004354686</c:v>
                </c:pt>
                <c:pt idx="3300">
                  <c:v>8.2500000004356</c:v>
                </c:pt>
                <c:pt idx="3301">
                  <c:v>8.2500000004357315</c:v>
                </c:pt>
                <c:pt idx="3302">
                  <c:v>8.2500000004358647</c:v>
                </c:pt>
                <c:pt idx="3303">
                  <c:v>8.2500000004359961</c:v>
                </c:pt>
                <c:pt idx="3304">
                  <c:v>8.2500000004361276</c:v>
                </c:pt>
                <c:pt idx="3305">
                  <c:v>8.2500000004362608</c:v>
                </c:pt>
                <c:pt idx="3306">
                  <c:v>8.2500000004363923</c:v>
                </c:pt>
                <c:pt idx="3307">
                  <c:v>8.2500000004365237</c:v>
                </c:pt>
                <c:pt idx="3308">
                  <c:v>8.2500000004366552</c:v>
                </c:pt>
                <c:pt idx="3309">
                  <c:v>8.2500000004367884</c:v>
                </c:pt>
                <c:pt idx="3310">
                  <c:v>8.2500000004369198</c:v>
                </c:pt>
                <c:pt idx="3311">
                  <c:v>8.2500000004370513</c:v>
                </c:pt>
                <c:pt idx="3312">
                  <c:v>8.2500000004371845</c:v>
                </c:pt>
                <c:pt idx="3313">
                  <c:v>8.250000000437316</c:v>
                </c:pt>
                <c:pt idx="3314">
                  <c:v>8.2500000004374474</c:v>
                </c:pt>
                <c:pt idx="3315">
                  <c:v>8.2500000004375806</c:v>
                </c:pt>
                <c:pt idx="3316">
                  <c:v>8.2500000004377121</c:v>
                </c:pt>
                <c:pt idx="3317">
                  <c:v>8.2500000004378435</c:v>
                </c:pt>
                <c:pt idx="3318">
                  <c:v>8.2500000004379768</c:v>
                </c:pt>
                <c:pt idx="3319">
                  <c:v>8.2500000004381082</c:v>
                </c:pt>
                <c:pt idx="3320">
                  <c:v>8.2500000004382397</c:v>
                </c:pt>
                <c:pt idx="3321">
                  <c:v>8.2500000004383711</c:v>
                </c:pt>
                <c:pt idx="3322">
                  <c:v>8.2500000004385043</c:v>
                </c:pt>
                <c:pt idx="3323">
                  <c:v>8.2500000004386358</c:v>
                </c:pt>
                <c:pt idx="3324">
                  <c:v>8.2500000004387672</c:v>
                </c:pt>
                <c:pt idx="3325">
                  <c:v>8.2500000004389005</c:v>
                </c:pt>
                <c:pt idx="3326">
                  <c:v>8.2500000004390319</c:v>
                </c:pt>
                <c:pt idx="3327">
                  <c:v>8.2500000004391634</c:v>
                </c:pt>
                <c:pt idx="3328">
                  <c:v>8.2500000004392966</c:v>
                </c:pt>
                <c:pt idx="3329">
                  <c:v>8.250000000439428</c:v>
                </c:pt>
                <c:pt idx="3330">
                  <c:v>8.2500000004395595</c:v>
                </c:pt>
                <c:pt idx="3331">
                  <c:v>8.2500000004396927</c:v>
                </c:pt>
                <c:pt idx="3332">
                  <c:v>8.2500000004398242</c:v>
                </c:pt>
                <c:pt idx="3333">
                  <c:v>8.2500000004399556</c:v>
                </c:pt>
                <c:pt idx="3334">
                  <c:v>8.2500000004400889</c:v>
                </c:pt>
                <c:pt idx="3335">
                  <c:v>8.2500000004402203</c:v>
                </c:pt>
                <c:pt idx="3336">
                  <c:v>8.2500000004403518</c:v>
                </c:pt>
                <c:pt idx="3337">
                  <c:v>8.2500000004404832</c:v>
                </c:pt>
                <c:pt idx="3338">
                  <c:v>8.2500000004406164</c:v>
                </c:pt>
                <c:pt idx="3339">
                  <c:v>8.2500000004407479</c:v>
                </c:pt>
                <c:pt idx="3340">
                  <c:v>8.2500000004408793</c:v>
                </c:pt>
                <c:pt idx="3341">
                  <c:v>8.2500000004410126</c:v>
                </c:pt>
                <c:pt idx="3342">
                  <c:v>8.250000000441144</c:v>
                </c:pt>
                <c:pt idx="3343">
                  <c:v>8.2500000004412755</c:v>
                </c:pt>
                <c:pt idx="3344">
                  <c:v>8.2500000004414087</c:v>
                </c:pt>
                <c:pt idx="3345">
                  <c:v>8.2500000004415401</c:v>
                </c:pt>
                <c:pt idx="3346">
                  <c:v>8.2500000004416716</c:v>
                </c:pt>
                <c:pt idx="3347">
                  <c:v>8.2500000004418048</c:v>
                </c:pt>
                <c:pt idx="3348">
                  <c:v>8.2500000004419363</c:v>
                </c:pt>
                <c:pt idx="3349">
                  <c:v>8.2500000004420677</c:v>
                </c:pt>
                <c:pt idx="3350">
                  <c:v>8.2500000004421992</c:v>
                </c:pt>
                <c:pt idx="3351">
                  <c:v>8.2500000004423324</c:v>
                </c:pt>
                <c:pt idx="3352">
                  <c:v>8.2500000004424638</c:v>
                </c:pt>
                <c:pt idx="3353">
                  <c:v>8.2500000004425953</c:v>
                </c:pt>
                <c:pt idx="3354">
                  <c:v>8.2500000004427285</c:v>
                </c:pt>
                <c:pt idx="3355">
                  <c:v>8.25000000044286</c:v>
                </c:pt>
                <c:pt idx="3356">
                  <c:v>8.2500000004429914</c:v>
                </c:pt>
                <c:pt idx="3357">
                  <c:v>8.2500000004431246</c:v>
                </c:pt>
                <c:pt idx="3358">
                  <c:v>8.2500000004432561</c:v>
                </c:pt>
                <c:pt idx="3359">
                  <c:v>8.2500000004433875</c:v>
                </c:pt>
                <c:pt idx="3360">
                  <c:v>8.2500000004435208</c:v>
                </c:pt>
                <c:pt idx="3361">
                  <c:v>8.2500000004436522</c:v>
                </c:pt>
                <c:pt idx="3362">
                  <c:v>8.2500000004437837</c:v>
                </c:pt>
                <c:pt idx="3363">
                  <c:v>8.2500000004439151</c:v>
                </c:pt>
                <c:pt idx="3364">
                  <c:v>8.2500000004440484</c:v>
                </c:pt>
                <c:pt idx="3365">
                  <c:v>8.2500000004441798</c:v>
                </c:pt>
                <c:pt idx="3366">
                  <c:v>8.2500000004443113</c:v>
                </c:pt>
                <c:pt idx="3367">
                  <c:v>8.2500000004444445</c:v>
                </c:pt>
                <c:pt idx="3368">
                  <c:v>8.2500000004445759</c:v>
                </c:pt>
                <c:pt idx="3369">
                  <c:v>8.2500000004447074</c:v>
                </c:pt>
                <c:pt idx="3370">
                  <c:v>8.2500000004448406</c:v>
                </c:pt>
                <c:pt idx="3371">
                  <c:v>8.2500000004449721</c:v>
                </c:pt>
                <c:pt idx="3372">
                  <c:v>8.2500000004451035</c:v>
                </c:pt>
                <c:pt idx="3373">
                  <c:v>8.2500000004452367</c:v>
                </c:pt>
                <c:pt idx="3374">
                  <c:v>8.2500000004453682</c:v>
                </c:pt>
                <c:pt idx="3375">
                  <c:v>8.2500000004454996</c:v>
                </c:pt>
                <c:pt idx="3376">
                  <c:v>8.2500000004456329</c:v>
                </c:pt>
                <c:pt idx="3377">
                  <c:v>8.2500000004457643</c:v>
                </c:pt>
                <c:pt idx="3378">
                  <c:v>8.2500000004458958</c:v>
                </c:pt>
                <c:pt idx="3379">
                  <c:v>8.2500000004460272</c:v>
                </c:pt>
                <c:pt idx="3380">
                  <c:v>8.2500000004461604</c:v>
                </c:pt>
                <c:pt idx="3381">
                  <c:v>8.2500000004462919</c:v>
                </c:pt>
                <c:pt idx="3382">
                  <c:v>8.2500000004464233</c:v>
                </c:pt>
                <c:pt idx="3383">
                  <c:v>8.2500000004465566</c:v>
                </c:pt>
                <c:pt idx="3384">
                  <c:v>8.250000000446688</c:v>
                </c:pt>
                <c:pt idx="3385">
                  <c:v>8.2500000004468195</c:v>
                </c:pt>
                <c:pt idx="3386">
                  <c:v>8.2500000004469527</c:v>
                </c:pt>
                <c:pt idx="3387">
                  <c:v>8.2500000004470841</c:v>
                </c:pt>
                <c:pt idx="3388">
                  <c:v>8.2500000004472156</c:v>
                </c:pt>
                <c:pt idx="3389">
                  <c:v>8.2500000004473488</c:v>
                </c:pt>
                <c:pt idx="3390">
                  <c:v>8.2500000004474803</c:v>
                </c:pt>
                <c:pt idx="3391">
                  <c:v>8.2500000004476117</c:v>
                </c:pt>
                <c:pt idx="3392">
                  <c:v>8.2500000004477432</c:v>
                </c:pt>
                <c:pt idx="3393">
                  <c:v>8.2500000004478764</c:v>
                </c:pt>
                <c:pt idx="3394">
                  <c:v>8.2500000004480079</c:v>
                </c:pt>
                <c:pt idx="3395">
                  <c:v>8.2500000004481393</c:v>
                </c:pt>
                <c:pt idx="3396">
                  <c:v>8.2500000004482725</c:v>
                </c:pt>
                <c:pt idx="3397">
                  <c:v>8.250000000448404</c:v>
                </c:pt>
                <c:pt idx="3398">
                  <c:v>8.2500000004485354</c:v>
                </c:pt>
                <c:pt idx="3399">
                  <c:v>8.2500000004486687</c:v>
                </c:pt>
                <c:pt idx="3400">
                  <c:v>8.2500000004488001</c:v>
                </c:pt>
                <c:pt idx="3401">
                  <c:v>8.2500000004489316</c:v>
                </c:pt>
                <c:pt idx="3402">
                  <c:v>8.2500000004490648</c:v>
                </c:pt>
                <c:pt idx="3403">
                  <c:v>8.2500000004491962</c:v>
                </c:pt>
                <c:pt idx="3404">
                  <c:v>8.2500000004493277</c:v>
                </c:pt>
                <c:pt idx="3405">
                  <c:v>8.2500000004494591</c:v>
                </c:pt>
                <c:pt idx="3406">
                  <c:v>8.2500000004495924</c:v>
                </c:pt>
                <c:pt idx="3407">
                  <c:v>8.2500000004497238</c:v>
                </c:pt>
                <c:pt idx="3408">
                  <c:v>8.2500000004498553</c:v>
                </c:pt>
                <c:pt idx="3409">
                  <c:v>8.2500000004499885</c:v>
                </c:pt>
                <c:pt idx="3410">
                  <c:v>8.2500000004501199</c:v>
                </c:pt>
                <c:pt idx="3411">
                  <c:v>8.2500000004502514</c:v>
                </c:pt>
                <c:pt idx="3412">
                  <c:v>8.2500000004503846</c:v>
                </c:pt>
                <c:pt idx="3413">
                  <c:v>8.2500000004505161</c:v>
                </c:pt>
                <c:pt idx="3414">
                  <c:v>8.2500000004506475</c:v>
                </c:pt>
                <c:pt idx="3415">
                  <c:v>8.2500000004507807</c:v>
                </c:pt>
                <c:pt idx="3416">
                  <c:v>8.2500000004509122</c:v>
                </c:pt>
                <c:pt idx="3417">
                  <c:v>8.2500000004510436</c:v>
                </c:pt>
                <c:pt idx="3418">
                  <c:v>8.2500000004511769</c:v>
                </c:pt>
                <c:pt idx="3419">
                  <c:v>8.2500000004513083</c:v>
                </c:pt>
                <c:pt idx="3420">
                  <c:v>8.2500000004514398</c:v>
                </c:pt>
                <c:pt idx="3421">
                  <c:v>8.2500000004515712</c:v>
                </c:pt>
                <c:pt idx="3422">
                  <c:v>8.2500000004517045</c:v>
                </c:pt>
                <c:pt idx="3423">
                  <c:v>8.2500000004518359</c:v>
                </c:pt>
                <c:pt idx="3424">
                  <c:v>8.2500000004519674</c:v>
                </c:pt>
                <c:pt idx="3425">
                  <c:v>8.2500000004521006</c:v>
                </c:pt>
                <c:pt idx="3426">
                  <c:v>8.250000000452232</c:v>
                </c:pt>
                <c:pt idx="3427">
                  <c:v>8.2500000004523635</c:v>
                </c:pt>
                <c:pt idx="3428">
                  <c:v>8.2500000004524967</c:v>
                </c:pt>
                <c:pt idx="3429">
                  <c:v>8.2500000004526282</c:v>
                </c:pt>
                <c:pt idx="3430">
                  <c:v>8.2500000004527596</c:v>
                </c:pt>
                <c:pt idx="3431">
                  <c:v>8.2500000004528928</c:v>
                </c:pt>
                <c:pt idx="3432">
                  <c:v>8.2500000004530243</c:v>
                </c:pt>
                <c:pt idx="3433">
                  <c:v>8.2500000004531557</c:v>
                </c:pt>
                <c:pt idx="3434">
                  <c:v>8.2500000004532872</c:v>
                </c:pt>
                <c:pt idx="3435">
                  <c:v>8.2500000004534204</c:v>
                </c:pt>
                <c:pt idx="3436">
                  <c:v>8.2500000004535519</c:v>
                </c:pt>
                <c:pt idx="3437">
                  <c:v>8.2500000004536833</c:v>
                </c:pt>
                <c:pt idx="3438">
                  <c:v>8.2500000004538165</c:v>
                </c:pt>
                <c:pt idx="3439">
                  <c:v>8.250000000453948</c:v>
                </c:pt>
                <c:pt idx="3440">
                  <c:v>8.2500000004540794</c:v>
                </c:pt>
                <c:pt idx="3441">
                  <c:v>8.2500000004542127</c:v>
                </c:pt>
                <c:pt idx="3442">
                  <c:v>8.2500000004543441</c:v>
                </c:pt>
                <c:pt idx="3443">
                  <c:v>8.2500000004544756</c:v>
                </c:pt>
                <c:pt idx="3444">
                  <c:v>8.2500000004546088</c:v>
                </c:pt>
                <c:pt idx="3445">
                  <c:v>8.2500000004547402</c:v>
                </c:pt>
                <c:pt idx="3446">
                  <c:v>8.2500000004548717</c:v>
                </c:pt>
                <c:pt idx="3447">
                  <c:v>8.2500000004550031</c:v>
                </c:pt>
                <c:pt idx="3448">
                  <c:v>8.2500000004551364</c:v>
                </c:pt>
                <c:pt idx="3449">
                  <c:v>8.2500000004552678</c:v>
                </c:pt>
                <c:pt idx="3450">
                  <c:v>8.2500000004553993</c:v>
                </c:pt>
                <c:pt idx="3451">
                  <c:v>8.2500000004555325</c:v>
                </c:pt>
                <c:pt idx="3452">
                  <c:v>8.250000000455664</c:v>
                </c:pt>
                <c:pt idx="3453">
                  <c:v>8.2500000004557954</c:v>
                </c:pt>
                <c:pt idx="3454">
                  <c:v>8.2500000004559286</c:v>
                </c:pt>
                <c:pt idx="3455">
                  <c:v>8.2500000004560601</c:v>
                </c:pt>
                <c:pt idx="3456">
                  <c:v>8.2500000004561915</c:v>
                </c:pt>
                <c:pt idx="3457">
                  <c:v>8.2500000004563248</c:v>
                </c:pt>
                <c:pt idx="3458">
                  <c:v>8.2500000004564562</c:v>
                </c:pt>
                <c:pt idx="3459">
                  <c:v>8.2500000004565877</c:v>
                </c:pt>
                <c:pt idx="3460">
                  <c:v>8.2500000004567209</c:v>
                </c:pt>
                <c:pt idx="3461">
                  <c:v>8.2500000004568523</c:v>
                </c:pt>
                <c:pt idx="3462">
                  <c:v>8.2500000004569838</c:v>
                </c:pt>
                <c:pt idx="3463">
                  <c:v>8.2500000004571152</c:v>
                </c:pt>
                <c:pt idx="3464">
                  <c:v>8.2500000004572485</c:v>
                </c:pt>
                <c:pt idx="3465">
                  <c:v>8.2500000004573799</c:v>
                </c:pt>
                <c:pt idx="3466">
                  <c:v>8.2500000004575114</c:v>
                </c:pt>
                <c:pt idx="3467">
                  <c:v>8.2500000004576446</c:v>
                </c:pt>
                <c:pt idx="3468">
                  <c:v>8.250000000457776</c:v>
                </c:pt>
                <c:pt idx="3469">
                  <c:v>8.2500000004579075</c:v>
                </c:pt>
                <c:pt idx="3470">
                  <c:v>8.2500000004580407</c:v>
                </c:pt>
                <c:pt idx="3471">
                  <c:v>8.2500000004581722</c:v>
                </c:pt>
                <c:pt idx="3472">
                  <c:v>8.2500000004583036</c:v>
                </c:pt>
                <c:pt idx="3473">
                  <c:v>8.2500000004584368</c:v>
                </c:pt>
                <c:pt idx="3474">
                  <c:v>8.2500000004585683</c:v>
                </c:pt>
                <c:pt idx="3475">
                  <c:v>8.2500000004586997</c:v>
                </c:pt>
                <c:pt idx="3476">
                  <c:v>8.2500000004588312</c:v>
                </c:pt>
                <c:pt idx="3477">
                  <c:v>8.2500000004589644</c:v>
                </c:pt>
                <c:pt idx="3478">
                  <c:v>8.2500000004590959</c:v>
                </c:pt>
                <c:pt idx="3479">
                  <c:v>8.2500000004592273</c:v>
                </c:pt>
                <c:pt idx="3480">
                  <c:v>8.2500000004593605</c:v>
                </c:pt>
                <c:pt idx="3481">
                  <c:v>8.250000000459492</c:v>
                </c:pt>
                <c:pt idx="3482">
                  <c:v>8.2500000004596235</c:v>
                </c:pt>
                <c:pt idx="3483">
                  <c:v>8.2500000004597567</c:v>
                </c:pt>
                <c:pt idx="3484">
                  <c:v>8.2500000004598881</c:v>
                </c:pt>
                <c:pt idx="3485">
                  <c:v>8.2500000004600196</c:v>
                </c:pt>
                <c:pt idx="3486">
                  <c:v>8.2500000004601528</c:v>
                </c:pt>
                <c:pt idx="3487">
                  <c:v>8.2500000004602843</c:v>
                </c:pt>
                <c:pt idx="3488">
                  <c:v>8.2500000004604157</c:v>
                </c:pt>
                <c:pt idx="3489">
                  <c:v>8.2500000004605472</c:v>
                </c:pt>
                <c:pt idx="3490">
                  <c:v>8.2500000004606804</c:v>
                </c:pt>
                <c:pt idx="3491">
                  <c:v>8.2500000004608118</c:v>
                </c:pt>
                <c:pt idx="3492">
                  <c:v>8.2500000004609433</c:v>
                </c:pt>
                <c:pt idx="3493">
                  <c:v>8.2500000004610765</c:v>
                </c:pt>
                <c:pt idx="3494">
                  <c:v>8.250000000461208</c:v>
                </c:pt>
                <c:pt idx="3495">
                  <c:v>8.2500000004613394</c:v>
                </c:pt>
                <c:pt idx="3496">
                  <c:v>8.2500000004614726</c:v>
                </c:pt>
                <c:pt idx="3497">
                  <c:v>8.2500000004616041</c:v>
                </c:pt>
                <c:pt idx="3498">
                  <c:v>8.2500000004617355</c:v>
                </c:pt>
                <c:pt idx="3499">
                  <c:v>8.2500000004618688</c:v>
                </c:pt>
                <c:pt idx="3500">
                  <c:v>8.2500000004620002</c:v>
                </c:pt>
                <c:pt idx="3501">
                  <c:v>8.2500000004621317</c:v>
                </c:pt>
                <c:pt idx="3502">
                  <c:v>8.2500000004622631</c:v>
                </c:pt>
                <c:pt idx="3503">
                  <c:v>8.2500000004623963</c:v>
                </c:pt>
                <c:pt idx="3504">
                  <c:v>8.2500000004625278</c:v>
                </c:pt>
                <c:pt idx="3505">
                  <c:v>8.2500000004626592</c:v>
                </c:pt>
                <c:pt idx="3506">
                  <c:v>8.2500000004627925</c:v>
                </c:pt>
                <c:pt idx="3507">
                  <c:v>8.2500000004629239</c:v>
                </c:pt>
                <c:pt idx="3508">
                  <c:v>8.2500000004630554</c:v>
                </c:pt>
                <c:pt idx="3509">
                  <c:v>8.2500000004631886</c:v>
                </c:pt>
                <c:pt idx="3510">
                  <c:v>8.25000000046332</c:v>
                </c:pt>
                <c:pt idx="3511">
                  <c:v>8.2500000004634515</c:v>
                </c:pt>
                <c:pt idx="3512">
                  <c:v>8.2500000004635847</c:v>
                </c:pt>
                <c:pt idx="3513">
                  <c:v>8.2500000004637162</c:v>
                </c:pt>
                <c:pt idx="3514">
                  <c:v>8.2500000004638476</c:v>
                </c:pt>
                <c:pt idx="3515">
                  <c:v>8.2500000004639809</c:v>
                </c:pt>
                <c:pt idx="3516">
                  <c:v>8.2500000004641123</c:v>
                </c:pt>
                <c:pt idx="3517">
                  <c:v>8.2500000004642438</c:v>
                </c:pt>
                <c:pt idx="3518">
                  <c:v>8.2500000004643752</c:v>
                </c:pt>
                <c:pt idx="3519">
                  <c:v>8.2500000004645084</c:v>
                </c:pt>
                <c:pt idx="3520">
                  <c:v>8.2500000004646399</c:v>
                </c:pt>
                <c:pt idx="3521">
                  <c:v>8.2500000004647713</c:v>
                </c:pt>
                <c:pt idx="3522">
                  <c:v>8.2500000004649046</c:v>
                </c:pt>
                <c:pt idx="3523">
                  <c:v>8.250000000465036</c:v>
                </c:pt>
                <c:pt idx="3524">
                  <c:v>8.2500000004651675</c:v>
                </c:pt>
                <c:pt idx="3525">
                  <c:v>8.2500000004653007</c:v>
                </c:pt>
                <c:pt idx="3526">
                  <c:v>8.2500000004654321</c:v>
                </c:pt>
                <c:pt idx="3527">
                  <c:v>8.2500000004655636</c:v>
                </c:pt>
                <c:pt idx="3528">
                  <c:v>8.2500000004656968</c:v>
                </c:pt>
                <c:pt idx="3529">
                  <c:v>8.2500000004658283</c:v>
                </c:pt>
                <c:pt idx="3530">
                  <c:v>8.2500000004659597</c:v>
                </c:pt>
                <c:pt idx="3531">
                  <c:v>8.2500000004660912</c:v>
                </c:pt>
                <c:pt idx="3532">
                  <c:v>8.2500000004662244</c:v>
                </c:pt>
                <c:pt idx="3533">
                  <c:v>8.2500000004663558</c:v>
                </c:pt>
                <c:pt idx="3534">
                  <c:v>8.2500000004664873</c:v>
                </c:pt>
                <c:pt idx="3535">
                  <c:v>8.2500000004666205</c:v>
                </c:pt>
                <c:pt idx="3536">
                  <c:v>8.250000000466752</c:v>
                </c:pt>
                <c:pt idx="3537">
                  <c:v>8.2500000004668834</c:v>
                </c:pt>
                <c:pt idx="3538">
                  <c:v>8.2500000004670166</c:v>
                </c:pt>
                <c:pt idx="3539">
                  <c:v>8.2500000004671481</c:v>
                </c:pt>
                <c:pt idx="3540">
                  <c:v>8.2500000004672795</c:v>
                </c:pt>
                <c:pt idx="3541">
                  <c:v>8.2500000004674128</c:v>
                </c:pt>
                <c:pt idx="3542">
                  <c:v>8.2500000004675442</c:v>
                </c:pt>
                <c:pt idx="3543">
                  <c:v>8.2500000004676757</c:v>
                </c:pt>
                <c:pt idx="3544">
                  <c:v>8.2500000004678071</c:v>
                </c:pt>
                <c:pt idx="3545">
                  <c:v>8.2500000004679404</c:v>
                </c:pt>
                <c:pt idx="3546">
                  <c:v>8.2500000004680718</c:v>
                </c:pt>
                <c:pt idx="3547">
                  <c:v>8.2500000004682033</c:v>
                </c:pt>
                <c:pt idx="3548">
                  <c:v>8.2500000004683365</c:v>
                </c:pt>
                <c:pt idx="3549">
                  <c:v>8.2500000004684679</c:v>
                </c:pt>
                <c:pt idx="3550">
                  <c:v>8.2500000004685994</c:v>
                </c:pt>
                <c:pt idx="3551">
                  <c:v>8.2500000004687326</c:v>
                </c:pt>
                <c:pt idx="3552">
                  <c:v>8.2500000004688641</c:v>
                </c:pt>
                <c:pt idx="3553">
                  <c:v>8.2500000004689955</c:v>
                </c:pt>
                <c:pt idx="3554">
                  <c:v>8.2500000004691287</c:v>
                </c:pt>
                <c:pt idx="3555">
                  <c:v>8.2500000004692602</c:v>
                </c:pt>
                <c:pt idx="3556">
                  <c:v>8.2500000004693916</c:v>
                </c:pt>
                <c:pt idx="3557">
                  <c:v>8.2500000004695249</c:v>
                </c:pt>
                <c:pt idx="3558">
                  <c:v>8.2500000004696563</c:v>
                </c:pt>
                <c:pt idx="3559">
                  <c:v>8.2500000004697878</c:v>
                </c:pt>
                <c:pt idx="3560">
                  <c:v>8.2500000004699192</c:v>
                </c:pt>
                <c:pt idx="3561">
                  <c:v>8.2500000004700524</c:v>
                </c:pt>
                <c:pt idx="3562">
                  <c:v>8.2500000004701839</c:v>
                </c:pt>
                <c:pt idx="3563">
                  <c:v>8.2500000004703153</c:v>
                </c:pt>
                <c:pt idx="3564">
                  <c:v>8.2500000004704486</c:v>
                </c:pt>
                <c:pt idx="3565">
                  <c:v>8.25000000047058</c:v>
                </c:pt>
                <c:pt idx="3566">
                  <c:v>8.2500000004707115</c:v>
                </c:pt>
                <c:pt idx="3567">
                  <c:v>8.2500000004708447</c:v>
                </c:pt>
                <c:pt idx="3568">
                  <c:v>8.2500000004709761</c:v>
                </c:pt>
                <c:pt idx="3569">
                  <c:v>8.2500000004711076</c:v>
                </c:pt>
                <c:pt idx="3570">
                  <c:v>8.2500000004712408</c:v>
                </c:pt>
                <c:pt idx="3571">
                  <c:v>8.2500000004713723</c:v>
                </c:pt>
                <c:pt idx="3572">
                  <c:v>8.2500000004715037</c:v>
                </c:pt>
                <c:pt idx="3573">
                  <c:v>8.2500000004716352</c:v>
                </c:pt>
                <c:pt idx="3574">
                  <c:v>8.2500000004717684</c:v>
                </c:pt>
                <c:pt idx="3575">
                  <c:v>8.2500000004718999</c:v>
                </c:pt>
                <c:pt idx="3576">
                  <c:v>8.2500000004720313</c:v>
                </c:pt>
                <c:pt idx="3577">
                  <c:v>8.2500000004721645</c:v>
                </c:pt>
                <c:pt idx="3578">
                  <c:v>8.250000000472296</c:v>
                </c:pt>
                <c:pt idx="3579">
                  <c:v>8.2500000004724274</c:v>
                </c:pt>
                <c:pt idx="3580">
                  <c:v>8.2500000004725607</c:v>
                </c:pt>
                <c:pt idx="3581">
                  <c:v>8.2500000004726921</c:v>
                </c:pt>
                <c:pt idx="3582">
                  <c:v>8.2500000004728236</c:v>
                </c:pt>
                <c:pt idx="3583">
                  <c:v>8.2500000004729568</c:v>
                </c:pt>
                <c:pt idx="3584">
                  <c:v>8.2500000004730882</c:v>
                </c:pt>
                <c:pt idx="3585">
                  <c:v>8.2500000004732197</c:v>
                </c:pt>
                <c:pt idx="3586">
                  <c:v>8.2500000004733511</c:v>
                </c:pt>
                <c:pt idx="3587">
                  <c:v>8.2500000004734844</c:v>
                </c:pt>
                <c:pt idx="3588">
                  <c:v>8.2500000004736158</c:v>
                </c:pt>
                <c:pt idx="3589">
                  <c:v>8.2500000004737473</c:v>
                </c:pt>
                <c:pt idx="3590">
                  <c:v>8.2500000004738805</c:v>
                </c:pt>
                <c:pt idx="3591">
                  <c:v>8.2500000004740119</c:v>
                </c:pt>
                <c:pt idx="3592">
                  <c:v>8.2500000004741434</c:v>
                </c:pt>
                <c:pt idx="3593">
                  <c:v>8.2500000004742766</c:v>
                </c:pt>
                <c:pt idx="3594">
                  <c:v>8.2500000004744081</c:v>
                </c:pt>
                <c:pt idx="3595">
                  <c:v>8.2500000004745395</c:v>
                </c:pt>
                <c:pt idx="3596">
                  <c:v>8.2500000004746727</c:v>
                </c:pt>
                <c:pt idx="3597">
                  <c:v>8.2500000004748042</c:v>
                </c:pt>
                <c:pt idx="3598">
                  <c:v>8.2500000004749356</c:v>
                </c:pt>
                <c:pt idx="3599">
                  <c:v>8.2500000004750689</c:v>
                </c:pt>
                <c:pt idx="3600">
                  <c:v>8.2500000004752003</c:v>
                </c:pt>
                <c:pt idx="3601">
                  <c:v>8.2500000004753318</c:v>
                </c:pt>
                <c:pt idx="3602">
                  <c:v>8.2500000004754632</c:v>
                </c:pt>
                <c:pt idx="3603">
                  <c:v>8.2500000004755965</c:v>
                </c:pt>
                <c:pt idx="3604">
                  <c:v>8.2500000004757279</c:v>
                </c:pt>
                <c:pt idx="3605">
                  <c:v>8.2500000004758594</c:v>
                </c:pt>
                <c:pt idx="3606">
                  <c:v>8.2500000004759926</c:v>
                </c:pt>
                <c:pt idx="3607">
                  <c:v>8.250000000476124</c:v>
                </c:pt>
                <c:pt idx="3608">
                  <c:v>8.2500000004762555</c:v>
                </c:pt>
                <c:pt idx="3609">
                  <c:v>8.2500000004763887</c:v>
                </c:pt>
                <c:pt idx="3610">
                  <c:v>8.2500000004765202</c:v>
                </c:pt>
                <c:pt idx="3611">
                  <c:v>8.2500000004766516</c:v>
                </c:pt>
                <c:pt idx="3612">
                  <c:v>8.2500000004767848</c:v>
                </c:pt>
                <c:pt idx="3613">
                  <c:v>8.2500000004769163</c:v>
                </c:pt>
                <c:pt idx="3614">
                  <c:v>8.2500000004770477</c:v>
                </c:pt>
                <c:pt idx="3615">
                  <c:v>8.2500000004771792</c:v>
                </c:pt>
                <c:pt idx="3616">
                  <c:v>8.2500000004773124</c:v>
                </c:pt>
                <c:pt idx="3617">
                  <c:v>8.2500000004774439</c:v>
                </c:pt>
                <c:pt idx="3618">
                  <c:v>8.2500000004775753</c:v>
                </c:pt>
                <c:pt idx="3619">
                  <c:v>8.2500000004777085</c:v>
                </c:pt>
                <c:pt idx="3620">
                  <c:v>8.25000000047784</c:v>
                </c:pt>
                <c:pt idx="3621">
                  <c:v>8.2500000004779714</c:v>
                </c:pt>
                <c:pt idx="3622">
                  <c:v>8.2500000004781047</c:v>
                </c:pt>
                <c:pt idx="3623">
                  <c:v>8.2500000004782361</c:v>
                </c:pt>
                <c:pt idx="3624">
                  <c:v>8.2500000004783676</c:v>
                </c:pt>
                <c:pt idx="3625">
                  <c:v>8.2500000004785008</c:v>
                </c:pt>
                <c:pt idx="3626">
                  <c:v>8.2500000004786322</c:v>
                </c:pt>
                <c:pt idx="3627">
                  <c:v>8.2500000004787637</c:v>
                </c:pt>
                <c:pt idx="3628">
                  <c:v>8.2500000004788951</c:v>
                </c:pt>
                <c:pt idx="3629">
                  <c:v>8.2500000004790284</c:v>
                </c:pt>
                <c:pt idx="3630">
                  <c:v>8.2500000004791598</c:v>
                </c:pt>
                <c:pt idx="3631">
                  <c:v>8.2500000004792913</c:v>
                </c:pt>
                <c:pt idx="3632">
                  <c:v>8.2500000004794245</c:v>
                </c:pt>
                <c:pt idx="3633">
                  <c:v>8.250000000479556</c:v>
                </c:pt>
                <c:pt idx="3634">
                  <c:v>8.2500000004796874</c:v>
                </c:pt>
                <c:pt idx="3635">
                  <c:v>8.2500000004798206</c:v>
                </c:pt>
                <c:pt idx="3636">
                  <c:v>8.2500000004799521</c:v>
                </c:pt>
                <c:pt idx="3637">
                  <c:v>8.2500000004800835</c:v>
                </c:pt>
                <c:pt idx="3638">
                  <c:v>8.2500000004802168</c:v>
                </c:pt>
                <c:pt idx="3639">
                  <c:v>8.2500000004803482</c:v>
                </c:pt>
                <c:pt idx="3640">
                  <c:v>8.2500000004804797</c:v>
                </c:pt>
                <c:pt idx="3641">
                  <c:v>8.2500000004806129</c:v>
                </c:pt>
                <c:pt idx="3642">
                  <c:v>8.2500000004807443</c:v>
                </c:pt>
                <c:pt idx="3643">
                  <c:v>8.2500000004808758</c:v>
                </c:pt>
                <c:pt idx="3644">
                  <c:v>8.2500000004810072</c:v>
                </c:pt>
                <c:pt idx="3645">
                  <c:v>8.2500000004811405</c:v>
                </c:pt>
                <c:pt idx="3646">
                  <c:v>8.2500000004812719</c:v>
                </c:pt>
                <c:pt idx="3647">
                  <c:v>8.2500000004814034</c:v>
                </c:pt>
                <c:pt idx="3648">
                  <c:v>8.2500000004815366</c:v>
                </c:pt>
                <c:pt idx="3649">
                  <c:v>8.250000000481668</c:v>
                </c:pt>
                <c:pt idx="3650">
                  <c:v>8.2500000004817995</c:v>
                </c:pt>
                <c:pt idx="3651">
                  <c:v>8.2500000004819327</c:v>
                </c:pt>
                <c:pt idx="3652">
                  <c:v>8.2500000004820642</c:v>
                </c:pt>
                <c:pt idx="3653">
                  <c:v>8.2500000004821956</c:v>
                </c:pt>
                <c:pt idx="3654">
                  <c:v>8.2500000004823288</c:v>
                </c:pt>
                <c:pt idx="3655">
                  <c:v>8.2500000004824603</c:v>
                </c:pt>
                <c:pt idx="3656">
                  <c:v>8.2500000004825917</c:v>
                </c:pt>
                <c:pt idx="3657">
                  <c:v>8.2500000004827232</c:v>
                </c:pt>
                <c:pt idx="3658">
                  <c:v>8.2500000004828564</c:v>
                </c:pt>
                <c:pt idx="3659">
                  <c:v>8.2500000004829879</c:v>
                </c:pt>
                <c:pt idx="3660">
                  <c:v>8.2500000004831193</c:v>
                </c:pt>
                <c:pt idx="3661">
                  <c:v>8.2500000004832525</c:v>
                </c:pt>
                <c:pt idx="3662">
                  <c:v>8.250000000483384</c:v>
                </c:pt>
                <c:pt idx="3663">
                  <c:v>8.2500000004835154</c:v>
                </c:pt>
                <c:pt idx="3664">
                  <c:v>8.2500000004836487</c:v>
                </c:pt>
                <c:pt idx="3665">
                  <c:v>8.2500000004837801</c:v>
                </c:pt>
                <c:pt idx="3666">
                  <c:v>8.2500000004839116</c:v>
                </c:pt>
                <c:pt idx="3667">
                  <c:v>8.2500000004840448</c:v>
                </c:pt>
                <c:pt idx="3668">
                  <c:v>8.2500000004841763</c:v>
                </c:pt>
                <c:pt idx="3669">
                  <c:v>8.2500000004843077</c:v>
                </c:pt>
                <c:pt idx="3670">
                  <c:v>8.2500000004844392</c:v>
                </c:pt>
                <c:pt idx="3671">
                  <c:v>8.2500000004845724</c:v>
                </c:pt>
                <c:pt idx="3672">
                  <c:v>8.2500000004847038</c:v>
                </c:pt>
                <c:pt idx="3673">
                  <c:v>8.2500000004848353</c:v>
                </c:pt>
                <c:pt idx="3674">
                  <c:v>8.2500000004849685</c:v>
                </c:pt>
                <c:pt idx="3675">
                  <c:v>8.2500000004851</c:v>
                </c:pt>
                <c:pt idx="3676">
                  <c:v>8.2500000004852314</c:v>
                </c:pt>
                <c:pt idx="3677">
                  <c:v>8.2500000004853646</c:v>
                </c:pt>
                <c:pt idx="3678">
                  <c:v>8.2500000004854961</c:v>
                </c:pt>
                <c:pt idx="3679">
                  <c:v>8.2500000004856275</c:v>
                </c:pt>
                <c:pt idx="3680">
                  <c:v>8.2500000004857608</c:v>
                </c:pt>
                <c:pt idx="3681">
                  <c:v>8.2500000004858922</c:v>
                </c:pt>
                <c:pt idx="3682">
                  <c:v>8.2500000004860237</c:v>
                </c:pt>
                <c:pt idx="3683">
                  <c:v>8.2500000004861551</c:v>
                </c:pt>
                <c:pt idx="3684">
                  <c:v>8.2500000004862883</c:v>
                </c:pt>
                <c:pt idx="3685">
                  <c:v>8.2500000004864198</c:v>
                </c:pt>
                <c:pt idx="3686">
                  <c:v>8.2500000004865512</c:v>
                </c:pt>
                <c:pt idx="3687">
                  <c:v>8.2500000004866845</c:v>
                </c:pt>
                <c:pt idx="3688">
                  <c:v>8.2500000004868159</c:v>
                </c:pt>
                <c:pt idx="3689">
                  <c:v>8.2500000004869474</c:v>
                </c:pt>
                <c:pt idx="3690">
                  <c:v>8.2500000004870806</c:v>
                </c:pt>
                <c:pt idx="3691">
                  <c:v>8.250000000487212</c:v>
                </c:pt>
                <c:pt idx="3692">
                  <c:v>8.2500000004873435</c:v>
                </c:pt>
                <c:pt idx="3693">
                  <c:v>8.2500000004874767</c:v>
                </c:pt>
                <c:pt idx="3694">
                  <c:v>8.2500000004876082</c:v>
                </c:pt>
                <c:pt idx="3695">
                  <c:v>8.2500000004877396</c:v>
                </c:pt>
                <c:pt idx="3696">
                  <c:v>8.2500000004878729</c:v>
                </c:pt>
                <c:pt idx="3697">
                  <c:v>8.2500000004880043</c:v>
                </c:pt>
                <c:pt idx="3698">
                  <c:v>8.2500000004881358</c:v>
                </c:pt>
                <c:pt idx="3699">
                  <c:v>8.2500000004882672</c:v>
                </c:pt>
                <c:pt idx="3700">
                  <c:v>8.2500000004884004</c:v>
                </c:pt>
                <c:pt idx="3701">
                  <c:v>8.2500000004885319</c:v>
                </c:pt>
                <c:pt idx="3702">
                  <c:v>8.2500000004886633</c:v>
                </c:pt>
                <c:pt idx="3703">
                  <c:v>8.2500000004887966</c:v>
                </c:pt>
                <c:pt idx="3704">
                  <c:v>8.250000000488928</c:v>
                </c:pt>
                <c:pt idx="3705">
                  <c:v>8.2500000004890595</c:v>
                </c:pt>
                <c:pt idx="3706">
                  <c:v>8.2500000004891927</c:v>
                </c:pt>
                <c:pt idx="3707">
                  <c:v>8.2500000004893241</c:v>
                </c:pt>
                <c:pt idx="3708">
                  <c:v>8.2500000004894556</c:v>
                </c:pt>
                <c:pt idx="3709">
                  <c:v>8.2500000004895888</c:v>
                </c:pt>
                <c:pt idx="3710">
                  <c:v>8.2500000004897203</c:v>
                </c:pt>
                <c:pt idx="3711">
                  <c:v>8.2500000004898517</c:v>
                </c:pt>
                <c:pt idx="3712">
                  <c:v>8.2500000004899832</c:v>
                </c:pt>
                <c:pt idx="3713">
                  <c:v>8.2500000004901164</c:v>
                </c:pt>
                <c:pt idx="3714">
                  <c:v>8.2500000004902478</c:v>
                </c:pt>
                <c:pt idx="3715">
                  <c:v>8.2500000004903793</c:v>
                </c:pt>
                <c:pt idx="3716">
                  <c:v>8.2500000004905125</c:v>
                </c:pt>
                <c:pt idx="3717">
                  <c:v>8.250000000490644</c:v>
                </c:pt>
                <c:pt idx="3718">
                  <c:v>8.2500000004907754</c:v>
                </c:pt>
                <c:pt idx="3719">
                  <c:v>8.2500000004909086</c:v>
                </c:pt>
                <c:pt idx="3720">
                  <c:v>8.2500000004910401</c:v>
                </c:pt>
                <c:pt idx="3721">
                  <c:v>8.2500000004911715</c:v>
                </c:pt>
                <c:pt idx="3722">
                  <c:v>8.2500000004913048</c:v>
                </c:pt>
                <c:pt idx="3723">
                  <c:v>8.2500000004914362</c:v>
                </c:pt>
                <c:pt idx="3724">
                  <c:v>8.2500000004915677</c:v>
                </c:pt>
                <c:pt idx="3725">
                  <c:v>8.2500000004916991</c:v>
                </c:pt>
                <c:pt idx="3726">
                  <c:v>8.2500000004918324</c:v>
                </c:pt>
                <c:pt idx="3727">
                  <c:v>8.2500000004919638</c:v>
                </c:pt>
                <c:pt idx="3728">
                  <c:v>8.2500000004920953</c:v>
                </c:pt>
                <c:pt idx="3729">
                  <c:v>8.2500000004922285</c:v>
                </c:pt>
                <c:pt idx="3730">
                  <c:v>8.2500000004923599</c:v>
                </c:pt>
                <c:pt idx="3731">
                  <c:v>8.2500000004924914</c:v>
                </c:pt>
                <c:pt idx="3732">
                  <c:v>8.2500000004926246</c:v>
                </c:pt>
                <c:pt idx="3733">
                  <c:v>8.2500000004927561</c:v>
                </c:pt>
                <c:pt idx="3734">
                  <c:v>8.2500000004928875</c:v>
                </c:pt>
                <c:pt idx="3735">
                  <c:v>8.2500000004930207</c:v>
                </c:pt>
                <c:pt idx="3736">
                  <c:v>8.2500000004931522</c:v>
                </c:pt>
                <c:pt idx="3737">
                  <c:v>8.2500000004932836</c:v>
                </c:pt>
                <c:pt idx="3738">
                  <c:v>8.2500000004934169</c:v>
                </c:pt>
                <c:pt idx="3739">
                  <c:v>8.2500000004935483</c:v>
                </c:pt>
                <c:pt idx="3740">
                  <c:v>8.2500000004936798</c:v>
                </c:pt>
                <c:pt idx="3741">
                  <c:v>8.2500000004938112</c:v>
                </c:pt>
                <c:pt idx="3742">
                  <c:v>8.2500000004939444</c:v>
                </c:pt>
                <c:pt idx="3743">
                  <c:v>8.2500000004940759</c:v>
                </c:pt>
                <c:pt idx="3744">
                  <c:v>8.2500000004942073</c:v>
                </c:pt>
                <c:pt idx="3745">
                  <c:v>8.2500000004943406</c:v>
                </c:pt>
                <c:pt idx="3746">
                  <c:v>8.250000000494472</c:v>
                </c:pt>
                <c:pt idx="3747">
                  <c:v>8.2500000004946035</c:v>
                </c:pt>
                <c:pt idx="3748">
                  <c:v>8.2500000004947367</c:v>
                </c:pt>
                <c:pt idx="3749">
                  <c:v>8.2500000004948681</c:v>
                </c:pt>
                <c:pt idx="3750">
                  <c:v>8.2500000004949996</c:v>
                </c:pt>
                <c:pt idx="3751">
                  <c:v>8.2500000004951328</c:v>
                </c:pt>
                <c:pt idx="3752">
                  <c:v>8.2500000004952643</c:v>
                </c:pt>
                <c:pt idx="3753">
                  <c:v>8.2500000004953957</c:v>
                </c:pt>
                <c:pt idx="3754">
                  <c:v>8.2500000004955272</c:v>
                </c:pt>
                <c:pt idx="3755">
                  <c:v>8.2500000004956604</c:v>
                </c:pt>
                <c:pt idx="3756">
                  <c:v>8.2500000004957919</c:v>
                </c:pt>
                <c:pt idx="3757">
                  <c:v>8.2500000004959233</c:v>
                </c:pt>
                <c:pt idx="3758">
                  <c:v>8.2500000004960565</c:v>
                </c:pt>
                <c:pt idx="3759">
                  <c:v>8.250000000496188</c:v>
                </c:pt>
                <c:pt idx="3760">
                  <c:v>8.2500000004963194</c:v>
                </c:pt>
                <c:pt idx="3761">
                  <c:v>8.2500000004964527</c:v>
                </c:pt>
                <c:pt idx="3762">
                  <c:v>8.2500000004965841</c:v>
                </c:pt>
                <c:pt idx="3763">
                  <c:v>8.2500000004967156</c:v>
                </c:pt>
                <c:pt idx="3764">
                  <c:v>8.2500000004968488</c:v>
                </c:pt>
                <c:pt idx="3765">
                  <c:v>8.2500000004969802</c:v>
                </c:pt>
                <c:pt idx="3766">
                  <c:v>8.2500000004971117</c:v>
                </c:pt>
                <c:pt idx="3767">
                  <c:v>8.2500000004972431</c:v>
                </c:pt>
                <c:pt idx="3768">
                  <c:v>8.2500000004973764</c:v>
                </c:pt>
                <c:pt idx="3769">
                  <c:v>8.2500000004975078</c:v>
                </c:pt>
                <c:pt idx="3770">
                  <c:v>8.2500000004976393</c:v>
                </c:pt>
                <c:pt idx="3771">
                  <c:v>8.2500000004977725</c:v>
                </c:pt>
                <c:pt idx="3772">
                  <c:v>8.2500000004979039</c:v>
                </c:pt>
                <c:pt idx="3773">
                  <c:v>8.2500000004980354</c:v>
                </c:pt>
                <c:pt idx="3774">
                  <c:v>8.2500000004981686</c:v>
                </c:pt>
                <c:pt idx="3775">
                  <c:v>8.2500000004983001</c:v>
                </c:pt>
                <c:pt idx="3776">
                  <c:v>8.2500000004984315</c:v>
                </c:pt>
                <c:pt idx="3777">
                  <c:v>8.2500000004985647</c:v>
                </c:pt>
                <c:pt idx="3778">
                  <c:v>8.2500000004986962</c:v>
                </c:pt>
                <c:pt idx="3779">
                  <c:v>8.2500000004988276</c:v>
                </c:pt>
                <c:pt idx="3780">
                  <c:v>8.2500000004989609</c:v>
                </c:pt>
                <c:pt idx="3781">
                  <c:v>8.2500000004990923</c:v>
                </c:pt>
                <c:pt idx="3782">
                  <c:v>8.2500000004992238</c:v>
                </c:pt>
                <c:pt idx="3783">
                  <c:v>8.2500000004993552</c:v>
                </c:pt>
                <c:pt idx="3784">
                  <c:v>8.2500000004994885</c:v>
                </c:pt>
                <c:pt idx="3785">
                  <c:v>8.2500000004996199</c:v>
                </c:pt>
                <c:pt idx="3786">
                  <c:v>8.2500000004997514</c:v>
                </c:pt>
                <c:pt idx="3787">
                  <c:v>8.2500000004998846</c:v>
                </c:pt>
                <c:pt idx="3788">
                  <c:v>8.250000000500016</c:v>
                </c:pt>
                <c:pt idx="3789">
                  <c:v>8.2500000005001475</c:v>
                </c:pt>
                <c:pt idx="3790">
                  <c:v>8.2500000005002807</c:v>
                </c:pt>
                <c:pt idx="3791">
                  <c:v>8.2500000005004122</c:v>
                </c:pt>
                <c:pt idx="3792">
                  <c:v>8.2500000005005436</c:v>
                </c:pt>
                <c:pt idx="3793">
                  <c:v>8.2500000005006768</c:v>
                </c:pt>
                <c:pt idx="3794">
                  <c:v>8.2500000005008083</c:v>
                </c:pt>
                <c:pt idx="3795">
                  <c:v>8.2500000005009397</c:v>
                </c:pt>
                <c:pt idx="3796">
                  <c:v>8.2500000005010712</c:v>
                </c:pt>
                <c:pt idx="3797">
                  <c:v>8.2500000005012044</c:v>
                </c:pt>
                <c:pt idx="3798">
                  <c:v>8.2500000005013359</c:v>
                </c:pt>
                <c:pt idx="3799">
                  <c:v>8.2500000005014673</c:v>
                </c:pt>
                <c:pt idx="3800">
                  <c:v>8.2500000005016005</c:v>
                </c:pt>
                <c:pt idx="3801">
                  <c:v>8.250000000501732</c:v>
                </c:pt>
                <c:pt idx="3802">
                  <c:v>8.2500000005018634</c:v>
                </c:pt>
                <c:pt idx="3803">
                  <c:v>8.2500000005019967</c:v>
                </c:pt>
                <c:pt idx="3804">
                  <c:v>8.2500000005021281</c:v>
                </c:pt>
                <c:pt idx="3805">
                  <c:v>8.2500000005022596</c:v>
                </c:pt>
                <c:pt idx="3806">
                  <c:v>8.2500000005023928</c:v>
                </c:pt>
                <c:pt idx="3807">
                  <c:v>8.2500000005025242</c:v>
                </c:pt>
                <c:pt idx="3808">
                  <c:v>8.2500000005026557</c:v>
                </c:pt>
                <c:pt idx="3809">
                  <c:v>8.2500000005027871</c:v>
                </c:pt>
                <c:pt idx="3810">
                  <c:v>8.2500000005029204</c:v>
                </c:pt>
                <c:pt idx="3811">
                  <c:v>8.2500000005030518</c:v>
                </c:pt>
                <c:pt idx="3812">
                  <c:v>8.2500000005031833</c:v>
                </c:pt>
                <c:pt idx="3813">
                  <c:v>8.2500000005033165</c:v>
                </c:pt>
                <c:pt idx="3814">
                  <c:v>8.2500000005034479</c:v>
                </c:pt>
                <c:pt idx="3815">
                  <c:v>8.2500000005035794</c:v>
                </c:pt>
                <c:pt idx="3816">
                  <c:v>8.2500000005037126</c:v>
                </c:pt>
                <c:pt idx="3817">
                  <c:v>8.2500000005038441</c:v>
                </c:pt>
                <c:pt idx="3818">
                  <c:v>8.2500000005039755</c:v>
                </c:pt>
                <c:pt idx="3819">
                  <c:v>8.2500000005041088</c:v>
                </c:pt>
                <c:pt idx="3820">
                  <c:v>8.2500000005042402</c:v>
                </c:pt>
                <c:pt idx="3821">
                  <c:v>8.2500000005043717</c:v>
                </c:pt>
                <c:pt idx="3822">
                  <c:v>8.2500000005045049</c:v>
                </c:pt>
                <c:pt idx="3823">
                  <c:v>8.2500000005046363</c:v>
                </c:pt>
                <c:pt idx="3824">
                  <c:v>8.2500000005047678</c:v>
                </c:pt>
                <c:pt idx="3825">
                  <c:v>8.2500000005048992</c:v>
                </c:pt>
                <c:pt idx="3826">
                  <c:v>8.2500000005050325</c:v>
                </c:pt>
                <c:pt idx="3827">
                  <c:v>8.2500000005051639</c:v>
                </c:pt>
                <c:pt idx="3828">
                  <c:v>8.2500000005052954</c:v>
                </c:pt>
                <c:pt idx="3829">
                  <c:v>8.2500000005054286</c:v>
                </c:pt>
                <c:pt idx="3830">
                  <c:v>8.25000000050556</c:v>
                </c:pt>
                <c:pt idx="3831">
                  <c:v>8.2500000005056915</c:v>
                </c:pt>
                <c:pt idx="3832">
                  <c:v>8.2500000005058247</c:v>
                </c:pt>
                <c:pt idx="3833">
                  <c:v>8.2500000005059562</c:v>
                </c:pt>
                <c:pt idx="3834">
                  <c:v>8.2500000005060876</c:v>
                </c:pt>
                <c:pt idx="3835">
                  <c:v>8.2500000005062208</c:v>
                </c:pt>
                <c:pt idx="3836">
                  <c:v>8.2500000005063523</c:v>
                </c:pt>
                <c:pt idx="3837">
                  <c:v>8.2500000005064837</c:v>
                </c:pt>
                <c:pt idx="3838">
                  <c:v>8.2500000005066152</c:v>
                </c:pt>
                <c:pt idx="3839">
                  <c:v>8.2500000005067484</c:v>
                </c:pt>
                <c:pt idx="3840">
                  <c:v>8.2500000005068799</c:v>
                </c:pt>
                <c:pt idx="3841">
                  <c:v>8.2500000005070113</c:v>
                </c:pt>
                <c:pt idx="3842">
                  <c:v>8.2500000005071445</c:v>
                </c:pt>
                <c:pt idx="3843">
                  <c:v>8.250000000507276</c:v>
                </c:pt>
                <c:pt idx="3844">
                  <c:v>8.2500000005074074</c:v>
                </c:pt>
                <c:pt idx="3845">
                  <c:v>8.2500000005075407</c:v>
                </c:pt>
                <c:pt idx="3846">
                  <c:v>8.2500000005076721</c:v>
                </c:pt>
                <c:pt idx="3847">
                  <c:v>8.2500000005078036</c:v>
                </c:pt>
                <c:pt idx="3848">
                  <c:v>8.2500000005079368</c:v>
                </c:pt>
                <c:pt idx="3849">
                  <c:v>8.2500000005080683</c:v>
                </c:pt>
                <c:pt idx="3850">
                  <c:v>8.2500000005081997</c:v>
                </c:pt>
                <c:pt idx="3851">
                  <c:v>8.2500000005083312</c:v>
                </c:pt>
                <c:pt idx="3852">
                  <c:v>8.2500000005084644</c:v>
                </c:pt>
                <c:pt idx="3853">
                  <c:v>8.2500000005085958</c:v>
                </c:pt>
                <c:pt idx="3854">
                  <c:v>8.2500000005087273</c:v>
                </c:pt>
                <c:pt idx="3855">
                  <c:v>8.2500000005088605</c:v>
                </c:pt>
                <c:pt idx="3856">
                  <c:v>8.250000000508992</c:v>
                </c:pt>
                <c:pt idx="3857">
                  <c:v>8.2500000005091234</c:v>
                </c:pt>
                <c:pt idx="3858">
                  <c:v>8.2500000005092566</c:v>
                </c:pt>
                <c:pt idx="3859">
                  <c:v>8.2500000005093881</c:v>
                </c:pt>
                <c:pt idx="3860">
                  <c:v>8.2500000005095195</c:v>
                </c:pt>
                <c:pt idx="3861">
                  <c:v>8.2500000005096528</c:v>
                </c:pt>
                <c:pt idx="3862">
                  <c:v>8.2500000005097842</c:v>
                </c:pt>
                <c:pt idx="3863">
                  <c:v>8.2500000005099157</c:v>
                </c:pt>
                <c:pt idx="3864">
                  <c:v>8.2500000005100471</c:v>
                </c:pt>
                <c:pt idx="3865">
                  <c:v>8.2500000005101803</c:v>
                </c:pt>
                <c:pt idx="3866">
                  <c:v>8.2500000005103118</c:v>
                </c:pt>
                <c:pt idx="3867">
                  <c:v>8.2500000005104432</c:v>
                </c:pt>
                <c:pt idx="3868">
                  <c:v>8.2500000005105765</c:v>
                </c:pt>
                <c:pt idx="3869">
                  <c:v>8.2500000005107079</c:v>
                </c:pt>
                <c:pt idx="3870">
                  <c:v>8.2500000005108394</c:v>
                </c:pt>
                <c:pt idx="3871">
                  <c:v>8.2500000005109726</c:v>
                </c:pt>
                <c:pt idx="3872">
                  <c:v>8.250000000511104</c:v>
                </c:pt>
                <c:pt idx="3873">
                  <c:v>8.2500000005112355</c:v>
                </c:pt>
                <c:pt idx="3874">
                  <c:v>8.2500000005113687</c:v>
                </c:pt>
                <c:pt idx="3875">
                  <c:v>8.2500000005115002</c:v>
                </c:pt>
                <c:pt idx="3876">
                  <c:v>8.2500000005116316</c:v>
                </c:pt>
                <c:pt idx="3877">
                  <c:v>8.2500000005117649</c:v>
                </c:pt>
                <c:pt idx="3878">
                  <c:v>8.2500000005118963</c:v>
                </c:pt>
                <c:pt idx="3879">
                  <c:v>8.2500000005120278</c:v>
                </c:pt>
                <c:pt idx="3880">
                  <c:v>8.2500000005121592</c:v>
                </c:pt>
                <c:pt idx="3881">
                  <c:v>8.2500000005122924</c:v>
                </c:pt>
                <c:pt idx="3882">
                  <c:v>8.2500000005124239</c:v>
                </c:pt>
                <c:pt idx="3883">
                  <c:v>8.2500000005125553</c:v>
                </c:pt>
                <c:pt idx="3884">
                  <c:v>8.2500000005126886</c:v>
                </c:pt>
                <c:pt idx="3885">
                  <c:v>8.25000000051282</c:v>
                </c:pt>
                <c:pt idx="3886">
                  <c:v>8.2500000005129515</c:v>
                </c:pt>
                <c:pt idx="3887">
                  <c:v>8.2500000005130847</c:v>
                </c:pt>
                <c:pt idx="3888">
                  <c:v>8.2500000005132161</c:v>
                </c:pt>
                <c:pt idx="3889">
                  <c:v>8.2500000005133476</c:v>
                </c:pt>
                <c:pt idx="3890">
                  <c:v>8.2500000005134808</c:v>
                </c:pt>
                <c:pt idx="3891">
                  <c:v>8.2500000005136123</c:v>
                </c:pt>
                <c:pt idx="3892">
                  <c:v>8.2500000005137437</c:v>
                </c:pt>
                <c:pt idx="3893">
                  <c:v>8.2500000005138752</c:v>
                </c:pt>
                <c:pt idx="3894">
                  <c:v>8.2500000005140084</c:v>
                </c:pt>
                <c:pt idx="3895">
                  <c:v>8.2500000005141398</c:v>
                </c:pt>
                <c:pt idx="3896">
                  <c:v>8.2500000005142713</c:v>
                </c:pt>
                <c:pt idx="3897">
                  <c:v>8.2500000005144045</c:v>
                </c:pt>
                <c:pt idx="3898">
                  <c:v>8.250000000514536</c:v>
                </c:pt>
                <c:pt idx="3899">
                  <c:v>8.2500000005146674</c:v>
                </c:pt>
                <c:pt idx="3900">
                  <c:v>8.2500000005148006</c:v>
                </c:pt>
                <c:pt idx="3901">
                  <c:v>8.2500000005149321</c:v>
                </c:pt>
                <c:pt idx="3902">
                  <c:v>8.2500000005150635</c:v>
                </c:pt>
                <c:pt idx="3903">
                  <c:v>8.2500000005151968</c:v>
                </c:pt>
                <c:pt idx="3904">
                  <c:v>8.2500000005153282</c:v>
                </c:pt>
                <c:pt idx="3905">
                  <c:v>8.2500000005154597</c:v>
                </c:pt>
                <c:pt idx="3906">
                  <c:v>8.2500000005155911</c:v>
                </c:pt>
                <c:pt idx="3907">
                  <c:v>8.2500000005157244</c:v>
                </c:pt>
                <c:pt idx="3908">
                  <c:v>8.2500000005158558</c:v>
                </c:pt>
                <c:pt idx="3909">
                  <c:v>8.2500000005159873</c:v>
                </c:pt>
                <c:pt idx="3910">
                  <c:v>8.2500000005161205</c:v>
                </c:pt>
                <c:pt idx="3911">
                  <c:v>8.2500000005162519</c:v>
                </c:pt>
                <c:pt idx="3912">
                  <c:v>8.2500000005163834</c:v>
                </c:pt>
                <c:pt idx="3913">
                  <c:v>8.2500000005165166</c:v>
                </c:pt>
                <c:pt idx="3914">
                  <c:v>8.2500000005166481</c:v>
                </c:pt>
                <c:pt idx="3915">
                  <c:v>8.2500000005167795</c:v>
                </c:pt>
                <c:pt idx="3916">
                  <c:v>8.2500000005169127</c:v>
                </c:pt>
                <c:pt idx="3917">
                  <c:v>8.2500000005170442</c:v>
                </c:pt>
                <c:pt idx="3918">
                  <c:v>8.2500000005171756</c:v>
                </c:pt>
                <c:pt idx="3919">
                  <c:v>8.2500000005173089</c:v>
                </c:pt>
                <c:pt idx="3920">
                  <c:v>8.2500000005174403</c:v>
                </c:pt>
                <c:pt idx="3921">
                  <c:v>8.2500000005175718</c:v>
                </c:pt>
                <c:pt idx="3922">
                  <c:v>8.2500000005177032</c:v>
                </c:pt>
                <c:pt idx="3923">
                  <c:v>8.2500000005178364</c:v>
                </c:pt>
                <c:pt idx="3924">
                  <c:v>8.2500000005179679</c:v>
                </c:pt>
                <c:pt idx="3925">
                  <c:v>8.2500000005180993</c:v>
                </c:pt>
                <c:pt idx="3926">
                  <c:v>8.2500000005182326</c:v>
                </c:pt>
                <c:pt idx="3927">
                  <c:v>8.250000000518364</c:v>
                </c:pt>
                <c:pt idx="3928">
                  <c:v>8.2500000005184955</c:v>
                </c:pt>
                <c:pt idx="3929">
                  <c:v>8.2500000005186287</c:v>
                </c:pt>
                <c:pt idx="3930">
                  <c:v>8.2500000005187601</c:v>
                </c:pt>
                <c:pt idx="3931">
                  <c:v>8.2500000005188916</c:v>
                </c:pt>
                <c:pt idx="3932">
                  <c:v>8.2500000005190248</c:v>
                </c:pt>
                <c:pt idx="3933">
                  <c:v>8.2500000005191563</c:v>
                </c:pt>
                <c:pt idx="3934">
                  <c:v>8.2500000005192877</c:v>
                </c:pt>
                <c:pt idx="3935">
                  <c:v>8.2500000005194192</c:v>
                </c:pt>
                <c:pt idx="3936">
                  <c:v>8.2500000005195524</c:v>
                </c:pt>
                <c:pt idx="3937">
                  <c:v>8.2500000005196839</c:v>
                </c:pt>
                <c:pt idx="3938">
                  <c:v>8.2500000005198153</c:v>
                </c:pt>
                <c:pt idx="3939">
                  <c:v>8.2500000005199485</c:v>
                </c:pt>
                <c:pt idx="3940">
                  <c:v>8.25000000052008</c:v>
                </c:pt>
                <c:pt idx="3941">
                  <c:v>8.2500000005202114</c:v>
                </c:pt>
                <c:pt idx="3942">
                  <c:v>8.2500000005203447</c:v>
                </c:pt>
                <c:pt idx="3943">
                  <c:v>8.2500000005204761</c:v>
                </c:pt>
                <c:pt idx="3944">
                  <c:v>8.2500000005206076</c:v>
                </c:pt>
                <c:pt idx="3945">
                  <c:v>8.2500000005207408</c:v>
                </c:pt>
                <c:pt idx="3946">
                  <c:v>8.2500000005208722</c:v>
                </c:pt>
                <c:pt idx="3947">
                  <c:v>8.2500000005210037</c:v>
                </c:pt>
                <c:pt idx="3948">
                  <c:v>8.2500000005211351</c:v>
                </c:pt>
                <c:pt idx="3949">
                  <c:v>8.2500000005212684</c:v>
                </c:pt>
                <c:pt idx="3950">
                  <c:v>8.2500000005213998</c:v>
                </c:pt>
                <c:pt idx="3951">
                  <c:v>8.2500000005215313</c:v>
                </c:pt>
                <c:pt idx="3952">
                  <c:v>8.2500000005216645</c:v>
                </c:pt>
                <c:pt idx="3953">
                  <c:v>8.2500000005217959</c:v>
                </c:pt>
                <c:pt idx="3954">
                  <c:v>8.2500000005219274</c:v>
                </c:pt>
                <c:pt idx="3955">
                  <c:v>8.2500000005220606</c:v>
                </c:pt>
                <c:pt idx="3956">
                  <c:v>8.2500000005221921</c:v>
                </c:pt>
                <c:pt idx="3957">
                  <c:v>8.2500000005223235</c:v>
                </c:pt>
                <c:pt idx="3958">
                  <c:v>8.2500000005224567</c:v>
                </c:pt>
                <c:pt idx="3959">
                  <c:v>8.2500000005225882</c:v>
                </c:pt>
                <c:pt idx="3960">
                  <c:v>8.2500000005227196</c:v>
                </c:pt>
                <c:pt idx="3961">
                  <c:v>8.2500000005228529</c:v>
                </c:pt>
                <c:pt idx="3962">
                  <c:v>8.2500000005229843</c:v>
                </c:pt>
                <c:pt idx="3963">
                  <c:v>8.2500000005231158</c:v>
                </c:pt>
                <c:pt idx="3964">
                  <c:v>8.2500000005232472</c:v>
                </c:pt>
                <c:pt idx="3965">
                  <c:v>8.2500000005233805</c:v>
                </c:pt>
                <c:pt idx="3966">
                  <c:v>8.2500000005235119</c:v>
                </c:pt>
                <c:pt idx="3967">
                  <c:v>8.2500000005236434</c:v>
                </c:pt>
                <c:pt idx="3968">
                  <c:v>8.2500000005237766</c:v>
                </c:pt>
                <c:pt idx="3969">
                  <c:v>8.250000000523908</c:v>
                </c:pt>
                <c:pt idx="3970">
                  <c:v>8.2500000005240395</c:v>
                </c:pt>
                <c:pt idx="3971">
                  <c:v>8.2500000005241727</c:v>
                </c:pt>
                <c:pt idx="3972">
                  <c:v>8.2500000005243042</c:v>
                </c:pt>
                <c:pt idx="3973">
                  <c:v>8.2500000005244356</c:v>
                </c:pt>
                <c:pt idx="3974">
                  <c:v>8.2500000005245688</c:v>
                </c:pt>
                <c:pt idx="3975">
                  <c:v>8.2500000005247003</c:v>
                </c:pt>
                <c:pt idx="3976">
                  <c:v>8.2500000005248317</c:v>
                </c:pt>
                <c:pt idx="3977">
                  <c:v>8.2500000005249632</c:v>
                </c:pt>
                <c:pt idx="3978">
                  <c:v>8.2500000005250964</c:v>
                </c:pt>
                <c:pt idx="3979">
                  <c:v>8.2500000005252279</c:v>
                </c:pt>
                <c:pt idx="3980">
                  <c:v>8.2500000005253593</c:v>
                </c:pt>
                <c:pt idx="3981">
                  <c:v>8.2500000005254925</c:v>
                </c:pt>
                <c:pt idx="3982">
                  <c:v>8.250000000525624</c:v>
                </c:pt>
                <c:pt idx="3983">
                  <c:v>8.2500000005257554</c:v>
                </c:pt>
                <c:pt idx="3984">
                  <c:v>8.2500000005258887</c:v>
                </c:pt>
                <c:pt idx="3985">
                  <c:v>8.2500000005260201</c:v>
                </c:pt>
                <c:pt idx="3986">
                  <c:v>8.2500000005261516</c:v>
                </c:pt>
                <c:pt idx="3987">
                  <c:v>8.2500000005262848</c:v>
                </c:pt>
                <c:pt idx="3988">
                  <c:v>8.2500000005264162</c:v>
                </c:pt>
                <c:pt idx="3989">
                  <c:v>8.2500000005265477</c:v>
                </c:pt>
                <c:pt idx="3990">
                  <c:v>8.2500000005266791</c:v>
                </c:pt>
                <c:pt idx="3991">
                  <c:v>8.2500000005268124</c:v>
                </c:pt>
                <c:pt idx="3992">
                  <c:v>8.2500000005269438</c:v>
                </c:pt>
                <c:pt idx="3993">
                  <c:v>8.2500000005270753</c:v>
                </c:pt>
                <c:pt idx="3994">
                  <c:v>8.2500000005272085</c:v>
                </c:pt>
                <c:pt idx="3995">
                  <c:v>8.2500000005273399</c:v>
                </c:pt>
                <c:pt idx="3996">
                  <c:v>8.2500000005274714</c:v>
                </c:pt>
                <c:pt idx="3997">
                  <c:v>8.2500000005276046</c:v>
                </c:pt>
                <c:pt idx="3998">
                  <c:v>8.2500000005277361</c:v>
                </c:pt>
                <c:pt idx="3999">
                  <c:v>8.2500000005278675</c:v>
                </c:pt>
                <c:pt idx="4000">
                  <c:v>8.2500000005280008</c:v>
                </c:pt>
                <c:pt idx="4001">
                  <c:v>8.2500000005281322</c:v>
                </c:pt>
                <c:pt idx="4002">
                  <c:v>8.2500000005282637</c:v>
                </c:pt>
                <c:pt idx="4003">
                  <c:v>8.2500000005283969</c:v>
                </c:pt>
                <c:pt idx="4004">
                  <c:v>8.2500000005285283</c:v>
                </c:pt>
                <c:pt idx="4005">
                  <c:v>8.2500000005286598</c:v>
                </c:pt>
                <c:pt idx="4006">
                  <c:v>8.2500000005287912</c:v>
                </c:pt>
                <c:pt idx="4007">
                  <c:v>8.2500000005289245</c:v>
                </c:pt>
                <c:pt idx="4008">
                  <c:v>8.2500000005290559</c:v>
                </c:pt>
                <c:pt idx="4009">
                  <c:v>8.2500000005291874</c:v>
                </c:pt>
                <c:pt idx="4010">
                  <c:v>8.2500000005293206</c:v>
                </c:pt>
                <c:pt idx="4011">
                  <c:v>8.250000000529452</c:v>
                </c:pt>
                <c:pt idx="4012">
                  <c:v>8.2500000005295835</c:v>
                </c:pt>
                <c:pt idx="4013">
                  <c:v>8.2500000005297167</c:v>
                </c:pt>
                <c:pt idx="4014">
                  <c:v>8.2500000005298482</c:v>
                </c:pt>
                <c:pt idx="4015">
                  <c:v>8.2500000005299796</c:v>
                </c:pt>
                <c:pt idx="4016">
                  <c:v>8.2500000005301128</c:v>
                </c:pt>
                <c:pt idx="4017">
                  <c:v>8.2500000005302443</c:v>
                </c:pt>
                <c:pt idx="4018">
                  <c:v>8.2500000005303757</c:v>
                </c:pt>
                <c:pt idx="4019">
                  <c:v>8.2500000005305072</c:v>
                </c:pt>
                <c:pt idx="4020">
                  <c:v>8.2500000005306404</c:v>
                </c:pt>
                <c:pt idx="4021">
                  <c:v>8.2500000005307719</c:v>
                </c:pt>
                <c:pt idx="4022">
                  <c:v>8.2500000005309033</c:v>
                </c:pt>
                <c:pt idx="4023">
                  <c:v>8.2500000005310365</c:v>
                </c:pt>
                <c:pt idx="4024">
                  <c:v>8.250000000531168</c:v>
                </c:pt>
                <c:pt idx="4025">
                  <c:v>8.2500000005312994</c:v>
                </c:pt>
                <c:pt idx="4026">
                  <c:v>8.2500000005314327</c:v>
                </c:pt>
                <c:pt idx="4027">
                  <c:v>8.2500000005315641</c:v>
                </c:pt>
                <c:pt idx="4028">
                  <c:v>8.2500000005316956</c:v>
                </c:pt>
                <c:pt idx="4029">
                  <c:v>8.2500000005318288</c:v>
                </c:pt>
                <c:pt idx="4030">
                  <c:v>8.2500000005319603</c:v>
                </c:pt>
                <c:pt idx="4031">
                  <c:v>8.2500000005320917</c:v>
                </c:pt>
                <c:pt idx="4032">
                  <c:v>8.2500000005322232</c:v>
                </c:pt>
                <c:pt idx="4033">
                  <c:v>8.2500000005323564</c:v>
                </c:pt>
                <c:pt idx="4034">
                  <c:v>8.2500000005324878</c:v>
                </c:pt>
                <c:pt idx="4035">
                  <c:v>8.2500000005326193</c:v>
                </c:pt>
                <c:pt idx="4036">
                  <c:v>8.2500000005327525</c:v>
                </c:pt>
                <c:pt idx="4037">
                  <c:v>8.250000000532884</c:v>
                </c:pt>
                <c:pt idx="4038">
                  <c:v>8.2500000005330154</c:v>
                </c:pt>
                <c:pt idx="4039">
                  <c:v>8.2500000005331486</c:v>
                </c:pt>
                <c:pt idx="4040">
                  <c:v>8.2500000005332801</c:v>
                </c:pt>
                <c:pt idx="4041">
                  <c:v>8.2500000005334115</c:v>
                </c:pt>
                <c:pt idx="4042">
                  <c:v>8.2500000005335448</c:v>
                </c:pt>
                <c:pt idx="4043">
                  <c:v>8.2500000005336762</c:v>
                </c:pt>
                <c:pt idx="4044">
                  <c:v>8.2500000005338077</c:v>
                </c:pt>
                <c:pt idx="4045">
                  <c:v>8.2500000005339391</c:v>
                </c:pt>
                <c:pt idx="4046">
                  <c:v>8.2500000005340723</c:v>
                </c:pt>
                <c:pt idx="4047">
                  <c:v>8.2500000005342038</c:v>
                </c:pt>
                <c:pt idx="4048">
                  <c:v>8.2500000005343352</c:v>
                </c:pt>
                <c:pt idx="4049">
                  <c:v>8.2500000005344685</c:v>
                </c:pt>
                <c:pt idx="4050">
                  <c:v>8.2500000005345999</c:v>
                </c:pt>
                <c:pt idx="4051">
                  <c:v>8.2500000005347314</c:v>
                </c:pt>
                <c:pt idx="4052">
                  <c:v>8.2500000005348646</c:v>
                </c:pt>
                <c:pt idx="4053">
                  <c:v>8.250000000534996</c:v>
                </c:pt>
                <c:pt idx="4054">
                  <c:v>8.2500000005351275</c:v>
                </c:pt>
                <c:pt idx="4055">
                  <c:v>8.2500000005352607</c:v>
                </c:pt>
                <c:pt idx="4056">
                  <c:v>8.2500000005353922</c:v>
                </c:pt>
                <c:pt idx="4057">
                  <c:v>8.2500000005355236</c:v>
                </c:pt>
                <c:pt idx="4058">
                  <c:v>8.2500000005356569</c:v>
                </c:pt>
                <c:pt idx="4059">
                  <c:v>8.2500000005357883</c:v>
                </c:pt>
                <c:pt idx="4060">
                  <c:v>8.2500000005359198</c:v>
                </c:pt>
                <c:pt idx="4061">
                  <c:v>8.2500000005360512</c:v>
                </c:pt>
                <c:pt idx="4062">
                  <c:v>8.2500000005361844</c:v>
                </c:pt>
                <c:pt idx="4063">
                  <c:v>8.2500000005363159</c:v>
                </c:pt>
                <c:pt idx="4064">
                  <c:v>8.2500000005364473</c:v>
                </c:pt>
                <c:pt idx="4065">
                  <c:v>8.2500000005365806</c:v>
                </c:pt>
                <c:pt idx="4066">
                  <c:v>8.250000000536712</c:v>
                </c:pt>
                <c:pt idx="4067">
                  <c:v>8.2500000005368435</c:v>
                </c:pt>
                <c:pt idx="4068">
                  <c:v>8.2500000005369767</c:v>
                </c:pt>
                <c:pt idx="4069">
                  <c:v>8.2500000005371081</c:v>
                </c:pt>
                <c:pt idx="4070">
                  <c:v>8.2500000005372396</c:v>
                </c:pt>
                <c:pt idx="4071">
                  <c:v>8.2500000005373728</c:v>
                </c:pt>
                <c:pt idx="4072">
                  <c:v>8.2500000005375043</c:v>
                </c:pt>
                <c:pt idx="4073">
                  <c:v>8.2500000005376357</c:v>
                </c:pt>
                <c:pt idx="4074">
                  <c:v>8.2500000005377672</c:v>
                </c:pt>
                <c:pt idx="4075">
                  <c:v>8.2500000005379004</c:v>
                </c:pt>
                <c:pt idx="4076">
                  <c:v>8.2500000005380318</c:v>
                </c:pt>
                <c:pt idx="4077">
                  <c:v>8.2500000005381633</c:v>
                </c:pt>
                <c:pt idx="4078">
                  <c:v>8.2500000005382965</c:v>
                </c:pt>
                <c:pt idx="4079">
                  <c:v>8.250000000538428</c:v>
                </c:pt>
                <c:pt idx="4080">
                  <c:v>8.2500000005385594</c:v>
                </c:pt>
                <c:pt idx="4081">
                  <c:v>8.2500000005386926</c:v>
                </c:pt>
                <c:pt idx="4082">
                  <c:v>8.2500000005388241</c:v>
                </c:pt>
                <c:pt idx="4083">
                  <c:v>8.2500000005389555</c:v>
                </c:pt>
                <c:pt idx="4084">
                  <c:v>8.2500000005390888</c:v>
                </c:pt>
                <c:pt idx="4085">
                  <c:v>8.2500000005392202</c:v>
                </c:pt>
                <c:pt idx="4086">
                  <c:v>8.2500000005393517</c:v>
                </c:pt>
                <c:pt idx="4087">
                  <c:v>8.2500000005394831</c:v>
                </c:pt>
                <c:pt idx="4088">
                  <c:v>8.2500000005396164</c:v>
                </c:pt>
                <c:pt idx="4089">
                  <c:v>8.2500000005397478</c:v>
                </c:pt>
                <c:pt idx="4090">
                  <c:v>8.2500000005398793</c:v>
                </c:pt>
                <c:pt idx="4091">
                  <c:v>8.2500000005400125</c:v>
                </c:pt>
                <c:pt idx="4092">
                  <c:v>8.2500000005401439</c:v>
                </c:pt>
                <c:pt idx="4093">
                  <c:v>8.2500000005402754</c:v>
                </c:pt>
                <c:pt idx="4094">
                  <c:v>8.2500000005404086</c:v>
                </c:pt>
                <c:pt idx="4095">
                  <c:v>8.2500000005405401</c:v>
                </c:pt>
                <c:pt idx="4096">
                  <c:v>8.2500000005406715</c:v>
                </c:pt>
                <c:pt idx="4097">
                  <c:v>8.2500000005408047</c:v>
                </c:pt>
                <c:pt idx="4098">
                  <c:v>8.2500000005409362</c:v>
                </c:pt>
                <c:pt idx="4099">
                  <c:v>8.2500000005410676</c:v>
                </c:pt>
                <c:pt idx="4100">
                  <c:v>8.2500000005412009</c:v>
                </c:pt>
                <c:pt idx="4101">
                  <c:v>8.2500000005413323</c:v>
                </c:pt>
                <c:pt idx="4102">
                  <c:v>8.2500000005414638</c:v>
                </c:pt>
                <c:pt idx="4103">
                  <c:v>8.2500000005415952</c:v>
                </c:pt>
                <c:pt idx="4104">
                  <c:v>8.2500000005417284</c:v>
                </c:pt>
                <c:pt idx="4105">
                  <c:v>8.2500000005418599</c:v>
                </c:pt>
                <c:pt idx="4106">
                  <c:v>8.2500000005419913</c:v>
                </c:pt>
                <c:pt idx="4107">
                  <c:v>8.2500000005421246</c:v>
                </c:pt>
                <c:pt idx="4108">
                  <c:v>8.250000000542256</c:v>
                </c:pt>
                <c:pt idx="4109">
                  <c:v>8.2500000005423875</c:v>
                </c:pt>
                <c:pt idx="4110">
                  <c:v>8.2500000005425207</c:v>
                </c:pt>
                <c:pt idx="4111">
                  <c:v>8.2500000005426521</c:v>
                </c:pt>
                <c:pt idx="4112">
                  <c:v>8.2500000005427836</c:v>
                </c:pt>
                <c:pt idx="4113">
                  <c:v>8.2500000005429168</c:v>
                </c:pt>
                <c:pt idx="4114">
                  <c:v>8.2500000005430483</c:v>
                </c:pt>
                <c:pt idx="4115">
                  <c:v>8.2500000005431797</c:v>
                </c:pt>
                <c:pt idx="4116">
                  <c:v>8.2500000005433112</c:v>
                </c:pt>
                <c:pt idx="4117">
                  <c:v>8.2500000005434444</c:v>
                </c:pt>
                <c:pt idx="4118">
                  <c:v>8.2500000005435759</c:v>
                </c:pt>
                <c:pt idx="4119">
                  <c:v>8.2500000005437073</c:v>
                </c:pt>
                <c:pt idx="4120">
                  <c:v>8.2500000005438405</c:v>
                </c:pt>
                <c:pt idx="4121">
                  <c:v>8.250000000543972</c:v>
                </c:pt>
                <c:pt idx="4122">
                  <c:v>8.2500000005441034</c:v>
                </c:pt>
                <c:pt idx="4123">
                  <c:v>8.2500000005442367</c:v>
                </c:pt>
                <c:pt idx="4124">
                  <c:v>8.2500000005443681</c:v>
                </c:pt>
                <c:pt idx="4125">
                  <c:v>8.2500000005444996</c:v>
                </c:pt>
                <c:pt idx="4126">
                  <c:v>8.2500000005446328</c:v>
                </c:pt>
                <c:pt idx="4127">
                  <c:v>8.2500000005447642</c:v>
                </c:pt>
                <c:pt idx="4128">
                  <c:v>8.2500000005448957</c:v>
                </c:pt>
                <c:pt idx="4129">
                  <c:v>8.2500000005450271</c:v>
                </c:pt>
                <c:pt idx="4130">
                  <c:v>8.2500000005451604</c:v>
                </c:pt>
                <c:pt idx="4131">
                  <c:v>8.2500000005452918</c:v>
                </c:pt>
                <c:pt idx="4132">
                  <c:v>8.2500000005454233</c:v>
                </c:pt>
                <c:pt idx="4133">
                  <c:v>8.2500000005455565</c:v>
                </c:pt>
                <c:pt idx="4134">
                  <c:v>8.2500000005456879</c:v>
                </c:pt>
                <c:pt idx="4135">
                  <c:v>8.2500000005458194</c:v>
                </c:pt>
                <c:pt idx="4136">
                  <c:v>8.2500000005459526</c:v>
                </c:pt>
                <c:pt idx="4137">
                  <c:v>8.2500000005460841</c:v>
                </c:pt>
                <c:pt idx="4138">
                  <c:v>8.2500000005462155</c:v>
                </c:pt>
                <c:pt idx="4139">
                  <c:v>8.2500000005463487</c:v>
                </c:pt>
                <c:pt idx="4140">
                  <c:v>8.2500000005464802</c:v>
                </c:pt>
                <c:pt idx="4141">
                  <c:v>8.2500000005466116</c:v>
                </c:pt>
                <c:pt idx="4142">
                  <c:v>8.2500000005467449</c:v>
                </c:pt>
                <c:pt idx="4143">
                  <c:v>8.2500000005468763</c:v>
                </c:pt>
                <c:pt idx="4144">
                  <c:v>8.2500000005470078</c:v>
                </c:pt>
                <c:pt idx="4145">
                  <c:v>8.2500000005471392</c:v>
                </c:pt>
                <c:pt idx="4146">
                  <c:v>8.2500000005472724</c:v>
                </c:pt>
                <c:pt idx="4147">
                  <c:v>8.2500000005474039</c:v>
                </c:pt>
                <c:pt idx="4148">
                  <c:v>8.2500000005475354</c:v>
                </c:pt>
                <c:pt idx="4149">
                  <c:v>8.2500000005476686</c:v>
                </c:pt>
                <c:pt idx="4150">
                  <c:v>8.2500000005478</c:v>
                </c:pt>
                <c:pt idx="4151">
                  <c:v>8.2500000005479315</c:v>
                </c:pt>
                <c:pt idx="4152">
                  <c:v>8.2500000005480647</c:v>
                </c:pt>
                <c:pt idx="4153">
                  <c:v>8.2500000005481962</c:v>
                </c:pt>
                <c:pt idx="4154">
                  <c:v>8.2500000005483276</c:v>
                </c:pt>
                <c:pt idx="4155">
                  <c:v>8.2500000005484608</c:v>
                </c:pt>
                <c:pt idx="4156">
                  <c:v>8.2500000005485923</c:v>
                </c:pt>
                <c:pt idx="4157">
                  <c:v>8.2500000005487237</c:v>
                </c:pt>
                <c:pt idx="4158">
                  <c:v>8.2500000005488552</c:v>
                </c:pt>
                <c:pt idx="4159">
                  <c:v>8.2500000005489884</c:v>
                </c:pt>
                <c:pt idx="4160">
                  <c:v>8.2500000005491199</c:v>
                </c:pt>
                <c:pt idx="4161">
                  <c:v>8.2500000005492513</c:v>
                </c:pt>
                <c:pt idx="4162">
                  <c:v>8.2500000005493845</c:v>
                </c:pt>
                <c:pt idx="4163">
                  <c:v>8.250000000549516</c:v>
                </c:pt>
                <c:pt idx="4164">
                  <c:v>8.2500000005496474</c:v>
                </c:pt>
                <c:pt idx="4165">
                  <c:v>8.2500000005497807</c:v>
                </c:pt>
                <c:pt idx="4166">
                  <c:v>8.2500000005499121</c:v>
                </c:pt>
                <c:pt idx="4167">
                  <c:v>8.2500000005500436</c:v>
                </c:pt>
                <c:pt idx="4168">
                  <c:v>8.2500000005501768</c:v>
                </c:pt>
                <c:pt idx="4169">
                  <c:v>8.2500000005503082</c:v>
                </c:pt>
                <c:pt idx="4170">
                  <c:v>8.2500000005504397</c:v>
                </c:pt>
                <c:pt idx="4171">
                  <c:v>8.2500000005505711</c:v>
                </c:pt>
                <c:pt idx="4172">
                  <c:v>8.2500000005507044</c:v>
                </c:pt>
                <c:pt idx="4173">
                  <c:v>8.2500000005508358</c:v>
                </c:pt>
                <c:pt idx="4174">
                  <c:v>8.2500000005509673</c:v>
                </c:pt>
                <c:pt idx="4175">
                  <c:v>8.2500000005511005</c:v>
                </c:pt>
                <c:pt idx="4176">
                  <c:v>8.2500000005512319</c:v>
                </c:pt>
                <c:pt idx="4177">
                  <c:v>8.2500000005513634</c:v>
                </c:pt>
                <c:pt idx="4178">
                  <c:v>8.2500000005514966</c:v>
                </c:pt>
                <c:pt idx="4179">
                  <c:v>8.2500000005516281</c:v>
                </c:pt>
                <c:pt idx="4180">
                  <c:v>8.2500000005517595</c:v>
                </c:pt>
                <c:pt idx="4181">
                  <c:v>8.2500000005518928</c:v>
                </c:pt>
                <c:pt idx="4182">
                  <c:v>8.2500000005520242</c:v>
                </c:pt>
                <c:pt idx="4183">
                  <c:v>8.2500000005521557</c:v>
                </c:pt>
                <c:pt idx="4184">
                  <c:v>8.2500000005522889</c:v>
                </c:pt>
                <c:pt idx="4185">
                  <c:v>8.2500000005524203</c:v>
                </c:pt>
                <c:pt idx="4186">
                  <c:v>8.2500000005525518</c:v>
                </c:pt>
                <c:pt idx="4187">
                  <c:v>8.2500000005526832</c:v>
                </c:pt>
                <c:pt idx="4188">
                  <c:v>8.2500000005528165</c:v>
                </c:pt>
                <c:pt idx="4189">
                  <c:v>8.2500000005529479</c:v>
                </c:pt>
                <c:pt idx="4190">
                  <c:v>8.2500000005530794</c:v>
                </c:pt>
                <c:pt idx="4191">
                  <c:v>8.2500000005532126</c:v>
                </c:pt>
                <c:pt idx="4192">
                  <c:v>8.250000000553344</c:v>
                </c:pt>
                <c:pt idx="4193">
                  <c:v>8.2500000005534755</c:v>
                </c:pt>
                <c:pt idx="4194">
                  <c:v>8.2500000005536087</c:v>
                </c:pt>
                <c:pt idx="4195">
                  <c:v>8.2500000005537402</c:v>
                </c:pt>
                <c:pt idx="4196">
                  <c:v>8.2500000005538716</c:v>
                </c:pt>
                <c:pt idx="4197">
                  <c:v>8.2500000005540048</c:v>
                </c:pt>
                <c:pt idx="4198">
                  <c:v>8.2500000005541363</c:v>
                </c:pt>
                <c:pt idx="4199">
                  <c:v>8.2500000005542677</c:v>
                </c:pt>
                <c:pt idx="4200">
                  <c:v>8.2500000005543992</c:v>
                </c:pt>
                <c:pt idx="4201">
                  <c:v>8.2500000005545324</c:v>
                </c:pt>
                <c:pt idx="4202">
                  <c:v>8.2500000005546639</c:v>
                </c:pt>
                <c:pt idx="4203">
                  <c:v>8.2500000005547953</c:v>
                </c:pt>
                <c:pt idx="4204">
                  <c:v>8.2500000005549285</c:v>
                </c:pt>
                <c:pt idx="4205">
                  <c:v>8.25000000055506</c:v>
                </c:pt>
                <c:pt idx="4206">
                  <c:v>8.2500000005551914</c:v>
                </c:pt>
                <c:pt idx="4207">
                  <c:v>8.2500000005553247</c:v>
                </c:pt>
                <c:pt idx="4208">
                  <c:v>8.2500000005554561</c:v>
                </c:pt>
                <c:pt idx="4209">
                  <c:v>8.2500000005555876</c:v>
                </c:pt>
                <c:pt idx="4210">
                  <c:v>8.2500000005557208</c:v>
                </c:pt>
                <c:pt idx="4211">
                  <c:v>8.2500000005558523</c:v>
                </c:pt>
                <c:pt idx="4212">
                  <c:v>8.2500000005559837</c:v>
                </c:pt>
                <c:pt idx="4213">
                  <c:v>8.2500000005561152</c:v>
                </c:pt>
                <c:pt idx="4214">
                  <c:v>8.2500000005562484</c:v>
                </c:pt>
                <c:pt idx="4215">
                  <c:v>8.2500000005563798</c:v>
                </c:pt>
                <c:pt idx="4216">
                  <c:v>8.2500000005565113</c:v>
                </c:pt>
                <c:pt idx="4217">
                  <c:v>8.2500000005566445</c:v>
                </c:pt>
                <c:pt idx="4218">
                  <c:v>8.250000000556776</c:v>
                </c:pt>
                <c:pt idx="4219">
                  <c:v>8.2500000005569074</c:v>
                </c:pt>
                <c:pt idx="4220">
                  <c:v>8.2500000005570406</c:v>
                </c:pt>
                <c:pt idx="4221">
                  <c:v>8.2500000005571721</c:v>
                </c:pt>
                <c:pt idx="4222">
                  <c:v>8.2500000005573035</c:v>
                </c:pt>
                <c:pt idx="4223">
                  <c:v>8.2500000005574368</c:v>
                </c:pt>
                <c:pt idx="4224">
                  <c:v>8.2500000005575682</c:v>
                </c:pt>
                <c:pt idx="4225">
                  <c:v>8.2500000005576997</c:v>
                </c:pt>
                <c:pt idx="4226">
                  <c:v>8.2500000005578311</c:v>
                </c:pt>
                <c:pt idx="4227">
                  <c:v>8.2500000005579643</c:v>
                </c:pt>
                <c:pt idx="4228">
                  <c:v>8.2500000005580958</c:v>
                </c:pt>
                <c:pt idx="4229">
                  <c:v>8.2500000005582272</c:v>
                </c:pt>
                <c:pt idx="4230">
                  <c:v>8.2500000005583605</c:v>
                </c:pt>
                <c:pt idx="4231">
                  <c:v>8.2500000005584919</c:v>
                </c:pt>
                <c:pt idx="4232">
                  <c:v>8.2500000005586234</c:v>
                </c:pt>
                <c:pt idx="4233">
                  <c:v>8.2500000005587566</c:v>
                </c:pt>
                <c:pt idx="4234">
                  <c:v>8.250000000558888</c:v>
                </c:pt>
                <c:pt idx="4235">
                  <c:v>8.2500000005590195</c:v>
                </c:pt>
                <c:pt idx="4236">
                  <c:v>8.2500000005591527</c:v>
                </c:pt>
                <c:pt idx="4237">
                  <c:v>8.2500000005592842</c:v>
                </c:pt>
                <c:pt idx="4238">
                  <c:v>8.2500000005594156</c:v>
                </c:pt>
                <c:pt idx="4239">
                  <c:v>8.2500000005595489</c:v>
                </c:pt>
                <c:pt idx="4240">
                  <c:v>8.2500000005596803</c:v>
                </c:pt>
                <c:pt idx="4241">
                  <c:v>8.2500000005598118</c:v>
                </c:pt>
                <c:pt idx="4242">
                  <c:v>8.2500000005599432</c:v>
                </c:pt>
                <c:pt idx="4243">
                  <c:v>8.2500000005600764</c:v>
                </c:pt>
                <c:pt idx="4244">
                  <c:v>8.2500000005602079</c:v>
                </c:pt>
                <c:pt idx="4245">
                  <c:v>8.2500000005603393</c:v>
                </c:pt>
                <c:pt idx="4246">
                  <c:v>8.2500000005604726</c:v>
                </c:pt>
                <c:pt idx="4247">
                  <c:v>8.250000000560604</c:v>
                </c:pt>
                <c:pt idx="4248">
                  <c:v>8.2500000005607355</c:v>
                </c:pt>
                <c:pt idx="4249">
                  <c:v>8.2500000005608687</c:v>
                </c:pt>
                <c:pt idx="4250">
                  <c:v>8.2500000005610001</c:v>
                </c:pt>
                <c:pt idx="4251">
                  <c:v>8.2500000005611316</c:v>
                </c:pt>
                <c:pt idx="4252">
                  <c:v>8.2500000005612648</c:v>
                </c:pt>
                <c:pt idx="4253">
                  <c:v>8.2500000005613963</c:v>
                </c:pt>
                <c:pt idx="4254">
                  <c:v>8.2500000005615277</c:v>
                </c:pt>
                <c:pt idx="4255">
                  <c:v>8.2500000005616592</c:v>
                </c:pt>
                <c:pt idx="4256">
                  <c:v>8.2500000005617924</c:v>
                </c:pt>
                <c:pt idx="4257">
                  <c:v>8.2500000005619238</c:v>
                </c:pt>
                <c:pt idx="4258">
                  <c:v>8.2500000005620553</c:v>
                </c:pt>
                <c:pt idx="4259">
                  <c:v>8.2500000005621885</c:v>
                </c:pt>
                <c:pt idx="4260">
                  <c:v>8.25000000056232</c:v>
                </c:pt>
                <c:pt idx="4261">
                  <c:v>8.2500000005624514</c:v>
                </c:pt>
                <c:pt idx="4262">
                  <c:v>8.2500000005625846</c:v>
                </c:pt>
                <c:pt idx="4263">
                  <c:v>8.2500000005627161</c:v>
                </c:pt>
                <c:pt idx="4264">
                  <c:v>8.2500000005628475</c:v>
                </c:pt>
                <c:pt idx="4265">
                  <c:v>8.2500000005629808</c:v>
                </c:pt>
                <c:pt idx="4266">
                  <c:v>8.2500000005631122</c:v>
                </c:pt>
                <c:pt idx="4267">
                  <c:v>8.2500000005632437</c:v>
                </c:pt>
                <c:pt idx="4268">
                  <c:v>8.2500000005633751</c:v>
                </c:pt>
                <c:pt idx="4269">
                  <c:v>8.2500000005635084</c:v>
                </c:pt>
                <c:pt idx="4270">
                  <c:v>8.2500000005636398</c:v>
                </c:pt>
                <c:pt idx="4271">
                  <c:v>8.2500000005637713</c:v>
                </c:pt>
                <c:pt idx="4272">
                  <c:v>8.2500000005639045</c:v>
                </c:pt>
                <c:pt idx="4273">
                  <c:v>8.2500000005640359</c:v>
                </c:pt>
                <c:pt idx="4274">
                  <c:v>8.2500000005641674</c:v>
                </c:pt>
                <c:pt idx="4275">
                  <c:v>8.2500000005643006</c:v>
                </c:pt>
                <c:pt idx="4276">
                  <c:v>8.2500000005644321</c:v>
                </c:pt>
                <c:pt idx="4277">
                  <c:v>8.2500000005645635</c:v>
                </c:pt>
                <c:pt idx="4278">
                  <c:v>8.2500000005646967</c:v>
                </c:pt>
                <c:pt idx="4279">
                  <c:v>8.2500000005648282</c:v>
                </c:pt>
                <c:pt idx="4280">
                  <c:v>8.2500000005649596</c:v>
                </c:pt>
                <c:pt idx="4281">
                  <c:v>8.2500000005650929</c:v>
                </c:pt>
                <c:pt idx="4282">
                  <c:v>8.2500000005652243</c:v>
                </c:pt>
                <c:pt idx="4283">
                  <c:v>8.2500000005653558</c:v>
                </c:pt>
                <c:pt idx="4284">
                  <c:v>8.2500000005654872</c:v>
                </c:pt>
                <c:pt idx="4285">
                  <c:v>8.2500000005656204</c:v>
                </c:pt>
                <c:pt idx="4286">
                  <c:v>8.2500000005657519</c:v>
                </c:pt>
                <c:pt idx="4287">
                  <c:v>8.2500000005658833</c:v>
                </c:pt>
                <c:pt idx="4288">
                  <c:v>8.2500000005660166</c:v>
                </c:pt>
                <c:pt idx="4289">
                  <c:v>8.250000000566148</c:v>
                </c:pt>
                <c:pt idx="4290">
                  <c:v>8.2500000005662795</c:v>
                </c:pt>
                <c:pt idx="4291">
                  <c:v>8.2500000005664127</c:v>
                </c:pt>
                <c:pt idx="4292">
                  <c:v>8.2500000005665441</c:v>
                </c:pt>
                <c:pt idx="4293">
                  <c:v>8.2500000005666756</c:v>
                </c:pt>
                <c:pt idx="4294">
                  <c:v>8.2500000005668088</c:v>
                </c:pt>
                <c:pt idx="4295">
                  <c:v>8.2500000005669403</c:v>
                </c:pt>
                <c:pt idx="4296">
                  <c:v>8.2500000005670717</c:v>
                </c:pt>
                <c:pt idx="4297">
                  <c:v>8.2500000005672032</c:v>
                </c:pt>
                <c:pt idx="4298">
                  <c:v>8.2500000005673364</c:v>
                </c:pt>
                <c:pt idx="4299">
                  <c:v>8.2500000005674679</c:v>
                </c:pt>
                <c:pt idx="4300">
                  <c:v>8.2500000005675993</c:v>
                </c:pt>
                <c:pt idx="4301">
                  <c:v>8.2500000005677325</c:v>
                </c:pt>
                <c:pt idx="4302">
                  <c:v>8.250000000567864</c:v>
                </c:pt>
                <c:pt idx="4303">
                  <c:v>8.2500000005679954</c:v>
                </c:pt>
                <c:pt idx="4304">
                  <c:v>8.2500000005681287</c:v>
                </c:pt>
                <c:pt idx="4305">
                  <c:v>8.2500000005682601</c:v>
                </c:pt>
                <c:pt idx="4306">
                  <c:v>8.2500000005683916</c:v>
                </c:pt>
                <c:pt idx="4307">
                  <c:v>8.2500000005685248</c:v>
                </c:pt>
                <c:pt idx="4308">
                  <c:v>8.2500000005686562</c:v>
                </c:pt>
                <c:pt idx="4309">
                  <c:v>8.2500000005687877</c:v>
                </c:pt>
                <c:pt idx="4310">
                  <c:v>8.2500000005689191</c:v>
                </c:pt>
                <c:pt idx="4311">
                  <c:v>8.2500000005690524</c:v>
                </c:pt>
                <c:pt idx="4312">
                  <c:v>8.2500000005691838</c:v>
                </c:pt>
                <c:pt idx="4313">
                  <c:v>8.2500000005693153</c:v>
                </c:pt>
                <c:pt idx="4314">
                  <c:v>8.2500000005694485</c:v>
                </c:pt>
                <c:pt idx="4315">
                  <c:v>8.2500000005695799</c:v>
                </c:pt>
                <c:pt idx="4316">
                  <c:v>8.2500000005697114</c:v>
                </c:pt>
                <c:pt idx="4317">
                  <c:v>8.2500000005698446</c:v>
                </c:pt>
                <c:pt idx="4318">
                  <c:v>8.2500000005699761</c:v>
                </c:pt>
                <c:pt idx="4319">
                  <c:v>8.2500000005701075</c:v>
                </c:pt>
                <c:pt idx="4320">
                  <c:v>8.2500000005702407</c:v>
                </c:pt>
                <c:pt idx="4321">
                  <c:v>8.2500000005703722</c:v>
                </c:pt>
                <c:pt idx="4322">
                  <c:v>8.2500000005705036</c:v>
                </c:pt>
                <c:pt idx="4323">
                  <c:v>8.2500000005706369</c:v>
                </c:pt>
                <c:pt idx="4324">
                  <c:v>8.2500000005707683</c:v>
                </c:pt>
                <c:pt idx="4325">
                  <c:v>8.2500000005708998</c:v>
                </c:pt>
                <c:pt idx="4326">
                  <c:v>8.2500000005710312</c:v>
                </c:pt>
                <c:pt idx="4327">
                  <c:v>8.2500000005711644</c:v>
                </c:pt>
                <c:pt idx="4328">
                  <c:v>8.2500000005712959</c:v>
                </c:pt>
                <c:pt idx="4329">
                  <c:v>8.2500000005714273</c:v>
                </c:pt>
                <c:pt idx="4330">
                  <c:v>8.2500000005715606</c:v>
                </c:pt>
                <c:pt idx="4331">
                  <c:v>8.250000000571692</c:v>
                </c:pt>
                <c:pt idx="4332">
                  <c:v>8.2500000005718235</c:v>
                </c:pt>
                <c:pt idx="4333">
                  <c:v>8.2500000005719567</c:v>
                </c:pt>
                <c:pt idx="4334">
                  <c:v>8.2500000005720882</c:v>
                </c:pt>
                <c:pt idx="4335">
                  <c:v>8.2500000005722196</c:v>
                </c:pt>
                <c:pt idx="4336">
                  <c:v>8.2500000005723528</c:v>
                </c:pt>
                <c:pt idx="4337">
                  <c:v>8.2500000005724843</c:v>
                </c:pt>
                <c:pt idx="4338">
                  <c:v>8.2500000005726157</c:v>
                </c:pt>
                <c:pt idx="4339">
                  <c:v>8.2500000005727472</c:v>
                </c:pt>
                <c:pt idx="4340">
                  <c:v>8.2500000005728804</c:v>
                </c:pt>
                <c:pt idx="4341">
                  <c:v>8.2500000005730119</c:v>
                </c:pt>
                <c:pt idx="4342">
                  <c:v>8.2500000005731433</c:v>
                </c:pt>
                <c:pt idx="4343">
                  <c:v>8.2500000005732765</c:v>
                </c:pt>
                <c:pt idx="4344">
                  <c:v>8.250000000573408</c:v>
                </c:pt>
                <c:pt idx="4345">
                  <c:v>8.2500000005735394</c:v>
                </c:pt>
                <c:pt idx="4346">
                  <c:v>8.2500000005736727</c:v>
                </c:pt>
                <c:pt idx="4347">
                  <c:v>8.2500000005738041</c:v>
                </c:pt>
                <c:pt idx="4348">
                  <c:v>8.2500000005739356</c:v>
                </c:pt>
                <c:pt idx="4349">
                  <c:v>8.2500000005740688</c:v>
                </c:pt>
                <c:pt idx="4350">
                  <c:v>8.2500000005742002</c:v>
                </c:pt>
                <c:pt idx="4351">
                  <c:v>8.2500000005743317</c:v>
                </c:pt>
                <c:pt idx="4352">
                  <c:v>8.2500000005744631</c:v>
                </c:pt>
                <c:pt idx="4353">
                  <c:v>8.2500000005745964</c:v>
                </c:pt>
                <c:pt idx="4354">
                  <c:v>8.2500000005747278</c:v>
                </c:pt>
                <c:pt idx="4355">
                  <c:v>8.2500000005748593</c:v>
                </c:pt>
                <c:pt idx="4356">
                  <c:v>8.2500000005749925</c:v>
                </c:pt>
                <c:pt idx="4357">
                  <c:v>8.2500000005751239</c:v>
                </c:pt>
                <c:pt idx="4358">
                  <c:v>8.2500000005752554</c:v>
                </c:pt>
                <c:pt idx="4359">
                  <c:v>8.2500000005753886</c:v>
                </c:pt>
                <c:pt idx="4360">
                  <c:v>8.2500000005755201</c:v>
                </c:pt>
                <c:pt idx="4361">
                  <c:v>8.2500000005756515</c:v>
                </c:pt>
                <c:pt idx="4362">
                  <c:v>8.2500000005757848</c:v>
                </c:pt>
                <c:pt idx="4363">
                  <c:v>8.2500000005759162</c:v>
                </c:pt>
                <c:pt idx="4364">
                  <c:v>8.2500000005760477</c:v>
                </c:pt>
                <c:pt idx="4365">
                  <c:v>8.2500000005761809</c:v>
                </c:pt>
                <c:pt idx="4366">
                  <c:v>8.2500000005763123</c:v>
                </c:pt>
                <c:pt idx="4367">
                  <c:v>8.2500000005764438</c:v>
                </c:pt>
                <c:pt idx="4368">
                  <c:v>8.2500000005765752</c:v>
                </c:pt>
                <c:pt idx="4369">
                  <c:v>8.2500000005767085</c:v>
                </c:pt>
                <c:pt idx="4370">
                  <c:v>8.2500000005768399</c:v>
                </c:pt>
                <c:pt idx="4371">
                  <c:v>8.2500000005769714</c:v>
                </c:pt>
                <c:pt idx="4372">
                  <c:v>8.2500000005771046</c:v>
                </c:pt>
                <c:pt idx="4373">
                  <c:v>8.250000000577236</c:v>
                </c:pt>
                <c:pt idx="4374">
                  <c:v>8.2500000005773675</c:v>
                </c:pt>
                <c:pt idx="4375">
                  <c:v>8.2500000005775007</c:v>
                </c:pt>
                <c:pt idx="4376">
                  <c:v>8.2500000005776322</c:v>
                </c:pt>
                <c:pt idx="4377">
                  <c:v>8.2500000005777636</c:v>
                </c:pt>
                <c:pt idx="4378">
                  <c:v>8.2500000005778968</c:v>
                </c:pt>
                <c:pt idx="4379">
                  <c:v>8.2500000005780283</c:v>
                </c:pt>
                <c:pt idx="4380">
                  <c:v>8.2500000005781597</c:v>
                </c:pt>
                <c:pt idx="4381">
                  <c:v>8.2500000005782912</c:v>
                </c:pt>
                <c:pt idx="4382">
                  <c:v>8.2500000005784244</c:v>
                </c:pt>
                <c:pt idx="4383">
                  <c:v>8.2500000005785559</c:v>
                </c:pt>
                <c:pt idx="4384">
                  <c:v>8.2500000005786873</c:v>
                </c:pt>
                <c:pt idx="4385">
                  <c:v>8.2500000005788205</c:v>
                </c:pt>
                <c:pt idx="4386">
                  <c:v>8.250000000578952</c:v>
                </c:pt>
                <c:pt idx="4387">
                  <c:v>8.2500000005790834</c:v>
                </c:pt>
                <c:pt idx="4388">
                  <c:v>8.2500000005792167</c:v>
                </c:pt>
                <c:pt idx="4389">
                  <c:v>8.2500000005793481</c:v>
                </c:pt>
                <c:pt idx="4390">
                  <c:v>8.2500000005794796</c:v>
                </c:pt>
                <c:pt idx="4391">
                  <c:v>8.2500000005796128</c:v>
                </c:pt>
                <c:pt idx="4392">
                  <c:v>8.2500000005797443</c:v>
                </c:pt>
                <c:pt idx="4393">
                  <c:v>8.2500000005798757</c:v>
                </c:pt>
                <c:pt idx="4394">
                  <c:v>8.2500000005800072</c:v>
                </c:pt>
                <c:pt idx="4395">
                  <c:v>8.2500000005801404</c:v>
                </c:pt>
                <c:pt idx="4396">
                  <c:v>8.2500000005802718</c:v>
                </c:pt>
                <c:pt idx="4397">
                  <c:v>8.2500000005804033</c:v>
                </c:pt>
                <c:pt idx="4398">
                  <c:v>8.2500000005805365</c:v>
                </c:pt>
                <c:pt idx="4399">
                  <c:v>8.250000000580668</c:v>
                </c:pt>
                <c:pt idx="4400">
                  <c:v>8.2500000005807994</c:v>
                </c:pt>
                <c:pt idx="4401">
                  <c:v>8.2500000005809326</c:v>
                </c:pt>
                <c:pt idx="4402">
                  <c:v>8.2500000005810641</c:v>
                </c:pt>
                <c:pt idx="4403">
                  <c:v>8.2500000005811955</c:v>
                </c:pt>
                <c:pt idx="4404">
                  <c:v>8.2500000005813288</c:v>
                </c:pt>
                <c:pt idx="4405">
                  <c:v>8.2500000005814602</c:v>
                </c:pt>
                <c:pt idx="4406">
                  <c:v>8.2500000005815917</c:v>
                </c:pt>
                <c:pt idx="4407">
                  <c:v>8.2500000005817231</c:v>
                </c:pt>
                <c:pt idx="4408">
                  <c:v>8.2500000005818563</c:v>
                </c:pt>
                <c:pt idx="4409">
                  <c:v>8.2500000005819878</c:v>
                </c:pt>
                <c:pt idx="4410">
                  <c:v>8.2500000005821192</c:v>
                </c:pt>
                <c:pt idx="4411">
                  <c:v>8.2500000005822525</c:v>
                </c:pt>
                <c:pt idx="4412">
                  <c:v>8.2500000005823839</c:v>
                </c:pt>
                <c:pt idx="4413">
                  <c:v>8.2500000005825154</c:v>
                </c:pt>
                <c:pt idx="4414">
                  <c:v>8.2500000005826486</c:v>
                </c:pt>
                <c:pt idx="4415">
                  <c:v>8.25000000058278</c:v>
                </c:pt>
                <c:pt idx="4416">
                  <c:v>8.2500000005829115</c:v>
                </c:pt>
                <c:pt idx="4417">
                  <c:v>8.2500000005830447</c:v>
                </c:pt>
                <c:pt idx="4418">
                  <c:v>8.2500000005831762</c:v>
                </c:pt>
                <c:pt idx="4419">
                  <c:v>8.2500000005833076</c:v>
                </c:pt>
                <c:pt idx="4420">
                  <c:v>8.2500000005834409</c:v>
                </c:pt>
                <c:pt idx="4421">
                  <c:v>8.2500000005835723</c:v>
                </c:pt>
                <c:pt idx="4422">
                  <c:v>8.2500000005837038</c:v>
                </c:pt>
                <c:pt idx="4423">
                  <c:v>8.2500000005838352</c:v>
                </c:pt>
                <c:pt idx="4424">
                  <c:v>8.2500000005839684</c:v>
                </c:pt>
                <c:pt idx="4425">
                  <c:v>8.2500000005840999</c:v>
                </c:pt>
                <c:pt idx="4426">
                  <c:v>8.2500000005842313</c:v>
                </c:pt>
                <c:pt idx="4427">
                  <c:v>8.2500000005843646</c:v>
                </c:pt>
                <c:pt idx="4428">
                  <c:v>8.250000000584496</c:v>
                </c:pt>
                <c:pt idx="4429">
                  <c:v>8.2500000005846275</c:v>
                </c:pt>
                <c:pt idx="4430">
                  <c:v>8.2500000005847607</c:v>
                </c:pt>
                <c:pt idx="4431">
                  <c:v>8.2500000005848921</c:v>
                </c:pt>
                <c:pt idx="4432">
                  <c:v>8.2500000005850236</c:v>
                </c:pt>
                <c:pt idx="4433">
                  <c:v>8.2500000005851568</c:v>
                </c:pt>
                <c:pt idx="4434">
                  <c:v>8.2500000005852883</c:v>
                </c:pt>
                <c:pt idx="4435">
                  <c:v>8.2500000005854197</c:v>
                </c:pt>
                <c:pt idx="4436">
                  <c:v>8.2500000005855512</c:v>
                </c:pt>
                <c:pt idx="4437">
                  <c:v>8.2500000005856844</c:v>
                </c:pt>
                <c:pt idx="4438">
                  <c:v>8.2500000005858158</c:v>
                </c:pt>
                <c:pt idx="4439">
                  <c:v>8.2500000005859473</c:v>
                </c:pt>
                <c:pt idx="4440">
                  <c:v>8.2500000005860805</c:v>
                </c:pt>
                <c:pt idx="4441">
                  <c:v>8.250000000586212</c:v>
                </c:pt>
                <c:pt idx="4442">
                  <c:v>8.2500000005863434</c:v>
                </c:pt>
                <c:pt idx="4443">
                  <c:v>8.2500000005864766</c:v>
                </c:pt>
                <c:pt idx="4444">
                  <c:v>8.2500000005866081</c:v>
                </c:pt>
                <c:pt idx="4445">
                  <c:v>8.2500000005867395</c:v>
                </c:pt>
                <c:pt idx="4446">
                  <c:v>8.2500000005868728</c:v>
                </c:pt>
                <c:pt idx="4447">
                  <c:v>8.2500000005870042</c:v>
                </c:pt>
                <c:pt idx="4448">
                  <c:v>8.2500000005871357</c:v>
                </c:pt>
                <c:pt idx="4449">
                  <c:v>8.2500000005872671</c:v>
                </c:pt>
                <c:pt idx="4450">
                  <c:v>8.2500000005874004</c:v>
                </c:pt>
                <c:pt idx="4451">
                  <c:v>8.2500000005875318</c:v>
                </c:pt>
                <c:pt idx="4452">
                  <c:v>8.2500000005876633</c:v>
                </c:pt>
                <c:pt idx="4453">
                  <c:v>8.2500000005877965</c:v>
                </c:pt>
                <c:pt idx="4454">
                  <c:v>8.2500000005879279</c:v>
                </c:pt>
                <c:pt idx="4455">
                  <c:v>8.2500000005880594</c:v>
                </c:pt>
                <c:pt idx="4456">
                  <c:v>8.2500000005881926</c:v>
                </c:pt>
                <c:pt idx="4457">
                  <c:v>8.2500000005883241</c:v>
                </c:pt>
                <c:pt idx="4458">
                  <c:v>8.2500000005884555</c:v>
                </c:pt>
                <c:pt idx="4459">
                  <c:v>8.2500000005885887</c:v>
                </c:pt>
                <c:pt idx="4460">
                  <c:v>8.2500000005887202</c:v>
                </c:pt>
                <c:pt idx="4461">
                  <c:v>8.2500000005888516</c:v>
                </c:pt>
                <c:pt idx="4462">
                  <c:v>8.2500000005889849</c:v>
                </c:pt>
                <c:pt idx="4463">
                  <c:v>8.2500000005891163</c:v>
                </c:pt>
                <c:pt idx="4464">
                  <c:v>8.2500000005892478</c:v>
                </c:pt>
                <c:pt idx="4465">
                  <c:v>8.2500000005893792</c:v>
                </c:pt>
                <c:pt idx="4466">
                  <c:v>8.2500000005895124</c:v>
                </c:pt>
                <c:pt idx="4467">
                  <c:v>8.2500000005896439</c:v>
                </c:pt>
                <c:pt idx="4468">
                  <c:v>8.2500000005897753</c:v>
                </c:pt>
                <c:pt idx="4469">
                  <c:v>8.2500000005899086</c:v>
                </c:pt>
                <c:pt idx="4470">
                  <c:v>8.25000000059004</c:v>
                </c:pt>
                <c:pt idx="4471">
                  <c:v>8.2500000005901715</c:v>
                </c:pt>
                <c:pt idx="4472">
                  <c:v>8.2500000005903047</c:v>
                </c:pt>
                <c:pt idx="4473">
                  <c:v>8.2500000005904361</c:v>
                </c:pt>
                <c:pt idx="4474">
                  <c:v>8.2500000005905676</c:v>
                </c:pt>
                <c:pt idx="4475">
                  <c:v>8.2500000005907008</c:v>
                </c:pt>
                <c:pt idx="4476">
                  <c:v>8.2500000005908323</c:v>
                </c:pt>
                <c:pt idx="4477">
                  <c:v>8.2500000005909637</c:v>
                </c:pt>
                <c:pt idx="4478">
                  <c:v>8.2500000005910952</c:v>
                </c:pt>
                <c:pt idx="4479">
                  <c:v>8.2500000005912284</c:v>
                </c:pt>
                <c:pt idx="4480">
                  <c:v>8.2500000005913598</c:v>
                </c:pt>
                <c:pt idx="4481">
                  <c:v>8.2500000005914913</c:v>
                </c:pt>
                <c:pt idx="4482">
                  <c:v>8.2500000005916245</c:v>
                </c:pt>
                <c:pt idx="4483">
                  <c:v>8.250000000591756</c:v>
                </c:pt>
                <c:pt idx="4484">
                  <c:v>8.2500000005918874</c:v>
                </c:pt>
                <c:pt idx="4485">
                  <c:v>8.2500000005920207</c:v>
                </c:pt>
                <c:pt idx="4486">
                  <c:v>8.2500000005921521</c:v>
                </c:pt>
                <c:pt idx="4487">
                  <c:v>8.2500000005922836</c:v>
                </c:pt>
                <c:pt idx="4488">
                  <c:v>8.2500000005924168</c:v>
                </c:pt>
                <c:pt idx="4489">
                  <c:v>8.2500000005925482</c:v>
                </c:pt>
                <c:pt idx="4490">
                  <c:v>8.2500000005926797</c:v>
                </c:pt>
                <c:pt idx="4491">
                  <c:v>8.2500000005928111</c:v>
                </c:pt>
                <c:pt idx="4492">
                  <c:v>8.2500000005929444</c:v>
                </c:pt>
                <c:pt idx="4493">
                  <c:v>8.2500000005930758</c:v>
                </c:pt>
                <c:pt idx="4494">
                  <c:v>8.2500000005932073</c:v>
                </c:pt>
                <c:pt idx="4495">
                  <c:v>8.2500000005933405</c:v>
                </c:pt>
                <c:pt idx="4496">
                  <c:v>8.2500000005934719</c:v>
                </c:pt>
                <c:pt idx="4497">
                  <c:v>8.2500000005936034</c:v>
                </c:pt>
                <c:pt idx="4498">
                  <c:v>8.2500000005937366</c:v>
                </c:pt>
                <c:pt idx="4499">
                  <c:v>8.2500000005938681</c:v>
                </c:pt>
                <c:pt idx="4500">
                  <c:v>8.2500000005939995</c:v>
                </c:pt>
                <c:pt idx="4501">
                  <c:v>8.2500000005941327</c:v>
                </c:pt>
                <c:pt idx="4502">
                  <c:v>8.2500000005942642</c:v>
                </c:pt>
                <c:pt idx="4503">
                  <c:v>8.2500000005943956</c:v>
                </c:pt>
                <c:pt idx="4504">
                  <c:v>8.2500000005945289</c:v>
                </c:pt>
                <c:pt idx="4505">
                  <c:v>8.2500000005946603</c:v>
                </c:pt>
                <c:pt idx="4506">
                  <c:v>8.2500000005947918</c:v>
                </c:pt>
                <c:pt idx="4507">
                  <c:v>8.2500000005949232</c:v>
                </c:pt>
                <c:pt idx="4508">
                  <c:v>8.2500000005950564</c:v>
                </c:pt>
                <c:pt idx="4509">
                  <c:v>8.2500000005951879</c:v>
                </c:pt>
                <c:pt idx="4510">
                  <c:v>8.2500000005953193</c:v>
                </c:pt>
                <c:pt idx="4511">
                  <c:v>8.2500000005954526</c:v>
                </c:pt>
                <c:pt idx="4512">
                  <c:v>8.250000000595584</c:v>
                </c:pt>
                <c:pt idx="4513">
                  <c:v>8.2500000005957155</c:v>
                </c:pt>
                <c:pt idx="4514">
                  <c:v>8.2500000005958487</c:v>
                </c:pt>
                <c:pt idx="4515">
                  <c:v>8.2500000005959802</c:v>
                </c:pt>
                <c:pt idx="4516">
                  <c:v>8.2500000005961116</c:v>
                </c:pt>
                <c:pt idx="4517">
                  <c:v>8.2500000005962448</c:v>
                </c:pt>
                <c:pt idx="4518">
                  <c:v>8.2500000005963763</c:v>
                </c:pt>
                <c:pt idx="4519">
                  <c:v>8.2500000005965077</c:v>
                </c:pt>
                <c:pt idx="4520">
                  <c:v>8.2500000005966392</c:v>
                </c:pt>
                <c:pt idx="4521">
                  <c:v>8.2500000005967724</c:v>
                </c:pt>
                <c:pt idx="4522">
                  <c:v>8.2500000005969039</c:v>
                </c:pt>
                <c:pt idx="4523">
                  <c:v>8.2500000005970353</c:v>
                </c:pt>
                <c:pt idx="4524">
                  <c:v>8.2500000005971685</c:v>
                </c:pt>
                <c:pt idx="4525">
                  <c:v>8.2500000005973</c:v>
                </c:pt>
                <c:pt idx="4526">
                  <c:v>8.2500000005974314</c:v>
                </c:pt>
                <c:pt idx="4527">
                  <c:v>8.2500000005975647</c:v>
                </c:pt>
                <c:pt idx="4528">
                  <c:v>8.2500000005976961</c:v>
                </c:pt>
                <c:pt idx="4529">
                  <c:v>8.2500000005978276</c:v>
                </c:pt>
                <c:pt idx="4530">
                  <c:v>8.2500000005979608</c:v>
                </c:pt>
                <c:pt idx="4531">
                  <c:v>8.2500000005980922</c:v>
                </c:pt>
                <c:pt idx="4532">
                  <c:v>8.2500000005982237</c:v>
                </c:pt>
                <c:pt idx="4533">
                  <c:v>8.2500000005983551</c:v>
                </c:pt>
                <c:pt idx="4534">
                  <c:v>8.2500000005984884</c:v>
                </c:pt>
                <c:pt idx="4535">
                  <c:v>8.2500000005986198</c:v>
                </c:pt>
                <c:pt idx="4536">
                  <c:v>8.2500000005987513</c:v>
                </c:pt>
                <c:pt idx="4537">
                  <c:v>8.2500000005988845</c:v>
                </c:pt>
                <c:pt idx="4538">
                  <c:v>8.2500000005990159</c:v>
                </c:pt>
                <c:pt idx="4539">
                  <c:v>8.2500000005991474</c:v>
                </c:pt>
                <c:pt idx="4540">
                  <c:v>8.2500000005992806</c:v>
                </c:pt>
                <c:pt idx="4541">
                  <c:v>8.2500000005994121</c:v>
                </c:pt>
                <c:pt idx="4542">
                  <c:v>8.2500000005995435</c:v>
                </c:pt>
                <c:pt idx="4543">
                  <c:v>8.2500000005996768</c:v>
                </c:pt>
                <c:pt idx="4544">
                  <c:v>8.2500000005998082</c:v>
                </c:pt>
                <c:pt idx="4545">
                  <c:v>8.2500000005999397</c:v>
                </c:pt>
                <c:pt idx="4546">
                  <c:v>8.2500000006000729</c:v>
                </c:pt>
                <c:pt idx="4547">
                  <c:v>8.2500000006002043</c:v>
                </c:pt>
                <c:pt idx="4548">
                  <c:v>8.2500000006003358</c:v>
                </c:pt>
                <c:pt idx="4549">
                  <c:v>8.2500000006004672</c:v>
                </c:pt>
                <c:pt idx="4550">
                  <c:v>8.2500000006006005</c:v>
                </c:pt>
                <c:pt idx="4551">
                  <c:v>8.2500000006007319</c:v>
                </c:pt>
                <c:pt idx="4552">
                  <c:v>8.2500000006008634</c:v>
                </c:pt>
                <c:pt idx="4553">
                  <c:v>8.2500000006009966</c:v>
                </c:pt>
                <c:pt idx="4554">
                  <c:v>8.250000000601128</c:v>
                </c:pt>
                <c:pt idx="4555">
                  <c:v>8.2500000006012595</c:v>
                </c:pt>
                <c:pt idx="4556">
                  <c:v>8.2500000006013927</c:v>
                </c:pt>
                <c:pt idx="4557">
                  <c:v>8.2500000006015242</c:v>
                </c:pt>
                <c:pt idx="4558">
                  <c:v>8.2500000006016556</c:v>
                </c:pt>
                <c:pt idx="4559">
                  <c:v>8.2500000006017888</c:v>
                </c:pt>
                <c:pt idx="4560">
                  <c:v>8.2500000006019203</c:v>
                </c:pt>
                <c:pt idx="4561">
                  <c:v>8.2500000006020517</c:v>
                </c:pt>
                <c:pt idx="4562">
                  <c:v>8.2500000006021832</c:v>
                </c:pt>
                <c:pt idx="4563">
                  <c:v>8.2500000006023164</c:v>
                </c:pt>
                <c:pt idx="4564">
                  <c:v>8.2500000006024479</c:v>
                </c:pt>
                <c:pt idx="4565">
                  <c:v>8.2500000006025793</c:v>
                </c:pt>
                <c:pt idx="4566">
                  <c:v>8.2500000006027125</c:v>
                </c:pt>
                <c:pt idx="4567">
                  <c:v>8.250000000602844</c:v>
                </c:pt>
                <c:pt idx="4568">
                  <c:v>8.2500000006029754</c:v>
                </c:pt>
                <c:pt idx="4569">
                  <c:v>8.2500000006031087</c:v>
                </c:pt>
                <c:pt idx="4570">
                  <c:v>8.2500000006032401</c:v>
                </c:pt>
                <c:pt idx="4571">
                  <c:v>8.2500000006033716</c:v>
                </c:pt>
                <c:pt idx="4572">
                  <c:v>8.2500000006035048</c:v>
                </c:pt>
                <c:pt idx="4573">
                  <c:v>8.2500000006036363</c:v>
                </c:pt>
                <c:pt idx="4574">
                  <c:v>8.2500000006037677</c:v>
                </c:pt>
                <c:pt idx="4575">
                  <c:v>8.2500000006038992</c:v>
                </c:pt>
                <c:pt idx="4576">
                  <c:v>8.2500000006040324</c:v>
                </c:pt>
                <c:pt idx="4577">
                  <c:v>8.2500000006041638</c:v>
                </c:pt>
                <c:pt idx="4578">
                  <c:v>8.2500000006042953</c:v>
                </c:pt>
                <c:pt idx="4579">
                  <c:v>8.2500000006044285</c:v>
                </c:pt>
                <c:pt idx="4580">
                  <c:v>8.25000000060456</c:v>
                </c:pt>
                <c:pt idx="4581">
                  <c:v>8.2500000006046914</c:v>
                </c:pt>
                <c:pt idx="4582">
                  <c:v>8.2500000006048246</c:v>
                </c:pt>
                <c:pt idx="4583">
                  <c:v>8.2500000006049561</c:v>
                </c:pt>
                <c:pt idx="4584">
                  <c:v>8.2500000006050875</c:v>
                </c:pt>
                <c:pt idx="4585">
                  <c:v>8.2500000006052208</c:v>
                </c:pt>
                <c:pt idx="4586">
                  <c:v>8.2500000006053522</c:v>
                </c:pt>
                <c:pt idx="4587">
                  <c:v>8.2500000006054837</c:v>
                </c:pt>
                <c:pt idx="4588">
                  <c:v>8.2500000006056151</c:v>
                </c:pt>
                <c:pt idx="4589">
                  <c:v>8.2500000006057483</c:v>
                </c:pt>
                <c:pt idx="4590">
                  <c:v>8.2500000006058798</c:v>
                </c:pt>
                <c:pt idx="4591">
                  <c:v>8.2500000006060112</c:v>
                </c:pt>
                <c:pt idx="4592">
                  <c:v>8.2500000006061445</c:v>
                </c:pt>
                <c:pt idx="4593">
                  <c:v>8.2500000006062759</c:v>
                </c:pt>
                <c:pt idx="4594">
                  <c:v>8.2500000006064074</c:v>
                </c:pt>
                <c:pt idx="4595">
                  <c:v>8.2500000006065406</c:v>
                </c:pt>
                <c:pt idx="4596">
                  <c:v>8.250000000606672</c:v>
                </c:pt>
                <c:pt idx="4597">
                  <c:v>8.2500000006068035</c:v>
                </c:pt>
                <c:pt idx="4598">
                  <c:v>8.2500000006069367</c:v>
                </c:pt>
                <c:pt idx="4599">
                  <c:v>8.2500000006070682</c:v>
                </c:pt>
                <c:pt idx="4600">
                  <c:v>8.2500000006071996</c:v>
                </c:pt>
                <c:pt idx="4601">
                  <c:v>8.2500000006073329</c:v>
                </c:pt>
                <c:pt idx="4602">
                  <c:v>8.2500000006074643</c:v>
                </c:pt>
                <c:pt idx="4603">
                  <c:v>8.2500000006075958</c:v>
                </c:pt>
                <c:pt idx="4604">
                  <c:v>8.2500000006077272</c:v>
                </c:pt>
                <c:pt idx="4605">
                  <c:v>8.2500000006078604</c:v>
                </c:pt>
                <c:pt idx="4606">
                  <c:v>8.2500000006079919</c:v>
                </c:pt>
                <c:pt idx="4607">
                  <c:v>8.2500000006081233</c:v>
                </c:pt>
                <c:pt idx="4608">
                  <c:v>8.2500000006082566</c:v>
                </c:pt>
                <c:pt idx="4609">
                  <c:v>8.250000000608388</c:v>
                </c:pt>
                <c:pt idx="4610">
                  <c:v>8.2500000006085195</c:v>
                </c:pt>
                <c:pt idx="4611">
                  <c:v>8.2500000006086527</c:v>
                </c:pt>
                <c:pt idx="4612">
                  <c:v>8.2500000006087841</c:v>
                </c:pt>
                <c:pt idx="4613">
                  <c:v>8.2500000006089156</c:v>
                </c:pt>
                <c:pt idx="4614">
                  <c:v>8.2500000006090488</c:v>
                </c:pt>
                <c:pt idx="4615">
                  <c:v>8.2500000006091803</c:v>
                </c:pt>
                <c:pt idx="4616">
                  <c:v>8.2500000006093117</c:v>
                </c:pt>
                <c:pt idx="4617">
                  <c:v>8.2500000006094432</c:v>
                </c:pt>
                <c:pt idx="4618">
                  <c:v>8.2500000006095764</c:v>
                </c:pt>
                <c:pt idx="4619">
                  <c:v>8.2500000006097078</c:v>
                </c:pt>
                <c:pt idx="4620">
                  <c:v>8.2500000006098393</c:v>
                </c:pt>
                <c:pt idx="4621">
                  <c:v>8.2500000006099725</c:v>
                </c:pt>
                <c:pt idx="4622">
                  <c:v>8.250000000610104</c:v>
                </c:pt>
                <c:pt idx="4623">
                  <c:v>8.2500000006102354</c:v>
                </c:pt>
                <c:pt idx="4624">
                  <c:v>8.2500000006103686</c:v>
                </c:pt>
                <c:pt idx="4625">
                  <c:v>8.2500000006105001</c:v>
                </c:pt>
                <c:pt idx="4626">
                  <c:v>8.2500000006106315</c:v>
                </c:pt>
                <c:pt idx="4627">
                  <c:v>8.2500000006107648</c:v>
                </c:pt>
                <c:pt idx="4628">
                  <c:v>8.2500000006108962</c:v>
                </c:pt>
                <c:pt idx="4629">
                  <c:v>8.2500000006110277</c:v>
                </c:pt>
                <c:pt idx="4630">
                  <c:v>8.2500000006111591</c:v>
                </c:pt>
                <c:pt idx="4631">
                  <c:v>8.2500000006112924</c:v>
                </c:pt>
                <c:pt idx="4632">
                  <c:v>8.2500000006114238</c:v>
                </c:pt>
                <c:pt idx="4633">
                  <c:v>8.2500000006115553</c:v>
                </c:pt>
                <c:pt idx="4634">
                  <c:v>8.2500000006116885</c:v>
                </c:pt>
                <c:pt idx="4635">
                  <c:v>8.2500000006118199</c:v>
                </c:pt>
                <c:pt idx="4636">
                  <c:v>8.2500000006119514</c:v>
                </c:pt>
                <c:pt idx="4637">
                  <c:v>8.2500000006120846</c:v>
                </c:pt>
                <c:pt idx="4638">
                  <c:v>8.2500000006122161</c:v>
                </c:pt>
                <c:pt idx="4639">
                  <c:v>8.2500000006123475</c:v>
                </c:pt>
                <c:pt idx="4640">
                  <c:v>8.2500000006124807</c:v>
                </c:pt>
                <c:pt idx="4641">
                  <c:v>8.2500000006126122</c:v>
                </c:pt>
                <c:pt idx="4642">
                  <c:v>8.2500000006127436</c:v>
                </c:pt>
                <c:pt idx="4643">
                  <c:v>8.2500000006128769</c:v>
                </c:pt>
                <c:pt idx="4644">
                  <c:v>8.2500000006130083</c:v>
                </c:pt>
                <c:pt idx="4645">
                  <c:v>8.2500000006131398</c:v>
                </c:pt>
                <c:pt idx="4646">
                  <c:v>8.2500000006132712</c:v>
                </c:pt>
                <c:pt idx="4647">
                  <c:v>8.2500000006134044</c:v>
                </c:pt>
                <c:pt idx="4648">
                  <c:v>8.2500000006135359</c:v>
                </c:pt>
                <c:pt idx="4649">
                  <c:v>8.2500000006136673</c:v>
                </c:pt>
                <c:pt idx="4650">
                  <c:v>8.2500000006138006</c:v>
                </c:pt>
                <c:pt idx="4651">
                  <c:v>8.250000000613932</c:v>
                </c:pt>
                <c:pt idx="4652">
                  <c:v>8.2500000006140635</c:v>
                </c:pt>
                <c:pt idx="4653">
                  <c:v>8.2500000006141967</c:v>
                </c:pt>
                <c:pt idx="4654">
                  <c:v>8.2500000006143281</c:v>
                </c:pt>
                <c:pt idx="4655">
                  <c:v>8.2500000006144596</c:v>
                </c:pt>
                <c:pt idx="4656">
                  <c:v>8.2500000006145928</c:v>
                </c:pt>
                <c:pt idx="4657">
                  <c:v>8.2500000006147243</c:v>
                </c:pt>
                <c:pt idx="4658">
                  <c:v>8.2500000006148557</c:v>
                </c:pt>
                <c:pt idx="4659">
                  <c:v>8.2500000006149872</c:v>
                </c:pt>
                <c:pt idx="4660">
                  <c:v>8.2500000006151204</c:v>
                </c:pt>
                <c:pt idx="4661">
                  <c:v>8.2500000006152518</c:v>
                </c:pt>
                <c:pt idx="4662">
                  <c:v>8.2500000006153833</c:v>
                </c:pt>
                <c:pt idx="4663">
                  <c:v>8.2500000006155165</c:v>
                </c:pt>
                <c:pt idx="4664">
                  <c:v>8.250000000615648</c:v>
                </c:pt>
                <c:pt idx="4665">
                  <c:v>8.2500000006157794</c:v>
                </c:pt>
                <c:pt idx="4666">
                  <c:v>8.2500000006159127</c:v>
                </c:pt>
                <c:pt idx="4667">
                  <c:v>8.2500000006160441</c:v>
                </c:pt>
                <c:pt idx="4668">
                  <c:v>8.2500000006161756</c:v>
                </c:pt>
                <c:pt idx="4669">
                  <c:v>8.2500000006163088</c:v>
                </c:pt>
                <c:pt idx="4670">
                  <c:v>8.2500000006164402</c:v>
                </c:pt>
                <c:pt idx="4671">
                  <c:v>8.2500000006165717</c:v>
                </c:pt>
                <c:pt idx="4672">
                  <c:v>8.2500000006167031</c:v>
                </c:pt>
                <c:pt idx="4673">
                  <c:v>8.2500000006168364</c:v>
                </c:pt>
                <c:pt idx="4674">
                  <c:v>8.2500000006169678</c:v>
                </c:pt>
                <c:pt idx="4675">
                  <c:v>8.2500000006170993</c:v>
                </c:pt>
                <c:pt idx="4676">
                  <c:v>8.2500000006172325</c:v>
                </c:pt>
                <c:pt idx="4677">
                  <c:v>8.2500000006173639</c:v>
                </c:pt>
                <c:pt idx="4678">
                  <c:v>8.2500000006174954</c:v>
                </c:pt>
                <c:pt idx="4679">
                  <c:v>8.2500000006176286</c:v>
                </c:pt>
                <c:pt idx="4680">
                  <c:v>8.2500000006177601</c:v>
                </c:pt>
                <c:pt idx="4681">
                  <c:v>8.2500000006178915</c:v>
                </c:pt>
                <c:pt idx="4682">
                  <c:v>8.2500000006180247</c:v>
                </c:pt>
                <c:pt idx="4683">
                  <c:v>8.2500000006181562</c:v>
                </c:pt>
                <c:pt idx="4684">
                  <c:v>8.2500000006182876</c:v>
                </c:pt>
                <c:pt idx="4685">
                  <c:v>8.2500000006184209</c:v>
                </c:pt>
                <c:pt idx="4686">
                  <c:v>8.2500000006185523</c:v>
                </c:pt>
                <c:pt idx="4687">
                  <c:v>8.2500000006186838</c:v>
                </c:pt>
                <c:pt idx="4688">
                  <c:v>8.2500000006188152</c:v>
                </c:pt>
                <c:pt idx="4689">
                  <c:v>8.2500000006189484</c:v>
                </c:pt>
                <c:pt idx="4690">
                  <c:v>8.2500000006190799</c:v>
                </c:pt>
                <c:pt idx="4691">
                  <c:v>8.2500000006192113</c:v>
                </c:pt>
                <c:pt idx="4692">
                  <c:v>8.2500000006193446</c:v>
                </c:pt>
                <c:pt idx="4693">
                  <c:v>8.250000000619476</c:v>
                </c:pt>
                <c:pt idx="4694">
                  <c:v>8.2500000006196075</c:v>
                </c:pt>
                <c:pt idx="4695">
                  <c:v>8.2500000006197407</c:v>
                </c:pt>
                <c:pt idx="4696">
                  <c:v>8.2500000006198722</c:v>
                </c:pt>
                <c:pt idx="4697">
                  <c:v>8.2500000006200036</c:v>
                </c:pt>
                <c:pt idx="4698">
                  <c:v>8.2500000006201368</c:v>
                </c:pt>
                <c:pt idx="4699">
                  <c:v>8.2500000006202683</c:v>
                </c:pt>
                <c:pt idx="4700">
                  <c:v>8.2500000006203997</c:v>
                </c:pt>
                <c:pt idx="4701">
                  <c:v>8.2500000006205312</c:v>
                </c:pt>
                <c:pt idx="4702">
                  <c:v>8.2500000006206644</c:v>
                </c:pt>
                <c:pt idx="4703">
                  <c:v>8.2500000006207959</c:v>
                </c:pt>
                <c:pt idx="4704">
                  <c:v>8.2500000006209273</c:v>
                </c:pt>
                <c:pt idx="4705">
                  <c:v>8.2500000006210605</c:v>
                </c:pt>
                <c:pt idx="4706">
                  <c:v>8.250000000621192</c:v>
                </c:pt>
                <c:pt idx="4707">
                  <c:v>8.2500000006213234</c:v>
                </c:pt>
                <c:pt idx="4708">
                  <c:v>8.2500000006214567</c:v>
                </c:pt>
                <c:pt idx="4709">
                  <c:v>8.2500000006215881</c:v>
                </c:pt>
                <c:pt idx="4710">
                  <c:v>8.2500000006217196</c:v>
                </c:pt>
                <c:pt idx="4711">
                  <c:v>8.2500000006218528</c:v>
                </c:pt>
                <c:pt idx="4712">
                  <c:v>8.2500000006219842</c:v>
                </c:pt>
                <c:pt idx="4713">
                  <c:v>8.2500000006221157</c:v>
                </c:pt>
                <c:pt idx="4714">
                  <c:v>8.2500000006222471</c:v>
                </c:pt>
                <c:pt idx="4715">
                  <c:v>8.2500000006223804</c:v>
                </c:pt>
                <c:pt idx="4716">
                  <c:v>8.2500000006225118</c:v>
                </c:pt>
                <c:pt idx="4717">
                  <c:v>8.2500000006226433</c:v>
                </c:pt>
                <c:pt idx="4718">
                  <c:v>8.2500000006227765</c:v>
                </c:pt>
                <c:pt idx="4719">
                  <c:v>8.2500000006229079</c:v>
                </c:pt>
                <c:pt idx="4720">
                  <c:v>8.2500000006230394</c:v>
                </c:pt>
                <c:pt idx="4721">
                  <c:v>8.2500000006231726</c:v>
                </c:pt>
                <c:pt idx="4722">
                  <c:v>8.2500000006233041</c:v>
                </c:pt>
                <c:pt idx="4723">
                  <c:v>8.2500000006234355</c:v>
                </c:pt>
                <c:pt idx="4724">
                  <c:v>8.2500000006235688</c:v>
                </c:pt>
                <c:pt idx="4725">
                  <c:v>8.2500000006237002</c:v>
                </c:pt>
                <c:pt idx="4726">
                  <c:v>8.2500000006238317</c:v>
                </c:pt>
                <c:pt idx="4727">
                  <c:v>8.2500000006239649</c:v>
                </c:pt>
                <c:pt idx="4728">
                  <c:v>8.2500000006240963</c:v>
                </c:pt>
                <c:pt idx="4729">
                  <c:v>8.2500000006242278</c:v>
                </c:pt>
                <c:pt idx="4730">
                  <c:v>8.2500000006243592</c:v>
                </c:pt>
                <c:pt idx="4731">
                  <c:v>8.2500000006244925</c:v>
                </c:pt>
                <c:pt idx="4732">
                  <c:v>8.2500000006246239</c:v>
                </c:pt>
                <c:pt idx="4733">
                  <c:v>8.2500000006247554</c:v>
                </c:pt>
                <c:pt idx="4734">
                  <c:v>8.2500000006248886</c:v>
                </c:pt>
                <c:pt idx="4735">
                  <c:v>8.25000000062502</c:v>
                </c:pt>
                <c:pt idx="4736">
                  <c:v>8.2500000006251515</c:v>
                </c:pt>
                <c:pt idx="4737">
                  <c:v>8.2500000006252847</c:v>
                </c:pt>
                <c:pt idx="4738">
                  <c:v>8.2500000006254162</c:v>
                </c:pt>
                <c:pt idx="4739">
                  <c:v>8.2500000006255476</c:v>
                </c:pt>
                <c:pt idx="4740">
                  <c:v>8.2500000006256808</c:v>
                </c:pt>
                <c:pt idx="4741">
                  <c:v>8.2500000006258123</c:v>
                </c:pt>
                <c:pt idx="4742">
                  <c:v>8.2500000006259437</c:v>
                </c:pt>
                <c:pt idx="4743">
                  <c:v>8.2500000006260752</c:v>
                </c:pt>
                <c:pt idx="4744">
                  <c:v>8.2500000006262084</c:v>
                </c:pt>
                <c:pt idx="4745">
                  <c:v>8.2500000006263399</c:v>
                </c:pt>
                <c:pt idx="4746">
                  <c:v>8.2500000006264713</c:v>
                </c:pt>
                <c:pt idx="4747">
                  <c:v>8.2500000006266045</c:v>
                </c:pt>
                <c:pt idx="4748">
                  <c:v>8.250000000626736</c:v>
                </c:pt>
                <c:pt idx="4749">
                  <c:v>8.2500000006268674</c:v>
                </c:pt>
                <c:pt idx="4750">
                  <c:v>8.2500000006270007</c:v>
                </c:pt>
                <c:pt idx="4751">
                  <c:v>8.2500000006271321</c:v>
                </c:pt>
                <c:pt idx="4752">
                  <c:v>8.2500000006272636</c:v>
                </c:pt>
                <c:pt idx="4753">
                  <c:v>8.2500000006273968</c:v>
                </c:pt>
                <c:pt idx="4754">
                  <c:v>8.2500000006275283</c:v>
                </c:pt>
                <c:pt idx="4755">
                  <c:v>8.2500000006276597</c:v>
                </c:pt>
                <c:pt idx="4756">
                  <c:v>8.2500000006277912</c:v>
                </c:pt>
                <c:pt idx="4757">
                  <c:v>8.2500000006279244</c:v>
                </c:pt>
                <c:pt idx="4758">
                  <c:v>8.2500000006280558</c:v>
                </c:pt>
                <c:pt idx="4759">
                  <c:v>8.2500000006281873</c:v>
                </c:pt>
                <c:pt idx="4760">
                  <c:v>8.2500000006283205</c:v>
                </c:pt>
                <c:pt idx="4761">
                  <c:v>8.250000000628452</c:v>
                </c:pt>
                <c:pt idx="4762">
                  <c:v>8.2500000006285834</c:v>
                </c:pt>
                <c:pt idx="4763">
                  <c:v>8.2500000006287166</c:v>
                </c:pt>
                <c:pt idx="4764">
                  <c:v>8.2500000006288481</c:v>
                </c:pt>
                <c:pt idx="4765">
                  <c:v>8.2500000006289795</c:v>
                </c:pt>
                <c:pt idx="4766">
                  <c:v>8.2500000006291128</c:v>
                </c:pt>
                <c:pt idx="4767">
                  <c:v>8.2500000006292442</c:v>
                </c:pt>
                <c:pt idx="4768">
                  <c:v>8.2500000006293757</c:v>
                </c:pt>
                <c:pt idx="4769">
                  <c:v>8.2500000006295071</c:v>
                </c:pt>
                <c:pt idx="4770">
                  <c:v>8.2500000006296403</c:v>
                </c:pt>
                <c:pt idx="4771">
                  <c:v>8.2500000006297718</c:v>
                </c:pt>
                <c:pt idx="4772">
                  <c:v>8.2500000006299032</c:v>
                </c:pt>
                <c:pt idx="4773">
                  <c:v>8.2500000006300365</c:v>
                </c:pt>
                <c:pt idx="4774">
                  <c:v>8.2500000006301679</c:v>
                </c:pt>
                <c:pt idx="4775">
                  <c:v>8.2500000006302994</c:v>
                </c:pt>
                <c:pt idx="4776">
                  <c:v>8.2500000006304326</c:v>
                </c:pt>
                <c:pt idx="4777">
                  <c:v>8.250000000630564</c:v>
                </c:pt>
                <c:pt idx="4778">
                  <c:v>8.2500000006306955</c:v>
                </c:pt>
                <c:pt idx="4779">
                  <c:v>8.2500000006308287</c:v>
                </c:pt>
                <c:pt idx="4780">
                  <c:v>8.2500000006309602</c:v>
                </c:pt>
                <c:pt idx="4781">
                  <c:v>8.2500000006310916</c:v>
                </c:pt>
                <c:pt idx="4782">
                  <c:v>8.2500000006312249</c:v>
                </c:pt>
                <c:pt idx="4783">
                  <c:v>8.2500000006313563</c:v>
                </c:pt>
                <c:pt idx="4784">
                  <c:v>8.2500000006314878</c:v>
                </c:pt>
                <c:pt idx="4785">
                  <c:v>8.2500000006316192</c:v>
                </c:pt>
                <c:pt idx="4786">
                  <c:v>8.2500000006317524</c:v>
                </c:pt>
                <c:pt idx="4787">
                  <c:v>8.2500000006318839</c:v>
                </c:pt>
                <c:pt idx="4788">
                  <c:v>8.2500000006320153</c:v>
                </c:pt>
                <c:pt idx="4789">
                  <c:v>8.2500000006321486</c:v>
                </c:pt>
                <c:pt idx="4790">
                  <c:v>8.25000000063228</c:v>
                </c:pt>
                <c:pt idx="4791">
                  <c:v>8.2500000006324115</c:v>
                </c:pt>
                <c:pt idx="4792">
                  <c:v>8.2500000006325447</c:v>
                </c:pt>
                <c:pt idx="4793">
                  <c:v>8.2500000006326761</c:v>
                </c:pt>
                <c:pt idx="4794">
                  <c:v>8.2500000006328076</c:v>
                </c:pt>
                <c:pt idx="4795">
                  <c:v>8.2500000006329408</c:v>
                </c:pt>
                <c:pt idx="4796">
                  <c:v>8.2500000006330723</c:v>
                </c:pt>
                <c:pt idx="4797">
                  <c:v>8.2500000006332037</c:v>
                </c:pt>
                <c:pt idx="4798">
                  <c:v>8.2500000006333352</c:v>
                </c:pt>
                <c:pt idx="4799">
                  <c:v>8.2500000006334684</c:v>
                </c:pt>
                <c:pt idx="4800">
                  <c:v>8.2500000006335998</c:v>
                </c:pt>
                <c:pt idx="4801">
                  <c:v>8.2500000006337313</c:v>
                </c:pt>
                <c:pt idx="4802">
                  <c:v>8.2500000006338645</c:v>
                </c:pt>
                <c:pt idx="4803">
                  <c:v>8.250000000633996</c:v>
                </c:pt>
                <c:pt idx="4804">
                  <c:v>8.2500000006341274</c:v>
                </c:pt>
                <c:pt idx="4805">
                  <c:v>8.2500000006342606</c:v>
                </c:pt>
                <c:pt idx="4806">
                  <c:v>8.2500000006343921</c:v>
                </c:pt>
                <c:pt idx="4807">
                  <c:v>8.2500000006345235</c:v>
                </c:pt>
                <c:pt idx="4808">
                  <c:v>8.2500000006346568</c:v>
                </c:pt>
                <c:pt idx="4809">
                  <c:v>8.2500000006347882</c:v>
                </c:pt>
                <c:pt idx="4810">
                  <c:v>8.2500000006349197</c:v>
                </c:pt>
                <c:pt idx="4811">
                  <c:v>8.2500000006350511</c:v>
                </c:pt>
                <c:pt idx="4812">
                  <c:v>8.2500000006351843</c:v>
                </c:pt>
                <c:pt idx="4813">
                  <c:v>8.2500000006353158</c:v>
                </c:pt>
                <c:pt idx="4814">
                  <c:v>8.2500000006354473</c:v>
                </c:pt>
                <c:pt idx="4815">
                  <c:v>8.2500000006355805</c:v>
                </c:pt>
                <c:pt idx="4816">
                  <c:v>8.2500000006357119</c:v>
                </c:pt>
                <c:pt idx="4817">
                  <c:v>8.2500000006358434</c:v>
                </c:pt>
                <c:pt idx="4818">
                  <c:v>8.2500000006359766</c:v>
                </c:pt>
                <c:pt idx="4819">
                  <c:v>8.2500000006361081</c:v>
                </c:pt>
                <c:pt idx="4820">
                  <c:v>8.2500000006362395</c:v>
                </c:pt>
                <c:pt idx="4821">
                  <c:v>8.2500000006363727</c:v>
                </c:pt>
                <c:pt idx="4822">
                  <c:v>8.2500000006365042</c:v>
                </c:pt>
                <c:pt idx="4823">
                  <c:v>8.2500000006366356</c:v>
                </c:pt>
                <c:pt idx="4824">
                  <c:v>8.2500000006367689</c:v>
                </c:pt>
                <c:pt idx="4825">
                  <c:v>8.2500000006369003</c:v>
                </c:pt>
                <c:pt idx="4826">
                  <c:v>8.2500000006370318</c:v>
                </c:pt>
                <c:pt idx="4827">
                  <c:v>8.2500000006371632</c:v>
                </c:pt>
                <c:pt idx="4828">
                  <c:v>8.2500000006372964</c:v>
                </c:pt>
                <c:pt idx="4829">
                  <c:v>8.2500000006374279</c:v>
                </c:pt>
                <c:pt idx="4830">
                  <c:v>8.2500000006375593</c:v>
                </c:pt>
                <c:pt idx="4831">
                  <c:v>8.2500000006376926</c:v>
                </c:pt>
                <c:pt idx="4832">
                  <c:v>8.250000000637824</c:v>
                </c:pt>
                <c:pt idx="4833">
                  <c:v>8.2500000006379555</c:v>
                </c:pt>
                <c:pt idx="4834">
                  <c:v>8.2500000006380887</c:v>
                </c:pt>
                <c:pt idx="4835">
                  <c:v>8.2500000006382201</c:v>
                </c:pt>
                <c:pt idx="4836">
                  <c:v>8.2500000006383516</c:v>
                </c:pt>
                <c:pt idx="4837">
                  <c:v>8.2500000006384848</c:v>
                </c:pt>
                <c:pt idx="4838">
                  <c:v>8.2500000006386163</c:v>
                </c:pt>
                <c:pt idx="4839">
                  <c:v>8.2500000006387477</c:v>
                </c:pt>
                <c:pt idx="4840">
                  <c:v>8.2500000006388792</c:v>
                </c:pt>
                <c:pt idx="4841">
                  <c:v>8.2500000006390124</c:v>
                </c:pt>
                <c:pt idx="4842">
                  <c:v>8.2500000006391438</c:v>
                </c:pt>
                <c:pt idx="4843">
                  <c:v>8.2500000006392753</c:v>
                </c:pt>
                <c:pt idx="4844">
                  <c:v>8.2500000006394085</c:v>
                </c:pt>
                <c:pt idx="4845">
                  <c:v>8.25000000063954</c:v>
                </c:pt>
                <c:pt idx="4846">
                  <c:v>8.2500000006396714</c:v>
                </c:pt>
                <c:pt idx="4847">
                  <c:v>8.2500000006398047</c:v>
                </c:pt>
                <c:pt idx="4848">
                  <c:v>8.2500000006399361</c:v>
                </c:pt>
                <c:pt idx="4849">
                  <c:v>8.2500000006400676</c:v>
                </c:pt>
                <c:pt idx="4850">
                  <c:v>8.2500000006402008</c:v>
                </c:pt>
                <c:pt idx="4851">
                  <c:v>8.2500000006403322</c:v>
                </c:pt>
                <c:pt idx="4852">
                  <c:v>8.2500000006404637</c:v>
                </c:pt>
                <c:pt idx="4853">
                  <c:v>8.2500000006405951</c:v>
                </c:pt>
                <c:pt idx="4854">
                  <c:v>8.2500000006407284</c:v>
                </c:pt>
                <c:pt idx="4855">
                  <c:v>8.2500000006408598</c:v>
                </c:pt>
                <c:pt idx="4856">
                  <c:v>8.2500000006409913</c:v>
                </c:pt>
                <c:pt idx="4857">
                  <c:v>8.2500000006411245</c:v>
                </c:pt>
                <c:pt idx="4858">
                  <c:v>8.2500000006412559</c:v>
                </c:pt>
                <c:pt idx="4859">
                  <c:v>8.2500000006413874</c:v>
                </c:pt>
                <c:pt idx="4860">
                  <c:v>8.2500000006415206</c:v>
                </c:pt>
                <c:pt idx="4861">
                  <c:v>8.2500000006416521</c:v>
                </c:pt>
                <c:pt idx="4862">
                  <c:v>8.2500000006417835</c:v>
                </c:pt>
                <c:pt idx="4863">
                  <c:v>8.2500000006419167</c:v>
                </c:pt>
                <c:pt idx="4864">
                  <c:v>8.2500000006420482</c:v>
                </c:pt>
                <c:pt idx="4865">
                  <c:v>8.2500000006421796</c:v>
                </c:pt>
                <c:pt idx="4866">
                  <c:v>8.2500000006423129</c:v>
                </c:pt>
                <c:pt idx="4867">
                  <c:v>8.2500000006424443</c:v>
                </c:pt>
                <c:pt idx="4868">
                  <c:v>8.2500000006425758</c:v>
                </c:pt>
                <c:pt idx="4869">
                  <c:v>8.2500000006427072</c:v>
                </c:pt>
                <c:pt idx="4870">
                  <c:v>8.2500000006428404</c:v>
                </c:pt>
                <c:pt idx="4871">
                  <c:v>8.2500000006429719</c:v>
                </c:pt>
                <c:pt idx="4872">
                  <c:v>8.2500000006431033</c:v>
                </c:pt>
                <c:pt idx="4873">
                  <c:v>8.2500000006432366</c:v>
                </c:pt>
                <c:pt idx="4874">
                  <c:v>8.250000000643368</c:v>
                </c:pt>
                <c:pt idx="4875">
                  <c:v>8.2500000006434995</c:v>
                </c:pt>
                <c:pt idx="4876">
                  <c:v>8.2500000006436327</c:v>
                </c:pt>
                <c:pt idx="4877">
                  <c:v>8.2500000006437642</c:v>
                </c:pt>
                <c:pt idx="4878">
                  <c:v>8.2500000006438956</c:v>
                </c:pt>
                <c:pt idx="4879">
                  <c:v>8.2500000006440288</c:v>
                </c:pt>
                <c:pt idx="4880">
                  <c:v>8.2500000006441603</c:v>
                </c:pt>
                <c:pt idx="4881">
                  <c:v>8.2500000006442917</c:v>
                </c:pt>
                <c:pt idx="4882">
                  <c:v>8.2500000006444232</c:v>
                </c:pt>
                <c:pt idx="4883">
                  <c:v>8.2500000006445564</c:v>
                </c:pt>
                <c:pt idx="4884">
                  <c:v>8.2500000006446879</c:v>
                </c:pt>
                <c:pt idx="4885">
                  <c:v>8.2500000006448193</c:v>
                </c:pt>
                <c:pt idx="4886">
                  <c:v>8.2500000006449525</c:v>
                </c:pt>
                <c:pt idx="4887">
                  <c:v>8.250000000645084</c:v>
                </c:pt>
                <c:pt idx="4888">
                  <c:v>8.2500000006452154</c:v>
                </c:pt>
                <c:pt idx="4889">
                  <c:v>8.2500000006453487</c:v>
                </c:pt>
                <c:pt idx="4890">
                  <c:v>8.2500000006454801</c:v>
                </c:pt>
                <c:pt idx="4891">
                  <c:v>8.2500000006456116</c:v>
                </c:pt>
                <c:pt idx="4892">
                  <c:v>8.2500000006457448</c:v>
                </c:pt>
                <c:pt idx="4893">
                  <c:v>8.2500000006458762</c:v>
                </c:pt>
                <c:pt idx="4894">
                  <c:v>8.2500000006460077</c:v>
                </c:pt>
                <c:pt idx="4895">
                  <c:v>8.2500000006461391</c:v>
                </c:pt>
                <c:pt idx="4896">
                  <c:v>8.2500000006462724</c:v>
                </c:pt>
                <c:pt idx="4897">
                  <c:v>8.2500000006464038</c:v>
                </c:pt>
                <c:pt idx="4898">
                  <c:v>8.2500000006465353</c:v>
                </c:pt>
                <c:pt idx="4899">
                  <c:v>8.2500000006466685</c:v>
                </c:pt>
                <c:pt idx="4900">
                  <c:v>8.2500000006467999</c:v>
                </c:pt>
                <c:pt idx="4901">
                  <c:v>8.2500000006469314</c:v>
                </c:pt>
                <c:pt idx="4902">
                  <c:v>8.2500000006470646</c:v>
                </c:pt>
                <c:pt idx="4903">
                  <c:v>8.2500000006471961</c:v>
                </c:pt>
                <c:pt idx="4904">
                  <c:v>8.2500000006473275</c:v>
                </c:pt>
                <c:pt idx="4905">
                  <c:v>8.2500000006474608</c:v>
                </c:pt>
                <c:pt idx="4906">
                  <c:v>8.2500000006475922</c:v>
                </c:pt>
                <c:pt idx="4907">
                  <c:v>8.2500000006477237</c:v>
                </c:pt>
                <c:pt idx="4908">
                  <c:v>8.2500000006478569</c:v>
                </c:pt>
                <c:pt idx="4909">
                  <c:v>8.2500000006479883</c:v>
                </c:pt>
                <c:pt idx="4910">
                  <c:v>8.2500000006481198</c:v>
                </c:pt>
                <c:pt idx="4911">
                  <c:v>8.2500000006482512</c:v>
                </c:pt>
                <c:pt idx="4912">
                  <c:v>8.2500000006483845</c:v>
                </c:pt>
                <c:pt idx="4913">
                  <c:v>8.2500000006485159</c:v>
                </c:pt>
                <c:pt idx="4914">
                  <c:v>8.2500000006486474</c:v>
                </c:pt>
                <c:pt idx="4915">
                  <c:v>8.2500000006487806</c:v>
                </c:pt>
                <c:pt idx="4916">
                  <c:v>8.250000000648912</c:v>
                </c:pt>
                <c:pt idx="4917">
                  <c:v>8.2500000006490435</c:v>
                </c:pt>
                <c:pt idx="4918">
                  <c:v>8.2500000006491767</c:v>
                </c:pt>
                <c:pt idx="4919">
                  <c:v>8.2500000006493082</c:v>
                </c:pt>
                <c:pt idx="4920">
                  <c:v>8.2500000006494396</c:v>
                </c:pt>
                <c:pt idx="4921">
                  <c:v>8.2500000006495728</c:v>
                </c:pt>
                <c:pt idx="4922">
                  <c:v>8.2500000006497043</c:v>
                </c:pt>
                <c:pt idx="4923">
                  <c:v>8.2500000006498357</c:v>
                </c:pt>
                <c:pt idx="4924">
                  <c:v>8.2500000006499672</c:v>
                </c:pt>
                <c:pt idx="4925">
                  <c:v>8.2500000006501004</c:v>
                </c:pt>
                <c:pt idx="4926">
                  <c:v>8.2500000006502319</c:v>
                </c:pt>
                <c:pt idx="4927">
                  <c:v>8.2500000006503633</c:v>
                </c:pt>
                <c:pt idx="4928">
                  <c:v>8.2500000006504965</c:v>
                </c:pt>
                <c:pt idx="4929">
                  <c:v>8.250000000650628</c:v>
                </c:pt>
                <c:pt idx="4930">
                  <c:v>8.2500000006507594</c:v>
                </c:pt>
                <c:pt idx="4931">
                  <c:v>8.2500000006508927</c:v>
                </c:pt>
                <c:pt idx="4932">
                  <c:v>8.2500000006510241</c:v>
                </c:pt>
                <c:pt idx="4933">
                  <c:v>8.2500000006511556</c:v>
                </c:pt>
                <c:pt idx="4934">
                  <c:v>8.2500000006512888</c:v>
                </c:pt>
                <c:pt idx="4935">
                  <c:v>8.2500000006514203</c:v>
                </c:pt>
                <c:pt idx="4936">
                  <c:v>8.2500000006515517</c:v>
                </c:pt>
                <c:pt idx="4937">
                  <c:v>8.2500000006516832</c:v>
                </c:pt>
                <c:pt idx="4938">
                  <c:v>8.2500000006518164</c:v>
                </c:pt>
                <c:pt idx="4939">
                  <c:v>8.2500000006519478</c:v>
                </c:pt>
                <c:pt idx="4940">
                  <c:v>8.2500000006520793</c:v>
                </c:pt>
                <c:pt idx="4941">
                  <c:v>8.2500000006522125</c:v>
                </c:pt>
                <c:pt idx="4942">
                  <c:v>8.250000000652344</c:v>
                </c:pt>
                <c:pt idx="4943">
                  <c:v>8.2500000006524754</c:v>
                </c:pt>
                <c:pt idx="4944">
                  <c:v>8.2500000006526086</c:v>
                </c:pt>
                <c:pt idx="4945">
                  <c:v>8.2500000006527401</c:v>
                </c:pt>
                <c:pt idx="4946">
                  <c:v>8.2500000006528715</c:v>
                </c:pt>
                <c:pt idx="4947">
                  <c:v>8.2500000006530048</c:v>
                </c:pt>
                <c:pt idx="4948">
                  <c:v>8.2500000006531362</c:v>
                </c:pt>
                <c:pt idx="4949">
                  <c:v>8.2500000006532677</c:v>
                </c:pt>
                <c:pt idx="4950">
                  <c:v>8.2500000006533991</c:v>
                </c:pt>
                <c:pt idx="4951">
                  <c:v>8.2500000006535323</c:v>
                </c:pt>
                <c:pt idx="4952">
                  <c:v>8.2500000006536638</c:v>
                </c:pt>
                <c:pt idx="4953">
                  <c:v>8.2500000006537952</c:v>
                </c:pt>
                <c:pt idx="4954">
                  <c:v>8.2500000006539285</c:v>
                </c:pt>
                <c:pt idx="4955">
                  <c:v>8.2500000006540599</c:v>
                </c:pt>
                <c:pt idx="4956">
                  <c:v>8.2500000006541914</c:v>
                </c:pt>
                <c:pt idx="4957">
                  <c:v>8.2500000006543246</c:v>
                </c:pt>
                <c:pt idx="4958">
                  <c:v>8.250000000654456</c:v>
                </c:pt>
                <c:pt idx="4959">
                  <c:v>8.2500000006545875</c:v>
                </c:pt>
                <c:pt idx="4960">
                  <c:v>8.2500000006547207</c:v>
                </c:pt>
                <c:pt idx="4961">
                  <c:v>8.2500000006548522</c:v>
                </c:pt>
                <c:pt idx="4962">
                  <c:v>8.2500000006549836</c:v>
                </c:pt>
                <c:pt idx="4963">
                  <c:v>8.2500000006551168</c:v>
                </c:pt>
                <c:pt idx="4964">
                  <c:v>8.2500000006552483</c:v>
                </c:pt>
                <c:pt idx="4965">
                  <c:v>8.2500000006553798</c:v>
                </c:pt>
                <c:pt idx="4966">
                  <c:v>8.2500000006555112</c:v>
                </c:pt>
                <c:pt idx="4967">
                  <c:v>8.2500000006556444</c:v>
                </c:pt>
                <c:pt idx="4968">
                  <c:v>8.2500000006557759</c:v>
                </c:pt>
                <c:pt idx="4969">
                  <c:v>8.2500000006559073</c:v>
                </c:pt>
                <c:pt idx="4970">
                  <c:v>8.2500000006560406</c:v>
                </c:pt>
                <c:pt idx="4971">
                  <c:v>8.250000000656172</c:v>
                </c:pt>
                <c:pt idx="4972">
                  <c:v>8.2500000006563035</c:v>
                </c:pt>
                <c:pt idx="4973">
                  <c:v>8.2500000006564367</c:v>
                </c:pt>
                <c:pt idx="4974">
                  <c:v>8.2500000006565681</c:v>
                </c:pt>
                <c:pt idx="4975">
                  <c:v>8.2500000006566996</c:v>
                </c:pt>
                <c:pt idx="4976">
                  <c:v>8.2500000006568328</c:v>
                </c:pt>
                <c:pt idx="4977">
                  <c:v>8.2500000006569643</c:v>
                </c:pt>
                <c:pt idx="4978">
                  <c:v>8.2500000006570957</c:v>
                </c:pt>
                <c:pt idx="4979">
                  <c:v>8.2500000006572272</c:v>
                </c:pt>
                <c:pt idx="4980">
                  <c:v>8.2500000006573604</c:v>
                </c:pt>
                <c:pt idx="4981">
                  <c:v>8.2500000006574918</c:v>
                </c:pt>
                <c:pt idx="4982">
                  <c:v>8.2500000006576233</c:v>
                </c:pt>
                <c:pt idx="4983">
                  <c:v>8.2500000006577565</c:v>
                </c:pt>
                <c:pt idx="4984">
                  <c:v>8.250000000657888</c:v>
                </c:pt>
                <c:pt idx="4985">
                  <c:v>8.2500000006580194</c:v>
                </c:pt>
                <c:pt idx="4986">
                  <c:v>8.2500000006581526</c:v>
                </c:pt>
                <c:pt idx="4987">
                  <c:v>8.2500000006582841</c:v>
                </c:pt>
                <c:pt idx="4988">
                  <c:v>8.2500000006584155</c:v>
                </c:pt>
                <c:pt idx="4989">
                  <c:v>8.2500000006585488</c:v>
                </c:pt>
                <c:pt idx="4990">
                  <c:v>8.2500000006586802</c:v>
                </c:pt>
                <c:pt idx="4991">
                  <c:v>8.2500000006588117</c:v>
                </c:pt>
                <c:pt idx="4992">
                  <c:v>8.2500000006589431</c:v>
                </c:pt>
                <c:pt idx="4993">
                  <c:v>8.2500000006590763</c:v>
                </c:pt>
                <c:pt idx="4994">
                  <c:v>8.2500000006592078</c:v>
                </c:pt>
                <c:pt idx="4995">
                  <c:v>8.2500000006593392</c:v>
                </c:pt>
                <c:pt idx="4996">
                  <c:v>8.2500000006594725</c:v>
                </c:pt>
                <c:pt idx="4997">
                  <c:v>8.2500000006596039</c:v>
                </c:pt>
                <c:pt idx="4998">
                  <c:v>8.2500000006597354</c:v>
                </c:pt>
                <c:pt idx="4999">
                  <c:v>8.2500000006598686</c:v>
                </c:pt>
                <c:pt idx="5000">
                  <c:v>8.2500000006600001</c:v>
                </c:pt>
                <c:pt idx="5001">
                  <c:v>8.2500000006601315</c:v>
                </c:pt>
                <c:pt idx="5002">
                  <c:v>8.2500000006602647</c:v>
                </c:pt>
                <c:pt idx="5003">
                  <c:v>8.2500000006603962</c:v>
                </c:pt>
                <c:pt idx="5004">
                  <c:v>8.2500000006605276</c:v>
                </c:pt>
                <c:pt idx="5005">
                  <c:v>8.2500000006606609</c:v>
                </c:pt>
                <c:pt idx="5006">
                  <c:v>8.2500000006607923</c:v>
                </c:pt>
                <c:pt idx="5007">
                  <c:v>8.2500000006609238</c:v>
                </c:pt>
                <c:pt idx="5008">
                  <c:v>8.2500000006610552</c:v>
                </c:pt>
                <c:pt idx="5009">
                  <c:v>8.2500000006611884</c:v>
                </c:pt>
                <c:pt idx="5010">
                  <c:v>8.2500000006613199</c:v>
                </c:pt>
                <c:pt idx="5011">
                  <c:v>8.2500000006614513</c:v>
                </c:pt>
                <c:pt idx="5012">
                  <c:v>8.2500000006615846</c:v>
                </c:pt>
                <c:pt idx="5013">
                  <c:v>8.250000000661716</c:v>
                </c:pt>
                <c:pt idx="5014">
                  <c:v>8.2500000006618475</c:v>
                </c:pt>
                <c:pt idx="5015">
                  <c:v>8.2500000006619807</c:v>
                </c:pt>
                <c:pt idx="5016">
                  <c:v>8.2500000006621121</c:v>
                </c:pt>
                <c:pt idx="5017">
                  <c:v>8.2500000006622436</c:v>
                </c:pt>
                <c:pt idx="5018">
                  <c:v>8.2500000006623768</c:v>
                </c:pt>
                <c:pt idx="5019">
                  <c:v>8.2500000006625083</c:v>
                </c:pt>
                <c:pt idx="5020">
                  <c:v>8.2500000006626397</c:v>
                </c:pt>
                <c:pt idx="5021">
                  <c:v>8.2500000006627712</c:v>
                </c:pt>
                <c:pt idx="5022">
                  <c:v>8.2500000006629044</c:v>
                </c:pt>
                <c:pt idx="5023">
                  <c:v>8.2500000006630358</c:v>
                </c:pt>
                <c:pt idx="5024">
                  <c:v>8.2500000006631673</c:v>
                </c:pt>
                <c:pt idx="5025">
                  <c:v>8.2500000006633005</c:v>
                </c:pt>
                <c:pt idx="5026">
                  <c:v>8.250000000663432</c:v>
                </c:pt>
                <c:pt idx="5027">
                  <c:v>8.2500000006635634</c:v>
                </c:pt>
                <c:pt idx="5028">
                  <c:v>8.2500000006636967</c:v>
                </c:pt>
                <c:pt idx="5029">
                  <c:v>8.2500000006638281</c:v>
                </c:pt>
                <c:pt idx="5030">
                  <c:v>8.2500000006639596</c:v>
                </c:pt>
                <c:pt idx="5031">
                  <c:v>8.2500000006640928</c:v>
                </c:pt>
                <c:pt idx="5032">
                  <c:v>8.2500000006642242</c:v>
                </c:pt>
                <c:pt idx="5033">
                  <c:v>8.2500000006643557</c:v>
                </c:pt>
                <c:pt idx="5034">
                  <c:v>8.2500000006644871</c:v>
                </c:pt>
                <c:pt idx="5035">
                  <c:v>8.2500000006646204</c:v>
                </c:pt>
                <c:pt idx="5036">
                  <c:v>8.2500000006647518</c:v>
                </c:pt>
                <c:pt idx="5037">
                  <c:v>8.2500000006648833</c:v>
                </c:pt>
                <c:pt idx="5038">
                  <c:v>8.2500000006650165</c:v>
                </c:pt>
                <c:pt idx="5039">
                  <c:v>8.2500000006651479</c:v>
                </c:pt>
                <c:pt idx="5040">
                  <c:v>8.2500000006652794</c:v>
                </c:pt>
                <c:pt idx="5041">
                  <c:v>8.2500000006654126</c:v>
                </c:pt>
                <c:pt idx="5042">
                  <c:v>8.2500000006655441</c:v>
                </c:pt>
                <c:pt idx="5043">
                  <c:v>8.2500000006656755</c:v>
                </c:pt>
                <c:pt idx="5044">
                  <c:v>8.2500000006658087</c:v>
                </c:pt>
                <c:pt idx="5045">
                  <c:v>8.2500000006659402</c:v>
                </c:pt>
                <c:pt idx="5046">
                  <c:v>8.2500000006660716</c:v>
                </c:pt>
                <c:pt idx="5047">
                  <c:v>8.2500000006662049</c:v>
                </c:pt>
                <c:pt idx="5048">
                  <c:v>8.2500000006663363</c:v>
                </c:pt>
                <c:pt idx="5049">
                  <c:v>8.2500000006664678</c:v>
                </c:pt>
                <c:pt idx="5050">
                  <c:v>8.2500000006665992</c:v>
                </c:pt>
                <c:pt idx="5051">
                  <c:v>8.2500000006667324</c:v>
                </c:pt>
                <c:pt idx="5052">
                  <c:v>8.2500000006668639</c:v>
                </c:pt>
                <c:pt idx="5053">
                  <c:v>8.2500000006669953</c:v>
                </c:pt>
                <c:pt idx="5054">
                  <c:v>8.2500000006671286</c:v>
                </c:pt>
                <c:pt idx="5055">
                  <c:v>8.25000000066726</c:v>
                </c:pt>
                <c:pt idx="5056">
                  <c:v>8.2500000006673915</c:v>
                </c:pt>
                <c:pt idx="5057">
                  <c:v>8.2500000006675247</c:v>
                </c:pt>
                <c:pt idx="5058">
                  <c:v>8.2500000006676562</c:v>
                </c:pt>
                <c:pt idx="5059">
                  <c:v>8.2500000006677876</c:v>
                </c:pt>
                <c:pt idx="5060">
                  <c:v>8.2500000006679208</c:v>
                </c:pt>
                <c:pt idx="5061">
                  <c:v>8.2500000006680523</c:v>
                </c:pt>
                <c:pt idx="5062">
                  <c:v>8.2500000006681837</c:v>
                </c:pt>
                <c:pt idx="5063">
                  <c:v>8.2500000006683152</c:v>
                </c:pt>
                <c:pt idx="5064">
                  <c:v>8.2500000006684484</c:v>
                </c:pt>
                <c:pt idx="5065">
                  <c:v>8.2500000006685799</c:v>
                </c:pt>
                <c:pt idx="5066">
                  <c:v>8.2500000006687113</c:v>
                </c:pt>
                <c:pt idx="5067">
                  <c:v>8.2500000006688445</c:v>
                </c:pt>
                <c:pt idx="5068">
                  <c:v>8.250000000668976</c:v>
                </c:pt>
                <c:pt idx="5069">
                  <c:v>8.2500000006691074</c:v>
                </c:pt>
                <c:pt idx="5070">
                  <c:v>8.2500000006692407</c:v>
                </c:pt>
                <c:pt idx="5071">
                  <c:v>8.2500000006693721</c:v>
                </c:pt>
                <c:pt idx="5072">
                  <c:v>8.2500000006695036</c:v>
                </c:pt>
                <c:pt idx="5073">
                  <c:v>8.2500000006696368</c:v>
                </c:pt>
                <c:pt idx="5074">
                  <c:v>8.2500000006697682</c:v>
                </c:pt>
                <c:pt idx="5075">
                  <c:v>8.2500000006698997</c:v>
                </c:pt>
                <c:pt idx="5076">
                  <c:v>8.2500000006700311</c:v>
                </c:pt>
                <c:pt idx="5077">
                  <c:v>8.2500000006701644</c:v>
                </c:pt>
                <c:pt idx="5078">
                  <c:v>8.2500000006702958</c:v>
                </c:pt>
                <c:pt idx="5079">
                  <c:v>8.2500000006704273</c:v>
                </c:pt>
                <c:pt idx="5080">
                  <c:v>8.2500000006705605</c:v>
                </c:pt>
                <c:pt idx="5081">
                  <c:v>8.2500000006706919</c:v>
                </c:pt>
                <c:pt idx="5082">
                  <c:v>8.2500000006708234</c:v>
                </c:pt>
                <c:pt idx="5083">
                  <c:v>8.2500000006709566</c:v>
                </c:pt>
                <c:pt idx="5084">
                  <c:v>8.2500000006710881</c:v>
                </c:pt>
                <c:pt idx="5085">
                  <c:v>8.2500000006712195</c:v>
                </c:pt>
                <c:pt idx="5086">
                  <c:v>8.2500000006713528</c:v>
                </c:pt>
                <c:pt idx="5087">
                  <c:v>8.2500000006714842</c:v>
                </c:pt>
                <c:pt idx="5088">
                  <c:v>8.2500000006716157</c:v>
                </c:pt>
                <c:pt idx="5089">
                  <c:v>8.2500000006717489</c:v>
                </c:pt>
                <c:pt idx="5090">
                  <c:v>8.2500000006718803</c:v>
                </c:pt>
                <c:pt idx="5091">
                  <c:v>8.2500000006720118</c:v>
                </c:pt>
                <c:pt idx="5092">
                  <c:v>8.2500000006721432</c:v>
                </c:pt>
                <c:pt idx="5093">
                  <c:v>8.2500000006722765</c:v>
                </c:pt>
                <c:pt idx="5094">
                  <c:v>8.2500000006724079</c:v>
                </c:pt>
                <c:pt idx="5095">
                  <c:v>8.2500000006725394</c:v>
                </c:pt>
                <c:pt idx="5096">
                  <c:v>8.2500000006726726</c:v>
                </c:pt>
                <c:pt idx="5097">
                  <c:v>8.250000000672804</c:v>
                </c:pt>
                <c:pt idx="5098">
                  <c:v>8.2500000006729355</c:v>
                </c:pt>
                <c:pt idx="5099">
                  <c:v>8.2500000006730687</c:v>
                </c:pt>
                <c:pt idx="5100">
                  <c:v>8.2500000006732002</c:v>
                </c:pt>
                <c:pt idx="5101">
                  <c:v>8.2500000006733316</c:v>
                </c:pt>
                <c:pt idx="5102">
                  <c:v>8.2500000006734648</c:v>
                </c:pt>
                <c:pt idx="5103">
                  <c:v>8.2500000006735963</c:v>
                </c:pt>
                <c:pt idx="5104">
                  <c:v>8.2500000006737277</c:v>
                </c:pt>
                <c:pt idx="5105">
                  <c:v>8.2500000006738592</c:v>
                </c:pt>
                <c:pt idx="5106">
                  <c:v>8.2500000006739924</c:v>
                </c:pt>
                <c:pt idx="5107">
                  <c:v>8.2500000006741239</c:v>
                </c:pt>
                <c:pt idx="5108">
                  <c:v>8.2500000006742553</c:v>
                </c:pt>
                <c:pt idx="5109">
                  <c:v>8.2500000006743885</c:v>
                </c:pt>
                <c:pt idx="5110">
                  <c:v>8.25000000067452</c:v>
                </c:pt>
                <c:pt idx="5111">
                  <c:v>8.2500000006746514</c:v>
                </c:pt>
                <c:pt idx="5112">
                  <c:v>8.2500000006747847</c:v>
                </c:pt>
                <c:pt idx="5113">
                  <c:v>8.2500000006749161</c:v>
                </c:pt>
                <c:pt idx="5114">
                  <c:v>8.2500000006750476</c:v>
                </c:pt>
                <c:pt idx="5115">
                  <c:v>8.2500000006751808</c:v>
                </c:pt>
                <c:pt idx="5116">
                  <c:v>8.2500000006753123</c:v>
                </c:pt>
                <c:pt idx="5117">
                  <c:v>8.2500000006754437</c:v>
                </c:pt>
                <c:pt idx="5118">
                  <c:v>8.2500000006755752</c:v>
                </c:pt>
                <c:pt idx="5119">
                  <c:v>8.2500000006757084</c:v>
                </c:pt>
                <c:pt idx="5120">
                  <c:v>8.2500000006758398</c:v>
                </c:pt>
                <c:pt idx="5121">
                  <c:v>8.2500000006759713</c:v>
                </c:pt>
                <c:pt idx="5122">
                  <c:v>8.2500000006761045</c:v>
                </c:pt>
                <c:pt idx="5123">
                  <c:v>8.250000000676236</c:v>
                </c:pt>
                <c:pt idx="5124">
                  <c:v>8.2500000006763674</c:v>
                </c:pt>
                <c:pt idx="5125">
                  <c:v>8.2500000006765006</c:v>
                </c:pt>
                <c:pt idx="5126">
                  <c:v>8.2500000006766321</c:v>
                </c:pt>
                <c:pt idx="5127">
                  <c:v>8.2500000006767635</c:v>
                </c:pt>
                <c:pt idx="5128">
                  <c:v>8.2500000006768968</c:v>
                </c:pt>
                <c:pt idx="5129">
                  <c:v>8.2500000006770282</c:v>
                </c:pt>
                <c:pt idx="5130">
                  <c:v>8.2500000006771597</c:v>
                </c:pt>
                <c:pt idx="5131">
                  <c:v>8.2500000006772929</c:v>
                </c:pt>
                <c:pt idx="5132">
                  <c:v>8.2500000006774243</c:v>
                </c:pt>
                <c:pt idx="5133">
                  <c:v>8.2500000006775558</c:v>
                </c:pt>
                <c:pt idx="5134">
                  <c:v>8.2500000006776872</c:v>
                </c:pt>
                <c:pt idx="5135">
                  <c:v>8.2500000006778205</c:v>
                </c:pt>
                <c:pt idx="5136">
                  <c:v>8.2500000006779519</c:v>
                </c:pt>
                <c:pt idx="5137">
                  <c:v>8.2500000006780834</c:v>
                </c:pt>
                <c:pt idx="5138">
                  <c:v>8.2500000006782166</c:v>
                </c:pt>
                <c:pt idx="5139">
                  <c:v>8.250000000678348</c:v>
                </c:pt>
                <c:pt idx="5140">
                  <c:v>8.2500000006784795</c:v>
                </c:pt>
                <c:pt idx="5141">
                  <c:v>8.2500000006786127</c:v>
                </c:pt>
                <c:pt idx="5142">
                  <c:v>8.2500000006787442</c:v>
                </c:pt>
                <c:pt idx="5143">
                  <c:v>8.2500000006788756</c:v>
                </c:pt>
                <c:pt idx="5144">
                  <c:v>8.2500000006790088</c:v>
                </c:pt>
                <c:pt idx="5145">
                  <c:v>8.2500000006791403</c:v>
                </c:pt>
                <c:pt idx="5146">
                  <c:v>8.2500000006792717</c:v>
                </c:pt>
                <c:pt idx="5147">
                  <c:v>8.2500000006794032</c:v>
                </c:pt>
                <c:pt idx="5148">
                  <c:v>8.2500000006795364</c:v>
                </c:pt>
                <c:pt idx="5149">
                  <c:v>8.2500000006796679</c:v>
                </c:pt>
                <c:pt idx="5150">
                  <c:v>8.2500000006797993</c:v>
                </c:pt>
                <c:pt idx="5151">
                  <c:v>8.2500000006799326</c:v>
                </c:pt>
                <c:pt idx="5152">
                  <c:v>8.250000000680064</c:v>
                </c:pt>
                <c:pt idx="5153">
                  <c:v>8.2500000006801955</c:v>
                </c:pt>
                <c:pt idx="5154">
                  <c:v>8.2500000006803287</c:v>
                </c:pt>
                <c:pt idx="5155">
                  <c:v>8.2500000006804601</c:v>
                </c:pt>
                <c:pt idx="5156">
                  <c:v>8.2500000006805916</c:v>
                </c:pt>
                <c:pt idx="5157">
                  <c:v>8.2500000006807248</c:v>
                </c:pt>
                <c:pt idx="5158">
                  <c:v>8.2500000006808563</c:v>
                </c:pt>
                <c:pt idx="5159">
                  <c:v>8.2500000006809877</c:v>
                </c:pt>
                <c:pt idx="5160">
                  <c:v>8.2500000006811192</c:v>
                </c:pt>
                <c:pt idx="5161">
                  <c:v>8.2500000006812524</c:v>
                </c:pt>
                <c:pt idx="5162">
                  <c:v>8.2500000006813838</c:v>
                </c:pt>
                <c:pt idx="5163">
                  <c:v>8.2500000006815153</c:v>
                </c:pt>
                <c:pt idx="5164">
                  <c:v>8.2500000006816485</c:v>
                </c:pt>
                <c:pt idx="5165">
                  <c:v>8.25000000068178</c:v>
                </c:pt>
                <c:pt idx="5166">
                  <c:v>8.2500000006819114</c:v>
                </c:pt>
                <c:pt idx="5167">
                  <c:v>8.2500000006820446</c:v>
                </c:pt>
                <c:pt idx="5168">
                  <c:v>8.2500000006821761</c:v>
                </c:pt>
                <c:pt idx="5169">
                  <c:v>8.2500000006823075</c:v>
                </c:pt>
                <c:pt idx="5170">
                  <c:v>8.2500000006824408</c:v>
                </c:pt>
                <c:pt idx="5171">
                  <c:v>8.2500000006825722</c:v>
                </c:pt>
                <c:pt idx="5172">
                  <c:v>8.2500000006827037</c:v>
                </c:pt>
                <c:pt idx="5173">
                  <c:v>8.2500000006828351</c:v>
                </c:pt>
                <c:pt idx="5174">
                  <c:v>8.2500000006829683</c:v>
                </c:pt>
                <c:pt idx="5175">
                  <c:v>8.2500000006830998</c:v>
                </c:pt>
                <c:pt idx="5176">
                  <c:v>8.2500000006832312</c:v>
                </c:pt>
                <c:pt idx="5177">
                  <c:v>8.2500000006833645</c:v>
                </c:pt>
                <c:pt idx="5178">
                  <c:v>8.2500000006834959</c:v>
                </c:pt>
                <c:pt idx="5179">
                  <c:v>8.2500000006836274</c:v>
                </c:pt>
                <c:pt idx="5180">
                  <c:v>8.2500000006837606</c:v>
                </c:pt>
                <c:pt idx="5181">
                  <c:v>8.2500000006838921</c:v>
                </c:pt>
                <c:pt idx="5182">
                  <c:v>8.2500000006840235</c:v>
                </c:pt>
                <c:pt idx="5183">
                  <c:v>8.2500000006841567</c:v>
                </c:pt>
                <c:pt idx="5184">
                  <c:v>8.2500000006842882</c:v>
                </c:pt>
                <c:pt idx="5185">
                  <c:v>8.2500000006844196</c:v>
                </c:pt>
                <c:pt idx="5186">
                  <c:v>8.2500000006845529</c:v>
                </c:pt>
                <c:pt idx="5187">
                  <c:v>8.2500000006846843</c:v>
                </c:pt>
                <c:pt idx="5188">
                  <c:v>8.2500000006848158</c:v>
                </c:pt>
                <c:pt idx="5189">
                  <c:v>8.2500000006849472</c:v>
                </c:pt>
                <c:pt idx="5190">
                  <c:v>8.2500000006850804</c:v>
                </c:pt>
                <c:pt idx="5191">
                  <c:v>8.2500000006852119</c:v>
                </c:pt>
                <c:pt idx="5192">
                  <c:v>8.2500000006853433</c:v>
                </c:pt>
                <c:pt idx="5193">
                  <c:v>8.2500000006854766</c:v>
                </c:pt>
                <c:pt idx="5194">
                  <c:v>8.250000000685608</c:v>
                </c:pt>
                <c:pt idx="5195">
                  <c:v>8.2500000006857395</c:v>
                </c:pt>
                <c:pt idx="5196">
                  <c:v>8.2500000006858727</c:v>
                </c:pt>
                <c:pt idx="5197">
                  <c:v>8.2500000006860041</c:v>
                </c:pt>
                <c:pt idx="5198">
                  <c:v>8.2500000006861356</c:v>
                </c:pt>
                <c:pt idx="5199">
                  <c:v>8.2500000006862688</c:v>
                </c:pt>
                <c:pt idx="5200">
                  <c:v>8.2500000006864003</c:v>
                </c:pt>
                <c:pt idx="5201">
                  <c:v>8.2500000006865317</c:v>
                </c:pt>
                <c:pt idx="5202">
                  <c:v>8.2500000006866632</c:v>
                </c:pt>
                <c:pt idx="5203">
                  <c:v>8.2500000006867964</c:v>
                </c:pt>
                <c:pt idx="5204">
                  <c:v>8.2500000006869278</c:v>
                </c:pt>
                <c:pt idx="5205">
                  <c:v>8.2500000006870593</c:v>
                </c:pt>
                <c:pt idx="5206">
                  <c:v>8.2500000006871925</c:v>
                </c:pt>
                <c:pt idx="5207">
                  <c:v>8.250000000687324</c:v>
                </c:pt>
                <c:pt idx="5208">
                  <c:v>8.2500000006874554</c:v>
                </c:pt>
                <c:pt idx="5209">
                  <c:v>8.2500000006875887</c:v>
                </c:pt>
                <c:pt idx="5210">
                  <c:v>8.2500000006877201</c:v>
                </c:pt>
                <c:pt idx="5211">
                  <c:v>8.2500000006878516</c:v>
                </c:pt>
                <c:pt idx="5212">
                  <c:v>8.2500000006879848</c:v>
                </c:pt>
                <c:pt idx="5213">
                  <c:v>8.2500000006881162</c:v>
                </c:pt>
                <c:pt idx="5214">
                  <c:v>8.2500000006882477</c:v>
                </c:pt>
                <c:pt idx="5215">
                  <c:v>8.2500000006883791</c:v>
                </c:pt>
                <c:pt idx="5216">
                  <c:v>8.2500000006885124</c:v>
                </c:pt>
                <c:pt idx="5217">
                  <c:v>8.2500000006886438</c:v>
                </c:pt>
                <c:pt idx="5218">
                  <c:v>8.2500000006887753</c:v>
                </c:pt>
                <c:pt idx="5219">
                  <c:v>8.2500000006889085</c:v>
                </c:pt>
                <c:pt idx="5220">
                  <c:v>8.2500000006890399</c:v>
                </c:pt>
                <c:pt idx="5221">
                  <c:v>8.2500000006891714</c:v>
                </c:pt>
                <c:pt idx="5222">
                  <c:v>8.2500000006893046</c:v>
                </c:pt>
                <c:pt idx="5223">
                  <c:v>8.2500000006894361</c:v>
                </c:pt>
                <c:pt idx="5224">
                  <c:v>8.2500000006895675</c:v>
                </c:pt>
                <c:pt idx="5225">
                  <c:v>8.2500000006897007</c:v>
                </c:pt>
                <c:pt idx="5226">
                  <c:v>8.2500000006898322</c:v>
                </c:pt>
                <c:pt idx="5227">
                  <c:v>8.2500000006899636</c:v>
                </c:pt>
                <c:pt idx="5228">
                  <c:v>8.2500000006900969</c:v>
                </c:pt>
                <c:pt idx="5229">
                  <c:v>8.2500000006902283</c:v>
                </c:pt>
                <c:pt idx="5230">
                  <c:v>8.2500000006903598</c:v>
                </c:pt>
                <c:pt idx="5231">
                  <c:v>8.2500000006904912</c:v>
                </c:pt>
                <c:pt idx="5232">
                  <c:v>8.2500000006906244</c:v>
                </c:pt>
                <c:pt idx="5233">
                  <c:v>8.2500000006907559</c:v>
                </c:pt>
                <c:pt idx="5234">
                  <c:v>8.2500000006908873</c:v>
                </c:pt>
                <c:pt idx="5235">
                  <c:v>8.2500000006910206</c:v>
                </c:pt>
                <c:pt idx="5236">
                  <c:v>8.250000000691152</c:v>
                </c:pt>
                <c:pt idx="5237">
                  <c:v>8.2500000006912835</c:v>
                </c:pt>
                <c:pt idx="5238">
                  <c:v>8.2500000006914167</c:v>
                </c:pt>
                <c:pt idx="5239">
                  <c:v>8.2500000006915482</c:v>
                </c:pt>
                <c:pt idx="5240">
                  <c:v>8.2500000006916796</c:v>
                </c:pt>
                <c:pt idx="5241">
                  <c:v>8.2500000006918128</c:v>
                </c:pt>
                <c:pt idx="5242">
                  <c:v>8.2500000006919443</c:v>
                </c:pt>
                <c:pt idx="5243">
                  <c:v>8.2500000006920757</c:v>
                </c:pt>
                <c:pt idx="5244">
                  <c:v>8.2500000006922072</c:v>
                </c:pt>
                <c:pt idx="5245">
                  <c:v>8.2500000006923404</c:v>
                </c:pt>
                <c:pt idx="5246">
                  <c:v>8.2500000006924719</c:v>
                </c:pt>
                <c:pt idx="5247">
                  <c:v>8.2500000006926033</c:v>
                </c:pt>
                <c:pt idx="5248">
                  <c:v>8.2500000006927365</c:v>
                </c:pt>
                <c:pt idx="5249">
                  <c:v>8.250000000692868</c:v>
                </c:pt>
                <c:pt idx="5250">
                  <c:v>8.2500000006929994</c:v>
                </c:pt>
                <c:pt idx="5251">
                  <c:v>8.2500000006931327</c:v>
                </c:pt>
                <c:pt idx="5252">
                  <c:v>8.2500000006932641</c:v>
                </c:pt>
                <c:pt idx="5253">
                  <c:v>8.2500000006933956</c:v>
                </c:pt>
                <c:pt idx="5254">
                  <c:v>8.2500000006935288</c:v>
                </c:pt>
                <c:pt idx="5255">
                  <c:v>8.2500000006936602</c:v>
                </c:pt>
                <c:pt idx="5256">
                  <c:v>8.2500000006937917</c:v>
                </c:pt>
                <c:pt idx="5257">
                  <c:v>8.2500000006939231</c:v>
                </c:pt>
                <c:pt idx="5258">
                  <c:v>8.2500000006940564</c:v>
                </c:pt>
                <c:pt idx="5259">
                  <c:v>8.2500000006941878</c:v>
                </c:pt>
                <c:pt idx="5260">
                  <c:v>8.2500000006943193</c:v>
                </c:pt>
                <c:pt idx="5261">
                  <c:v>8.2500000006944525</c:v>
                </c:pt>
                <c:pt idx="5262">
                  <c:v>8.2500000006945839</c:v>
                </c:pt>
                <c:pt idx="5263">
                  <c:v>8.2500000006947154</c:v>
                </c:pt>
                <c:pt idx="5264">
                  <c:v>8.2500000006948486</c:v>
                </c:pt>
                <c:pt idx="5265">
                  <c:v>8.2500000006949801</c:v>
                </c:pt>
                <c:pt idx="5266">
                  <c:v>8.2500000006951115</c:v>
                </c:pt>
                <c:pt idx="5267">
                  <c:v>8.2500000006952448</c:v>
                </c:pt>
                <c:pt idx="5268">
                  <c:v>8.2500000006953762</c:v>
                </c:pt>
                <c:pt idx="5269">
                  <c:v>8.2500000006955077</c:v>
                </c:pt>
                <c:pt idx="5270">
                  <c:v>8.2500000006956409</c:v>
                </c:pt>
                <c:pt idx="5271">
                  <c:v>8.2500000006957723</c:v>
                </c:pt>
                <c:pt idx="5272">
                  <c:v>8.2500000006959038</c:v>
                </c:pt>
                <c:pt idx="5273">
                  <c:v>8.2500000006960352</c:v>
                </c:pt>
                <c:pt idx="5274">
                  <c:v>8.2500000006961685</c:v>
                </c:pt>
                <c:pt idx="5275">
                  <c:v>8.2500000006962999</c:v>
                </c:pt>
                <c:pt idx="5276">
                  <c:v>8.2500000006964314</c:v>
                </c:pt>
                <c:pt idx="5277">
                  <c:v>8.2500000006965646</c:v>
                </c:pt>
                <c:pt idx="5278">
                  <c:v>8.250000000696696</c:v>
                </c:pt>
                <c:pt idx="5279">
                  <c:v>8.2500000006968275</c:v>
                </c:pt>
                <c:pt idx="5280">
                  <c:v>8.2500000006969607</c:v>
                </c:pt>
                <c:pt idx="5281">
                  <c:v>8.2500000006970922</c:v>
                </c:pt>
                <c:pt idx="5282">
                  <c:v>8.2500000006972236</c:v>
                </c:pt>
                <c:pt idx="5283">
                  <c:v>8.2500000006973568</c:v>
                </c:pt>
                <c:pt idx="5284">
                  <c:v>8.2500000006974883</c:v>
                </c:pt>
                <c:pt idx="5285">
                  <c:v>8.2500000006976197</c:v>
                </c:pt>
                <c:pt idx="5286">
                  <c:v>8.2500000006977512</c:v>
                </c:pt>
                <c:pt idx="5287">
                  <c:v>8.2500000006978844</c:v>
                </c:pt>
                <c:pt idx="5288">
                  <c:v>8.2500000006980159</c:v>
                </c:pt>
                <c:pt idx="5289">
                  <c:v>8.2500000006981473</c:v>
                </c:pt>
                <c:pt idx="5290">
                  <c:v>8.2500000006982805</c:v>
                </c:pt>
                <c:pt idx="5291">
                  <c:v>8.250000000698412</c:v>
                </c:pt>
                <c:pt idx="5292">
                  <c:v>8.2500000006985434</c:v>
                </c:pt>
                <c:pt idx="5293">
                  <c:v>8.2500000006986767</c:v>
                </c:pt>
                <c:pt idx="5294">
                  <c:v>8.2500000006988081</c:v>
                </c:pt>
                <c:pt idx="5295">
                  <c:v>8.2500000006989396</c:v>
                </c:pt>
                <c:pt idx="5296">
                  <c:v>8.2500000006990728</c:v>
                </c:pt>
                <c:pt idx="5297">
                  <c:v>8.2500000006992043</c:v>
                </c:pt>
                <c:pt idx="5298">
                  <c:v>8.2500000006993357</c:v>
                </c:pt>
                <c:pt idx="5299">
                  <c:v>8.2500000006994672</c:v>
                </c:pt>
                <c:pt idx="5300">
                  <c:v>8.2500000006996004</c:v>
                </c:pt>
                <c:pt idx="5301">
                  <c:v>8.2500000006997318</c:v>
                </c:pt>
                <c:pt idx="5302">
                  <c:v>8.2500000006998633</c:v>
                </c:pt>
                <c:pt idx="5303">
                  <c:v>8.2500000006999965</c:v>
                </c:pt>
                <c:pt idx="5304">
                  <c:v>8.250000000700128</c:v>
                </c:pt>
                <c:pt idx="5305">
                  <c:v>8.2500000007002594</c:v>
                </c:pt>
                <c:pt idx="5306">
                  <c:v>8.2500000007003926</c:v>
                </c:pt>
                <c:pt idx="5307">
                  <c:v>8.2500000007005241</c:v>
                </c:pt>
                <c:pt idx="5308">
                  <c:v>8.2500000007006555</c:v>
                </c:pt>
                <c:pt idx="5309">
                  <c:v>8.2500000007007888</c:v>
                </c:pt>
                <c:pt idx="5310">
                  <c:v>8.2500000007009202</c:v>
                </c:pt>
                <c:pt idx="5311">
                  <c:v>8.2500000007010517</c:v>
                </c:pt>
                <c:pt idx="5312">
                  <c:v>8.2500000007011849</c:v>
                </c:pt>
                <c:pt idx="5313">
                  <c:v>8.2500000007013163</c:v>
                </c:pt>
                <c:pt idx="5314">
                  <c:v>8.2500000007014478</c:v>
                </c:pt>
                <c:pt idx="5315">
                  <c:v>8.2500000007015792</c:v>
                </c:pt>
                <c:pt idx="5316">
                  <c:v>8.2500000007017125</c:v>
                </c:pt>
                <c:pt idx="5317">
                  <c:v>8.2500000007018439</c:v>
                </c:pt>
                <c:pt idx="5318">
                  <c:v>8.2500000007019754</c:v>
                </c:pt>
                <c:pt idx="5319">
                  <c:v>8.2500000007021086</c:v>
                </c:pt>
                <c:pt idx="5320">
                  <c:v>8.25000000070224</c:v>
                </c:pt>
                <c:pt idx="5321">
                  <c:v>8.2500000007023715</c:v>
                </c:pt>
                <c:pt idx="5322">
                  <c:v>8.2500000007025047</c:v>
                </c:pt>
                <c:pt idx="5323">
                  <c:v>8.2500000007026362</c:v>
                </c:pt>
                <c:pt idx="5324">
                  <c:v>8.2500000007027676</c:v>
                </c:pt>
                <c:pt idx="5325">
                  <c:v>8.2500000007029008</c:v>
                </c:pt>
                <c:pt idx="5326">
                  <c:v>8.2500000007030323</c:v>
                </c:pt>
                <c:pt idx="5327">
                  <c:v>8.2500000007031637</c:v>
                </c:pt>
                <c:pt idx="5328">
                  <c:v>8.2500000007032952</c:v>
                </c:pt>
                <c:pt idx="5329">
                  <c:v>8.2500000007034284</c:v>
                </c:pt>
                <c:pt idx="5330">
                  <c:v>8.2500000007035599</c:v>
                </c:pt>
                <c:pt idx="5331">
                  <c:v>8.2500000007036913</c:v>
                </c:pt>
                <c:pt idx="5332">
                  <c:v>8.2500000007038246</c:v>
                </c:pt>
                <c:pt idx="5333">
                  <c:v>8.250000000703956</c:v>
                </c:pt>
                <c:pt idx="5334">
                  <c:v>8.2500000007040875</c:v>
                </c:pt>
                <c:pt idx="5335">
                  <c:v>8.2500000007042207</c:v>
                </c:pt>
                <c:pt idx="5336">
                  <c:v>8.2500000007043521</c:v>
                </c:pt>
                <c:pt idx="5337">
                  <c:v>8.2500000007044836</c:v>
                </c:pt>
                <c:pt idx="5338">
                  <c:v>8.2500000007046168</c:v>
                </c:pt>
                <c:pt idx="5339">
                  <c:v>8.2500000007047483</c:v>
                </c:pt>
                <c:pt idx="5340">
                  <c:v>8.2500000007048797</c:v>
                </c:pt>
                <c:pt idx="5341">
                  <c:v>8.2500000007050112</c:v>
                </c:pt>
                <c:pt idx="5342">
                  <c:v>8.2500000007051444</c:v>
                </c:pt>
                <c:pt idx="5343">
                  <c:v>8.2500000007052758</c:v>
                </c:pt>
                <c:pt idx="5344">
                  <c:v>8.2500000007054073</c:v>
                </c:pt>
                <c:pt idx="5345">
                  <c:v>8.2500000007055405</c:v>
                </c:pt>
                <c:pt idx="5346">
                  <c:v>8.250000000705672</c:v>
                </c:pt>
                <c:pt idx="5347">
                  <c:v>8.2500000007058034</c:v>
                </c:pt>
                <c:pt idx="5348">
                  <c:v>8.2500000007059366</c:v>
                </c:pt>
                <c:pt idx="5349">
                  <c:v>8.2500000007060681</c:v>
                </c:pt>
                <c:pt idx="5350">
                  <c:v>8.2500000007061995</c:v>
                </c:pt>
                <c:pt idx="5351">
                  <c:v>8.2500000007063328</c:v>
                </c:pt>
                <c:pt idx="5352">
                  <c:v>8.2500000007064642</c:v>
                </c:pt>
                <c:pt idx="5353">
                  <c:v>8.2500000007065957</c:v>
                </c:pt>
                <c:pt idx="5354">
                  <c:v>8.2500000007067271</c:v>
                </c:pt>
                <c:pt idx="5355">
                  <c:v>8.2500000007068603</c:v>
                </c:pt>
                <c:pt idx="5356">
                  <c:v>8.2500000007069918</c:v>
                </c:pt>
                <c:pt idx="5357">
                  <c:v>8.2500000007071232</c:v>
                </c:pt>
                <c:pt idx="5358">
                  <c:v>8.2500000007072565</c:v>
                </c:pt>
                <c:pt idx="5359">
                  <c:v>8.2500000007073879</c:v>
                </c:pt>
                <c:pt idx="5360">
                  <c:v>8.2500000007075194</c:v>
                </c:pt>
                <c:pt idx="5361">
                  <c:v>8.2500000007076526</c:v>
                </c:pt>
                <c:pt idx="5362">
                  <c:v>8.2500000007077841</c:v>
                </c:pt>
                <c:pt idx="5363">
                  <c:v>8.2500000007079155</c:v>
                </c:pt>
                <c:pt idx="5364">
                  <c:v>8.2500000007080487</c:v>
                </c:pt>
                <c:pt idx="5365">
                  <c:v>8.2500000007081802</c:v>
                </c:pt>
                <c:pt idx="5366">
                  <c:v>8.2500000007083116</c:v>
                </c:pt>
                <c:pt idx="5367">
                  <c:v>8.2500000007084449</c:v>
                </c:pt>
                <c:pt idx="5368">
                  <c:v>8.2500000007085763</c:v>
                </c:pt>
                <c:pt idx="5369">
                  <c:v>8.2500000007087078</c:v>
                </c:pt>
                <c:pt idx="5370">
                  <c:v>8.2500000007088392</c:v>
                </c:pt>
                <c:pt idx="5371">
                  <c:v>8.2500000007089724</c:v>
                </c:pt>
                <c:pt idx="5372">
                  <c:v>8.2500000007091039</c:v>
                </c:pt>
                <c:pt idx="5373">
                  <c:v>8.2500000007092353</c:v>
                </c:pt>
                <c:pt idx="5374">
                  <c:v>8.2500000007093686</c:v>
                </c:pt>
                <c:pt idx="5375">
                  <c:v>8.2500000007095</c:v>
                </c:pt>
                <c:pt idx="5376">
                  <c:v>8.2500000007096315</c:v>
                </c:pt>
                <c:pt idx="5377">
                  <c:v>8.2500000007097647</c:v>
                </c:pt>
                <c:pt idx="5378">
                  <c:v>8.2500000007098961</c:v>
                </c:pt>
                <c:pt idx="5379">
                  <c:v>8.2500000007100276</c:v>
                </c:pt>
                <c:pt idx="5380">
                  <c:v>8.2500000007101608</c:v>
                </c:pt>
                <c:pt idx="5381">
                  <c:v>8.2500000007102923</c:v>
                </c:pt>
                <c:pt idx="5382">
                  <c:v>8.2500000007104237</c:v>
                </c:pt>
                <c:pt idx="5383">
                  <c:v>8.2500000007105552</c:v>
                </c:pt>
                <c:pt idx="5384">
                  <c:v>8.2500000007106884</c:v>
                </c:pt>
                <c:pt idx="5385">
                  <c:v>8.2500000007108198</c:v>
                </c:pt>
                <c:pt idx="5386">
                  <c:v>8.2500000007109513</c:v>
                </c:pt>
                <c:pt idx="5387">
                  <c:v>8.2500000007110845</c:v>
                </c:pt>
                <c:pt idx="5388">
                  <c:v>8.250000000711216</c:v>
                </c:pt>
                <c:pt idx="5389">
                  <c:v>8.2500000007113474</c:v>
                </c:pt>
                <c:pt idx="5390">
                  <c:v>8.2500000007114807</c:v>
                </c:pt>
                <c:pt idx="5391">
                  <c:v>8.2500000007116121</c:v>
                </c:pt>
                <c:pt idx="5392">
                  <c:v>8.2500000007117436</c:v>
                </c:pt>
                <c:pt idx="5393">
                  <c:v>8.2500000007118768</c:v>
                </c:pt>
                <c:pt idx="5394">
                  <c:v>8.2500000007120082</c:v>
                </c:pt>
                <c:pt idx="5395">
                  <c:v>8.2500000007121397</c:v>
                </c:pt>
                <c:pt idx="5396">
                  <c:v>8.2500000007122711</c:v>
                </c:pt>
                <c:pt idx="5397">
                  <c:v>8.2500000007124044</c:v>
                </c:pt>
                <c:pt idx="5398">
                  <c:v>8.2500000007125358</c:v>
                </c:pt>
                <c:pt idx="5399">
                  <c:v>8.2500000007126673</c:v>
                </c:pt>
                <c:pt idx="5400">
                  <c:v>8.2500000007128005</c:v>
                </c:pt>
                <c:pt idx="5401">
                  <c:v>8.2500000007129319</c:v>
                </c:pt>
                <c:pt idx="5402">
                  <c:v>8.2500000007130634</c:v>
                </c:pt>
                <c:pt idx="5403">
                  <c:v>8.2500000007131966</c:v>
                </c:pt>
                <c:pt idx="5404">
                  <c:v>8.2500000007133281</c:v>
                </c:pt>
                <c:pt idx="5405">
                  <c:v>8.2500000007134595</c:v>
                </c:pt>
                <c:pt idx="5406">
                  <c:v>8.2500000007135927</c:v>
                </c:pt>
                <c:pt idx="5407">
                  <c:v>8.2500000007137242</c:v>
                </c:pt>
                <c:pt idx="5408">
                  <c:v>8.2500000007138556</c:v>
                </c:pt>
                <c:pt idx="5409">
                  <c:v>8.2500000007139889</c:v>
                </c:pt>
                <c:pt idx="5410">
                  <c:v>8.2500000007141203</c:v>
                </c:pt>
                <c:pt idx="5411">
                  <c:v>8.2500000007142518</c:v>
                </c:pt>
                <c:pt idx="5412">
                  <c:v>8.2500000007143832</c:v>
                </c:pt>
                <c:pt idx="5413">
                  <c:v>8.2500000007145164</c:v>
                </c:pt>
                <c:pt idx="5414">
                  <c:v>8.2500000007146479</c:v>
                </c:pt>
                <c:pt idx="5415">
                  <c:v>8.2500000007147793</c:v>
                </c:pt>
                <c:pt idx="5416">
                  <c:v>8.2500000007149126</c:v>
                </c:pt>
                <c:pt idx="5417">
                  <c:v>8.250000000715044</c:v>
                </c:pt>
                <c:pt idx="5418">
                  <c:v>8.2500000007151755</c:v>
                </c:pt>
                <c:pt idx="5419">
                  <c:v>8.2500000007153087</c:v>
                </c:pt>
                <c:pt idx="5420">
                  <c:v>8.2500000007154402</c:v>
                </c:pt>
                <c:pt idx="5421">
                  <c:v>8.2500000007155716</c:v>
                </c:pt>
                <c:pt idx="5422">
                  <c:v>8.2500000007157048</c:v>
                </c:pt>
                <c:pt idx="5423">
                  <c:v>8.2500000007158363</c:v>
                </c:pt>
                <c:pt idx="5424">
                  <c:v>8.2500000007159677</c:v>
                </c:pt>
                <c:pt idx="5425">
                  <c:v>8.2500000007160992</c:v>
                </c:pt>
                <c:pt idx="5426">
                  <c:v>8.2500000007162324</c:v>
                </c:pt>
                <c:pt idx="5427">
                  <c:v>8.2500000007163639</c:v>
                </c:pt>
                <c:pt idx="5428">
                  <c:v>8.2500000007164953</c:v>
                </c:pt>
                <c:pt idx="5429">
                  <c:v>8.2500000007166285</c:v>
                </c:pt>
                <c:pt idx="5430">
                  <c:v>8.25000000071676</c:v>
                </c:pt>
                <c:pt idx="5431">
                  <c:v>8.2500000007168914</c:v>
                </c:pt>
                <c:pt idx="5432">
                  <c:v>8.2500000007170247</c:v>
                </c:pt>
                <c:pt idx="5433">
                  <c:v>8.2500000007171561</c:v>
                </c:pt>
                <c:pt idx="5434">
                  <c:v>8.2500000007172876</c:v>
                </c:pt>
                <c:pt idx="5435">
                  <c:v>8.2500000007174208</c:v>
                </c:pt>
                <c:pt idx="5436">
                  <c:v>8.2500000007175522</c:v>
                </c:pt>
                <c:pt idx="5437">
                  <c:v>8.2500000007176837</c:v>
                </c:pt>
                <c:pt idx="5438">
                  <c:v>8.2500000007178151</c:v>
                </c:pt>
                <c:pt idx="5439">
                  <c:v>8.2500000007179484</c:v>
                </c:pt>
                <c:pt idx="5440">
                  <c:v>8.2500000007180798</c:v>
                </c:pt>
                <c:pt idx="5441">
                  <c:v>8.2500000007182113</c:v>
                </c:pt>
                <c:pt idx="5442">
                  <c:v>8.2500000007183445</c:v>
                </c:pt>
                <c:pt idx="5443">
                  <c:v>8.2500000007184759</c:v>
                </c:pt>
                <c:pt idx="5444">
                  <c:v>8.2500000007186074</c:v>
                </c:pt>
                <c:pt idx="5445">
                  <c:v>8.2500000007187406</c:v>
                </c:pt>
                <c:pt idx="5446">
                  <c:v>8.2500000007188721</c:v>
                </c:pt>
                <c:pt idx="5447">
                  <c:v>8.2500000007190035</c:v>
                </c:pt>
                <c:pt idx="5448">
                  <c:v>8.2500000007191368</c:v>
                </c:pt>
                <c:pt idx="5449">
                  <c:v>8.2500000007192682</c:v>
                </c:pt>
                <c:pt idx="5450">
                  <c:v>8.2500000007193997</c:v>
                </c:pt>
                <c:pt idx="5451">
                  <c:v>8.2500000007195329</c:v>
                </c:pt>
                <c:pt idx="5452">
                  <c:v>8.2500000007196643</c:v>
                </c:pt>
                <c:pt idx="5453">
                  <c:v>8.2500000007197958</c:v>
                </c:pt>
                <c:pt idx="5454">
                  <c:v>8.2500000007199272</c:v>
                </c:pt>
                <c:pt idx="5455">
                  <c:v>8.2500000007200605</c:v>
                </c:pt>
                <c:pt idx="5456">
                  <c:v>8.2500000007201919</c:v>
                </c:pt>
                <c:pt idx="5457">
                  <c:v>8.2500000007203234</c:v>
                </c:pt>
                <c:pt idx="5458">
                  <c:v>8.2500000007204566</c:v>
                </c:pt>
                <c:pt idx="5459">
                  <c:v>8.250000000720588</c:v>
                </c:pt>
                <c:pt idx="5460">
                  <c:v>8.2500000007207195</c:v>
                </c:pt>
                <c:pt idx="5461">
                  <c:v>8.2500000007208527</c:v>
                </c:pt>
                <c:pt idx="5462">
                  <c:v>8.2500000007209842</c:v>
                </c:pt>
                <c:pt idx="5463">
                  <c:v>8.2500000007211156</c:v>
                </c:pt>
                <c:pt idx="5464">
                  <c:v>8.2500000007212488</c:v>
                </c:pt>
                <c:pt idx="5465">
                  <c:v>8.2500000007213803</c:v>
                </c:pt>
                <c:pt idx="5466">
                  <c:v>8.2500000007215117</c:v>
                </c:pt>
                <c:pt idx="5467">
                  <c:v>8.2500000007216432</c:v>
                </c:pt>
                <c:pt idx="5468">
                  <c:v>8.2500000007217764</c:v>
                </c:pt>
                <c:pt idx="5469">
                  <c:v>8.2500000007219079</c:v>
                </c:pt>
                <c:pt idx="5470">
                  <c:v>8.2500000007220393</c:v>
                </c:pt>
                <c:pt idx="5471">
                  <c:v>8.2500000007221725</c:v>
                </c:pt>
                <c:pt idx="5472">
                  <c:v>8.250000000722304</c:v>
                </c:pt>
                <c:pt idx="5473">
                  <c:v>8.2500000007224354</c:v>
                </c:pt>
                <c:pt idx="5474">
                  <c:v>8.2500000007225687</c:v>
                </c:pt>
                <c:pt idx="5475">
                  <c:v>8.2500000007227001</c:v>
                </c:pt>
                <c:pt idx="5476">
                  <c:v>8.2500000007228316</c:v>
                </c:pt>
                <c:pt idx="5477">
                  <c:v>8.2500000007229648</c:v>
                </c:pt>
                <c:pt idx="5478">
                  <c:v>8.2500000007230962</c:v>
                </c:pt>
                <c:pt idx="5479">
                  <c:v>8.2500000007232277</c:v>
                </c:pt>
                <c:pt idx="5480">
                  <c:v>8.2500000007233592</c:v>
                </c:pt>
                <c:pt idx="5481">
                  <c:v>8.2500000007234924</c:v>
                </c:pt>
                <c:pt idx="5482">
                  <c:v>8.2500000007236238</c:v>
                </c:pt>
                <c:pt idx="5483">
                  <c:v>8.2500000007237553</c:v>
                </c:pt>
                <c:pt idx="5484">
                  <c:v>8.2500000007238885</c:v>
                </c:pt>
                <c:pt idx="5485">
                  <c:v>8.25000000072402</c:v>
                </c:pt>
                <c:pt idx="5486">
                  <c:v>8.2500000007241514</c:v>
                </c:pt>
                <c:pt idx="5487">
                  <c:v>8.2500000007242846</c:v>
                </c:pt>
                <c:pt idx="5488">
                  <c:v>8.2500000007244161</c:v>
                </c:pt>
                <c:pt idx="5489">
                  <c:v>8.2500000007245475</c:v>
                </c:pt>
                <c:pt idx="5490">
                  <c:v>8.2500000007246808</c:v>
                </c:pt>
                <c:pt idx="5491">
                  <c:v>8.2500000007248122</c:v>
                </c:pt>
                <c:pt idx="5492">
                  <c:v>8.2500000007249437</c:v>
                </c:pt>
                <c:pt idx="5493">
                  <c:v>8.2500000007250769</c:v>
                </c:pt>
                <c:pt idx="5494">
                  <c:v>8.2500000007252083</c:v>
                </c:pt>
                <c:pt idx="5495">
                  <c:v>8.2500000007253398</c:v>
                </c:pt>
                <c:pt idx="5496">
                  <c:v>8.2500000007254712</c:v>
                </c:pt>
                <c:pt idx="5497">
                  <c:v>8.2500000007256045</c:v>
                </c:pt>
                <c:pt idx="5498">
                  <c:v>8.2500000007257359</c:v>
                </c:pt>
                <c:pt idx="5499">
                  <c:v>8.2500000007258674</c:v>
                </c:pt>
                <c:pt idx="5500">
                  <c:v>8.2500000007260006</c:v>
                </c:pt>
                <c:pt idx="5501">
                  <c:v>8.250000000726132</c:v>
                </c:pt>
                <c:pt idx="5502">
                  <c:v>8.2500000007262635</c:v>
                </c:pt>
                <c:pt idx="5503">
                  <c:v>8.2500000007263967</c:v>
                </c:pt>
                <c:pt idx="5504">
                  <c:v>8.2500000007265282</c:v>
                </c:pt>
                <c:pt idx="5505">
                  <c:v>8.2500000007266596</c:v>
                </c:pt>
                <c:pt idx="5506">
                  <c:v>8.2500000007267928</c:v>
                </c:pt>
                <c:pt idx="5507">
                  <c:v>8.2500000007269243</c:v>
                </c:pt>
                <c:pt idx="5508">
                  <c:v>8.2500000007270557</c:v>
                </c:pt>
                <c:pt idx="5509">
                  <c:v>8.2500000007271872</c:v>
                </c:pt>
                <c:pt idx="5510">
                  <c:v>8.2500000007273204</c:v>
                </c:pt>
                <c:pt idx="5511">
                  <c:v>8.2500000007274519</c:v>
                </c:pt>
                <c:pt idx="5512">
                  <c:v>8.2500000007275833</c:v>
                </c:pt>
                <c:pt idx="5513">
                  <c:v>8.2500000007277166</c:v>
                </c:pt>
                <c:pt idx="5514">
                  <c:v>8.250000000727848</c:v>
                </c:pt>
                <c:pt idx="5515">
                  <c:v>8.2500000007279795</c:v>
                </c:pt>
                <c:pt idx="5516">
                  <c:v>8.2500000007281127</c:v>
                </c:pt>
                <c:pt idx="5517">
                  <c:v>8.2500000007282441</c:v>
                </c:pt>
                <c:pt idx="5518">
                  <c:v>8.2500000007283756</c:v>
                </c:pt>
                <c:pt idx="5519">
                  <c:v>8.2500000007285088</c:v>
                </c:pt>
                <c:pt idx="5520">
                  <c:v>8.2500000007286403</c:v>
                </c:pt>
                <c:pt idx="5521">
                  <c:v>8.2500000007287717</c:v>
                </c:pt>
                <c:pt idx="5522">
                  <c:v>8.2500000007289032</c:v>
                </c:pt>
                <c:pt idx="5523">
                  <c:v>8.2500000007290364</c:v>
                </c:pt>
                <c:pt idx="5524">
                  <c:v>8.2500000007291678</c:v>
                </c:pt>
                <c:pt idx="5525">
                  <c:v>8.2500000007292993</c:v>
                </c:pt>
                <c:pt idx="5526">
                  <c:v>8.2500000007294325</c:v>
                </c:pt>
                <c:pt idx="5527">
                  <c:v>8.250000000729564</c:v>
                </c:pt>
                <c:pt idx="5528">
                  <c:v>8.2500000007296954</c:v>
                </c:pt>
                <c:pt idx="5529">
                  <c:v>8.2500000007298286</c:v>
                </c:pt>
                <c:pt idx="5530">
                  <c:v>8.2500000007299601</c:v>
                </c:pt>
                <c:pt idx="5531">
                  <c:v>8.2500000007300915</c:v>
                </c:pt>
                <c:pt idx="5532">
                  <c:v>8.2500000007302248</c:v>
                </c:pt>
                <c:pt idx="5533">
                  <c:v>8.2500000007303562</c:v>
                </c:pt>
                <c:pt idx="5534">
                  <c:v>8.2500000007304877</c:v>
                </c:pt>
                <c:pt idx="5535">
                  <c:v>8.2500000007306191</c:v>
                </c:pt>
                <c:pt idx="5536">
                  <c:v>8.2500000007307523</c:v>
                </c:pt>
                <c:pt idx="5537">
                  <c:v>8.2500000007308838</c:v>
                </c:pt>
                <c:pt idx="5538">
                  <c:v>8.2500000007310152</c:v>
                </c:pt>
                <c:pt idx="5539">
                  <c:v>8.2500000007311485</c:v>
                </c:pt>
                <c:pt idx="5540">
                  <c:v>8.2500000007312799</c:v>
                </c:pt>
                <c:pt idx="5541">
                  <c:v>8.2500000007314114</c:v>
                </c:pt>
                <c:pt idx="5542">
                  <c:v>8.2500000007315446</c:v>
                </c:pt>
                <c:pt idx="5543">
                  <c:v>8.2500000007316761</c:v>
                </c:pt>
                <c:pt idx="5544">
                  <c:v>8.2500000007318075</c:v>
                </c:pt>
                <c:pt idx="5545">
                  <c:v>8.2500000007319407</c:v>
                </c:pt>
                <c:pt idx="5546">
                  <c:v>8.2500000007320722</c:v>
                </c:pt>
                <c:pt idx="5547">
                  <c:v>8.2500000007322036</c:v>
                </c:pt>
                <c:pt idx="5548">
                  <c:v>8.2500000007323369</c:v>
                </c:pt>
                <c:pt idx="5549">
                  <c:v>8.2500000007324683</c:v>
                </c:pt>
                <c:pt idx="5550">
                  <c:v>8.2500000007325998</c:v>
                </c:pt>
                <c:pt idx="5551">
                  <c:v>8.2500000007327312</c:v>
                </c:pt>
                <c:pt idx="5552">
                  <c:v>8.2500000007328644</c:v>
                </c:pt>
                <c:pt idx="5553">
                  <c:v>8.2500000007329959</c:v>
                </c:pt>
                <c:pt idx="5554">
                  <c:v>8.2500000007331273</c:v>
                </c:pt>
                <c:pt idx="5555">
                  <c:v>8.2500000007332606</c:v>
                </c:pt>
                <c:pt idx="5556">
                  <c:v>8.250000000733392</c:v>
                </c:pt>
                <c:pt idx="5557">
                  <c:v>8.2500000007335235</c:v>
                </c:pt>
                <c:pt idx="5558">
                  <c:v>8.2500000007336567</c:v>
                </c:pt>
                <c:pt idx="5559">
                  <c:v>8.2500000007337881</c:v>
                </c:pt>
                <c:pt idx="5560">
                  <c:v>8.2500000007339196</c:v>
                </c:pt>
                <c:pt idx="5561">
                  <c:v>8.2500000007340528</c:v>
                </c:pt>
                <c:pt idx="5562">
                  <c:v>8.2500000007341843</c:v>
                </c:pt>
                <c:pt idx="5563">
                  <c:v>8.2500000007343157</c:v>
                </c:pt>
                <c:pt idx="5564">
                  <c:v>8.2500000007344472</c:v>
                </c:pt>
                <c:pt idx="5565">
                  <c:v>8.2500000007345804</c:v>
                </c:pt>
                <c:pt idx="5566">
                  <c:v>8.2500000007347118</c:v>
                </c:pt>
                <c:pt idx="5567">
                  <c:v>8.2500000007348433</c:v>
                </c:pt>
                <c:pt idx="5568">
                  <c:v>8.2500000007349765</c:v>
                </c:pt>
                <c:pt idx="5569">
                  <c:v>8.250000000735108</c:v>
                </c:pt>
                <c:pt idx="5570">
                  <c:v>8.2500000007352394</c:v>
                </c:pt>
                <c:pt idx="5571">
                  <c:v>8.2500000007353727</c:v>
                </c:pt>
                <c:pt idx="5572">
                  <c:v>8.2500000007355041</c:v>
                </c:pt>
                <c:pt idx="5573">
                  <c:v>8.2500000007356356</c:v>
                </c:pt>
                <c:pt idx="5574">
                  <c:v>8.2500000007357688</c:v>
                </c:pt>
                <c:pt idx="5575">
                  <c:v>8.2500000007359002</c:v>
                </c:pt>
                <c:pt idx="5576">
                  <c:v>8.2500000007360317</c:v>
                </c:pt>
                <c:pt idx="5577">
                  <c:v>8.2500000007361631</c:v>
                </c:pt>
                <c:pt idx="5578">
                  <c:v>8.2500000007362964</c:v>
                </c:pt>
                <c:pt idx="5579">
                  <c:v>8.2500000007364278</c:v>
                </c:pt>
                <c:pt idx="5580">
                  <c:v>8.2500000007365593</c:v>
                </c:pt>
                <c:pt idx="5581">
                  <c:v>8.2500000007366925</c:v>
                </c:pt>
                <c:pt idx="5582">
                  <c:v>8.2500000007368239</c:v>
                </c:pt>
                <c:pt idx="5583">
                  <c:v>8.2500000007369554</c:v>
                </c:pt>
                <c:pt idx="5584">
                  <c:v>8.2500000007370886</c:v>
                </c:pt>
                <c:pt idx="5585">
                  <c:v>8.2500000007372201</c:v>
                </c:pt>
                <c:pt idx="5586">
                  <c:v>8.2500000007373515</c:v>
                </c:pt>
                <c:pt idx="5587">
                  <c:v>8.2500000007374847</c:v>
                </c:pt>
                <c:pt idx="5588">
                  <c:v>8.2500000007376162</c:v>
                </c:pt>
                <c:pt idx="5589">
                  <c:v>8.2500000007377476</c:v>
                </c:pt>
                <c:pt idx="5590">
                  <c:v>8.2500000007378809</c:v>
                </c:pt>
                <c:pt idx="5591">
                  <c:v>8.2500000007380123</c:v>
                </c:pt>
                <c:pt idx="5592">
                  <c:v>8.2500000007381438</c:v>
                </c:pt>
                <c:pt idx="5593">
                  <c:v>8.2500000007382752</c:v>
                </c:pt>
                <c:pt idx="5594">
                  <c:v>8.2500000007384084</c:v>
                </c:pt>
                <c:pt idx="5595">
                  <c:v>8.2500000007385399</c:v>
                </c:pt>
                <c:pt idx="5596">
                  <c:v>8.2500000007386713</c:v>
                </c:pt>
                <c:pt idx="5597">
                  <c:v>8.2500000007388046</c:v>
                </c:pt>
                <c:pt idx="5598">
                  <c:v>8.250000000738936</c:v>
                </c:pt>
                <c:pt idx="5599">
                  <c:v>8.2500000007390675</c:v>
                </c:pt>
                <c:pt idx="5600">
                  <c:v>8.2500000007392007</c:v>
                </c:pt>
                <c:pt idx="5601">
                  <c:v>8.2500000007393322</c:v>
                </c:pt>
                <c:pt idx="5602">
                  <c:v>8.2500000007394636</c:v>
                </c:pt>
                <c:pt idx="5603">
                  <c:v>8.2500000007395968</c:v>
                </c:pt>
                <c:pt idx="5604">
                  <c:v>8.2500000007397283</c:v>
                </c:pt>
                <c:pt idx="5605">
                  <c:v>8.2500000007398597</c:v>
                </c:pt>
                <c:pt idx="5606">
                  <c:v>8.2500000007399912</c:v>
                </c:pt>
                <c:pt idx="5607">
                  <c:v>8.2500000007401244</c:v>
                </c:pt>
                <c:pt idx="5608">
                  <c:v>8.2500000007402559</c:v>
                </c:pt>
                <c:pt idx="5609">
                  <c:v>8.2500000007403873</c:v>
                </c:pt>
                <c:pt idx="5610">
                  <c:v>8.2500000007405205</c:v>
                </c:pt>
                <c:pt idx="5611">
                  <c:v>8.250000000740652</c:v>
                </c:pt>
                <c:pt idx="5612">
                  <c:v>8.2500000007407834</c:v>
                </c:pt>
                <c:pt idx="5613">
                  <c:v>8.2500000007409167</c:v>
                </c:pt>
                <c:pt idx="5614">
                  <c:v>8.2500000007410481</c:v>
                </c:pt>
                <c:pt idx="5615">
                  <c:v>8.2500000007411796</c:v>
                </c:pt>
                <c:pt idx="5616">
                  <c:v>8.2500000007413128</c:v>
                </c:pt>
                <c:pt idx="5617">
                  <c:v>8.2500000007414442</c:v>
                </c:pt>
                <c:pt idx="5618">
                  <c:v>8.2500000007415757</c:v>
                </c:pt>
                <c:pt idx="5619">
                  <c:v>8.2500000007417071</c:v>
                </c:pt>
                <c:pt idx="5620">
                  <c:v>8.2500000007418404</c:v>
                </c:pt>
                <c:pt idx="5621">
                  <c:v>8.2500000007419718</c:v>
                </c:pt>
                <c:pt idx="5622">
                  <c:v>8.2500000007421033</c:v>
                </c:pt>
                <c:pt idx="5623">
                  <c:v>8.2500000007422365</c:v>
                </c:pt>
                <c:pt idx="5624">
                  <c:v>8.2500000007423679</c:v>
                </c:pt>
                <c:pt idx="5625">
                  <c:v>8.2500000007424994</c:v>
                </c:pt>
                <c:pt idx="5626">
                  <c:v>8.2500000007426326</c:v>
                </c:pt>
                <c:pt idx="5627">
                  <c:v>8.2500000007427641</c:v>
                </c:pt>
                <c:pt idx="5628">
                  <c:v>8.2500000007428955</c:v>
                </c:pt>
                <c:pt idx="5629">
                  <c:v>8.2500000007430287</c:v>
                </c:pt>
                <c:pt idx="5630">
                  <c:v>8.2500000007431602</c:v>
                </c:pt>
                <c:pt idx="5631">
                  <c:v>8.2500000007432917</c:v>
                </c:pt>
                <c:pt idx="5632">
                  <c:v>8.2500000007434249</c:v>
                </c:pt>
                <c:pt idx="5633">
                  <c:v>8.2500000007435563</c:v>
                </c:pt>
                <c:pt idx="5634">
                  <c:v>8.2500000007436878</c:v>
                </c:pt>
                <c:pt idx="5635">
                  <c:v>8.2500000007438192</c:v>
                </c:pt>
                <c:pt idx="5636">
                  <c:v>8.2500000007439525</c:v>
                </c:pt>
                <c:pt idx="5637">
                  <c:v>8.2500000007440839</c:v>
                </c:pt>
                <c:pt idx="5638">
                  <c:v>8.2500000007442154</c:v>
                </c:pt>
                <c:pt idx="5639">
                  <c:v>8.2500000007443486</c:v>
                </c:pt>
                <c:pt idx="5640">
                  <c:v>8.25000000074448</c:v>
                </c:pt>
                <c:pt idx="5641">
                  <c:v>8.2500000007446115</c:v>
                </c:pt>
                <c:pt idx="5642">
                  <c:v>8.2500000007447447</c:v>
                </c:pt>
                <c:pt idx="5643">
                  <c:v>8.2500000007448762</c:v>
                </c:pt>
                <c:pt idx="5644">
                  <c:v>8.2500000007450076</c:v>
                </c:pt>
                <c:pt idx="5645">
                  <c:v>8.2500000007451408</c:v>
                </c:pt>
                <c:pt idx="5646">
                  <c:v>8.2500000007452723</c:v>
                </c:pt>
                <c:pt idx="5647">
                  <c:v>8.2500000007454037</c:v>
                </c:pt>
                <c:pt idx="5648">
                  <c:v>8.2500000007455352</c:v>
                </c:pt>
                <c:pt idx="5649">
                  <c:v>8.2500000007456684</c:v>
                </c:pt>
                <c:pt idx="5650">
                  <c:v>8.2500000007457999</c:v>
                </c:pt>
                <c:pt idx="5651">
                  <c:v>8.2500000007459313</c:v>
                </c:pt>
                <c:pt idx="5652">
                  <c:v>8.2500000007460645</c:v>
                </c:pt>
                <c:pt idx="5653">
                  <c:v>8.250000000746196</c:v>
                </c:pt>
                <c:pt idx="5654">
                  <c:v>8.2500000007463274</c:v>
                </c:pt>
                <c:pt idx="5655">
                  <c:v>8.2500000007464607</c:v>
                </c:pt>
                <c:pt idx="5656">
                  <c:v>8.2500000007465921</c:v>
                </c:pt>
                <c:pt idx="5657">
                  <c:v>8.2500000007467236</c:v>
                </c:pt>
                <c:pt idx="5658">
                  <c:v>8.2500000007468568</c:v>
                </c:pt>
                <c:pt idx="5659">
                  <c:v>8.2500000007469882</c:v>
                </c:pt>
                <c:pt idx="5660">
                  <c:v>8.2500000007471197</c:v>
                </c:pt>
                <c:pt idx="5661">
                  <c:v>8.2500000007472511</c:v>
                </c:pt>
                <c:pt idx="5662">
                  <c:v>8.2500000007473844</c:v>
                </c:pt>
                <c:pt idx="5663">
                  <c:v>8.2500000007475158</c:v>
                </c:pt>
                <c:pt idx="5664">
                  <c:v>8.2500000007476473</c:v>
                </c:pt>
                <c:pt idx="5665">
                  <c:v>8.2500000007477805</c:v>
                </c:pt>
                <c:pt idx="5666">
                  <c:v>8.250000000747912</c:v>
                </c:pt>
                <c:pt idx="5667">
                  <c:v>8.2500000007480434</c:v>
                </c:pt>
                <c:pt idx="5668">
                  <c:v>8.2500000007481766</c:v>
                </c:pt>
                <c:pt idx="5669">
                  <c:v>8.2500000007483081</c:v>
                </c:pt>
                <c:pt idx="5670">
                  <c:v>8.2500000007484395</c:v>
                </c:pt>
                <c:pt idx="5671">
                  <c:v>8.2500000007485728</c:v>
                </c:pt>
                <c:pt idx="5672">
                  <c:v>8.2500000007487042</c:v>
                </c:pt>
                <c:pt idx="5673">
                  <c:v>8.2500000007488357</c:v>
                </c:pt>
                <c:pt idx="5674">
                  <c:v>8.2500000007489689</c:v>
                </c:pt>
                <c:pt idx="5675">
                  <c:v>8.2500000007491003</c:v>
                </c:pt>
                <c:pt idx="5676">
                  <c:v>8.2500000007492318</c:v>
                </c:pt>
                <c:pt idx="5677">
                  <c:v>8.2500000007493632</c:v>
                </c:pt>
                <c:pt idx="5678">
                  <c:v>8.2500000007494965</c:v>
                </c:pt>
                <c:pt idx="5679">
                  <c:v>8.2500000007496279</c:v>
                </c:pt>
                <c:pt idx="5680">
                  <c:v>8.2500000007497594</c:v>
                </c:pt>
                <c:pt idx="5681">
                  <c:v>8.2500000007498926</c:v>
                </c:pt>
                <c:pt idx="5682">
                  <c:v>8.250000000750024</c:v>
                </c:pt>
                <c:pt idx="5683">
                  <c:v>8.2500000007501555</c:v>
                </c:pt>
                <c:pt idx="5684">
                  <c:v>8.2500000007502887</c:v>
                </c:pt>
                <c:pt idx="5685">
                  <c:v>8.2500000007504202</c:v>
                </c:pt>
                <c:pt idx="5686">
                  <c:v>8.2500000007505516</c:v>
                </c:pt>
                <c:pt idx="5687">
                  <c:v>8.2500000007506848</c:v>
                </c:pt>
                <c:pt idx="5688">
                  <c:v>8.2500000007508163</c:v>
                </c:pt>
                <c:pt idx="5689">
                  <c:v>8.2500000007509477</c:v>
                </c:pt>
                <c:pt idx="5690">
                  <c:v>8.2500000007510792</c:v>
                </c:pt>
                <c:pt idx="5691">
                  <c:v>8.2500000007512124</c:v>
                </c:pt>
                <c:pt idx="5692">
                  <c:v>8.2500000007513439</c:v>
                </c:pt>
                <c:pt idx="5693">
                  <c:v>8.2500000007514753</c:v>
                </c:pt>
                <c:pt idx="5694">
                  <c:v>8.2500000007516086</c:v>
                </c:pt>
                <c:pt idx="5695">
                  <c:v>8.25000000075174</c:v>
                </c:pt>
                <c:pt idx="5696">
                  <c:v>8.2500000007518715</c:v>
                </c:pt>
                <c:pt idx="5697">
                  <c:v>8.2500000007520047</c:v>
                </c:pt>
                <c:pt idx="5698">
                  <c:v>8.2500000007521361</c:v>
                </c:pt>
                <c:pt idx="5699">
                  <c:v>8.2500000007522676</c:v>
                </c:pt>
                <c:pt idx="5700">
                  <c:v>8.2500000007524008</c:v>
                </c:pt>
                <c:pt idx="5701">
                  <c:v>8.2500000007525323</c:v>
                </c:pt>
                <c:pt idx="5702">
                  <c:v>8.2500000007526637</c:v>
                </c:pt>
                <c:pt idx="5703">
                  <c:v>8.2500000007527952</c:v>
                </c:pt>
                <c:pt idx="5704">
                  <c:v>8.2500000007529284</c:v>
                </c:pt>
                <c:pt idx="5705">
                  <c:v>8.2500000007530598</c:v>
                </c:pt>
                <c:pt idx="5706">
                  <c:v>8.2500000007531913</c:v>
                </c:pt>
                <c:pt idx="5707">
                  <c:v>8.2500000007533245</c:v>
                </c:pt>
                <c:pt idx="5708">
                  <c:v>8.250000000753456</c:v>
                </c:pt>
                <c:pt idx="5709">
                  <c:v>8.2500000007535874</c:v>
                </c:pt>
                <c:pt idx="5710">
                  <c:v>8.2500000007537206</c:v>
                </c:pt>
                <c:pt idx="5711">
                  <c:v>8.2500000007538521</c:v>
                </c:pt>
                <c:pt idx="5712">
                  <c:v>8.2500000007539835</c:v>
                </c:pt>
                <c:pt idx="5713">
                  <c:v>8.2500000007541168</c:v>
                </c:pt>
                <c:pt idx="5714">
                  <c:v>8.2500000007542482</c:v>
                </c:pt>
                <c:pt idx="5715">
                  <c:v>8.2500000007543797</c:v>
                </c:pt>
                <c:pt idx="5716">
                  <c:v>8.2500000007545111</c:v>
                </c:pt>
                <c:pt idx="5717">
                  <c:v>8.2500000007546443</c:v>
                </c:pt>
                <c:pt idx="5718">
                  <c:v>8.2500000007547758</c:v>
                </c:pt>
                <c:pt idx="5719">
                  <c:v>8.2500000007549072</c:v>
                </c:pt>
                <c:pt idx="5720">
                  <c:v>8.2500000007550405</c:v>
                </c:pt>
                <c:pt idx="5721">
                  <c:v>8.2500000007551719</c:v>
                </c:pt>
                <c:pt idx="5722">
                  <c:v>8.2500000007553034</c:v>
                </c:pt>
                <c:pt idx="5723">
                  <c:v>8.2500000007554366</c:v>
                </c:pt>
                <c:pt idx="5724">
                  <c:v>8.2500000007555681</c:v>
                </c:pt>
                <c:pt idx="5725">
                  <c:v>8.2500000007556995</c:v>
                </c:pt>
                <c:pt idx="5726">
                  <c:v>8.2500000007558327</c:v>
                </c:pt>
                <c:pt idx="5727">
                  <c:v>8.2500000007559642</c:v>
                </c:pt>
                <c:pt idx="5728">
                  <c:v>8.2500000007560956</c:v>
                </c:pt>
                <c:pt idx="5729">
                  <c:v>8.2500000007562289</c:v>
                </c:pt>
                <c:pt idx="5730">
                  <c:v>8.2500000007563603</c:v>
                </c:pt>
                <c:pt idx="5731">
                  <c:v>8.2500000007564918</c:v>
                </c:pt>
                <c:pt idx="5732">
                  <c:v>8.2500000007566232</c:v>
                </c:pt>
                <c:pt idx="5733">
                  <c:v>8.2500000007567564</c:v>
                </c:pt>
                <c:pt idx="5734">
                  <c:v>8.2500000007568879</c:v>
                </c:pt>
                <c:pt idx="5735">
                  <c:v>8.2500000007570193</c:v>
                </c:pt>
                <c:pt idx="5736">
                  <c:v>8.2500000007571526</c:v>
                </c:pt>
                <c:pt idx="5737">
                  <c:v>8.250000000757284</c:v>
                </c:pt>
                <c:pt idx="5738">
                  <c:v>8.2500000007574155</c:v>
                </c:pt>
                <c:pt idx="5739">
                  <c:v>8.2500000007575487</c:v>
                </c:pt>
                <c:pt idx="5740">
                  <c:v>8.2500000007576801</c:v>
                </c:pt>
                <c:pt idx="5741">
                  <c:v>8.2500000007578116</c:v>
                </c:pt>
                <c:pt idx="5742">
                  <c:v>8.2500000007579448</c:v>
                </c:pt>
                <c:pt idx="5743">
                  <c:v>8.2500000007580763</c:v>
                </c:pt>
                <c:pt idx="5744">
                  <c:v>8.2500000007582077</c:v>
                </c:pt>
                <c:pt idx="5745">
                  <c:v>8.2500000007583392</c:v>
                </c:pt>
                <c:pt idx="5746">
                  <c:v>8.2500000007584724</c:v>
                </c:pt>
                <c:pt idx="5747">
                  <c:v>8.2500000007586038</c:v>
                </c:pt>
                <c:pt idx="5748">
                  <c:v>8.2500000007587353</c:v>
                </c:pt>
                <c:pt idx="5749">
                  <c:v>8.2500000007588685</c:v>
                </c:pt>
                <c:pt idx="5750">
                  <c:v>8.250000000759</c:v>
                </c:pt>
                <c:pt idx="5751">
                  <c:v>8.2500000007591314</c:v>
                </c:pt>
                <c:pt idx="5752">
                  <c:v>8.2500000007592647</c:v>
                </c:pt>
                <c:pt idx="5753">
                  <c:v>8.2500000007593961</c:v>
                </c:pt>
                <c:pt idx="5754">
                  <c:v>8.2500000007595276</c:v>
                </c:pt>
                <c:pt idx="5755">
                  <c:v>8.2500000007596608</c:v>
                </c:pt>
                <c:pt idx="5756">
                  <c:v>8.2500000007597922</c:v>
                </c:pt>
                <c:pt idx="5757">
                  <c:v>8.2500000007599237</c:v>
                </c:pt>
                <c:pt idx="5758">
                  <c:v>8.2500000007600551</c:v>
                </c:pt>
                <c:pt idx="5759">
                  <c:v>8.2500000007601884</c:v>
                </c:pt>
                <c:pt idx="5760">
                  <c:v>8.2500000007603198</c:v>
                </c:pt>
                <c:pt idx="5761">
                  <c:v>8.2500000007604513</c:v>
                </c:pt>
                <c:pt idx="5762">
                  <c:v>8.2500000007605845</c:v>
                </c:pt>
                <c:pt idx="5763">
                  <c:v>8.2500000007607159</c:v>
                </c:pt>
                <c:pt idx="5764">
                  <c:v>8.2500000007608474</c:v>
                </c:pt>
                <c:pt idx="5765">
                  <c:v>8.2500000007609806</c:v>
                </c:pt>
                <c:pt idx="5766">
                  <c:v>8.2500000007611121</c:v>
                </c:pt>
                <c:pt idx="5767">
                  <c:v>8.2500000007612435</c:v>
                </c:pt>
                <c:pt idx="5768">
                  <c:v>8.2500000007613767</c:v>
                </c:pt>
                <c:pt idx="5769">
                  <c:v>8.2500000007615082</c:v>
                </c:pt>
                <c:pt idx="5770">
                  <c:v>8.2500000007616396</c:v>
                </c:pt>
                <c:pt idx="5771">
                  <c:v>8.2500000007617729</c:v>
                </c:pt>
                <c:pt idx="5772">
                  <c:v>8.2500000007619043</c:v>
                </c:pt>
                <c:pt idx="5773">
                  <c:v>8.2500000007620358</c:v>
                </c:pt>
                <c:pt idx="5774">
                  <c:v>8.2500000007621672</c:v>
                </c:pt>
                <c:pt idx="5775">
                  <c:v>8.2500000007623004</c:v>
                </c:pt>
                <c:pt idx="5776">
                  <c:v>8.2500000007624319</c:v>
                </c:pt>
                <c:pt idx="5777">
                  <c:v>8.2500000007625633</c:v>
                </c:pt>
                <c:pt idx="5778">
                  <c:v>8.2500000007626966</c:v>
                </c:pt>
                <c:pt idx="5779">
                  <c:v>8.250000000762828</c:v>
                </c:pt>
                <c:pt idx="5780">
                  <c:v>8.2500000007629595</c:v>
                </c:pt>
                <c:pt idx="5781">
                  <c:v>8.2500000007630927</c:v>
                </c:pt>
                <c:pt idx="5782">
                  <c:v>8.2500000007632242</c:v>
                </c:pt>
                <c:pt idx="5783">
                  <c:v>8.2500000007633556</c:v>
                </c:pt>
                <c:pt idx="5784">
                  <c:v>8.2500000007634888</c:v>
                </c:pt>
                <c:pt idx="5785">
                  <c:v>8.2500000007636203</c:v>
                </c:pt>
                <c:pt idx="5786">
                  <c:v>8.2500000007637517</c:v>
                </c:pt>
                <c:pt idx="5787">
                  <c:v>8.2500000007638832</c:v>
                </c:pt>
                <c:pt idx="5788">
                  <c:v>8.2500000007640164</c:v>
                </c:pt>
                <c:pt idx="5789">
                  <c:v>8.2500000007641479</c:v>
                </c:pt>
                <c:pt idx="5790">
                  <c:v>8.2500000007642793</c:v>
                </c:pt>
                <c:pt idx="5791">
                  <c:v>8.2500000007644125</c:v>
                </c:pt>
                <c:pt idx="5792">
                  <c:v>8.250000000764544</c:v>
                </c:pt>
                <c:pt idx="5793">
                  <c:v>8.2500000007646754</c:v>
                </c:pt>
                <c:pt idx="5794">
                  <c:v>8.2500000007648087</c:v>
                </c:pt>
                <c:pt idx="5795">
                  <c:v>8.2500000007649401</c:v>
                </c:pt>
                <c:pt idx="5796">
                  <c:v>8.2500000007650716</c:v>
                </c:pt>
                <c:pt idx="5797">
                  <c:v>8.2500000007652048</c:v>
                </c:pt>
                <c:pt idx="5798">
                  <c:v>8.2500000007653362</c:v>
                </c:pt>
                <c:pt idx="5799">
                  <c:v>8.2500000007654677</c:v>
                </c:pt>
                <c:pt idx="5800">
                  <c:v>8.2500000007655991</c:v>
                </c:pt>
                <c:pt idx="5801">
                  <c:v>8.2500000007657324</c:v>
                </c:pt>
                <c:pt idx="5802">
                  <c:v>8.2500000007658638</c:v>
                </c:pt>
                <c:pt idx="5803">
                  <c:v>8.2500000007659953</c:v>
                </c:pt>
                <c:pt idx="5804">
                  <c:v>8.2500000007661285</c:v>
                </c:pt>
                <c:pt idx="5805">
                  <c:v>8.2500000007662599</c:v>
                </c:pt>
                <c:pt idx="5806">
                  <c:v>8.2500000007663914</c:v>
                </c:pt>
                <c:pt idx="5807">
                  <c:v>8.2500000007665246</c:v>
                </c:pt>
                <c:pt idx="5808">
                  <c:v>8.2500000007666561</c:v>
                </c:pt>
                <c:pt idx="5809">
                  <c:v>8.2500000007667875</c:v>
                </c:pt>
                <c:pt idx="5810">
                  <c:v>8.2500000007669207</c:v>
                </c:pt>
                <c:pt idx="5811">
                  <c:v>8.2500000007670522</c:v>
                </c:pt>
                <c:pt idx="5812">
                  <c:v>8.2500000007671836</c:v>
                </c:pt>
                <c:pt idx="5813">
                  <c:v>8.2500000007673169</c:v>
                </c:pt>
                <c:pt idx="5814">
                  <c:v>8.2500000007674483</c:v>
                </c:pt>
                <c:pt idx="5815">
                  <c:v>8.2500000007675798</c:v>
                </c:pt>
                <c:pt idx="5816">
                  <c:v>8.2500000007677112</c:v>
                </c:pt>
                <c:pt idx="5817">
                  <c:v>8.2500000007678445</c:v>
                </c:pt>
                <c:pt idx="5818">
                  <c:v>8.2500000007679759</c:v>
                </c:pt>
                <c:pt idx="5819">
                  <c:v>8.2500000007681074</c:v>
                </c:pt>
                <c:pt idx="5820">
                  <c:v>8.2500000007682406</c:v>
                </c:pt>
                <c:pt idx="5821">
                  <c:v>8.250000000768372</c:v>
                </c:pt>
                <c:pt idx="5822">
                  <c:v>8.2500000007685035</c:v>
                </c:pt>
                <c:pt idx="5823">
                  <c:v>8.2500000007686367</c:v>
                </c:pt>
                <c:pt idx="5824">
                  <c:v>8.2500000007687682</c:v>
                </c:pt>
                <c:pt idx="5825">
                  <c:v>8.2500000007688996</c:v>
                </c:pt>
                <c:pt idx="5826">
                  <c:v>8.2500000007690328</c:v>
                </c:pt>
                <c:pt idx="5827">
                  <c:v>8.2500000007691643</c:v>
                </c:pt>
                <c:pt idx="5828">
                  <c:v>8.2500000007692957</c:v>
                </c:pt>
                <c:pt idx="5829">
                  <c:v>8.2500000007694272</c:v>
                </c:pt>
                <c:pt idx="5830">
                  <c:v>8.2500000007695604</c:v>
                </c:pt>
                <c:pt idx="5831">
                  <c:v>8.2500000007696919</c:v>
                </c:pt>
                <c:pt idx="5832">
                  <c:v>8.2500000007698233</c:v>
                </c:pt>
                <c:pt idx="5833">
                  <c:v>8.2500000007699565</c:v>
                </c:pt>
                <c:pt idx="5834">
                  <c:v>8.250000000770088</c:v>
                </c:pt>
                <c:pt idx="5835">
                  <c:v>8.2500000007702194</c:v>
                </c:pt>
                <c:pt idx="5836">
                  <c:v>8.2500000007703527</c:v>
                </c:pt>
                <c:pt idx="5837">
                  <c:v>8.2500000007704841</c:v>
                </c:pt>
                <c:pt idx="5838">
                  <c:v>8.2500000007706156</c:v>
                </c:pt>
                <c:pt idx="5839">
                  <c:v>8.2500000007707488</c:v>
                </c:pt>
                <c:pt idx="5840">
                  <c:v>8.2500000007708802</c:v>
                </c:pt>
                <c:pt idx="5841">
                  <c:v>8.2500000007710117</c:v>
                </c:pt>
                <c:pt idx="5842">
                  <c:v>8.2500000007711431</c:v>
                </c:pt>
                <c:pt idx="5843">
                  <c:v>8.2500000007712764</c:v>
                </c:pt>
                <c:pt idx="5844">
                  <c:v>8.2500000007714078</c:v>
                </c:pt>
                <c:pt idx="5845">
                  <c:v>8.2500000007715393</c:v>
                </c:pt>
                <c:pt idx="5846">
                  <c:v>8.2500000007716725</c:v>
                </c:pt>
                <c:pt idx="5847">
                  <c:v>8.250000000771804</c:v>
                </c:pt>
                <c:pt idx="5848">
                  <c:v>8.2500000007719354</c:v>
                </c:pt>
                <c:pt idx="5849">
                  <c:v>8.2500000007720686</c:v>
                </c:pt>
                <c:pt idx="5850">
                  <c:v>8.2500000007722001</c:v>
                </c:pt>
                <c:pt idx="5851">
                  <c:v>8.2500000007723315</c:v>
                </c:pt>
                <c:pt idx="5852">
                  <c:v>8.2500000007724648</c:v>
                </c:pt>
                <c:pt idx="5853">
                  <c:v>8.2500000007725962</c:v>
                </c:pt>
                <c:pt idx="5854">
                  <c:v>8.2500000007727277</c:v>
                </c:pt>
                <c:pt idx="5855">
                  <c:v>8.2500000007728609</c:v>
                </c:pt>
                <c:pt idx="5856">
                  <c:v>8.2500000007729923</c:v>
                </c:pt>
                <c:pt idx="5857">
                  <c:v>8.2500000007731238</c:v>
                </c:pt>
                <c:pt idx="5858">
                  <c:v>8.2500000007732552</c:v>
                </c:pt>
                <c:pt idx="5859">
                  <c:v>8.2500000007733885</c:v>
                </c:pt>
                <c:pt idx="5860">
                  <c:v>8.2500000007735199</c:v>
                </c:pt>
                <c:pt idx="5861">
                  <c:v>8.2500000007736514</c:v>
                </c:pt>
                <c:pt idx="5862">
                  <c:v>8.2500000007737846</c:v>
                </c:pt>
                <c:pt idx="5863">
                  <c:v>8.250000000773916</c:v>
                </c:pt>
                <c:pt idx="5864">
                  <c:v>8.2500000007740475</c:v>
                </c:pt>
                <c:pt idx="5865">
                  <c:v>8.2500000007741807</c:v>
                </c:pt>
                <c:pt idx="5866">
                  <c:v>8.2500000007743122</c:v>
                </c:pt>
                <c:pt idx="5867">
                  <c:v>8.2500000007744436</c:v>
                </c:pt>
                <c:pt idx="5868">
                  <c:v>8.2500000007745768</c:v>
                </c:pt>
                <c:pt idx="5869">
                  <c:v>8.2500000007747083</c:v>
                </c:pt>
                <c:pt idx="5870">
                  <c:v>8.2500000007748397</c:v>
                </c:pt>
                <c:pt idx="5871">
                  <c:v>8.2500000007749712</c:v>
                </c:pt>
                <c:pt idx="5872">
                  <c:v>8.2500000007751044</c:v>
                </c:pt>
                <c:pt idx="5873">
                  <c:v>8.2500000007752359</c:v>
                </c:pt>
                <c:pt idx="5874">
                  <c:v>8.2500000007753673</c:v>
                </c:pt>
                <c:pt idx="5875">
                  <c:v>8.2500000007755006</c:v>
                </c:pt>
                <c:pt idx="5876">
                  <c:v>8.250000000775632</c:v>
                </c:pt>
                <c:pt idx="5877">
                  <c:v>8.2500000007757635</c:v>
                </c:pt>
                <c:pt idx="5878">
                  <c:v>8.2500000007758967</c:v>
                </c:pt>
                <c:pt idx="5879">
                  <c:v>8.2500000007760281</c:v>
                </c:pt>
                <c:pt idx="5880">
                  <c:v>8.2500000007761596</c:v>
                </c:pt>
                <c:pt idx="5881">
                  <c:v>8.2500000007762928</c:v>
                </c:pt>
                <c:pt idx="5882">
                  <c:v>8.2500000007764243</c:v>
                </c:pt>
                <c:pt idx="5883">
                  <c:v>8.2500000007765557</c:v>
                </c:pt>
                <c:pt idx="5884">
                  <c:v>8.2500000007766872</c:v>
                </c:pt>
                <c:pt idx="5885">
                  <c:v>8.2500000007768204</c:v>
                </c:pt>
                <c:pt idx="5886">
                  <c:v>8.2500000007769518</c:v>
                </c:pt>
                <c:pt idx="5887">
                  <c:v>8.2500000007770833</c:v>
                </c:pt>
                <c:pt idx="5888">
                  <c:v>8.2500000007772165</c:v>
                </c:pt>
                <c:pt idx="5889">
                  <c:v>8.250000000777348</c:v>
                </c:pt>
                <c:pt idx="5890">
                  <c:v>8.2500000007774794</c:v>
                </c:pt>
                <c:pt idx="5891">
                  <c:v>8.2500000007776126</c:v>
                </c:pt>
                <c:pt idx="5892">
                  <c:v>8.2500000007777441</c:v>
                </c:pt>
                <c:pt idx="5893">
                  <c:v>8.2500000007778755</c:v>
                </c:pt>
                <c:pt idx="5894">
                  <c:v>8.2500000007780088</c:v>
                </c:pt>
                <c:pt idx="5895">
                  <c:v>8.2500000007781402</c:v>
                </c:pt>
                <c:pt idx="5896">
                  <c:v>8.2500000007782717</c:v>
                </c:pt>
                <c:pt idx="5897">
                  <c:v>8.2500000007784031</c:v>
                </c:pt>
                <c:pt idx="5898">
                  <c:v>8.2500000007785363</c:v>
                </c:pt>
                <c:pt idx="5899">
                  <c:v>8.2500000007786678</c:v>
                </c:pt>
                <c:pt idx="5900">
                  <c:v>8.2500000007787992</c:v>
                </c:pt>
                <c:pt idx="5901">
                  <c:v>8.2500000007789325</c:v>
                </c:pt>
                <c:pt idx="5902">
                  <c:v>8.2500000007790639</c:v>
                </c:pt>
                <c:pt idx="5903">
                  <c:v>8.2500000007791954</c:v>
                </c:pt>
                <c:pt idx="5904">
                  <c:v>8.2500000007793286</c:v>
                </c:pt>
                <c:pt idx="5905">
                  <c:v>8.2500000007794601</c:v>
                </c:pt>
                <c:pt idx="5906">
                  <c:v>8.2500000007795915</c:v>
                </c:pt>
                <c:pt idx="5907">
                  <c:v>8.2500000007797247</c:v>
                </c:pt>
                <c:pt idx="5908">
                  <c:v>8.2500000007798562</c:v>
                </c:pt>
                <c:pt idx="5909">
                  <c:v>8.2500000007799876</c:v>
                </c:pt>
                <c:pt idx="5910">
                  <c:v>8.2500000007801209</c:v>
                </c:pt>
                <c:pt idx="5911">
                  <c:v>8.2500000007802523</c:v>
                </c:pt>
                <c:pt idx="5912">
                  <c:v>8.2500000007803838</c:v>
                </c:pt>
                <c:pt idx="5913">
                  <c:v>8.2500000007805152</c:v>
                </c:pt>
                <c:pt idx="5914">
                  <c:v>8.2500000007806484</c:v>
                </c:pt>
                <c:pt idx="5915">
                  <c:v>8.2500000007807799</c:v>
                </c:pt>
                <c:pt idx="5916">
                  <c:v>8.2500000007809113</c:v>
                </c:pt>
                <c:pt idx="5917">
                  <c:v>8.2500000007810446</c:v>
                </c:pt>
                <c:pt idx="5918">
                  <c:v>8.250000000781176</c:v>
                </c:pt>
                <c:pt idx="5919">
                  <c:v>8.2500000007813075</c:v>
                </c:pt>
                <c:pt idx="5920">
                  <c:v>8.2500000007814407</c:v>
                </c:pt>
                <c:pt idx="5921">
                  <c:v>8.2500000007815721</c:v>
                </c:pt>
                <c:pt idx="5922">
                  <c:v>8.2500000007817036</c:v>
                </c:pt>
                <c:pt idx="5923">
                  <c:v>8.2500000007818368</c:v>
                </c:pt>
                <c:pt idx="5924">
                  <c:v>8.2500000007819683</c:v>
                </c:pt>
                <c:pt idx="5925">
                  <c:v>8.2500000007820997</c:v>
                </c:pt>
                <c:pt idx="5926">
                  <c:v>8.2500000007822312</c:v>
                </c:pt>
                <c:pt idx="5927">
                  <c:v>8.2500000007823644</c:v>
                </c:pt>
                <c:pt idx="5928">
                  <c:v>8.2500000007824958</c:v>
                </c:pt>
                <c:pt idx="5929">
                  <c:v>8.2500000007826273</c:v>
                </c:pt>
                <c:pt idx="5930">
                  <c:v>8.2500000007827605</c:v>
                </c:pt>
                <c:pt idx="5931">
                  <c:v>8.250000000782892</c:v>
                </c:pt>
                <c:pt idx="5932">
                  <c:v>8.2500000007830234</c:v>
                </c:pt>
                <c:pt idx="5933">
                  <c:v>8.2500000007831567</c:v>
                </c:pt>
                <c:pt idx="5934">
                  <c:v>8.2500000007832881</c:v>
                </c:pt>
                <c:pt idx="5935">
                  <c:v>8.2500000007834196</c:v>
                </c:pt>
                <c:pt idx="5936">
                  <c:v>8.2500000007835528</c:v>
                </c:pt>
                <c:pt idx="5937">
                  <c:v>8.2500000007836842</c:v>
                </c:pt>
                <c:pt idx="5938">
                  <c:v>8.2500000007838157</c:v>
                </c:pt>
                <c:pt idx="5939">
                  <c:v>8.2500000007839471</c:v>
                </c:pt>
                <c:pt idx="5940">
                  <c:v>8.2500000007840804</c:v>
                </c:pt>
                <c:pt idx="5941">
                  <c:v>8.2500000007842118</c:v>
                </c:pt>
                <c:pt idx="5942">
                  <c:v>8.2500000007843433</c:v>
                </c:pt>
                <c:pt idx="5943">
                  <c:v>8.2500000007844765</c:v>
                </c:pt>
                <c:pt idx="5944">
                  <c:v>8.2500000007846079</c:v>
                </c:pt>
                <c:pt idx="5945">
                  <c:v>8.2500000007847394</c:v>
                </c:pt>
                <c:pt idx="5946">
                  <c:v>8.2500000007848726</c:v>
                </c:pt>
                <c:pt idx="5947">
                  <c:v>8.2500000007850041</c:v>
                </c:pt>
                <c:pt idx="5948">
                  <c:v>8.2500000007851355</c:v>
                </c:pt>
                <c:pt idx="5949">
                  <c:v>8.2500000007852687</c:v>
                </c:pt>
                <c:pt idx="5950">
                  <c:v>8.2500000007854002</c:v>
                </c:pt>
                <c:pt idx="5951">
                  <c:v>8.2500000007855316</c:v>
                </c:pt>
                <c:pt idx="5952">
                  <c:v>8.2500000007856649</c:v>
                </c:pt>
                <c:pt idx="5953">
                  <c:v>8.2500000007857963</c:v>
                </c:pt>
                <c:pt idx="5954">
                  <c:v>8.2500000007859278</c:v>
                </c:pt>
                <c:pt idx="5955">
                  <c:v>8.2500000007860592</c:v>
                </c:pt>
                <c:pt idx="5956">
                  <c:v>8.2500000007861924</c:v>
                </c:pt>
                <c:pt idx="5957">
                  <c:v>8.2500000007863239</c:v>
                </c:pt>
                <c:pt idx="5958">
                  <c:v>8.2500000007864553</c:v>
                </c:pt>
                <c:pt idx="5959">
                  <c:v>8.2500000007865886</c:v>
                </c:pt>
                <c:pt idx="5960">
                  <c:v>8.25000000078672</c:v>
                </c:pt>
                <c:pt idx="5961">
                  <c:v>8.2500000007868515</c:v>
                </c:pt>
                <c:pt idx="5962">
                  <c:v>8.2500000007869847</c:v>
                </c:pt>
                <c:pt idx="5963">
                  <c:v>8.2500000007871162</c:v>
                </c:pt>
                <c:pt idx="5964">
                  <c:v>8.2500000007872476</c:v>
                </c:pt>
                <c:pt idx="5965">
                  <c:v>8.2500000007873808</c:v>
                </c:pt>
                <c:pt idx="5966">
                  <c:v>8.2500000007875123</c:v>
                </c:pt>
                <c:pt idx="5967">
                  <c:v>8.2500000007876437</c:v>
                </c:pt>
                <c:pt idx="5968">
                  <c:v>8.2500000007877752</c:v>
                </c:pt>
                <c:pt idx="5969">
                  <c:v>8.2500000007879084</c:v>
                </c:pt>
                <c:pt idx="5970">
                  <c:v>8.2500000007880399</c:v>
                </c:pt>
                <c:pt idx="5971">
                  <c:v>8.2500000007881713</c:v>
                </c:pt>
                <c:pt idx="5972">
                  <c:v>8.2500000007883045</c:v>
                </c:pt>
                <c:pt idx="5973">
                  <c:v>8.250000000788436</c:v>
                </c:pt>
                <c:pt idx="5974">
                  <c:v>8.2500000007885674</c:v>
                </c:pt>
                <c:pt idx="5975">
                  <c:v>8.2500000007887007</c:v>
                </c:pt>
                <c:pt idx="5976">
                  <c:v>8.2500000007888321</c:v>
                </c:pt>
                <c:pt idx="5977">
                  <c:v>8.2500000007889636</c:v>
                </c:pt>
                <c:pt idx="5978">
                  <c:v>8.2500000007890968</c:v>
                </c:pt>
                <c:pt idx="5979">
                  <c:v>8.2500000007892282</c:v>
                </c:pt>
                <c:pt idx="5980">
                  <c:v>8.2500000007893597</c:v>
                </c:pt>
                <c:pt idx="5981">
                  <c:v>8.2500000007894911</c:v>
                </c:pt>
                <c:pt idx="5982">
                  <c:v>8.2500000007896244</c:v>
                </c:pt>
                <c:pt idx="5983">
                  <c:v>8.2500000007897558</c:v>
                </c:pt>
                <c:pt idx="5984">
                  <c:v>8.2500000007898873</c:v>
                </c:pt>
                <c:pt idx="5985">
                  <c:v>8.2500000007900205</c:v>
                </c:pt>
                <c:pt idx="5986">
                  <c:v>8.2500000007901519</c:v>
                </c:pt>
                <c:pt idx="5987">
                  <c:v>8.2500000007902834</c:v>
                </c:pt>
                <c:pt idx="5988">
                  <c:v>8.2500000007904166</c:v>
                </c:pt>
                <c:pt idx="5989">
                  <c:v>8.2500000007905481</c:v>
                </c:pt>
                <c:pt idx="5990">
                  <c:v>8.2500000007906795</c:v>
                </c:pt>
                <c:pt idx="5991">
                  <c:v>8.2500000007908127</c:v>
                </c:pt>
                <c:pt idx="5992">
                  <c:v>8.2500000007909442</c:v>
                </c:pt>
                <c:pt idx="5993">
                  <c:v>8.2500000007910756</c:v>
                </c:pt>
                <c:pt idx="5994">
                  <c:v>8.2500000007912089</c:v>
                </c:pt>
                <c:pt idx="5995">
                  <c:v>8.2500000007913403</c:v>
                </c:pt>
                <c:pt idx="5996">
                  <c:v>8.2500000007914718</c:v>
                </c:pt>
                <c:pt idx="5997">
                  <c:v>8.2500000007916032</c:v>
                </c:pt>
                <c:pt idx="5998">
                  <c:v>8.2500000007917365</c:v>
                </c:pt>
                <c:pt idx="5999">
                  <c:v>8.2500000007918679</c:v>
                </c:pt>
                <c:pt idx="6000">
                  <c:v>8.2500000007919994</c:v>
                </c:pt>
                <c:pt idx="6001">
                  <c:v>8.2500000007921326</c:v>
                </c:pt>
                <c:pt idx="6002">
                  <c:v>8.250000000792264</c:v>
                </c:pt>
                <c:pt idx="6003">
                  <c:v>8.2500000007923955</c:v>
                </c:pt>
                <c:pt idx="6004">
                  <c:v>8.2500000007925287</c:v>
                </c:pt>
                <c:pt idx="6005">
                  <c:v>8.2500000007926602</c:v>
                </c:pt>
                <c:pt idx="6006">
                  <c:v>8.2500000007927916</c:v>
                </c:pt>
                <c:pt idx="6007">
                  <c:v>8.2500000007929248</c:v>
                </c:pt>
                <c:pt idx="6008">
                  <c:v>8.2500000007930563</c:v>
                </c:pt>
                <c:pt idx="6009">
                  <c:v>8.2500000007931877</c:v>
                </c:pt>
                <c:pt idx="6010">
                  <c:v>8.2500000007933192</c:v>
                </c:pt>
                <c:pt idx="6011">
                  <c:v>8.2500000007934524</c:v>
                </c:pt>
                <c:pt idx="6012">
                  <c:v>8.2500000007935839</c:v>
                </c:pt>
                <c:pt idx="6013">
                  <c:v>8.2500000007937153</c:v>
                </c:pt>
                <c:pt idx="6014">
                  <c:v>8.2500000007938485</c:v>
                </c:pt>
                <c:pt idx="6015">
                  <c:v>8.25000000079398</c:v>
                </c:pt>
                <c:pt idx="6016">
                  <c:v>8.2500000007941114</c:v>
                </c:pt>
                <c:pt idx="6017">
                  <c:v>8.2500000007942447</c:v>
                </c:pt>
                <c:pt idx="6018">
                  <c:v>8.2500000007943761</c:v>
                </c:pt>
                <c:pt idx="6019">
                  <c:v>8.2500000007945076</c:v>
                </c:pt>
                <c:pt idx="6020">
                  <c:v>8.2500000007946408</c:v>
                </c:pt>
                <c:pt idx="6021">
                  <c:v>8.2500000007947722</c:v>
                </c:pt>
                <c:pt idx="6022">
                  <c:v>8.2500000007949037</c:v>
                </c:pt>
                <c:pt idx="6023">
                  <c:v>8.2500000007950351</c:v>
                </c:pt>
                <c:pt idx="6024">
                  <c:v>8.2500000007951684</c:v>
                </c:pt>
                <c:pt idx="6025">
                  <c:v>8.2500000007952998</c:v>
                </c:pt>
                <c:pt idx="6026">
                  <c:v>8.2500000007954313</c:v>
                </c:pt>
                <c:pt idx="6027">
                  <c:v>8.2500000007955645</c:v>
                </c:pt>
                <c:pt idx="6028">
                  <c:v>8.250000000795696</c:v>
                </c:pt>
                <c:pt idx="6029">
                  <c:v>8.2500000007958274</c:v>
                </c:pt>
                <c:pt idx="6030">
                  <c:v>8.2500000007959606</c:v>
                </c:pt>
                <c:pt idx="6031">
                  <c:v>8.2500000007960921</c:v>
                </c:pt>
                <c:pt idx="6032">
                  <c:v>8.2500000007962235</c:v>
                </c:pt>
                <c:pt idx="6033">
                  <c:v>8.2500000007963568</c:v>
                </c:pt>
                <c:pt idx="6034">
                  <c:v>8.2500000007964882</c:v>
                </c:pt>
                <c:pt idx="6035">
                  <c:v>8.2500000007966197</c:v>
                </c:pt>
                <c:pt idx="6036">
                  <c:v>8.2500000007967529</c:v>
                </c:pt>
                <c:pt idx="6037">
                  <c:v>8.2500000007968843</c:v>
                </c:pt>
                <c:pt idx="6038">
                  <c:v>8.2500000007970158</c:v>
                </c:pt>
                <c:pt idx="6039">
                  <c:v>8.2500000007971472</c:v>
                </c:pt>
                <c:pt idx="6040">
                  <c:v>8.2500000007972805</c:v>
                </c:pt>
                <c:pt idx="6041">
                  <c:v>8.2500000007974119</c:v>
                </c:pt>
                <c:pt idx="6042">
                  <c:v>8.2500000007975434</c:v>
                </c:pt>
                <c:pt idx="6043">
                  <c:v>8.2500000007976766</c:v>
                </c:pt>
                <c:pt idx="6044">
                  <c:v>8.250000000797808</c:v>
                </c:pt>
                <c:pt idx="6045">
                  <c:v>8.2500000007979395</c:v>
                </c:pt>
                <c:pt idx="6046">
                  <c:v>8.2500000007980727</c:v>
                </c:pt>
                <c:pt idx="6047">
                  <c:v>8.2500000007982042</c:v>
                </c:pt>
                <c:pt idx="6048">
                  <c:v>8.2500000007983356</c:v>
                </c:pt>
                <c:pt idx="6049">
                  <c:v>8.2500000007984688</c:v>
                </c:pt>
                <c:pt idx="6050">
                  <c:v>8.2500000007986003</c:v>
                </c:pt>
                <c:pt idx="6051">
                  <c:v>8.2500000007987317</c:v>
                </c:pt>
                <c:pt idx="6052">
                  <c:v>8.2500000007988632</c:v>
                </c:pt>
                <c:pt idx="6053">
                  <c:v>8.2500000007989964</c:v>
                </c:pt>
                <c:pt idx="6054">
                  <c:v>8.2500000007991279</c:v>
                </c:pt>
                <c:pt idx="6055">
                  <c:v>8.2500000007992593</c:v>
                </c:pt>
                <c:pt idx="6056">
                  <c:v>8.2500000007993926</c:v>
                </c:pt>
                <c:pt idx="6057">
                  <c:v>8.250000000799524</c:v>
                </c:pt>
                <c:pt idx="6058">
                  <c:v>8.2500000007996555</c:v>
                </c:pt>
                <c:pt idx="6059">
                  <c:v>8.2500000007997887</c:v>
                </c:pt>
                <c:pt idx="6060">
                  <c:v>8.2500000007999201</c:v>
                </c:pt>
                <c:pt idx="6061">
                  <c:v>8.2500000008000516</c:v>
                </c:pt>
                <c:pt idx="6062">
                  <c:v>8.2500000008001848</c:v>
                </c:pt>
                <c:pt idx="6063">
                  <c:v>8.2500000008003163</c:v>
                </c:pt>
                <c:pt idx="6064">
                  <c:v>8.2500000008004477</c:v>
                </c:pt>
                <c:pt idx="6065">
                  <c:v>8.2500000008005792</c:v>
                </c:pt>
                <c:pt idx="6066">
                  <c:v>8.2500000008007124</c:v>
                </c:pt>
                <c:pt idx="6067">
                  <c:v>8.2500000008008438</c:v>
                </c:pt>
                <c:pt idx="6068">
                  <c:v>8.2500000008009753</c:v>
                </c:pt>
                <c:pt idx="6069">
                  <c:v>8.2500000008011085</c:v>
                </c:pt>
                <c:pt idx="6070">
                  <c:v>8.25000000080124</c:v>
                </c:pt>
                <c:pt idx="6071">
                  <c:v>8.2500000008013714</c:v>
                </c:pt>
                <c:pt idx="6072">
                  <c:v>8.2500000008015046</c:v>
                </c:pt>
                <c:pt idx="6073">
                  <c:v>8.2500000008016361</c:v>
                </c:pt>
                <c:pt idx="6074">
                  <c:v>8.2500000008017675</c:v>
                </c:pt>
                <c:pt idx="6075">
                  <c:v>8.2500000008019008</c:v>
                </c:pt>
                <c:pt idx="6076">
                  <c:v>8.2500000008020322</c:v>
                </c:pt>
                <c:pt idx="6077">
                  <c:v>8.2500000008021637</c:v>
                </c:pt>
                <c:pt idx="6078">
                  <c:v>8.2500000008022951</c:v>
                </c:pt>
                <c:pt idx="6079">
                  <c:v>8.2500000008024283</c:v>
                </c:pt>
                <c:pt idx="6080">
                  <c:v>8.2500000008025598</c:v>
                </c:pt>
                <c:pt idx="6081">
                  <c:v>8.2500000008026912</c:v>
                </c:pt>
                <c:pt idx="6082">
                  <c:v>8.2500000008028245</c:v>
                </c:pt>
                <c:pt idx="6083">
                  <c:v>8.2500000008029559</c:v>
                </c:pt>
                <c:pt idx="6084">
                  <c:v>8.2500000008030874</c:v>
                </c:pt>
                <c:pt idx="6085">
                  <c:v>8.2500000008032206</c:v>
                </c:pt>
                <c:pt idx="6086">
                  <c:v>8.2500000008033521</c:v>
                </c:pt>
                <c:pt idx="6087">
                  <c:v>8.2500000008034835</c:v>
                </c:pt>
                <c:pt idx="6088">
                  <c:v>8.2500000008036167</c:v>
                </c:pt>
                <c:pt idx="6089">
                  <c:v>8.2500000008037482</c:v>
                </c:pt>
                <c:pt idx="6090">
                  <c:v>8.2500000008038796</c:v>
                </c:pt>
                <c:pt idx="6091">
                  <c:v>8.2500000008040129</c:v>
                </c:pt>
                <c:pt idx="6092">
                  <c:v>8.2500000008041443</c:v>
                </c:pt>
                <c:pt idx="6093">
                  <c:v>8.2500000008042758</c:v>
                </c:pt>
                <c:pt idx="6094">
                  <c:v>8.2500000008044072</c:v>
                </c:pt>
                <c:pt idx="6095">
                  <c:v>8.2500000008045404</c:v>
                </c:pt>
                <c:pt idx="6096">
                  <c:v>8.2500000008046719</c:v>
                </c:pt>
                <c:pt idx="6097">
                  <c:v>8.2500000008048033</c:v>
                </c:pt>
                <c:pt idx="6098">
                  <c:v>8.2500000008049366</c:v>
                </c:pt>
                <c:pt idx="6099">
                  <c:v>8.250000000805068</c:v>
                </c:pt>
                <c:pt idx="6100">
                  <c:v>8.2500000008051995</c:v>
                </c:pt>
                <c:pt idx="6101">
                  <c:v>8.2500000008053327</c:v>
                </c:pt>
                <c:pt idx="6102">
                  <c:v>8.2500000008054641</c:v>
                </c:pt>
                <c:pt idx="6103">
                  <c:v>8.2500000008055956</c:v>
                </c:pt>
                <c:pt idx="6104">
                  <c:v>8.2500000008057288</c:v>
                </c:pt>
                <c:pt idx="6105">
                  <c:v>8.2500000008058603</c:v>
                </c:pt>
                <c:pt idx="6106">
                  <c:v>8.2500000008059917</c:v>
                </c:pt>
                <c:pt idx="6107">
                  <c:v>8.2500000008061232</c:v>
                </c:pt>
                <c:pt idx="6108">
                  <c:v>8.2500000008062564</c:v>
                </c:pt>
                <c:pt idx="6109">
                  <c:v>8.2500000008063878</c:v>
                </c:pt>
                <c:pt idx="6110">
                  <c:v>8.2500000008065193</c:v>
                </c:pt>
                <c:pt idx="6111">
                  <c:v>8.2500000008066525</c:v>
                </c:pt>
                <c:pt idx="6112">
                  <c:v>8.250000000806784</c:v>
                </c:pt>
                <c:pt idx="6113">
                  <c:v>8.2500000008069154</c:v>
                </c:pt>
                <c:pt idx="6114">
                  <c:v>8.2500000008070487</c:v>
                </c:pt>
                <c:pt idx="6115">
                  <c:v>8.2500000008071801</c:v>
                </c:pt>
                <c:pt idx="6116">
                  <c:v>8.2500000008073116</c:v>
                </c:pt>
                <c:pt idx="6117">
                  <c:v>8.2500000008074448</c:v>
                </c:pt>
                <c:pt idx="6118">
                  <c:v>8.2500000008075762</c:v>
                </c:pt>
                <c:pt idx="6119">
                  <c:v>8.2500000008077077</c:v>
                </c:pt>
                <c:pt idx="6120">
                  <c:v>8.2500000008078391</c:v>
                </c:pt>
                <c:pt idx="6121">
                  <c:v>8.2500000008079724</c:v>
                </c:pt>
                <c:pt idx="6122">
                  <c:v>8.2500000008081038</c:v>
                </c:pt>
                <c:pt idx="6123">
                  <c:v>8.2500000008082353</c:v>
                </c:pt>
                <c:pt idx="6124">
                  <c:v>8.2500000008083685</c:v>
                </c:pt>
                <c:pt idx="6125">
                  <c:v>8.2500000008084999</c:v>
                </c:pt>
                <c:pt idx="6126">
                  <c:v>8.2500000008086314</c:v>
                </c:pt>
                <c:pt idx="6127">
                  <c:v>8.2500000008087646</c:v>
                </c:pt>
                <c:pt idx="6128">
                  <c:v>8.2500000008088961</c:v>
                </c:pt>
                <c:pt idx="6129">
                  <c:v>8.2500000008090275</c:v>
                </c:pt>
                <c:pt idx="6130">
                  <c:v>8.2500000008091607</c:v>
                </c:pt>
                <c:pt idx="6131">
                  <c:v>8.2500000008092922</c:v>
                </c:pt>
                <c:pt idx="6132">
                  <c:v>8.2500000008094236</c:v>
                </c:pt>
                <c:pt idx="6133">
                  <c:v>8.2500000008095569</c:v>
                </c:pt>
                <c:pt idx="6134">
                  <c:v>8.2500000008096883</c:v>
                </c:pt>
                <c:pt idx="6135">
                  <c:v>8.2500000008098198</c:v>
                </c:pt>
                <c:pt idx="6136">
                  <c:v>8.2500000008099512</c:v>
                </c:pt>
                <c:pt idx="6137">
                  <c:v>8.2500000008100844</c:v>
                </c:pt>
                <c:pt idx="6138">
                  <c:v>8.2500000008102159</c:v>
                </c:pt>
                <c:pt idx="6139">
                  <c:v>8.2500000008103473</c:v>
                </c:pt>
                <c:pt idx="6140">
                  <c:v>8.2500000008104806</c:v>
                </c:pt>
                <c:pt idx="6141">
                  <c:v>8.250000000810612</c:v>
                </c:pt>
                <c:pt idx="6142">
                  <c:v>8.2500000008107435</c:v>
                </c:pt>
                <c:pt idx="6143">
                  <c:v>8.2500000008108767</c:v>
                </c:pt>
                <c:pt idx="6144">
                  <c:v>8.2500000008110081</c:v>
                </c:pt>
                <c:pt idx="6145">
                  <c:v>8.2500000008111396</c:v>
                </c:pt>
                <c:pt idx="6146">
                  <c:v>8.2500000008112728</c:v>
                </c:pt>
                <c:pt idx="6147">
                  <c:v>8.2500000008114043</c:v>
                </c:pt>
                <c:pt idx="6148">
                  <c:v>8.2500000008115357</c:v>
                </c:pt>
                <c:pt idx="6149">
                  <c:v>8.2500000008116672</c:v>
                </c:pt>
                <c:pt idx="6150">
                  <c:v>8.2500000008118004</c:v>
                </c:pt>
                <c:pt idx="6151">
                  <c:v>8.2500000008119319</c:v>
                </c:pt>
                <c:pt idx="6152">
                  <c:v>8.2500000008120633</c:v>
                </c:pt>
                <c:pt idx="6153">
                  <c:v>8.2500000008121965</c:v>
                </c:pt>
                <c:pt idx="6154">
                  <c:v>8.250000000812328</c:v>
                </c:pt>
                <c:pt idx="6155">
                  <c:v>8.2500000008124594</c:v>
                </c:pt>
                <c:pt idx="6156">
                  <c:v>8.2500000008125927</c:v>
                </c:pt>
                <c:pt idx="6157">
                  <c:v>8.2500000008127241</c:v>
                </c:pt>
                <c:pt idx="6158">
                  <c:v>8.2500000008128556</c:v>
                </c:pt>
                <c:pt idx="6159">
                  <c:v>8.2500000008129888</c:v>
                </c:pt>
                <c:pt idx="6160">
                  <c:v>8.2500000008131202</c:v>
                </c:pt>
                <c:pt idx="6161">
                  <c:v>8.2500000008132517</c:v>
                </c:pt>
                <c:pt idx="6162">
                  <c:v>8.2500000008133831</c:v>
                </c:pt>
                <c:pt idx="6163">
                  <c:v>8.2500000008135164</c:v>
                </c:pt>
                <c:pt idx="6164">
                  <c:v>8.2500000008136478</c:v>
                </c:pt>
                <c:pt idx="6165">
                  <c:v>8.2500000008137793</c:v>
                </c:pt>
                <c:pt idx="6166">
                  <c:v>8.2500000008139125</c:v>
                </c:pt>
                <c:pt idx="6167">
                  <c:v>8.2500000008140439</c:v>
                </c:pt>
                <c:pt idx="6168">
                  <c:v>8.2500000008141754</c:v>
                </c:pt>
                <c:pt idx="6169">
                  <c:v>8.2500000008143086</c:v>
                </c:pt>
                <c:pt idx="6170">
                  <c:v>8.2500000008144401</c:v>
                </c:pt>
                <c:pt idx="6171">
                  <c:v>8.2500000008145715</c:v>
                </c:pt>
                <c:pt idx="6172">
                  <c:v>8.2500000008147047</c:v>
                </c:pt>
                <c:pt idx="6173">
                  <c:v>8.2500000008148362</c:v>
                </c:pt>
                <c:pt idx="6174">
                  <c:v>8.2500000008149676</c:v>
                </c:pt>
                <c:pt idx="6175">
                  <c:v>8.2500000008151009</c:v>
                </c:pt>
                <c:pt idx="6176">
                  <c:v>8.2500000008152323</c:v>
                </c:pt>
                <c:pt idx="6177">
                  <c:v>8.2500000008153638</c:v>
                </c:pt>
                <c:pt idx="6178">
                  <c:v>8.2500000008154952</c:v>
                </c:pt>
                <c:pt idx="6179">
                  <c:v>8.2500000008156285</c:v>
                </c:pt>
                <c:pt idx="6180">
                  <c:v>8.2500000008157599</c:v>
                </c:pt>
                <c:pt idx="6181">
                  <c:v>8.2500000008158914</c:v>
                </c:pt>
                <c:pt idx="6182">
                  <c:v>8.2500000008160246</c:v>
                </c:pt>
                <c:pt idx="6183">
                  <c:v>8.250000000816156</c:v>
                </c:pt>
                <c:pt idx="6184">
                  <c:v>8.2500000008162875</c:v>
                </c:pt>
                <c:pt idx="6185">
                  <c:v>8.2500000008164207</c:v>
                </c:pt>
                <c:pt idx="6186">
                  <c:v>8.2500000008165522</c:v>
                </c:pt>
                <c:pt idx="6187">
                  <c:v>8.2500000008166836</c:v>
                </c:pt>
                <c:pt idx="6188">
                  <c:v>8.2500000008168168</c:v>
                </c:pt>
                <c:pt idx="6189">
                  <c:v>8.2500000008169483</c:v>
                </c:pt>
                <c:pt idx="6190">
                  <c:v>8.2500000008170797</c:v>
                </c:pt>
                <c:pt idx="6191">
                  <c:v>8.2500000008172112</c:v>
                </c:pt>
                <c:pt idx="6192">
                  <c:v>8.2500000008173444</c:v>
                </c:pt>
                <c:pt idx="6193">
                  <c:v>8.2500000008174759</c:v>
                </c:pt>
                <c:pt idx="6194">
                  <c:v>8.2500000008176073</c:v>
                </c:pt>
                <c:pt idx="6195">
                  <c:v>8.2500000008177405</c:v>
                </c:pt>
                <c:pt idx="6196">
                  <c:v>8.250000000817872</c:v>
                </c:pt>
                <c:pt idx="6197">
                  <c:v>8.2500000008180034</c:v>
                </c:pt>
                <c:pt idx="6198">
                  <c:v>8.2500000008181367</c:v>
                </c:pt>
                <c:pt idx="6199">
                  <c:v>8.2500000008182681</c:v>
                </c:pt>
                <c:pt idx="6200">
                  <c:v>8.2500000008183996</c:v>
                </c:pt>
                <c:pt idx="6201">
                  <c:v>8.2500000008185328</c:v>
                </c:pt>
                <c:pt idx="6202">
                  <c:v>8.2500000008186642</c:v>
                </c:pt>
                <c:pt idx="6203">
                  <c:v>8.2500000008187957</c:v>
                </c:pt>
                <c:pt idx="6204">
                  <c:v>8.2500000008189271</c:v>
                </c:pt>
                <c:pt idx="6205">
                  <c:v>8.2500000008190604</c:v>
                </c:pt>
                <c:pt idx="6206">
                  <c:v>8.2500000008191918</c:v>
                </c:pt>
                <c:pt idx="6207">
                  <c:v>8.2500000008193233</c:v>
                </c:pt>
                <c:pt idx="6208">
                  <c:v>8.2500000008194565</c:v>
                </c:pt>
                <c:pt idx="6209">
                  <c:v>8.250000000819588</c:v>
                </c:pt>
                <c:pt idx="6210">
                  <c:v>8.2500000008197194</c:v>
                </c:pt>
                <c:pt idx="6211">
                  <c:v>8.2500000008198526</c:v>
                </c:pt>
                <c:pt idx="6212">
                  <c:v>8.2500000008199841</c:v>
                </c:pt>
                <c:pt idx="6213">
                  <c:v>8.2500000008201155</c:v>
                </c:pt>
                <c:pt idx="6214">
                  <c:v>8.2500000008202488</c:v>
                </c:pt>
                <c:pt idx="6215">
                  <c:v>8.2500000008203802</c:v>
                </c:pt>
                <c:pt idx="6216">
                  <c:v>8.2500000008205117</c:v>
                </c:pt>
                <c:pt idx="6217">
                  <c:v>8.2500000008206449</c:v>
                </c:pt>
                <c:pt idx="6218">
                  <c:v>8.2500000008207763</c:v>
                </c:pt>
                <c:pt idx="6219">
                  <c:v>8.2500000008209078</c:v>
                </c:pt>
                <c:pt idx="6220">
                  <c:v>8.2500000008210392</c:v>
                </c:pt>
                <c:pt idx="6221">
                  <c:v>8.2500000008211725</c:v>
                </c:pt>
                <c:pt idx="6222">
                  <c:v>8.2500000008213039</c:v>
                </c:pt>
                <c:pt idx="6223">
                  <c:v>8.2500000008214354</c:v>
                </c:pt>
                <c:pt idx="6224">
                  <c:v>8.2500000008215686</c:v>
                </c:pt>
                <c:pt idx="6225">
                  <c:v>8.2500000008217</c:v>
                </c:pt>
                <c:pt idx="6226">
                  <c:v>8.2500000008218315</c:v>
                </c:pt>
                <c:pt idx="6227">
                  <c:v>8.2500000008219647</c:v>
                </c:pt>
                <c:pt idx="6228">
                  <c:v>8.2500000008220962</c:v>
                </c:pt>
                <c:pt idx="6229">
                  <c:v>8.2500000008222276</c:v>
                </c:pt>
                <c:pt idx="6230">
                  <c:v>8.2500000008223608</c:v>
                </c:pt>
                <c:pt idx="6231">
                  <c:v>8.2500000008224923</c:v>
                </c:pt>
                <c:pt idx="6232">
                  <c:v>8.2500000008226237</c:v>
                </c:pt>
                <c:pt idx="6233">
                  <c:v>8.2500000008227552</c:v>
                </c:pt>
                <c:pt idx="6234">
                  <c:v>8.2500000008228884</c:v>
                </c:pt>
                <c:pt idx="6235">
                  <c:v>8.2500000008230199</c:v>
                </c:pt>
                <c:pt idx="6236">
                  <c:v>8.2500000008231513</c:v>
                </c:pt>
                <c:pt idx="6237">
                  <c:v>8.2500000008232846</c:v>
                </c:pt>
                <c:pt idx="6238">
                  <c:v>8.250000000823416</c:v>
                </c:pt>
                <c:pt idx="6239">
                  <c:v>8.2500000008235475</c:v>
                </c:pt>
                <c:pt idx="6240">
                  <c:v>8.2500000008236807</c:v>
                </c:pt>
                <c:pt idx="6241">
                  <c:v>8.2500000008238121</c:v>
                </c:pt>
                <c:pt idx="6242">
                  <c:v>8.2500000008239436</c:v>
                </c:pt>
                <c:pt idx="6243">
                  <c:v>8.2500000008240768</c:v>
                </c:pt>
                <c:pt idx="6244">
                  <c:v>8.2500000008242083</c:v>
                </c:pt>
                <c:pt idx="6245">
                  <c:v>8.2500000008243397</c:v>
                </c:pt>
                <c:pt idx="6246">
                  <c:v>8.2500000008244712</c:v>
                </c:pt>
                <c:pt idx="6247">
                  <c:v>8.2500000008246044</c:v>
                </c:pt>
                <c:pt idx="6248">
                  <c:v>8.2500000008247358</c:v>
                </c:pt>
                <c:pt idx="6249">
                  <c:v>8.2500000008248673</c:v>
                </c:pt>
                <c:pt idx="6250">
                  <c:v>8.2500000008250005</c:v>
                </c:pt>
                <c:pt idx="6251">
                  <c:v>8.250000000825132</c:v>
                </c:pt>
                <c:pt idx="6252">
                  <c:v>8.2500000008252634</c:v>
                </c:pt>
                <c:pt idx="6253">
                  <c:v>8.2500000008253966</c:v>
                </c:pt>
                <c:pt idx="6254">
                  <c:v>8.2500000008255281</c:v>
                </c:pt>
                <c:pt idx="6255">
                  <c:v>8.2500000008256595</c:v>
                </c:pt>
                <c:pt idx="6256">
                  <c:v>8.2500000008257928</c:v>
                </c:pt>
                <c:pt idx="6257">
                  <c:v>8.2500000008259242</c:v>
                </c:pt>
                <c:pt idx="6258">
                  <c:v>8.2500000008260557</c:v>
                </c:pt>
                <c:pt idx="6259">
                  <c:v>8.2500000008261871</c:v>
                </c:pt>
                <c:pt idx="6260">
                  <c:v>8.2500000008263203</c:v>
                </c:pt>
                <c:pt idx="6261">
                  <c:v>8.2500000008264518</c:v>
                </c:pt>
                <c:pt idx="6262">
                  <c:v>8.2500000008265832</c:v>
                </c:pt>
                <c:pt idx="6263">
                  <c:v>8.2500000008267165</c:v>
                </c:pt>
                <c:pt idx="6264">
                  <c:v>8.2500000008268479</c:v>
                </c:pt>
                <c:pt idx="6265">
                  <c:v>8.2500000008269794</c:v>
                </c:pt>
                <c:pt idx="6266">
                  <c:v>8.2500000008271126</c:v>
                </c:pt>
                <c:pt idx="6267">
                  <c:v>8.2500000008272441</c:v>
                </c:pt>
                <c:pt idx="6268">
                  <c:v>8.2500000008273755</c:v>
                </c:pt>
                <c:pt idx="6269">
                  <c:v>8.2500000008275087</c:v>
                </c:pt>
                <c:pt idx="6270">
                  <c:v>8.2500000008276402</c:v>
                </c:pt>
                <c:pt idx="6271">
                  <c:v>8.2500000008277716</c:v>
                </c:pt>
                <c:pt idx="6272">
                  <c:v>8.2500000008279049</c:v>
                </c:pt>
                <c:pt idx="6273">
                  <c:v>8.2500000008280363</c:v>
                </c:pt>
                <c:pt idx="6274">
                  <c:v>8.2500000008281678</c:v>
                </c:pt>
                <c:pt idx="6275">
                  <c:v>8.2500000008282992</c:v>
                </c:pt>
                <c:pt idx="6276">
                  <c:v>8.2500000008284324</c:v>
                </c:pt>
                <c:pt idx="6277">
                  <c:v>8.2500000008285639</c:v>
                </c:pt>
                <c:pt idx="6278">
                  <c:v>8.2500000008286953</c:v>
                </c:pt>
                <c:pt idx="6279">
                  <c:v>8.2500000008288286</c:v>
                </c:pt>
                <c:pt idx="6280">
                  <c:v>8.25000000082896</c:v>
                </c:pt>
                <c:pt idx="6281">
                  <c:v>8.2500000008290915</c:v>
                </c:pt>
                <c:pt idx="6282">
                  <c:v>8.2500000008292247</c:v>
                </c:pt>
                <c:pt idx="6283">
                  <c:v>8.2500000008293561</c:v>
                </c:pt>
                <c:pt idx="6284">
                  <c:v>8.2500000008294876</c:v>
                </c:pt>
                <c:pt idx="6285">
                  <c:v>8.2500000008296208</c:v>
                </c:pt>
                <c:pt idx="6286">
                  <c:v>8.2500000008297523</c:v>
                </c:pt>
                <c:pt idx="6287">
                  <c:v>8.2500000008298837</c:v>
                </c:pt>
                <c:pt idx="6288">
                  <c:v>8.2500000008300152</c:v>
                </c:pt>
                <c:pt idx="6289">
                  <c:v>8.2500000008301484</c:v>
                </c:pt>
                <c:pt idx="6290">
                  <c:v>8.2500000008302798</c:v>
                </c:pt>
                <c:pt idx="6291">
                  <c:v>8.2500000008304113</c:v>
                </c:pt>
                <c:pt idx="6292">
                  <c:v>8.2500000008305445</c:v>
                </c:pt>
                <c:pt idx="6293">
                  <c:v>8.250000000830676</c:v>
                </c:pt>
                <c:pt idx="6294">
                  <c:v>8.2500000008308074</c:v>
                </c:pt>
                <c:pt idx="6295">
                  <c:v>8.2500000008309406</c:v>
                </c:pt>
                <c:pt idx="6296">
                  <c:v>8.2500000008310721</c:v>
                </c:pt>
                <c:pt idx="6297">
                  <c:v>8.2500000008312036</c:v>
                </c:pt>
                <c:pt idx="6298">
                  <c:v>8.2500000008313368</c:v>
                </c:pt>
                <c:pt idx="6299">
                  <c:v>8.2500000008314682</c:v>
                </c:pt>
                <c:pt idx="6300">
                  <c:v>8.2500000008315997</c:v>
                </c:pt>
                <c:pt idx="6301">
                  <c:v>8.2500000008317311</c:v>
                </c:pt>
                <c:pt idx="6302">
                  <c:v>8.2500000008318644</c:v>
                </c:pt>
                <c:pt idx="6303">
                  <c:v>8.2500000008319958</c:v>
                </c:pt>
                <c:pt idx="6304">
                  <c:v>8.2500000008321273</c:v>
                </c:pt>
                <c:pt idx="6305">
                  <c:v>8.2500000008322605</c:v>
                </c:pt>
                <c:pt idx="6306">
                  <c:v>8.2500000008323919</c:v>
                </c:pt>
                <c:pt idx="6307">
                  <c:v>8.2500000008325234</c:v>
                </c:pt>
                <c:pt idx="6308">
                  <c:v>8.2500000008326566</c:v>
                </c:pt>
                <c:pt idx="6309">
                  <c:v>8.2500000008327881</c:v>
                </c:pt>
                <c:pt idx="6310">
                  <c:v>8.2500000008329195</c:v>
                </c:pt>
                <c:pt idx="6311">
                  <c:v>8.2500000008330527</c:v>
                </c:pt>
                <c:pt idx="6312">
                  <c:v>8.2500000008331842</c:v>
                </c:pt>
                <c:pt idx="6313">
                  <c:v>8.2500000008333156</c:v>
                </c:pt>
                <c:pt idx="6314">
                  <c:v>8.2500000008334489</c:v>
                </c:pt>
                <c:pt idx="6315">
                  <c:v>8.2500000008335803</c:v>
                </c:pt>
                <c:pt idx="6316">
                  <c:v>8.2500000008337118</c:v>
                </c:pt>
                <c:pt idx="6317">
                  <c:v>8.2500000008338432</c:v>
                </c:pt>
                <c:pt idx="6318">
                  <c:v>8.2500000008339764</c:v>
                </c:pt>
                <c:pt idx="6319">
                  <c:v>8.2500000008341079</c:v>
                </c:pt>
                <c:pt idx="6320">
                  <c:v>8.2500000008342393</c:v>
                </c:pt>
                <c:pt idx="6321">
                  <c:v>8.2500000008343726</c:v>
                </c:pt>
                <c:pt idx="6322">
                  <c:v>8.250000000834504</c:v>
                </c:pt>
                <c:pt idx="6323">
                  <c:v>8.2500000008346355</c:v>
                </c:pt>
                <c:pt idx="6324">
                  <c:v>8.2500000008347687</c:v>
                </c:pt>
                <c:pt idx="6325">
                  <c:v>8.2500000008349001</c:v>
                </c:pt>
                <c:pt idx="6326">
                  <c:v>8.2500000008350316</c:v>
                </c:pt>
                <c:pt idx="6327">
                  <c:v>8.2500000008351648</c:v>
                </c:pt>
                <c:pt idx="6328">
                  <c:v>8.2500000008352963</c:v>
                </c:pt>
                <c:pt idx="6329">
                  <c:v>8.2500000008354277</c:v>
                </c:pt>
                <c:pt idx="6330">
                  <c:v>8.2500000008355592</c:v>
                </c:pt>
                <c:pt idx="6331">
                  <c:v>8.2500000008356924</c:v>
                </c:pt>
                <c:pt idx="6332">
                  <c:v>8.2500000008358239</c:v>
                </c:pt>
                <c:pt idx="6333">
                  <c:v>8.2500000008359553</c:v>
                </c:pt>
                <c:pt idx="6334">
                  <c:v>8.2500000008360885</c:v>
                </c:pt>
                <c:pt idx="6335">
                  <c:v>8.25000000083622</c:v>
                </c:pt>
                <c:pt idx="6336">
                  <c:v>8.2500000008363514</c:v>
                </c:pt>
                <c:pt idx="6337">
                  <c:v>8.2500000008364847</c:v>
                </c:pt>
                <c:pt idx="6338">
                  <c:v>8.2500000008366161</c:v>
                </c:pt>
                <c:pt idx="6339">
                  <c:v>8.2500000008367476</c:v>
                </c:pt>
                <c:pt idx="6340">
                  <c:v>8.2500000008368808</c:v>
                </c:pt>
                <c:pt idx="6341">
                  <c:v>8.2500000008370122</c:v>
                </c:pt>
                <c:pt idx="6342">
                  <c:v>8.2500000008371437</c:v>
                </c:pt>
                <c:pt idx="6343">
                  <c:v>8.2500000008372751</c:v>
                </c:pt>
                <c:pt idx="6344">
                  <c:v>8.2500000008374084</c:v>
                </c:pt>
                <c:pt idx="6345">
                  <c:v>8.2500000008375398</c:v>
                </c:pt>
                <c:pt idx="6346">
                  <c:v>8.2500000008376713</c:v>
                </c:pt>
                <c:pt idx="6347">
                  <c:v>8.2500000008378045</c:v>
                </c:pt>
                <c:pt idx="6348">
                  <c:v>8.2500000008379359</c:v>
                </c:pt>
                <c:pt idx="6349">
                  <c:v>8.2500000008380674</c:v>
                </c:pt>
                <c:pt idx="6350">
                  <c:v>8.2500000008382006</c:v>
                </c:pt>
                <c:pt idx="6351">
                  <c:v>8.2500000008383321</c:v>
                </c:pt>
                <c:pt idx="6352">
                  <c:v>8.2500000008384635</c:v>
                </c:pt>
                <c:pt idx="6353">
                  <c:v>8.2500000008385967</c:v>
                </c:pt>
                <c:pt idx="6354">
                  <c:v>8.2500000008387282</c:v>
                </c:pt>
                <c:pt idx="6355">
                  <c:v>8.2500000008388596</c:v>
                </c:pt>
                <c:pt idx="6356">
                  <c:v>8.2500000008389929</c:v>
                </c:pt>
                <c:pt idx="6357">
                  <c:v>8.2500000008391243</c:v>
                </c:pt>
                <c:pt idx="6358">
                  <c:v>8.2500000008392558</c:v>
                </c:pt>
                <c:pt idx="6359">
                  <c:v>8.2500000008393872</c:v>
                </c:pt>
                <c:pt idx="6360">
                  <c:v>8.2500000008395205</c:v>
                </c:pt>
                <c:pt idx="6361">
                  <c:v>8.2500000008396519</c:v>
                </c:pt>
                <c:pt idx="6362">
                  <c:v>8.2500000008397834</c:v>
                </c:pt>
                <c:pt idx="6363">
                  <c:v>8.2500000008399166</c:v>
                </c:pt>
                <c:pt idx="6364">
                  <c:v>8.250000000840048</c:v>
                </c:pt>
                <c:pt idx="6365">
                  <c:v>8.2500000008401795</c:v>
                </c:pt>
                <c:pt idx="6366">
                  <c:v>8.2500000008403127</c:v>
                </c:pt>
                <c:pt idx="6367">
                  <c:v>8.2500000008404442</c:v>
                </c:pt>
                <c:pt idx="6368">
                  <c:v>8.2500000008405756</c:v>
                </c:pt>
                <c:pt idx="6369">
                  <c:v>8.2500000008407088</c:v>
                </c:pt>
                <c:pt idx="6370">
                  <c:v>8.2500000008408403</c:v>
                </c:pt>
                <c:pt idx="6371">
                  <c:v>8.2500000008409717</c:v>
                </c:pt>
                <c:pt idx="6372">
                  <c:v>8.2500000008411032</c:v>
                </c:pt>
                <c:pt idx="6373">
                  <c:v>8.2500000008412364</c:v>
                </c:pt>
                <c:pt idx="6374">
                  <c:v>8.2500000008413679</c:v>
                </c:pt>
                <c:pt idx="6375">
                  <c:v>8.2500000008414993</c:v>
                </c:pt>
                <c:pt idx="6376">
                  <c:v>8.2500000008416325</c:v>
                </c:pt>
                <c:pt idx="6377">
                  <c:v>8.250000000841764</c:v>
                </c:pt>
                <c:pt idx="6378">
                  <c:v>8.2500000008418954</c:v>
                </c:pt>
                <c:pt idx="6379">
                  <c:v>8.2500000008420287</c:v>
                </c:pt>
                <c:pt idx="6380">
                  <c:v>8.2500000008421601</c:v>
                </c:pt>
                <c:pt idx="6381">
                  <c:v>8.2500000008422916</c:v>
                </c:pt>
                <c:pt idx="6382">
                  <c:v>8.2500000008424248</c:v>
                </c:pt>
                <c:pt idx="6383">
                  <c:v>8.2500000008425562</c:v>
                </c:pt>
                <c:pt idx="6384">
                  <c:v>8.2500000008426877</c:v>
                </c:pt>
                <c:pt idx="6385">
                  <c:v>8.2500000008428191</c:v>
                </c:pt>
                <c:pt idx="6386">
                  <c:v>8.2500000008429524</c:v>
                </c:pt>
                <c:pt idx="6387">
                  <c:v>8.2500000008430838</c:v>
                </c:pt>
                <c:pt idx="6388">
                  <c:v>8.2500000008432153</c:v>
                </c:pt>
                <c:pt idx="6389">
                  <c:v>8.2500000008433485</c:v>
                </c:pt>
                <c:pt idx="6390">
                  <c:v>8.25000000084348</c:v>
                </c:pt>
                <c:pt idx="6391">
                  <c:v>8.2500000008436114</c:v>
                </c:pt>
                <c:pt idx="6392">
                  <c:v>8.2500000008437446</c:v>
                </c:pt>
                <c:pt idx="6393">
                  <c:v>8.2500000008438761</c:v>
                </c:pt>
                <c:pt idx="6394">
                  <c:v>8.2500000008440075</c:v>
                </c:pt>
                <c:pt idx="6395">
                  <c:v>8.2500000008441408</c:v>
                </c:pt>
                <c:pt idx="6396">
                  <c:v>8.2500000008442722</c:v>
                </c:pt>
                <c:pt idx="6397">
                  <c:v>8.2500000008444037</c:v>
                </c:pt>
                <c:pt idx="6398">
                  <c:v>8.2500000008445369</c:v>
                </c:pt>
                <c:pt idx="6399">
                  <c:v>8.2500000008446683</c:v>
                </c:pt>
                <c:pt idx="6400">
                  <c:v>8.2500000008447998</c:v>
                </c:pt>
                <c:pt idx="6401">
                  <c:v>8.2500000008449312</c:v>
                </c:pt>
                <c:pt idx="6402">
                  <c:v>8.2500000008450645</c:v>
                </c:pt>
                <c:pt idx="6403">
                  <c:v>8.2500000008451959</c:v>
                </c:pt>
                <c:pt idx="6404">
                  <c:v>8.2500000008453274</c:v>
                </c:pt>
                <c:pt idx="6405">
                  <c:v>8.2500000008454606</c:v>
                </c:pt>
                <c:pt idx="6406">
                  <c:v>8.250000000845592</c:v>
                </c:pt>
                <c:pt idx="6407">
                  <c:v>8.2500000008457235</c:v>
                </c:pt>
                <c:pt idx="6408">
                  <c:v>8.2500000008458567</c:v>
                </c:pt>
                <c:pt idx="6409">
                  <c:v>8.2500000008459882</c:v>
                </c:pt>
                <c:pt idx="6410">
                  <c:v>8.2500000008461196</c:v>
                </c:pt>
                <c:pt idx="6411">
                  <c:v>8.2500000008462528</c:v>
                </c:pt>
                <c:pt idx="6412">
                  <c:v>8.2500000008463843</c:v>
                </c:pt>
                <c:pt idx="6413">
                  <c:v>8.2500000008465157</c:v>
                </c:pt>
                <c:pt idx="6414">
                  <c:v>8.2500000008466472</c:v>
                </c:pt>
                <c:pt idx="6415">
                  <c:v>8.2500000008467804</c:v>
                </c:pt>
                <c:pt idx="6416">
                  <c:v>8.2500000008469119</c:v>
                </c:pt>
                <c:pt idx="6417">
                  <c:v>8.2500000008470433</c:v>
                </c:pt>
                <c:pt idx="6418">
                  <c:v>8.2500000008471766</c:v>
                </c:pt>
                <c:pt idx="6419">
                  <c:v>8.250000000847308</c:v>
                </c:pt>
                <c:pt idx="6420">
                  <c:v>8.2500000008474395</c:v>
                </c:pt>
                <c:pt idx="6421">
                  <c:v>8.2500000008475727</c:v>
                </c:pt>
                <c:pt idx="6422">
                  <c:v>8.2500000008477041</c:v>
                </c:pt>
                <c:pt idx="6423">
                  <c:v>8.2500000008478356</c:v>
                </c:pt>
                <c:pt idx="6424">
                  <c:v>8.2500000008479688</c:v>
                </c:pt>
                <c:pt idx="6425">
                  <c:v>8.2500000008481003</c:v>
                </c:pt>
                <c:pt idx="6426">
                  <c:v>8.2500000008482317</c:v>
                </c:pt>
                <c:pt idx="6427">
                  <c:v>8.2500000008483632</c:v>
                </c:pt>
                <c:pt idx="6428">
                  <c:v>8.2500000008484964</c:v>
                </c:pt>
                <c:pt idx="6429">
                  <c:v>8.2500000008486278</c:v>
                </c:pt>
                <c:pt idx="6430">
                  <c:v>8.2500000008487593</c:v>
                </c:pt>
                <c:pt idx="6431">
                  <c:v>8.2500000008488925</c:v>
                </c:pt>
                <c:pt idx="6432">
                  <c:v>8.250000000849024</c:v>
                </c:pt>
                <c:pt idx="6433">
                  <c:v>8.2500000008491554</c:v>
                </c:pt>
                <c:pt idx="6434">
                  <c:v>8.2500000008492886</c:v>
                </c:pt>
                <c:pt idx="6435">
                  <c:v>8.2500000008494201</c:v>
                </c:pt>
                <c:pt idx="6436">
                  <c:v>8.2500000008495515</c:v>
                </c:pt>
                <c:pt idx="6437">
                  <c:v>8.2500000008496848</c:v>
                </c:pt>
                <c:pt idx="6438">
                  <c:v>8.2500000008498162</c:v>
                </c:pt>
                <c:pt idx="6439">
                  <c:v>8.2500000008499477</c:v>
                </c:pt>
                <c:pt idx="6440">
                  <c:v>8.2500000008500791</c:v>
                </c:pt>
                <c:pt idx="6441">
                  <c:v>8.2500000008502123</c:v>
                </c:pt>
                <c:pt idx="6442">
                  <c:v>8.2500000008503438</c:v>
                </c:pt>
                <c:pt idx="6443">
                  <c:v>8.2500000008504752</c:v>
                </c:pt>
                <c:pt idx="6444">
                  <c:v>8.2500000008506085</c:v>
                </c:pt>
                <c:pt idx="6445">
                  <c:v>8.2500000008507399</c:v>
                </c:pt>
                <c:pt idx="6446">
                  <c:v>8.2500000008508714</c:v>
                </c:pt>
                <c:pt idx="6447">
                  <c:v>8.2500000008510046</c:v>
                </c:pt>
                <c:pt idx="6448">
                  <c:v>8.2500000008511361</c:v>
                </c:pt>
                <c:pt idx="6449">
                  <c:v>8.2500000008512675</c:v>
                </c:pt>
                <c:pt idx="6450">
                  <c:v>8.2500000008514007</c:v>
                </c:pt>
                <c:pt idx="6451">
                  <c:v>8.2500000008515322</c:v>
                </c:pt>
                <c:pt idx="6452">
                  <c:v>8.2500000008516636</c:v>
                </c:pt>
                <c:pt idx="6453">
                  <c:v>8.2500000008517969</c:v>
                </c:pt>
                <c:pt idx="6454">
                  <c:v>8.2500000008519283</c:v>
                </c:pt>
                <c:pt idx="6455">
                  <c:v>8.2500000008520598</c:v>
                </c:pt>
                <c:pt idx="6456">
                  <c:v>8.2500000008521912</c:v>
                </c:pt>
                <c:pt idx="6457">
                  <c:v>8.2500000008523244</c:v>
                </c:pt>
                <c:pt idx="6458">
                  <c:v>8.2500000008524559</c:v>
                </c:pt>
                <c:pt idx="6459">
                  <c:v>8.2500000008525873</c:v>
                </c:pt>
                <c:pt idx="6460">
                  <c:v>8.2500000008527206</c:v>
                </c:pt>
                <c:pt idx="6461">
                  <c:v>8.250000000852852</c:v>
                </c:pt>
                <c:pt idx="6462">
                  <c:v>8.2500000008529835</c:v>
                </c:pt>
                <c:pt idx="6463">
                  <c:v>8.2500000008531167</c:v>
                </c:pt>
                <c:pt idx="6464">
                  <c:v>8.2500000008532481</c:v>
                </c:pt>
                <c:pt idx="6465">
                  <c:v>8.2500000008533796</c:v>
                </c:pt>
                <c:pt idx="6466">
                  <c:v>8.2500000008535128</c:v>
                </c:pt>
                <c:pt idx="6467">
                  <c:v>8.2500000008536443</c:v>
                </c:pt>
                <c:pt idx="6468">
                  <c:v>8.2500000008537757</c:v>
                </c:pt>
                <c:pt idx="6469">
                  <c:v>8.2500000008539072</c:v>
                </c:pt>
                <c:pt idx="6470">
                  <c:v>8.2500000008540404</c:v>
                </c:pt>
                <c:pt idx="6471">
                  <c:v>8.2500000008541718</c:v>
                </c:pt>
                <c:pt idx="6472">
                  <c:v>8.2500000008543033</c:v>
                </c:pt>
                <c:pt idx="6473">
                  <c:v>8.2500000008544365</c:v>
                </c:pt>
                <c:pt idx="6474">
                  <c:v>8.250000000854568</c:v>
                </c:pt>
                <c:pt idx="6475">
                  <c:v>8.2500000008546994</c:v>
                </c:pt>
                <c:pt idx="6476">
                  <c:v>8.2500000008548326</c:v>
                </c:pt>
                <c:pt idx="6477">
                  <c:v>8.2500000008549641</c:v>
                </c:pt>
                <c:pt idx="6478">
                  <c:v>8.2500000008550955</c:v>
                </c:pt>
                <c:pt idx="6479">
                  <c:v>8.2500000008552288</c:v>
                </c:pt>
                <c:pt idx="6480">
                  <c:v>8.2500000008553602</c:v>
                </c:pt>
                <c:pt idx="6481">
                  <c:v>8.2500000008554917</c:v>
                </c:pt>
                <c:pt idx="6482">
                  <c:v>8.2500000008556231</c:v>
                </c:pt>
                <c:pt idx="6483">
                  <c:v>8.2500000008557564</c:v>
                </c:pt>
                <c:pt idx="6484">
                  <c:v>8.2500000008558878</c:v>
                </c:pt>
                <c:pt idx="6485">
                  <c:v>8.2500000008560193</c:v>
                </c:pt>
                <c:pt idx="6486">
                  <c:v>8.2500000008561525</c:v>
                </c:pt>
                <c:pt idx="6487">
                  <c:v>8.2500000008562839</c:v>
                </c:pt>
                <c:pt idx="6488">
                  <c:v>8.2500000008564154</c:v>
                </c:pt>
                <c:pt idx="6489">
                  <c:v>8.2500000008565486</c:v>
                </c:pt>
                <c:pt idx="6490">
                  <c:v>8.2500000008566801</c:v>
                </c:pt>
                <c:pt idx="6491">
                  <c:v>8.2500000008568115</c:v>
                </c:pt>
                <c:pt idx="6492">
                  <c:v>8.2500000008569447</c:v>
                </c:pt>
                <c:pt idx="6493">
                  <c:v>8.2500000008570762</c:v>
                </c:pt>
                <c:pt idx="6494">
                  <c:v>8.2500000008572076</c:v>
                </c:pt>
                <c:pt idx="6495">
                  <c:v>8.2500000008573409</c:v>
                </c:pt>
                <c:pt idx="6496">
                  <c:v>8.2500000008574723</c:v>
                </c:pt>
                <c:pt idx="6497">
                  <c:v>8.2500000008576038</c:v>
                </c:pt>
                <c:pt idx="6498">
                  <c:v>8.2500000008577352</c:v>
                </c:pt>
                <c:pt idx="6499">
                  <c:v>8.2500000008578684</c:v>
                </c:pt>
                <c:pt idx="6500">
                  <c:v>8.2500000008579999</c:v>
                </c:pt>
                <c:pt idx="6501">
                  <c:v>8.2500000008581313</c:v>
                </c:pt>
                <c:pt idx="6502">
                  <c:v>8.2500000008582646</c:v>
                </c:pt>
                <c:pt idx="6503">
                  <c:v>8.250000000858396</c:v>
                </c:pt>
                <c:pt idx="6504">
                  <c:v>8.2500000008585275</c:v>
                </c:pt>
                <c:pt idx="6505">
                  <c:v>8.2500000008586607</c:v>
                </c:pt>
                <c:pt idx="6506">
                  <c:v>8.2500000008587921</c:v>
                </c:pt>
                <c:pt idx="6507">
                  <c:v>8.2500000008589236</c:v>
                </c:pt>
                <c:pt idx="6508">
                  <c:v>8.2500000008590568</c:v>
                </c:pt>
                <c:pt idx="6509">
                  <c:v>8.2500000008591883</c:v>
                </c:pt>
                <c:pt idx="6510">
                  <c:v>8.2500000008593197</c:v>
                </c:pt>
                <c:pt idx="6511">
                  <c:v>8.2500000008594512</c:v>
                </c:pt>
                <c:pt idx="6512">
                  <c:v>8.2500000008595844</c:v>
                </c:pt>
                <c:pt idx="6513">
                  <c:v>8.2500000008597159</c:v>
                </c:pt>
                <c:pt idx="6514">
                  <c:v>8.2500000008598473</c:v>
                </c:pt>
                <c:pt idx="6515">
                  <c:v>8.2500000008599805</c:v>
                </c:pt>
                <c:pt idx="6516">
                  <c:v>8.250000000860112</c:v>
                </c:pt>
                <c:pt idx="6517">
                  <c:v>8.2500000008602434</c:v>
                </c:pt>
                <c:pt idx="6518">
                  <c:v>8.2500000008603767</c:v>
                </c:pt>
                <c:pt idx="6519">
                  <c:v>8.2500000008605081</c:v>
                </c:pt>
                <c:pt idx="6520">
                  <c:v>8.2500000008606396</c:v>
                </c:pt>
                <c:pt idx="6521">
                  <c:v>8.2500000008607728</c:v>
                </c:pt>
                <c:pt idx="6522">
                  <c:v>8.2500000008609042</c:v>
                </c:pt>
                <c:pt idx="6523">
                  <c:v>8.2500000008610357</c:v>
                </c:pt>
                <c:pt idx="6524">
                  <c:v>8.2500000008611671</c:v>
                </c:pt>
                <c:pt idx="6525">
                  <c:v>8.2500000008613004</c:v>
                </c:pt>
                <c:pt idx="6526">
                  <c:v>8.2500000008614318</c:v>
                </c:pt>
                <c:pt idx="6527">
                  <c:v>8.2500000008615633</c:v>
                </c:pt>
                <c:pt idx="6528">
                  <c:v>8.2500000008616965</c:v>
                </c:pt>
                <c:pt idx="6529">
                  <c:v>8.2500000008618279</c:v>
                </c:pt>
                <c:pt idx="6530">
                  <c:v>8.2500000008619594</c:v>
                </c:pt>
                <c:pt idx="6531">
                  <c:v>8.2500000008620926</c:v>
                </c:pt>
                <c:pt idx="6532">
                  <c:v>8.2500000008622241</c:v>
                </c:pt>
                <c:pt idx="6533">
                  <c:v>8.2500000008623555</c:v>
                </c:pt>
                <c:pt idx="6534">
                  <c:v>8.2500000008624887</c:v>
                </c:pt>
                <c:pt idx="6535">
                  <c:v>8.2500000008626202</c:v>
                </c:pt>
                <c:pt idx="6536">
                  <c:v>8.2500000008627516</c:v>
                </c:pt>
                <c:pt idx="6537">
                  <c:v>8.2500000008628849</c:v>
                </c:pt>
                <c:pt idx="6538">
                  <c:v>8.2500000008630163</c:v>
                </c:pt>
                <c:pt idx="6539">
                  <c:v>8.2500000008631478</c:v>
                </c:pt>
                <c:pt idx="6540">
                  <c:v>8.2500000008632792</c:v>
                </c:pt>
                <c:pt idx="6541">
                  <c:v>8.2500000008634125</c:v>
                </c:pt>
                <c:pt idx="6542">
                  <c:v>8.2500000008635439</c:v>
                </c:pt>
                <c:pt idx="6543">
                  <c:v>8.2500000008636754</c:v>
                </c:pt>
                <c:pt idx="6544">
                  <c:v>8.2500000008638086</c:v>
                </c:pt>
                <c:pt idx="6545">
                  <c:v>8.25000000086394</c:v>
                </c:pt>
                <c:pt idx="6546">
                  <c:v>8.2500000008640715</c:v>
                </c:pt>
                <c:pt idx="6547">
                  <c:v>8.2500000008642047</c:v>
                </c:pt>
                <c:pt idx="6548">
                  <c:v>8.2500000008643362</c:v>
                </c:pt>
                <c:pt idx="6549">
                  <c:v>8.2500000008644676</c:v>
                </c:pt>
                <c:pt idx="6550">
                  <c:v>8.2500000008646008</c:v>
                </c:pt>
                <c:pt idx="6551">
                  <c:v>8.2500000008647323</c:v>
                </c:pt>
                <c:pt idx="6552">
                  <c:v>8.2500000008648637</c:v>
                </c:pt>
                <c:pt idx="6553">
                  <c:v>8.2500000008649952</c:v>
                </c:pt>
                <c:pt idx="6554">
                  <c:v>8.2500000008651284</c:v>
                </c:pt>
                <c:pt idx="6555">
                  <c:v>8.2500000008652599</c:v>
                </c:pt>
                <c:pt idx="6556">
                  <c:v>8.2500000008653913</c:v>
                </c:pt>
                <c:pt idx="6557">
                  <c:v>8.2500000008655245</c:v>
                </c:pt>
                <c:pt idx="6558">
                  <c:v>8.250000000865656</c:v>
                </c:pt>
                <c:pt idx="6559">
                  <c:v>8.2500000008657874</c:v>
                </c:pt>
                <c:pt idx="6560">
                  <c:v>8.2500000008659207</c:v>
                </c:pt>
                <c:pt idx="6561">
                  <c:v>8.2500000008660521</c:v>
                </c:pt>
                <c:pt idx="6562">
                  <c:v>8.2500000008661836</c:v>
                </c:pt>
                <c:pt idx="6563">
                  <c:v>8.2500000008663168</c:v>
                </c:pt>
                <c:pt idx="6564">
                  <c:v>8.2500000008664482</c:v>
                </c:pt>
                <c:pt idx="6565">
                  <c:v>8.2500000008665797</c:v>
                </c:pt>
                <c:pt idx="6566">
                  <c:v>8.2500000008667111</c:v>
                </c:pt>
                <c:pt idx="6567">
                  <c:v>8.2500000008668444</c:v>
                </c:pt>
                <c:pt idx="6568">
                  <c:v>8.2500000008669758</c:v>
                </c:pt>
                <c:pt idx="6569">
                  <c:v>8.2500000008671073</c:v>
                </c:pt>
                <c:pt idx="6570">
                  <c:v>8.2500000008672405</c:v>
                </c:pt>
                <c:pt idx="6571">
                  <c:v>8.250000000867372</c:v>
                </c:pt>
                <c:pt idx="6572">
                  <c:v>8.2500000008675034</c:v>
                </c:pt>
                <c:pt idx="6573">
                  <c:v>8.2500000008676366</c:v>
                </c:pt>
                <c:pt idx="6574">
                  <c:v>8.2500000008677681</c:v>
                </c:pt>
                <c:pt idx="6575">
                  <c:v>8.2500000008678995</c:v>
                </c:pt>
                <c:pt idx="6576">
                  <c:v>8.2500000008680328</c:v>
                </c:pt>
                <c:pt idx="6577">
                  <c:v>8.2500000008681642</c:v>
                </c:pt>
                <c:pt idx="6578">
                  <c:v>8.2500000008682957</c:v>
                </c:pt>
                <c:pt idx="6579">
                  <c:v>8.2500000008684289</c:v>
                </c:pt>
                <c:pt idx="6580">
                  <c:v>8.2500000008685603</c:v>
                </c:pt>
                <c:pt idx="6581">
                  <c:v>8.2500000008686918</c:v>
                </c:pt>
                <c:pt idx="6582">
                  <c:v>8.2500000008688232</c:v>
                </c:pt>
                <c:pt idx="6583">
                  <c:v>8.2500000008689565</c:v>
                </c:pt>
                <c:pt idx="6584">
                  <c:v>8.2500000008690879</c:v>
                </c:pt>
                <c:pt idx="6585">
                  <c:v>8.2500000008692194</c:v>
                </c:pt>
                <c:pt idx="6586">
                  <c:v>8.2500000008693526</c:v>
                </c:pt>
                <c:pt idx="6587">
                  <c:v>8.250000000869484</c:v>
                </c:pt>
                <c:pt idx="6588">
                  <c:v>8.2500000008696155</c:v>
                </c:pt>
                <c:pt idx="6589">
                  <c:v>8.2500000008697487</c:v>
                </c:pt>
                <c:pt idx="6590">
                  <c:v>8.2500000008698802</c:v>
                </c:pt>
                <c:pt idx="6591">
                  <c:v>8.2500000008700116</c:v>
                </c:pt>
                <c:pt idx="6592">
                  <c:v>8.2500000008701448</c:v>
                </c:pt>
                <c:pt idx="6593">
                  <c:v>8.2500000008702763</c:v>
                </c:pt>
                <c:pt idx="6594">
                  <c:v>8.2500000008704077</c:v>
                </c:pt>
                <c:pt idx="6595">
                  <c:v>8.2500000008705392</c:v>
                </c:pt>
                <c:pt idx="6596">
                  <c:v>8.2500000008706724</c:v>
                </c:pt>
                <c:pt idx="6597">
                  <c:v>8.2500000008708039</c:v>
                </c:pt>
                <c:pt idx="6598">
                  <c:v>8.2500000008709353</c:v>
                </c:pt>
                <c:pt idx="6599">
                  <c:v>8.2500000008710686</c:v>
                </c:pt>
                <c:pt idx="6600">
                  <c:v>8.2500000008712</c:v>
                </c:pt>
                <c:pt idx="6601">
                  <c:v>8.2500000008713315</c:v>
                </c:pt>
                <c:pt idx="6602">
                  <c:v>8.2500000008714647</c:v>
                </c:pt>
                <c:pt idx="6603">
                  <c:v>8.2500000008715961</c:v>
                </c:pt>
                <c:pt idx="6604">
                  <c:v>8.2500000008717276</c:v>
                </c:pt>
                <c:pt idx="6605">
                  <c:v>8.2500000008718608</c:v>
                </c:pt>
                <c:pt idx="6606">
                  <c:v>8.2500000008719923</c:v>
                </c:pt>
                <c:pt idx="6607">
                  <c:v>8.2500000008721237</c:v>
                </c:pt>
                <c:pt idx="6608">
                  <c:v>8.2500000008722552</c:v>
                </c:pt>
                <c:pt idx="6609">
                  <c:v>8.2500000008723884</c:v>
                </c:pt>
                <c:pt idx="6610">
                  <c:v>8.2500000008725198</c:v>
                </c:pt>
                <c:pt idx="6611">
                  <c:v>8.2500000008726513</c:v>
                </c:pt>
                <c:pt idx="6612">
                  <c:v>8.2500000008727845</c:v>
                </c:pt>
                <c:pt idx="6613">
                  <c:v>8.250000000872916</c:v>
                </c:pt>
                <c:pt idx="6614">
                  <c:v>8.2500000008730474</c:v>
                </c:pt>
                <c:pt idx="6615">
                  <c:v>8.2500000008731806</c:v>
                </c:pt>
                <c:pt idx="6616">
                  <c:v>8.2500000008733121</c:v>
                </c:pt>
                <c:pt idx="6617">
                  <c:v>8.2500000008734435</c:v>
                </c:pt>
                <c:pt idx="6618">
                  <c:v>8.2500000008735768</c:v>
                </c:pt>
                <c:pt idx="6619">
                  <c:v>8.2500000008737082</c:v>
                </c:pt>
                <c:pt idx="6620">
                  <c:v>8.2500000008738397</c:v>
                </c:pt>
                <c:pt idx="6621">
                  <c:v>8.2500000008739711</c:v>
                </c:pt>
                <c:pt idx="6622">
                  <c:v>8.2500000008741043</c:v>
                </c:pt>
                <c:pt idx="6623">
                  <c:v>8.2500000008742358</c:v>
                </c:pt>
                <c:pt idx="6624">
                  <c:v>8.2500000008743672</c:v>
                </c:pt>
                <c:pt idx="6625">
                  <c:v>8.2500000008745005</c:v>
                </c:pt>
                <c:pt idx="6626">
                  <c:v>8.2500000008746319</c:v>
                </c:pt>
                <c:pt idx="6627">
                  <c:v>8.2500000008747634</c:v>
                </c:pt>
                <c:pt idx="6628">
                  <c:v>8.2500000008748966</c:v>
                </c:pt>
                <c:pt idx="6629">
                  <c:v>8.2500000008750281</c:v>
                </c:pt>
                <c:pt idx="6630">
                  <c:v>8.2500000008751595</c:v>
                </c:pt>
                <c:pt idx="6631">
                  <c:v>8.2500000008752927</c:v>
                </c:pt>
                <c:pt idx="6632">
                  <c:v>8.2500000008754242</c:v>
                </c:pt>
                <c:pt idx="6633">
                  <c:v>8.2500000008755556</c:v>
                </c:pt>
                <c:pt idx="6634">
                  <c:v>8.2500000008756889</c:v>
                </c:pt>
                <c:pt idx="6635">
                  <c:v>8.2500000008758203</c:v>
                </c:pt>
                <c:pt idx="6636">
                  <c:v>8.2500000008759518</c:v>
                </c:pt>
                <c:pt idx="6637">
                  <c:v>8.2500000008760832</c:v>
                </c:pt>
                <c:pt idx="6638">
                  <c:v>8.2500000008762164</c:v>
                </c:pt>
                <c:pt idx="6639">
                  <c:v>8.2500000008763479</c:v>
                </c:pt>
                <c:pt idx="6640">
                  <c:v>8.2500000008764793</c:v>
                </c:pt>
                <c:pt idx="6641">
                  <c:v>8.2500000008766126</c:v>
                </c:pt>
                <c:pt idx="6642">
                  <c:v>8.250000000876744</c:v>
                </c:pt>
                <c:pt idx="6643">
                  <c:v>8.2500000008768755</c:v>
                </c:pt>
                <c:pt idx="6644">
                  <c:v>8.2500000008770087</c:v>
                </c:pt>
                <c:pt idx="6645">
                  <c:v>8.2500000008771401</c:v>
                </c:pt>
                <c:pt idx="6646">
                  <c:v>8.2500000008772716</c:v>
                </c:pt>
                <c:pt idx="6647">
                  <c:v>8.2500000008774048</c:v>
                </c:pt>
                <c:pt idx="6648">
                  <c:v>8.2500000008775363</c:v>
                </c:pt>
                <c:pt idx="6649">
                  <c:v>8.2500000008776677</c:v>
                </c:pt>
                <c:pt idx="6650">
                  <c:v>8.2500000008777992</c:v>
                </c:pt>
                <c:pt idx="6651">
                  <c:v>8.2500000008779324</c:v>
                </c:pt>
                <c:pt idx="6652">
                  <c:v>8.2500000008780638</c:v>
                </c:pt>
                <c:pt idx="6653">
                  <c:v>8.2500000008781953</c:v>
                </c:pt>
                <c:pt idx="6654">
                  <c:v>8.2500000008783285</c:v>
                </c:pt>
                <c:pt idx="6655">
                  <c:v>8.25000000087846</c:v>
                </c:pt>
                <c:pt idx="6656">
                  <c:v>8.2500000008785914</c:v>
                </c:pt>
                <c:pt idx="6657">
                  <c:v>8.2500000008787246</c:v>
                </c:pt>
                <c:pt idx="6658">
                  <c:v>8.2500000008788561</c:v>
                </c:pt>
                <c:pt idx="6659">
                  <c:v>8.2500000008789875</c:v>
                </c:pt>
                <c:pt idx="6660">
                  <c:v>8.2500000008791208</c:v>
                </c:pt>
                <c:pt idx="6661">
                  <c:v>8.2500000008792522</c:v>
                </c:pt>
                <c:pt idx="6662">
                  <c:v>8.2500000008793837</c:v>
                </c:pt>
                <c:pt idx="6663">
                  <c:v>8.2500000008795151</c:v>
                </c:pt>
                <c:pt idx="6664">
                  <c:v>8.2500000008796484</c:v>
                </c:pt>
                <c:pt idx="6665">
                  <c:v>8.2500000008797798</c:v>
                </c:pt>
                <c:pt idx="6666">
                  <c:v>8.2500000008799113</c:v>
                </c:pt>
                <c:pt idx="6667">
                  <c:v>8.2500000008800445</c:v>
                </c:pt>
                <c:pt idx="6668">
                  <c:v>8.2500000008801759</c:v>
                </c:pt>
                <c:pt idx="6669">
                  <c:v>8.2500000008803074</c:v>
                </c:pt>
                <c:pt idx="6670">
                  <c:v>8.2500000008804406</c:v>
                </c:pt>
                <c:pt idx="6671">
                  <c:v>8.2500000008805721</c:v>
                </c:pt>
                <c:pt idx="6672">
                  <c:v>8.2500000008807035</c:v>
                </c:pt>
                <c:pt idx="6673">
                  <c:v>8.2500000008808367</c:v>
                </c:pt>
                <c:pt idx="6674">
                  <c:v>8.2500000008809682</c:v>
                </c:pt>
                <c:pt idx="6675">
                  <c:v>8.2500000008810996</c:v>
                </c:pt>
                <c:pt idx="6676">
                  <c:v>8.2500000008812329</c:v>
                </c:pt>
                <c:pt idx="6677">
                  <c:v>8.2500000008813643</c:v>
                </c:pt>
                <c:pt idx="6678">
                  <c:v>8.2500000008814958</c:v>
                </c:pt>
                <c:pt idx="6679">
                  <c:v>8.2500000008816272</c:v>
                </c:pt>
                <c:pt idx="6680">
                  <c:v>8.2500000008817604</c:v>
                </c:pt>
                <c:pt idx="6681">
                  <c:v>8.2500000008818919</c:v>
                </c:pt>
                <c:pt idx="6682">
                  <c:v>8.2500000008820233</c:v>
                </c:pt>
                <c:pt idx="6683">
                  <c:v>8.2500000008821566</c:v>
                </c:pt>
                <c:pt idx="6684">
                  <c:v>8.250000000882288</c:v>
                </c:pt>
                <c:pt idx="6685">
                  <c:v>8.2500000008824195</c:v>
                </c:pt>
                <c:pt idx="6686">
                  <c:v>8.2500000008825527</c:v>
                </c:pt>
                <c:pt idx="6687">
                  <c:v>8.2500000008826841</c:v>
                </c:pt>
                <c:pt idx="6688">
                  <c:v>8.2500000008828156</c:v>
                </c:pt>
                <c:pt idx="6689">
                  <c:v>8.2500000008829488</c:v>
                </c:pt>
                <c:pt idx="6690">
                  <c:v>8.2500000008830803</c:v>
                </c:pt>
                <c:pt idx="6691">
                  <c:v>8.2500000008832117</c:v>
                </c:pt>
                <c:pt idx="6692">
                  <c:v>8.2500000008833432</c:v>
                </c:pt>
                <c:pt idx="6693">
                  <c:v>8.2500000008834764</c:v>
                </c:pt>
                <c:pt idx="6694">
                  <c:v>8.2500000008836079</c:v>
                </c:pt>
                <c:pt idx="6695">
                  <c:v>8.2500000008837393</c:v>
                </c:pt>
                <c:pt idx="6696">
                  <c:v>8.2500000008838725</c:v>
                </c:pt>
                <c:pt idx="6697">
                  <c:v>8.250000000884004</c:v>
                </c:pt>
                <c:pt idx="6698">
                  <c:v>8.2500000008841354</c:v>
                </c:pt>
                <c:pt idx="6699">
                  <c:v>8.2500000008842687</c:v>
                </c:pt>
                <c:pt idx="6700">
                  <c:v>8.2500000008844001</c:v>
                </c:pt>
                <c:pt idx="6701">
                  <c:v>8.2500000008845316</c:v>
                </c:pt>
                <c:pt idx="6702">
                  <c:v>8.2500000008846648</c:v>
                </c:pt>
                <c:pt idx="6703">
                  <c:v>8.2500000008847962</c:v>
                </c:pt>
                <c:pt idx="6704">
                  <c:v>8.2500000008849277</c:v>
                </c:pt>
                <c:pt idx="6705">
                  <c:v>8.2500000008850591</c:v>
                </c:pt>
                <c:pt idx="6706">
                  <c:v>8.2500000008851924</c:v>
                </c:pt>
                <c:pt idx="6707">
                  <c:v>8.2500000008853238</c:v>
                </c:pt>
                <c:pt idx="6708">
                  <c:v>8.2500000008854553</c:v>
                </c:pt>
                <c:pt idx="6709">
                  <c:v>8.2500000008855885</c:v>
                </c:pt>
                <c:pt idx="6710">
                  <c:v>8.2500000008857199</c:v>
                </c:pt>
                <c:pt idx="6711">
                  <c:v>8.2500000008858514</c:v>
                </c:pt>
                <c:pt idx="6712">
                  <c:v>8.2500000008859846</c:v>
                </c:pt>
                <c:pt idx="6713">
                  <c:v>8.2500000008861161</c:v>
                </c:pt>
                <c:pt idx="6714">
                  <c:v>8.2500000008862475</c:v>
                </c:pt>
                <c:pt idx="6715">
                  <c:v>8.2500000008863807</c:v>
                </c:pt>
                <c:pt idx="6716">
                  <c:v>8.2500000008865122</c:v>
                </c:pt>
                <c:pt idx="6717">
                  <c:v>8.2500000008866436</c:v>
                </c:pt>
                <c:pt idx="6718">
                  <c:v>8.2500000008867769</c:v>
                </c:pt>
                <c:pt idx="6719">
                  <c:v>8.2500000008869083</c:v>
                </c:pt>
                <c:pt idx="6720">
                  <c:v>8.2500000008870398</c:v>
                </c:pt>
                <c:pt idx="6721">
                  <c:v>8.2500000008871712</c:v>
                </c:pt>
                <c:pt idx="6722">
                  <c:v>8.2500000008873045</c:v>
                </c:pt>
                <c:pt idx="6723">
                  <c:v>8.2500000008874359</c:v>
                </c:pt>
                <c:pt idx="6724">
                  <c:v>8.2500000008875674</c:v>
                </c:pt>
                <c:pt idx="6725">
                  <c:v>8.2500000008877006</c:v>
                </c:pt>
                <c:pt idx="6726">
                  <c:v>8.250000000887832</c:v>
                </c:pt>
                <c:pt idx="6727">
                  <c:v>8.2500000008879635</c:v>
                </c:pt>
                <c:pt idx="6728">
                  <c:v>8.2500000008880967</c:v>
                </c:pt>
                <c:pt idx="6729">
                  <c:v>8.2500000008882282</c:v>
                </c:pt>
                <c:pt idx="6730">
                  <c:v>8.2500000008883596</c:v>
                </c:pt>
                <c:pt idx="6731">
                  <c:v>8.2500000008884928</c:v>
                </c:pt>
                <c:pt idx="6732">
                  <c:v>8.2500000008886243</c:v>
                </c:pt>
                <c:pt idx="6733">
                  <c:v>8.2500000008887557</c:v>
                </c:pt>
                <c:pt idx="6734">
                  <c:v>8.2500000008888872</c:v>
                </c:pt>
                <c:pt idx="6735">
                  <c:v>8.2500000008890204</c:v>
                </c:pt>
                <c:pt idx="6736">
                  <c:v>8.2500000008891519</c:v>
                </c:pt>
                <c:pt idx="6737">
                  <c:v>8.2500000008892833</c:v>
                </c:pt>
                <c:pt idx="6738">
                  <c:v>8.2500000008894165</c:v>
                </c:pt>
                <c:pt idx="6739">
                  <c:v>8.250000000889548</c:v>
                </c:pt>
                <c:pt idx="6740">
                  <c:v>8.2500000008896794</c:v>
                </c:pt>
                <c:pt idx="6741">
                  <c:v>8.2500000008898127</c:v>
                </c:pt>
                <c:pt idx="6742">
                  <c:v>8.2500000008899441</c:v>
                </c:pt>
                <c:pt idx="6743">
                  <c:v>8.2500000008900756</c:v>
                </c:pt>
                <c:pt idx="6744">
                  <c:v>8.2500000008902088</c:v>
                </c:pt>
                <c:pt idx="6745">
                  <c:v>8.2500000008903402</c:v>
                </c:pt>
                <c:pt idx="6746">
                  <c:v>8.2500000008904717</c:v>
                </c:pt>
                <c:pt idx="6747">
                  <c:v>8.2500000008906031</c:v>
                </c:pt>
                <c:pt idx="6748">
                  <c:v>8.2500000008907364</c:v>
                </c:pt>
                <c:pt idx="6749">
                  <c:v>8.2500000008908678</c:v>
                </c:pt>
                <c:pt idx="6750">
                  <c:v>8.2500000008909993</c:v>
                </c:pt>
                <c:pt idx="6751">
                  <c:v>8.2500000008911325</c:v>
                </c:pt>
                <c:pt idx="6752">
                  <c:v>8.250000000891264</c:v>
                </c:pt>
                <c:pt idx="6753">
                  <c:v>8.2500000008913954</c:v>
                </c:pt>
                <c:pt idx="6754">
                  <c:v>8.2500000008915286</c:v>
                </c:pt>
                <c:pt idx="6755">
                  <c:v>8.2500000008916601</c:v>
                </c:pt>
                <c:pt idx="6756">
                  <c:v>8.2500000008917915</c:v>
                </c:pt>
                <c:pt idx="6757">
                  <c:v>8.2500000008919248</c:v>
                </c:pt>
                <c:pt idx="6758">
                  <c:v>8.2500000008920562</c:v>
                </c:pt>
                <c:pt idx="6759">
                  <c:v>8.2500000008921877</c:v>
                </c:pt>
                <c:pt idx="6760">
                  <c:v>8.2500000008923209</c:v>
                </c:pt>
                <c:pt idx="6761">
                  <c:v>8.2500000008924523</c:v>
                </c:pt>
                <c:pt idx="6762">
                  <c:v>8.2500000008925838</c:v>
                </c:pt>
                <c:pt idx="6763">
                  <c:v>8.2500000008927152</c:v>
                </c:pt>
                <c:pt idx="6764">
                  <c:v>8.2500000008928485</c:v>
                </c:pt>
                <c:pt idx="6765">
                  <c:v>8.2500000008929799</c:v>
                </c:pt>
                <c:pt idx="6766">
                  <c:v>8.2500000008931114</c:v>
                </c:pt>
                <c:pt idx="6767">
                  <c:v>8.2500000008932446</c:v>
                </c:pt>
                <c:pt idx="6768">
                  <c:v>8.250000000893376</c:v>
                </c:pt>
                <c:pt idx="6769">
                  <c:v>8.2500000008935075</c:v>
                </c:pt>
                <c:pt idx="6770">
                  <c:v>8.2500000008936407</c:v>
                </c:pt>
                <c:pt idx="6771">
                  <c:v>8.2500000008937722</c:v>
                </c:pt>
                <c:pt idx="6772">
                  <c:v>8.2500000008939036</c:v>
                </c:pt>
                <c:pt idx="6773">
                  <c:v>8.2500000008940368</c:v>
                </c:pt>
                <c:pt idx="6774">
                  <c:v>8.2500000008941683</c:v>
                </c:pt>
                <c:pt idx="6775">
                  <c:v>8.2500000008942997</c:v>
                </c:pt>
                <c:pt idx="6776">
                  <c:v>8.2500000008944312</c:v>
                </c:pt>
                <c:pt idx="6777">
                  <c:v>8.2500000008945644</c:v>
                </c:pt>
                <c:pt idx="6778">
                  <c:v>8.2500000008946959</c:v>
                </c:pt>
                <c:pt idx="6779">
                  <c:v>8.2500000008948273</c:v>
                </c:pt>
                <c:pt idx="6780">
                  <c:v>8.2500000008949606</c:v>
                </c:pt>
                <c:pt idx="6781">
                  <c:v>8.250000000895092</c:v>
                </c:pt>
                <c:pt idx="6782">
                  <c:v>8.2500000008952235</c:v>
                </c:pt>
                <c:pt idx="6783">
                  <c:v>8.2500000008953567</c:v>
                </c:pt>
                <c:pt idx="6784">
                  <c:v>8.2500000008954881</c:v>
                </c:pt>
                <c:pt idx="6785">
                  <c:v>8.2500000008956196</c:v>
                </c:pt>
                <c:pt idx="6786">
                  <c:v>8.2500000008957528</c:v>
                </c:pt>
                <c:pt idx="6787">
                  <c:v>8.2500000008958843</c:v>
                </c:pt>
                <c:pt idx="6788">
                  <c:v>8.2500000008960157</c:v>
                </c:pt>
                <c:pt idx="6789">
                  <c:v>8.2500000008961472</c:v>
                </c:pt>
                <c:pt idx="6790">
                  <c:v>8.2500000008962804</c:v>
                </c:pt>
                <c:pt idx="6791">
                  <c:v>8.2500000008964118</c:v>
                </c:pt>
                <c:pt idx="6792">
                  <c:v>8.2500000008965433</c:v>
                </c:pt>
                <c:pt idx="6793">
                  <c:v>8.2500000008966765</c:v>
                </c:pt>
                <c:pt idx="6794">
                  <c:v>8.250000000896808</c:v>
                </c:pt>
                <c:pt idx="6795">
                  <c:v>8.2500000008969394</c:v>
                </c:pt>
                <c:pt idx="6796">
                  <c:v>8.2500000008970726</c:v>
                </c:pt>
                <c:pt idx="6797">
                  <c:v>8.2500000008972041</c:v>
                </c:pt>
                <c:pt idx="6798">
                  <c:v>8.2500000008973355</c:v>
                </c:pt>
                <c:pt idx="6799">
                  <c:v>8.2500000008974688</c:v>
                </c:pt>
                <c:pt idx="6800">
                  <c:v>8.2500000008976002</c:v>
                </c:pt>
                <c:pt idx="6801">
                  <c:v>8.2500000008977317</c:v>
                </c:pt>
                <c:pt idx="6802">
                  <c:v>8.2500000008978631</c:v>
                </c:pt>
                <c:pt idx="6803">
                  <c:v>8.2500000008979963</c:v>
                </c:pt>
                <c:pt idx="6804">
                  <c:v>8.2500000008981278</c:v>
                </c:pt>
                <c:pt idx="6805">
                  <c:v>8.2500000008982592</c:v>
                </c:pt>
                <c:pt idx="6806">
                  <c:v>8.2500000008983925</c:v>
                </c:pt>
                <c:pt idx="6807">
                  <c:v>8.2500000008985239</c:v>
                </c:pt>
                <c:pt idx="6808">
                  <c:v>8.2500000008986554</c:v>
                </c:pt>
                <c:pt idx="6809">
                  <c:v>8.2500000008987886</c:v>
                </c:pt>
                <c:pt idx="6810">
                  <c:v>8.25000000089892</c:v>
                </c:pt>
                <c:pt idx="6811">
                  <c:v>8.2500000008990515</c:v>
                </c:pt>
                <c:pt idx="6812">
                  <c:v>8.2500000008991847</c:v>
                </c:pt>
                <c:pt idx="6813">
                  <c:v>8.2500000008993162</c:v>
                </c:pt>
                <c:pt idx="6814">
                  <c:v>8.2500000008994476</c:v>
                </c:pt>
                <c:pt idx="6815">
                  <c:v>8.2500000008995809</c:v>
                </c:pt>
                <c:pt idx="6816">
                  <c:v>8.2500000008997123</c:v>
                </c:pt>
                <c:pt idx="6817">
                  <c:v>8.2500000008998438</c:v>
                </c:pt>
                <c:pt idx="6818">
                  <c:v>8.2500000008999752</c:v>
                </c:pt>
                <c:pt idx="6819">
                  <c:v>8.2500000009001084</c:v>
                </c:pt>
                <c:pt idx="6820">
                  <c:v>8.2500000009002399</c:v>
                </c:pt>
                <c:pt idx="6821">
                  <c:v>8.2500000009003713</c:v>
                </c:pt>
                <c:pt idx="6822">
                  <c:v>8.2500000009005046</c:v>
                </c:pt>
                <c:pt idx="6823">
                  <c:v>8.250000000900636</c:v>
                </c:pt>
                <c:pt idx="6824">
                  <c:v>8.2500000009007675</c:v>
                </c:pt>
                <c:pt idx="6825">
                  <c:v>8.2500000009009007</c:v>
                </c:pt>
                <c:pt idx="6826">
                  <c:v>8.2500000009010321</c:v>
                </c:pt>
                <c:pt idx="6827">
                  <c:v>8.2500000009011636</c:v>
                </c:pt>
                <c:pt idx="6828">
                  <c:v>8.2500000009012968</c:v>
                </c:pt>
                <c:pt idx="6829">
                  <c:v>8.2500000009014283</c:v>
                </c:pt>
                <c:pt idx="6830">
                  <c:v>8.2500000009015597</c:v>
                </c:pt>
                <c:pt idx="6831">
                  <c:v>8.2500000009016912</c:v>
                </c:pt>
                <c:pt idx="6832">
                  <c:v>8.2500000009018244</c:v>
                </c:pt>
                <c:pt idx="6833">
                  <c:v>8.2500000009019558</c:v>
                </c:pt>
                <c:pt idx="6834">
                  <c:v>8.2500000009020873</c:v>
                </c:pt>
                <c:pt idx="6835">
                  <c:v>8.2500000009022205</c:v>
                </c:pt>
                <c:pt idx="6836">
                  <c:v>8.250000000902352</c:v>
                </c:pt>
                <c:pt idx="6837">
                  <c:v>8.2500000009024834</c:v>
                </c:pt>
                <c:pt idx="6838">
                  <c:v>8.2500000009026166</c:v>
                </c:pt>
                <c:pt idx="6839">
                  <c:v>8.2500000009027481</c:v>
                </c:pt>
                <c:pt idx="6840">
                  <c:v>8.2500000009028795</c:v>
                </c:pt>
                <c:pt idx="6841">
                  <c:v>8.2500000009030128</c:v>
                </c:pt>
                <c:pt idx="6842">
                  <c:v>8.2500000009031442</c:v>
                </c:pt>
                <c:pt idx="6843">
                  <c:v>8.2500000009032757</c:v>
                </c:pt>
                <c:pt idx="6844">
                  <c:v>8.2500000009034071</c:v>
                </c:pt>
                <c:pt idx="6845">
                  <c:v>8.2500000009035404</c:v>
                </c:pt>
                <c:pt idx="6846">
                  <c:v>8.2500000009036718</c:v>
                </c:pt>
                <c:pt idx="6847">
                  <c:v>8.2500000009038033</c:v>
                </c:pt>
                <c:pt idx="6848">
                  <c:v>8.2500000009039365</c:v>
                </c:pt>
                <c:pt idx="6849">
                  <c:v>8.2500000009040679</c:v>
                </c:pt>
                <c:pt idx="6850">
                  <c:v>8.2500000009041994</c:v>
                </c:pt>
                <c:pt idx="6851">
                  <c:v>8.2500000009043326</c:v>
                </c:pt>
                <c:pt idx="6852">
                  <c:v>8.2500000009044641</c:v>
                </c:pt>
                <c:pt idx="6853">
                  <c:v>8.2500000009045955</c:v>
                </c:pt>
                <c:pt idx="6854">
                  <c:v>8.2500000009047287</c:v>
                </c:pt>
                <c:pt idx="6855">
                  <c:v>8.2500000009048602</c:v>
                </c:pt>
                <c:pt idx="6856">
                  <c:v>8.2500000009049916</c:v>
                </c:pt>
                <c:pt idx="6857">
                  <c:v>8.2500000009051249</c:v>
                </c:pt>
                <c:pt idx="6858">
                  <c:v>8.2500000009052563</c:v>
                </c:pt>
                <c:pt idx="6859">
                  <c:v>8.2500000009053878</c:v>
                </c:pt>
                <c:pt idx="6860">
                  <c:v>8.2500000009055192</c:v>
                </c:pt>
                <c:pt idx="6861">
                  <c:v>8.2500000009056524</c:v>
                </c:pt>
                <c:pt idx="6862">
                  <c:v>8.2500000009057839</c:v>
                </c:pt>
                <c:pt idx="6863">
                  <c:v>8.2500000009059153</c:v>
                </c:pt>
                <c:pt idx="6864">
                  <c:v>8.2500000009060486</c:v>
                </c:pt>
                <c:pt idx="6865">
                  <c:v>8.25000000090618</c:v>
                </c:pt>
                <c:pt idx="6866">
                  <c:v>8.2500000009063115</c:v>
                </c:pt>
                <c:pt idx="6867">
                  <c:v>8.2500000009064447</c:v>
                </c:pt>
                <c:pt idx="6868">
                  <c:v>8.2500000009065761</c:v>
                </c:pt>
                <c:pt idx="6869">
                  <c:v>8.2500000009067076</c:v>
                </c:pt>
                <c:pt idx="6870">
                  <c:v>8.2500000009068408</c:v>
                </c:pt>
                <c:pt idx="6871">
                  <c:v>8.2500000009069723</c:v>
                </c:pt>
                <c:pt idx="6872">
                  <c:v>8.2500000009071037</c:v>
                </c:pt>
                <c:pt idx="6873">
                  <c:v>8.2500000009072352</c:v>
                </c:pt>
                <c:pt idx="6874">
                  <c:v>8.2500000009073684</c:v>
                </c:pt>
                <c:pt idx="6875">
                  <c:v>8.2500000009074999</c:v>
                </c:pt>
                <c:pt idx="6876">
                  <c:v>8.2500000009076313</c:v>
                </c:pt>
                <c:pt idx="6877">
                  <c:v>8.2500000009077645</c:v>
                </c:pt>
                <c:pt idx="6878">
                  <c:v>8.250000000907896</c:v>
                </c:pt>
                <c:pt idx="6879">
                  <c:v>8.2500000009080274</c:v>
                </c:pt>
                <c:pt idx="6880">
                  <c:v>8.2500000009081607</c:v>
                </c:pt>
                <c:pt idx="6881">
                  <c:v>8.2500000009082921</c:v>
                </c:pt>
                <c:pt idx="6882">
                  <c:v>8.2500000009084236</c:v>
                </c:pt>
                <c:pt idx="6883">
                  <c:v>8.2500000009085568</c:v>
                </c:pt>
                <c:pt idx="6884">
                  <c:v>8.2500000009086882</c:v>
                </c:pt>
                <c:pt idx="6885">
                  <c:v>8.2500000009088197</c:v>
                </c:pt>
                <c:pt idx="6886">
                  <c:v>8.2500000009089511</c:v>
                </c:pt>
                <c:pt idx="6887">
                  <c:v>8.2500000009090844</c:v>
                </c:pt>
                <c:pt idx="6888">
                  <c:v>8.2500000009092158</c:v>
                </c:pt>
                <c:pt idx="6889">
                  <c:v>8.2500000009093473</c:v>
                </c:pt>
                <c:pt idx="6890">
                  <c:v>8.2500000009094805</c:v>
                </c:pt>
                <c:pt idx="6891">
                  <c:v>8.2500000009096119</c:v>
                </c:pt>
                <c:pt idx="6892">
                  <c:v>8.2500000009097434</c:v>
                </c:pt>
                <c:pt idx="6893">
                  <c:v>8.2500000009098766</c:v>
                </c:pt>
                <c:pt idx="6894">
                  <c:v>8.2500000009100081</c:v>
                </c:pt>
                <c:pt idx="6895">
                  <c:v>8.2500000009101395</c:v>
                </c:pt>
                <c:pt idx="6896">
                  <c:v>8.2500000009102727</c:v>
                </c:pt>
                <c:pt idx="6897">
                  <c:v>8.2500000009104042</c:v>
                </c:pt>
                <c:pt idx="6898">
                  <c:v>8.2500000009105356</c:v>
                </c:pt>
                <c:pt idx="6899">
                  <c:v>8.2500000009106689</c:v>
                </c:pt>
                <c:pt idx="6900">
                  <c:v>8.2500000009108003</c:v>
                </c:pt>
                <c:pt idx="6901">
                  <c:v>8.2500000009109318</c:v>
                </c:pt>
                <c:pt idx="6902">
                  <c:v>8.2500000009110632</c:v>
                </c:pt>
                <c:pt idx="6903">
                  <c:v>8.2500000009111965</c:v>
                </c:pt>
                <c:pt idx="6904">
                  <c:v>8.2500000009113279</c:v>
                </c:pt>
                <c:pt idx="6905">
                  <c:v>8.2500000009114594</c:v>
                </c:pt>
                <c:pt idx="6906">
                  <c:v>8.2500000009115926</c:v>
                </c:pt>
                <c:pt idx="6907">
                  <c:v>8.250000000911724</c:v>
                </c:pt>
                <c:pt idx="6908">
                  <c:v>8.2500000009118555</c:v>
                </c:pt>
                <c:pt idx="6909">
                  <c:v>8.2500000009119887</c:v>
                </c:pt>
                <c:pt idx="6910">
                  <c:v>8.2500000009121202</c:v>
                </c:pt>
                <c:pt idx="6911">
                  <c:v>8.2500000009122516</c:v>
                </c:pt>
                <c:pt idx="6912">
                  <c:v>8.2500000009123848</c:v>
                </c:pt>
                <c:pt idx="6913">
                  <c:v>8.2500000009125163</c:v>
                </c:pt>
                <c:pt idx="6914">
                  <c:v>8.2500000009126477</c:v>
                </c:pt>
                <c:pt idx="6915">
                  <c:v>8.2500000009127792</c:v>
                </c:pt>
                <c:pt idx="6916">
                  <c:v>8.2500000009129124</c:v>
                </c:pt>
                <c:pt idx="6917">
                  <c:v>8.2500000009130439</c:v>
                </c:pt>
                <c:pt idx="6918">
                  <c:v>8.2500000009131753</c:v>
                </c:pt>
                <c:pt idx="6919">
                  <c:v>8.2500000009133085</c:v>
                </c:pt>
                <c:pt idx="6920">
                  <c:v>8.25000000091344</c:v>
                </c:pt>
                <c:pt idx="6921">
                  <c:v>8.2500000009135714</c:v>
                </c:pt>
                <c:pt idx="6922">
                  <c:v>8.2500000009137047</c:v>
                </c:pt>
                <c:pt idx="6923">
                  <c:v>8.2500000009138361</c:v>
                </c:pt>
                <c:pt idx="6924">
                  <c:v>8.2500000009139676</c:v>
                </c:pt>
                <c:pt idx="6925">
                  <c:v>8.2500000009141008</c:v>
                </c:pt>
                <c:pt idx="6926">
                  <c:v>8.2500000009142322</c:v>
                </c:pt>
                <c:pt idx="6927">
                  <c:v>8.2500000009143637</c:v>
                </c:pt>
                <c:pt idx="6928">
                  <c:v>8.2500000009144951</c:v>
                </c:pt>
                <c:pt idx="6929">
                  <c:v>8.2500000009146284</c:v>
                </c:pt>
                <c:pt idx="6930">
                  <c:v>8.2500000009147598</c:v>
                </c:pt>
                <c:pt idx="6931">
                  <c:v>8.2500000009148913</c:v>
                </c:pt>
                <c:pt idx="6932">
                  <c:v>8.2500000009150245</c:v>
                </c:pt>
                <c:pt idx="6933">
                  <c:v>8.250000000915156</c:v>
                </c:pt>
                <c:pt idx="6934">
                  <c:v>8.2500000009152874</c:v>
                </c:pt>
                <c:pt idx="6935">
                  <c:v>8.2500000009154206</c:v>
                </c:pt>
                <c:pt idx="6936">
                  <c:v>8.2500000009155521</c:v>
                </c:pt>
                <c:pt idx="6937">
                  <c:v>8.2500000009156835</c:v>
                </c:pt>
                <c:pt idx="6938">
                  <c:v>8.2500000009158168</c:v>
                </c:pt>
                <c:pt idx="6939">
                  <c:v>8.2500000009159482</c:v>
                </c:pt>
                <c:pt idx="6940">
                  <c:v>8.2500000009160797</c:v>
                </c:pt>
                <c:pt idx="6941">
                  <c:v>8.2500000009162129</c:v>
                </c:pt>
                <c:pt idx="6942">
                  <c:v>8.2500000009163443</c:v>
                </c:pt>
                <c:pt idx="6943">
                  <c:v>8.2500000009164758</c:v>
                </c:pt>
                <c:pt idx="6944">
                  <c:v>8.2500000009166072</c:v>
                </c:pt>
                <c:pt idx="6945">
                  <c:v>8.2500000009167405</c:v>
                </c:pt>
                <c:pt idx="6946">
                  <c:v>8.2500000009168719</c:v>
                </c:pt>
                <c:pt idx="6947">
                  <c:v>8.2500000009170034</c:v>
                </c:pt>
                <c:pt idx="6948">
                  <c:v>8.2500000009171366</c:v>
                </c:pt>
                <c:pt idx="6949">
                  <c:v>8.250000000917268</c:v>
                </c:pt>
                <c:pt idx="6950">
                  <c:v>8.2500000009173995</c:v>
                </c:pt>
                <c:pt idx="6951">
                  <c:v>8.2500000009175327</c:v>
                </c:pt>
                <c:pt idx="6952">
                  <c:v>8.2500000009176642</c:v>
                </c:pt>
                <c:pt idx="6953">
                  <c:v>8.2500000009177956</c:v>
                </c:pt>
                <c:pt idx="6954">
                  <c:v>8.2500000009179288</c:v>
                </c:pt>
                <c:pt idx="6955">
                  <c:v>8.2500000009180603</c:v>
                </c:pt>
                <c:pt idx="6956">
                  <c:v>8.2500000009181917</c:v>
                </c:pt>
                <c:pt idx="6957">
                  <c:v>8.2500000009183232</c:v>
                </c:pt>
                <c:pt idx="6958">
                  <c:v>8.2500000009184564</c:v>
                </c:pt>
                <c:pt idx="6959">
                  <c:v>8.2500000009185879</c:v>
                </c:pt>
                <c:pt idx="6960">
                  <c:v>8.2500000009187193</c:v>
                </c:pt>
                <c:pt idx="6961">
                  <c:v>8.2500000009188525</c:v>
                </c:pt>
                <c:pt idx="6962">
                  <c:v>8.250000000918984</c:v>
                </c:pt>
                <c:pt idx="6963">
                  <c:v>8.2500000009191155</c:v>
                </c:pt>
                <c:pt idx="6964">
                  <c:v>8.2500000009192487</c:v>
                </c:pt>
                <c:pt idx="6965">
                  <c:v>8.2500000009193801</c:v>
                </c:pt>
                <c:pt idx="6966">
                  <c:v>8.2500000009195116</c:v>
                </c:pt>
                <c:pt idx="6967">
                  <c:v>8.2500000009196448</c:v>
                </c:pt>
                <c:pt idx="6968">
                  <c:v>8.2500000009197763</c:v>
                </c:pt>
                <c:pt idx="6969">
                  <c:v>8.2500000009199077</c:v>
                </c:pt>
                <c:pt idx="6970">
                  <c:v>8.2500000009200392</c:v>
                </c:pt>
                <c:pt idx="6971">
                  <c:v>8.2500000009201724</c:v>
                </c:pt>
                <c:pt idx="6972">
                  <c:v>8.2500000009203038</c:v>
                </c:pt>
                <c:pt idx="6973">
                  <c:v>8.2500000009204353</c:v>
                </c:pt>
                <c:pt idx="6974">
                  <c:v>8.2500000009205685</c:v>
                </c:pt>
                <c:pt idx="6975">
                  <c:v>8.2500000009207</c:v>
                </c:pt>
                <c:pt idx="6976">
                  <c:v>8.2500000009208314</c:v>
                </c:pt>
                <c:pt idx="6977">
                  <c:v>8.2500000009209646</c:v>
                </c:pt>
                <c:pt idx="6978">
                  <c:v>8.2500000009210961</c:v>
                </c:pt>
                <c:pt idx="6979">
                  <c:v>8.2500000009212275</c:v>
                </c:pt>
                <c:pt idx="6980">
                  <c:v>8.2500000009213608</c:v>
                </c:pt>
                <c:pt idx="6981">
                  <c:v>8.2500000009214922</c:v>
                </c:pt>
                <c:pt idx="6982">
                  <c:v>8.2500000009216237</c:v>
                </c:pt>
                <c:pt idx="6983">
                  <c:v>8.2500000009217551</c:v>
                </c:pt>
                <c:pt idx="6984">
                  <c:v>8.2500000009218883</c:v>
                </c:pt>
                <c:pt idx="6985">
                  <c:v>8.2500000009220198</c:v>
                </c:pt>
                <c:pt idx="6986">
                  <c:v>8.2500000009221512</c:v>
                </c:pt>
                <c:pt idx="6987">
                  <c:v>8.2500000009222845</c:v>
                </c:pt>
                <c:pt idx="6988">
                  <c:v>8.2500000009224159</c:v>
                </c:pt>
                <c:pt idx="6989">
                  <c:v>8.2500000009225474</c:v>
                </c:pt>
                <c:pt idx="6990">
                  <c:v>8.2500000009226806</c:v>
                </c:pt>
                <c:pt idx="6991">
                  <c:v>8.250000000922812</c:v>
                </c:pt>
                <c:pt idx="6992">
                  <c:v>8.2500000009229435</c:v>
                </c:pt>
                <c:pt idx="6993">
                  <c:v>8.2500000009230767</c:v>
                </c:pt>
                <c:pt idx="6994">
                  <c:v>8.2500000009232082</c:v>
                </c:pt>
                <c:pt idx="6995">
                  <c:v>8.2500000009233396</c:v>
                </c:pt>
                <c:pt idx="6996">
                  <c:v>8.2500000009234729</c:v>
                </c:pt>
                <c:pt idx="6997">
                  <c:v>8.2500000009236043</c:v>
                </c:pt>
                <c:pt idx="6998">
                  <c:v>8.2500000009237358</c:v>
                </c:pt>
                <c:pt idx="6999">
                  <c:v>8.2500000009238672</c:v>
                </c:pt>
                <c:pt idx="7000">
                  <c:v>8.2500000009240004</c:v>
                </c:pt>
                <c:pt idx="7001">
                  <c:v>8.2500000009241319</c:v>
                </c:pt>
                <c:pt idx="7002">
                  <c:v>8.2500000009242633</c:v>
                </c:pt>
                <c:pt idx="7003">
                  <c:v>8.2500000009243966</c:v>
                </c:pt>
                <c:pt idx="7004">
                  <c:v>8.250000000924528</c:v>
                </c:pt>
                <c:pt idx="7005">
                  <c:v>8.2500000009246595</c:v>
                </c:pt>
                <c:pt idx="7006">
                  <c:v>8.2500000009247927</c:v>
                </c:pt>
                <c:pt idx="7007">
                  <c:v>8.2500000009249241</c:v>
                </c:pt>
                <c:pt idx="7008">
                  <c:v>8.2500000009250556</c:v>
                </c:pt>
                <c:pt idx="7009">
                  <c:v>8.2500000009251888</c:v>
                </c:pt>
                <c:pt idx="7010">
                  <c:v>8.2500000009253203</c:v>
                </c:pt>
                <c:pt idx="7011">
                  <c:v>8.2500000009254517</c:v>
                </c:pt>
                <c:pt idx="7012">
                  <c:v>8.2500000009255832</c:v>
                </c:pt>
                <c:pt idx="7013">
                  <c:v>8.2500000009257164</c:v>
                </c:pt>
                <c:pt idx="7014">
                  <c:v>8.2500000009258478</c:v>
                </c:pt>
                <c:pt idx="7015">
                  <c:v>8.2500000009259793</c:v>
                </c:pt>
                <c:pt idx="7016">
                  <c:v>8.2500000009261125</c:v>
                </c:pt>
                <c:pt idx="7017">
                  <c:v>8.250000000926244</c:v>
                </c:pt>
                <c:pt idx="7018">
                  <c:v>8.2500000009263754</c:v>
                </c:pt>
                <c:pt idx="7019">
                  <c:v>8.2500000009265086</c:v>
                </c:pt>
                <c:pt idx="7020">
                  <c:v>8.2500000009266401</c:v>
                </c:pt>
                <c:pt idx="7021">
                  <c:v>8.2500000009267715</c:v>
                </c:pt>
                <c:pt idx="7022">
                  <c:v>8.2500000009269048</c:v>
                </c:pt>
                <c:pt idx="7023">
                  <c:v>8.2500000009270362</c:v>
                </c:pt>
                <c:pt idx="7024">
                  <c:v>8.2500000009271677</c:v>
                </c:pt>
                <c:pt idx="7025">
                  <c:v>8.2500000009272991</c:v>
                </c:pt>
                <c:pt idx="7026">
                  <c:v>8.2500000009274324</c:v>
                </c:pt>
                <c:pt idx="7027">
                  <c:v>8.2500000009275638</c:v>
                </c:pt>
                <c:pt idx="7028">
                  <c:v>8.2500000009276953</c:v>
                </c:pt>
                <c:pt idx="7029">
                  <c:v>8.2500000009278285</c:v>
                </c:pt>
                <c:pt idx="7030">
                  <c:v>8.2500000009279599</c:v>
                </c:pt>
                <c:pt idx="7031">
                  <c:v>8.2500000009280914</c:v>
                </c:pt>
                <c:pt idx="7032">
                  <c:v>8.2500000009282246</c:v>
                </c:pt>
                <c:pt idx="7033">
                  <c:v>8.2500000009283561</c:v>
                </c:pt>
                <c:pt idx="7034">
                  <c:v>8.2500000009284875</c:v>
                </c:pt>
                <c:pt idx="7035">
                  <c:v>8.2500000009286207</c:v>
                </c:pt>
                <c:pt idx="7036">
                  <c:v>8.2500000009287522</c:v>
                </c:pt>
                <c:pt idx="7037">
                  <c:v>8.2500000009288836</c:v>
                </c:pt>
                <c:pt idx="7038">
                  <c:v>8.2500000009290169</c:v>
                </c:pt>
                <c:pt idx="7039">
                  <c:v>8.2500000009291483</c:v>
                </c:pt>
                <c:pt idx="7040">
                  <c:v>8.2500000009292798</c:v>
                </c:pt>
                <c:pt idx="7041">
                  <c:v>8.2500000009294112</c:v>
                </c:pt>
                <c:pt idx="7042">
                  <c:v>8.2500000009295444</c:v>
                </c:pt>
                <c:pt idx="7043">
                  <c:v>8.2500000009296759</c:v>
                </c:pt>
                <c:pt idx="7044">
                  <c:v>8.2500000009298073</c:v>
                </c:pt>
                <c:pt idx="7045">
                  <c:v>8.2500000009299406</c:v>
                </c:pt>
                <c:pt idx="7046">
                  <c:v>8.250000000930072</c:v>
                </c:pt>
                <c:pt idx="7047">
                  <c:v>8.2500000009302035</c:v>
                </c:pt>
                <c:pt idx="7048">
                  <c:v>8.2500000009303367</c:v>
                </c:pt>
                <c:pt idx="7049">
                  <c:v>8.2500000009304681</c:v>
                </c:pt>
                <c:pt idx="7050">
                  <c:v>8.2500000009305996</c:v>
                </c:pt>
                <c:pt idx="7051">
                  <c:v>8.2500000009307328</c:v>
                </c:pt>
                <c:pt idx="7052">
                  <c:v>8.2500000009308643</c:v>
                </c:pt>
                <c:pt idx="7053">
                  <c:v>8.2500000009309957</c:v>
                </c:pt>
                <c:pt idx="7054">
                  <c:v>8.2500000009311272</c:v>
                </c:pt>
                <c:pt idx="7055">
                  <c:v>8.2500000009312604</c:v>
                </c:pt>
                <c:pt idx="7056">
                  <c:v>8.2500000009313919</c:v>
                </c:pt>
                <c:pt idx="7057">
                  <c:v>8.2500000009315233</c:v>
                </c:pt>
                <c:pt idx="7058">
                  <c:v>8.2500000009316565</c:v>
                </c:pt>
                <c:pt idx="7059">
                  <c:v>8.250000000931788</c:v>
                </c:pt>
                <c:pt idx="7060">
                  <c:v>8.2500000009319194</c:v>
                </c:pt>
                <c:pt idx="7061">
                  <c:v>8.2500000009320527</c:v>
                </c:pt>
                <c:pt idx="7062">
                  <c:v>8.2500000009321841</c:v>
                </c:pt>
                <c:pt idx="7063">
                  <c:v>8.2500000009323156</c:v>
                </c:pt>
                <c:pt idx="7064">
                  <c:v>8.2500000009324488</c:v>
                </c:pt>
                <c:pt idx="7065">
                  <c:v>8.2500000009325802</c:v>
                </c:pt>
                <c:pt idx="7066">
                  <c:v>8.2500000009327117</c:v>
                </c:pt>
                <c:pt idx="7067">
                  <c:v>8.2500000009328431</c:v>
                </c:pt>
                <c:pt idx="7068">
                  <c:v>8.2500000009329764</c:v>
                </c:pt>
                <c:pt idx="7069">
                  <c:v>8.2500000009331078</c:v>
                </c:pt>
                <c:pt idx="7070">
                  <c:v>8.2500000009332393</c:v>
                </c:pt>
                <c:pt idx="7071">
                  <c:v>8.2500000009333725</c:v>
                </c:pt>
                <c:pt idx="7072">
                  <c:v>8.2500000009335039</c:v>
                </c:pt>
                <c:pt idx="7073">
                  <c:v>8.2500000009336354</c:v>
                </c:pt>
                <c:pt idx="7074">
                  <c:v>8.2500000009337686</c:v>
                </c:pt>
                <c:pt idx="7075">
                  <c:v>8.2500000009339001</c:v>
                </c:pt>
                <c:pt idx="7076">
                  <c:v>8.2500000009340315</c:v>
                </c:pt>
                <c:pt idx="7077">
                  <c:v>8.2500000009341647</c:v>
                </c:pt>
                <c:pt idx="7078">
                  <c:v>8.2500000009342962</c:v>
                </c:pt>
                <c:pt idx="7079">
                  <c:v>8.2500000009344276</c:v>
                </c:pt>
                <c:pt idx="7080">
                  <c:v>8.2500000009345609</c:v>
                </c:pt>
                <c:pt idx="7081">
                  <c:v>8.2500000009346923</c:v>
                </c:pt>
                <c:pt idx="7082">
                  <c:v>8.2500000009348238</c:v>
                </c:pt>
                <c:pt idx="7083">
                  <c:v>8.2500000009349552</c:v>
                </c:pt>
                <c:pt idx="7084">
                  <c:v>8.2500000009350885</c:v>
                </c:pt>
                <c:pt idx="7085">
                  <c:v>8.2500000009352199</c:v>
                </c:pt>
                <c:pt idx="7086">
                  <c:v>8.2500000009353514</c:v>
                </c:pt>
                <c:pt idx="7087">
                  <c:v>8.2500000009354846</c:v>
                </c:pt>
                <c:pt idx="7088">
                  <c:v>8.250000000935616</c:v>
                </c:pt>
                <c:pt idx="7089">
                  <c:v>8.2500000009357475</c:v>
                </c:pt>
                <c:pt idx="7090">
                  <c:v>8.2500000009358807</c:v>
                </c:pt>
                <c:pt idx="7091">
                  <c:v>8.2500000009360122</c:v>
                </c:pt>
                <c:pt idx="7092">
                  <c:v>8.2500000009361436</c:v>
                </c:pt>
                <c:pt idx="7093">
                  <c:v>8.2500000009362768</c:v>
                </c:pt>
                <c:pt idx="7094">
                  <c:v>8.2500000009364083</c:v>
                </c:pt>
                <c:pt idx="7095">
                  <c:v>8.2500000009365397</c:v>
                </c:pt>
                <c:pt idx="7096">
                  <c:v>8.2500000009366712</c:v>
                </c:pt>
                <c:pt idx="7097">
                  <c:v>8.2500000009368044</c:v>
                </c:pt>
                <c:pt idx="7098">
                  <c:v>8.2500000009369359</c:v>
                </c:pt>
                <c:pt idx="7099">
                  <c:v>8.2500000009370673</c:v>
                </c:pt>
                <c:pt idx="7100">
                  <c:v>8.2500000009372005</c:v>
                </c:pt>
                <c:pt idx="7101">
                  <c:v>8.250000000937332</c:v>
                </c:pt>
                <c:pt idx="7102">
                  <c:v>8.2500000009374634</c:v>
                </c:pt>
                <c:pt idx="7103">
                  <c:v>8.2500000009375967</c:v>
                </c:pt>
                <c:pt idx="7104">
                  <c:v>8.2500000009377281</c:v>
                </c:pt>
                <c:pt idx="7105">
                  <c:v>8.2500000009378596</c:v>
                </c:pt>
                <c:pt idx="7106">
                  <c:v>8.2500000009379928</c:v>
                </c:pt>
                <c:pt idx="7107">
                  <c:v>8.2500000009381242</c:v>
                </c:pt>
                <c:pt idx="7108">
                  <c:v>8.2500000009382557</c:v>
                </c:pt>
                <c:pt idx="7109">
                  <c:v>8.2500000009383871</c:v>
                </c:pt>
                <c:pt idx="7110">
                  <c:v>8.2500000009385204</c:v>
                </c:pt>
                <c:pt idx="7111">
                  <c:v>8.2500000009386518</c:v>
                </c:pt>
                <c:pt idx="7112">
                  <c:v>8.2500000009387833</c:v>
                </c:pt>
                <c:pt idx="7113">
                  <c:v>8.2500000009389165</c:v>
                </c:pt>
                <c:pt idx="7114">
                  <c:v>8.250000000939048</c:v>
                </c:pt>
                <c:pt idx="7115">
                  <c:v>8.2500000009391794</c:v>
                </c:pt>
                <c:pt idx="7116">
                  <c:v>8.2500000009393126</c:v>
                </c:pt>
                <c:pt idx="7117">
                  <c:v>8.2500000009394441</c:v>
                </c:pt>
                <c:pt idx="7118">
                  <c:v>8.2500000009395755</c:v>
                </c:pt>
                <c:pt idx="7119">
                  <c:v>8.2500000009397088</c:v>
                </c:pt>
                <c:pt idx="7120">
                  <c:v>8.2500000009398402</c:v>
                </c:pt>
                <c:pt idx="7121">
                  <c:v>8.2500000009399717</c:v>
                </c:pt>
                <c:pt idx="7122">
                  <c:v>8.2500000009401049</c:v>
                </c:pt>
                <c:pt idx="7123">
                  <c:v>8.2500000009402363</c:v>
                </c:pt>
                <c:pt idx="7124">
                  <c:v>8.2500000009403678</c:v>
                </c:pt>
                <c:pt idx="7125">
                  <c:v>8.2500000009404992</c:v>
                </c:pt>
                <c:pt idx="7126">
                  <c:v>8.2500000009406325</c:v>
                </c:pt>
                <c:pt idx="7127">
                  <c:v>8.2500000009407639</c:v>
                </c:pt>
                <c:pt idx="7128">
                  <c:v>8.2500000009408954</c:v>
                </c:pt>
                <c:pt idx="7129">
                  <c:v>8.2500000009410286</c:v>
                </c:pt>
                <c:pt idx="7130">
                  <c:v>8.25000000094116</c:v>
                </c:pt>
                <c:pt idx="7131">
                  <c:v>8.2500000009412915</c:v>
                </c:pt>
                <c:pt idx="7132">
                  <c:v>8.2500000009414247</c:v>
                </c:pt>
                <c:pt idx="7133">
                  <c:v>8.2500000009415562</c:v>
                </c:pt>
                <c:pt idx="7134">
                  <c:v>8.2500000009416876</c:v>
                </c:pt>
                <c:pt idx="7135">
                  <c:v>8.2500000009418208</c:v>
                </c:pt>
                <c:pt idx="7136">
                  <c:v>8.2500000009419523</c:v>
                </c:pt>
                <c:pt idx="7137">
                  <c:v>8.2500000009420837</c:v>
                </c:pt>
                <c:pt idx="7138">
                  <c:v>8.2500000009422152</c:v>
                </c:pt>
                <c:pt idx="7139">
                  <c:v>8.2500000009423484</c:v>
                </c:pt>
                <c:pt idx="7140">
                  <c:v>8.2500000009424799</c:v>
                </c:pt>
                <c:pt idx="7141">
                  <c:v>8.2500000009426113</c:v>
                </c:pt>
                <c:pt idx="7142">
                  <c:v>8.2500000009427445</c:v>
                </c:pt>
                <c:pt idx="7143">
                  <c:v>8.250000000942876</c:v>
                </c:pt>
                <c:pt idx="7144">
                  <c:v>8.2500000009430074</c:v>
                </c:pt>
                <c:pt idx="7145">
                  <c:v>8.2500000009431407</c:v>
                </c:pt>
                <c:pt idx="7146">
                  <c:v>8.2500000009432721</c:v>
                </c:pt>
                <c:pt idx="7147">
                  <c:v>8.2500000009434036</c:v>
                </c:pt>
                <c:pt idx="7148">
                  <c:v>8.2500000009435368</c:v>
                </c:pt>
                <c:pt idx="7149">
                  <c:v>8.2500000009436683</c:v>
                </c:pt>
                <c:pt idx="7150">
                  <c:v>8.2500000009437997</c:v>
                </c:pt>
                <c:pt idx="7151">
                  <c:v>8.2500000009439312</c:v>
                </c:pt>
                <c:pt idx="7152">
                  <c:v>8.2500000009440644</c:v>
                </c:pt>
                <c:pt idx="7153">
                  <c:v>8.2500000009441958</c:v>
                </c:pt>
                <c:pt idx="7154">
                  <c:v>8.2500000009443273</c:v>
                </c:pt>
                <c:pt idx="7155">
                  <c:v>8.2500000009444605</c:v>
                </c:pt>
                <c:pt idx="7156">
                  <c:v>8.250000000944592</c:v>
                </c:pt>
                <c:pt idx="7157">
                  <c:v>8.2500000009447234</c:v>
                </c:pt>
                <c:pt idx="7158">
                  <c:v>8.2500000009448566</c:v>
                </c:pt>
                <c:pt idx="7159">
                  <c:v>8.2500000009449881</c:v>
                </c:pt>
                <c:pt idx="7160">
                  <c:v>8.2500000009451195</c:v>
                </c:pt>
                <c:pt idx="7161">
                  <c:v>8.2500000009452528</c:v>
                </c:pt>
                <c:pt idx="7162">
                  <c:v>8.2500000009453842</c:v>
                </c:pt>
                <c:pt idx="7163">
                  <c:v>8.2500000009455157</c:v>
                </c:pt>
                <c:pt idx="7164">
                  <c:v>8.2500000009456471</c:v>
                </c:pt>
                <c:pt idx="7165">
                  <c:v>8.2500000009457803</c:v>
                </c:pt>
                <c:pt idx="7166">
                  <c:v>8.2500000009459118</c:v>
                </c:pt>
                <c:pt idx="7167">
                  <c:v>8.2500000009460432</c:v>
                </c:pt>
                <c:pt idx="7168">
                  <c:v>8.2500000009461765</c:v>
                </c:pt>
                <c:pt idx="7169">
                  <c:v>8.2500000009463079</c:v>
                </c:pt>
                <c:pt idx="7170">
                  <c:v>8.2500000009464394</c:v>
                </c:pt>
                <c:pt idx="7171">
                  <c:v>8.2500000009465726</c:v>
                </c:pt>
                <c:pt idx="7172">
                  <c:v>8.250000000946704</c:v>
                </c:pt>
                <c:pt idx="7173">
                  <c:v>8.2500000009468355</c:v>
                </c:pt>
                <c:pt idx="7174">
                  <c:v>8.2500000009469687</c:v>
                </c:pt>
                <c:pt idx="7175">
                  <c:v>8.2500000009471002</c:v>
                </c:pt>
                <c:pt idx="7176">
                  <c:v>8.2500000009472316</c:v>
                </c:pt>
                <c:pt idx="7177">
                  <c:v>8.2500000009473649</c:v>
                </c:pt>
                <c:pt idx="7178">
                  <c:v>8.2500000009474963</c:v>
                </c:pt>
                <c:pt idx="7179">
                  <c:v>8.2500000009476278</c:v>
                </c:pt>
                <c:pt idx="7180">
                  <c:v>8.2500000009477592</c:v>
                </c:pt>
                <c:pt idx="7181">
                  <c:v>8.2500000009478924</c:v>
                </c:pt>
                <c:pt idx="7182">
                  <c:v>8.2500000009480239</c:v>
                </c:pt>
                <c:pt idx="7183">
                  <c:v>8.2500000009481553</c:v>
                </c:pt>
                <c:pt idx="7184">
                  <c:v>8.2500000009482886</c:v>
                </c:pt>
                <c:pt idx="7185">
                  <c:v>8.25000000094842</c:v>
                </c:pt>
                <c:pt idx="7186">
                  <c:v>8.2500000009485515</c:v>
                </c:pt>
                <c:pt idx="7187">
                  <c:v>8.2500000009486847</c:v>
                </c:pt>
                <c:pt idx="7188">
                  <c:v>8.2500000009488161</c:v>
                </c:pt>
                <c:pt idx="7189">
                  <c:v>8.2500000009489476</c:v>
                </c:pt>
                <c:pt idx="7190">
                  <c:v>8.2500000009490808</c:v>
                </c:pt>
                <c:pt idx="7191">
                  <c:v>8.2500000009492123</c:v>
                </c:pt>
                <c:pt idx="7192">
                  <c:v>8.2500000009493437</c:v>
                </c:pt>
                <c:pt idx="7193">
                  <c:v>8.2500000009494752</c:v>
                </c:pt>
                <c:pt idx="7194">
                  <c:v>8.2500000009496084</c:v>
                </c:pt>
                <c:pt idx="7195">
                  <c:v>8.2500000009497398</c:v>
                </c:pt>
                <c:pt idx="7196">
                  <c:v>8.2500000009498713</c:v>
                </c:pt>
                <c:pt idx="7197">
                  <c:v>8.2500000009500045</c:v>
                </c:pt>
                <c:pt idx="7198">
                  <c:v>8.250000000950136</c:v>
                </c:pt>
                <c:pt idx="7199">
                  <c:v>8.2500000009502674</c:v>
                </c:pt>
                <c:pt idx="7200">
                  <c:v>8.2500000009504006</c:v>
                </c:pt>
                <c:pt idx="7201">
                  <c:v>8.2500000009505321</c:v>
                </c:pt>
                <c:pt idx="7202">
                  <c:v>8.2500000009506635</c:v>
                </c:pt>
                <c:pt idx="7203">
                  <c:v>8.2500000009507968</c:v>
                </c:pt>
                <c:pt idx="7204">
                  <c:v>8.2500000009509282</c:v>
                </c:pt>
                <c:pt idx="7205">
                  <c:v>8.2500000009510597</c:v>
                </c:pt>
                <c:pt idx="7206">
                  <c:v>8.2500000009511911</c:v>
                </c:pt>
                <c:pt idx="7207">
                  <c:v>8.2500000009513244</c:v>
                </c:pt>
                <c:pt idx="7208">
                  <c:v>8.2500000009514558</c:v>
                </c:pt>
                <c:pt idx="7209">
                  <c:v>8.2500000009515873</c:v>
                </c:pt>
                <c:pt idx="7210">
                  <c:v>8.2500000009517205</c:v>
                </c:pt>
                <c:pt idx="7211">
                  <c:v>8.2500000009518519</c:v>
                </c:pt>
                <c:pt idx="7212">
                  <c:v>8.2500000009519834</c:v>
                </c:pt>
                <c:pt idx="7213">
                  <c:v>8.2500000009521166</c:v>
                </c:pt>
                <c:pt idx="7214">
                  <c:v>8.2500000009522481</c:v>
                </c:pt>
                <c:pt idx="7215">
                  <c:v>8.2500000009523795</c:v>
                </c:pt>
                <c:pt idx="7216">
                  <c:v>8.2500000009525127</c:v>
                </c:pt>
                <c:pt idx="7217">
                  <c:v>8.2500000009526442</c:v>
                </c:pt>
                <c:pt idx="7218">
                  <c:v>8.2500000009527756</c:v>
                </c:pt>
                <c:pt idx="7219">
                  <c:v>8.2500000009529089</c:v>
                </c:pt>
                <c:pt idx="7220">
                  <c:v>8.2500000009530403</c:v>
                </c:pt>
                <c:pt idx="7221">
                  <c:v>8.2500000009531718</c:v>
                </c:pt>
                <c:pt idx="7222">
                  <c:v>8.2500000009533032</c:v>
                </c:pt>
                <c:pt idx="7223">
                  <c:v>8.2500000009534364</c:v>
                </c:pt>
                <c:pt idx="7224">
                  <c:v>8.2500000009535679</c:v>
                </c:pt>
                <c:pt idx="7225">
                  <c:v>8.2500000009536993</c:v>
                </c:pt>
                <c:pt idx="7226">
                  <c:v>8.2500000009538326</c:v>
                </c:pt>
                <c:pt idx="7227">
                  <c:v>8.250000000953964</c:v>
                </c:pt>
                <c:pt idx="7228">
                  <c:v>8.2500000009540955</c:v>
                </c:pt>
                <c:pt idx="7229">
                  <c:v>8.2500000009542287</c:v>
                </c:pt>
                <c:pt idx="7230">
                  <c:v>8.2500000009543601</c:v>
                </c:pt>
                <c:pt idx="7231">
                  <c:v>8.2500000009544916</c:v>
                </c:pt>
                <c:pt idx="7232">
                  <c:v>8.2500000009546248</c:v>
                </c:pt>
                <c:pt idx="7233">
                  <c:v>8.2500000009547563</c:v>
                </c:pt>
                <c:pt idx="7234">
                  <c:v>8.2500000009548877</c:v>
                </c:pt>
                <c:pt idx="7235">
                  <c:v>8.2500000009550192</c:v>
                </c:pt>
                <c:pt idx="7236">
                  <c:v>8.2500000009551524</c:v>
                </c:pt>
                <c:pt idx="7237">
                  <c:v>8.2500000009552839</c:v>
                </c:pt>
                <c:pt idx="7238">
                  <c:v>8.2500000009554153</c:v>
                </c:pt>
                <c:pt idx="7239">
                  <c:v>8.2500000009555485</c:v>
                </c:pt>
                <c:pt idx="7240">
                  <c:v>8.25000000095568</c:v>
                </c:pt>
                <c:pt idx="7241">
                  <c:v>8.2500000009558114</c:v>
                </c:pt>
                <c:pt idx="7242">
                  <c:v>8.2500000009559447</c:v>
                </c:pt>
                <c:pt idx="7243">
                  <c:v>8.2500000009560761</c:v>
                </c:pt>
                <c:pt idx="7244">
                  <c:v>8.2500000009562076</c:v>
                </c:pt>
                <c:pt idx="7245">
                  <c:v>8.2500000009563408</c:v>
                </c:pt>
                <c:pt idx="7246">
                  <c:v>8.2500000009564722</c:v>
                </c:pt>
                <c:pt idx="7247">
                  <c:v>8.2500000009566037</c:v>
                </c:pt>
                <c:pt idx="7248">
                  <c:v>8.2500000009567351</c:v>
                </c:pt>
                <c:pt idx="7249">
                  <c:v>8.2500000009568684</c:v>
                </c:pt>
                <c:pt idx="7250">
                  <c:v>8.2500000009569998</c:v>
                </c:pt>
                <c:pt idx="7251">
                  <c:v>8.2500000009571313</c:v>
                </c:pt>
                <c:pt idx="7252">
                  <c:v>8.2500000009572645</c:v>
                </c:pt>
                <c:pt idx="7253">
                  <c:v>8.2500000009573959</c:v>
                </c:pt>
                <c:pt idx="7254">
                  <c:v>8.2500000009575274</c:v>
                </c:pt>
                <c:pt idx="7255">
                  <c:v>8.2500000009576606</c:v>
                </c:pt>
                <c:pt idx="7256">
                  <c:v>8.2500000009577921</c:v>
                </c:pt>
                <c:pt idx="7257">
                  <c:v>8.2500000009579235</c:v>
                </c:pt>
                <c:pt idx="7258">
                  <c:v>8.2500000009580567</c:v>
                </c:pt>
                <c:pt idx="7259">
                  <c:v>8.2500000009581882</c:v>
                </c:pt>
                <c:pt idx="7260">
                  <c:v>8.2500000009583196</c:v>
                </c:pt>
                <c:pt idx="7261">
                  <c:v>8.2500000009584529</c:v>
                </c:pt>
                <c:pt idx="7262">
                  <c:v>8.2500000009585843</c:v>
                </c:pt>
                <c:pt idx="7263">
                  <c:v>8.2500000009587158</c:v>
                </c:pt>
                <c:pt idx="7264">
                  <c:v>8.2500000009588472</c:v>
                </c:pt>
                <c:pt idx="7265">
                  <c:v>8.2500000009589805</c:v>
                </c:pt>
                <c:pt idx="7266">
                  <c:v>8.2500000009591119</c:v>
                </c:pt>
                <c:pt idx="7267">
                  <c:v>8.2500000009592434</c:v>
                </c:pt>
                <c:pt idx="7268">
                  <c:v>8.2500000009593766</c:v>
                </c:pt>
                <c:pt idx="7269">
                  <c:v>8.250000000959508</c:v>
                </c:pt>
                <c:pt idx="7270">
                  <c:v>8.2500000009596395</c:v>
                </c:pt>
                <c:pt idx="7271">
                  <c:v>8.2500000009597727</c:v>
                </c:pt>
                <c:pt idx="7272">
                  <c:v>8.2500000009599042</c:v>
                </c:pt>
                <c:pt idx="7273">
                  <c:v>8.2500000009600356</c:v>
                </c:pt>
                <c:pt idx="7274">
                  <c:v>8.2500000009601688</c:v>
                </c:pt>
                <c:pt idx="7275">
                  <c:v>8.2500000009603003</c:v>
                </c:pt>
                <c:pt idx="7276">
                  <c:v>8.2500000009604317</c:v>
                </c:pt>
                <c:pt idx="7277">
                  <c:v>8.2500000009605632</c:v>
                </c:pt>
                <c:pt idx="7278">
                  <c:v>8.2500000009606964</c:v>
                </c:pt>
                <c:pt idx="7279">
                  <c:v>8.2500000009608279</c:v>
                </c:pt>
                <c:pt idx="7280">
                  <c:v>8.2500000009609593</c:v>
                </c:pt>
                <c:pt idx="7281">
                  <c:v>8.2500000009610925</c:v>
                </c:pt>
                <c:pt idx="7282">
                  <c:v>8.250000000961224</c:v>
                </c:pt>
                <c:pt idx="7283">
                  <c:v>8.2500000009613554</c:v>
                </c:pt>
                <c:pt idx="7284">
                  <c:v>8.2500000009614887</c:v>
                </c:pt>
                <c:pt idx="7285">
                  <c:v>8.2500000009616201</c:v>
                </c:pt>
                <c:pt idx="7286">
                  <c:v>8.2500000009617516</c:v>
                </c:pt>
                <c:pt idx="7287">
                  <c:v>8.2500000009618848</c:v>
                </c:pt>
                <c:pt idx="7288">
                  <c:v>8.2500000009620162</c:v>
                </c:pt>
                <c:pt idx="7289">
                  <c:v>8.2500000009621477</c:v>
                </c:pt>
                <c:pt idx="7290">
                  <c:v>8.2500000009622791</c:v>
                </c:pt>
                <c:pt idx="7291">
                  <c:v>8.2500000009624124</c:v>
                </c:pt>
                <c:pt idx="7292">
                  <c:v>8.2500000009625438</c:v>
                </c:pt>
                <c:pt idx="7293">
                  <c:v>8.2500000009626753</c:v>
                </c:pt>
                <c:pt idx="7294">
                  <c:v>8.2500000009628085</c:v>
                </c:pt>
                <c:pt idx="7295">
                  <c:v>8.2500000009629399</c:v>
                </c:pt>
                <c:pt idx="7296">
                  <c:v>8.2500000009630714</c:v>
                </c:pt>
                <c:pt idx="7297">
                  <c:v>8.2500000009632046</c:v>
                </c:pt>
                <c:pt idx="7298">
                  <c:v>8.2500000009633361</c:v>
                </c:pt>
                <c:pt idx="7299">
                  <c:v>8.2500000009634675</c:v>
                </c:pt>
                <c:pt idx="7300">
                  <c:v>8.2500000009636008</c:v>
                </c:pt>
                <c:pt idx="7301">
                  <c:v>8.2500000009637322</c:v>
                </c:pt>
                <c:pt idx="7302">
                  <c:v>8.2500000009638637</c:v>
                </c:pt>
                <c:pt idx="7303">
                  <c:v>8.2500000009639969</c:v>
                </c:pt>
                <c:pt idx="7304">
                  <c:v>8.2500000009641283</c:v>
                </c:pt>
                <c:pt idx="7305">
                  <c:v>8.2500000009642598</c:v>
                </c:pt>
                <c:pt idx="7306">
                  <c:v>8.2500000009643912</c:v>
                </c:pt>
                <c:pt idx="7307">
                  <c:v>8.2500000009645245</c:v>
                </c:pt>
                <c:pt idx="7308">
                  <c:v>8.2500000009646559</c:v>
                </c:pt>
                <c:pt idx="7309">
                  <c:v>8.2500000009647874</c:v>
                </c:pt>
                <c:pt idx="7310">
                  <c:v>8.2500000009649206</c:v>
                </c:pt>
                <c:pt idx="7311">
                  <c:v>8.250000000965052</c:v>
                </c:pt>
                <c:pt idx="7312">
                  <c:v>8.2500000009651835</c:v>
                </c:pt>
                <c:pt idx="7313">
                  <c:v>8.2500000009653167</c:v>
                </c:pt>
                <c:pt idx="7314">
                  <c:v>8.2500000009654482</c:v>
                </c:pt>
                <c:pt idx="7315">
                  <c:v>8.2500000009655796</c:v>
                </c:pt>
                <c:pt idx="7316">
                  <c:v>8.2500000009657128</c:v>
                </c:pt>
                <c:pt idx="7317">
                  <c:v>8.2500000009658443</c:v>
                </c:pt>
                <c:pt idx="7318">
                  <c:v>8.2500000009659757</c:v>
                </c:pt>
                <c:pt idx="7319">
                  <c:v>8.2500000009661072</c:v>
                </c:pt>
                <c:pt idx="7320">
                  <c:v>8.2500000009662404</c:v>
                </c:pt>
                <c:pt idx="7321">
                  <c:v>8.2500000009663719</c:v>
                </c:pt>
                <c:pt idx="7322">
                  <c:v>8.2500000009665033</c:v>
                </c:pt>
                <c:pt idx="7323">
                  <c:v>8.2500000009666365</c:v>
                </c:pt>
                <c:pt idx="7324">
                  <c:v>8.250000000966768</c:v>
                </c:pt>
                <c:pt idx="7325">
                  <c:v>8.2500000009668994</c:v>
                </c:pt>
                <c:pt idx="7326">
                  <c:v>8.2500000009670327</c:v>
                </c:pt>
                <c:pt idx="7327">
                  <c:v>8.2500000009671641</c:v>
                </c:pt>
                <c:pt idx="7328">
                  <c:v>8.2500000009672956</c:v>
                </c:pt>
                <c:pt idx="7329">
                  <c:v>8.2500000009674288</c:v>
                </c:pt>
                <c:pt idx="7330">
                  <c:v>8.2500000009675603</c:v>
                </c:pt>
                <c:pt idx="7331">
                  <c:v>8.2500000009676917</c:v>
                </c:pt>
                <c:pt idx="7332">
                  <c:v>8.2500000009678232</c:v>
                </c:pt>
                <c:pt idx="7333">
                  <c:v>8.2500000009679564</c:v>
                </c:pt>
                <c:pt idx="7334">
                  <c:v>8.2500000009680878</c:v>
                </c:pt>
                <c:pt idx="7335">
                  <c:v>8.2500000009682193</c:v>
                </c:pt>
                <c:pt idx="7336">
                  <c:v>8.2500000009683525</c:v>
                </c:pt>
                <c:pt idx="7337">
                  <c:v>8.250000000968484</c:v>
                </c:pt>
                <c:pt idx="7338">
                  <c:v>8.2500000009686154</c:v>
                </c:pt>
                <c:pt idx="7339">
                  <c:v>8.2500000009687486</c:v>
                </c:pt>
                <c:pt idx="7340">
                  <c:v>8.2500000009688801</c:v>
                </c:pt>
                <c:pt idx="7341">
                  <c:v>8.2500000009690115</c:v>
                </c:pt>
                <c:pt idx="7342">
                  <c:v>8.2500000009691448</c:v>
                </c:pt>
                <c:pt idx="7343">
                  <c:v>8.2500000009692762</c:v>
                </c:pt>
                <c:pt idx="7344">
                  <c:v>8.2500000009694077</c:v>
                </c:pt>
                <c:pt idx="7345">
                  <c:v>8.2500000009695391</c:v>
                </c:pt>
                <c:pt idx="7346">
                  <c:v>8.2500000009696723</c:v>
                </c:pt>
                <c:pt idx="7347">
                  <c:v>8.2500000009698038</c:v>
                </c:pt>
                <c:pt idx="7348">
                  <c:v>8.2500000009699352</c:v>
                </c:pt>
                <c:pt idx="7349">
                  <c:v>8.2500000009700685</c:v>
                </c:pt>
                <c:pt idx="7350">
                  <c:v>8.2500000009701999</c:v>
                </c:pt>
                <c:pt idx="7351">
                  <c:v>8.2500000009703314</c:v>
                </c:pt>
                <c:pt idx="7352">
                  <c:v>8.2500000009704646</c:v>
                </c:pt>
                <c:pt idx="7353">
                  <c:v>8.250000000970596</c:v>
                </c:pt>
                <c:pt idx="7354">
                  <c:v>8.2500000009707275</c:v>
                </c:pt>
                <c:pt idx="7355">
                  <c:v>8.2500000009708607</c:v>
                </c:pt>
                <c:pt idx="7356">
                  <c:v>8.2500000009709922</c:v>
                </c:pt>
                <c:pt idx="7357">
                  <c:v>8.2500000009711236</c:v>
                </c:pt>
                <c:pt idx="7358">
                  <c:v>8.2500000009712569</c:v>
                </c:pt>
                <c:pt idx="7359">
                  <c:v>8.2500000009713883</c:v>
                </c:pt>
                <c:pt idx="7360">
                  <c:v>8.2500000009715198</c:v>
                </c:pt>
                <c:pt idx="7361">
                  <c:v>8.2500000009716512</c:v>
                </c:pt>
                <c:pt idx="7362">
                  <c:v>8.2500000009717844</c:v>
                </c:pt>
                <c:pt idx="7363">
                  <c:v>8.2500000009719159</c:v>
                </c:pt>
                <c:pt idx="7364">
                  <c:v>8.2500000009720473</c:v>
                </c:pt>
                <c:pt idx="7365">
                  <c:v>8.2500000009721806</c:v>
                </c:pt>
                <c:pt idx="7366">
                  <c:v>8.250000000972312</c:v>
                </c:pt>
                <c:pt idx="7367">
                  <c:v>8.2500000009724435</c:v>
                </c:pt>
                <c:pt idx="7368">
                  <c:v>8.2500000009725767</c:v>
                </c:pt>
                <c:pt idx="7369">
                  <c:v>8.2500000009727081</c:v>
                </c:pt>
                <c:pt idx="7370">
                  <c:v>8.2500000009728396</c:v>
                </c:pt>
                <c:pt idx="7371">
                  <c:v>8.2500000009729728</c:v>
                </c:pt>
                <c:pt idx="7372">
                  <c:v>8.2500000009731043</c:v>
                </c:pt>
                <c:pt idx="7373">
                  <c:v>8.2500000009732357</c:v>
                </c:pt>
                <c:pt idx="7374">
                  <c:v>8.2500000009733672</c:v>
                </c:pt>
                <c:pt idx="7375">
                  <c:v>8.2500000009735004</c:v>
                </c:pt>
                <c:pt idx="7376">
                  <c:v>8.2500000009736318</c:v>
                </c:pt>
                <c:pt idx="7377">
                  <c:v>8.2500000009737633</c:v>
                </c:pt>
                <c:pt idx="7378">
                  <c:v>8.2500000009738965</c:v>
                </c:pt>
                <c:pt idx="7379">
                  <c:v>8.250000000974028</c:v>
                </c:pt>
                <c:pt idx="7380">
                  <c:v>8.2500000009741594</c:v>
                </c:pt>
                <c:pt idx="7381">
                  <c:v>8.2500000009742926</c:v>
                </c:pt>
                <c:pt idx="7382">
                  <c:v>8.2500000009744241</c:v>
                </c:pt>
                <c:pt idx="7383">
                  <c:v>8.2500000009745555</c:v>
                </c:pt>
                <c:pt idx="7384">
                  <c:v>8.2500000009746888</c:v>
                </c:pt>
                <c:pt idx="7385">
                  <c:v>8.2500000009748202</c:v>
                </c:pt>
                <c:pt idx="7386">
                  <c:v>8.2500000009749517</c:v>
                </c:pt>
                <c:pt idx="7387">
                  <c:v>8.2500000009750831</c:v>
                </c:pt>
                <c:pt idx="7388">
                  <c:v>8.2500000009752164</c:v>
                </c:pt>
                <c:pt idx="7389">
                  <c:v>8.2500000009753478</c:v>
                </c:pt>
                <c:pt idx="7390">
                  <c:v>8.2500000009754793</c:v>
                </c:pt>
                <c:pt idx="7391">
                  <c:v>8.2500000009756125</c:v>
                </c:pt>
                <c:pt idx="7392">
                  <c:v>8.2500000009757439</c:v>
                </c:pt>
                <c:pt idx="7393">
                  <c:v>8.2500000009758754</c:v>
                </c:pt>
                <c:pt idx="7394">
                  <c:v>8.2500000009760086</c:v>
                </c:pt>
                <c:pt idx="7395">
                  <c:v>8.2500000009761401</c:v>
                </c:pt>
                <c:pt idx="7396">
                  <c:v>8.2500000009762715</c:v>
                </c:pt>
                <c:pt idx="7397">
                  <c:v>8.2500000009764047</c:v>
                </c:pt>
                <c:pt idx="7398">
                  <c:v>8.2500000009765362</c:v>
                </c:pt>
                <c:pt idx="7399">
                  <c:v>8.2500000009766676</c:v>
                </c:pt>
                <c:pt idx="7400">
                  <c:v>8.2500000009768009</c:v>
                </c:pt>
                <c:pt idx="7401">
                  <c:v>8.2500000009769323</c:v>
                </c:pt>
                <c:pt idx="7402">
                  <c:v>8.2500000009770638</c:v>
                </c:pt>
                <c:pt idx="7403">
                  <c:v>8.2500000009771952</c:v>
                </c:pt>
                <c:pt idx="7404">
                  <c:v>8.2500000009773284</c:v>
                </c:pt>
                <c:pt idx="7405">
                  <c:v>8.2500000009774599</c:v>
                </c:pt>
                <c:pt idx="7406">
                  <c:v>8.2500000009775913</c:v>
                </c:pt>
                <c:pt idx="7407">
                  <c:v>8.2500000009777246</c:v>
                </c:pt>
                <c:pt idx="7408">
                  <c:v>8.250000000977856</c:v>
                </c:pt>
                <c:pt idx="7409">
                  <c:v>8.2500000009779875</c:v>
                </c:pt>
                <c:pt idx="7410">
                  <c:v>8.2500000009781207</c:v>
                </c:pt>
                <c:pt idx="7411">
                  <c:v>8.2500000009782521</c:v>
                </c:pt>
                <c:pt idx="7412">
                  <c:v>8.2500000009783836</c:v>
                </c:pt>
                <c:pt idx="7413">
                  <c:v>8.2500000009785168</c:v>
                </c:pt>
                <c:pt idx="7414">
                  <c:v>8.2500000009786483</c:v>
                </c:pt>
                <c:pt idx="7415">
                  <c:v>8.2500000009787797</c:v>
                </c:pt>
                <c:pt idx="7416">
                  <c:v>8.2500000009789112</c:v>
                </c:pt>
                <c:pt idx="7417">
                  <c:v>8.2500000009790444</c:v>
                </c:pt>
                <c:pt idx="7418">
                  <c:v>8.2500000009791759</c:v>
                </c:pt>
                <c:pt idx="7419">
                  <c:v>8.2500000009793073</c:v>
                </c:pt>
                <c:pt idx="7420">
                  <c:v>8.2500000009794405</c:v>
                </c:pt>
                <c:pt idx="7421">
                  <c:v>8.250000000979572</c:v>
                </c:pt>
                <c:pt idx="7422">
                  <c:v>8.2500000009797034</c:v>
                </c:pt>
                <c:pt idx="7423">
                  <c:v>8.2500000009798367</c:v>
                </c:pt>
                <c:pt idx="7424">
                  <c:v>8.2500000009799681</c:v>
                </c:pt>
                <c:pt idx="7425">
                  <c:v>8.2500000009800996</c:v>
                </c:pt>
                <c:pt idx="7426">
                  <c:v>8.2500000009802328</c:v>
                </c:pt>
                <c:pt idx="7427">
                  <c:v>8.2500000009803642</c:v>
                </c:pt>
                <c:pt idx="7428">
                  <c:v>8.2500000009804957</c:v>
                </c:pt>
                <c:pt idx="7429">
                  <c:v>8.2500000009806271</c:v>
                </c:pt>
                <c:pt idx="7430">
                  <c:v>8.2500000009807604</c:v>
                </c:pt>
                <c:pt idx="7431">
                  <c:v>8.2500000009808918</c:v>
                </c:pt>
                <c:pt idx="7432">
                  <c:v>8.2500000009810233</c:v>
                </c:pt>
                <c:pt idx="7433">
                  <c:v>8.2500000009811565</c:v>
                </c:pt>
                <c:pt idx="7434">
                  <c:v>8.2500000009812879</c:v>
                </c:pt>
                <c:pt idx="7435">
                  <c:v>8.2500000009814194</c:v>
                </c:pt>
                <c:pt idx="7436">
                  <c:v>8.2500000009815526</c:v>
                </c:pt>
                <c:pt idx="7437">
                  <c:v>8.2500000009816841</c:v>
                </c:pt>
                <c:pt idx="7438">
                  <c:v>8.2500000009818155</c:v>
                </c:pt>
                <c:pt idx="7439">
                  <c:v>8.2500000009819487</c:v>
                </c:pt>
                <c:pt idx="7440">
                  <c:v>8.2500000009820802</c:v>
                </c:pt>
                <c:pt idx="7441">
                  <c:v>8.2500000009822116</c:v>
                </c:pt>
                <c:pt idx="7442">
                  <c:v>8.2500000009823449</c:v>
                </c:pt>
                <c:pt idx="7443">
                  <c:v>8.2500000009824763</c:v>
                </c:pt>
                <c:pt idx="7444">
                  <c:v>8.2500000009826078</c:v>
                </c:pt>
                <c:pt idx="7445">
                  <c:v>8.2500000009827392</c:v>
                </c:pt>
                <c:pt idx="7446">
                  <c:v>8.2500000009828725</c:v>
                </c:pt>
                <c:pt idx="7447">
                  <c:v>8.2500000009830039</c:v>
                </c:pt>
                <c:pt idx="7448">
                  <c:v>8.2500000009831354</c:v>
                </c:pt>
                <c:pt idx="7449">
                  <c:v>8.2500000009832686</c:v>
                </c:pt>
                <c:pt idx="7450">
                  <c:v>8.2500000009834</c:v>
                </c:pt>
                <c:pt idx="7451">
                  <c:v>8.2500000009835315</c:v>
                </c:pt>
                <c:pt idx="7452">
                  <c:v>8.2500000009836647</c:v>
                </c:pt>
                <c:pt idx="7453">
                  <c:v>8.2500000009837962</c:v>
                </c:pt>
                <c:pt idx="7454">
                  <c:v>8.2500000009839276</c:v>
                </c:pt>
                <c:pt idx="7455">
                  <c:v>8.2500000009840608</c:v>
                </c:pt>
                <c:pt idx="7456">
                  <c:v>8.2500000009841923</c:v>
                </c:pt>
                <c:pt idx="7457">
                  <c:v>8.2500000009843237</c:v>
                </c:pt>
                <c:pt idx="7458">
                  <c:v>8.2500000009844552</c:v>
                </c:pt>
                <c:pt idx="7459">
                  <c:v>8.2500000009845884</c:v>
                </c:pt>
                <c:pt idx="7460">
                  <c:v>8.2500000009847199</c:v>
                </c:pt>
                <c:pt idx="7461">
                  <c:v>8.2500000009848513</c:v>
                </c:pt>
                <c:pt idx="7462">
                  <c:v>8.2500000009849845</c:v>
                </c:pt>
                <c:pt idx="7463">
                  <c:v>8.250000000985116</c:v>
                </c:pt>
                <c:pt idx="7464">
                  <c:v>8.2500000009852474</c:v>
                </c:pt>
                <c:pt idx="7465">
                  <c:v>8.2500000009853807</c:v>
                </c:pt>
                <c:pt idx="7466">
                  <c:v>8.2500000009855121</c:v>
                </c:pt>
                <c:pt idx="7467">
                  <c:v>8.2500000009856436</c:v>
                </c:pt>
                <c:pt idx="7468">
                  <c:v>8.2500000009857768</c:v>
                </c:pt>
                <c:pt idx="7469">
                  <c:v>8.2500000009859082</c:v>
                </c:pt>
                <c:pt idx="7470">
                  <c:v>8.2500000009860397</c:v>
                </c:pt>
                <c:pt idx="7471">
                  <c:v>8.2500000009861711</c:v>
                </c:pt>
                <c:pt idx="7472">
                  <c:v>8.2500000009863044</c:v>
                </c:pt>
                <c:pt idx="7473">
                  <c:v>8.2500000009864358</c:v>
                </c:pt>
                <c:pt idx="7474">
                  <c:v>8.2500000009865673</c:v>
                </c:pt>
                <c:pt idx="7475">
                  <c:v>8.2500000009867005</c:v>
                </c:pt>
                <c:pt idx="7476">
                  <c:v>8.2500000009868319</c:v>
                </c:pt>
                <c:pt idx="7477">
                  <c:v>8.2500000009869634</c:v>
                </c:pt>
                <c:pt idx="7478">
                  <c:v>8.2500000009870966</c:v>
                </c:pt>
                <c:pt idx="7479">
                  <c:v>8.2500000009872281</c:v>
                </c:pt>
                <c:pt idx="7480">
                  <c:v>8.2500000009873595</c:v>
                </c:pt>
                <c:pt idx="7481">
                  <c:v>8.2500000009874928</c:v>
                </c:pt>
                <c:pt idx="7482">
                  <c:v>8.2500000009876242</c:v>
                </c:pt>
                <c:pt idx="7483">
                  <c:v>8.2500000009877557</c:v>
                </c:pt>
                <c:pt idx="7484">
                  <c:v>8.2500000009878889</c:v>
                </c:pt>
                <c:pt idx="7485">
                  <c:v>8.2500000009880203</c:v>
                </c:pt>
                <c:pt idx="7486">
                  <c:v>8.2500000009881518</c:v>
                </c:pt>
                <c:pt idx="7487">
                  <c:v>8.2500000009882832</c:v>
                </c:pt>
                <c:pt idx="7488">
                  <c:v>8.2500000009884165</c:v>
                </c:pt>
                <c:pt idx="7489">
                  <c:v>8.2500000009885479</c:v>
                </c:pt>
                <c:pt idx="7490">
                  <c:v>8.2500000009886794</c:v>
                </c:pt>
                <c:pt idx="7491">
                  <c:v>8.2500000009888126</c:v>
                </c:pt>
                <c:pt idx="7492">
                  <c:v>8.250000000988944</c:v>
                </c:pt>
                <c:pt idx="7493">
                  <c:v>8.2500000009890755</c:v>
                </c:pt>
                <c:pt idx="7494">
                  <c:v>8.2500000009892087</c:v>
                </c:pt>
                <c:pt idx="7495">
                  <c:v>8.2500000009893402</c:v>
                </c:pt>
                <c:pt idx="7496">
                  <c:v>8.2500000009894716</c:v>
                </c:pt>
                <c:pt idx="7497">
                  <c:v>8.2500000009896048</c:v>
                </c:pt>
                <c:pt idx="7498">
                  <c:v>8.2500000009897363</c:v>
                </c:pt>
                <c:pt idx="7499">
                  <c:v>8.2500000009898677</c:v>
                </c:pt>
                <c:pt idx="7500">
                  <c:v>8.2500000009899992</c:v>
                </c:pt>
                <c:pt idx="7501">
                  <c:v>8.2500000009901324</c:v>
                </c:pt>
                <c:pt idx="7502">
                  <c:v>8.2500000009902639</c:v>
                </c:pt>
                <c:pt idx="7503">
                  <c:v>8.2500000009903953</c:v>
                </c:pt>
                <c:pt idx="7504">
                  <c:v>8.2500000009905285</c:v>
                </c:pt>
                <c:pt idx="7505">
                  <c:v>8.25000000099066</c:v>
                </c:pt>
                <c:pt idx="7506">
                  <c:v>8.2500000009907914</c:v>
                </c:pt>
                <c:pt idx="7507">
                  <c:v>8.2500000009909247</c:v>
                </c:pt>
                <c:pt idx="7508">
                  <c:v>8.2500000009910561</c:v>
                </c:pt>
                <c:pt idx="7509">
                  <c:v>8.2500000009911876</c:v>
                </c:pt>
                <c:pt idx="7510">
                  <c:v>8.2500000009913208</c:v>
                </c:pt>
                <c:pt idx="7511">
                  <c:v>8.2500000009914523</c:v>
                </c:pt>
                <c:pt idx="7512">
                  <c:v>8.2500000009915837</c:v>
                </c:pt>
                <c:pt idx="7513">
                  <c:v>8.2500000009917152</c:v>
                </c:pt>
                <c:pt idx="7514">
                  <c:v>8.2500000009918484</c:v>
                </c:pt>
                <c:pt idx="7515">
                  <c:v>8.2500000009919798</c:v>
                </c:pt>
                <c:pt idx="7516">
                  <c:v>8.2500000009921113</c:v>
                </c:pt>
                <c:pt idx="7517">
                  <c:v>8.2500000009922445</c:v>
                </c:pt>
                <c:pt idx="7518">
                  <c:v>8.250000000992376</c:v>
                </c:pt>
                <c:pt idx="7519">
                  <c:v>8.2500000009925074</c:v>
                </c:pt>
                <c:pt idx="7520">
                  <c:v>8.2500000009926406</c:v>
                </c:pt>
                <c:pt idx="7521">
                  <c:v>8.2500000009927721</c:v>
                </c:pt>
                <c:pt idx="7522">
                  <c:v>8.2500000009929035</c:v>
                </c:pt>
                <c:pt idx="7523">
                  <c:v>8.2500000009930368</c:v>
                </c:pt>
                <c:pt idx="7524">
                  <c:v>8.2500000009931682</c:v>
                </c:pt>
                <c:pt idx="7525">
                  <c:v>8.2500000009932997</c:v>
                </c:pt>
                <c:pt idx="7526">
                  <c:v>8.2500000009934311</c:v>
                </c:pt>
                <c:pt idx="7527">
                  <c:v>8.2500000009935643</c:v>
                </c:pt>
                <c:pt idx="7528">
                  <c:v>8.2500000009936958</c:v>
                </c:pt>
                <c:pt idx="7529">
                  <c:v>8.2500000009938272</c:v>
                </c:pt>
                <c:pt idx="7530">
                  <c:v>8.2500000009939605</c:v>
                </c:pt>
                <c:pt idx="7531">
                  <c:v>8.2500000009940919</c:v>
                </c:pt>
                <c:pt idx="7532">
                  <c:v>8.2500000009942234</c:v>
                </c:pt>
                <c:pt idx="7533">
                  <c:v>8.2500000009943566</c:v>
                </c:pt>
                <c:pt idx="7534">
                  <c:v>8.250000000994488</c:v>
                </c:pt>
                <c:pt idx="7535">
                  <c:v>8.2500000009946195</c:v>
                </c:pt>
                <c:pt idx="7536">
                  <c:v>8.2500000009947527</c:v>
                </c:pt>
                <c:pt idx="7537">
                  <c:v>8.2500000009948842</c:v>
                </c:pt>
                <c:pt idx="7538">
                  <c:v>8.2500000009950156</c:v>
                </c:pt>
                <c:pt idx="7539">
                  <c:v>8.2500000009951489</c:v>
                </c:pt>
                <c:pt idx="7540">
                  <c:v>8.2500000009952803</c:v>
                </c:pt>
                <c:pt idx="7541">
                  <c:v>8.2500000009954118</c:v>
                </c:pt>
                <c:pt idx="7542">
                  <c:v>8.2500000009955432</c:v>
                </c:pt>
                <c:pt idx="7543">
                  <c:v>8.2500000009956764</c:v>
                </c:pt>
                <c:pt idx="7544">
                  <c:v>8.2500000009958079</c:v>
                </c:pt>
                <c:pt idx="7545">
                  <c:v>8.2500000009959393</c:v>
                </c:pt>
                <c:pt idx="7546">
                  <c:v>8.2500000009960726</c:v>
                </c:pt>
                <c:pt idx="7547">
                  <c:v>8.250000000996204</c:v>
                </c:pt>
                <c:pt idx="7548">
                  <c:v>8.2500000009963355</c:v>
                </c:pt>
                <c:pt idx="7549">
                  <c:v>8.2500000009964687</c:v>
                </c:pt>
                <c:pt idx="7550">
                  <c:v>8.2500000009966001</c:v>
                </c:pt>
                <c:pt idx="7551">
                  <c:v>8.2500000009967316</c:v>
                </c:pt>
                <c:pt idx="7552">
                  <c:v>8.2500000009968648</c:v>
                </c:pt>
                <c:pt idx="7553">
                  <c:v>8.2500000009969963</c:v>
                </c:pt>
                <c:pt idx="7554">
                  <c:v>8.2500000009971277</c:v>
                </c:pt>
                <c:pt idx="7555">
                  <c:v>8.2500000009972592</c:v>
                </c:pt>
                <c:pt idx="7556">
                  <c:v>8.2500000009973924</c:v>
                </c:pt>
                <c:pt idx="7557">
                  <c:v>8.2500000009975238</c:v>
                </c:pt>
                <c:pt idx="7558">
                  <c:v>8.2500000009976553</c:v>
                </c:pt>
                <c:pt idx="7559">
                  <c:v>8.2500000009977885</c:v>
                </c:pt>
                <c:pt idx="7560">
                  <c:v>8.25000000099792</c:v>
                </c:pt>
                <c:pt idx="7561">
                  <c:v>8.2500000009980514</c:v>
                </c:pt>
                <c:pt idx="7562">
                  <c:v>8.2500000009981846</c:v>
                </c:pt>
                <c:pt idx="7563">
                  <c:v>8.2500000009983161</c:v>
                </c:pt>
                <c:pt idx="7564">
                  <c:v>8.2500000009984475</c:v>
                </c:pt>
                <c:pt idx="7565">
                  <c:v>8.2500000009985808</c:v>
                </c:pt>
                <c:pt idx="7566">
                  <c:v>8.2500000009987122</c:v>
                </c:pt>
                <c:pt idx="7567">
                  <c:v>8.2500000009988437</c:v>
                </c:pt>
                <c:pt idx="7568">
                  <c:v>8.2500000009989751</c:v>
                </c:pt>
                <c:pt idx="7569">
                  <c:v>8.2500000009991084</c:v>
                </c:pt>
                <c:pt idx="7570">
                  <c:v>8.2500000009992398</c:v>
                </c:pt>
                <c:pt idx="7571">
                  <c:v>8.2500000009993713</c:v>
                </c:pt>
                <c:pt idx="7572">
                  <c:v>8.2500000009995045</c:v>
                </c:pt>
                <c:pt idx="7573">
                  <c:v>8.2500000009996359</c:v>
                </c:pt>
                <c:pt idx="7574">
                  <c:v>8.2500000009997674</c:v>
                </c:pt>
                <c:pt idx="7575">
                  <c:v>8.2500000009999006</c:v>
                </c:pt>
                <c:pt idx="7576">
                  <c:v>8.2500000010000321</c:v>
                </c:pt>
                <c:pt idx="7577">
                  <c:v>8.2500000010001635</c:v>
                </c:pt>
                <c:pt idx="7578">
                  <c:v>8.2500000010002967</c:v>
                </c:pt>
                <c:pt idx="7579">
                  <c:v>8.2500000010004282</c:v>
                </c:pt>
                <c:pt idx="7580">
                  <c:v>8.2500000010005596</c:v>
                </c:pt>
                <c:pt idx="7581">
                  <c:v>8.2500000010006929</c:v>
                </c:pt>
                <c:pt idx="7582">
                  <c:v>8.2500000010008243</c:v>
                </c:pt>
                <c:pt idx="7583">
                  <c:v>8.2500000010009558</c:v>
                </c:pt>
                <c:pt idx="7584">
                  <c:v>8.2500000010010872</c:v>
                </c:pt>
                <c:pt idx="7585">
                  <c:v>8.2500000010012204</c:v>
                </c:pt>
                <c:pt idx="7586">
                  <c:v>8.2500000010013519</c:v>
                </c:pt>
                <c:pt idx="7587">
                  <c:v>8.2500000010014833</c:v>
                </c:pt>
                <c:pt idx="7588">
                  <c:v>8.2500000010016166</c:v>
                </c:pt>
                <c:pt idx="7589">
                  <c:v>8.250000001001748</c:v>
                </c:pt>
                <c:pt idx="7590">
                  <c:v>8.2500000010018795</c:v>
                </c:pt>
                <c:pt idx="7591">
                  <c:v>8.2500000010020127</c:v>
                </c:pt>
                <c:pt idx="7592">
                  <c:v>8.2500000010021441</c:v>
                </c:pt>
                <c:pt idx="7593">
                  <c:v>8.2500000010022756</c:v>
                </c:pt>
                <c:pt idx="7594">
                  <c:v>8.2500000010024088</c:v>
                </c:pt>
                <c:pt idx="7595">
                  <c:v>8.2500000010025403</c:v>
                </c:pt>
                <c:pt idx="7596">
                  <c:v>8.2500000010026717</c:v>
                </c:pt>
                <c:pt idx="7597">
                  <c:v>8.2500000010028032</c:v>
                </c:pt>
                <c:pt idx="7598">
                  <c:v>8.2500000010029364</c:v>
                </c:pt>
                <c:pt idx="7599">
                  <c:v>8.2500000010030679</c:v>
                </c:pt>
                <c:pt idx="7600">
                  <c:v>8.2500000010031993</c:v>
                </c:pt>
                <c:pt idx="7601">
                  <c:v>8.2500000010033325</c:v>
                </c:pt>
                <c:pt idx="7602">
                  <c:v>8.250000001003464</c:v>
                </c:pt>
                <c:pt idx="7603">
                  <c:v>8.2500000010035954</c:v>
                </c:pt>
                <c:pt idx="7604">
                  <c:v>8.2500000010037287</c:v>
                </c:pt>
                <c:pt idx="7605">
                  <c:v>8.2500000010038601</c:v>
                </c:pt>
                <c:pt idx="7606">
                  <c:v>8.2500000010039916</c:v>
                </c:pt>
                <c:pt idx="7607">
                  <c:v>8.2500000010041248</c:v>
                </c:pt>
                <c:pt idx="7608">
                  <c:v>8.2500000010042562</c:v>
                </c:pt>
                <c:pt idx="7609">
                  <c:v>8.2500000010043877</c:v>
                </c:pt>
                <c:pt idx="7610">
                  <c:v>8.2500000010045191</c:v>
                </c:pt>
                <c:pt idx="7611">
                  <c:v>8.2500000010046524</c:v>
                </c:pt>
                <c:pt idx="7612">
                  <c:v>8.2500000010047838</c:v>
                </c:pt>
                <c:pt idx="7613">
                  <c:v>8.2500000010049153</c:v>
                </c:pt>
                <c:pt idx="7614">
                  <c:v>8.2500000010050485</c:v>
                </c:pt>
                <c:pt idx="7615">
                  <c:v>8.2500000010051799</c:v>
                </c:pt>
                <c:pt idx="7616">
                  <c:v>8.2500000010053114</c:v>
                </c:pt>
                <c:pt idx="7617">
                  <c:v>8.2500000010054446</c:v>
                </c:pt>
                <c:pt idx="7618">
                  <c:v>8.2500000010055761</c:v>
                </c:pt>
                <c:pt idx="7619">
                  <c:v>8.2500000010057075</c:v>
                </c:pt>
                <c:pt idx="7620">
                  <c:v>8.2500000010058407</c:v>
                </c:pt>
                <c:pt idx="7621">
                  <c:v>8.2500000010059722</c:v>
                </c:pt>
                <c:pt idx="7622">
                  <c:v>8.2500000010061036</c:v>
                </c:pt>
                <c:pt idx="7623">
                  <c:v>8.2500000010062369</c:v>
                </c:pt>
                <c:pt idx="7624">
                  <c:v>8.2500000010063683</c:v>
                </c:pt>
                <c:pt idx="7625">
                  <c:v>8.2500000010064998</c:v>
                </c:pt>
                <c:pt idx="7626">
                  <c:v>8.2500000010066312</c:v>
                </c:pt>
                <c:pt idx="7627">
                  <c:v>8.2500000010067644</c:v>
                </c:pt>
                <c:pt idx="7628">
                  <c:v>8.2500000010068959</c:v>
                </c:pt>
                <c:pt idx="7629">
                  <c:v>8.2500000010070274</c:v>
                </c:pt>
                <c:pt idx="7630">
                  <c:v>8.2500000010071606</c:v>
                </c:pt>
                <c:pt idx="7631">
                  <c:v>8.250000001007292</c:v>
                </c:pt>
                <c:pt idx="7632">
                  <c:v>8.2500000010074235</c:v>
                </c:pt>
                <c:pt idx="7633">
                  <c:v>8.2500000010075567</c:v>
                </c:pt>
                <c:pt idx="7634">
                  <c:v>8.2500000010076882</c:v>
                </c:pt>
                <c:pt idx="7635">
                  <c:v>8.2500000010078196</c:v>
                </c:pt>
                <c:pt idx="7636">
                  <c:v>8.2500000010079528</c:v>
                </c:pt>
                <c:pt idx="7637">
                  <c:v>8.2500000010080843</c:v>
                </c:pt>
                <c:pt idx="7638">
                  <c:v>8.2500000010082157</c:v>
                </c:pt>
                <c:pt idx="7639">
                  <c:v>8.2500000010083472</c:v>
                </c:pt>
                <c:pt idx="7640">
                  <c:v>8.2500000010084804</c:v>
                </c:pt>
                <c:pt idx="7641">
                  <c:v>8.2500000010086119</c:v>
                </c:pt>
                <c:pt idx="7642">
                  <c:v>8.2500000010087433</c:v>
                </c:pt>
                <c:pt idx="7643">
                  <c:v>8.2500000010088765</c:v>
                </c:pt>
                <c:pt idx="7644">
                  <c:v>8.250000001009008</c:v>
                </c:pt>
                <c:pt idx="7645">
                  <c:v>8.2500000010091394</c:v>
                </c:pt>
                <c:pt idx="7646">
                  <c:v>8.2500000010092727</c:v>
                </c:pt>
                <c:pt idx="7647">
                  <c:v>8.2500000010094041</c:v>
                </c:pt>
                <c:pt idx="7648">
                  <c:v>8.2500000010095356</c:v>
                </c:pt>
                <c:pt idx="7649">
                  <c:v>8.2500000010096688</c:v>
                </c:pt>
                <c:pt idx="7650">
                  <c:v>8.2500000010098002</c:v>
                </c:pt>
                <c:pt idx="7651">
                  <c:v>8.2500000010099317</c:v>
                </c:pt>
                <c:pt idx="7652">
                  <c:v>8.2500000010100631</c:v>
                </c:pt>
                <c:pt idx="7653">
                  <c:v>8.2500000010101964</c:v>
                </c:pt>
                <c:pt idx="7654">
                  <c:v>8.2500000010103278</c:v>
                </c:pt>
                <c:pt idx="7655">
                  <c:v>8.2500000010104593</c:v>
                </c:pt>
                <c:pt idx="7656">
                  <c:v>8.2500000010105925</c:v>
                </c:pt>
                <c:pt idx="7657">
                  <c:v>8.2500000010107239</c:v>
                </c:pt>
                <c:pt idx="7658">
                  <c:v>8.2500000010108554</c:v>
                </c:pt>
                <c:pt idx="7659">
                  <c:v>8.2500000010109886</c:v>
                </c:pt>
                <c:pt idx="7660">
                  <c:v>8.2500000010111201</c:v>
                </c:pt>
                <c:pt idx="7661">
                  <c:v>8.2500000010112515</c:v>
                </c:pt>
                <c:pt idx="7662">
                  <c:v>8.2500000010113848</c:v>
                </c:pt>
                <c:pt idx="7663">
                  <c:v>8.2500000010115162</c:v>
                </c:pt>
                <c:pt idx="7664">
                  <c:v>8.2500000010116477</c:v>
                </c:pt>
                <c:pt idx="7665">
                  <c:v>8.2500000010117809</c:v>
                </c:pt>
                <c:pt idx="7666">
                  <c:v>8.2500000010119123</c:v>
                </c:pt>
                <c:pt idx="7667">
                  <c:v>8.2500000010120438</c:v>
                </c:pt>
                <c:pt idx="7668">
                  <c:v>8.2500000010121752</c:v>
                </c:pt>
                <c:pt idx="7669">
                  <c:v>8.2500000010123085</c:v>
                </c:pt>
                <c:pt idx="7670">
                  <c:v>8.2500000010124399</c:v>
                </c:pt>
                <c:pt idx="7671">
                  <c:v>8.2500000010125714</c:v>
                </c:pt>
                <c:pt idx="7672">
                  <c:v>8.2500000010127046</c:v>
                </c:pt>
                <c:pt idx="7673">
                  <c:v>8.250000001012836</c:v>
                </c:pt>
                <c:pt idx="7674">
                  <c:v>8.2500000010129675</c:v>
                </c:pt>
                <c:pt idx="7675">
                  <c:v>8.2500000010131007</c:v>
                </c:pt>
                <c:pt idx="7676">
                  <c:v>8.2500000010132322</c:v>
                </c:pt>
                <c:pt idx="7677">
                  <c:v>8.2500000010133636</c:v>
                </c:pt>
                <c:pt idx="7678">
                  <c:v>8.2500000010134968</c:v>
                </c:pt>
                <c:pt idx="7679">
                  <c:v>8.2500000010136283</c:v>
                </c:pt>
                <c:pt idx="7680">
                  <c:v>8.2500000010137597</c:v>
                </c:pt>
                <c:pt idx="7681">
                  <c:v>8.2500000010138912</c:v>
                </c:pt>
                <c:pt idx="7682">
                  <c:v>8.2500000010140244</c:v>
                </c:pt>
                <c:pt idx="7683">
                  <c:v>8.2500000010141559</c:v>
                </c:pt>
                <c:pt idx="7684">
                  <c:v>8.2500000010142873</c:v>
                </c:pt>
                <c:pt idx="7685">
                  <c:v>8.2500000010144205</c:v>
                </c:pt>
                <c:pt idx="7686">
                  <c:v>8.250000001014552</c:v>
                </c:pt>
                <c:pt idx="7687">
                  <c:v>8.2500000010146834</c:v>
                </c:pt>
                <c:pt idx="7688">
                  <c:v>8.2500000010148167</c:v>
                </c:pt>
                <c:pt idx="7689">
                  <c:v>8.2500000010149481</c:v>
                </c:pt>
                <c:pt idx="7690">
                  <c:v>8.2500000010150796</c:v>
                </c:pt>
                <c:pt idx="7691">
                  <c:v>8.2500000010152128</c:v>
                </c:pt>
                <c:pt idx="7692">
                  <c:v>8.2500000010153443</c:v>
                </c:pt>
                <c:pt idx="7693">
                  <c:v>8.2500000010154757</c:v>
                </c:pt>
                <c:pt idx="7694">
                  <c:v>8.2500000010156072</c:v>
                </c:pt>
                <c:pt idx="7695">
                  <c:v>8.2500000010157404</c:v>
                </c:pt>
                <c:pt idx="7696">
                  <c:v>8.2500000010158718</c:v>
                </c:pt>
                <c:pt idx="7697">
                  <c:v>8.2500000010160033</c:v>
                </c:pt>
                <c:pt idx="7698">
                  <c:v>8.2500000010161365</c:v>
                </c:pt>
                <c:pt idx="7699">
                  <c:v>8.250000001016268</c:v>
                </c:pt>
                <c:pt idx="7700">
                  <c:v>8.2500000010163994</c:v>
                </c:pt>
                <c:pt idx="7701">
                  <c:v>8.2500000010165326</c:v>
                </c:pt>
                <c:pt idx="7702">
                  <c:v>8.2500000010166641</c:v>
                </c:pt>
                <c:pt idx="7703">
                  <c:v>8.2500000010167955</c:v>
                </c:pt>
                <c:pt idx="7704">
                  <c:v>8.2500000010169288</c:v>
                </c:pt>
                <c:pt idx="7705">
                  <c:v>8.2500000010170602</c:v>
                </c:pt>
                <c:pt idx="7706">
                  <c:v>8.2500000010171917</c:v>
                </c:pt>
                <c:pt idx="7707">
                  <c:v>8.2500000010173231</c:v>
                </c:pt>
                <c:pt idx="7708">
                  <c:v>8.2500000010174563</c:v>
                </c:pt>
                <c:pt idx="7709">
                  <c:v>8.2500000010175878</c:v>
                </c:pt>
                <c:pt idx="7710">
                  <c:v>8.2500000010177192</c:v>
                </c:pt>
                <c:pt idx="7711">
                  <c:v>8.2500000010178525</c:v>
                </c:pt>
                <c:pt idx="7712">
                  <c:v>8.2500000010179839</c:v>
                </c:pt>
                <c:pt idx="7713">
                  <c:v>8.2500000010181154</c:v>
                </c:pt>
                <c:pt idx="7714">
                  <c:v>8.2500000010182486</c:v>
                </c:pt>
                <c:pt idx="7715">
                  <c:v>8.25000000101838</c:v>
                </c:pt>
                <c:pt idx="7716">
                  <c:v>8.2500000010185115</c:v>
                </c:pt>
                <c:pt idx="7717">
                  <c:v>8.2500000010186447</c:v>
                </c:pt>
                <c:pt idx="7718">
                  <c:v>8.2500000010187762</c:v>
                </c:pt>
                <c:pt idx="7719">
                  <c:v>8.2500000010189076</c:v>
                </c:pt>
                <c:pt idx="7720">
                  <c:v>8.2500000010190409</c:v>
                </c:pt>
                <c:pt idx="7721">
                  <c:v>8.2500000010191723</c:v>
                </c:pt>
                <c:pt idx="7722">
                  <c:v>8.2500000010193038</c:v>
                </c:pt>
                <c:pt idx="7723">
                  <c:v>8.2500000010194352</c:v>
                </c:pt>
                <c:pt idx="7724">
                  <c:v>8.2500000010195684</c:v>
                </c:pt>
                <c:pt idx="7725">
                  <c:v>8.2500000010196999</c:v>
                </c:pt>
                <c:pt idx="7726">
                  <c:v>8.2500000010198313</c:v>
                </c:pt>
                <c:pt idx="7727">
                  <c:v>8.2500000010199646</c:v>
                </c:pt>
                <c:pt idx="7728">
                  <c:v>8.250000001020096</c:v>
                </c:pt>
                <c:pt idx="7729">
                  <c:v>8.2500000010202275</c:v>
                </c:pt>
                <c:pt idx="7730">
                  <c:v>8.2500000010203607</c:v>
                </c:pt>
                <c:pt idx="7731">
                  <c:v>8.2500000010204921</c:v>
                </c:pt>
                <c:pt idx="7732">
                  <c:v>8.2500000010206236</c:v>
                </c:pt>
                <c:pt idx="7733">
                  <c:v>8.2500000010207568</c:v>
                </c:pt>
                <c:pt idx="7734">
                  <c:v>8.2500000010208883</c:v>
                </c:pt>
                <c:pt idx="7735">
                  <c:v>8.2500000010210197</c:v>
                </c:pt>
                <c:pt idx="7736">
                  <c:v>8.2500000010211512</c:v>
                </c:pt>
                <c:pt idx="7737">
                  <c:v>8.2500000010212844</c:v>
                </c:pt>
                <c:pt idx="7738">
                  <c:v>8.2500000010214158</c:v>
                </c:pt>
                <c:pt idx="7739">
                  <c:v>8.2500000010215473</c:v>
                </c:pt>
                <c:pt idx="7740">
                  <c:v>8.2500000010216805</c:v>
                </c:pt>
                <c:pt idx="7741">
                  <c:v>8.250000001021812</c:v>
                </c:pt>
                <c:pt idx="7742">
                  <c:v>8.2500000010219434</c:v>
                </c:pt>
                <c:pt idx="7743">
                  <c:v>8.2500000010220766</c:v>
                </c:pt>
                <c:pt idx="7744">
                  <c:v>8.2500000010222081</c:v>
                </c:pt>
                <c:pt idx="7745">
                  <c:v>8.2500000010223395</c:v>
                </c:pt>
                <c:pt idx="7746">
                  <c:v>8.2500000010224728</c:v>
                </c:pt>
                <c:pt idx="7747">
                  <c:v>8.2500000010226042</c:v>
                </c:pt>
                <c:pt idx="7748">
                  <c:v>8.2500000010227357</c:v>
                </c:pt>
                <c:pt idx="7749">
                  <c:v>8.2500000010228671</c:v>
                </c:pt>
                <c:pt idx="7750">
                  <c:v>8.2500000010230004</c:v>
                </c:pt>
                <c:pt idx="7751">
                  <c:v>8.2500000010231318</c:v>
                </c:pt>
                <c:pt idx="7752">
                  <c:v>8.2500000010232633</c:v>
                </c:pt>
                <c:pt idx="7753">
                  <c:v>8.2500000010233965</c:v>
                </c:pt>
                <c:pt idx="7754">
                  <c:v>8.2500000010235279</c:v>
                </c:pt>
                <c:pt idx="7755">
                  <c:v>8.2500000010236594</c:v>
                </c:pt>
                <c:pt idx="7756">
                  <c:v>8.2500000010237926</c:v>
                </c:pt>
                <c:pt idx="7757">
                  <c:v>8.2500000010239241</c:v>
                </c:pt>
                <c:pt idx="7758">
                  <c:v>8.2500000010240555</c:v>
                </c:pt>
                <c:pt idx="7759">
                  <c:v>8.2500000010241887</c:v>
                </c:pt>
                <c:pt idx="7760">
                  <c:v>8.2500000010243202</c:v>
                </c:pt>
                <c:pt idx="7761">
                  <c:v>8.2500000010244516</c:v>
                </c:pt>
                <c:pt idx="7762">
                  <c:v>8.2500000010245849</c:v>
                </c:pt>
                <c:pt idx="7763">
                  <c:v>8.2500000010247163</c:v>
                </c:pt>
                <c:pt idx="7764">
                  <c:v>8.2500000010248478</c:v>
                </c:pt>
                <c:pt idx="7765">
                  <c:v>8.2500000010249792</c:v>
                </c:pt>
                <c:pt idx="7766">
                  <c:v>8.2500000010251124</c:v>
                </c:pt>
                <c:pt idx="7767">
                  <c:v>8.2500000010252439</c:v>
                </c:pt>
                <c:pt idx="7768">
                  <c:v>8.2500000010253753</c:v>
                </c:pt>
                <c:pt idx="7769">
                  <c:v>8.2500000010255086</c:v>
                </c:pt>
                <c:pt idx="7770">
                  <c:v>8.25000000102564</c:v>
                </c:pt>
                <c:pt idx="7771">
                  <c:v>8.2500000010257715</c:v>
                </c:pt>
                <c:pt idx="7772">
                  <c:v>8.2500000010259047</c:v>
                </c:pt>
                <c:pt idx="7773">
                  <c:v>8.2500000010260361</c:v>
                </c:pt>
                <c:pt idx="7774">
                  <c:v>8.2500000010261676</c:v>
                </c:pt>
                <c:pt idx="7775">
                  <c:v>8.2500000010263008</c:v>
                </c:pt>
                <c:pt idx="7776">
                  <c:v>8.2500000010264323</c:v>
                </c:pt>
                <c:pt idx="7777">
                  <c:v>8.2500000010265637</c:v>
                </c:pt>
                <c:pt idx="7778">
                  <c:v>8.2500000010266952</c:v>
                </c:pt>
                <c:pt idx="7779">
                  <c:v>8.2500000010268284</c:v>
                </c:pt>
                <c:pt idx="7780">
                  <c:v>8.2500000010269599</c:v>
                </c:pt>
                <c:pt idx="7781">
                  <c:v>8.2500000010270913</c:v>
                </c:pt>
                <c:pt idx="7782">
                  <c:v>8.2500000010272245</c:v>
                </c:pt>
                <c:pt idx="7783">
                  <c:v>8.250000001027356</c:v>
                </c:pt>
                <c:pt idx="7784">
                  <c:v>8.2500000010274874</c:v>
                </c:pt>
                <c:pt idx="7785">
                  <c:v>8.2500000010276207</c:v>
                </c:pt>
                <c:pt idx="7786">
                  <c:v>8.2500000010277521</c:v>
                </c:pt>
                <c:pt idx="7787">
                  <c:v>8.2500000010278836</c:v>
                </c:pt>
                <c:pt idx="7788">
                  <c:v>8.2500000010280168</c:v>
                </c:pt>
                <c:pt idx="7789">
                  <c:v>8.2500000010281482</c:v>
                </c:pt>
                <c:pt idx="7790">
                  <c:v>8.2500000010282797</c:v>
                </c:pt>
                <c:pt idx="7791">
                  <c:v>8.2500000010284111</c:v>
                </c:pt>
                <c:pt idx="7792">
                  <c:v>8.2500000010285444</c:v>
                </c:pt>
                <c:pt idx="7793">
                  <c:v>8.2500000010286758</c:v>
                </c:pt>
                <c:pt idx="7794">
                  <c:v>8.2500000010288073</c:v>
                </c:pt>
                <c:pt idx="7795">
                  <c:v>8.2500000010289405</c:v>
                </c:pt>
                <c:pt idx="7796">
                  <c:v>8.2500000010290719</c:v>
                </c:pt>
                <c:pt idx="7797">
                  <c:v>8.2500000010292034</c:v>
                </c:pt>
                <c:pt idx="7798">
                  <c:v>8.2500000010293366</c:v>
                </c:pt>
                <c:pt idx="7799">
                  <c:v>8.2500000010294681</c:v>
                </c:pt>
                <c:pt idx="7800">
                  <c:v>8.2500000010295995</c:v>
                </c:pt>
                <c:pt idx="7801">
                  <c:v>8.2500000010297327</c:v>
                </c:pt>
                <c:pt idx="7802">
                  <c:v>8.2500000010298642</c:v>
                </c:pt>
                <c:pt idx="7803">
                  <c:v>8.2500000010299956</c:v>
                </c:pt>
                <c:pt idx="7804">
                  <c:v>8.2500000010301289</c:v>
                </c:pt>
                <c:pt idx="7805">
                  <c:v>8.2500000010302603</c:v>
                </c:pt>
                <c:pt idx="7806">
                  <c:v>8.2500000010303918</c:v>
                </c:pt>
                <c:pt idx="7807">
                  <c:v>8.2500000010305232</c:v>
                </c:pt>
                <c:pt idx="7808">
                  <c:v>8.2500000010306564</c:v>
                </c:pt>
                <c:pt idx="7809">
                  <c:v>8.2500000010307879</c:v>
                </c:pt>
                <c:pt idx="7810">
                  <c:v>8.2500000010309193</c:v>
                </c:pt>
                <c:pt idx="7811">
                  <c:v>8.2500000010310526</c:v>
                </c:pt>
                <c:pt idx="7812">
                  <c:v>8.250000001031184</c:v>
                </c:pt>
                <c:pt idx="7813">
                  <c:v>8.2500000010313155</c:v>
                </c:pt>
                <c:pt idx="7814">
                  <c:v>8.2500000010314487</c:v>
                </c:pt>
                <c:pt idx="7815">
                  <c:v>8.2500000010315802</c:v>
                </c:pt>
                <c:pt idx="7816">
                  <c:v>8.2500000010317116</c:v>
                </c:pt>
                <c:pt idx="7817">
                  <c:v>8.2500000010318448</c:v>
                </c:pt>
                <c:pt idx="7818">
                  <c:v>8.2500000010319763</c:v>
                </c:pt>
                <c:pt idx="7819">
                  <c:v>8.2500000010321077</c:v>
                </c:pt>
                <c:pt idx="7820">
                  <c:v>8.2500000010322392</c:v>
                </c:pt>
                <c:pt idx="7821">
                  <c:v>8.2500000010323724</c:v>
                </c:pt>
                <c:pt idx="7822">
                  <c:v>8.2500000010325039</c:v>
                </c:pt>
                <c:pt idx="7823">
                  <c:v>8.2500000010326353</c:v>
                </c:pt>
                <c:pt idx="7824">
                  <c:v>8.2500000010327685</c:v>
                </c:pt>
                <c:pt idx="7825">
                  <c:v>8.2500000010329</c:v>
                </c:pt>
                <c:pt idx="7826">
                  <c:v>8.2500000010330314</c:v>
                </c:pt>
                <c:pt idx="7827">
                  <c:v>8.2500000010331647</c:v>
                </c:pt>
                <c:pt idx="7828">
                  <c:v>8.2500000010332961</c:v>
                </c:pt>
                <c:pt idx="7829">
                  <c:v>8.2500000010334276</c:v>
                </c:pt>
                <c:pt idx="7830">
                  <c:v>8.2500000010335608</c:v>
                </c:pt>
                <c:pt idx="7831">
                  <c:v>8.2500000010336922</c:v>
                </c:pt>
                <c:pt idx="7832">
                  <c:v>8.2500000010338237</c:v>
                </c:pt>
                <c:pt idx="7833">
                  <c:v>8.2500000010339551</c:v>
                </c:pt>
                <c:pt idx="7834">
                  <c:v>8.2500000010340884</c:v>
                </c:pt>
                <c:pt idx="7835">
                  <c:v>8.2500000010342198</c:v>
                </c:pt>
                <c:pt idx="7836">
                  <c:v>8.2500000010343513</c:v>
                </c:pt>
                <c:pt idx="7837">
                  <c:v>8.2500000010344845</c:v>
                </c:pt>
                <c:pt idx="7838">
                  <c:v>8.2500000010346159</c:v>
                </c:pt>
                <c:pt idx="7839">
                  <c:v>8.2500000010347474</c:v>
                </c:pt>
                <c:pt idx="7840">
                  <c:v>8.2500000010348806</c:v>
                </c:pt>
                <c:pt idx="7841">
                  <c:v>8.2500000010350121</c:v>
                </c:pt>
                <c:pt idx="7842">
                  <c:v>8.2500000010351435</c:v>
                </c:pt>
                <c:pt idx="7843">
                  <c:v>8.2500000010352768</c:v>
                </c:pt>
                <c:pt idx="7844">
                  <c:v>8.2500000010354082</c:v>
                </c:pt>
                <c:pt idx="7845">
                  <c:v>8.2500000010355397</c:v>
                </c:pt>
                <c:pt idx="7846">
                  <c:v>8.2500000010356729</c:v>
                </c:pt>
                <c:pt idx="7847">
                  <c:v>8.2500000010358043</c:v>
                </c:pt>
                <c:pt idx="7848">
                  <c:v>8.2500000010359358</c:v>
                </c:pt>
                <c:pt idx="7849">
                  <c:v>8.2500000010360672</c:v>
                </c:pt>
                <c:pt idx="7850">
                  <c:v>8.2500000010362005</c:v>
                </c:pt>
                <c:pt idx="7851">
                  <c:v>8.2500000010363319</c:v>
                </c:pt>
                <c:pt idx="7852">
                  <c:v>8.2500000010364634</c:v>
                </c:pt>
                <c:pt idx="7853">
                  <c:v>8.2500000010365966</c:v>
                </c:pt>
                <c:pt idx="7854">
                  <c:v>8.250000001036728</c:v>
                </c:pt>
                <c:pt idx="7855">
                  <c:v>8.2500000010368595</c:v>
                </c:pt>
                <c:pt idx="7856">
                  <c:v>8.2500000010369927</c:v>
                </c:pt>
                <c:pt idx="7857">
                  <c:v>8.2500000010371242</c:v>
                </c:pt>
                <c:pt idx="7858">
                  <c:v>8.2500000010372556</c:v>
                </c:pt>
                <c:pt idx="7859">
                  <c:v>8.2500000010373888</c:v>
                </c:pt>
                <c:pt idx="7860">
                  <c:v>8.2500000010375203</c:v>
                </c:pt>
                <c:pt idx="7861">
                  <c:v>8.2500000010376517</c:v>
                </c:pt>
                <c:pt idx="7862">
                  <c:v>8.2500000010377832</c:v>
                </c:pt>
                <c:pt idx="7863">
                  <c:v>8.2500000010379164</c:v>
                </c:pt>
                <c:pt idx="7864">
                  <c:v>8.2500000010380479</c:v>
                </c:pt>
                <c:pt idx="7865">
                  <c:v>8.2500000010381793</c:v>
                </c:pt>
                <c:pt idx="7866">
                  <c:v>8.2500000010383125</c:v>
                </c:pt>
                <c:pt idx="7867">
                  <c:v>8.250000001038444</c:v>
                </c:pt>
                <c:pt idx="7868">
                  <c:v>8.2500000010385754</c:v>
                </c:pt>
                <c:pt idx="7869">
                  <c:v>8.2500000010387087</c:v>
                </c:pt>
                <c:pt idx="7870">
                  <c:v>8.2500000010388401</c:v>
                </c:pt>
                <c:pt idx="7871">
                  <c:v>8.2500000010389716</c:v>
                </c:pt>
                <c:pt idx="7872">
                  <c:v>8.2500000010391048</c:v>
                </c:pt>
                <c:pt idx="7873">
                  <c:v>8.2500000010392363</c:v>
                </c:pt>
                <c:pt idx="7874">
                  <c:v>8.2500000010393677</c:v>
                </c:pt>
                <c:pt idx="7875">
                  <c:v>8.2500000010394992</c:v>
                </c:pt>
                <c:pt idx="7876">
                  <c:v>8.2500000010396324</c:v>
                </c:pt>
                <c:pt idx="7877">
                  <c:v>8.2500000010397638</c:v>
                </c:pt>
                <c:pt idx="7878">
                  <c:v>8.2500000010398953</c:v>
                </c:pt>
                <c:pt idx="7879">
                  <c:v>8.2500000010400285</c:v>
                </c:pt>
                <c:pt idx="7880">
                  <c:v>8.25000000104016</c:v>
                </c:pt>
                <c:pt idx="7881">
                  <c:v>8.2500000010402914</c:v>
                </c:pt>
                <c:pt idx="7882">
                  <c:v>8.2500000010404246</c:v>
                </c:pt>
                <c:pt idx="7883">
                  <c:v>8.2500000010405561</c:v>
                </c:pt>
                <c:pt idx="7884">
                  <c:v>8.2500000010406875</c:v>
                </c:pt>
                <c:pt idx="7885">
                  <c:v>8.2500000010408208</c:v>
                </c:pt>
                <c:pt idx="7886">
                  <c:v>8.2500000010409522</c:v>
                </c:pt>
                <c:pt idx="7887">
                  <c:v>8.2500000010410837</c:v>
                </c:pt>
                <c:pt idx="7888">
                  <c:v>8.2500000010412151</c:v>
                </c:pt>
                <c:pt idx="7889">
                  <c:v>8.2500000010413483</c:v>
                </c:pt>
                <c:pt idx="7890">
                  <c:v>8.2500000010414798</c:v>
                </c:pt>
                <c:pt idx="7891">
                  <c:v>8.2500000010416112</c:v>
                </c:pt>
                <c:pt idx="7892">
                  <c:v>8.2500000010417445</c:v>
                </c:pt>
                <c:pt idx="7893">
                  <c:v>8.2500000010418759</c:v>
                </c:pt>
                <c:pt idx="7894">
                  <c:v>8.2500000010420074</c:v>
                </c:pt>
                <c:pt idx="7895">
                  <c:v>8.2500000010421406</c:v>
                </c:pt>
                <c:pt idx="7896">
                  <c:v>8.250000001042272</c:v>
                </c:pt>
                <c:pt idx="7897">
                  <c:v>8.2500000010424035</c:v>
                </c:pt>
                <c:pt idx="7898">
                  <c:v>8.2500000010425367</c:v>
                </c:pt>
                <c:pt idx="7899">
                  <c:v>8.2500000010426682</c:v>
                </c:pt>
                <c:pt idx="7900">
                  <c:v>8.2500000010427996</c:v>
                </c:pt>
                <c:pt idx="7901">
                  <c:v>8.2500000010429329</c:v>
                </c:pt>
                <c:pt idx="7902">
                  <c:v>8.2500000010430643</c:v>
                </c:pt>
                <c:pt idx="7903">
                  <c:v>8.2500000010431958</c:v>
                </c:pt>
                <c:pt idx="7904">
                  <c:v>8.2500000010433272</c:v>
                </c:pt>
                <c:pt idx="7905">
                  <c:v>8.2500000010434604</c:v>
                </c:pt>
                <c:pt idx="7906">
                  <c:v>8.2500000010435919</c:v>
                </c:pt>
                <c:pt idx="7907">
                  <c:v>8.2500000010437233</c:v>
                </c:pt>
                <c:pt idx="7908">
                  <c:v>8.2500000010438566</c:v>
                </c:pt>
                <c:pt idx="7909">
                  <c:v>8.250000001043988</c:v>
                </c:pt>
                <c:pt idx="7910">
                  <c:v>8.2500000010441195</c:v>
                </c:pt>
                <c:pt idx="7911">
                  <c:v>8.2500000010442527</c:v>
                </c:pt>
                <c:pt idx="7912">
                  <c:v>8.2500000010443841</c:v>
                </c:pt>
                <c:pt idx="7913">
                  <c:v>8.2500000010445156</c:v>
                </c:pt>
                <c:pt idx="7914">
                  <c:v>8.2500000010446488</c:v>
                </c:pt>
                <c:pt idx="7915">
                  <c:v>8.2500000010447803</c:v>
                </c:pt>
                <c:pt idx="7916">
                  <c:v>8.2500000010449117</c:v>
                </c:pt>
                <c:pt idx="7917">
                  <c:v>8.2500000010450432</c:v>
                </c:pt>
                <c:pt idx="7918">
                  <c:v>8.2500000010451764</c:v>
                </c:pt>
                <c:pt idx="7919">
                  <c:v>8.2500000010453078</c:v>
                </c:pt>
                <c:pt idx="7920">
                  <c:v>8.2500000010454393</c:v>
                </c:pt>
                <c:pt idx="7921">
                  <c:v>8.2500000010455725</c:v>
                </c:pt>
                <c:pt idx="7922">
                  <c:v>8.250000001045704</c:v>
                </c:pt>
                <c:pt idx="7923">
                  <c:v>8.2500000010458354</c:v>
                </c:pt>
                <c:pt idx="7924">
                  <c:v>8.2500000010459686</c:v>
                </c:pt>
                <c:pt idx="7925">
                  <c:v>8.2500000010461001</c:v>
                </c:pt>
                <c:pt idx="7926">
                  <c:v>8.2500000010462315</c:v>
                </c:pt>
                <c:pt idx="7927">
                  <c:v>8.2500000010463648</c:v>
                </c:pt>
                <c:pt idx="7928">
                  <c:v>8.2500000010464962</c:v>
                </c:pt>
                <c:pt idx="7929">
                  <c:v>8.2500000010466277</c:v>
                </c:pt>
                <c:pt idx="7930">
                  <c:v>8.2500000010467591</c:v>
                </c:pt>
                <c:pt idx="7931">
                  <c:v>8.2500000010468924</c:v>
                </c:pt>
                <c:pt idx="7932">
                  <c:v>8.2500000010470238</c:v>
                </c:pt>
                <c:pt idx="7933">
                  <c:v>8.2500000010471553</c:v>
                </c:pt>
                <c:pt idx="7934">
                  <c:v>8.2500000010472885</c:v>
                </c:pt>
                <c:pt idx="7935">
                  <c:v>8.2500000010474199</c:v>
                </c:pt>
                <c:pt idx="7936">
                  <c:v>8.2500000010475514</c:v>
                </c:pt>
                <c:pt idx="7937">
                  <c:v>8.2500000010476846</c:v>
                </c:pt>
                <c:pt idx="7938">
                  <c:v>8.2500000010478161</c:v>
                </c:pt>
                <c:pt idx="7939">
                  <c:v>8.2500000010479475</c:v>
                </c:pt>
                <c:pt idx="7940">
                  <c:v>8.2500000010480807</c:v>
                </c:pt>
                <c:pt idx="7941">
                  <c:v>8.2500000010482122</c:v>
                </c:pt>
                <c:pt idx="7942">
                  <c:v>8.2500000010483436</c:v>
                </c:pt>
                <c:pt idx="7943">
                  <c:v>8.2500000010484769</c:v>
                </c:pt>
                <c:pt idx="7944">
                  <c:v>8.2500000010486083</c:v>
                </c:pt>
                <c:pt idx="7945">
                  <c:v>8.2500000010487398</c:v>
                </c:pt>
                <c:pt idx="7946">
                  <c:v>8.2500000010488712</c:v>
                </c:pt>
                <c:pt idx="7947">
                  <c:v>8.2500000010490044</c:v>
                </c:pt>
                <c:pt idx="7948">
                  <c:v>8.2500000010491359</c:v>
                </c:pt>
                <c:pt idx="7949">
                  <c:v>8.2500000010492673</c:v>
                </c:pt>
                <c:pt idx="7950">
                  <c:v>8.2500000010494006</c:v>
                </c:pt>
                <c:pt idx="7951">
                  <c:v>8.250000001049532</c:v>
                </c:pt>
                <c:pt idx="7952">
                  <c:v>8.2500000010496635</c:v>
                </c:pt>
                <c:pt idx="7953">
                  <c:v>8.2500000010497967</c:v>
                </c:pt>
                <c:pt idx="7954">
                  <c:v>8.2500000010499281</c:v>
                </c:pt>
                <c:pt idx="7955">
                  <c:v>8.2500000010500596</c:v>
                </c:pt>
                <c:pt idx="7956">
                  <c:v>8.2500000010501928</c:v>
                </c:pt>
                <c:pt idx="7957">
                  <c:v>8.2500000010503243</c:v>
                </c:pt>
                <c:pt idx="7958">
                  <c:v>8.2500000010504557</c:v>
                </c:pt>
                <c:pt idx="7959">
                  <c:v>8.2500000010505872</c:v>
                </c:pt>
                <c:pt idx="7960">
                  <c:v>8.2500000010507204</c:v>
                </c:pt>
                <c:pt idx="7961">
                  <c:v>8.2500000010508518</c:v>
                </c:pt>
                <c:pt idx="7962">
                  <c:v>8.2500000010509833</c:v>
                </c:pt>
                <c:pt idx="7963">
                  <c:v>8.2500000010511165</c:v>
                </c:pt>
                <c:pt idx="7964">
                  <c:v>8.250000001051248</c:v>
                </c:pt>
                <c:pt idx="7965">
                  <c:v>8.2500000010513794</c:v>
                </c:pt>
                <c:pt idx="7966">
                  <c:v>8.2500000010515127</c:v>
                </c:pt>
                <c:pt idx="7967">
                  <c:v>8.2500000010516441</c:v>
                </c:pt>
                <c:pt idx="7968">
                  <c:v>8.2500000010517756</c:v>
                </c:pt>
                <c:pt idx="7969">
                  <c:v>8.2500000010519088</c:v>
                </c:pt>
                <c:pt idx="7970">
                  <c:v>8.2500000010520402</c:v>
                </c:pt>
                <c:pt idx="7971">
                  <c:v>8.2500000010521717</c:v>
                </c:pt>
                <c:pt idx="7972">
                  <c:v>8.2500000010523031</c:v>
                </c:pt>
                <c:pt idx="7973">
                  <c:v>8.2500000010524364</c:v>
                </c:pt>
                <c:pt idx="7974">
                  <c:v>8.2500000010525678</c:v>
                </c:pt>
                <c:pt idx="7975">
                  <c:v>8.2500000010526993</c:v>
                </c:pt>
                <c:pt idx="7976">
                  <c:v>8.2500000010528325</c:v>
                </c:pt>
                <c:pt idx="7977">
                  <c:v>8.2500000010529639</c:v>
                </c:pt>
                <c:pt idx="7978">
                  <c:v>8.2500000010530954</c:v>
                </c:pt>
                <c:pt idx="7979">
                  <c:v>8.2500000010532286</c:v>
                </c:pt>
                <c:pt idx="7980">
                  <c:v>8.2500000010533601</c:v>
                </c:pt>
                <c:pt idx="7981">
                  <c:v>8.2500000010534915</c:v>
                </c:pt>
                <c:pt idx="7982">
                  <c:v>8.2500000010536247</c:v>
                </c:pt>
                <c:pt idx="7983">
                  <c:v>8.2500000010537562</c:v>
                </c:pt>
                <c:pt idx="7984">
                  <c:v>8.2500000010538876</c:v>
                </c:pt>
                <c:pt idx="7985">
                  <c:v>8.2500000010540209</c:v>
                </c:pt>
                <c:pt idx="7986">
                  <c:v>8.2500000010541523</c:v>
                </c:pt>
                <c:pt idx="7987">
                  <c:v>8.2500000010542838</c:v>
                </c:pt>
                <c:pt idx="7988">
                  <c:v>8.2500000010544152</c:v>
                </c:pt>
                <c:pt idx="7989">
                  <c:v>8.2500000010545484</c:v>
                </c:pt>
                <c:pt idx="7990">
                  <c:v>8.2500000010546799</c:v>
                </c:pt>
                <c:pt idx="7991">
                  <c:v>8.2500000010548113</c:v>
                </c:pt>
                <c:pt idx="7992">
                  <c:v>8.2500000010549446</c:v>
                </c:pt>
                <c:pt idx="7993">
                  <c:v>8.250000001055076</c:v>
                </c:pt>
                <c:pt idx="7994">
                  <c:v>8.2500000010552075</c:v>
                </c:pt>
                <c:pt idx="7995">
                  <c:v>8.2500000010553407</c:v>
                </c:pt>
                <c:pt idx="7996">
                  <c:v>8.2500000010554722</c:v>
                </c:pt>
                <c:pt idx="7997">
                  <c:v>8.2500000010556036</c:v>
                </c:pt>
                <c:pt idx="7998">
                  <c:v>8.2500000010557368</c:v>
                </c:pt>
                <c:pt idx="7999">
                  <c:v>8.2500000010558683</c:v>
                </c:pt>
                <c:pt idx="8000">
                  <c:v>8.2500000010559997</c:v>
                </c:pt>
                <c:pt idx="8001">
                  <c:v>8.2500000010561312</c:v>
                </c:pt>
                <c:pt idx="8002">
                  <c:v>8.2500000010562644</c:v>
                </c:pt>
                <c:pt idx="8003">
                  <c:v>8.2500000010563959</c:v>
                </c:pt>
                <c:pt idx="8004">
                  <c:v>8.2500000010565273</c:v>
                </c:pt>
                <c:pt idx="8005">
                  <c:v>8.2500000010566605</c:v>
                </c:pt>
                <c:pt idx="8006">
                  <c:v>8.250000001056792</c:v>
                </c:pt>
                <c:pt idx="8007">
                  <c:v>8.2500000010569234</c:v>
                </c:pt>
                <c:pt idx="8008">
                  <c:v>8.2500000010570567</c:v>
                </c:pt>
                <c:pt idx="8009">
                  <c:v>8.2500000010571881</c:v>
                </c:pt>
                <c:pt idx="8010">
                  <c:v>8.2500000010573196</c:v>
                </c:pt>
                <c:pt idx="8011">
                  <c:v>8.2500000010574528</c:v>
                </c:pt>
                <c:pt idx="8012">
                  <c:v>8.2500000010575842</c:v>
                </c:pt>
                <c:pt idx="8013">
                  <c:v>8.2500000010577157</c:v>
                </c:pt>
                <c:pt idx="8014">
                  <c:v>8.2500000010578471</c:v>
                </c:pt>
                <c:pt idx="8015">
                  <c:v>8.2500000010579804</c:v>
                </c:pt>
                <c:pt idx="8016">
                  <c:v>8.2500000010581118</c:v>
                </c:pt>
                <c:pt idx="8017">
                  <c:v>8.2500000010582433</c:v>
                </c:pt>
                <c:pt idx="8018">
                  <c:v>8.2500000010583765</c:v>
                </c:pt>
                <c:pt idx="8019">
                  <c:v>8.2500000010585079</c:v>
                </c:pt>
                <c:pt idx="8020">
                  <c:v>8.2500000010586394</c:v>
                </c:pt>
                <c:pt idx="8021">
                  <c:v>8.2500000010587726</c:v>
                </c:pt>
                <c:pt idx="8022">
                  <c:v>8.2500000010589041</c:v>
                </c:pt>
                <c:pt idx="8023">
                  <c:v>8.2500000010590355</c:v>
                </c:pt>
                <c:pt idx="8024">
                  <c:v>8.2500000010591688</c:v>
                </c:pt>
                <c:pt idx="8025">
                  <c:v>8.2500000010593002</c:v>
                </c:pt>
                <c:pt idx="8026">
                  <c:v>8.2500000010594317</c:v>
                </c:pt>
                <c:pt idx="8027">
                  <c:v>8.2500000010595649</c:v>
                </c:pt>
                <c:pt idx="8028">
                  <c:v>8.2500000010596963</c:v>
                </c:pt>
                <c:pt idx="8029">
                  <c:v>8.2500000010598278</c:v>
                </c:pt>
                <c:pt idx="8030">
                  <c:v>8.2500000010599592</c:v>
                </c:pt>
                <c:pt idx="8031">
                  <c:v>8.2500000010600925</c:v>
                </c:pt>
                <c:pt idx="8032">
                  <c:v>8.2500000010602239</c:v>
                </c:pt>
                <c:pt idx="8033">
                  <c:v>8.2500000010603554</c:v>
                </c:pt>
                <c:pt idx="8034">
                  <c:v>8.2500000010604886</c:v>
                </c:pt>
                <c:pt idx="8035">
                  <c:v>8.25000000106062</c:v>
                </c:pt>
                <c:pt idx="8036">
                  <c:v>8.2500000010607515</c:v>
                </c:pt>
                <c:pt idx="8037">
                  <c:v>8.2500000010608847</c:v>
                </c:pt>
                <c:pt idx="8038">
                  <c:v>8.2500000010610162</c:v>
                </c:pt>
                <c:pt idx="8039">
                  <c:v>8.2500000010611476</c:v>
                </c:pt>
                <c:pt idx="8040">
                  <c:v>8.2500000010612808</c:v>
                </c:pt>
                <c:pt idx="8041">
                  <c:v>8.2500000010614123</c:v>
                </c:pt>
                <c:pt idx="8042">
                  <c:v>8.2500000010615437</c:v>
                </c:pt>
                <c:pt idx="8043">
                  <c:v>8.2500000010616752</c:v>
                </c:pt>
                <c:pt idx="8044">
                  <c:v>8.2500000010618084</c:v>
                </c:pt>
                <c:pt idx="8045">
                  <c:v>8.2500000010619399</c:v>
                </c:pt>
                <c:pt idx="8046">
                  <c:v>8.2500000010620713</c:v>
                </c:pt>
                <c:pt idx="8047">
                  <c:v>8.2500000010622045</c:v>
                </c:pt>
                <c:pt idx="8048">
                  <c:v>8.250000001062336</c:v>
                </c:pt>
                <c:pt idx="8049">
                  <c:v>8.2500000010624674</c:v>
                </c:pt>
                <c:pt idx="8050">
                  <c:v>8.2500000010626007</c:v>
                </c:pt>
                <c:pt idx="8051">
                  <c:v>8.2500000010627321</c:v>
                </c:pt>
                <c:pt idx="8052">
                  <c:v>8.2500000010628636</c:v>
                </c:pt>
                <c:pt idx="8053">
                  <c:v>8.2500000010629968</c:v>
                </c:pt>
                <c:pt idx="8054">
                  <c:v>8.2500000010631283</c:v>
                </c:pt>
                <c:pt idx="8055">
                  <c:v>8.2500000010632597</c:v>
                </c:pt>
                <c:pt idx="8056">
                  <c:v>8.2500000010633912</c:v>
                </c:pt>
                <c:pt idx="8057">
                  <c:v>8.2500000010635244</c:v>
                </c:pt>
                <c:pt idx="8058">
                  <c:v>8.2500000010636558</c:v>
                </c:pt>
                <c:pt idx="8059">
                  <c:v>8.2500000010637873</c:v>
                </c:pt>
                <c:pt idx="8060">
                  <c:v>8.2500000010639205</c:v>
                </c:pt>
                <c:pt idx="8061">
                  <c:v>8.250000001064052</c:v>
                </c:pt>
                <c:pt idx="8062">
                  <c:v>8.2500000010641834</c:v>
                </c:pt>
                <c:pt idx="8063">
                  <c:v>8.2500000010643166</c:v>
                </c:pt>
                <c:pt idx="8064">
                  <c:v>8.2500000010644481</c:v>
                </c:pt>
                <c:pt idx="8065">
                  <c:v>8.2500000010645795</c:v>
                </c:pt>
                <c:pt idx="8066">
                  <c:v>8.2500000010647128</c:v>
                </c:pt>
                <c:pt idx="8067">
                  <c:v>8.2500000010648442</c:v>
                </c:pt>
                <c:pt idx="8068">
                  <c:v>8.2500000010649757</c:v>
                </c:pt>
                <c:pt idx="8069">
                  <c:v>8.2500000010651071</c:v>
                </c:pt>
                <c:pt idx="8070">
                  <c:v>8.2500000010652403</c:v>
                </c:pt>
                <c:pt idx="8071">
                  <c:v>8.2500000010653718</c:v>
                </c:pt>
                <c:pt idx="8072">
                  <c:v>8.2500000010655032</c:v>
                </c:pt>
                <c:pt idx="8073">
                  <c:v>8.2500000010656365</c:v>
                </c:pt>
                <c:pt idx="8074">
                  <c:v>8.2500000010657679</c:v>
                </c:pt>
                <c:pt idx="8075">
                  <c:v>8.2500000010658994</c:v>
                </c:pt>
                <c:pt idx="8076">
                  <c:v>8.2500000010660326</c:v>
                </c:pt>
                <c:pt idx="8077">
                  <c:v>8.250000001066164</c:v>
                </c:pt>
                <c:pt idx="8078">
                  <c:v>8.2500000010662955</c:v>
                </c:pt>
                <c:pt idx="8079">
                  <c:v>8.2500000010664287</c:v>
                </c:pt>
                <c:pt idx="8080">
                  <c:v>8.2500000010665602</c:v>
                </c:pt>
                <c:pt idx="8081">
                  <c:v>8.2500000010666916</c:v>
                </c:pt>
                <c:pt idx="8082">
                  <c:v>8.2500000010668249</c:v>
                </c:pt>
                <c:pt idx="8083">
                  <c:v>8.2500000010669563</c:v>
                </c:pt>
                <c:pt idx="8084">
                  <c:v>8.2500000010670878</c:v>
                </c:pt>
                <c:pt idx="8085">
                  <c:v>8.2500000010672192</c:v>
                </c:pt>
                <c:pt idx="8086">
                  <c:v>8.2500000010673524</c:v>
                </c:pt>
                <c:pt idx="8087">
                  <c:v>8.2500000010674839</c:v>
                </c:pt>
                <c:pt idx="8088">
                  <c:v>8.2500000010676153</c:v>
                </c:pt>
                <c:pt idx="8089">
                  <c:v>8.2500000010677486</c:v>
                </c:pt>
                <c:pt idx="8090">
                  <c:v>8.25000000106788</c:v>
                </c:pt>
                <c:pt idx="8091">
                  <c:v>8.2500000010680115</c:v>
                </c:pt>
                <c:pt idx="8092">
                  <c:v>8.2500000010681447</c:v>
                </c:pt>
                <c:pt idx="8093">
                  <c:v>8.2500000010682761</c:v>
                </c:pt>
                <c:pt idx="8094">
                  <c:v>8.2500000010684076</c:v>
                </c:pt>
                <c:pt idx="8095">
                  <c:v>8.2500000010685408</c:v>
                </c:pt>
                <c:pt idx="8096">
                  <c:v>8.2500000010686723</c:v>
                </c:pt>
                <c:pt idx="8097">
                  <c:v>8.2500000010688037</c:v>
                </c:pt>
                <c:pt idx="8098">
                  <c:v>8.2500000010689352</c:v>
                </c:pt>
                <c:pt idx="8099">
                  <c:v>8.2500000010690684</c:v>
                </c:pt>
                <c:pt idx="8100">
                  <c:v>8.2500000010691998</c:v>
                </c:pt>
                <c:pt idx="8101">
                  <c:v>8.2500000010693313</c:v>
                </c:pt>
                <c:pt idx="8102">
                  <c:v>8.2500000010694645</c:v>
                </c:pt>
                <c:pt idx="8103">
                  <c:v>8.250000001069596</c:v>
                </c:pt>
                <c:pt idx="8104">
                  <c:v>8.2500000010697274</c:v>
                </c:pt>
                <c:pt idx="8105">
                  <c:v>8.2500000010698606</c:v>
                </c:pt>
                <c:pt idx="8106">
                  <c:v>8.2500000010699921</c:v>
                </c:pt>
                <c:pt idx="8107">
                  <c:v>8.2500000010701235</c:v>
                </c:pt>
                <c:pt idx="8108">
                  <c:v>8.2500000010702568</c:v>
                </c:pt>
                <c:pt idx="8109">
                  <c:v>8.2500000010703882</c:v>
                </c:pt>
                <c:pt idx="8110">
                  <c:v>8.2500000010705197</c:v>
                </c:pt>
                <c:pt idx="8111">
                  <c:v>8.2500000010706511</c:v>
                </c:pt>
                <c:pt idx="8112">
                  <c:v>8.2500000010707844</c:v>
                </c:pt>
                <c:pt idx="8113">
                  <c:v>8.2500000010709158</c:v>
                </c:pt>
                <c:pt idx="8114">
                  <c:v>8.2500000010710473</c:v>
                </c:pt>
                <c:pt idx="8115">
                  <c:v>8.2500000010711805</c:v>
                </c:pt>
                <c:pt idx="8116">
                  <c:v>8.2500000010713119</c:v>
                </c:pt>
                <c:pt idx="8117">
                  <c:v>8.2500000010714434</c:v>
                </c:pt>
                <c:pt idx="8118">
                  <c:v>8.2500000010715766</c:v>
                </c:pt>
                <c:pt idx="8119">
                  <c:v>8.2500000010717081</c:v>
                </c:pt>
                <c:pt idx="8120">
                  <c:v>8.2500000010718395</c:v>
                </c:pt>
                <c:pt idx="8121">
                  <c:v>8.2500000010719727</c:v>
                </c:pt>
                <c:pt idx="8122">
                  <c:v>8.2500000010721042</c:v>
                </c:pt>
                <c:pt idx="8123">
                  <c:v>8.2500000010722356</c:v>
                </c:pt>
                <c:pt idx="8124">
                  <c:v>8.2500000010723689</c:v>
                </c:pt>
                <c:pt idx="8125">
                  <c:v>8.2500000010725003</c:v>
                </c:pt>
                <c:pt idx="8126">
                  <c:v>8.2500000010726318</c:v>
                </c:pt>
                <c:pt idx="8127">
                  <c:v>8.2500000010727632</c:v>
                </c:pt>
                <c:pt idx="8128">
                  <c:v>8.2500000010728964</c:v>
                </c:pt>
                <c:pt idx="8129">
                  <c:v>8.2500000010730279</c:v>
                </c:pt>
                <c:pt idx="8130">
                  <c:v>8.2500000010731593</c:v>
                </c:pt>
                <c:pt idx="8131">
                  <c:v>8.2500000010732926</c:v>
                </c:pt>
                <c:pt idx="8132">
                  <c:v>8.250000001073424</c:v>
                </c:pt>
                <c:pt idx="8133">
                  <c:v>8.2500000010735555</c:v>
                </c:pt>
                <c:pt idx="8134">
                  <c:v>8.2500000010736887</c:v>
                </c:pt>
                <c:pt idx="8135">
                  <c:v>8.2500000010738201</c:v>
                </c:pt>
                <c:pt idx="8136">
                  <c:v>8.2500000010739516</c:v>
                </c:pt>
                <c:pt idx="8137">
                  <c:v>8.2500000010740848</c:v>
                </c:pt>
                <c:pt idx="8138">
                  <c:v>8.2500000010742163</c:v>
                </c:pt>
                <c:pt idx="8139">
                  <c:v>8.2500000010743477</c:v>
                </c:pt>
                <c:pt idx="8140">
                  <c:v>8.2500000010744792</c:v>
                </c:pt>
                <c:pt idx="8141">
                  <c:v>8.2500000010746124</c:v>
                </c:pt>
                <c:pt idx="8142">
                  <c:v>8.2500000010747438</c:v>
                </c:pt>
                <c:pt idx="8143">
                  <c:v>8.2500000010748753</c:v>
                </c:pt>
                <c:pt idx="8144">
                  <c:v>8.2500000010750085</c:v>
                </c:pt>
                <c:pt idx="8145">
                  <c:v>8.25000000107514</c:v>
                </c:pt>
                <c:pt idx="8146">
                  <c:v>8.2500000010752714</c:v>
                </c:pt>
                <c:pt idx="8147">
                  <c:v>8.2500000010754047</c:v>
                </c:pt>
                <c:pt idx="8148">
                  <c:v>8.2500000010755361</c:v>
                </c:pt>
                <c:pt idx="8149">
                  <c:v>8.2500000010756676</c:v>
                </c:pt>
                <c:pt idx="8150">
                  <c:v>8.2500000010758008</c:v>
                </c:pt>
                <c:pt idx="8151">
                  <c:v>8.2500000010759322</c:v>
                </c:pt>
                <c:pt idx="8152">
                  <c:v>8.2500000010760637</c:v>
                </c:pt>
                <c:pt idx="8153">
                  <c:v>8.2500000010761951</c:v>
                </c:pt>
                <c:pt idx="8154">
                  <c:v>8.2500000010763284</c:v>
                </c:pt>
                <c:pt idx="8155">
                  <c:v>8.2500000010764598</c:v>
                </c:pt>
                <c:pt idx="8156">
                  <c:v>8.2500000010765913</c:v>
                </c:pt>
                <c:pt idx="8157">
                  <c:v>8.2500000010767245</c:v>
                </c:pt>
                <c:pt idx="8158">
                  <c:v>8.2500000010768559</c:v>
                </c:pt>
                <c:pt idx="8159">
                  <c:v>8.2500000010769874</c:v>
                </c:pt>
                <c:pt idx="8160">
                  <c:v>8.2500000010771206</c:v>
                </c:pt>
                <c:pt idx="8161">
                  <c:v>8.2500000010772521</c:v>
                </c:pt>
                <c:pt idx="8162">
                  <c:v>8.2500000010773835</c:v>
                </c:pt>
                <c:pt idx="8163">
                  <c:v>8.2500000010775167</c:v>
                </c:pt>
                <c:pt idx="8164">
                  <c:v>8.2500000010776482</c:v>
                </c:pt>
                <c:pt idx="8165">
                  <c:v>8.2500000010777796</c:v>
                </c:pt>
                <c:pt idx="8166">
                  <c:v>8.2500000010779129</c:v>
                </c:pt>
                <c:pt idx="8167">
                  <c:v>8.2500000010780443</c:v>
                </c:pt>
                <c:pt idx="8168">
                  <c:v>8.2500000010781758</c:v>
                </c:pt>
                <c:pt idx="8169">
                  <c:v>8.2500000010783072</c:v>
                </c:pt>
                <c:pt idx="8170">
                  <c:v>8.2500000010784404</c:v>
                </c:pt>
                <c:pt idx="8171">
                  <c:v>8.2500000010785719</c:v>
                </c:pt>
                <c:pt idx="8172">
                  <c:v>8.2500000010787033</c:v>
                </c:pt>
                <c:pt idx="8173">
                  <c:v>8.2500000010788366</c:v>
                </c:pt>
                <c:pt idx="8174">
                  <c:v>8.250000001078968</c:v>
                </c:pt>
                <c:pt idx="8175">
                  <c:v>8.2500000010790995</c:v>
                </c:pt>
                <c:pt idx="8176">
                  <c:v>8.2500000010792327</c:v>
                </c:pt>
                <c:pt idx="8177">
                  <c:v>8.2500000010793642</c:v>
                </c:pt>
                <c:pt idx="8178">
                  <c:v>8.2500000010794956</c:v>
                </c:pt>
                <c:pt idx="8179">
                  <c:v>8.2500000010796288</c:v>
                </c:pt>
                <c:pt idx="8180">
                  <c:v>8.2500000010797603</c:v>
                </c:pt>
                <c:pt idx="8181">
                  <c:v>8.2500000010798917</c:v>
                </c:pt>
                <c:pt idx="8182">
                  <c:v>8.2500000010800232</c:v>
                </c:pt>
                <c:pt idx="8183">
                  <c:v>8.2500000010801564</c:v>
                </c:pt>
                <c:pt idx="8184">
                  <c:v>8.2500000010802879</c:v>
                </c:pt>
                <c:pt idx="8185">
                  <c:v>8.2500000010804193</c:v>
                </c:pt>
                <c:pt idx="8186">
                  <c:v>8.2500000010805525</c:v>
                </c:pt>
                <c:pt idx="8187">
                  <c:v>8.250000001080684</c:v>
                </c:pt>
                <c:pt idx="8188">
                  <c:v>8.2500000010808154</c:v>
                </c:pt>
                <c:pt idx="8189">
                  <c:v>8.2500000010809487</c:v>
                </c:pt>
                <c:pt idx="8190">
                  <c:v>8.2500000010810801</c:v>
                </c:pt>
                <c:pt idx="8191">
                  <c:v>8.2500000010812116</c:v>
                </c:pt>
                <c:pt idx="8192">
                  <c:v>8.2500000010813448</c:v>
                </c:pt>
                <c:pt idx="8193">
                  <c:v>8.2500000010814762</c:v>
                </c:pt>
                <c:pt idx="8194">
                  <c:v>8.2500000010816077</c:v>
                </c:pt>
                <c:pt idx="8195">
                  <c:v>8.2500000010817391</c:v>
                </c:pt>
                <c:pt idx="8196">
                  <c:v>8.2500000010818724</c:v>
                </c:pt>
                <c:pt idx="8197">
                  <c:v>8.2500000010820038</c:v>
                </c:pt>
                <c:pt idx="8198">
                  <c:v>8.2500000010821353</c:v>
                </c:pt>
                <c:pt idx="8199">
                  <c:v>8.2500000010822685</c:v>
                </c:pt>
                <c:pt idx="8200">
                  <c:v>8.2500000010823999</c:v>
                </c:pt>
                <c:pt idx="8201">
                  <c:v>8.2500000010825314</c:v>
                </c:pt>
                <c:pt idx="8202">
                  <c:v>8.2500000010826646</c:v>
                </c:pt>
                <c:pt idx="8203">
                  <c:v>8.2500000010827961</c:v>
                </c:pt>
                <c:pt idx="8204">
                  <c:v>8.2500000010829275</c:v>
                </c:pt>
                <c:pt idx="8205">
                  <c:v>8.2500000010830608</c:v>
                </c:pt>
                <c:pt idx="8206">
                  <c:v>8.2500000010831922</c:v>
                </c:pt>
                <c:pt idx="8207">
                  <c:v>8.2500000010833237</c:v>
                </c:pt>
                <c:pt idx="8208">
                  <c:v>8.2500000010834569</c:v>
                </c:pt>
                <c:pt idx="8209">
                  <c:v>8.2500000010835883</c:v>
                </c:pt>
                <c:pt idx="8210">
                  <c:v>8.2500000010837198</c:v>
                </c:pt>
                <c:pt idx="8211">
                  <c:v>8.2500000010838512</c:v>
                </c:pt>
                <c:pt idx="8212">
                  <c:v>8.2500000010839845</c:v>
                </c:pt>
                <c:pt idx="8213">
                  <c:v>8.2500000010841159</c:v>
                </c:pt>
                <c:pt idx="8214">
                  <c:v>8.2500000010842474</c:v>
                </c:pt>
                <c:pt idx="8215">
                  <c:v>8.2500000010843806</c:v>
                </c:pt>
                <c:pt idx="8216">
                  <c:v>8.250000001084512</c:v>
                </c:pt>
                <c:pt idx="8217">
                  <c:v>8.2500000010846435</c:v>
                </c:pt>
                <c:pt idx="8218">
                  <c:v>8.2500000010847767</c:v>
                </c:pt>
                <c:pt idx="8219">
                  <c:v>8.2500000010849082</c:v>
                </c:pt>
                <c:pt idx="8220">
                  <c:v>8.2500000010850396</c:v>
                </c:pt>
                <c:pt idx="8221">
                  <c:v>8.2500000010851728</c:v>
                </c:pt>
                <c:pt idx="8222">
                  <c:v>8.2500000010853043</c:v>
                </c:pt>
                <c:pt idx="8223">
                  <c:v>8.2500000010854357</c:v>
                </c:pt>
                <c:pt idx="8224">
                  <c:v>8.2500000010855672</c:v>
                </c:pt>
                <c:pt idx="8225">
                  <c:v>8.2500000010857004</c:v>
                </c:pt>
                <c:pt idx="8226">
                  <c:v>8.2500000010858319</c:v>
                </c:pt>
                <c:pt idx="8227">
                  <c:v>8.2500000010859633</c:v>
                </c:pt>
                <c:pt idx="8228">
                  <c:v>8.2500000010860965</c:v>
                </c:pt>
                <c:pt idx="8229">
                  <c:v>8.250000001086228</c:v>
                </c:pt>
                <c:pt idx="8230">
                  <c:v>8.2500000010863594</c:v>
                </c:pt>
                <c:pt idx="8231">
                  <c:v>8.2500000010864927</c:v>
                </c:pt>
                <c:pt idx="8232">
                  <c:v>8.2500000010866241</c:v>
                </c:pt>
                <c:pt idx="8233">
                  <c:v>8.2500000010867556</c:v>
                </c:pt>
                <c:pt idx="8234">
                  <c:v>8.2500000010868888</c:v>
                </c:pt>
                <c:pt idx="8235">
                  <c:v>8.2500000010870203</c:v>
                </c:pt>
                <c:pt idx="8236">
                  <c:v>8.2500000010871517</c:v>
                </c:pt>
                <c:pt idx="8237">
                  <c:v>8.2500000010872832</c:v>
                </c:pt>
                <c:pt idx="8238">
                  <c:v>8.2500000010874164</c:v>
                </c:pt>
                <c:pt idx="8239">
                  <c:v>8.2500000010875478</c:v>
                </c:pt>
                <c:pt idx="8240">
                  <c:v>8.2500000010876793</c:v>
                </c:pt>
                <c:pt idx="8241">
                  <c:v>8.2500000010878125</c:v>
                </c:pt>
                <c:pt idx="8242">
                  <c:v>8.250000001087944</c:v>
                </c:pt>
                <c:pt idx="8243">
                  <c:v>8.2500000010880754</c:v>
                </c:pt>
                <c:pt idx="8244">
                  <c:v>8.2500000010882086</c:v>
                </c:pt>
                <c:pt idx="8245">
                  <c:v>8.2500000010883401</c:v>
                </c:pt>
                <c:pt idx="8246">
                  <c:v>8.2500000010884715</c:v>
                </c:pt>
                <c:pt idx="8247">
                  <c:v>8.2500000010886048</c:v>
                </c:pt>
                <c:pt idx="8248">
                  <c:v>8.2500000010887362</c:v>
                </c:pt>
                <c:pt idx="8249">
                  <c:v>8.2500000010888677</c:v>
                </c:pt>
                <c:pt idx="8250">
                  <c:v>8.2500000010889991</c:v>
                </c:pt>
                <c:pt idx="8251">
                  <c:v>8.2500000010891323</c:v>
                </c:pt>
                <c:pt idx="8252">
                  <c:v>8.2500000010892638</c:v>
                </c:pt>
                <c:pt idx="8253">
                  <c:v>8.2500000010893952</c:v>
                </c:pt>
                <c:pt idx="8254">
                  <c:v>8.2500000010895285</c:v>
                </c:pt>
                <c:pt idx="8255">
                  <c:v>8.2500000010896599</c:v>
                </c:pt>
                <c:pt idx="8256">
                  <c:v>8.2500000010897914</c:v>
                </c:pt>
                <c:pt idx="8257">
                  <c:v>8.2500000010899246</c:v>
                </c:pt>
                <c:pt idx="8258">
                  <c:v>8.250000001090056</c:v>
                </c:pt>
                <c:pt idx="8259">
                  <c:v>8.2500000010901875</c:v>
                </c:pt>
                <c:pt idx="8260">
                  <c:v>8.2500000010903207</c:v>
                </c:pt>
                <c:pt idx="8261">
                  <c:v>8.2500000010904522</c:v>
                </c:pt>
                <c:pt idx="8262">
                  <c:v>8.2500000010905836</c:v>
                </c:pt>
                <c:pt idx="8263">
                  <c:v>8.2500000010907169</c:v>
                </c:pt>
                <c:pt idx="8264">
                  <c:v>8.2500000010908483</c:v>
                </c:pt>
                <c:pt idx="8265">
                  <c:v>8.2500000010909798</c:v>
                </c:pt>
                <c:pt idx="8266">
                  <c:v>8.2500000010911112</c:v>
                </c:pt>
                <c:pt idx="8267">
                  <c:v>8.2500000010912444</c:v>
                </c:pt>
                <c:pt idx="8268">
                  <c:v>8.2500000010913759</c:v>
                </c:pt>
                <c:pt idx="8269">
                  <c:v>8.2500000010915073</c:v>
                </c:pt>
                <c:pt idx="8270">
                  <c:v>8.2500000010916406</c:v>
                </c:pt>
                <c:pt idx="8271">
                  <c:v>8.250000001091772</c:v>
                </c:pt>
                <c:pt idx="8272">
                  <c:v>8.2500000010919035</c:v>
                </c:pt>
                <c:pt idx="8273">
                  <c:v>8.2500000010920367</c:v>
                </c:pt>
                <c:pt idx="8274">
                  <c:v>8.2500000010921681</c:v>
                </c:pt>
                <c:pt idx="8275">
                  <c:v>8.2500000010922996</c:v>
                </c:pt>
                <c:pt idx="8276">
                  <c:v>8.2500000010924328</c:v>
                </c:pt>
                <c:pt idx="8277">
                  <c:v>8.2500000010925643</c:v>
                </c:pt>
                <c:pt idx="8278">
                  <c:v>8.2500000010926957</c:v>
                </c:pt>
                <c:pt idx="8279">
                  <c:v>8.2500000010928272</c:v>
                </c:pt>
                <c:pt idx="8280">
                  <c:v>8.2500000010929604</c:v>
                </c:pt>
                <c:pt idx="8281">
                  <c:v>8.2500000010930918</c:v>
                </c:pt>
                <c:pt idx="8282">
                  <c:v>8.2500000010932233</c:v>
                </c:pt>
                <c:pt idx="8283">
                  <c:v>8.2500000010933565</c:v>
                </c:pt>
                <c:pt idx="8284">
                  <c:v>8.250000001093488</c:v>
                </c:pt>
                <c:pt idx="8285">
                  <c:v>8.2500000010936194</c:v>
                </c:pt>
                <c:pt idx="8286">
                  <c:v>8.2500000010937526</c:v>
                </c:pt>
                <c:pt idx="8287">
                  <c:v>8.2500000010938841</c:v>
                </c:pt>
                <c:pt idx="8288">
                  <c:v>8.2500000010940155</c:v>
                </c:pt>
                <c:pt idx="8289">
                  <c:v>8.2500000010941488</c:v>
                </c:pt>
                <c:pt idx="8290">
                  <c:v>8.2500000010942802</c:v>
                </c:pt>
                <c:pt idx="8291">
                  <c:v>8.2500000010944117</c:v>
                </c:pt>
                <c:pt idx="8292">
                  <c:v>8.2500000010945431</c:v>
                </c:pt>
                <c:pt idx="8293">
                  <c:v>8.2500000010946763</c:v>
                </c:pt>
                <c:pt idx="8294">
                  <c:v>8.2500000010948078</c:v>
                </c:pt>
                <c:pt idx="8295">
                  <c:v>8.2500000010949393</c:v>
                </c:pt>
                <c:pt idx="8296">
                  <c:v>8.2500000010950725</c:v>
                </c:pt>
                <c:pt idx="8297">
                  <c:v>8.2500000010952039</c:v>
                </c:pt>
                <c:pt idx="8298">
                  <c:v>8.2500000010953354</c:v>
                </c:pt>
                <c:pt idx="8299">
                  <c:v>8.2500000010954686</c:v>
                </c:pt>
                <c:pt idx="8300">
                  <c:v>8.2500000010956001</c:v>
                </c:pt>
                <c:pt idx="8301">
                  <c:v>8.2500000010957315</c:v>
                </c:pt>
                <c:pt idx="8302">
                  <c:v>8.2500000010958647</c:v>
                </c:pt>
                <c:pt idx="8303">
                  <c:v>8.2500000010959962</c:v>
                </c:pt>
                <c:pt idx="8304">
                  <c:v>8.2500000010961276</c:v>
                </c:pt>
                <c:pt idx="8305">
                  <c:v>8.2500000010962609</c:v>
                </c:pt>
                <c:pt idx="8306">
                  <c:v>8.2500000010963923</c:v>
                </c:pt>
                <c:pt idx="8307">
                  <c:v>8.2500000010965238</c:v>
                </c:pt>
                <c:pt idx="8308">
                  <c:v>8.2500000010966552</c:v>
                </c:pt>
                <c:pt idx="8309">
                  <c:v>8.2500000010967884</c:v>
                </c:pt>
                <c:pt idx="8310">
                  <c:v>8.2500000010969199</c:v>
                </c:pt>
                <c:pt idx="8311">
                  <c:v>8.2500000010970513</c:v>
                </c:pt>
                <c:pt idx="8312">
                  <c:v>8.2500000010971846</c:v>
                </c:pt>
                <c:pt idx="8313">
                  <c:v>8.250000001097316</c:v>
                </c:pt>
                <c:pt idx="8314">
                  <c:v>8.2500000010974475</c:v>
                </c:pt>
                <c:pt idx="8315">
                  <c:v>8.2500000010975807</c:v>
                </c:pt>
                <c:pt idx="8316">
                  <c:v>8.2500000010977121</c:v>
                </c:pt>
                <c:pt idx="8317">
                  <c:v>8.2500000010978436</c:v>
                </c:pt>
                <c:pt idx="8318">
                  <c:v>8.2500000010979768</c:v>
                </c:pt>
                <c:pt idx="8319">
                  <c:v>8.2500000010981083</c:v>
                </c:pt>
                <c:pt idx="8320">
                  <c:v>8.2500000010982397</c:v>
                </c:pt>
                <c:pt idx="8321">
                  <c:v>8.2500000010983712</c:v>
                </c:pt>
                <c:pt idx="8322">
                  <c:v>8.2500000010985044</c:v>
                </c:pt>
                <c:pt idx="8323">
                  <c:v>8.2500000010986358</c:v>
                </c:pt>
                <c:pt idx="8324">
                  <c:v>8.2500000010987673</c:v>
                </c:pt>
                <c:pt idx="8325">
                  <c:v>8.2500000010989005</c:v>
                </c:pt>
                <c:pt idx="8326">
                  <c:v>8.250000001099032</c:v>
                </c:pt>
                <c:pt idx="8327">
                  <c:v>8.2500000010991634</c:v>
                </c:pt>
                <c:pt idx="8328">
                  <c:v>8.2500000010992967</c:v>
                </c:pt>
                <c:pt idx="8329">
                  <c:v>8.2500000010994281</c:v>
                </c:pt>
                <c:pt idx="8330">
                  <c:v>8.2500000010995596</c:v>
                </c:pt>
                <c:pt idx="8331">
                  <c:v>8.2500000010996928</c:v>
                </c:pt>
                <c:pt idx="8332">
                  <c:v>8.2500000010998242</c:v>
                </c:pt>
                <c:pt idx="8333">
                  <c:v>8.2500000010999557</c:v>
                </c:pt>
                <c:pt idx="8334">
                  <c:v>8.2500000011000871</c:v>
                </c:pt>
                <c:pt idx="8335">
                  <c:v>8.2500000011002204</c:v>
                </c:pt>
                <c:pt idx="8336">
                  <c:v>8.2500000011003518</c:v>
                </c:pt>
                <c:pt idx="8337">
                  <c:v>8.2500000011004833</c:v>
                </c:pt>
                <c:pt idx="8338">
                  <c:v>8.2500000011006165</c:v>
                </c:pt>
                <c:pt idx="8339">
                  <c:v>8.2500000011007479</c:v>
                </c:pt>
                <c:pt idx="8340">
                  <c:v>8.2500000011008794</c:v>
                </c:pt>
                <c:pt idx="8341">
                  <c:v>8.2500000011010126</c:v>
                </c:pt>
                <c:pt idx="8342">
                  <c:v>8.2500000011011441</c:v>
                </c:pt>
                <c:pt idx="8343">
                  <c:v>8.2500000011012755</c:v>
                </c:pt>
                <c:pt idx="8344">
                  <c:v>8.2500000011014087</c:v>
                </c:pt>
                <c:pt idx="8345">
                  <c:v>8.2500000011015402</c:v>
                </c:pt>
                <c:pt idx="8346">
                  <c:v>8.2500000011016716</c:v>
                </c:pt>
                <c:pt idx="8347">
                  <c:v>8.2500000011018049</c:v>
                </c:pt>
                <c:pt idx="8348">
                  <c:v>8.2500000011019363</c:v>
                </c:pt>
                <c:pt idx="8349">
                  <c:v>8.2500000011020678</c:v>
                </c:pt>
                <c:pt idx="8350">
                  <c:v>8.2500000011021992</c:v>
                </c:pt>
                <c:pt idx="8351">
                  <c:v>8.2500000011023324</c:v>
                </c:pt>
                <c:pt idx="8352">
                  <c:v>8.2500000011024639</c:v>
                </c:pt>
                <c:pt idx="8353">
                  <c:v>8.2500000011025953</c:v>
                </c:pt>
                <c:pt idx="8354">
                  <c:v>8.2500000011027286</c:v>
                </c:pt>
                <c:pt idx="8355">
                  <c:v>8.25000000110286</c:v>
                </c:pt>
                <c:pt idx="8356">
                  <c:v>8.2500000011029915</c:v>
                </c:pt>
                <c:pt idx="8357">
                  <c:v>8.2500000011031247</c:v>
                </c:pt>
                <c:pt idx="8358">
                  <c:v>8.2500000011032562</c:v>
                </c:pt>
                <c:pt idx="8359">
                  <c:v>8.2500000011033876</c:v>
                </c:pt>
                <c:pt idx="8360">
                  <c:v>8.2500000011035208</c:v>
                </c:pt>
                <c:pt idx="8361">
                  <c:v>8.2500000011036523</c:v>
                </c:pt>
                <c:pt idx="8362">
                  <c:v>8.2500000011037837</c:v>
                </c:pt>
                <c:pt idx="8363">
                  <c:v>8.2500000011039152</c:v>
                </c:pt>
                <c:pt idx="8364">
                  <c:v>8.2500000011040484</c:v>
                </c:pt>
                <c:pt idx="8365">
                  <c:v>8.2500000011041799</c:v>
                </c:pt>
                <c:pt idx="8366">
                  <c:v>8.2500000011043113</c:v>
                </c:pt>
                <c:pt idx="8367">
                  <c:v>8.2500000011044445</c:v>
                </c:pt>
                <c:pt idx="8368">
                  <c:v>8.250000001104576</c:v>
                </c:pt>
                <c:pt idx="8369">
                  <c:v>8.2500000011047074</c:v>
                </c:pt>
                <c:pt idx="8370">
                  <c:v>8.2500000011048407</c:v>
                </c:pt>
                <c:pt idx="8371">
                  <c:v>8.2500000011049721</c:v>
                </c:pt>
                <c:pt idx="8372">
                  <c:v>8.2500000011051036</c:v>
                </c:pt>
                <c:pt idx="8373">
                  <c:v>8.2500000011052368</c:v>
                </c:pt>
                <c:pt idx="8374">
                  <c:v>8.2500000011053682</c:v>
                </c:pt>
                <c:pt idx="8375">
                  <c:v>8.2500000011054997</c:v>
                </c:pt>
                <c:pt idx="8376">
                  <c:v>8.2500000011056311</c:v>
                </c:pt>
                <c:pt idx="8377">
                  <c:v>8.2500000011057644</c:v>
                </c:pt>
                <c:pt idx="8378">
                  <c:v>8.2500000011058958</c:v>
                </c:pt>
                <c:pt idx="8379">
                  <c:v>8.2500000011060273</c:v>
                </c:pt>
                <c:pt idx="8380">
                  <c:v>8.2500000011061605</c:v>
                </c:pt>
                <c:pt idx="8381">
                  <c:v>8.2500000011062919</c:v>
                </c:pt>
                <c:pt idx="8382">
                  <c:v>8.2500000011064234</c:v>
                </c:pt>
                <c:pt idx="8383">
                  <c:v>8.2500000011065566</c:v>
                </c:pt>
                <c:pt idx="8384">
                  <c:v>8.2500000011066881</c:v>
                </c:pt>
                <c:pt idx="8385">
                  <c:v>8.2500000011068195</c:v>
                </c:pt>
                <c:pt idx="8386">
                  <c:v>8.2500000011069528</c:v>
                </c:pt>
                <c:pt idx="8387">
                  <c:v>8.2500000011070842</c:v>
                </c:pt>
                <c:pt idx="8388">
                  <c:v>8.2500000011072157</c:v>
                </c:pt>
                <c:pt idx="8389">
                  <c:v>8.2500000011073489</c:v>
                </c:pt>
                <c:pt idx="8390">
                  <c:v>8.2500000011074803</c:v>
                </c:pt>
                <c:pt idx="8391">
                  <c:v>8.2500000011076118</c:v>
                </c:pt>
                <c:pt idx="8392">
                  <c:v>8.2500000011077432</c:v>
                </c:pt>
                <c:pt idx="8393">
                  <c:v>8.2500000011078765</c:v>
                </c:pt>
                <c:pt idx="8394">
                  <c:v>8.2500000011080079</c:v>
                </c:pt>
                <c:pt idx="8395">
                  <c:v>8.2500000011081394</c:v>
                </c:pt>
                <c:pt idx="8396">
                  <c:v>8.2500000011082726</c:v>
                </c:pt>
                <c:pt idx="8397">
                  <c:v>8.250000001108404</c:v>
                </c:pt>
                <c:pt idx="8398">
                  <c:v>8.2500000011085355</c:v>
                </c:pt>
                <c:pt idx="8399">
                  <c:v>8.2500000011086687</c:v>
                </c:pt>
                <c:pt idx="8400">
                  <c:v>8.2500000011088002</c:v>
                </c:pt>
                <c:pt idx="8401">
                  <c:v>8.2500000011089316</c:v>
                </c:pt>
                <c:pt idx="8402">
                  <c:v>8.2500000011090648</c:v>
                </c:pt>
                <c:pt idx="8403">
                  <c:v>8.2500000011091963</c:v>
                </c:pt>
                <c:pt idx="8404">
                  <c:v>8.2500000011093277</c:v>
                </c:pt>
                <c:pt idx="8405">
                  <c:v>8.2500000011094592</c:v>
                </c:pt>
                <c:pt idx="8406">
                  <c:v>8.2500000011095924</c:v>
                </c:pt>
                <c:pt idx="8407">
                  <c:v>8.2500000011097239</c:v>
                </c:pt>
                <c:pt idx="8408">
                  <c:v>8.2500000011098553</c:v>
                </c:pt>
                <c:pt idx="8409">
                  <c:v>8.2500000011099885</c:v>
                </c:pt>
                <c:pt idx="8410">
                  <c:v>8.25000000111012</c:v>
                </c:pt>
                <c:pt idx="8411">
                  <c:v>8.2500000011102514</c:v>
                </c:pt>
                <c:pt idx="8412">
                  <c:v>8.2500000011103847</c:v>
                </c:pt>
                <c:pt idx="8413">
                  <c:v>8.2500000011105161</c:v>
                </c:pt>
                <c:pt idx="8414">
                  <c:v>8.2500000011106476</c:v>
                </c:pt>
                <c:pt idx="8415">
                  <c:v>8.2500000011107808</c:v>
                </c:pt>
                <c:pt idx="8416">
                  <c:v>8.2500000011109123</c:v>
                </c:pt>
                <c:pt idx="8417">
                  <c:v>8.2500000011110437</c:v>
                </c:pt>
                <c:pt idx="8418">
                  <c:v>8.2500000011111752</c:v>
                </c:pt>
                <c:pt idx="8419">
                  <c:v>8.2500000011113084</c:v>
                </c:pt>
                <c:pt idx="8420">
                  <c:v>8.2500000011114398</c:v>
                </c:pt>
                <c:pt idx="8421">
                  <c:v>8.2500000011115713</c:v>
                </c:pt>
                <c:pt idx="8422">
                  <c:v>8.2500000011117045</c:v>
                </c:pt>
                <c:pt idx="8423">
                  <c:v>8.250000001111836</c:v>
                </c:pt>
                <c:pt idx="8424">
                  <c:v>8.2500000011119674</c:v>
                </c:pt>
                <c:pt idx="8425">
                  <c:v>8.2500000011121006</c:v>
                </c:pt>
                <c:pt idx="8426">
                  <c:v>8.2500000011122321</c:v>
                </c:pt>
                <c:pt idx="8427">
                  <c:v>8.2500000011123635</c:v>
                </c:pt>
                <c:pt idx="8428">
                  <c:v>8.2500000011124968</c:v>
                </c:pt>
                <c:pt idx="8429">
                  <c:v>8.2500000011126282</c:v>
                </c:pt>
                <c:pt idx="8430">
                  <c:v>8.2500000011127597</c:v>
                </c:pt>
                <c:pt idx="8431">
                  <c:v>8.2500000011128911</c:v>
                </c:pt>
                <c:pt idx="8432">
                  <c:v>8.2500000011130243</c:v>
                </c:pt>
                <c:pt idx="8433">
                  <c:v>8.2500000011131558</c:v>
                </c:pt>
                <c:pt idx="8434">
                  <c:v>8.2500000011132872</c:v>
                </c:pt>
                <c:pt idx="8435">
                  <c:v>8.2500000011134205</c:v>
                </c:pt>
                <c:pt idx="8436">
                  <c:v>8.2500000011135519</c:v>
                </c:pt>
                <c:pt idx="8437">
                  <c:v>8.2500000011136834</c:v>
                </c:pt>
                <c:pt idx="8438">
                  <c:v>8.2500000011138166</c:v>
                </c:pt>
                <c:pt idx="8439">
                  <c:v>8.250000001113948</c:v>
                </c:pt>
                <c:pt idx="8440">
                  <c:v>8.2500000011140795</c:v>
                </c:pt>
                <c:pt idx="8441">
                  <c:v>8.2500000011142127</c:v>
                </c:pt>
                <c:pt idx="8442">
                  <c:v>8.2500000011143442</c:v>
                </c:pt>
                <c:pt idx="8443">
                  <c:v>8.2500000011144756</c:v>
                </c:pt>
                <c:pt idx="8444">
                  <c:v>8.2500000011146088</c:v>
                </c:pt>
                <c:pt idx="8445">
                  <c:v>8.2500000011147403</c:v>
                </c:pt>
                <c:pt idx="8446">
                  <c:v>8.2500000011148718</c:v>
                </c:pt>
                <c:pt idx="8447">
                  <c:v>8.2500000011150032</c:v>
                </c:pt>
                <c:pt idx="8448">
                  <c:v>8.2500000011151364</c:v>
                </c:pt>
                <c:pt idx="8449">
                  <c:v>8.2500000011152679</c:v>
                </c:pt>
                <c:pt idx="8450">
                  <c:v>8.2500000011153993</c:v>
                </c:pt>
                <c:pt idx="8451">
                  <c:v>8.2500000011155326</c:v>
                </c:pt>
                <c:pt idx="8452">
                  <c:v>8.250000001115664</c:v>
                </c:pt>
                <c:pt idx="8453">
                  <c:v>8.2500000011157955</c:v>
                </c:pt>
                <c:pt idx="8454">
                  <c:v>8.2500000011159287</c:v>
                </c:pt>
                <c:pt idx="8455">
                  <c:v>8.2500000011160601</c:v>
                </c:pt>
                <c:pt idx="8456">
                  <c:v>8.2500000011161916</c:v>
                </c:pt>
                <c:pt idx="8457">
                  <c:v>8.2500000011163248</c:v>
                </c:pt>
                <c:pt idx="8458">
                  <c:v>8.2500000011164563</c:v>
                </c:pt>
                <c:pt idx="8459">
                  <c:v>8.2500000011165877</c:v>
                </c:pt>
                <c:pt idx="8460">
                  <c:v>8.2500000011167192</c:v>
                </c:pt>
                <c:pt idx="8461">
                  <c:v>8.2500000011168524</c:v>
                </c:pt>
                <c:pt idx="8462">
                  <c:v>8.2500000011169838</c:v>
                </c:pt>
                <c:pt idx="8463">
                  <c:v>8.2500000011171153</c:v>
                </c:pt>
                <c:pt idx="8464">
                  <c:v>8.2500000011172485</c:v>
                </c:pt>
                <c:pt idx="8465">
                  <c:v>8.25000000111738</c:v>
                </c:pt>
                <c:pt idx="8466">
                  <c:v>8.2500000011175114</c:v>
                </c:pt>
                <c:pt idx="8467">
                  <c:v>8.2500000011176446</c:v>
                </c:pt>
                <c:pt idx="8468">
                  <c:v>8.2500000011177761</c:v>
                </c:pt>
                <c:pt idx="8469">
                  <c:v>8.2500000011179075</c:v>
                </c:pt>
                <c:pt idx="8470">
                  <c:v>8.2500000011180408</c:v>
                </c:pt>
                <c:pt idx="8471">
                  <c:v>8.2500000011181722</c:v>
                </c:pt>
                <c:pt idx="8472">
                  <c:v>8.2500000011183037</c:v>
                </c:pt>
                <c:pt idx="8473">
                  <c:v>8.2500000011184351</c:v>
                </c:pt>
                <c:pt idx="8474">
                  <c:v>8.2500000011185683</c:v>
                </c:pt>
                <c:pt idx="8475">
                  <c:v>8.2500000011186998</c:v>
                </c:pt>
                <c:pt idx="8476">
                  <c:v>8.2500000011188312</c:v>
                </c:pt>
                <c:pt idx="8477">
                  <c:v>8.2500000011189645</c:v>
                </c:pt>
                <c:pt idx="8478">
                  <c:v>8.2500000011190959</c:v>
                </c:pt>
                <c:pt idx="8479">
                  <c:v>8.2500000011192274</c:v>
                </c:pt>
                <c:pt idx="8480">
                  <c:v>8.2500000011193606</c:v>
                </c:pt>
                <c:pt idx="8481">
                  <c:v>8.2500000011194921</c:v>
                </c:pt>
                <c:pt idx="8482">
                  <c:v>8.2500000011196235</c:v>
                </c:pt>
                <c:pt idx="8483">
                  <c:v>8.2500000011197567</c:v>
                </c:pt>
                <c:pt idx="8484">
                  <c:v>8.2500000011198882</c:v>
                </c:pt>
                <c:pt idx="8485">
                  <c:v>8.2500000011200196</c:v>
                </c:pt>
                <c:pt idx="8486">
                  <c:v>8.2500000011201529</c:v>
                </c:pt>
                <c:pt idx="8487">
                  <c:v>8.2500000011202843</c:v>
                </c:pt>
                <c:pt idx="8488">
                  <c:v>8.2500000011204158</c:v>
                </c:pt>
                <c:pt idx="8489">
                  <c:v>8.2500000011205472</c:v>
                </c:pt>
                <c:pt idx="8490">
                  <c:v>8.2500000011206804</c:v>
                </c:pt>
                <c:pt idx="8491">
                  <c:v>8.2500000011208119</c:v>
                </c:pt>
                <c:pt idx="8492">
                  <c:v>8.2500000011209433</c:v>
                </c:pt>
                <c:pt idx="8493">
                  <c:v>8.2500000011210766</c:v>
                </c:pt>
                <c:pt idx="8494">
                  <c:v>8.250000001121208</c:v>
                </c:pt>
                <c:pt idx="8495">
                  <c:v>8.2500000011213395</c:v>
                </c:pt>
                <c:pt idx="8496">
                  <c:v>8.2500000011214727</c:v>
                </c:pt>
                <c:pt idx="8497">
                  <c:v>8.2500000011216041</c:v>
                </c:pt>
                <c:pt idx="8498">
                  <c:v>8.2500000011217356</c:v>
                </c:pt>
                <c:pt idx="8499">
                  <c:v>8.2500000011218688</c:v>
                </c:pt>
                <c:pt idx="8500">
                  <c:v>8.2500000011220003</c:v>
                </c:pt>
                <c:pt idx="8501">
                  <c:v>8.2500000011221317</c:v>
                </c:pt>
                <c:pt idx="8502">
                  <c:v>8.2500000011222632</c:v>
                </c:pt>
                <c:pt idx="8503">
                  <c:v>8.2500000011223964</c:v>
                </c:pt>
                <c:pt idx="8504">
                  <c:v>8.2500000011225278</c:v>
                </c:pt>
                <c:pt idx="8505">
                  <c:v>8.2500000011226593</c:v>
                </c:pt>
                <c:pt idx="8506">
                  <c:v>8.2500000011227925</c:v>
                </c:pt>
                <c:pt idx="8507">
                  <c:v>8.250000001122924</c:v>
                </c:pt>
                <c:pt idx="8508">
                  <c:v>8.2500000011230554</c:v>
                </c:pt>
                <c:pt idx="8509">
                  <c:v>8.2500000011231887</c:v>
                </c:pt>
                <c:pt idx="8510">
                  <c:v>8.2500000011233201</c:v>
                </c:pt>
                <c:pt idx="8511">
                  <c:v>8.2500000011234516</c:v>
                </c:pt>
                <c:pt idx="8512">
                  <c:v>8.2500000011235848</c:v>
                </c:pt>
                <c:pt idx="8513">
                  <c:v>8.2500000011237162</c:v>
                </c:pt>
                <c:pt idx="8514">
                  <c:v>8.2500000011238477</c:v>
                </c:pt>
                <c:pt idx="8515">
                  <c:v>8.2500000011239791</c:v>
                </c:pt>
                <c:pt idx="8516">
                  <c:v>8.2500000011241124</c:v>
                </c:pt>
                <c:pt idx="8517">
                  <c:v>8.2500000011242438</c:v>
                </c:pt>
                <c:pt idx="8518">
                  <c:v>8.2500000011243753</c:v>
                </c:pt>
                <c:pt idx="8519">
                  <c:v>8.2500000011245085</c:v>
                </c:pt>
                <c:pt idx="8520">
                  <c:v>8.2500000011246399</c:v>
                </c:pt>
                <c:pt idx="8521">
                  <c:v>8.2500000011247714</c:v>
                </c:pt>
                <c:pt idx="8522">
                  <c:v>8.2500000011249046</c:v>
                </c:pt>
                <c:pt idx="8523">
                  <c:v>8.2500000011250361</c:v>
                </c:pt>
                <c:pt idx="8524">
                  <c:v>8.2500000011251675</c:v>
                </c:pt>
                <c:pt idx="8525">
                  <c:v>8.2500000011253007</c:v>
                </c:pt>
                <c:pt idx="8526">
                  <c:v>8.2500000011254322</c:v>
                </c:pt>
                <c:pt idx="8527">
                  <c:v>8.2500000011255636</c:v>
                </c:pt>
                <c:pt idx="8528">
                  <c:v>8.2500000011256969</c:v>
                </c:pt>
                <c:pt idx="8529">
                  <c:v>8.2500000011258283</c:v>
                </c:pt>
                <c:pt idx="8530">
                  <c:v>8.2500000011259598</c:v>
                </c:pt>
                <c:pt idx="8531">
                  <c:v>8.2500000011260912</c:v>
                </c:pt>
                <c:pt idx="8532">
                  <c:v>8.2500000011262244</c:v>
                </c:pt>
                <c:pt idx="8533">
                  <c:v>8.2500000011263559</c:v>
                </c:pt>
                <c:pt idx="8534">
                  <c:v>8.2500000011264873</c:v>
                </c:pt>
                <c:pt idx="8535">
                  <c:v>8.2500000011266206</c:v>
                </c:pt>
                <c:pt idx="8536">
                  <c:v>8.250000001126752</c:v>
                </c:pt>
                <c:pt idx="8537">
                  <c:v>8.2500000011268835</c:v>
                </c:pt>
                <c:pt idx="8538">
                  <c:v>8.2500000011270167</c:v>
                </c:pt>
                <c:pt idx="8539">
                  <c:v>8.2500000011271482</c:v>
                </c:pt>
                <c:pt idx="8540">
                  <c:v>8.2500000011272796</c:v>
                </c:pt>
                <c:pt idx="8541">
                  <c:v>8.2500000011274128</c:v>
                </c:pt>
                <c:pt idx="8542">
                  <c:v>8.2500000011275443</c:v>
                </c:pt>
                <c:pt idx="8543">
                  <c:v>8.2500000011276757</c:v>
                </c:pt>
                <c:pt idx="8544">
                  <c:v>8.2500000011278072</c:v>
                </c:pt>
                <c:pt idx="8545">
                  <c:v>8.2500000011279404</c:v>
                </c:pt>
                <c:pt idx="8546">
                  <c:v>8.2500000011280719</c:v>
                </c:pt>
                <c:pt idx="8547">
                  <c:v>8.2500000011282033</c:v>
                </c:pt>
                <c:pt idx="8548">
                  <c:v>8.2500000011283365</c:v>
                </c:pt>
                <c:pt idx="8549">
                  <c:v>8.250000001128468</c:v>
                </c:pt>
                <c:pt idx="8550">
                  <c:v>8.2500000011285994</c:v>
                </c:pt>
                <c:pt idx="8551">
                  <c:v>8.2500000011287327</c:v>
                </c:pt>
                <c:pt idx="8552">
                  <c:v>8.2500000011288641</c:v>
                </c:pt>
                <c:pt idx="8553">
                  <c:v>8.2500000011289956</c:v>
                </c:pt>
                <c:pt idx="8554">
                  <c:v>8.2500000011291288</c:v>
                </c:pt>
                <c:pt idx="8555">
                  <c:v>8.2500000011292602</c:v>
                </c:pt>
                <c:pt idx="8556">
                  <c:v>8.2500000011293917</c:v>
                </c:pt>
                <c:pt idx="8557">
                  <c:v>8.2500000011295231</c:v>
                </c:pt>
                <c:pt idx="8558">
                  <c:v>8.2500000011296564</c:v>
                </c:pt>
                <c:pt idx="8559">
                  <c:v>8.2500000011297878</c:v>
                </c:pt>
                <c:pt idx="8560">
                  <c:v>8.2500000011299193</c:v>
                </c:pt>
                <c:pt idx="8561">
                  <c:v>8.2500000011300525</c:v>
                </c:pt>
                <c:pt idx="8562">
                  <c:v>8.2500000011301839</c:v>
                </c:pt>
                <c:pt idx="8563">
                  <c:v>8.2500000011303154</c:v>
                </c:pt>
                <c:pt idx="8564">
                  <c:v>8.2500000011304486</c:v>
                </c:pt>
                <c:pt idx="8565">
                  <c:v>8.2500000011305801</c:v>
                </c:pt>
                <c:pt idx="8566">
                  <c:v>8.2500000011307115</c:v>
                </c:pt>
                <c:pt idx="8567">
                  <c:v>8.2500000011308448</c:v>
                </c:pt>
                <c:pt idx="8568">
                  <c:v>8.2500000011309762</c:v>
                </c:pt>
                <c:pt idx="8569">
                  <c:v>8.2500000011311077</c:v>
                </c:pt>
                <c:pt idx="8570">
                  <c:v>8.2500000011312409</c:v>
                </c:pt>
                <c:pt idx="8571">
                  <c:v>8.2500000011313723</c:v>
                </c:pt>
                <c:pt idx="8572">
                  <c:v>8.2500000011315038</c:v>
                </c:pt>
                <c:pt idx="8573">
                  <c:v>8.2500000011316352</c:v>
                </c:pt>
                <c:pt idx="8574">
                  <c:v>8.2500000011317685</c:v>
                </c:pt>
                <c:pt idx="8575">
                  <c:v>8.2500000011318999</c:v>
                </c:pt>
                <c:pt idx="8576">
                  <c:v>8.2500000011320314</c:v>
                </c:pt>
                <c:pt idx="8577">
                  <c:v>8.2500000011321646</c:v>
                </c:pt>
                <c:pt idx="8578">
                  <c:v>8.250000001132296</c:v>
                </c:pt>
                <c:pt idx="8579">
                  <c:v>8.2500000011324275</c:v>
                </c:pt>
                <c:pt idx="8580">
                  <c:v>8.2500000011325607</c:v>
                </c:pt>
                <c:pt idx="8581">
                  <c:v>8.2500000011326922</c:v>
                </c:pt>
                <c:pt idx="8582">
                  <c:v>8.2500000011328236</c:v>
                </c:pt>
                <c:pt idx="8583">
                  <c:v>8.2500000011329568</c:v>
                </c:pt>
                <c:pt idx="8584">
                  <c:v>8.2500000011330883</c:v>
                </c:pt>
                <c:pt idx="8585">
                  <c:v>8.2500000011332197</c:v>
                </c:pt>
                <c:pt idx="8586">
                  <c:v>8.2500000011333512</c:v>
                </c:pt>
                <c:pt idx="8587">
                  <c:v>8.2500000011334844</c:v>
                </c:pt>
                <c:pt idx="8588">
                  <c:v>8.2500000011336159</c:v>
                </c:pt>
                <c:pt idx="8589">
                  <c:v>8.2500000011337473</c:v>
                </c:pt>
                <c:pt idx="8590">
                  <c:v>8.2500000011338805</c:v>
                </c:pt>
                <c:pt idx="8591">
                  <c:v>8.250000001134012</c:v>
                </c:pt>
                <c:pt idx="8592">
                  <c:v>8.2500000011341434</c:v>
                </c:pt>
                <c:pt idx="8593">
                  <c:v>8.2500000011342767</c:v>
                </c:pt>
                <c:pt idx="8594">
                  <c:v>8.2500000011344081</c:v>
                </c:pt>
                <c:pt idx="8595">
                  <c:v>8.2500000011345396</c:v>
                </c:pt>
                <c:pt idx="8596">
                  <c:v>8.2500000011346728</c:v>
                </c:pt>
                <c:pt idx="8597">
                  <c:v>8.2500000011348043</c:v>
                </c:pt>
                <c:pt idx="8598">
                  <c:v>8.2500000011349357</c:v>
                </c:pt>
                <c:pt idx="8599">
                  <c:v>8.2500000011350672</c:v>
                </c:pt>
                <c:pt idx="8600">
                  <c:v>8.2500000011352004</c:v>
                </c:pt>
                <c:pt idx="8601">
                  <c:v>8.2500000011353318</c:v>
                </c:pt>
                <c:pt idx="8602">
                  <c:v>8.2500000011354633</c:v>
                </c:pt>
                <c:pt idx="8603">
                  <c:v>8.2500000011355965</c:v>
                </c:pt>
                <c:pt idx="8604">
                  <c:v>8.250000001135728</c:v>
                </c:pt>
                <c:pt idx="8605">
                  <c:v>8.2500000011358594</c:v>
                </c:pt>
                <c:pt idx="8606">
                  <c:v>8.2500000011359926</c:v>
                </c:pt>
                <c:pt idx="8607">
                  <c:v>8.2500000011361241</c:v>
                </c:pt>
                <c:pt idx="8608">
                  <c:v>8.2500000011362555</c:v>
                </c:pt>
                <c:pt idx="8609">
                  <c:v>8.2500000011363888</c:v>
                </c:pt>
                <c:pt idx="8610">
                  <c:v>8.2500000011365202</c:v>
                </c:pt>
                <c:pt idx="8611">
                  <c:v>8.2500000011366517</c:v>
                </c:pt>
                <c:pt idx="8612">
                  <c:v>8.2500000011367831</c:v>
                </c:pt>
                <c:pt idx="8613">
                  <c:v>8.2500000011369163</c:v>
                </c:pt>
                <c:pt idx="8614">
                  <c:v>8.2500000011370478</c:v>
                </c:pt>
                <c:pt idx="8615">
                  <c:v>8.2500000011371792</c:v>
                </c:pt>
                <c:pt idx="8616">
                  <c:v>8.2500000011373125</c:v>
                </c:pt>
                <c:pt idx="8617">
                  <c:v>8.2500000011374439</c:v>
                </c:pt>
                <c:pt idx="8618">
                  <c:v>8.2500000011375754</c:v>
                </c:pt>
                <c:pt idx="8619">
                  <c:v>8.2500000011377086</c:v>
                </c:pt>
                <c:pt idx="8620">
                  <c:v>8.25000000113784</c:v>
                </c:pt>
                <c:pt idx="8621">
                  <c:v>8.2500000011379715</c:v>
                </c:pt>
                <c:pt idx="8622">
                  <c:v>8.2500000011381047</c:v>
                </c:pt>
                <c:pt idx="8623">
                  <c:v>8.2500000011382362</c:v>
                </c:pt>
                <c:pt idx="8624">
                  <c:v>8.2500000011383676</c:v>
                </c:pt>
                <c:pt idx="8625">
                  <c:v>8.2500000011385008</c:v>
                </c:pt>
                <c:pt idx="8626">
                  <c:v>8.2500000011386323</c:v>
                </c:pt>
                <c:pt idx="8627">
                  <c:v>8.2500000011387637</c:v>
                </c:pt>
                <c:pt idx="8628">
                  <c:v>8.2500000011388952</c:v>
                </c:pt>
                <c:pt idx="8629">
                  <c:v>8.2500000011390284</c:v>
                </c:pt>
                <c:pt idx="8630">
                  <c:v>8.2500000011391599</c:v>
                </c:pt>
                <c:pt idx="8631">
                  <c:v>8.2500000011392913</c:v>
                </c:pt>
                <c:pt idx="8632">
                  <c:v>8.2500000011394246</c:v>
                </c:pt>
                <c:pt idx="8633">
                  <c:v>8.250000001139556</c:v>
                </c:pt>
                <c:pt idx="8634">
                  <c:v>8.2500000011396875</c:v>
                </c:pt>
                <c:pt idx="8635">
                  <c:v>8.2500000011398207</c:v>
                </c:pt>
                <c:pt idx="8636">
                  <c:v>8.2500000011399521</c:v>
                </c:pt>
                <c:pt idx="8637">
                  <c:v>8.2500000011400836</c:v>
                </c:pt>
                <c:pt idx="8638">
                  <c:v>8.2500000011402168</c:v>
                </c:pt>
                <c:pt idx="8639">
                  <c:v>8.2500000011403483</c:v>
                </c:pt>
                <c:pt idx="8640">
                  <c:v>8.2500000011404797</c:v>
                </c:pt>
                <c:pt idx="8641">
                  <c:v>8.2500000011406112</c:v>
                </c:pt>
                <c:pt idx="8642">
                  <c:v>8.2500000011407444</c:v>
                </c:pt>
                <c:pt idx="8643">
                  <c:v>8.2500000011408758</c:v>
                </c:pt>
                <c:pt idx="8644">
                  <c:v>8.2500000011410073</c:v>
                </c:pt>
                <c:pt idx="8645">
                  <c:v>8.2500000011411405</c:v>
                </c:pt>
                <c:pt idx="8646">
                  <c:v>8.250000001141272</c:v>
                </c:pt>
                <c:pt idx="8647">
                  <c:v>8.2500000011414034</c:v>
                </c:pt>
                <c:pt idx="8648">
                  <c:v>8.2500000011415366</c:v>
                </c:pt>
                <c:pt idx="8649">
                  <c:v>8.2500000011416681</c:v>
                </c:pt>
                <c:pt idx="8650">
                  <c:v>8.2500000011417995</c:v>
                </c:pt>
                <c:pt idx="8651">
                  <c:v>8.2500000011419328</c:v>
                </c:pt>
                <c:pt idx="8652">
                  <c:v>8.2500000011420642</c:v>
                </c:pt>
                <c:pt idx="8653">
                  <c:v>8.2500000011421957</c:v>
                </c:pt>
                <c:pt idx="8654">
                  <c:v>8.2500000011423271</c:v>
                </c:pt>
                <c:pt idx="8655">
                  <c:v>8.2500000011424603</c:v>
                </c:pt>
                <c:pt idx="8656">
                  <c:v>8.2500000011425918</c:v>
                </c:pt>
                <c:pt idx="8657">
                  <c:v>8.2500000011427232</c:v>
                </c:pt>
                <c:pt idx="8658">
                  <c:v>8.2500000011428565</c:v>
                </c:pt>
                <c:pt idx="8659">
                  <c:v>8.2500000011429879</c:v>
                </c:pt>
                <c:pt idx="8660">
                  <c:v>8.2500000011431194</c:v>
                </c:pt>
                <c:pt idx="8661">
                  <c:v>8.2500000011432526</c:v>
                </c:pt>
                <c:pt idx="8662">
                  <c:v>8.2500000011433841</c:v>
                </c:pt>
                <c:pt idx="8663">
                  <c:v>8.2500000011435155</c:v>
                </c:pt>
                <c:pt idx="8664">
                  <c:v>8.2500000011436487</c:v>
                </c:pt>
                <c:pt idx="8665">
                  <c:v>8.2500000011437802</c:v>
                </c:pt>
                <c:pt idx="8666">
                  <c:v>8.2500000011439116</c:v>
                </c:pt>
                <c:pt idx="8667">
                  <c:v>8.2500000011440449</c:v>
                </c:pt>
                <c:pt idx="8668">
                  <c:v>8.2500000011441763</c:v>
                </c:pt>
                <c:pt idx="8669">
                  <c:v>8.2500000011443078</c:v>
                </c:pt>
                <c:pt idx="8670">
                  <c:v>8.2500000011444392</c:v>
                </c:pt>
                <c:pt idx="8671">
                  <c:v>8.2500000011445724</c:v>
                </c:pt>
                <c:pt idx="8672">
                  <c:v>8.2500000011447039</c:v>
                </c:pt>
                <c:pt idx="8673">
                  <c:v>8.2500000011448353</c:v>
                </c:pt>
                <c:pt idx="8674">
                  <c:v>8.2500000011449686</c:v>
                </c:pt>
                <c:pt idx="8675">
                  <c:v>8.2500000011451</c:v>
                </c:pt>
                <c:pt idx="8676">
                  <c:v>8.2500000011452315</c:v>
                </c:pt>
                <c:pt idx="8677">
                  <c:v>8.2500000011453647</c:v>
                </c:pt>
                <c:pt idx="8678">
                  <c:v>8.2500000011454961</c:v>
                </c:pt>
                <c:pt idx="8679">
                  <c:v>8.2500000011456276</c:v>
                </c:pt>
                <c:pt idx="8680">
                  <c:v>8.2500000011457608</c:v>
                </c:pt>
                <c:pt idx="8681">
                  <c:v>8.2500000011458923</c:v>
                </c:pt>
                <c:pt idx="8682">
                  <c:v>8.2500000011460237</c:v>
                </c:pt>
                <c:pt idx="8683">
                  <c:v>8.2500000011461552</c:v>
                </c:pt>
                <c:pt idx="8684">
                  <c:v>8.2500000011462884</c:v>
                </c:pt>
                <c:pt idx="8685">
                  <c:v>8.2500000011464198</c:v>
                </c:pt>
                <c:pt idx="8686">
                  <c:v>8.2500000011465513</c:v>
                </c:pt>
                <c:pt idx="8687">
                  <c:v>8.2500000011466845</c:v>
                </c:pt>
                <c:pt idx="8688">
                  <c:v>8.250000001146816</c:v>
                </c:pt>
                <c:pt idx="8689">
                  <c:v>8.2500000011469474</c:v>
                </c:pt>
                <c:pt idx="8690">
                  <c:v>8.2500000011470807</c:v>
                </c:pt>
                <c:pt idx="8691">
                  <c:v>8.2500000011472121</c:v>
                </c:pt>
                <c:pt idx="8692">
                  <c:v>8.2500000011473436</c:v>
                </c:pt>
                <c:pt idx="8693">
                  <c:v>8.2500000011474768</c:v>
                </c:pt>
                <c:pt idx="8694">
                  <c:v>8.2500000011476082</c:v>
                </c:pt>
                <c:pt idx="8695">
                  <c:v>8.2500000011477397</c:v>
                </c:pt>
                <c:pt idx="8696">
                  <c:v>8.2500000011478711</c:v>
                </c:pt>
                <c:pt idx="8697">
                  <c:v>8.2500000011480044</c:v>
                </c:pt>
                <c:pt idx="8698">
                  <c:v>8.2500000011481358</c:v>
                </c:pt>
                <c:pt idx="8699">
                  <c:v>8.2500000011482673</c:v>
                </c:pt>
                <c:pt idx="8700">
                  <c:v>8.2500000011484005</c:v>
                </c:pt>
                <c:pt idx="8701">
                  <c:v>8.2500000011485319</c:v>
                </c:pt>
                <c:pt idx="8702">
                  <c:v>8.2500000011486634</c:v>
                </c:pt>
                <c:pt idx="8703">
                  <c:v>8.2500000011487966</c:v>
                </c:pt>
                <c:pt idx="8704">
                  <c:v>8.2500000011489281</c:v>
                </c:pt>
                <c:pt idx="8705">
                  <c:v>8.2500000011490595</c:v>
                </c:pt>
                <c:pt idx="8706">
                  <c:v>8.2500000011491927</c:v>
                </c:pt>
                <c:pt idx="8707">
                  <c:v>8.2500000011493242</c:v>
                </c:pt>
                <c:pt idx="8708">
                  <c:v>8.2500000011494556</c:v>
                </c:pt>
                <c:pt idx="8709">
                  <c:v>8.2500000011495889</c:v>
                </c:pt>
                <c:pt idx="8710">
                  <c:v>8.2500000011497203</c:v>
                </c:pt>
                <c:pt idx="8711">
                  <c:v>8.2500000011498518</c:v>
                </c:pt>
                <c:pt idx="8712">
                  <c:v>8.2500000011499832</c:v>
                </c:pt>
                <c:pt idx="8713">
                  <c:v>8.2500000011501164</c:v>
                </c:pt>
                <c:pt idx="8714">
                  <c:v>8.2500000011502479</c:v>
                </c:pt>
                <c:pt idx="8715">
                  <c:v>8.2500000011503793</c:v>
                </c:pt>
                <c:pt idx="8716">
                  <c:v>8.2500000011505126</c:v>
                </c:pt>
                <c:pt idx="8717">
                  <c:v>8.250000001150644</c:v>
                </c:pt>
                <c:pt idx="8718">
                  <c:v>8.2500000011507755</c:v>
                </c:pt>
                <c:pt idx="8719">
                  <c:v>8.2500000011509087</c:v>
                </c:pt>
                <c:pt idx="8720">
                  <c:v>8.2500000011510402</c:v>
                </c:pt>
                <c:pt idx="8721">
                  <c:v>8.2500000011511716</c:v>
                </c:pt>
                <c:pt idx="8722">
                  <c:v>8.2500000011513048</c:v>
                </c:pt>
                <c:pt idx="8723">
                  <c:v>8.2500000011514363</c:v>
                </c:pt>
                <c:pt idx="8724">
                  <c:v>8.2500000011515677</c:v>
                </c:pt>
                <c:pt idx="8725">
                  <c:v>8.2500000011516992</c:v>
                </c:pt>
                <c:pt idx="8726">
                  <c:v>8.2500000011518324</c:v>
                </c:pt>
                <c:pt idx="8727">
                  <c:v>8.2500000011519639</c:v>
                </c:pt>
                <c:pt idx="8728">
                  <c:v>8.2500000011520953</c:v>
                </c:pt>
                <c:pt idx="8729">
                  <c:v>8.2500000011522285</c:v>
                </c:pt>
                <c:pt idx="8730">
                  <c:v>8.25000000115236</c:v>
                </c:pt>
                <c:pt idx="8731">
                  <c:v>8.2500000011524914</c:v>
                </c:pt>
                <c:pt idx="8732">
                  <c:v>8.2500000011526247</c:v>
                </c:pt>
                <c:pt idx="8733">
                  <c:v>8.2500000011527561</c:v>
                </c:pt>
                <c:pt idx="8734">
                  <c:v>8.2500000011528876</c:v>
                </c:pt>
                <c:pt idx="8735">
                  <c:v>8.2500000011530208</c:v>
                </c:pt>
                <c:pt idx="8736">
                  <c:v>8.2500000011531522</c:v>
                </c:pt>
                <c:pt idx="8737">
                  <c:v>8.2500000011532837</c:v>
                </c:pt>
                <c:pt idx="8738">
                  <c:v>8.2500000011534151</c:v>
                </c:pt>
                <c:pt idx="8739">
                  <c:v>8.2500000011535484</c:v>
                </c:pt>
                <c:pt idx="8740">
                  <c:v>8.2500000011536798</c:v>
                </c:pt>
                <c:pt idx="8741">
                  <c:v>8.2500000011538113</c:v>
                </c:pt>
                <c:pt idx="8742">
                  <c:v>8.2500000011539445</c:v>
                </c:pt>
                <c:pt idx="8743">
                  <c:v>8.2500000011540759</c:v>
                </c:pt>
                <c:pt idx="8744">
                  <c:v>8.2500000011542074</c:v>
                </c:pt>
                <c:pt idx="8745">
                  <c:v>8.2500000011543406</c:v>
                </c:pt>
                <c:pt idx="8746">
                  <c:v>8.2500000011544721</c:v>
                </c:pt>
                <c:pt idx="8747">
                  <c:v>8.2500000011546035</c:v>
                </c:pt>
                <c:pt idx="8748">
                  <c:v>8.2500000011547368</c:v>
                </c:pt>
                <c:pt idx="8749">
                  <c:v>8.2500000011548682</c:v>
                </c:pt>
                <c:pt idx="8750">
                  <c:v>8.2500000011549997</c:v>
                </c:pt>
                <c:pt idx="8751">
                  <c:v>8.2500000011551329</c:v>
                </c:pt>
                <c:pt idx="8752">
                  <c:v>8.2500000011552643</c:v>
                </c:pt>
                <c:pt idx="8753">
                  <c:v>8.2500000011553958</c:v>
                </c:pt>
                <c:pt idx="8754">
                  <c:v>8.2500000011555272</c:v>
                </c:pt>
                <c:pt idx="8755">
                  <c:v>8.2500000011556605</c:v>
                </c:pt>
                <c:pt idx="8756">
                  <c:v>8.2500000011557919</c:v>
                </c:pt>
                <c:pt idx="8757">
                  <c:v>8.2500000011559234</c:v>
                </c:pt>
                <c:pt idx="8758">
                  <c:v>8.2500000011560566</c:v>
                </c:pt>
                <c:pt idx="8759">
                  <c:v>8.250000001156188</c:v>
                </c:pt>
                <c:pt idx="8760">
                  <c:v>8.2500000011563195</c:v>
                </c:pt>
                <c:pt idx="8761">
                  <c:v>8.2500000011564527</c:v>
                </c:pt>
                <c:pt idx="8762">
                  <c:v>8.2500000011565842</c:v>
                </c:pt>
                <c:pt idx="8763">
                  <c:v>8.2500000011567156</c:v>
                </c:pt>
                <c:pt idx="8764">
                  <c:v>8.2500000011568488</c:v>
                </c:pt>
                <c:pt idx="8765">
                  <c:v>8.2500000011569803</c:v>
                </c:pt>
                <c:pt idx="8766">
                  <c:v>8.2500000011571117</c:v>
                </c:pt>
                <c:pt idx="8767">
                  <c:v>8.2500000011572432</c:v>
                </c:pt>
                <c:pt idx="8768">
                  <c:v>8.2500000011573764</c:v>
                </c:pt>
                <c:pt idx="8769">
                  <c:v>8.2500000011575079</c:v>
                </c:pt>
                <c:pt idx="8770">
                  <c:v>8.2500000011576393</c:v>
                </c:pt>
                <c:pt idx="8771">
                  <c:v>8.2500000011577725</c:v>
                </c:pt>
                <c:pt idx="8772">
                  <c:v>8.250000001157904</c:v>
                </c:pt>
                <c:pt idx="8773">
                  <c:v>8.2500000011580354</c:v>
                </c:pt>
                <c:pt idx="8774">
                  <c:v>8.2500000011581687</c:v>
                </c:pt>
                <c:pt idx="8775">
                  <c:v>8.2500000011583001</c:v>
                </c:pt>
                <c:pt idx="8776">
                  <c:v>8.2500000011584316</c:v>
                </c:pt>
                <c:pt idx="8777">
                  <c:v>8.2500000011585648</c:v>
                </c:pt>
                <c:pt idx="8778">
                  <c:v>8.2500000011586963</c:v>
                </c:pt>
                <c:pt idx="8779">
                  <c:v>8.2500000011588277</c:v>
                </c:pt>
                <c:pt idx="8780">
                  <c:v>8.2500000011589592</c:v>
                </c:pt>
                <c:pt idx="8781">
                  <c:v>8.2500000011590924</c:v>
                </c:pt>
                <c:pt idx="8782">
                  <c:v>8.2500000011592238</c:v>
                </c:pt>
                <c:pt idx="8783">
                  <c:v>8.2500000011593553</c:v>
                </c:pt>
                <c:pt idx="8784">
                  <c:v>8.2500000011594885</c:v>
                </c:pt>
                <c:pt idx="8785">
                  <c:v>8.25000000115962</c:v>
                </c:pt>
                <c:pt idx="8786">
                  <c:v>8.2500000011597514</c:v>
                </c:pt>
                <c:pt idx="8787">
                  <c:v>8.2500000011598846</c:v>
                </c:pt>
                <c:pt idx="8788">
                  <c:v>8.2500000011600161</c:v>
                </c:pt>
                <c:pt idx="8789">
                  <c:v>8.2500000011601475</c:v>
                </c:pt>
                <c:pt idx="8790">
                  <c:v>8.2500000011602808</c:v>
                </c:pt>
                <c:pt idx="8791">
                  <c:v>8.2500000011604122</c:v>
                </c:pt>
                <c:pt idx="8792">
                  <c:v>8.2500000011605437</c:v>
                </c:pt>
                <c:pt idx="8793">
                  <c:v>8.2500000011606751</c:v>
                </c:pt>
                <c:pt idx="8794">
                  <c:v>8.2500000011608083</c:v>
                </c:pt>
                <c:pt idx="8795">
                  <c:v>8.2500000011609398</c:v>
                </c:pt>
                <c:pt idx="8796">
                  <c:v>8.2500000011610712</c:v>
                </c:pt>
                <c:pt idx="8797">
                  <c:v>8.2500000011612045</c:v>
                </c:pt>
                <c:pt idx="8798">
                  <c:v>8.2500000011613359</c:v>
                </c:pt>
                <c:pt idx="8799">
                  <c:v>8.2500000011614674</c:v>
                </c:pt>
                <c:pt idx="8800">
                  <c:v>8.2500000011616006</c:v>
                </c:pt>
                <c:pt idx="8801">
                  <c:v>8.250000001161732</c:v>
                </c:pt>
                <c:pt idx="8802">
                  <c:v>8.2500000011618635</c:v>
                </c:pt>
                <c:pt idx="8803">
                  <c:v>8.2500000011619967</c:v>
                </c:pt>
                <c:pt idx="8804">
                  <c:v>8.2500000011621282</c:v>
                </c:pt>
                <c:pt idx="8805">
                  <c:v>8.2500000011622596</c:v>
                </c:pt>
                <c:pt idx="8806">
                  <c:v>8.2500000011623928</c:v>
                </c:pt>
                <c:pt idx="8807">
                  <c:v>8.2500000011625243</c:v>
                </c:pt>
                <c:pt idx="8808">
                  <c:v>8.2500000011626557</c:v>
                </c:pt>
                <c:pt idx="8809">
                  <c:v>8.2500000011627872</c:v>
                </c:pt>
                <c:pt idx="8810">
                  <c:v>8.2500000011629204</c:v>
                </c:pt>
                <c:pt idx="8811">
                  <c:v>8.2500000011630519</c:v>
                </c:pt>
                <c:pt idx="8812">
                  <c:v>8.2500000011631833</c:v>
                </c:pt>
                <c:pt idx="8813">
                  <c:v>8.2500000011633166</c:v>
                </c:pt>
                <c:pt idx="8814">
                  <c:v>8.250000001163448</c:v>
                </c:pt>
                <c:pt idx="8815">
                  <c:v>8.2500000011635795</c:v>
                </c:pt>
                <c:pt idx="8816">
                  <c:v>8.2500000011637127</c:v>
                </c:pt>
                <c:pt idx="8817">
                  <c:v>8.2500000011638441</c:v>
                </c:pt>
                <c:pt idx="8818">
                  <c:v>8.2500000011639756</c:v>
                </c:pt>
                <c:pt idx="8819">
                  <c:v>8.2500000011641088</c:v>
                </c:pt>
                <c:pt idx="8820">
                  <c:v>8.2500000011642403</c:v>
                </c:pt>
                <c:pt idx="8821">
                  <c:v>8.2500000011643717</c:v>
                </c:pt>
                <c:pt idx="8822">
                  <c:v>8.2500000011645032</c:v>
                </c:pt>
                <c:pt idx="8823">
                  <c:v>8.2500000011646364</c:v>
                </c:pt>
                <c:pt idx="8824">
                  <c:v>8.2500000011647678</c:v>
                </c:pt>
                <c:pt idx="8825">
                  <c:v>8.2500000011648993</c:v>
                </c:pt>
                <c:pt idx="8826">
                  <c:v>8.2500000011650325</c:v>
                </c:pt>
                <c:pt idx="8827">
                  <c:v>8.250000001165164</c:v>
                </c:pt>
                <c:pt idx="8828">
                  <c:v>8.2500000011652954</c:v>
                </c:pt>
                <c:pt idx="8829">
                  <c:v>8.2500000011654286</c:v>
                </c:pt>
                <c:pt idx="8830">
                  <c:v>8.2500000011655601</c:v>
                </c:pt>
                <c:pt idx="8831">
                  <c:v>8.2500000011656915</c:v>
                </c:pt>
                <c:pt idx="8832">
                  <c:v>8.2500000011658248</c:v>
                </c:pt>
                <c:pt idx="8833">
                  <c:v>8.2500000011659562</c:v>
                </c:pt>
                <c:pt idx="8834">
                  <c:v>8.2500000011660877</c:v>
                </c:pt>
                <c:pt idx="8835">
                  <c:v>8.2500000011662191</c:v>
                </c:pt>
                <c:pt idx="8836">
                  <c:v>8.2500000011663523</c:v>
                </c:pt>
                <c:pt idx="8837">
                  <c:v>8.2500000011664838</c:v>
                </c:pt>
                <c:pt idx="8838">
                  <c:v>8.2500000011666152</c:v>
                </c:pt>
                <c:pt idx="8839">
                  <c:v>8.2500000011667485</c:v>
                </c:pt>
                <c:pt idx="8840">
                  <c:v>8.2500000011668799</c:v>
                </c:pt>
                <c:pt idx="8841">
                  <c:v>8.2500000011670114</c:v>
                </c:pt>
                <c:pt idx="8842">
                  <c:v>8.2500000011671446</c:v>
                </c:pt>
                <c:pt idx="8843">
                  <c:v>8.2500000011672761</c:v>
                </c:pt>
                <c:pt idx="8844">
                  <c:v>8.2500000011674075</c:v>
                </c:pt>
                <c:pt idx="8845">
                  <c:v>8.2500000011675407</c:v>
                </c:pt>
                <c:pt idx="8846">
                  <c:v>8.2500000011676722</c:v>
                </c:pt>
                <c:pt idx="8847">
                  <c:v>8.2500000011678036</c:v>
                </c:pt>
                <c:pt idx="8848">
                  <c:v>8.2500000011679369</c:v>
                </c:pt>
                <c:pt idx="8849">
                  <c:v>8.2500000011680683</c:v>
                </c:pt>
                <c:pt idx="8850">
                  <c:v>8.2500000011681998</c:v>
                </c:pt>
                <c:pt idx="8851">
                  <c:v>8.2500000011683312</c:v>
                </c:pt>
                <c:pt idx="8852">
                  <c:v>8.2500000011684644</c:v>
                </c:pt>
                <c:pt idx="8853">
                  <c:v>8.2500000011685959</c:v>
                </c:pt>
                <c:pt idx="8854">
                  <c:v>8.2500000011687273</c:v>
                </c:pt>
                <c:pt idx="8855">
                  <c:v>8.2500000011688606</c:v>
                </c:pt>
                <c:pt idx="8856">
                  <c:v>8.250000001168992</c:v>
                </c:pt>
                <c:pt idx="8857">
                  <c:v>8.2500000011691235</c:v>
                </c:pt>
                <c:pt idx="8858">
                  <c:v>8.2500000011692567</c:v>
                </c:pt>
                <c:pt idx="8859">
                  <c:v>8.2500000011693881</c:v>
                </c:pt>
                <c:pt idx="8860">
                  <c:v>8.2500000011695196</c:v>
                </c:pt>
                <c:pt idx="8861">
                  <c:v>8.2500000011696528</c:v>
                </c:pt>
                <c:pt idx="8862">
                  <c:v>8.2500000011697843</c:v>
                </c:pt>
                <c:pt idx="8863">
                  <c:v>8.2500000011699157</c:v>
                </c:pt>
                <c:pt idx="8864">
                  <c:v>8.2500000011700472</c:v>
                </c:pt>
                <c:pt idx="8865">
                  <c:v>8.2500000011701804</c:v>
                </c:pt>
                <c:pt idx="8866">
                  <c:v>8.2500000011703118</c:v>
                </c:pt>
                <c:pt idx="8867">
                  <c:v>8.2500000011704433</c:v>
                </c:pt>
                <c:pt idx="8868">
                  <c:v>8.2500000011705765</c:v>
                </c:pt>
                <c:pt idx="8869">
                  <c:v>8.250000001170708</c:v>
                </c:pt>
                <c:pt idx="8870">
                  <c:v>8.2500000011708394</c:v>
                </c:pt>
                <c:pt idx="8871">
                  <c:v>8.2500000011709727</c:v>
                </c:pt>
                <c:pt idx="8872">
                  <c:v>8.2500000011711041</c:v>
                </c:pt>
                <c:pt idx="8873">
                  <c:v>8.2500000011712356</c:v>
                </c:pt>
                <c:pt idx="8874">
                  <c:v>8.2500000011713688</c:v>
                </c:pt>
                <c:pt idx="8875">
                  <c:v>8.2500000011715002</c:v>
                </c:pt>
                <c:pt idx="8876">
                  <c:v>8.2500000011716317</c:v>
                </c:pt>
                <c:pt idx="8877">
                  <c:v>8.2500000011717631</c:v>
                </c:pt>
                <c:pt idx="8878">
                  <c:v>8.2500000011718964</c:v>
                </c:pt>
                <c:pt idx="8879">
                  <c:v>8.2500000011720278</c:v>
                </c:pt>
                <c:pt idx="8880">
                  <c:v>8.2500000011721593</c:v>
                </c:pt>
                <c:pt idx="8881">
                  <c:v>8.2500000011722925</c:v>
                </c:pt>
                <c:pt idx="8882">
                  <c:v>8.2500000011724239</c:v>
                </c:pt>
                <c:pt idx="8883">
                  <c:v>8.2500000011725554</c:v>
                </c:pt>
                <c:pt idx="8884">
                  <c:v>8.2500000011726886</c:v>
                </c:pt>
                <c:pt idx="8885">
                  <c:v>8.2500000011728201</c:v>
                </c:pt>
                <c:pt idx="8886">
                  <c:v>8.2500000011729515</c:v>
                </c:pt>
                <c:pt idx="8887">
                  <c:v>8.2500000011730847</c:v>
                </c:pt>
                <c:pt idx="8888">
                  <c:v>8.2500000011732162</c:v>
                </c:pt>
                <c:pt idx="8889">
                  <c:v>8.2500000011733476</c:v>
                </c:pt>
                <c:pt idx="8890">
                  <c:v>8.2500000011734809</c:v>
                </c:pt>
                <c:pt idx="8891">
                  <c:v>8.2500000011736123</c:v>
                </c:pt>
                <c:pt idx="8892">
                  <c:v>8.2500000011737438</c:v>
                </c:pt>
                <c:pt idx="8893">
                  <c:v>8.2500000011738752</c:v>
                </c:pt>
                <c:pt idx="8894">
                  <c:v>8.2500000011740084</c:v>
                </c:pt>
                <c:pt idx="8895">
                  <c:v>8.2500000011741399</c:v>
                </c:pt>
                <c:pt idx="8896">
                  <c:v>8.2500000011742713</c:v>
                </c:pt>
                <c:pt idx="8897">
                  <c:v>8.2500000011744046</c:v>
                </c:pt>
                <c:pt idx="8898">
                  <c:v>8.250000001174536</c:v>
                </c:pt>
                <c:pt idx="8899">
                  <c:v>8.2500000011746675</c:v>
                </c:pt>
                <c:pt idx="8900">
                  <c:v>8.2500000011748007</c:v>
                </c:pt>
                <c:pt idx="8901">
                  <c:v>8.2500000011749322</c:v>
                </c:pt>
                <c:pt idx="8902">
                  <c:v>8.2500000011750636</c:v>
                </c:pt>
                <c:pt idx="8903">
                  <c:v>8.2500000011751968</c:v>
                </c:pt>
                <c:pt idx="8904">
                  <c:v>8.2500000011753283</c:v>
                </c:pt>
                <c:pt idx="8905">
                  <c:v>8.2500000011754597</c:v>
                </c:pt>
                <c:pt idx="8906">
                  <c:v>8.2500000011755912</c:v>
                </c:pt>
                <c:pt idx="8907">
                  <c:v>8.2500000011757244</c:v>
                </c:pt>
                <c:pt idx="8908">
                  <c:v>8.2500000011758559</c:v>
                </c:pt>
                <c:pt idx="8909">
                  <c:v>8.2500000011759873</c:v>
                </c:pt>
                <c:pt idx="8910">
                  <c:v>8.2500000011761205</c:v>
                </c:pt>
                <c:pt idx="8911">
                  <c:v>8.250000001176252</c:v>
                </c:pt>
                <c:pt idx="8912">
                  <c:v>8.2500000011763834</c:v>
                </c:pt>
                <c:pt idx="8913">
                  <c:v>8.2500000011765167</c:v>
                </c:pt>
                <c:pt idx="8914">
                  <c:v>8.2500000011766481</c:v>
                </c:pt>
                <c:pt idx="8915">
                  <c:v>8.2500000011767796</c:v>
                </c:pt>
                <c:pt idx="8916">
                  <c:v>8.2500000011769128</c:v>
                </c:pt>
                <c:pt idx="8917">
                  <c:v>8.2500000011770442</c:v>
                </c:pt>
                <c:pt idx="8918">
                  <c:v>8.2500000011771757</c:v>
                </c:pt>
                <c:pt idx="8919">
                  <c:v>8.2500000011773071</c:v>
                </c:pt>
                <c:pt idx="8920">
                  <c:v>8.2500000011774404</c:v>
                </c:pt>
                <c:pt idx="8921">
                  <c:v>8.2500000011775718</c:v>
                </c:pt>
                <c:pt idx="8922">
                  <c:v>8.2500000011777033</c:v>
                </c:pt>
                <c:pt idx="8923">
                  <c:v>8.2500000011778365</c:v>
                </c:pt>
                <c:pt idx="8924">
                  <c:v>8.2500000011779679</c:v>
                </c:pt>
                <c:pt idx="8925">
                  <c:v>8.2500000011780994</c:v>
                </c:pt>
                <c:pt idx="8926">
                  <c:v>8.2500000011782326</c:v>
                </c:pt>
                <c:pt idx="8927">
                  <c:v>8.2500000011783641</c:v>
                </c:pt>
                <c:pt idx="8928">
                  <c:v>8.2500000011784955</c:v>
                </c:pt>
                <c:pt idx="8929">
                  <c:v>8.2500000011786288</c:v>
                </c:pt>
                <c:pt idx="8930">
                  <c:v>8.2500000011787602</c:v>
                </c:pt>
                <c:pt idx="8931">
                  <c:v>8.2500000011788917</c:v>
                </c:pt>
                <c:pt idx="8932">
                  <c:v>8.2500000011790249</c:v>
                </c:pt>
                <c:pt idx="8933">
                  <c:v>8.2500000011791563</c:v>
                </c:pt>
                <c:pt idx="8934">
                  <c:v>8.2500000011792878</c:v>
                </c:pt>
                <c:pt idx="8935">
                  <c:v>8.2500000011794192</c:v>
                </c:pt>
                <c:pt idx="8936">
                  <c:v>8.2500000011795525</c:v>
                </c:pt>
                <c:pt idx="8937">
                  <c:v>8.2500000011796839</c:v>
                </c:pt>
                <c:pt idx="8938">
                  <c:v>8.2500000011798154</c:v>
                </c:pt>
                <c:pt idx="8939">
                  <c:v>8.2500000011799486</c:v>
                </c:pt>
                <c:pt idx="8940">
                  <c:v>8.25000000118008</c:v>
                </c:pt>
                <c:pt idx="8941">
                  <c:v>8.2500000011802115</c:v>
                </c:pt>
                <c:pt idx="8942">
                  <c:v>8.2500000011803447</c:v>
                </c:pt>
                <c:pt idx="8943">
                  <c:v>8.2500000011804762</c:v>
                </c:pt>
                <c:pt idx="8944">
                  <c:v>8.2500000011806076</c:v>
                </c:pt>
                <c:pt idx="8945">
                  <c:v>8.2500000011807408</c:v>
                </c:pt>
                <c:pt idx="8946">
                  <c:v>8.2500000011808723</c:v>
                </c:pt>
                <c:pt idx="8947">
                  <c:v>8.2500000011810037</c:v>
                </c:pt>
                <c:pt idx="8948">
                  <c:v>8.2500000011811352</c:v>
                </c:pt>
                <c:pt idx="8949">
                  <c:v>8.2500000011812684</c:v>
                </c:pt>
                <c:pt idx="8950">
                  <c:v>8.2500000011813999</c:v>
                </c:pt>
                <c:pt idx="8951">
                  <c:v>8.2500000011815313</c:v>
                </c:pt>
                <c:pt idx="8952">
                  <c:v>8.2500000011816645</c:v>
                </c:pt>
                <c:pt idx="8953">
                  <c:v>8.250000001181796</c:v>
                </c:pt>
                <c:pt idx="8954">
                  <c:v>8.2500000011819274</c:v>
                </c:pt>
                <c:pt idx="8955">
                  <c:v>8.2500000011820607</c:v>
                </c:pt>
                <c:pt idx="8956">
                  <c:v>8.2500000011821921</c:v>
                </c:pt>
                <c:pt idx="8957">
                  <c:v>8.2500000011823236</c:v>
                </c:pt>
                <c:pt idx="8958">
                  <c:v>8.2500000011824568</c:v>
                </c:pt>
                <c:pt idx="8959">
                  <c:v>8.2500000011825882</c:v>
                </c:pt>
                <c:pt idx="8960">
                  <c:v>8.2500000011827197</c:v>
                </c:pt>
                <c:pt idx="8961">
                  <c:v>8.2500000011828512</c:v>
                </c:pt>
                <c:pt idx="8962">
                  <c:v>8.2500000011829844</c:v>
                </c:pt>
                <c:pt idx="8963">
                  <c:v>8.2500000011831158</c:v>
                </c:pt>
                <c:pt idx="8964">
                  <c:v>8.2500000011832473</c:v>
                </c:pt>
                <c:pt idx="8965">
                  <c:v>8.2500000011833805</c:v>
                </c:pt>
                <c:pt idx="8966">
                  <c:v>8.250000001183512</c:v>
                </c:pt>
                <c:pt idx="8967">
                  <c:v>8.2500000011836434</c:v>
                </c:pt>
                <c:pt idx="8968">
                  <c:v>8.2500000011837766</c:v>
                </c:pt>
                <c:pt idx="8969">
                  <c:v>8.2500000011839081</c:v>
                </c:pt>
                <c:pt idx="8970">
                  <c:v>8.2500000011840395</c:v>
                </c:pt>
                <c:pt idx="8971">
                  <c:v>8.2500000011841728</c:v>
                </c:pt>
                <c:pt idx="8972">
                  <c:v>8.2500000011843042</c:v>
                </c:pt>
                <c:pt idx="8973">
                  <c:v>8.2500000011844357</c:v>
                </c:pt>
                <c:pt idx="8974">
                  <c:v>8.2500000011845689</c:v>
                </c:pt>
                <c:pt idx="8975">
                  <c:v>8.2500000011847003</c:v>
                </c:pt>
                <c:pt idx="8976">
                  <c:v>8.2500000011848318</c:v>
                </c:pt>
                <c:pt idx="8977">
                  <c:v>8.2500000011849632</c:v>
                </c:pt>
                <c:pt idx="8978">
                  <c:v>8.2500000011850965</c:v>
                </c:pt>
                <c:pt idx="8979">
                  <c:v>8.2500000011852279</c:v>
                </c:pt>
                <c:pt idx="8980">
                  <c:v>8.2500000011853594</c:v>
                </c:pt>
                <c:pt idx="8981">
                  <c:v>8.2500000011854926</c:v>
                </c:pt>
                <c:pt idx="8982">
                  <c:v>8.250000001185624</c:v>
                </c:pt>
                <c:pt idx="8983">
                  <c:v>8.2500000011857555</c:v>
                </c:pt>
                <c:pt idx="8984">
                  <c:v>8.2500000011858887</c:v>
                </c:pt>
                <c:pt idx="8985">
                  <c:v>8.2500000011860202</c:v>
                </c:pt>
                <c:pt idx="8986">
                  <c:v>8.2500000011861516</c:v>
                </c:pt>
                <c:pt idx="8987">
                  <c:v>8.2500000011862848</c:v>
                </c:pt>
                <c:pt idx="8988">
                  <c:v>8.2500000011864163</c:v>
                </c:pt>
                <c:pt idx="8989">
                  <c:v>8.2500000011865477</c:v>
                </c:pt>
                <c:pt idx="8990">
                  <c:v>8.2500000011866792</c:v>
                </c:pt>
                <c:pt idx="8991">
                  <c:v>8.2500000011868124</c:v>
                </c:pt>
                <c:pt idx="8992">
                  <c:v>8.2500000011869439</c:v>
                </c:pt>
                <c:pt idx="8993">
                  <c:v>8.2500000011870753</c:v>
                </c:pt>
                <c:pt idx="8994">
                  <c:v>8.2500000011872086</c:v>
                </c:pt>
                <c:pt idx="8995">
                  <c:v>8.25000000118734</c:v>
                </c:pt>
                <c:pt idx="8996">
                  <c:v>8.2500000011874715</c:v>
                </c:pt>
                <c:pt idx="8997">
                  <c:v>8.2500000011876047</c:v>
                </c:pt>
                <c:pt idx="8998">
                  <c:v>8.2500000011877361</c:v>
                </c:pt>
                <c:pt idx="8999">
                  <c:v>8.2500000011878676</c:v>
                </c:pt>
                <c:pt idx="9000">
                  <c:v>8.2500000011880008</c:v>
                </c:pt>
                <c:pt idx="9001">
                  <c:v>8.2500000011881323</c:v>
                </c:pt>
                <c:pt idx="9002">
                  <c:v>8.2500000011882637</c:v>
                </c:pt>
                <c:pt idx="9003">
                  <c:v>8.2500000011883952</c:v>
                </c:pt>
                <c:pt idx="9004">
                  <c:v>8.2500000011885284</c:v>
                </c:pt>
                <c:pt idx="9005">
                  <c:v>8.2500000011886598</c:v>
                </c:pt>
                <c:pt idx="9006">
                  <c:v>8.2500000011887913</c:v>
                </c:pt>
                <c:pt idx="9007">
                  <c:v>8.2500000011889245</c:v>
                </c:pt>
                <c:pt idx="9008">
                  <c:v>8.250000001189056</c:v>
                </c:pt>
                <c:pt idx="9009">
                  <c:v>8.2500000011891874</c:v>
                </c:pt>
                <c:pt idx="9010">
                  <c:v>8.2500000011893206</c:v>
                </c:pt>
                <c:pt idx="9011">
                  <c:v>8.2500000011894521</c:v>
                </c:pt>
                <c:pt idx="9012">
                  <c:v>8.2500000011895835</c:v>
                </c:pt>
                <c:pt idx="9013">
                  <c:v>8.2500000011897168</c:v>
                </c:pt>
                <c:pt idx="9014">
                  <c:v>8.2500000011898482</c:v>
                </c:pt>
                <c:pt idx="9015">
                  <c:v>8.2500000011899797</c:v>
                </c:pt>
                <c:pt idx="9016">
                  <c:v>8.2500000011901111</c:v>
                </c:pt>
                <c:pt idx="9017">
                  <c:v>8.2500000011902443</c:v>
                </c:pt>
                <c:pt idx="9018">
                  <c:v>8.2500000011903758</c:v>
                </c:pt>
                <c:pt idx="9019">
                  <c:v>8.2500000011905072</c:v>
                </c:pt>
                <c:pt idx="9020">
                  <c:v>8.2500000011906405</c:v>
                </c:pt>
                <c:pt idx="9021">
                  <c:v>8.2500000011907719</c:v>
                </c:pt>
                <c:pt idx="9022">
                  <c:v>8.2500000011909034</c:v>
                </c:pt>
                <c:pt idx="9023">
                  <c:v>8.2500000011910366</c:v>
                </c:pt>
                <c:pt idx="9024">
                  <c:v>8.2500000011911681</c:v>
                </c:pt>
                <c:pt idx="9025">
                  <c:v>8.2500000011912995</c:v>
                </c:pt>
                <c:pt idx="9026">
                  <c:v>8.2500000011914327</c:v>
                </c:pt>
                <c:pt idx="9027">
                  <c:v>8.2500000011915642</c:v>
                </c:pt>
                <c:pt idx="9028">
                  <c:v>8.2500000011916956</c:v>
                </c:pt>
                <c:pt idx="9029">
                  <c:v>8.2500000011918289</c:v>
                </c:pt>
                <c:pt idx="9030">
                  <c:v>8.2500000011919603</c:v>
                </c:pt>
                <c:pt idx="9031">
                  <c:v>8.2500000011920918</c:v>
                </c:pt>
                <c:pt idx="9032">
                  <c:v>8.2500000011922232</c:v>
                </c:pt>
                <c:pt idx="9033">
                  <c:v>8.2500000011923564</c:v>
                </c:pt>
                <c:pt idx="9034">
                  <c:v>8.2500000011924879</c:v>
                </c:pt>
                <c:pt idx="9035">
                  <c:v>8.2500000011926193</c:v>
                </c:pt>
                <c:pt idx="9036">
                  <c:v>8.2500000011927526</c:v>
                </c:pt>
                <c:pt idx="9037">
                  <c:v>8.250000001192884</c:v>
                </c:pt>
                <c:pt idx="9038">
                  <c:v>8.2500000011930155</c:v>
                </c:pt>
                <c:pt idx="9039">
                  <c:v>8.2500000011931487</c:v>
                </c:pt>
                <c:pt idx="9040">
                  <c:v>8.2500000011932801</c:v>
                </c:pt>
                <c:pt idx="9041">
                  <c:v>8.2500000011934116</c:v>
                </c:pt>
                <c:pt idx="9042">
                  <c:v>8.2500000011935448</c:v>
                </c:pt>
                <c:pt idx="9043">
                  <c:v>8.2500000011936763</c:v>
                </c:pt>
                <c:pt idx="9044">
                  <c:v>8.2500000011938077</c:v>
                </c:pt>
                <c:pt idx="9045">
                  <c:v>8.2500000011939392</c:v>
                </c:pt>
                <c:pt idx="9046">
                  <c:v>8.2500000011940724</c:v>
                </c:pt>
                <c:pt idx="9047">
                  <c:v>8.2500000011942038</c:v>
                </c:pt>
                <c:pt idx="9048">
                  <c:v>8.2500000011943353</c:v>
                </c:pt>
                <c:pt idx="9049">
                  <c:v>8.2500000011944685</c:v>
                </c:pt>
                <c:pt idx="9050">
                  <c:v>8.2500000011946</c:v>
                </c:pt>
                <c:pt idx="9051">
                  <c:v>8.2500000011947314</c:v>
                </c:pt>
                <c:pt idx="9052">
                  <c:v>8.2500000011948647</c:v>
                </c:pt>
                <c:pt idx="9053">
                  <c:v>8.2500000011949961</c:v>
                </c:pt>
                <c:pt idx="9054">
                  <c:v>8.2500000011951276</c:v>
                </c:pt>
                <c:pt idx="9055">
                  <c:v>8.2500000011952608</c:v>
                </c:pt>
                <c:pt idx="9056">
                  <c:v>8.2500000011953922</c:v>
                </c:pt>
                <c:pt idx="9057">
                  <c:v>8.2500000011955237</c:v>
                </c:pt>
                <c:pt idx="9058">
                  <c:v>8.2500000011956551</c:v>
                </c:pt>
                <c:pt idx="9059">
                  <c:v>8.2500000011957884</c:v>
                </c:pt>
                <c:pt idx="9060">
                  <c:v>8.2500000011959198</c:v>
                </c:pt>
                <c:pt idx="9061">
                  <c:v>8.2500000011960513</c:v>
                </c:pt>
                <c:pt idx="9062">
                  <c:v>8.2500000011961845</c:v>
                </c:pt>
                <c:pt idx="9063">
                  <c:v>8.2500000011963159</c:v>
                </c:pt>
                <c:pt idx="9064">
                  <c:v>8.2500000011964474</c:v>
                </c:pt>
                <c:pt idx="9065">
                  <c:v>8.2500000011965806</c:v>
                </c:pt>
                <c:pt idx="9066">
                  <c:v>8.2500000011967121</c:v>
                </c:pt>
                <c:pt idx="9067">
                  <c:v>8.2500000011968435</c:v>
                </c:pt>
                <c:pt idx="9068">
                  <c:v>8.2500000011969767</c:v>
                </c:pt>
                <c:pt idx="9069">
                  <c:v>8.2500000011971082</c:v>
                </c:pt>
                <c:pt idx="9070">
                  <c:v>8.2500000011972396</c:v>
                </c:pt>
                <c:pt idx="9071">
                  <c:v>8.2500000011973729</c:v>
                </c:pt>
                <c:pt idx="9072">
                  <c:v>8.2500000011975043</c:v>
                </c:pt>
                <c:pt idx="9073">
                  <c:v>8.2500000011976358</c:v>
                </c:pt>
                <c:pt idx="9074">
                  <c:v>8.2500000011977672</c:v>
                </c:pt>
                <c:pt idx="9075">
                  <c:v>8.2500000011979004</c:v>
                </c:pt>
                <c:pt idx="9076">
                  <c:v>8.2500000011980319</c:v>
                </c:pt>
                <c:pt idx="9077">
                  <c:v>8.2500000011981633</c:v>
                </c:pt>
                <c:pt idx="9078">
                  <c:v>8.2500000011982966</c:v>
                </c:pt>
                <c:pt idx="9079">
                  <c:v>8.250000001198428</c:v>
                </c:pt>
                <c:pt idx="9080">
                  <c:v>8.2500000011985595</c:v>
                </c:pt>
                <c:pt idx="9081">
                  <c:v>8.2500000011986927</c:v>
                </c:pt>
                <c:pt idx="9082">
                  <c:v>8.2500000011988242</c:v>
                </c:pt>
                <c:pt idx="9083">
                  <c:v>8.2500000011989556</c:v>
                </c:pt>
                <c:pt idx="9084">
                  <c:v>8.2500000011990888</c:v>
                </c:pt>
                <c:pt idx="9085">
                  <c:v>8.2500000011992203</c:v>
                </c:pt>
                <c:pt idx="9086">
                  <c:v>8.2500000011993517</c:v>
                </c:pt>
                <c:pt idx="9087">
                  <c:v>8.2500000011994832</c:v>
                </c:pt>
                <c:pt idx="9088">
                  <c:v>8.2500000011996164</c:v>
                </c:pt>
                <c:pt idx="9089">
                  <c:v>8.2500000011997479</c:v>
                </c:pt>
                <c:pt idx="9090">
                  <c:v>8.2500000011998793</c:v>
                </c:pt>
                <c:pt idx="9091">
                  <c:v>8.2500000012000125</c:v>
                </c:pt>
                <c:pt idx="9092">
                  <c:v>8.250000001200144</c:v>
                </c:pt>
                <c:pt idx="9093">
                  <c:v>8.2500000012002754</c:v>
                </c:pt>
                <c:pt idx="9094">
                  <c:v>8.2500000012004087</c:v>
                </c:pt>
                <c:pt idx="9095">
                  <c:v>8.2500000012005401</c:v>
                </c:pt>
                <c:pt idx="9096">
                  <c:v>8.2500000012006716</c:v>
                </c:pt>
                <c:pt idx="9097">
                  <c:v>8.2500000012008048</c:v>
                </c:pt>
                <c:pt idx="9098">
                  <c:v>8.2500000012009362</c:v>
                </c:pt>
                <c:pt idx="9099">
                  <c:v>8.2500000012010677</c:v>
                </c:pt>
                <c:pt idx="9100">
                  <c:v>8.2500000012011991</c:v>
                </c:pt>
                <c:pt idx="9101">
                  <c:v>8.2500000012013324</c:v>
                </c:pt>
                <c:pt idx="9102">
                  <c:v>8.2500000012014638</c:v>
                </c:pt>
                <c:pt idx="9103">
                  <c:v>8.2500000012015953</c:v>
                </c:pt>
                <c:pt idx="9104">
                  <c:v>8.2500000012017285</c:v>
                </c:pt>
                <c:pt idx="9105">
                  <c:v>8.2500000012018599</c:v>
                </c:pt>
                <c:pt idx="9106">
                  <c:v>8.2500000012019914</c:v>
                </c:pt>
                <c:pt idx="9107">
                  <c:v>8.2500000012021246</c:v>
                </c:pt>
                <c:pt idx="9108">
                  <c:v>8.2500000012022561</c:v>
                </c:pt>
                <c:pt idx="9109">
                  <c:v>8.2500000012023875</c:v>
                </c:pt>
                <c:pt idx="9110">
                  <c:v>8.2500000012025207</c:v>
                </c:pt>
                <c:pt idx="9111">
                  <c:v>8.2500000012026522</c:v>
                </c:pt>
                <c:pt idx="9112">
                  <c:v>8.2500000012027837</c:v>
                </c:pt>
                <c:pt idx="9113">
                  <c:v>8.2500000012029169</c:v>
                </c:pt>
                <c:pt idx="9114">
                  <c:v>8.2500000012030483</c:v>
                </c:pt>
                <c:pt idx="9115">
                  <c:v>8.2500000012031798</c:v>
                </c:pt>
                <c:pt idx="9116">
                  <c:v>8.2500000012033112</c:v>
                </c:pt>
                <c:pt idx="9117">
                  <c:v>8.2500000012034445</c:v>
                </c:pt>
                <c:pt idx="9118">
                  <c:v>8.2500000012035759</c:v>
                </c:pt>
                <c:pt idx="9119">
                  <c:v>8.2500000012037074</c:v>
                </c:pt>
                <c:pt idx="9120">
                  <c:v>8.2500000012038406</c:v>
                </c:pt>
                <c:pt idx="9121">
                  <c:v>8.250000001203972</c:v>
                </c:pt>
                <c:pt idx="9122">
                  <c:v>8.2500000012041035</c:v>
                </c:pt>
                <c:pt idx="9123">
                  <c:v>8.2500000012042367</c:v>
                </c:pt>
                <c:pt idx="9124">
                  <c:v>8.2500000012043682</c:v>
                </c:pt>
                <c:pt idx="9125">
                  <c:v>8.2500000012044996</c:v>
                </c:pt>
                <c:pt idx="9126">
                  <c:v>8.2500000012046328</c:v>
                </c:pt>
                <c:pt idx="9127">
                  <c:v>8.2500000012047643</c:v>
                </c:pt>
                <c:pt idx="9128">
                  <c:v>8.2500000012048957</c:v>
                </c:pt>
                <c:pt idx="9129">
                  <c:v>8.2500000012050272</c:v>
                </c:pt>
                <c:pt idx="9130">
                  <c:v>8.2500000012051604</c:v>
                </c:pt>
                <c:pt idx="9131">
                  <c:v>8.2500000012052919</c:v>
                </c:pt>
                <c:pt idx="9132">
                  <c:v>8.2500000012054233</c:v>
                </c:pt>
                <c:pt idx="9133">
                  <c:v>8.2500000012055565</c:v>
                </c:pt>
                <c:pt idx="9134">
                  <c:v>8.250000001205688</c:v>
                </c:pt>
                <c:pt idx="9135">
                  <c:v>8.2500000012058194</c:v>
                </c:pt>
                <c:pt idx="9136">
                  <c:v>8.2500000012059527</c:v>
                </c:pt>
                <c:pt idx="9137">
                  <c:v>8.2500000012060841</c:v>
                </c:pt>
                <c:pt idx="9138">
                  <c:v>8.2500000012062156</c:v>
                </c:pt>
                <c:pt idx="9139">
                  <c:v>8.2500000012063488</c:v>
                </c:pt>
                <c:pt idx="9140">
                  <c:v>8.2500000012064802</c:v>
                </c:pt>
                <c:pt idx="9141">
                  <c:v>8.2500000012066117</c:v>
                </c:pt>
                <c:pt idx="9142">
                  <c:v>8.2500000012067431</c:v>
                </c:pt>
                <c:pt idx="9143">
                  <c:v>8.2500000012068764</c:v>
                </c:pt>
                <c:pt idx="9144">
                  <c:v>8.2500000012070078</c:v>
                </c:pt>
                <c:pt idx="9145">
                  <c:v>8.2500000012071393</c:v>
                </c:pt>
                <c:pt idx="9146">
                  <c:v>8.2500000012072725</c:v>
                </c:pt>
                <c:pt idx="9147">
                  <c:v>8.250000001207404</c:v>
                </c:pt>
                <c:pt idx="9148">
                  <c:v>8.2500000012075354</c:v>
                </c:pt>
                <c:pt idx="9149">
                  <c:v>8.2500000012076686</c:v>
                </c:pt>
                <c:pt idx="9150">
                  <c:v>8.2500000012078001</c:v>
                </c:pt>
                <c:pt idx="9151">
                  <c:v>8.2500000012079315</c:v>
                </c:pt>
                <c:pt idx="9152">
                  <c:v>8.2500000012080648</c:v>
                </c:pt>
                <c:pt idx="9153">
                  <c:v>8.2500000012081962</c:v>
                </c:pt>
                <c:pt idx="9154">
                  <c:v>8.2500000012083277</c:v>
                </c:pt>
                <c:pt idx="9155">
                  <c:v>8.2500000012084609</c:v>
                </c:pt>
                <c:pt idx="9156">
                  <c:v>8.2500000012085923</c:v>
                </c:pt>
                <c:pt idx="9157">
                  <c:v>8.2500000012087238</c:v>
                </c:pt>
                <c:pt idx="9158">
                  <c:v>8.2500000012088552</c:v>
                </c:pt>
                <c:pt idx="9159">
                  <c:v>8.2500000012089885</c:v>
                </c:pt>
                <c:pt idx="9160">
                  <c:v>8.2500000012091199</c:v>
                </c:pt>
                <c:pt idx="9161">
                  <c:v>8.2500000012092514</c:v>
                </c:pt>
                <c:pt idx="9162">
                  <c:v>8.2500000012093846</c:v>
                </c:pt>
                <c:pt idx="9163">
                  <c:v>8.250000001209516</c:v>
                </c:pt>
                <c:pt idx="9164">
                  <c:v>8.2500000012096475</c:v>
                </c:pt>
                <c:pt idx="9165">
                  <c:v>8.2500000012097807</c:v>
                </c:pt>
                <c:pt idx="9166">
                  <c:v>8.2500000012099122</c:v>
                </c:pt>
                <c:pt idx="9167">
                  <c:v>8.2500000012100436</c:v>
                </c:pt>
                <c:pt idx="9168">
                  <c:v>8.2500000012101768</c:v>
                </c:pt>
                <c:pt idx="9169">
                  <c:v>8.2500000012103083</c:v>
                </c:pt>
                <c:pt idx="9170">
                  <c:v>8.2500000012104397</c:v>
                </c:pt>
                <c:pt idx="9171">
                  <c:v>8.2500000012105712</c:v>
                </c:pt>
                <c:pt idx="9172">
                  <c:v>8.2500000012107044</c:v>
                </c:pt>
                <c:pt idx="9173">
                  <c:v>8.2500000012108359</c:v>
                </c:pt>
                <c:pt idx="9174">
                  <c:v>8.2500000012109673</c:v>
                </c:pt>
                <c:pt idx="9175">
                  <c:v>8.2500000012111006</c:v>
                </c:pt>
                <c:pt idx="9176">
                  <c:v>8.250000001211232</c:v>
                </c:pt>
                <c:pt idx="9177">
                  <c:v>8.2500000012113635</c:v>
                </c:pt>
                <c:pt idx="9178">
                  <c:v>8.2500000012114967</c:v>
                </c:pt>
                <c:pt idx="9179">
                  <c:v>8.2500000012116281</c:v>
                </c:pt>
                <c:pt idx="9180">
                  <c:v>8.2500000012117596</c:v>
                </c:pt>
                <c:pt idx="9181">
                  <c:v>8.2500000012118928</c:v>
                </c:pt>
                <c:pt idx="9182">
                  <c:v>8.2500000012120243</c:v>
                </c:pt>
                <c:pt idx="9183">
                  <c:v>8.2500000012121557</c:v>
                </c:pt>
                <c:pt idx="9184">
                  <c:v>8.2500000012122872</c:v>
                </c:pt>
                <c:pt idx="9185">
                  <c:v>8.2500000012124204</c:v>
                </c:pt>
                <c:pt idx="9186">
                  <c:v>8.2500000012125518</c:v>
                </c:pt>
                <c:pt idx="9187">
                  <c:v>8.2500000012126833</c:v>
                </c:pt>
                <c:pt idx="9188">
                  <c:v>8.2500000012128165</c:v>
                </c:pt>
                <c:pt idx="9189">
                  <c:v>8.250000001212948</c:v>
                </c:pt>
                <c:pt idx="9190">
                  <c:v>8.2500000012130794</c:v>
                </c:pt>
                <c:pt idx="9191">
                  <c:v>8.2500000012132126</c:v>
                </c:pt>
                <c:pt idx="9192">
                  <c:v>8.2500000012133441</c:v>
                </c:pt>
                <c:pt idx="9193">
                  <c:v>8.2500000012134755</c:v>
                </c:pt>
                <c:pt idx="9194">
                  <c:v>8.2500000012136088</c:v>
                </c:pt>
                <c:pt idx="9195">
                  <c:v>8.2500000012137402</c:v>
                </c:pt>
                <c:pt idx="9196">
                  <c:v>8.2500000012138717</c:v>
                </c:pt>
                <c:pt idx="9197">
                  <c:v>8.2500000012140031</c:v>
                </c:pt>
                <c:pt idx="9198">
                  <c:v>8.2500000012141363</c:v>
                </c:pt>
                <c:pt idx="9199">
                  <c:v>8.2500000012142678</c:v>
                </c:pt>
                <c:pt idx="9200">
                  <c:v>8.2500000012143992</c:v>
                </c:pt>
                <c:pt idx="9201">
                  <c:v>8.2500000012145325</c:v>
                </c:pt>
                <c:pt idx="9202">
                  <c:v>8.2500000012146639</c:v>
                </c:pt>
                <c:pt idx="9203">
                  <c:v>8.2500000012147954</c:v>
                </c:pt>
                <c:pt idx="9204">
                  <c:v>8.2500000012149286</c:v>
                </c:pt>
                <c:pt idx="9205">
                  <c:v>8.2500000012150601</c:v>
                </c:pt>
                <c:pt idx="9206">
                  <c:v>8.2500000012151915</c:v>
                </c:pt>
                <c:pt idx="9207">
                  <c:v>8.2500000012153247</c:v>
                </c:pt>
                <c:pt idx="9208">
                  <c:v>8.2500000012154562</c:v>
                </c:pt>
                <c:pt idx="9209">
                  <c:v>8.2500000012155876</c:v>
                </c:pt>
                <c:pt idx="9210">
                  <c:v>8.2500000012157209</c:v>
                </c:pt>
                <c:pt idx="9211">
                  <c:v>8.2500000012158523</c:v>
                </c:pt>
                <c:pt idx="9212">
                  <c:v>8.2500000012159838</c:v>
                </c:pt>
                <c:pt idx="9213">
                  <c:v>8.2500000012161152</c:v>
                </c:pt>
                <c:pt idx="9214">
                  <c:v>8.2500000012162484</c:v>
                </c:pt>
                <c:pt idx="9215">
                  <c:v>8.2500000012163799</c:v>
                </c:pt>
                <c:pt idx="9216">
                  <c:v>8.2500000012165113</c:v>
                </c:pt>
                <c:pt idx="9217">
                  <c:v>8.2500000012166446</c:v>
                </c:pt>
                <c:pt idx="9218">
                  <c:v>8.250000001216776</c:v>
                </c:pt>
                <c:pt idx="9219">
                  <c:v>8.2500000012169075</c:v>
                </c:pt>
                <c:pt idx="9220">
                  <c:v>8.2500000012170407</c:v>
                </c:pt>
                <c:pt idx="9221">
                  <c:v>8.2500000012171721</c:v>
                </c:pt>
                <c:pt idx="9222">
                  <c:v>8.2500000012173036</c:v>
                </c:pt>
                <c:pt idx="9223">
                  <c:v>8.2500000012174368</c:v>
                </c:pt>
                <c:pt idx="9224">
                  <c:v>8.2500000012175683</c:v>
                </c:pt>
                <c:pt idx="9225">
                  <c:v>8.2500000012176997</c:v>
                </c:pt>
                <c:pt idx="9226">
                  <c:v>8.2500000012178312</c:v>
                </c:pt>
                <c:pt idx="9227">
                  <c:v>8.2500000012179644</c:v>
                </c:pt>
                <c:pt idx="9228">
                  <c:v>8.2500000012180958</c:v>
                </c:pt>
                <c:pt idx="9229">
                  <c:v>8.2500000012182273</c:v>
                </c:pt>
                <c:pt idx="9230">
                  <c:v>8.2500000012183605</c:v>
                </c:pt>
                <c:pt idx="9231">
                  <c:v>8.250000001218492</c:v>
                </c:pt>
                <c:pt idx="9232">
                  <c:v>8.2500000012186234</c:v>
                </c:pt>
                <c:pt idx="9233">
                  <c:v>8.2500000012187567</c:v>
                </c:pt>
                <c:pt idx="9234">
                  <c:v>8.2500000012188881</c:v>
                </c:pt>
                <c:pt idx="9235">
                  <c:v>8.2500000012190196</c:v>
                </c:pt>
                <c:pt idx="9236">
                  <c:v>8.2500000012191528</c:v>
                </c:pt>
                <c:pt idx="9237">
                  <c:v>8.2500000012192842</c:v>
                </c:pt>
                <c:pt idx="9238">
                  <c:v>8.2500000012194157</c:v>
                </c:pt>
                <c:pt idx="9239">
                  <c:v>8.2500000012195471</c:v>
                </c:pt>
                <c:pt idx="9240">
                  <c:v>8.2500000012196804</c:v>
                </c:pt>
                <c:pt idx="9241">
                  <c:v>8.2500000012198118</c:v>
                </c:pt>
                <c:pt idx="9242">
                  <c:v>8.2500000012199433</c:v>
                </c:pt>
                <c:pt idx="9243">
                  <c:v>8.2500000012200765</c:v>
                </c:pt>
                <c:pt idx="9244">
                  <c:v>8.2500000012202079</c:v>
                </c:pt>
                <c:pt idx="9245">
                  <c:v>8.2500000012203394</c:v>
                </c:pt>
                <c:pt idx="9246">
                  <c:v>8.2500000012204726</c:v>
                </c:pt>
                <c:pt idx="9247">
                  <c:v>8.2500000012206041</c:v>
                </c:pt>
                <c:pt idx="9248">
                  <c:v>8.2500000012207355</c:v>
                </c:pt>
                <c:pt idx="9249">
                  <c:v>8.2500000012208687</c:v>
                </c:pt>
                <c:pt idx="9250">
                  <c:v>8.2500000012210002</c:v>
                </c:pt>
                <c:pt idx="9251">
                  <c:v>8.2500000012211316</c:v>
                </c:pt>
                <c:pt idx="9252">
                  <c:v>8.2500000012212649</c:v>
                </c:pt>
                <c:pt idx="9253">
                  <c:v>8.2500000012213963</c:v>
                </c:pt>
                <c:pt idx="9254">
                  <c:v>8.2500000012215278</c:v>
                </c:pt>
                <c:pt idx="9255">
                  <c:v>8.2500000012216592</c:v>
                </c:pt>
                <c:pt idx="9256">
                  <c:v>8.2500000012217924</c:v>
                </c:pt>
                <c:pt idx="9257">
                  <c:v>8.2500000012219239</c:v>
                </c:pt>
                <c:pt idx="9258">
                  <c:v>8.2500000012220553</c:v>
                </c:pt>
                <c:pt idx="9259">
                  <c:v>8.2500000012221886</c:v>
                </c:pt>
                <c:pt idx="9260">
                  <c:v>8.25000000122232</c:v>
                </c:pt>
                <c:pt idx="9261">
                  <c:v>8.2500000012224515</c:v>
                </c:pt>
                <c:pt idx="9262">
                  <c:v>8.2500000012225847</c:v>
                </c:pt>
                <c:pt idx="9263">
                  <c:v>8.2500000012227162</c:v>
                </c:pt>
                <c:pt idx="9264">
                  <c:v>8.2500000012228476</c:v>
                </c:pt>
                <c:pt idx="9265">
                  <c:v>8.2500000012229808</c:v>
                </c:pt>
                <c:pt idx="9266">
                  <c:v>8.2500000012231123</c:v>
                </c:pt>
                <c:pt idx="9267">
                  <c:v>8.2500000012232437</c:v>
                </c:pt>
                <c:pt idx="9268">
                  <c:v>8.2500000012233752</c:v>
                </c:pt>
                <c:pt idx="9269">
                  <c:v>8.2500000012235084</c:v>
                </c:pt>
                <c:pt idx="9270">
                  <c:v>8.2500000012236399</c:v>
                </c:pt>
                <c:pt idx="9271">
                  <c:v>8.2500000012237713</c:v>
                </c:pt>
                <c:pt idx="9272">
                  <c:v>8.2500000012239045</c:v>
                </c:pt>
                <c:pt idx="9273">
                  <c:v>8.250000001224036</c:v>
                </c:pt>
                <c:pt idx="9274">
                  <c:v>8.2500000012241674</c:v>
                </c:pt>
                <c:pt idx="9275">
                  <c:v>8.2500000012243007</c:v>
                </c:pt>
                <c:pt idx="9276">
                  <c:v>8.2500000012244321</c:v>
                </c:pt>
                <c:pt idx="9277">
                  <c:v>8.2500000012245636</c:v>
                </c:pt>
                <c:pt idx="9278">
                  <c:v>8.2500000012246968</c:v>
                </c:pt>
                <c:pt idx="9279">
                  <c:v>8.2500000012248282</c:v>
                </c:pt>
                <c:pt idx="9280">
                  <c:v>8.2500000012249597</c:v>
                </c:pt>
                <c:pt idx="9281">
                  <c:v>8.2500000012250911</c:v>
                </c:pt>
                <c:pt idx="9282">
                  <c:v>8.2500000012252244</c:v>
                </c:pt>
                <c:pt idx="9283">
                  <c:v>8.2500000012253558</c:v>
                </c:pt>
                <c:pt idx="9284">
                  <c:v>8.2500000012254873</c:v>
                </c:pt>
                <c:pt idx="9285">
                  <c:v>8.2500000012256205</c:v>
                </c:pt>
                <c:pt idx="9286">
                  <c:v>8.2500000012257519</c:v>
                </c:pt>
                <c:pt idx="9287">
                  <c:v>8.2500000012258834</c:v>
                </c:pt>
                <c:pt idx="9288">
                  <c:v>8.2500000012260166</c:v>
                </c:pt>
                <c:pt idx="9289">
                  <c:v>8.2500000012261481</c:v>
                </c:pt>
                <c:pt idx="9290">
                  <c:v>8.2500000012262795</c:v>
                </c:pt>
                <c:pt idx="9291">
                  <c:v>8.2500000012264127</c:v>
                </c:pt>
                <c:pt idx="9292">
                  <c:v>8.2500000012265442</c:v>
                </c:pt>
                <c:pt idx="9293">
                  <c:v>8.2500000012266756</c:v>
                </c:pt>
                <c:pt idx="9294">
                  <c:v>8.2500000012268089</c:v>
                </c:pt>
                <c:pt idx="9295">
                  <c:v>8.2500000012269403</c:v>
                </c:pt>
                <c:pt idx="9296">
                  <c:v>8.2500000012270718</c:v>
                </c:pt>
                <c:pt idx="9297">
                  <c:v>8.2500000012272032</c:v>
                </c:pt>
                <c:pt idx="9298">
                  <c:v>8.2500000012273365</c:v>
                </c:pt>
                <c:pt idx="9299">
                  <c:v>8.2500000012274679</c:v>
                </c:pt>
                <c:pt idx="9300">
                  <c:v>8.2500000012275994</c:v>
                </c:pt>
                <c:pt idx="9301">
                  <c:v>8.2500000012277326</c:v>
                </c:pt>
                <c:pt idx="9302">
                  <c:v>8.250000001227864</c:v>
                </c:pt>
                <c:pt idx="9303">
                  <c:v>8.2500000012279955</c:v>
                </c:pt>
                <c:pt idx="9304">
                  <c:v>8.2500000012281287</c:v>
                </c:pt>
                <c:pt idx="9305">
                  <c:v>8.2500000012282602</c:v>
                </c:pt>
                <c:pt idx="9306">
                  <c:v>8.2500000012283916</c:v>
                </c:pt>
                <c:pt idx="9307">
                  <c:v>8.2500000012285248</c:v>
                </c:pt>
                <c:pt idx="9308">
                  <c:v>8.2500000012286563</c:v>
                </c:pt>
                <c:pt idx="9309">
                  <c:v>8.2500000012287877</c:v>
                </c:pt>
                <c:pt idx="9310">
                  <c:v>8.2500000012289192</c:v>
                </c:pt>
                <c:pt idx="9311">
                  <c:v>8.2500000012290524</c:v>
                </c:pt>
                <c:pt idx="9312">
                  <c:v>8.2500000012291839</c:v>
                </c:pt>
                <c:pt idx="9313">
                  <c:v>8.2500000012293153</c:v>
                </c:pt>
                <c:pt idx="9314">
                  <c:v>8.2500000012294485</c:v>
                </c:pt>
                <c:pt idx="9315">
                  <c:v>8.25000000122958</c:v>
                </c:pt>
                <c:pt idx="9316">
                  <c:v>8.2500000012297114</c:v>
                </c:pt>
                <c:pt idx="9317">
                  <c:v>8.2500000012298447</c:v>
                </c:pt>
                <c:pt idx="9318">
                  <c:v>8.2500000012299761</c:v>
                </c:pt>
                <c:pt idx="9319">
                  <c:v>8.2500000012301076</c:v>
                </c:pt>
                <c:pt idx="9320">
                  <c:v>8.2500000012302408</c:v>
                </c:pt>
                <c:pt idx="9321">
                  <c:v>8.2500000012303722</c:v>
                </c:pt>
                <c:pt idx="9322">
                  <c:v>8.2500000012305037</c:v>
                </c:pt>
                <c:pt idx="9323">
                  <c:v>8.2500000012306351</c:v>
                </c:pt>
                <c:pt idx="9324">
                  <c:v>8.2500000012307684</c:v>
                </c:pt>
                <c:pt idx="9325">
                  <c:v>8.2500000012308998</c:v>
                </c:pt>
                <c:pt idx="9326">
                  <c:v>8.2500000012310313</c:v>
                </c:pt>
                <c:pt idx="9327">
                  <c:v>8.2500000012311645</c:v>
                </c:pt>
                <c:pt idx="9328">
                  <c:v>8.250000001231296</c:v>
                </c:pt>
                <c:pt idx="9329">
                  <c:v>8.2500000012314274</c:v>
                </c:pt>
                <c:pt idx="9330">
                  <c:v>8.2500000012315606</c:v>
                </c:pt>
                <c:pt idx="9331">
                  <c:v>8.2500000012316921</c:v>
                </c:pt>
                <c:pt idx="9332">
                  <c:v>8.2500000012318235</c:v>
                </c:pt>
                <c:pt idx="9333">
                  <c:v>8.2500000012319568</c:v>
                </c:pt>
                <c:pt idx="9334">
                  <c:v>8.2500000012320882</c:v>
                </c:pt>
                <c:pt idx="9335">
                  <c:v>8.2500000012322197</c:v>
                </c:pt>
                <c:pt idx="9336">
                  <c:v>8.2500000012323529</c:v>
                </c:pt>
                <c:pt idx="9337">
                  <c:v>8.2500000012324843</c:v>
                </c:pt>
                <c:pt idx="9338">
                  <c:v>8.2500000012326158</c:v>
                </c:pt>
                <c:pt idx="9339">
                  <c:v>8.2500000012327472</c:v>
                </c:pt>
                <c:pt idx="9340">
                  <c:v>8.2500000012328805</c:v>
                </c:pt>
                <c:pt idx="9341">
                  <c:v>8.2500000012330119</c:v>
                </c:pt>
                <c:pt idx="9342">
                  <c:v>8.2500000012331434</c:v>
                </c:pt>
                <c:pt idx="9343">
                  <c:v>8.2500000012332766</c:v>
                </c:pt>
                <c:pt idx="9344">
                  <c:v>8.250000001233408</c:v>
                </c:pt>
                <c:pt idx="9345">
                  <c:v>8.2500000012335395</c:v>
                </c:pt>
                <c:pt idx="9346">
                  <c:v>8.2500000012336727</c:v>
                </c:pt>
                <c:pt idx="9347">
                  <c:v>8.2500000012338042</c:v>
                </c:pt>
                <c:pt idx="9348">
                  <c:v>8.2500000012339356</c:v>
                </c:pt>
                <c:pt idx="9349">
                  <c:v>8.2500000012340688</c:v>
                </c:pt>
                <c:pt idx="9350">
                  <c:v>8.2500000012342003</c:v>
                </c:pt>
                <c:pt idx="9351">
                  <c:v>8.2500000012343317</c:v>
                </c:pt>
                <c:pt idx="9352">
                  <c:v>8.2500000012344632</c:v>
                </c:pt>
                <c:pt idx="9353">
                  <c:v>8.2500000012345964</c:v>
                </c:pt>
                <c:pt idx="9354">
                  <c:v>8.2500000012347279</c:v>
                </c:pt>
                <c:pt idx="9355">
                  <c:v>8.2500000012348593</c:v>
                </c:pt>
                <c:pt idx="9356">
                  <c:v>8.2500000012349926</c:v>
                </c:pt>
                <c:pt idx="9357">
                  <c:v>8.250000001235124</c:v>
                </c:pt>
                <c:pt idx="9358">
                  <c:v>8.2500000012352555</c:v>
                </c:pt>
                <c:pt idx="9359">
                  <c:v>8.2500000012353887</c:v>
                </c:pt>
                <c:pt idx="9360">
                  <c:v>8.2500000012355201</c:v>
                </c:pt>
                <c:pt idx="9361">
                  <c:v>8.2500000012356516</c:v>
                </c:pt>
                <c:pt idx="9362">
                  <c:v>8.2500000012357848</c:v>
                </c:pt>
                <c:pt idx="9363">
                  <c:v>8.2500000012359163</c:v>
                </c:pt>
                <c:pt idx="9364">
                  <c:v>8.2500000012360477</c:v>
                </c:pt>
                <c:pt idx="9365">
                  <c:v>8.2500000012361792</c:v>
                </c:pt>
                <c:pt idx="9366">
                  <c:v>8.2500000012363124</c:v>
                </c:pt>
                <c:pt idx="9367">
                  <c:v>8.2500000012364438</c:v>
                </c:pt>
                <c:pt idx="9368">
                  <c:v>8.2500000012365753</c:v>
                </c:pt>
                <c:pt idx="9369">
                  <c:v>8.2500000012367085</c:v>
                </c:pt>
                <c:pt idx="9370">
                  <c:v>8.25000000123684</c:v>
                </c:pt>
                <c:pt idx="9371">
                  <c:v>8.2500000012369714</c:v>
                </c:pt>
                <c:pt idx="9372">
                  <c:v>8.2500000012371046</c:v>
                </c:pt>
                <c:pt idx="9373">
                  <c:v>8.2500000012372361</c:v>
                </c:pt>
                <c:pt idx="9374">
                  <c:v>8.2500000012373675</c:v>
                </c:pt>
                <c:pt idx="9375">
                  <c:v>8.2500000012375008</c:v>
                </c:pt>
                <c:pt idx="9376">
                  <c:v>8.2500000012376322</c:v>
                </c:pt>
                <c:pt idx="9377">
                  <c:v>8.2500000012377637</c:v>
                </c:pt>
                <c:pt idx="9378">
                  <c:v>8.2500000012378951</c:v>
                </c:pt>
                <c:pt idx="9379">
                  <c:v>8.2500000012380283</c:v>
                </c:pt>
                <c:pt idx="9380">
                  <c:v>8.2500000012381598</c:v>
                </c:pt>
                <c:pt idx="9381">
                  <c:v>8.2500000012382912</c:v>
                </c:pt>
                <c:pt idx="9382">
                  <c:v>8.2500000012384245</c:v>
                </c:pt>
                <c:pt idx="9383">
                  <c:v>8.2500000012385559</c:v>
                </c:pt>
                <c:pt idx="9384">
                  <c:v>8.2500000012386874</c:v>
                </c:pt>
                <c:pt idx="9385">
                  <c:v>8.2500000012388206</c:v>
                </c:pt>
                <c:pt idx="9386">
                  <c:v>8.2500000012389521</c:v>
                </c:pt>
                <c:pt idx="9387">
                  <c:v>8.2500000012390835</c:v>
                </c:pt>
                <c:pt idx="9388">
                  <c:v>8.2500000012392167</c:v>
                </c:pt>
                <c:pt idx="9389">
                  <c:v>8.2500000012393482</c:v>
                </c:pt>
                <c:pt idx="9390">
                  <c:v>8.2500000012394796</c:v>
                </c:pt>
                <c:pt idx="9391">
                  <c:v>8.2500000012396129</c:v>
                </c:pt>
                <c:pt idx="9392">
                  <c:v>8.2500000012397443</c:v>
                </c:pt>
                <c:pt idx="9393">
                  <c:v>8.2500000012398758</c:v>
                </c:pt>
                <c:pt idx="9394">
                  <c:v>8.2500000012400072</c:v>
                </c:pt>
                <c:pt idx="9395">
                  <c:v>8.2500000012401404</c:v>
                </c:pt>
                <c:pt idx="9396">
                  <c:v>8.2500000012402719</c:v>
                </c:pt>
                <c:pt idx="9397">
                  <c:v>8.2500000012404033</c:v>
                </c:pt>
                <c:pt idx="9398">
                  <c:v>8.2500000012405366</c:v>
                </c:pt>
                <c:pt idx="9399">
                  <c:v>8.250000001240668</c:v>
                </c:pt>
                <c:pt idx="9400">
                  <c:v>8.2500000012407995</c:v>
                </c:pt>
                <c:pt idx="9401">
                  <c:v>8.2500000012409327</c:v>
                </c:pt>
                <c:pt idx="9402">
                  <c:v>8.2500000012410641</c:v>
                </c:pt>
                <c:pt idx="9403">
                  <c:v>8.2500000012411956</c:v>
                </c:pt>
                <c:pt idx="9404">
                  <c:v>8.2500000012413288</c:v>
                </c:pt>
                <c:pt idx="9405">
                  <c:v>8.2500000012414603</c:v>
                </c:pt>
                <c:pt idx="9406">
                  <c:v>8.2500000012415917</c:v>
                </c:pt>
                <c:pt idx="9407">
                  <c:v>8.2500000012417232</c:v>
                </c:pt>
                <c:pt idx="9408">
                  <c:v>8.2500000012418564</c:v>
                </c:pt>
                <c:pt idx="9409">
                  <c:v>8.2500000012419878</c:v>
                </c:pt>
                <c:pt idx="9410">
                  <c:v>8.2500000012421193</c:v>
                </c:pt>
                <c:pt idx="9411">
                  <c:v>8.2500000012422525</c:v>
                </c:pt>
                <c:pt idx="9412">
                  <c:v>8.250000001242384</c:v>
                </c:pt>
                <c:pt idx="9413">
                  <c:v>8.2500000012425154</c:v>
                </c:pt>
                <c:pt idx="9414">
                  <c:v>8.2500000012426487</c:v>
                </c:pt>
                <c:pt idx="9415">
                  <c:v>8.2500000012427801</c:v>
                </c:pt>
                <c:pt idx="9416">
                  <c:v>8.2500000012429116</c:v>
                </c:pt>
                <c:pt idx="9417">
                  <c:v>8.2500000012430448</c:v>
                </c:pt>
                <c:pt idx="9418">
                  <c:v>8.2500000012431762</c:v>
                </c:pt>
                <c:pt idx="9419">
                  <c:v>8.2500000012433077</c:v>
                </c:pt>
                <c:pt idx="9420">
                  <c:v>8.2500000012434391</c:v>
                </c:pt>
                <c:pt idx="9421">
                  <c:v>8.2500000012435724</c:v>
                </c:pt>
                <c:pt idx="9422">
                  <c:v>8.2500000012437038</c:v>
                </c:pt>
                <c:pt idx="9423">
                  <c:v>8.2500000012438353</c:v>
                </c:pt>
                <c:pt idx="9424">
                  <c:v>8.2500000012439685</c:v>
                </c:pt>
                <c:pt idx="9425">
                  <c:v>8.2500000012440999</c:v>
                </c:pt>
                <c:pt idx="9426">
                  <c:v>8.2500000012442314</c:v>
                </c:pt>
                <c:pt idx="9427">
                  <c:v>8.2500000012443646</c:v>
                </c:pt>
                <c:pt idx="9428">
                  <c:v>8.2500000012444961</c:v>
                </c:pt>
                <c:pt idx="9429">
                  <c:v>8.2500000012446275</c:v>
                </c:pt>
                <c:pt idx="9430">
                  <c:v>8.2500000012447607</c:v>
                </c:pt>
                <c:pt idx="9431">
                  <c:v>8.2500000012448922</c:v>
                </c:pt>
                <c:pt idx="9432">
                  <c:v>8.2500000012450236</c:v>
                </c:pt>
                <c:pt idx="9433">
                  <c:v>8.2500000012451569</c:v>
                </c:pt>
                <c:pt idx="9434">
                  <c:v>8.2500000012452883</c:v>
                </c:pt>
                <c:pt idx="9435">
                  <c:v>8.2500000012454198</c:v>
                </c:pt>
                <c:pt idx="9436">
                  <c:v>8.2500000012455512</c:v>
                </c:pt>
                <c:pt idx="9437">
                  <c:v>8.2500000012456844</c:v>
                </c:pt>
                <c:pt idx="9438">
                  <c:v>8.2500000012458159</c:v>
                </c:pt>
                <c:pt idx="9439">
                  <c:v>8.2500000012459473</c:v>
                </c:pt>
                <c:pt idx="9440">
                  <c:v>8.2500000012460806</c:v>
                </c:pt>
                <c:pt idx="9441">
                  <c:v>8.250000001246212</c:v>
                </c:pt>
                <c:pt idx="9442">
                  <c:v>8.2500000012463435</c:v>
                </c:pt>
                <c:pt idx="9443">
                  <c:v>8.2500000012464767</c:v>
                </c:pt>
                <c:pt idx="9444">
                  <c:v>8.2500000012466082</c:v>
                </c:pt>
                <c:pt idx="9445">
                  <c:v>8.2500000012467396</c:v>
                </c:pt>
                <c:pt idx="9446">
                  <c:v>8.2500000012468728</c:v>
                </c:pt>
                <c:pt idx="9447">
                  <c:v>8.2500000012470043</c:v>
                </c:pt>
                <c:pt idx="9448">
                  <c:v>8.2500000012471357</c:v>
                </c:pt>
                <c:pt idx="9449">
                  <c:v>8.2500000012472672</c:v>
                </c:pt>
                <c:pt idx="9450">
                  <c:v>8.2500000012474004</c:v>
                </c:pt>
                <c:pt idx="9451">
                  <c:v>8.2500000012475319</c:v>
                </c:pt>
                <c:pt idx="9452">
                  <c:v>8.2500000012476633</c:v>
                </c:pt>
                <c:pt idx="9453">
                  <c:v>8.2500000012477965</c:v>
                </c:pt>
                <c:pt idx="9454">
                  <c:v>8.250000001247928</c:v>
                </c:pt>
                <c:pt idx="9455">
                  <c:v>8.2500000012480594</c:v>
                </c:pt>
                <c:pt idx="9456">
                  <c:v>8.2500000012481927</c:v>
                </c:pt>
                <c:pt idx="9457">
                  <c:v>8.2500000012483241</c:v>
                </c:pt>
                <c:pt idx="9458">
                  <c:v>8.2500000012484556</c:v>
                </c:pt>
                <c:pt idx="9459">
                  <c:v>8.2500000012485888</c:v>
                </c:pt>
                <c:pt idx="9460">
                  <c:v>8.2500000012487202</c:v>
                </c:pt>
                <c:pt idx="9461">
                  <c:v>8.2500000012488517</c:v>
                </c:pt>
                <c:pt idx="9462">
                  <c:v>8.2500000012489831</c:v>
                </c:pt>
                <c:pt idx="9463">
                  <c:v>8.2500000012491164</c:v>
                </c:pt>
                <c:pt idx="9464">
                  <c:v>8.2500000012492478</c:v>
                </c:pt>
                <c:pt idx="9465">
                  <c:v>8.2500000012493793</c:v>
                </c:pt>
                <c:pt idx="9466">
                  <c:v>8.2500000012495125</c:v>
                </c:pt>
                <c:pt idx="9467">
                  <c:v>8.2500000012496439</c:v>
                </c:pt>
                <c:pt idx="9468">
                  <c:v>8.2500000012497754</c:v>
                </c:pt>
                <c:pt idx="9469">
                  <c:v>8.2500000012499086</c:v>
                </c:pt>
                <c:pt idx="9470">
                  <c:v>8.2500000012500401</c:v>
                </c:pt>
                <c:pt idx="9471">
                  <c:v>8.2500000012501715</c:v>
                </c:pt>
                <c:pt idx="9472">
                  <c:v>8.2500000012503047</c:v>
                </c:pt>
                <c:pt idx="9473">
                  <c:v>8.2500000012504362</c:v>
                </c:pt>
                <c:pt idx="9474">
                  <c:v>8.2500000012505676</c:v>
                </c:pt>
                <c:pt idx="9475">
                  <c:v>8.2500000012507009</c:v>
                </c:pt>
                <c:pt idx="9476">
                  <c:v>8.2500000012508323</c:v>
                </c:pt>
                <c:pt idx="9477">
                  <c:v>8.2500000012509638</c:v>
                </c:pt>
                <c:pt idx="9478">
                  <c:v>8.2500000012510952</c:v>
                </c:pt>
                <c:pt idx="9479">
                  <c:v>8.2500000012512285</c:v>
                </c:pt>
                <c:pt idx="9480">
                  <c:v>8.2500000012513599</c:v>
                </c:pt>
                <c:pt idx="9481">
                  <c:v>8.2500000012514914</c:v>
                </c:pt>
                <c:pt idx="9482">
                  <c:v>8.2500000012516246</c:v>
                </c:pt>
                <c:pt idx="9483">
                  <c:v>8.250000001251756</c:v>
                </c:pt>
                <c:pt idx="9484">
                  <c:v>8.2500000012518875</c:v>
                </c:pt>
                <c:pt idx="9485">
                  <c:v>8.2500000012520207</c:v>
                </c:pt>
                <c:pt idx="9486">
                  <c:v>8.2500000012521522</c:v>
                </c:pt>
                <c:pt idx="9487">
                  <c:v>8.2500000012522836</c:v>
                </c:pt>
                <c:pt idx="9488">
                  <c:v>8.2500000012524168</c:v>
                </c:pt>
                <c:pt idx="9489">
                  <c:v>8.2500000012525483</c:v>
                </c:pt>
                <c:pt idx="9490">
                  <c:v>8.2500000012526797</c:v>
                </c:pt>
                <c:pt idx="9491">
                  <c:v>8.2500000012528112</c:v>
                </c:pt>
                <c:pt idx="9492">
                  <c:v>8.2500000012529444</c:v>
                </c:pt>
                <c:pt idx="9493">
                  <c:v>8.2500000012530759</c:v>
                </c:pt>
                <c:pt idx="9494">
                  <c:v>8.2500000012532073</c:v>
                </c:pt>
                <c:pt idx="9495">
                  <c:v>8.2500000012533405</c:v>
                </c:pt>
                <c:pt idx="9496">
                  <c:v>8.250000001253472</c:v>
                </c:pt>
                <c:pt idx="9497">
                  <c:v>8.2500000012536034</c:v>
                </c:pt>
                <c:pt idx="9498">
                  <c:v>8.2500000012537367</c:v>
                </c:pt>
                <c:pt idx="9499">
                  <c:v>8.2500000012538681</c:v>
                </c:pt>
                <c:pt idx="9500">
                  <c:v>8.2500000012539996</c:v>
                </c:pt>
                <c:pt idx="9501">
                  <c:v>8.2500000012541328</c:v>
                </c:pt>
                <c:pt idx="9502">
                  <c:v>8.2500000012542642</c:v>
                </c:pt>
                <c:pt idx="9503">
                  <c:v>8.2500000012543957</c:v>
                </c:pt>
                <c:pt idx="9504">
                  <c:v>8.2500000012545271</c:v>
                </c:pt>
                <c:pt idx="9505">
                  <c:v>8.2500000012546604</c:v>
                </c:pt>
                <c:pt idx="9506">
                  <c:v>8.2500000012547918</c:v>
                </c:pt>
                <c:pt idx="9507">
                  <c:v>8.2500000012549233</c:v>
                </c:pt>
                <c:pt idx="9508">
                  <c:v>8.2500000012550565</c:v>
                </c:pt>
                <c:pt idx="9509">
                  <c:v>8.250000001255188</c:v>
                </c:pt>
                <c:pt idx="9510">
                  <c:v>8.2500000012553194</c:v>
                </c:pt>
                <c:pt idx="9511">
                  <c:v>8.2500000012554526</c:v>
                </c:pt>
                <c:pt idx="9512">
                  <c:v>8.2500000012555841</c:v>
                </c:pt>
                <c:pt idx="9513">
                  <c:v>8.2500000012557155</c:v>
                </c:pt>
                <c:pt idx="9514">
                  <c:v>8.2500000012558488</c:v>
                </c:pt>
                <c:pt idx="9515">
                  <c:v>8.2500000012559802</c:v>
                </c:pt>
                <c:pt idx="9516">
                  <c:v>8.2500000012561117</c:v>
                </c:pt>
                <c:pt idx="9517">
                  <c:v>8.2500000012562449</c:v>
                </c:pt>
                <c:pt idx="9518">
                  <c:v>8.2500000012563763</c:v>
                </c:pt>
                <c:pt idx="9519">
                  <c:v>8.2500000012565078</c:v>
                </c:pt>
                <c:pt idx="9520">
                  <c:v>8.2500000012566392</c:v>
                </c:pt>
                <c:pt idx="9521">
                  <c:v>8.2500000012567725</c:v>
                </c:pt>
                <c:pt idx="9522">
                  <c:v>8.2500000012569039</c:v>
                </c:pt>
                <c:pt idx="9523">
                  <c:v>8.2500000012570354</c:v>
                </c:pt>
                <c:pt idx="9524">
                  <c:v>8.2500000012571686</c:v>
                </c:pt>
                <c:pt idx="9525">
                  <c:v>8.2500000012573</c:v>
                </c:pt>
                <c:pt idx="9526">
                  <c:v>8.2500000012574315</c:v>
                </c:pt>
                <c:pt idx="9527">
                  <c:v>8.2500000012575647</c:v>
                </c:pt>
                <c:pt idx="9528">
                  <c:v>8.2500000012576962</c:v>
                </c:pt>
                <c:pt idx="9529">
                  <c:v>8.2500000012578276</c:v>
                </c:pt>
                <c:pt idx="9530">
                  <c:v>8.2500000012579608</c:v>
                </c:pt>
                <c:pt idx="9531">
                  <c:v>8.2500000012580923</c:v>
                </c:pt>
                <c:pt idx="9532">
                  <c:v>8.2500000012582237</c:v>
                </c:pt>
                <c:pt idx="9533">
                  <c:v>8.2500000012583552</c:v>
                </c:pt>
                <c:pt idx="9534">
                  <c:v>8.2500000012584884</c:v>
                </c:pt>
                <c:pt idx="9535">
                  <c:v>8.2500000012586199</c:v>
                </c:pt>
                <c:pt idx="9536">
                  <c:v>8.2500000012587513</c:v>
                </c:pt>
                <c:pt idx="9537">
                  <c:v>8.2500000012588846</c:v>
                </c:pt>
                <c:pt idx="9538">
                  <c:v>8.250000001259016</c:v>
                </c:pt>
                <c:pt idx="9539">
                  <c:v>8.2500000012591475</c:v>
                </c:pt>
                <c:pt idx="9540">
                  <c:v>8.2500000012592807</c:v>
                </c:pt>
                <c:pt idx="9541">
                  <c:v>8.2500000012594121</c:v>
                </c:pt>
                <c:pt idx="9542">
                  <c:v>8.2500000012595436</c:v>
                </c:pt>
                <c:pt idx="9543">
                  <c:v>8.2500000012596768</c:v>
                </c:pt>
                <c:pt idx="9544">
                  <c:v>8.2500000012598083</c:v>
                </c:pt>
                <c:pt idx="9545">
                  <c:v>8.2500000012599397</c:v>
                </c:pt>
                <c:pt idx="9546">
                  <c:v>8.2500000012600712</c:v>
                </c:pt>
                <c:pt idx="9547">
                  <c:v>8.2500000012602044</c:v>
                </c:pt>
                <c:pt idx="9548">
                  <c:v>8.2500000012603358</c:v>
                </c:pt>
                <c:pt idx="9549">
                  <c:v>8.2500000012604673</c:v>
                </c:pt>
                <c:pt idx="9550">
                  <c:v>8.2500000012606005</c:v>
                </c:pt>
                <c:pt idx="9551">
                  <c:v>8.250000001260732</c:v>
                </c:pt>
                <c:pt idx="9552">
                  <c:v>8.2500000012608634</c:v>
                </c:pt>
                <c:pt idx="9553">
                  <c:v>8.2500000012609966</c:v>
                </c:pt>
                <c:pt idx="9554">
                  <c:v>8.2500000012611281</c:v>
                </c:pt>
                <c:pt idx="9555">
                  <c:v>8.2500000012612595</c:v>
                </c:pt>
                <c:pt idx="9556">
                  <c:v>8.2500000012613928</c:v>
                </c:pt>
                <c:pt idx="9557">
                  <c:v>8.2500000012615242</c:v>
                </c:pt>
                <c:pt idx="9558">
                  <c:v>8.2500000012616557</c:v>
                </c:pt>
                <c:pt idx="9559">
                  <c:v>8.2500000012617871</c:v>
                </c:pt>
                <c:pt idx="9560">
                  <c:v>8.2500000012619203</c:v>
                </c:pt>
                <c:pt idx="9561">
                  <c:v>8.2500000012620518</c:v>
                </c:pt>
                <c:pt idx="9562">
                  <c:v>8.2500000012621832</c:v>
                </c:pt>
                <c:pt idx="9563">
                  <c:v>8.2500000012623165</c:v>
                </c:pt>
                <c:pt idx="9564">
                  <c:v>8.2500000012624479</c:v>
                </c:pt>
                <c:pt idx="9565">
                  <c:v>8.2500000012625794</c:v>
                </c:pt>
                <c:pt idx="9566">
                  <c:v>8.2500000012627126</c:v>
                </c:pt>
                <c:pt idx="9567">
                  <c:v>8.2500000012628441</c:v>
                </c:pt>
                <c:pt idx="9568">
                  <c:v>8.2500000012629755</c:v>
                </c:pt>
                <c:pt idx="9569">
                  <c:v>8.2500000012631087</c:v>
                </c:pt>
                <c:pt idx="9570">
                  <c:v>8.2500000012632402</c:v>
                </c:pt>
                <c:pt idx="9571">
                  <c:v>8.2500000012633716</c:v>
                </c:pt>
                <c:pt idx="9572">
                  <c:v>8.2500000012635049</c:v>
                </c:pt>
                <c:pt idx="9573">
                  <c:v>8.2500000012636363</c:v>
                </c:pt>
                <c:pt idx="9574">
                  <c:v>8.2500000012637678</c:v>
                </c:pt>
                <c:pt idx="9575">
                  <c:v>8.2500000012638992</c:v>
                </c:pt>
                <c:pt idx="9576">
                  <c:v>8.2500000012640324</c:v>
                </c:pt>
                <c:pt idx="9577">
                  <c:v>8.2500000012641639</c:v>
                </c:pt>
                <c:pt idx="9578">
                  <c:v>8.2500000012642953</c:v>
                </c:pt>
                <c:pt idx="9579">
                  <c:v>8.2500000012644286</c:v>
                </c:pt>
                <c:pt idx="9580">
                  <c:v>8.25000000126456</c:v>
                </c:pt>
                <c:pt idx="9581">
                  <c:v>8.2500000012646915</c:v>
                </c:pt>
                <c:pt idx="9582">
                  <c:v>8.2500000012648247</c:v>
                </c:pt>
                <c:pt idx="9583">
                  <c:v>8.2500000012649561</c:v>
                </c:pt>
                <c:pt idx="9584">
                  <c:v>8.2500000012650876</c:v>
                </c:pt>
                <c:pt idx="9585">
                  <c:v>8.2500000012652208</c:v>
                </c:pt>
                <c:pt idx="9586">
                  <c:v>8.2500000012653523</c:v>
                </c:pt>
                <c:pt idx="9587">
                  <c:v>8.2500000012654837</c:v>
                </c:pt>
                <c:pt idx="9588">
                  <c:v>8.2500000012656152</c:v>
                </c:pt>
                <c:pt idx="9589">
                  <c:v>8.2500000012657484</c:v>
                </c:pt>
                <c:pt idx="9590">
                  <c:v>8.2500000012658798</c:v>
                </c:pt>
                <c:pt idx="9591">
                  <c:v>8.2500000012660113</c:v>
                </c:pt>
                <c:pt idx="9592">
                  <c:v>8.2500000012661445</c:v>
                </c:pt>
                <c:pt idx="9593">
                  <c:v>8.250000001266276</c:v>
                </c:pt>
                <c:pt idx="9594">
                  <c:v>8.2500000012664074</c:v>
                </c:pt>
                <c:pt idx="9595">
                  <c:v>8.2500000012665407</c:v>
                </c:pt>
                <c:pt idx="9596">
                  <c:v>8.2500000012666721</c:v>
                </c:pt>
                <c:pt idx="9597">
                  <c:v>8.2500000012668036</c:v>
                </c:pt>
                <c:pt idx="9598">
                  <c:v>8.2500000012669368</c:v>
                </c:pt>
                <c:pt idx="9599">
                  <c:v>8.2500000012670682</c:v>
                </c:pt>
                <c:pt idx="9600">
                  <c:v>8.2500000012671997</c:v>
                </c:pt>
                <c:pt idx="9601">
                  <c:v>8.2500000012673311</c:v>
                </c:pt>
                <c:pt idx="9602">
                  <c:v>8.2500000012674644</c:v>
                </c:pt>
                <c:pt idx="9603">
                  <c:v>8.2500000012675958</c:v>
                </c:pt>
                <c:pt idx="9604">
                  <c:v>8.2500000012677273</c:v>
                </c:pt>
                <c:pt idx="9605">
                  <c:v>8.2500000012678605</c:v>
                </c:pt>
                <c:pt idx="9606">
                  <c:v>8.2500000012679919</c:v>
                </c:pt>
                <c:pt idx="9607">
                  <c:v>8.2500000012681234</c:v>
                </c:pt>
                <c:pt idx="9608">
                  <c:v>8.2500000012682566</c:v>
                </c:pt>
                <c:pt idx="9609">
                  <c:v>8.2500000012683881</c:v>
                </c:pt>
                <c:pt idx="9610">
                  <c:v>8.2500000012685195</c:v>
                </c:pt>
                <c:pt idx="9611">
                  <c:v>8.2500000012686527</c:v>
                </c:pt>
                <c:pt idx="9612">
                  <c:v>8.2500000012687842</c:v>
                </c:pt>
                <c:pt idx="9613">
                  <c:v>8.2500000012689156</c:v>
                </c:pt>
                <c:pt idx="9614">
                  <c:v>8.2500000012690489</c:v>
                </c:pt>
                <c:pt idx="9615">
                  <c:v>8.2500000012691803</c:v>
                </c:pt>
                <c:pt idx="9616">
                  <c:v>8.2500000012693118</c:v>
                </c:pt>
                <c:pt idx="9617">
                  <c:v>8.2500000012694432</c:v>
                </c:pt>
                <c:pt idx="9618">
                  <c:v>8.2500000012695764</c:v>
                </c:pt>
                <c:pt idx="9619">
                  <c:v>8.2500000012697079</c:v>
                </c:pt>
                <c:pt idx="9620">
                  <c:v>8.2500000012698393</c:v>
                </c:pt>
                <c:pt idx="9621">
                  <c:v>8.2500000012699726</c:v>
                </c:pt>
                <c:pt idx="9622">
                  <c:v>8.250000001270104</c:v>
                </c:pt>
                <c:pt idx="9623">
                  <c:v>8.2500000012702355</c:v>
                </c:pt>
                <c:pt idx="9624">
                  <c:v>8.2500000012703687</c:v>
                </c:pt>
                <c:pt idx="9625">
                  <c:v>8.2500000012705001</c:v>
                </c:pt>
                <c:pt idx="9626">
                  <c:v>8.2500000012706316</c:v>
                </c:pt>
                <c:pt idx="9627">
                  <c:v>8.2500000012707648</c:v>
                </c:pt>
                <c:pt idx="9628">
                  <c:v>8.2500000012708963</c:v>
                </c:pt>
                <c:pt idx="9629">
                  <c:v>8.2500000012710277</c:v>
                </c:pt>
                <c:pt idx="9630">
                  <c:v>8.2500000012711592</c:v>
                </c:pt>
                <c:pt idx="9631">
                  <c:v>8.2500000012712924</c:v>
                </c:pt>
                <c:pt idx="9632">
                  <c:v>8.2500000012714239</c:v>
                </c:pt>
                <c:pt idx="9633">
                  <c:v>8.2500000012715553</c:v>
                </c:pt>
                <c:pt idx="9634">
                  <c:v>8.2500000012716885</c:v>
                </c:pt>
                <c:pt idx="9635">
                  <c:v>8.25000000127182</c:v>
                </c:pt>
                <c:pt idx="9636">
                  <c:v>8.2500000012719514</c:v>
                </c:pt>
                <c:pt idx="9637">
                  <c:v>8.2500000012720847</c:v>
                </c:pt>
                <c:pt idx="9638">
                  <c:v>8.2500000012722161</c:v>
                </c:pt>
                <c:pt idx="9639">
                  <c:v>8.2500000012723476</c:v>
                </c:pt>
                <c:pt idx="9640">
                  <c:v>8.2500000012724808</c:v>
                </c:pt>
                <c:pt idx="9641">
                  <c:v>8.2500000012726122</c:v>
                </c:pt>
                <c:pt idx="9642">
                  <c:v>8.2500000012727437</c:v>
                </c:pt>
                <c:pt idx="9643">
                  <c:v>8.2500000012728751</c:v>
                </c:pt>
                <c:pt idx="9644">
                  <c:v>8.2500000012730084</c:v>
                </c:pt>
                <c:pt idx="9645">
                  <c:v>8.2500000012731398</c:v>
                </c:pt>
                <c:pt idx="9646">
                  <c:v>8.2500000012732713</c:v>
                </c:pt>
                <c:pt idx="9647">
                  <c:v>8.2500000012734045</c:v>
                </c:pt>
                <c:pt idx="9648">
                  <c:v>8.2500000012735359</c:v>
                </c:pt>
                <c:pt idx="9649">
                  <c:v>8.2500000012736674</c:v>
                </c:pt>
                <c:pt idx="9650">
                  <c:v>8.2500000012738006</c:v>
                </c:pt>
                <c:pt idx="9651">
                  <c:v>8.2500000012739321</c:v>
                </c:pt>
                <c:pt idx="9652">
                  <c:v>8.2500000012740635</c:v>
                </c:pt>
                <c:pt idx="9653">
                  <c:v>8.2500000012741967</c:v>
                </c:pt>
                <c:pt idx="9654">
                  <c:v>8.2500000012743282</c:v>
                </c:pt>
                <c:pt idx="9655">
                  <c:v>8.2500000012744596</c:v>
                </c:pt>
                <c:pt idx="9656">
                  <c:v>8.2500000012745929</c:v>
                </c:pt>
                <c:pt idx="9657">
                  <c:v>8.2500000012747243</c:v>
                </c:pt>
                <c:pt idx="9658">
                  <c:v>8.2500000012748558</c:v>
                </c:pt>
                <c:pt idx="9659">
                  <c:v>8.2500000012749872</c:v>
                </c:pt>
                <c:pt idx="9660">
                  <c:v>8.2500000012751205</c:v>
                </c:pt>
                <c:pt idx="9661">
                  <c:v>8.2500000012752519</c:v>
                </c:pt>
                <c:pt idx="9662">
                  <c:v>8.2500000012753834</c:v>
                </c:pt>
                <c:pt idx="9663">
                  <c:v>8.2500000012755166</c:v>
                </c:pt>
                <c:pt idx="9664">
                  <c:v>8.250000001275648</c:v>
                </c:pt>
                <c:pt idx="9665">
                  <c:v>8.2500000012757795</c:v>
                </c:pt>
                <c:pt idx="9666">
                  <c:v>8.2500000012759127</c:v>
                </c:pt>
                <c:pt idx="9667">
                  <c:v>8.2500000012760442</c:v>
                </c:pt>
                <c:pt idx="9668">
                  <c:v>8.2500000012761756</c:v>
                </c:pt>
                <c:pt idx="9669">
                  <c:v>8.2500000012763088</c:v>
                </c:pt>
                <c:pt idx="9670">
                  <c:v>8.2500000012764403</c:v>
                </c:pt>
                <c:pt idx="9671">
                  <c:v>8.2500000012765717</c:v>
                </c:pt>
                <c:pt idx="9672">
                  <c:v>8.2500000012767032</c:v>
                </c:pt>
                <c:pt idx="9673">
                  <c:v>8.2500000012768364</c:v>
                </c:pt>
                <c:pt idx="9674">
                  <c:v>8.2500000012769679</c:v>
                </c:pt>
                <c:pt idx="9675">
                  <c:v>8.2500000012770993</c:v>
                </c:pt>
                <c:pt idx="9676">
                  <c:v>8.2500000012772325</c:v>
                </c:pt>
                <c:pt idx="9677">
                  <c:v>8.250000001277364</c:v>
                </c:pt>
                <c:pt idx="9678">
                  <c:v>8.2500000012774954</c:v>
                </c:pt>
                <c:pt idx="9679">
                  <c:v>8.2500000012776287</c:v>
                </c:pt>
                <c:pt idx="9680">
                  <c:v>8.2500000012777601</c:v>
                </c:pt>
                <c:pt idx="9681">
                  <c:v>8.2500000012778916</c:v>
                </c:pt>
                <c:pt idx="9682">
                  <c:v>8.2500000012780248</c:v>
                </c:pt>
                <c:pt idx="9683">
                  <c:v>8.2500000012781562</c:v>
                </c:pt>
                <c:pt idx="9684">
                  <c:v>8.2500000012782877</c:v>
                </c:pt>
                <c:pt idx="9685">
                  <c:v>8.2500000012784191</c:v>
                </c:pt>
                <c:pt idx="9686">
                  <c:v>8.2500000012785524</c:v>
                </c:pt>
                <c:pt idx="9687">
                  <c:v>8.2500000012786838</c:v>
                </c:pt>
                <c:pt idx="9688">
                  <c:v>8.2500000012788153</c:v>
                </c:pt>
                <c:pt idx="9689">
                  <c:v>8.2500000012789485</c:v>
                </c:pt>
                <c:pt idx="9690">
                  <c:v>8.25000000127908</c:v>
                </c:pt>
                <c:pt idx="9691">
                  <c:v>8.2500000012792114</c:v>
                </c:pt>
                <c:pt idx="9692">
                  <c:v>8.2500000012793446</c:v>
                </c:pt>
                <c:pt idx="9693">
                  <c:v>8.2500000012794761</c:v>
                </c:pt>
                <c:pt idx="9694">
                  <c:v>8.2500000012796075</c:v>
                </c:pt>
                <c:pt idx="9695">
                  <c:v>8.2500000012797408</c:v>
                </c:pt>
                <c:pt idx="9696">
                  <c:v>8.2500000012798722</c:v>
                </c:pt>
                <c:pt idx="9697">
                  <c:v>8.2500000012800037</c:v>
                </c:pt>
                <c:pt idx="9698">
                  <c:v>8.2500000012801369</c:v>
                </c:pt>
                <c:pt idx="9699">
                  <c:v>8.2500000012802683</c:v>
                </c:pt>
                <c:pt idx="9700">
                  <c:v>8.2500000012803998</c:v>
                </c:pt>
                <c:pt idx="9701">
                  <c:v>8.2500000012805312</c:v>
                </c:pt>
                <c:pt idx="9702">
                  <c:v>8.2500000012806645</c:v>
                </c:pt>
                <c:pt idx="9703">
                  <c:v>8.2500000012807959</c:v>
                </c:pt>
                <c:pt idx="9704">
                  <c:v>8.2500000012809274</c:v>
                </c:pt>
                <c:pt idx="9705">
                  <c:v>8.2500000012810606</c:v>
                </c:pt>
                <c:pt idx="9706">
                  <c:v>8.250000001281192</c:v>
                </c:pt>
                <c:pt idx="9707">
                  <c:v>8.2500000012813235</c:v>
                </c:pt>
                <c:pt idx="9708">
                  <c:v>8.2500000012814567</c:v>
                </c:pt>
                <c:pt idx="9709">
                  <c:v>8.2500000012815882</c:v>
                </c:pt>
                <c:pt idx="9710">
                  <c:v>8.2500000012817196</c:v>
                </c:pt>
                <c:pt idx="9711">
                  <c:v>8.2500000012818528</c:v>
                </c:pt>
                <c:pt idx="9712">
                  <c:v>8.2500000012819843</c:v>
                </c:pt>
                <c:pt idx="9713">
                  <c:v>8.2500000012821157</c:v>
                </c:pt>
                <c:pt idx="9714">
                  <c:v>8.2500000012822472</c:v>
                </c:pt>
                <c:pt idx="9715">
                  <c:v>8.2500000012823804</c:v>
                </c:pt>
                <c:pt idx="9716">
                  <c:v>8.2500000012825119</c:v>
                </c:pt>
                <c:pt idx="9717">
                  <c:v>8.2500000012826433</c:v>
                </c:pt>
                <c:pt idx="9718">
                  <c:v>8.2500000012827766</c:v>
                </c:pt>
                <c:pt idx="9719">
                  <c:v>8.250000001282908</c:v>
                </c:pt>
                <c:pt idx="9720">
                  <c:v>8.2500000012830395</c:v>
                </c:pt>
                <c:pt idx="9721">
                  <c:v>8.2500000012831727</c:v>
                </c:pt>
                <c:pt idx="9722">
                  <c:v>8.2500000012833041</c:v>
                </c:pt>
                <c:pt idx="9723">
                  <c:v>8.2500000012834356</c:v>
                </c:pt>
                <c:pt idx="9724">
                  <c:v>8.2500000012835688</c:v>
                </c:pt>
                <c:pt idx="9725">
                  <c:v>8.2500000012837003</c:v>
                </c:pt>
                <c:pt idx="9726">
                  <c:v>8.2500000012838317</c:v>
                </c:pt>
                <c:pt idx="9727">
                  <c:v>8.2500000012839632</c:v>
                </c:pt>
                <c:pt idx="9728">
                  <c:v>8.2500000012840964</c:v>
                </c:pt>
                <c:pt idx="9729">
                  <c:v>8.2500000012842278</c:v>
                </c:pt>
                <c:pt idx="9730">
                  <c:v>8.2500000012843593</c:v>
                </c:pt>
                <c:pt idx="9731">
                  <c:v>8.2500000012844925</c:v>
                </c:pt>
                <c:pt idx="9732">
                  <c:v>8.250000001284624</c:v>
                </c:pt>
                <c:pt idx="9733">
                  <c:v>8.2500000012847554</c:v>
                </c:pt>
                <c:pt idx="9734">
                  <c:v>8.2500000012848886</c:v>
                </c:pt>
                <c:pt idx="9735">
                  <c:v>8.2500000012850201</c:v>
                </c:pt>
                <c:pt idx="9736">
                  <c:v>8.2500000012851515</c:v>
                </c:pt>
                <c:pt idx="9737">
                  <c:v>8.2500000012852848</c:v>
                </c:pt>
                <c:pt idx="9738">
                  <c:v>8.2500000012854162</c:v>
                </c:pt>
                <c:pt idx="9739">
                  <c:v>8.2500000012855477</c:v>
                </c:pt>
                <c:pt idx="9740">
                  <c:v>8.2500000012856791</c:v>
                </c:pt>
                <c:pt idx="9741">
                  <c:v>8.2500000012858123</c:v>
                </c:pt>
                <c:pt idx="9742">
                  <c:v>8.2500000012859438</c:v>
                </c:pt>
                <c:pt idx="9743">
                  <c:v>8.2500000012860752</c:v>
                </c:pt>
                <c:pt idx="9744">
                  <c:v>8.2500000012862085</c:v>
                </c:pt>
                <c:pt idx="9745">
                  <c:v>8.2500000012863399</c:v>
                </c:pt>
                <c:pt idx="9746">
                  <c:v>8.2500000012864714</c:v>
                </c:pt>
                <c:pt idx="9747">
                  <c:v>8.2500000012866046</c:v>
                </c:pt>
                <c:pt idx="9748">
                  <c:v>8.2500000012867361</c:v>
                </c:pt>
                <c:pt idx="9749">
                  <c:v>8.2500000012868675</c:v>
                </c:pt>
                <c:pt idx="9750">
                  <c:v>8.2500000012870007</c:v>
                </c:pt>
                <c:pt idx="9751">
                  <c:v>8.2500000012871322</c:v>
                </c:pt>
                <c:pt idx="9752">
                  <c:v>8.2500000012872636</c:v>
                </c:pt>
                <c:pt idx="9753">
                  <c:v>8.2500000012873969</c:v>
                </c:pt>
                <c:pt idx="9754">
                  <c:v>8.2500000012875283</c:v>
                </c:pt>
                <c:pt idx="9755">
                  <c:v>8.2500000012876598</c:v>
                </c:pt>
                <c:pt idx="9756">
                  <c:v>8.2500000012877912</c:v>
                </c:pt>
                <c:pt idx="9757">
                  <c:v>8.2500000012879244</c:v>
                </c:pt>
                <c:pt idx="9758">
                  <c:v>8.2500000012880559</c:v>
                </c:pt>
                <c:pt idx="9759">
                  <c:v>8.2500000012881873</c:v>
                </c:pt>
                <c:pt idx="9760">
                  <c:v>8.2500000012883206</c:v>
                </c:pt>
                <c:pt idx="9761">
                  <c:v>8.250000001288452</c:v>
                </c:pt>
                <c:pt idx="9762">
                  <c:v>8.2500000012885835</c:v>
                </c:pt>
                <c:pt idx="9763">
                  <c:v>8.2500000012887167</c:v>
                </c:pt>
                <c:pt idx="9764">
                  <c:v>8.2500000012888481</c:v>
                </c:pt>
                <c:pt idx="9765">
                  <c:v>8.2500000012889796</c:v>
                </c:pt>
                <c:pt idx="9766">
                  <c:v>8.2500000012891128</c:v>
                </c:pt>
                <c:pt idx="9767">
                  <c:v>8.2500000012892443</c:v>
                </c:pt>
                <c:pt idx="9768">
                  <c:v>8.2500000012893757</c:v>
                </c:pt>
                <c:pt idx="9769">
                  <c:v>8.2500000012895072</c:v>
                </c:pt>
                <c:pt idx="9770">
                  <c:v>8.2500000012896404</c:v>
                </c:pt>
                <c:pt idx="9771">
                  <c:v>8.2500000012897718</c:v>
                </c:pt>
                <c:pt idx="9772">
                  <c:v>8.2500000012899033</c:v>
                </c:pt>
                <c:pt idx="9773">
                  <c:v>8.2500000012900365</c:v>
                </c:pt>
                <c:pt idx="9774">
                  <c:v>8.250000001290168</c:v>
                </c:pt>
                <c:pt idx="9775">
                  <c:v>8.2500000012902994</c:v>
                </c:pt>
                <c:pt idx="9776">
                  <c:v>8.2500000012904326</c:v>
                </c:pt>
                <c:pt idx="9777">
                  <c:v>8.2500000012905641</c:v>
                </c:pt>
                <c:pt idx="9778">
                  <c:v>8.2500000012906956</c:v>
                </c:pt>
                <c:pt idx="9779">
                  <c:v>8.2500000012908288</c:v>
                </c:pt>
                <c:pt idx="9780">
                  <c:v>8.2500000012909602</c:v>
                </c:pt>
                <c:pt idx="9781">
                  <c:v>8.2500000012910917</c:v>
                </c:pt>
                <c:pt idx="9782">
                  <c:v>8.2500000012912231</c:v>
                </c:pt>
                <c:pt idx="9783">
                  <c:v>8.2500000012913564</c:v>
                </c:pt>
                <c:pt idx="9784">
                  <c:v>8.2500000012914878</c:v>
                </c:pt>
                <c:pt idx="9785">
                  <c:v>8.2500000012916193</c:v>
                </c:pt>
                <c:pt idx="9786">
                  <c:v>8.2500000012917525</c:v>
                </c:pt>
                <c:pt idx="9787">
                  <c:v>8.2500000012918839</c:v>
                </c:pt>
                <c:pt idx="9788">
                  <c:v>8.2500000012920154</c:v>
                </c:pt>
                <c:pt idx="9789">
                  <c:v>8.2500000012921486</c:v>
                </c:pt>
                <c:pt idx="9790">
                  <c:v>8.2500000012922801</c:v>
                </c:pt>
                <c:pt idx="9791">
                  <c:v>8.2500000012924115</c:v>
                </c:pt>
                <c:pt idx="9792">
                  <c:v>8.2500000012925447</c:v>
                </c:pt>
                <c:pt idx="9793">
                  <c:v>8.2500000012926762</c:v>
                </c:pt>
                <c:pt idx="9794">
                  <c:v>8.2500000012928076</c:v>
                </c:pt>
                <c:pt idx="9795">
                  <c:v>8.2500000012929409</c:v>
                </c:pt>
                <c:pt idx="9796">
                  <c:v>8.2500000012930723</c:v>
                </c:pt>
                <c:pt idx="9797">
                  <c:v>8.2500000012932038</c:v>
                </c:pt>
                <c:pt idx="9798">
                  <c:v>8.2500000012933352</c:v>
                </c:pt>
                <c:pt idx="9799">
                  <c:v>8.2500000012934684</c:v>
                </c:pt>
                <c:pt idx="9800">
                  <c:v>8.2500000012935999</c:v>
                </c:pt>
                <c:pt idx="9801">
                  <c:v>8.2500000012937313</c:v>
                </c:pt>
                <c:pt idx="9802">
                  <c:v>8.2500000012938646</c:v>
                </c:pt>
                <c:pt idx="9803">
                  <c:v>8.250000001293996</c:v>
                </c:pt>
                <c:pt idx="9804">
                  <c:v>8.2500000012941275</c:v>
                </c:pt>
                <c:pt idx="9805">
                  <c:v>8.2500000012942607</c:v>
                </c:pt>
                <c:pt idx="9806">
                  <c:v>8.2500000012943921</c:v>
                </c:pt>
                <c:pt idx="9807">
                  <c:v>8.2500000012945236</c:v>
                </c:pt>
                <c:pt idx="9808">
                  <c:v>8.2500000012946568</c:v>
                </c:pt>
                <c:pt idx="9809">
                  <c:v>8.2500000012947883</c:v>
                </c:pt>
                <c:pt idx="9810">
                  <c:v>8.2500000012949197</c:v>
                </c:pt>
                <c:pt idx="9811">
                  <c:v>8.2500000012950512</c:v>
                </c:pt>
                <c:pt idx="9812">
                  <c:v>8.2500000012951844</c:v>
                </c:pt>
                <c:pt idx="9813">
                  <c:v>8.2500000012953159</c:v>
                </c:pt>
                <c:pt idx="9814">
                  <c:v>8.2500000012954473</c:v>
                </c:pt>
                <c:pt idx="9815">
                  <c:v>8.2500000012955805</c:v>
                </c:pt>
                <c:pt idx="9816">
                  <c:v>8.250000001295712</c:v>
                </c:pt>
                <c:pt idx="9817">
                  <c:v>8.2500000012958434</c:v>
                </c:pt>
                <c:pt idx="9818">
                  <c:v>8.2500000012959767</c:v>
                </c:pt>
                <c:pt idx="9819">
                  <c:v>8.2500000012961081</c:v>
                </c:pt>
                <c:pt idx="9820">
                  <c:v>8.2500000012962396</c:v>
                </c:pt>
                <c:pt idx="9821">
                  <c:v>8.2500000012963728</c:v>
                </c:pt>
                <c:pt idx="9822">
                  <c:v>8.2500000012965042</c:v>
                </c:pt>
                <c:pt idx="9823">
                  <c:v>8.2500000012966357</c:v>
                </c:pt>
                <c:pt idx="9824">
                  <c:v>8.2500000012967671</c:v>
                </c:pt>
                <c:pt idx="9825">
                  <c:v>8.2500000012969004</c:v>
                </c:pt>
                <c:pt idx="9826">
                  <c:v>8.2500000012970318</c:v>
                </c:pt>
                <c:pt idx="9827">
                  <c:v>8.2500000012971633</c:v>
                </c:pt>
                <c:pt idx="9828">
                  <c:v>8.2500000012972965</c:v>
                </c:pt>
                <c:pt idx="9829">
                  <c:v>8.2500000012974279</c:v>
                </c:pt>
                <c:pt idx="9830">
                  <c:v>8.2500000012975594</c:v>
                </c:pt>
                <c:pt idx="9831">
                  <c:v>8.2500000012976926</c:v>
                </c:pt>
                <c:pt idx="9832">
                  <c:v>8.2500000012978241</c:v>
                </c:pt>
                <c:pt idx="9833">
                  <c:v>8.2500000012979555</c:v>
                </c:pt>
                <c:pt idx="9834">
                  <c:v>8.2500000012980887</c:v>
                </c:pt>
                <c:pt idx="9835">
                  <c:v>8.2500000012982202</c:v>
                </c:pt>
                <c:pt idx="9836">
                  <c:v>8.2500000012983516</c:v>
                </c:pt>
                <c:pt idx="9837">
                  <c:v>8.2500000012984849</c:v>
                </c:pt>
                <c:pt idx="9838">
                  <c:v>8.2500000012986163</c:v>
                </c:pt>
                <c:pt idx="9839">
                  <c:v>8.2500000012987478</c:v>
                </c:pt>
                <c:pt idx="9840">
                  <c:v>8.2500000012988792</c:v>
                </c:pt>
                <c:pt idx="9841">
                  <c:v>8.2500000012990125</c:v>
                </c:pt>
                <c:pt idx="9842">
                  <c:v>8.2500000012991439</c:v>
                </c:pt>
                <c:pt idx="9843">
                  <c:v>8.2500000012992754</c:v>
                </c:pt>
                <c:pt idx="9844">
                  <c:v>8.2500000012994086</c:v>
                </c:pt>
                <c:pt idx="9845">
                  <c:v>8.25000000129954</c:v>
                </c:pt>
                <c:pt idx="9846">
                  <c:v>8.2500000012996715</c:v>
                </c:pt>
                <c:pt idx="9847">
                  <c:v>8.2500000012998047</c:v>
                </c:pt>
                <c:pt idx="9848">
                  <c:v>8.2500000012999362</c:v>
                </c:pt>
                <c:pt idx="9849">
                  <c:v>8.2500000013000676</c:v>
                </c:pt>
                <c:pt idx="9850">
                  <c:v>8.2500000013002008</c:v>
                </c:pt>
                <c:pt idx="9851">
                  <c:v>8.2500000013003323</c:v>
                </c:pt>
                <c:pt idx="9852">
                  <c:v>8.2500000013004637</c:v>
                </c:pt>
                <c:pt idx="9853">
                  <c:v>8.2500000013005952</c:v>
                </c:pt>
                <c:pt idx="9854">
                  <c:v>8.2500000013007284</c:v>
                </c:pt>
                <c:pt idx="9855">
                  <c:v>8.2500000013008599</c:v>
                </c:pt>
                <c:pt idx="9856">
                  <c:v>8.2500000013009913</c:v>
                </c:pt>
                <c:pt idx="9857">
                  <c:v>8.2500000013011245</c:v>
                </c:pt>
                <c:pt idx="9858">
                  <c:v>8.250000001301256</c:v>
                </c:pt>
                <c:pt idx="9859">
                  <c:v>8.2500000013013874</c:v>
                </c:pt>
                <c:pt idx="9860">
                  <c:v>8.2500000013015207</c:v>
                </c:pt>
                <c:pt idx="9861">
                  <c:v>8.2500000013016521</c:v>
                </c:pt>
                <c:pt idx="9862">
                  <c:v>8.2500000013017836</c:v>
                </c:pt>
                <c:pt idx="9863">
                  <c:v>8.2500000013019168</c:v>
                </c:pt>
                <c:pt idx="9864">
                  <c:v>8.2500000013020482</c:v>
                </c:pt>
                <c:pt idx="9865">
                  <c:v>8.2500000013021797</c:v>
                </c:pt>
                <c:pt idx="9866">
                  <c:v>8.2500000013023111</c:v>
                </c:pt>
                <c:pt idx="9867">
                  <c:v>8.2500000013024444</c:v>
                </c:pt>
                <c:pt idx="9868">
                  <c:v>8.2500000013025758</c:v>
                </c:pt>
                <c:pt idx="9869">
                  <c:v>8.2500000013027073</c:v>
                </c:pt>
                <c:pt idx="9870">
                  <c:v>8.2500000013028405</c:v>
                </c:pt>
                <c:pt idx="9871">
                  <c:v>8.250000001302972</c:v>
                </c:pt>
                <c:pt idx="9872">
                  <c:v>8.2500000013031034</c:v>
                </c:pt>
                <c:pt idx="9873">
                  <c:v>8.2500000013032366</c:v>
                </c:pt>
                <c:pt idx="9874">
                  <c:v>8.2500000013033681</c:v>
                </c:pt>
                <c:pt idx="9875">
                  <c:v>8.2500000013034995</c:v>
                </c:pt>
                <c:pt idx="9876">
                  <c:v>8.2500000013036328</c:v>
                </c:pt>
                <c:pt idx="9877">
                  <c:v>8.2500000013037642</c:v>
                </c:pt>
                <c:pt idx="9878">
                  <c:v>8.2500000013038957</c:v>
                </c:pt>
                <c:pt idx="9879">
                  <c:v>8.2500000013040289</c:v>
                </c:pt>
                <c:pt idx="9880">
                  <c:v>8.2500000013041603</c:v>
                </c:pt>
                <c:pt idx="9881">
                  <c:v>8.2500000013042918</c:v>
                </c:pt>
                <c:pt idx="9882">
                  <c:v>8.2500000013044232</c:v>
                </c:pt>
                <c:pt idx="9883">
                  <c:v>8.2500000013045565</c:v>
                </c:pt>
                <c:pt idx="9884">
                  <c:v>8.2500000013046879</c:v>
                </c:pt>
                <c:pt idx="9885">
                  <c:v>8.2500000013048194</c:v>
                </c:pt>
                <c:pt idx="9886">
                  <c:v>8.2500000013049526</c:v>
                </c:pt>
                <c:pt idx="9887">
                  <c:v>8.250000001305084</c:v>
                </c:pt>
                <c:pt idx="9888">
                  <c:v>8.2500000013052155</c:v>
                </c:pt>
                <c:pt idx="9889">
                  <c:v>8.2500000013053487</c:v>
                </c:pt>
                <c:pt idx="9890">
                  <c:v>8.2500000013054802</c:v>
                </c:pt>
                <c:pt idx="9891">
                  <c:v>8.2500000013056116</c:v>
                </c:pt>
                <c:pt idx="9892">
                  <c:v>8.2500000013057448</c:v>
                </c:pt>
                <c:pt idx="9893">
                  <c:v>8.2500000013058763</c:v>
                </c:pt>
                <c:pt idx="9894">
                  <c:v>8.2500000013060077</c:v>
                </c:pt>
                <c:pt idx="9895">
                  <c:v>8.2500000013061392</c:v>
                </c:pt>
                <c:pt idx="9896">
                  <c:v>8.2500000013062724</c:v>
                </c:pt>
                <c:pt idx="9897">
                  <c:v>8.2500000013064039</c:v>
                </c:pt>
                <c:pt idx="9898">
                  <c:v>8.2500000013065353</c:v>
                </c:pt>
                <c:pt idx="9899">
                  <c:v>8.2500000013066686</c:v>
                </c:pt>
                <c:pt idx="9900">
                  <c:v>8.2500000013068</c:v>
                </c:pt>
                <c:pt idx="9901">
                  <c:v>8.2500000013069315</c:v>
                </c:pt>
                <c:pt idx="9902">
                  <c:v>8.2500000013070647</c:v>
                </c:pt>
                <c:pt idx="9903">
                  <c:v>8.2500000013071961</c:v>
                </c:pt>
                <c:pt idx="9904">
                  <c:v>8.2500000013073276</c:v>
                </c:pt>
                <c:pt idx="9905">
                  <c:v>8.2500000013074608</c:v>
                </c:pt>
                <c:pt idx="9906">
                  <c:v>8.2500000013075923</c:v>
                </c:pt>
                <c:pt idx="9907">
                  <c:v>8.2500000013077237</c:v>
                </c:pt>
                <c:pt idx="9908">
                  <c:v>8.2500000013078552</c:v>
                </c:pt>
                <c:pt idx="9909">
                  <c:v>8.2500000013079884</c:v>
                </c:pt>
                <c:pt idx="9910">
                  <c:v>8.2500000013081198</c:v>
                </c:pt>
                <c:pt idx="9911">
                  <c:v>8.2500000013082513</c:v>
                </c:pt>
                <c:pt idx="9912">
                  <c:v>8.2500000013083845</c:v>
                </c:pt>
                <c:pt idx="9913">
                  <c:v>8.250000001308516</c:v>
                </c:pt>
                <c:pt idx="9914">
                  <c:v>8.2500000013086474</c:v>
                </c:pt>
                <c:pt idx="9915">
                  <c:v>8.2500000013087806</c:v>
                </c:pt>
                <c:pt idx="9916">
                  <c:v>8.2500000013089121</c:v>
                </c:pt>
                <c:pt idx="9917">
                  <c:v>8.2500000013090435</c:v>
                </c:pt>
                <c:pt idx="9918">
                  <c:v>8.2500000013091768</c:v>
                </c:pt>
                <c:pt idx="9919">
                  <c:v>8.2500000013093082</c:v>
                </c:pt>
                <c:pt idx="9920">
                  <c:v>8.2500000013094397</c:v>
                </c:pt>
                <c:pt idx="9921">
                  <c:v>8.2500000013095711</c:v>
                </c:pt>
                <c:pt idx="9922">
                  <c:v>8.2500000013097043</c:v>
                </c:pt>
                <c:pt idx="9923">
                  <c:v>8.2500000013098358</c:v>
                </c:pt>
                <c:pt idx="9924">
                  <c:v>8.2500000013099672</c:v>
                </c:pt>
                <c:pt idx="9925">
                  <c:v>8.2500000013101005</c:v>
                </c:pt>
                <c:pt idx="9926">
                  <c:v>8.2500000013102319</c:v>
                </c:pt>
                <c:pt idx="9927">
                  <c:v>8.2500000013103634</c:v>
                </c:pt>
                <c:pt idx="9928">
                  <c:v>8.2500000013104966</c:v>
                </c:pt>
                <c:pt idx="9929">
                  <c:v>8.2500000013106281</c:v>
                </c:pt>
                <c:pt idx="9930">
                  <c:v>8.2500000013107595</c:v>
                </c:pt>
                <c:pt idx="9931">
                  <c:v>8.2500000013108927</c:v>
                </c:pt>
                <c:pt idx="9932">
                  <c:v>8.2500000013110242</c:v>
                </c:pt>
                <c:pt idx="9933">
                  <c:v>8.2500000013111556</c:v>
                </c:pt>
                <c:pt idx="9934">
                  <c:v>8.2500000013112889</c:v>
                </c:pt>
                <c:pt idx="9935">
                  <c:v>8.2500000013114203</c:v>
                </c:pt>
                <c:pt idx="9936">
                  <c:v>8.2500000013115518</c:v>
                </c:pt>
                <c:pt idx="9937">
                  <c:v>8.2500000013116832</c:v>
                </c:pt>
                <c:pt idx="9938">
                  <c:v>8.2500000013118164</c:v>
                </c:pt>
                <c:pt idx="9939">
                  <c:v>8.2500000013119479</c:v>
                </c:pt>
                <c:pt idx="9940">
                  <c:v>8.2500000013120793</c:v>
                </c:pt>
                <c:pt idx="9941">
                  <c:v>8.2500000013122126</c:v>
                </c:pt>
                <c:pt idx="9942">
                  <c:v>8.250000001312344</c:v>
                </c:pt>
                <c:pt idx="9943">
                  <c:v>8.2500000013124755</c:v>
                </c:pt>
                <c:pt idx="9944">
                  <c:v>8.2500000013126087</c:v>
                </c:pt>
                <c:pt idx="9945">
                  <c:v>8.2500000013127401</c:v>
                </c:pt>
                <c:pt idx="9946">
                  <c:v>8.2500000013128716</c:v>
                </c:pt>
                <c:pt idx="9947">
                  <c:v>8.2500000013130048</c:v>
                </c:pt>
                <c:pt idx="9948">
                  <c:v>8.2500000013131363</c:v>
                </c:pt>
                <c:pt idx="9949">
                  <c:v>8.2500000013132677</c:v>
                </c:pt>
                <c:pt idx="9950">
                  <c:v>8.2500000013133992</c:v>
                </c:pt>
                <c:pt idx="9951">
                  <c:v>8.2500000013135324</c:v>
                </c:pt>
                <c:pt idx="9952">
                  <c:v>8.2500000013136638</c:v>
                </c:pt>
                <c:pt idx="9953">
                  <c:v>8.2500000013137953</c:v>
                </c:pt>
                <c:pt idx="9954">
                  <c:v>8.2500000013139285</c:v>
                </c:pt>
                <c:pt idx="9955">
                  <c:v>8.25000000131406</c:v>
                </c:pt>
                <c:pt idx="9956">
                  <c:v>8.2500000013141914</c:v>
                </c:pt>
                <c:pt idx="9957">
                  <c:v>8.2500000013143246</c:v>
                </c:pt>
                <c:pt idx="9958">
                  <c:v>8.2500000013144561</c:v>
                </c:pt>
                <c:pt idx="9959">
                  <c:v>8.2500000013145875</c:v>
                </c:pt>
                <c:pt idx="9960">
                  <c:v>8.2500000013147208</c:v>
                </c:pt>
                <c:pt idx="9961">
                  <c:v>8.2500000013148522</c:v>
                </c:pt>
                <c:pt idx="9962">
                  <c:v>8.2500000013149837</c:v>
                </c:pt>
                <c:pt idx="9963">
                  <c:v>8.2500000013151151</c:v>
                </c:pt>
                <c:pt idx="9964">
                  <c:v>8.2500000013152484</c:v>
                </c:pt>
                <c:pt idx="9965">
                  <c:v>8.2500000013153798</c:v>
                </c:pt>
                <c:pt idx="9966">
                  <c:v>8.2500000013155113</c:v>
                </c:pt>
                <c:pt idx="9967">
                  <c:v>8.2500000013156445</c:v>
                </c:pt>
                <c:pt idx="9968">
                  <c:v>8.2500000013157759</c:v>
                </c:pt>
                <c:pt idx="9969">
                  <c:v>8.2500000013159074</c:v>
                </c:pt>
                <c:pt idx="9970">
                  <c:v>8.2500000013160406</c:v>
                </c:pt>
                <c:pt idx="9971">
                  <c:v>8.2500000013161721</c:v>
                </c:pt>
                <c:pt idx="9972">
                  <c:v>8.2500000013163035</c:v>
                </c:pt>
                <c:pt idx="9973">
                  <c:v>8.2500000013164367</c:v>
                </c:pt>
                <c:pt idx="9974">
                  <c:v>8.2500000013165682</c:v>
                </c:pt>
                <c:pt idx="9975">
                  <c:v>8.2500000013166996</c:v>
                </c:pt>
                <c:pt idx="9976">
                  <c:v>8.2500000013168329</c:v>
                </c:pt>
                <c:pt idx="9977">
                  <c:v>8.2500000013169643</c:v>
                </c:pt>
                <c:pt idx="9978">
                  <c:v>8.2500000013170958</c:v>
                </c:pt>
                <c:pt idx="9979">
                  <c:v>8.2500000013172272</c:v>
                </c:pt>
                <c:pt idx="9980">
                  <c:v>8.2500000013173604</c:v>
                </c:pt>
                <c:pt idx="9981">
                  <c:v>8.2500000013174919</c:v>
                </c:pt>
                <c:pt idx="9982">
                  <c:v>8.2500000013176233</c:v>
                </c:pt>
                <c:pt idx="9983">
                  <c:v>8.2500000013177566</c:v>
                </c:pt>
                <c:pt idx="9984">
                  <c:v>8.250000001317888</c:v>
                </c:pt>
                <c:pt idx="9985">
                  <c:v>8.2500000013180195</c:v>
                </c:pt>
                <c:pt idx="9986">
                  <c:v>8.2500000013181527</c:v>
                </c:pt>
                <c:pt idx="9987">
                  <c:v>8.2500000013182841</c:v>
                </c:pt>
                <c:pt idx="9988">
                  <c:v>8.2500000013184156</c:v>
                </c:pt>
                <c:pt idx="9989">
                  <c:v>8.2500000013185488</c:v>
                </c:pt>
                <c:pt idx="9990">
                  <c:v>8.2500000013186803</c:v>
                </c:pt>
                <c:pt idx="9991">
                  <c:v>8.2500000013188117</c:v>
                </c:pt>
                <c:pt idx="9992">
                  <c:v>8.2500000013189432</c:v>
                </c:pt>
                <c:pt idx="9993">
                  <c:v>8.2500000013190764</c:v>
                </c:pt>
                <c:pt idx="9994">
                  <c:v>8.2500000013192079</c:v>
                </c:pt>
                <c:pt idx="9995">
                  <c:v>8.2500000013193393</c:v>
                </c:pt>
                <c:pt idx="9996">
                  <c:v>8.2500000013194725</c:v>
                </c:pt>
                <c:pt idx="9997">
                  <c:v>8.250000001319604</c:v>
                </c:pt>
                <c:pt idx="9998">
                  <c:v>8.2500000013197354</c:v>
                </c:pt>
                <c:pt idx="9999">
                  <c:v>8.2500000013198687</c:v>
                </c:pt>
                <c:pt idx="10000">
                  <c:v>8.2500000013200001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23-4F6F-A2F9-271CBAFFC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10892960"/>
        <c:axId val="1098422032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Parameters!#REF!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'Maximum current during startup'!$F$2:$F$10002</c15:sqref>
                        </c15:formulaRef>
                      </c:ext>
                    </c:extLst>
                    <c:numCache>
                      <c:formatCode>0.000</c:formatCode>
                      <c:ptCount val="10001"/>
                      <c:pt idx="0">
                        <c:v>0</c:v>
                      </c:pt>
                      <c:pt idx="1">
                        <c:v>1.6000000000000001E-3</c:v>
                      </c:pt>
                      <c:pt idx="2">
                        <c:v>3.2000000000000002E-3</c:v>
                      </c:pt>
                      <c:pt idx="3">
                        <c:v>4.8000000000000004E-3</c:v>
                      </c:pt>
                      <c:pt idx="4">
                        <c:v>6.4000000000000003E-3</c:v>
                      </c:pt>
                      <c:pt idx="5">
                        <c:v>8.0000000000000002E-3</c:v>
                      </c:pt>
                      <c:pt idx="6">
                        <c:v>9.6000000000000009E-3</c:v>
                      </c:pt>
                      <c:pt idx="7">
                        <c:v>1.12E-2</c:v>
                      </c:pt>
                      <c:pt idx="8">
                        <c:v>1.2800000000000001E-2</c:v>
                      </c:pt>
                      <c:pt idx="9">
                        <c:v>1.4400000000000001E-2</c:v>
                      </c:pt>
                      <c:pt idx="10">
                        <c:v>1.6E-2</c:v>
                      </c:pt>
                      <c:pt idx="11">
                        <c:v>1.7600000000000001E-2</c:v>
                      </c:pt>
                      <c:pt idx="12">
                        <c:v>1.9200000000000002E-2</c:v>
                      </c:pt>
                      <c:pt idx="13">
                        <c:v>2.0800000000000003E-2</c:v>
                      </c:pt>
                      <c:pt idx="14">
                        <c:v>2.24E-2</c:v>
                      </c:pt>
                      <c:pt idx="15">
                        <c:v>2.4E-2</c:v>
                      </c:pt>
                      <c:pt idx="16">
                        <c:v>2.5600000000000001E-2</c:v>
                      </c:pt>
                      <c:pt idx="17">
                        <c:v>2.7200000000000002E-2</c:v>
                      </c:pt>
                      <c:pt idx="18">
                        <c:v>2.8800000000000003E-2</c:v>
                      </c:pt>
                      <c:pt idx="19">
                        <c:v>3.04E-2</c:v>
                      </c:pt>
                      <c:pt idx="20">
                        <c:v>3.2000000000000001E-2</c:v>
                      </c:pt>
                      <c:pt idx="21">
                        <c:v>3.3600000000000005E-2</c:v>
                      </c:pt>
                      <c:pt idx="22">
                        <c:v>3.5200000000000002E-2</c:v>
                      </c:pt>
                      <c:pt idx="23">
                        <c:v>3.6799999999999999E-2</c:v>
                      </c:pt>
                      <c:pt idx="24">
                        <c:v>3.8400000000000004E-2</c:v>
                      </c:pt>
                      <c:pt idx="25">
                        <c:v>0.04</c:v>
                      </c:pt>
                      <c:pt idx="26">
                        <c:v>4.1600000000000005E-2</c:v>
                      </c:pt>
                      <c:pt idx="27">
                        <c:v>4.3200000000000002E-2</c:v>
                      </c:pt>
                      <c:pt idx="28">
                        <c:v>4.48E-2</c:v>
                      </c:pt>
                      <c:pt idx="29">
                        <c:v>4.6400000000000004E-2</c:v>
                      </c:pt>
                      <c:pt idx="30">
                        <c:v>4.8000000000000001E-2</c:v>
                      </c:pt>
                      <c:pt idx="31">
                        <c:v>4.9600000000000005E-2</c:v>
                      </c:pt>
                      <c:pt idx="32">
                        <c:v>5.1200000000000002E-2</c:v>
                      </c:pt>
                      <c:pt idx="33">
                        <c:v>5.28E-2</c:v>
                      </c:pt>
                      <c:pt idx="34">
                        <c:v>5.4400000000000004E-2</c:v>
                      </c:pt>
                      <c:pt idx="35">
                        <c:v>5.6000000000000001E-2</c:v>
                      </c:pt>
                      <c:pt idx="36">
                        <c:v>5.7600000000000005E-2</c:v>
                      </c:pt>
                      <c:pt idx="37">
                        <c:v>5.9200000000000003E-2</c:v>
                      </c:pt>
                      <c:pt idx="38">
                        <c:v>6.08E-2</c:v>
                      </c:pt>
                      <c:pt idx="39">
                        <c:v>6.2400000000000004E-2</c:v>
                      </c:pt>
                      <c:pt idx="40">
                        <c:v>6.4000000000000001E-2</c:v>
                      </c:pt>
                      <c:pt idx="41">
                        <c:v>6.5600000000000006E-2</c:v>
                      </c:pt>
                      <c:pt idx="42">
                        <c:v>6.720000000000001E-2</c:v>
                      </c:pt>
                      <c:pt idx="43">
                        <c:v>6.88E-2</c:v>
                      </c:pt>
                      <c:pt idx="44">
                        <c:v>7.0400000000000004E-2</c:v>
                      </c:pt>
                      <c:pt idx="45">
                        <c:v>7.2000000000000008E-2</c:v>
                      </c:pt>
                      <c:pt idx="46">
                        <c:v>7.3599999999999999E-2</c:v>
                      </c:pt>
                      <c:pt idx="47">
                        <c:v>7.5200000000000003E-2</c:v>
                      </c:pt>
                      <c:pt idx="48">
                        <c:v>7.6800000000000007E-2</c:v>
                      </c:pt>
                      <c:pt idx="49">
                        <c:v>7.8399999999999997E-2</c:v>
                      </c:pt>
                      <c:pt idx="50">
                        <c:v>0.08</c:v>
                      </c:pt>
                      <c:pt idx="51">
                        <c:v>8.1600000000000006E-2</c:v>
                      </c:pt>
                      <c:pt idx="52">
                        <c:v>8.320000000000001E-2</c:v>
                      </c:pt>
                      <c:pt idx="53">
                        <c:v>8.48E-2</c:v>
                      </c:pt>
                      <c:pt idx="54">
                        <c:v>8.6400000000000005E-2</c:v>
                      </c:pt>
                      <c:pt idx="55">
                        <c:v>8.8000000000000009E-2</c:v>
                      </c:pt>
                      <c:pt idx="56">
                        <c:v>8.9599999999999999E-2</c:v>
                      </c:pt>
                      <c:pt idx="57">
                        <c:v>9.1200000000000003E-2</c:v>
                      </c:pt>
                      <c:pt idx="58">
                        <c:v>9.2800000000000007E-2</c:v>
                      </c:pt>
                      <c:pt idx="59">
                        <c:v>9.4399999999999998E-2</c:v>
                      </c:pt>
                      <c:pt idx="60">
                        <c:v>9.6000000000000002E-2</c:v>
                      </c:pt>
                      <c:pt idx="61">
                        <c:v>9.7600000000000006E-2</c:v>
                      </c:pt>
                      <c:pt idx="62">
                        <c:v>9.920000000000001E-2</c:v>
                      </c:pt>
                      <c:pt idx="63">
                        <c:v>0.1008</c:v>
                      </c:pt>
                      <c:pt idx="64">
                        <c:v>0.1024</c:v>
                      </c:pt>
                      <c:pt idx="65">
                        <c:v>0.10400000000000001</c:v>
                      </c:pt>
                      <c:pt idx="66">
                        <c:v>0.1056</c:v>
                      </c:pt>
                      <c:pt idx="67">
                        <c:v>0.1072</c:v>
                      </c:pt>
                      <c:pt idx="68">
                        <c:v>0.10880000000000001</c:v>
                      </c:pt>
                      <c:pt idx="69">
                        <c:v>0.11040000000000001</c:v>
                      </c:pt>
                      <c:pt idx="70">
                        <c:v>0.112</c:v>
                      </c:pt>
                      <c:pt idx="71">
                        <c:v>0.11360000000000001</c:v>
                      </c:pt>
                      <c:pt idx="72">
                        <c:v>0.11520000000000001</c:v>
                      </c:pt>
                      <c:pt idx="73">
                        <c:v>0.1168</c:v>
                      </c:pt>
                      <c:pt idx="74">
                        <c:v>0.11840000000000001</c:v>
                      </c:pt>
                      <c:pt idx="75">
                        <c:v>0.12000000000000001</c:v>
                      </c:pt>
                      <c:pt idx="76">
                        <c:v>0.1216</c:v>
                      </c:pt>
                      <c:pt idx="77">
                        <c:v>0.1232</c:v>
                      </c:pt>
                      <c:pt idx="78">
                        <c:v>0.12480000000000001</c:v>
                      </c:pt>
                      <c:pt idx="79">
                        <c:v>0.12640000000000001</c:v>
                      </c:pt>
                      <c:pt idx="80">
                        <c:v>0.128</c:v>
                      </c:pt>
                      <c:pt idx="81">
                        <c:v>0.12959999999999999</c:v>
                      </c:pt>
                      <c:pt idx="82">
                        <c:v>0.13120000000000001</c:v>
                      </c:pt>
                      <c:pt idx="83">
                        <c:v>0.1328</c:v>
                      </c:pt>
                      <c:pt idx="84">
                        <c:v>0.13440000000000002</c:v>
                      </c:pt>
                      <c:pt idx="85">
                        <c:v>0.13600000000000001</c:v>
                      </c:pt>
                      <c:pt idx="86">
                        <c:v>0.1376</c:v>
                      </c:pt>
                      <c:pt idx="87">
                        <c:v>0.13920000000000002</c:v>
                      </c:pt>
                      <c:pt idx="88">
                        <c:v>0.14080000000000001</c:v>
                      </c:pt>
                      <c:pt idx="89">
                        <c:v>0.1424</c:v>
                      </c:pt>
                      <c:pt idx="90">
                        <c:v>0.14400000000000002</c:v>
                      </c:pt>
                      <c:pt idx="91">
                        <c:v>0.14560000000000001</c:v>
                      </c:pt>
                      <c:pt idx="92">
                        <c:v>0.1472</c:v>
                      </c:pt>
                      <c:pt idx="93">
                        <c:v>0.14880000000000002</c:v>
                      </c:pt>
                      <c:pt idx="94">
                        <c:v>0.15040000000000001</c:v>
                      </c:pt>
                      <c:pt idx="95">
                        <c:v>0.152</c:v>
                      </c:pt>
                      <c:pt idx="96">
                        <c:v>0.15360000000000001</c:v>
                      </c:pt>
                      <c:pt idx="97">
                        <c:v>0.1552</c:v>
                      </c:pt>
                      <c:pt idx="98">
                        <c:v>0.15679999999999999</c:v>
                      </c:pt>
                      <c:pt idx="99">
                        <c:v>0.15840000000000001</c:v>
                      </c:pt>
                      <c:pt idx="100">
                        <c:v>0.16</c:v>
                      </c:pt>
                      <c:pt idx="101">
                        <c:v>0.16160000000000002</c:v>
                      </c:pt>
                      <c:pt idx="102">
                        <c:v>0.16320000000000001</c:v>
                      </c:pt>
                      <c:pt idx="103">
                        <c:v>0.1648</c:v>
                      </c:pt>
                      <c:pt idx="104">
                        <c:v>0.16640000000000002</c:v>
                      </c:pt>
                      <c:pt idx="105">
                        <c:v>0.16800000000000001</c:v>
                      </c:pt>
                      <c:pt idx="106">
                        <c:v>0.1696</c:v>
                      </c:pt>
                      <c:pt idx="107">
                        <c:v>0.17120000000000002</c:v>
                      </c:pt>
                      <c:pt idx="108">
                        <c:v>0.17280000000000001</c:v>
                      </c:pt>
                      <c:pt idx="109">
                        <c:v>0.1744</c:v>
                      </c:pt>
                      <c:pt idx="110">
                        <c:v>0.17600000000000002</c:v>
                      </c:pt>
                      <c:pt idx="111">
                        <c:v>0.17760000000000001</c:v>
                      </c:pt>
                      <c:pt idx="112">
                        <c:v>0.1792</c:v>
                      </c:pt>
                      <c:pt idx="113">
                        <c:v>0.18080000000000002</c:v>
                      </c:pt>
                      <c:pt idx="114">
                        <c:v>0.18240000000000001</c:v>
                      </c:pt>
                      <c:pt idx="115">
                        <c:v>0.184</c:v>
                      </c:pt>
                      <c:pt idx="116">
                        <c:v>0.18560000000000001</c:v>
                      </c:pt>
                      <c:pt idx="117">
                        <c:v>0.18720000000000001</c:v>
                      </c:pt>
                      <c:pt idx="118">
                        <c:v>0.1888</c:v>
                      </c:pt>
                      <c:pt idx="119">
                        <c:v>0.19040000000000001</c:v>
                      </c:pt>
                      <c:pt idx="120">
                        <c:v>0.192</c:v>
                      </c:pt>
                      <c:pt idx="121">
                        <c:v>0.19360000000000002</c:v>
                      </c:pt>
                      <c:pt idx="122">
                        <c:v>0.19520000000000001</c:v>
                      </c:pt>
                      <c:pt idx="123">
                        <c:v>0.1968</c:v>
                      </c:pt>
                      <c:pt idx="124">
                        <c:v>0.19840000000000002</c:v>
                      </c:pt>
                      <c:pt idx="125">
                        <c:v>0.2</c:v>
                      </c:pt>
                      <c:pt idx="126">
                        <c:v>0.2016</c:v>
                      </c:pt>
                      <c:pt idx="127">
                        <c:v>0.20320000000000002</c:v>
                      </c:pt>
                      <c:pt idx="128">
                        <c:v>0.20480000000000001</c:v>
                      </c:pt>
                      <c:pt idx="129">
                        <c:v>0.2064</c:v>
                      </c:pt>
                      <c:pt idx="130">
                        <c:v>0.20800000000000002</c:v>
                      </c:pt>
                      <c:pt idx="131">
                        <c:v>0.20960000000000001</c:v>
                      </c:pt>
                      <c:pt idx="132">
                        <c:v>0.2112</c:v>
                      </c:pt>
                      <c:pt idx="133">
                        <c:v>0.21280000000000002</c:v>
                      </c:pt>
                      <c:pt idx="134">
                        <c:v>0.21440000000000001</c:v>
                      </c:pt>
                      <c:pt idx="135">
                        <c:v>0.216</c:v>
                      </c:pt>
                      <c:pt idx="136">
                        <c:v>0.21760000000000002</c:v>
                      </c:pt>
                      <c:pt idx="137">
                        <c:v>0.21920000000000001</c:v>
                      </c:pt>
                      <c:pt idx="138">
                        <c:v>0.22080000000000002</c:v>
                      </c:pt>
                      <c:pt idx="139">
                        <c:v>0.22240000000000001</c:v>
                      </c:pt>
                      <c:pt idx="140">
                        <c:v>0.224</c:v>
                      </c:pt>
                      <c:pt idx="141">
                        <c:v>0.22560000000000002</c:v>
                      </c:pt>
                      <c:pt idx="142">
                        <c:v>0.22720000000000001</c:v>
                      </c:pt>
                      <c:pt idx="143">
                        <c:v>0.2288</c:v>
                      </c:pt>
                      <c:pt idx="144">
                        <c:v>0.23040000000000002</c:v>
                      </c:pt>
                      <c:pt idx="145">
                        <c:v>0.23200000000000001</c:v>
                      </c:pt>
                      <c:pt idx="146">
                        <c:v>0.2336</c:v>
                      </c:pt>
                      <c:pt idx="147">
                        <c:v>0.23520000000000002</c:v>
                      </c:pt>
                      <c:pt idx="148">
                        <c:v>0.23680000000000001</c:v>
                      </c:pt>
                      <c:pt idx="149">
                        <c:v>0.2384</c:v>
                      </c:pt>
                      <c:pt idx="150">
                        <c:v>0.24000000000000002</c:v>
                      </c:pt>
                      <c:pt idx="151">
                        <c:v>0.24160000000000001</c:v>
                      </c:pt>
                      <c:pt idx="152">
                        <c:v>0.2432</c:v>
                      </c:pt>
                      <c:pt idx="153">
                        <c:v>0.24480000000000002</c:v>
                      </c:pt>
                      <c:pt idx="154">
                        <c:v>0.24640000000000001</c:v>
                      </c:pt>
                      <c:pt idx="155">
                        <c:v>0.248</c:v>
                      </c:pt>
                      <c:pt idx="156">
                        <c:v>0.24960000000000002</c:v>
                      </c:pt>
                      <c:pt idx="157">
                        <c:v>0.25120000000000003</c:v>
                      </c:pt>
                      <c:pt idx="158">
                        <c:v>0.25280000000000002</c:v>
                      </c:pt>
                      <c:pt idx="159">
                        <c:v>0.25440000000000002</c:v>
                      </c:pt>
                      <c:pt idx="160">
                        <c:v>0.25600000000000001</c:v>
                      </c:pt>
                      <c:pt idx="161">
                        <c:v>0.2576</c:v>
                      </c:pt>
                      <c:pt idx="162">
                        <c:v>0.25919999999999999</c:v>
                      </c:pt>
                      <c:pt idx="163">
                        <c:v>0.26080000000000003</c:v>
                      </c:pt>
                      <c:pt idx="164">
                        <c:v>0.26240000000000002</c:v>
                      </c:pt>
                      <c:pt idx="165">
                        <c:v>0.26400000000000001</c:v>
                      </c:pt>
                      <c:pt idx="166">
                        <c:v>0.2656</c:v>
                      </c:pt>
                      <c:pt idx="167">
                        <c:v>0.26719999999999999</c:v>
                      </c:pt>
                      <c:pt idx="168">
                        <c:v>0.26880000000000004</c:v>
                      </c:pt>
                      <c:pt idx="169">
                        <c:v>0.27040000000000003</c:v>
                      </c:pt>
                      <c:pt idx="170">
                        <c:v>0.27200000000000002</c:v>
                      </c:pt>
                      <c:pt idx="171">
                        <c:v>0.27360000000000001</c:v>
                      </c:pt>
                      <c:pt idx="172">
                        <c:v>0.2752</c:v>
                      </c:pt>
                      <c:pt idx="173">
                        <c:v>0.27679999999999999</c:v>
                      </c:pt>
                      <c:pt idx="174">
                        <c:v>0.27840000000000004</c:v>
                      </c:pt>
                      <c:pt idx="175">
                        <c:v>0.28000000000000003</c:v>
                      </c:pt>
                      <c:pt idx="176">
                        <c:v>0.28160000000000002</c:v>
                      </c:pt>
                      <c:pt idx="177">
                        <c:v>0.28320000000000001</c:v>
                      </c:pt>
                      <c:pt idx="178">
                        <c:v>0.2848</c:v>
                      </c:pt>
                      <c:pt idx="179">
                        <c:v>0.28639999999999999</c:v>
                      </c:pt>
                      <c:pt idx="180">
                        <c:v>0.28800000000000003</c:v>
                      </c:pt>
                      <c:pt idx="181">
                        <c:v>0.28960000000000002</c:v>
                      </c:pt>
                      <c:pt idx="182">
                        <c:v>0.29120000000000001</c:v>
                      </c:pt>
                      <c:pt idx="183">
                        <c:v>0.2928</c:v>
                      </c:pt>
                      <c:pt idx="184">
                        <c:v>0.2944</c:v>
                      </c:pt>
                      <c:pt idx="185">
                        <c:v>0.29600000000000004</c:v>
                      </c:pt>
                      <c:pt idx="186">
                        <c:v>0.29760000000000003</c:v>
                      </c:pt>
                      <c:pt idx="187">
                        <c:v>0.29920000000000002</c:v>
                      </c:pt>
                      <c:pt idx="188">
                        <c:v>0.30080000000000001</c:v>
                      </c:pt>
                      <c:pt idx="189">
                        <c:v>0.3024</c:v>
                      </c:pt>
                      <c:pt idx="190">
                        <c:v>0.30399999999999999</c:v>
                      </c:pt>
                      <c:pt idx="191">
                        <c:v>0.30560000000000004</c:v>
                      </c:pt>
                      <c:pt idx="192">
                        <c:v>0.30720000000000003</c:v>
                      </c:pt>
                      <c:pt idx="193">
                        <c:v>0.30880000000000002</c:v>
                      </c:pt>
                      <c:pt idx="194">
                        <c:v>0.31040000000000001</c:v>
                      </c:pt>
                      <c:pt idx="195">
                        <c:v>0.312</c:v>
                      </c:pt>
                      <c:pt idx="196">
                        <c:v>0.31359999999999999</c:v>
                      </c:pt>
                      <c:pt idx="197">
                        <c:v>0.31520000000000004</c:v>
                      </c:pt>
                      <c:pt idx="198">
                        <c:v>0.31680000000000003</c:v>
                      </c:pt>
                      <c:pt idx="199">
                        <c:v>0.31840000000000002</c:v>
                      </c:pt>
                      <c:pt idx="200">
                        <c:v>0.32</c:v>
                      </c:pt>
                      <c:pt idx="201">
                        <c:v>0.3216</c:v>
                      </c:pt>
                      <c:pt idx="202">
                        <c:v>0.32320000000000004</c:v>
                      </c:pt>
                      <c:pt idx="203">
                        <c:v>0.32480000000000003</c:v>
                      </c:pt>
                      <c:pt idx="204">
                        <c:v>0.32640000000000002</c:v>
                      </c:pt>
                      <c:pt idx="205">
                        <c:v>0.32800000000000001</c:v>
                      </c:pt>
                      <c:pt idx="206">
                        <c:v>0.3296</c:v>
                      </c:pt>
                      <c:pt idx="207">
                        <c:v>0.33119999999999999</c:v>
                      </c:pt>
                      <c:pt idx="208">
                        <c:v>0.33280000000000004</c:v>
                      </c:pt>
                      <c:pt idx="209">
                        <c:v>0.33440000000000003</c:v>
                      </c:pt>
                      <c:pt idx="210">
                        <c:v>0.33600000000000002</c:v>
                      </c:pt>
                      <c:pt idx="211">
                        <c:v>0.33760000000000001</c:v>
                      </c:pt>
                      <c:pt idx="212">
                        <c:v>0.3392</c:v>
                      </c:pt>
                      <c:pt idx="213">
                        <c:v>0.34079999999999999</c:v>
                      </c:pt>
                      <c:pt idx="214">
                        <c:v>0.34240000000000004</c:v>
                      </c:pt>
                      <c:pt idx="215">
                        <c:v>0.34400000000000003</c:v>
                      </c:pt>
                      <c:pt idx="216">
                        <c:v>0.34560000000000002</c:v>
                      </c:pt>
                      <c:pt idx="217">
                        <c:v>0.34720000000000001</c:v>
                      </c:pt>
                      <c:pt idx="218">
                        <c:v>0.3488</c:v>
                      </c:pt>
                      <c:pt idx="219">
                        <c:v>0.35039999999999999</c:v>
                      </c:pt>
                      <c:pt idx="220">
                        <c:v>0.35200000000000004</c:v>
                      </c:pt>
                      <c:pt idx="221">
                        <c:v>0.35360000000000003</c:v>
                      </c:pt>
                      <c:pt idx="222">
                        <c:v>0.35520000000000002</c:v>
                      </c:pt>
                      <c:pt idx="223">
                        <c:v>0.35680000000000001</c:v>
                      </c:pt>
                      <c:pt idx="224">
                        <c:v>0.3584</c:v>
                      </c:pt>
                      <c:pt idx="225">
                        <c:v>0.36000000000000004</c:v>
                      </c:pt>
                      <c:pt idx="226">
                        <c:v>0.36160000000000003</c:v>
                      </c:pt>
                      <c:pt idx="227">
                        <c:v>0.36320000000000002</c:v>
                      </c:pt>
                      <c:pt idx="228">
                        <c:v>0.36480000000000001</c:v>
                      </c:pt>
                      <c:pt idx="229">
                        <c:v>0.3664</c:v>
                      </c:pt>
                      <c:pt idx="230">
                        <c:v>0.36799999999999999</c:v>
                      </c:pt>
                      <c:pt idx="231">
                        <c:v>0.36960000000000004</c:v>
                      </c:pt>
                      <c:pt idx="232">
                        <c:v>0.37120000000000003</c:v>
                      </c:pt>
                      <c:pt idx="233">
                        <c:v>0.37280000000000002</c:v>
                      </c:pt>
                      <c:pt idx="234">
                        <c:v>0.37440000000000001</c:v>
                      </c:pt>
                      <c:pt idx="235">
                        <c:v>0.376</c:v>
                      </c:pt>
                      <c:pt idx="236">
                        <c:v>0.37759999999999999</c:v>
                      </c:pt>
                      <c:pt idx="237">
                        <c:v>0.37920000000000004</c:v>
                      </c:pt>
                      <c:pt idx="238">
                        <c:v>0.38080000000000003</c:v>
                      </c:pt>
                      <c:pt idx="239">
                        <c:v>0.38240000000000002</c:v>
                      </c:pt>
                      <c:pt idx="240">
                        <c:v>0.38400000000000001</c:v>
                      </c:pt>
                      <c:pt idx="241">
                        <c:v>0.3856</c:v>
                      </c:pt>
                      <c:pt idx="242">
                        <c:v>0.38720000000000004</c:v>
                      </c:pt>
                      <c:pt idx="243">
                        <c:v>0.38880000000000003</c:v>
                      </c:pt>
                      <c:pt idx="244">
                        <c:v>0.39040000000000002</c:v>
                      </c:pt>
                      <c:pt idx="245">
                        <c:v>0.39200000000000002</c:v>
                      </c:pt>
                      <c:pt idx="246">
                        <c:v>0.39360000000000001</c:v>
                      </c:pt>
                      <c:pt idx="247">
                        <c:v>0.3952</c:v>
                      </c:pt>
                      <c:pt idx="248">
                        <c:v>0.39680000000000004</c:v>
                      </c:pt>
                      <c:pt idx="249">
                        <c:v>0.39840000000000003</c:v>
                      </c:pt>
                      <c:pt idx="250">
                        <c:v>0.4</c:v>
                      </c:pt>
                      <c:pt idx="251">
                        <c:v>0.40160000000000001</c:v>
                      </c:pt>
                      <c:pt idx="252">
                        <c:v>0.4032</c:v>
                      </c:pt>
                      <c:pt idx="253">
                        <c:v>0.40479999999999999</c:v>
                      </c:pt>
                      <c:pt idx="254">
                        <c:v>0.40640000000000004</c:v>
                      </c:pt>
                      <c:pt idx="255">
                        <c:v>0.40800000000000003</c:v>
                      </c:pt>
                      <c:pt idx="256">
                        <c:v>0.40960000000000002</c:v>
                      </c:pt>
                      <c:pt idx="257">
                        <c:v>0.41120000000000001</c:v>
                      </c:pt>
                      <c:pt idx="258">
                        <c:v>0.4128</c:v>
                      </c:pt>
                      <c:pt idx="259">
                        <c:v>0.41440000000000005</c:v>
                      </c:pt>
                      <c:pt idx="260">
                        <c:v>0.41600000000000004</c:v>
                      </c:pt>
                      <c:pt idx="261">
                        <c:v>0.41760000000000003</c:v>
                      </c:pt>
                      <c:pt idx="262">
                        <c:v>0.41920000000000002</c:v>
                      </c:pt>
                      <c:pt idx="263">
                        <c:v>0.42080000000000001</c:v>
                      </c:pt>
                      <c:pt idx="264">
                        <c:v>0.4224</c:v>
                      </c:pt>
                      <c:pt idx="265">
                        <c:v>0.42400000000000004</c:v>
                      </c:pt>
                      <c:pt idx="266">
                        <c:v>0.42560000000000003</c:v>
                      </c:pt>
                      <c:pt idx="267">
                        <c:v>0.42720000000000002</c:v>
                      </c:pt>
                      <c:pt idx="268">
                        <c:v>0.42880000000000001</c:v>
                      </c:pt>
                      <c:pt idx="269">
                        <c:v>0.4304</c:v>
                      </c:pt>
                      <c:pt idx="270">
                        <c:v>0.432</c:v>
                      </c:pt>
                      <c:pt idx="271">
                        <c:v>0.43360000000000004</c:v>
                      </c:pt>
                      <c:pt idx="272">
                        <c:v>0.43520000000000003</c:v>
                      </c:pt>
                      <c:pt idx="273">
                        <c:v>0.43680000000000002</c:v>
                      </c:pt>
                      <c:pt idx="274">
                        <c:v>0.43840000000000001</c:v>
                      </c:pt>
                      <c:pt idx="275">
                        <c:v>0.44</c:v>
                      </c:pt>
                      <c:pt idx="276">
                        <c:v>0.44160000000000005</c:v>
                      </c:pt>
                      <c:pt idx="277">
                        <c:v>0.44320000000000004</c:v>
                      </c:pt>
                      <c:pt idx="278">
                        <c:v>0.44480000000000003</c:v>
                      </c:pt>
                      <c:pt idx="279">
                        <c:v>0.44640000000000002</c:v>
                      </c:pt>
                      <c:pt idx="280">
                        <c:v>0.44800000000000001</c:v>
                      </c:pt>
                      <c:pt idx="281">
                        <c:v>0.4496</c:v>
                      </c:pt>
                      <c:pt idx="282">
                        <c:v>0.45120000000000005</c:v>
                      </c:pt>
                      <c:pt idx="283">
                        <c:v>0.45280000000000004</c:v>
                      </c:pt>
                      <c:pt idx="284">
                        <c:v>0.45440000000000003</c:v>
                      </c:pt>
                      <c:pt idx="285">
                        <c:v>0.45600000000000002</c:v>
                      </c:pt>
                      <c:pt idx="286">
                        <c:v>0.45760000000000001</c:v>
                      </c:pt>
                      <c:pt idx="287">
                        <c:v>0.4592</c:v>
                      </c:pt>
                      <c:pt idx="288">
                        <c:v>0.46080000000000004</c:v>
                      </c:pt>
                      <c:pt idx="289">
                        <c:v>0.46240000000000003</c:v>
                      </c:pt>
                      <c:pt idx="290">
                        <c:v>0.46400000000000002</c:v>
                      </c:pt>
                      <c:pt idx="291">
                        <c:v>0.46560000000000001</c:v>
                      </c:pt>
                      <c:pt idx="292">
                        <c:v>0.4672</c:v>
                      </c:pt>
                      <c:pt idx="293">
                        <c:v>0.46880000000000005</c:v>
                      </c:pt>
                      <c:pt idx="294">
                        <c:v>0.47040000000000004</c:v>
                      </c:pt>
                      <c:pt idx="295">
                        <c:v>0.47200000000000003</c:v>
                      </c:pt>
                      <c:pt idx="296">
                        <c:v>0.47360000000000002</c:v>
                      </c:pt>
                      <c:pt idx="297">
                        <c:v>0.47520000000000001</c:v>
                      </c:pt>
                      <c:pt idx="298">
                        <c:v>0.4768</c:v>
                      </c:pt>
                      <c:pt idx="299">
                        <c:v>0.47840000000000005</c:v>
                      </c:pt>
                      <c:pt idx="300">
                        <c:v>0.48000000000000004</c:v>
                      </c:pt>
                      <c:pt idx="301">
                        <c:v>0.48160000000000003</c:v>
                      </c:pt>
                      <c:pt idx="302">
                        <c:v>0.48320000000000002</c:v>
                      </c:pt>
                      <c:pt idx="303">
                        <c:v>0.48480000000000001</c:v>
                      </c:pt>
                      <c:pt idx="304">
                        <c:v>0.4864</c:v>
                      </c:pt>
                      <c:pt idx="305">
                        <c:v>0.48800000000000004</c:v>
                      </c:pt>
                      <c:pt idx="306">
                        <c:v>0.48960000000000004</c:v>
                      </c:pt>
                      <c:pt idx="307">
                        <c:v>0.49120000000000003</c:v>
                      </c:pt>
                      <c:pt idx="308">
                        <c:v>0.49280000000000002</c:v>
                      </c:pt>
                      <c:pt idx="309">
                        <c:v>0.49440000000000001</c:v>
                      </c:pt>
                      <c:pt idx="310">
                        <c:v>0.496</c:v>
                      </c:pt>
                      <c:pt idx="311">
                        <c:v>0.49760000000000004</c:v>
                      </c:pt>
                      <c:pt idx="312">
                        <c:v>0.49920000000000003</c:v>
                      </c:pt>
                      <c:pt idx="313">
                        <c:v>0.50080000000000002</c:v>
                      </c:pt>
                      <c:pt idx="314">
                        <c:v>0.50240000000000007</c:v>
                      </c:pt>
                      <c:pt idx="315">
                        <c:v>0.504</c:v>
                      </c:pt>
                      <c:pt idx="316">
                        <c:v>0.50560000000000005</c:v>
                      </c:pt>
                      <c:pt idx="317">
                        <c:v>0.50719999999999998</c:v>
                      </c:pt>
                      <c:pt idx="318">
                        <c:v>0.50880000000000003</c:v>
                      </c:pt>
                      <c:pt idx="319">
                        <c:v>0.51040000000000008</c:v>
                      </c:pt>
                      <c:pt idx="320">
                        <c:v>0.51200000000000001</c:v>
                      </c:pt>
                      <c:pt idx="321">
                        <c:v>0.51360000000000006</c:v>
                      </c:pt>
                      <c:pt idx="322">
                        <c:v>0.51519999999999999</c:v>
                      </c:pt>
                      <c:pt idx="323">
                        <c:v>0.51680000000000004</c:v>
                      </c:pt>
                      <c:pt idx="324">
                        <c:v>0.51839999999999997</c:v>
                      </c:pt>
                      <c:pt idx="325">
                        <c:v>0.52</c:v>
                      </c:pt>
                      <c:pt idx="326">
                        <c:v>0.52160000000000006</c:v>
                      </c:pt>
                      <c:pt idx="327">
                        <c:v>0.5232</c:v>
                      </c:pt>
                      <c:pt idx="328">
                        <c:v>0.52480000000000004</c:v>
                      </c:pt>
                      <c:pt idx="329">
                        <c:v>0.52639999999999998</c:v>
                      </c:pt>
                      <c:pt idx="330">
                        <c:v>0.52800000000000002</c:v>
                      </c:pt>
                      <c:pt idx="331">
                        <c:v>0.52960000000000007</c:v>
                      </c:pt>
                      <c:pt idx="332">
                        <c:v>0.53120000000000001</c:v>
                      </c:pt>
                      <c:pt idx="333">
                        <c:v>0.53280000000000005</c:v>
                      </c:pt>
                      <c:pt idx="334">
                        <c:v>0.53439999999999999</c:v>
                      </c:pt>
                      <c:pt idx="335">
                        <c:v>0.53600000000000003</c:v>
                      </c:pt>
                      <c:pt idx="336">
                        <c:v>0.53760000000000008</c:v>
                      </c:pt>
                      <c:pt idx="337">
                        <c:v>0.53920000000000001</c:v>
                      </c:pt>
                      <c:pt idx="338">
                        <c:v>0.54080000000000006</c:v>
                      </c:pt>
                      <c:pt idx="339">
                        <c:v>0.54239999999999999</c:v>
                      </c:pt>
                      <c:pt idx="340">
                        <c:v>0.54400000000000004</c:v>
                      </c:pt>
                      <c:pt idx="341">
                        <c:v>0.54559999999999997</c:v>
                      </c:pt>
                      <c:pt idx="342">
                        <c:v>0.54720000000000002</c:v>
                      </c:pt>
                      <c:pt idx="343">
                        <c:v>0.54880000000000007</c:v>
                      </c:pt>
                      <c:pt idx="344">
                        <c:v>0.5504</c:v>
                      </c:pt>
                      <c:pt idx="345">
                        <c:v>0.55200000000000005</c:v>
                      </c:pt>
                      <c:pt idx="346">
                        <c:v>0.55359999999999998</c:v>
                      </c:pt>
                      <c:pt idx="347">
                        <c:v>0.55520000000000003</c:v>
                      </c:pt>
                      <c:pt idx="348">
                        <c:v>0.55680000000000007</c:v>
                      </c:pt>
                      <c:pt idx="349">
                        <c:v>0.55840000000000001</c:v>
                      </c:pt>
                      <c:pt idx="350">
                        <c:v>0.56000000000000005</c:v>
                      </c:pt>
                      <c:pt idx="351">
                        <c:v>0.56159999999999999</c:v>
                      </c:pt>
                      <c:pt idx="352">
                        <c:v>0.56320000000000003</c:v>
                      </c:pt>
                      <c:pt idx="353">
                        <c:v>0.56480000000000008</c:v>
                      </c:pt>
                      <c:pt idx="354">
                        <c:v>0.56640000000000001</c:v>
                      </c:pt>
                      <c:pt idx="355">
                        <c:v>0.56800000000000006</c:v>
                      </c:pt>
                      <c:pt idx="356">
                        <c:v>0.5696</c:v>
                      </c:pt>
                      <c:pt idx="357">
                        <c:v>0.57120000000000004</c:v>
                      </c:pt>
                      <c:pt idx="358">
                        <c:v>0.57279999999999998</c:v>
                      </c:pt>
                      <c:pt idx="359">
                        <c:v>0.57440000000000002</c:v>
                      </c:pt>
                      <c:pt idx="360">
                        <c:v>0.57600000000000007</c:v>
                      </c:pt>
                      <c:pt idx="361">
                        <c:v>0.5776</c:v>
                      </c:pt>
                      <c:pt idx="362">
                        <c:v>0.57920000000000005</c:v>
                      </c:pt>
                      <c:pt idx="363">
                        <c:v>0.58079999999999998</c:v>
                      </c:pt>
                      <c:pt idx="364">
                        <c:v>0.58240000000000003</c:v>
                      </c:pt>
                      <c:pt idx="365">
                        <c:v>0.58400000000000007</c:v>
                      </c:pt>
                      <c:pt idx="366">
                        <c:v>0.58560000000000001</c:v>
                      </c:pt>
                      <c:pt idx="367">
                        <c:v>0.58720000000000006</c:v>
                      </c:pt>
                      <c:pt idx="368">
                        <c:v>0.58879999999999999</c:v>
                      </c:pt>
                      <c:pt idx="369">
                        <c:v>0.59040000000000004</c:v>
                      </c:pt>
                      <c:pt idx="370">
                        <c:v>0.59200000000000008</c:v>
                      </c:pt>
                      <c:pt idx="371">
                        <c:v>0.59360000000000002</c:v>
                      </c:pt>
                      <c:pt idx="372">
                        <c:v>0.59520000000000006</c:v>
                      </c:pt>
                      <c:pt idx="373">
                        <c:v>0.5968</c:v>
                      </c:pt>
                      <c:pt idx="374">
                        <c:v>0.59840000000000004</c:v>
                      </c:pt>
                      <c:pt idx="375">
                        <c:v>0.6</c:v>
                      </c:pt>
                      <c:pt idx="376">
                        <c:v>0.60160000000000002</c:v>
                      </c:pt>
                      <c:pt idx="377">
                        <c:v>0.60320000000000007</c:v>
                      </c:pt>
                      <c:pt idx="378">
                        <c:v>0.6048</c:v>
                      </c:pt>
                      <c:pt idx="379">
                        <c:v>0.60640000000000005</c:v>
                      </c:pt>
                      <c:pt idx="380">
                        <c:v>0.60799999999999998</c:v>
                      </c:pt>
                      <c:pt idx="381">
                        <c:v>0.60960000000000003</c:v>
                      </c:pt>
                      <c:pt idx="382">
                        <c:v>0.61120000000000008</c:v>
                      </c:pt>
                      <c:pt idx="383">
                        <c:v>0.61280000000000001</c:v>
                      </c:pt>
                      <c:pt idx="384">
                        <c:v>0.61440000000000006</c:v>
                      </c:pt>
                      <c:pt idx="385">
                        <c:v>0.61599999999999999</c:v>
                      </c:pt>
                      <c:pt idx="386">
                        <c:v>0.61760000000000004</c:v>
                      </c:pt>
                      <c:pt idx="387">
                        <c:v>0.61920000000000008</c:v>
                      </c:pt>
                      <c:pt idx="388">
                        <c:v>0.62080000000000002</c:v>
                      </c:pt>
                      <c:pt idx="389">
                        <c:v>0.62240000000000006</c:v>
                      </c:pt>
                      <c:pt idx="390">
                        <c:v>0.624</c:v>
                      </c:pt>
                      <c:pt idx="391">
                        <c:v>0.62560000000000004</c:v>
                      </c:pt>
                      <c:pt idx="392">
                        <c:v>0.62719999999999998</c:v>
                      </c:pt>
                      <c:pt idx="393">
                        <c:v>0.62880000000000003</c:v>
                      </c:pt>
                      <c:pt idx="394">
                        <c:v>0.63040000000000007</c:v>
                      </c:pt>
                      <c:pt idx="395">
                        <c:v>0.63200000000000001</c:v>
                      </c:pt>
                      <c:pt idx="396">
                        <c:v>0.63360000000000005</c:v>
                      </c:pt>
                      <c:pt idx="397">
                        <c:v>0.63519999999999999</c:v>
                      </c:pt>
                      <c:pt idx="398">
                        <c:v>0.63680000000000003</c:v>
                      </c:pt>
                      <c:pt idx="399">
                        <c:v>0.63840000000000008</c:v>
                      </c:pt>
                      <c:pt idx="400">
                        <c:v>0.64</c:v>
                      </c:pt>
                      <c:pt idx="401">
                        <c:v>0.64160000000000006</c:v>
                      </c:pt>
                      <c:pt idx="402">
                        <c:v>0.64319999999999999</c:v>
                      </c:pt>
                      <c:pt idx="403">
                        <c:v>0.64480000000000004</c:v>
                      </c:pt>
                      <c:pt idx="404">
                        <c:v>0.64640000000000009</c:v>
                      </c:pt>
                      <c:pt idx="405">
                        <c:v>0.64800000000000002</c:v>
                      </c:pt>
                      <c:pt idx="406">
                        <c:v>0.64960000000000007</c:v>
                      </c:pt>
                      <c:pt idx="407">
                        <c:v>0.6512</c:v>
                      </c:pt>
                      <c:pt idx="408">
                        <c:v>0.65280000000000005</c:v>
                      </c:pt>
                      <c:pt idx="409">
                        <c:v>0.65439999999999998</c:v>
                      </c:pt>
                      <c:pt idx="410">
                        <c:v>0.65600000000000003</c:v>
                      </c:pt>
                      <c:pt idx="411">
                        <c:v>0.65760000000000007</c:v>
                      </c:pt>
                      <c:pt idx="412">
                        <c:v>0.65920000000000001</c:v>
                      </c:pt>
                      <c:pt idx="413">
                        <c:v>0.66080000000000005</c:v>
                      </c:pt>
                      <c:pt idx="414">
                        <c:v>0.66239999999999999</c:v>
                      </c:pt>
                      <c:pt idx="415">
                        <c:v>0.66400000000000003</c:v>
                      </c:pt>
                      <c:pt idx="416">
                        <c:v>0.66560000000000008</c:v>
                      </c:pt>
                      <c:pt idx="417">
                        <c:v>0.66720000000000002</c:v>
                      </c:pt>
                      <c:pt idx="418">
                        <c:v>0.66880000000000006</c:v>
                      </c:pt>
                      <c:pt idx="419">
                        <c:v>0.6704</c:v>
                      </c:pt>
                      <c:pt idx="420">
                        <c:v>0.67200000000000004</c:v>
                      </c:pt>
                      <c:pt idx="421">
                        <c:v>0.67360000000000009</c:v>
                      </c:pt>
                      <c:pt idx="422">
                        <c:v>0.67520000000000002</c:v>
                      </c:pt>
                      <c:pt idx="423">
                        <c:v>0.67680000000000007</c:v>
                      </c:pt>
                      <c:pt idx="424">
                        <c:v>0.6784</c:v>
                      </c:pt>
                      <c:pt idx="425">
                        <c:v>0.68</c:v>
                      </c:pt>
                      <c:pt idx="426">
                        <c:v>0.68159999999999998</c:v>
                      </c:pt>
                      <c:pt idx="427">
                        <c:v>0.68320000000000003</c:v>
                      </c:pt>
                      <c:pt idx="428">
                        <c:v>0.68480000000000008</c:v>
                      </c:pt>
                      <c:pt idx="429">
                        <c:v>0.68640000000000001</c:v>
                      </c:pt>
                      <c:pt idx="430">
                        <c:v>0.68800000000000006</c:v>
                      </c:pt>
                      <c:pt idx="431">
                        <c:v>0.68959999999999999</c:v>
                      </c:pt>
                      <c:pt idx="432">
                        <c:v>0.69120000000000004</c:v>
                      </c:pt>
                      <c:pt idx="433">
                        <c:v>0.69280000000000008</c:v>
                      </c:pt>
                      <c:pt idx="434">
                        <c:v>0.69440000000000002</c:v>
                      </c:pt>
                      <c:pt idx="435">
                        <c:v>0.69600000000000006</c:v>
                      </c:pt>
                      <c:pt idx="436">
                        <c:v>0.6976</c:v>
                      </c:pt>
                      <c:pt idx="437">
                        <c:v>0.69920000000000004</c:v>
                      </c:pt>
                      <c:pt idx="438">
                        <c:v>0.70079999999999998</c:v>
                      </c:pt>
                      <c:pt idx="439">
                        <c:v>0.70240000000000002</c:v>
                      </c:pt>
                      <c:pt idx="440">
                        <c:v>0.70400000000000007</c:v>
                      </c:pt>
                      <c:pt idx="441">
                        <c:v>0.7056</c:v>
                      </c:pt>
                      <c:pt idx="442">
                        <c:v>0.70720000000000005</c:v>
                      </c:pt>
                      <c:pt idx="443">
                        <c:v>0.70879999999999999</c:v>
                      </c:pt>
                      <c:pt idx="444">
                        <c:v>0.71040000000000003</c:v>
                      </c:pt>
                      <c:pt idx="445">
                        <c:v>0.71200000000000008</c:v>
                      </c:pt>
                      <c:pt idx="446">
                        <c:v>0.71360000000000001</c:v>
                      </c:pt>
                      <c:pt idx="447">
                        <c:v>0.71520000000000006</c:v>
                      </c:pt>
                      <c:pt idx="448">
                        <c:v>0.71679999999999999</c:v>
                      </c:pt>
                      <c:pt idx="449">
                        <c:v>0.71840000000000004</c:v>
                      </c:pt>
                      <c:pt idx="450">
                        <c:v>0.72000000000000008</c:v>
                      </c:pt>
                      <c:pt idx="451">
                        <c:v>0.72160000000000002</c:v>
                      </c:pt>
                      <c:pt idx="452">
                        <c:v>0.72320000000000007</c:v>
                      </c:pt>
                      <c:pt idx="453">
                        <c:v>0.7248</c:v>
                      </c:pt>
                      <c:pt idx="454">
                        <c:v>0.72640000000000005</c:v>
                      </c:pt>
                      <c:pt idx="455">
                        <c:v>0.72799999999999998</c:v>
                      </c:pt>
                      <c:pt idx="456">
                        <c:v>0.72960000000000003</c:v>
                      </c:pt>
                      <c:pt idx="457">
                        <c:v>0.73120000000000007</c:v>
                      </c:pt>
                      <c:pt idx="458">
                        <c:v>0.73280000000000001</c:v>
                      </c:pt>
                      <c:pt idx="459">
                        <c:v>0.73440000000000005</c:v>
                      </c:pt>
                      <c:pt idx="460">
                        <c:v>0.73599999999999999</c:v>
                      </c:pt>
                      <c:pt idx="461">
                        <c:v>0.73760000000000003</c:v>
                      </c:pt>
                      <c:pt idx="462">
                        <c:v>0.73920000000000008</c:v>
                      </c:pt>
                      <c:pt idx="463">
                        <c:v>0.74080000000000001</c:v>
                      </c:pt>
                      <c:pt idx="464">
                        <c:v>0.74240000000000006</c:v>
                      </c:pt>
                      <c:pt idx="465">
                        <c:v>0.74399999999999999</c:v>
                      </c:pt>
                      <c:pt idx="466">
                        <c:v>0.74560000000000004</c:v>
                      </c:pt>
                      <c:pt idx="467">
                        <c:v>0.74720000000000009</c:v>
                      </c:pt>
                      <c:pt idx="468">
                        <c:v>0.74880000000000002</c:v>
                      </c:pt>
                      <c:pt idx="469">
                        <c:v>0.75040000000000007</c:v>
                      </c:pt>
                      <c:pt idx="470">
                        <c:v>0.752</c:v>
                      </c:pt>
                      <c:pt idx="471">
                        <c:v>0.75360000000000005</c:v>
                      </c:pt>
                      <c:pt idx="472">
                        <c:v>0.75519999999999998</c:v>
                      </c:pt>
                      <c:pt idx="473">
                        <c:v>0.75680000000000003</c:v>
                      </c:pt>
                      <c:pt idx="474">
                        <c:v>0.75840000000000007</c:v>
                      </c:pt>
                      <c:pt idx="475">
                        <c:v>0.76</c:v>
                      </c:pt>
                      <c:pt idx="476">
                        <c:v>0.76160000000000005</c:v>
                      </c:pt>
                      <c:pt idx="477">
                        <c:v>0.76319999999999999</c:v>
                      </c:pt>
                      <c:pt idx="478">
                        <c:v>0.76480000000000004</c:v>
                      </c:pt>
                      <c:pt idx="479">
                        <c:v>0.76640000000000008</c:v>
                      </c:pt>
                      <c:pt idx="480">
                        <c:v>0.76800000000000002</c:v>
                      </c:pt>
                      <c:pt idx="481">
                        <c:v>0.76960000000000006</c:v>
                      </c:pt>
                      <c:pt idx="482">
                        <c:v>0.7712</c:v>
                      </c:pt>
                      <c:pt idx="483">
                        <c:v>0.77280000000000004</c:v>
                      </c:pt>
                      <c:pt idx="484">
                        <c:v>0.77440000000000009</c:v>
                      </c:pt>
                      <c:pt idx="485">
                        <c:v>0.77600000000000002</c:v>
                      </c:pt>
                      <c:pt idx="486">
                        <c:v>0.77760000000000007</c:v>
                      </c:pt>
                      <c:pt idx="487">
                        <c:v>0.7792</c:v>
                      </c:pt>
                      <c:pt idx="488">
                        <c:v>0.78080000000000005</c:v>
                      </c:pt>
                      <c:pt idx="489">
                        <c:v>0.78239999999999998</c:v>
                      </c:pt>
                      <c:pt idx="490">
                        <c:v>0.78400000000000003</c:v>
                      </c:pt>
                      <c:pt idx="491">
                        <c:v>0.78560000000000008</c:v>
                      </c:pt>
                      <c:pt idx="492">
                        <c:v>0.78720000000000001</c:v>
                      </c:pt>
                      <c:pt idx="493">
                        <c:v>0.78880000000000006</c:v>
                      </c:pt>
                      <c:pt idx="494">
                        <c:v>0.79039999999999999</c:v>
                      </c:pt>
                      <c:pt idx="495">
                        <c:v>0.79200000000000004</c:v>
                      </c:pt>
                      <c:pt idx="496">
                        <c:v>0.79360000000000008</c:v>
                      </c:pt>
                      <c:pt idx="497">
                        <c:v>0.79520000000000002</c:v>
                      </c:pt>
                      <c:pt idx="498">
                        <c:v>0.79680000000000006</c:v>
                      </c:pt>
                      <c:pt idx="499">
                        <c:v>0.7984</c:v>
                      </c:pt>
                      <c:pt idx="500">
                        <c:v>0.8</c:v>
                      </c:pt>
                      <c:pt idx="501">
                        <c:v>0.80160000000000009</c:v>
                      </c:pt>
                      <c:pt idx="502">
                        <c:v>0.80320000000000003</c:v>
                      </c:pt>
                      <c:pt idx="503">
                        <c:v>0.80480000000000007</c:v>
                      </c:pt>
                      <c:pt idx="504">
                        <c:v>0.80640000000000001</c:v>
                      </c:pt>
                      <c:pt idx="505">
                        <c:v>0.80800000000000005</c:v>
                      </c:pt>
                      <c:pt idx="506">
                        <c:v>0.80959999999999999</c:v>
                      </c:pt>
                      <c:pt idx="507">
                        <c:v>0.81120000000000003</c:v>
                      </c:pt>
                      <c:pt idx="508">
                        <c:v>0.81280000000000008</c:v>
                      </c:pt>
                      <c:pt idx="509">
                        <c:v>0.81440000000000001</c:v>
                      </c:pt>
                      <c:pt idx="510">
                        <c:v>0.81600000000000006</c:v>
                      </c:pt>
                      <c:pt idx="511">
                        <c:v>0.81759999999999999</c:v>
                      </c:pt>
                      <c:pt idx="512">
                        <c:v>0.81920000000000004</c:v>
                      </c:pt>
                      <c:pt idx="513">
                        <c:v>0.82080000000000009</c:v>
                      </c:pt>
                      <c:pt idx="514">
                        <c:v>0.82240000000000002</c:v>
                      </c:pt>
                      <c:pt idx="515">
                        <c:v>0.82400000000000007</c:v>
                      </c:pt>
                      <c:pt idx="516">
                        <c:v>0.8256</c:v>
                      </c:pt>
                      <c:pt idx="517">
                        <c:v>0.82720000000000005</c:v>
                      </c:pt>
                      <c:pt idx="518">
                        <c:v>0.82880000000000009</c:v>
                      </c:pt>
                      <c:pt idx="519">
                        <c:v>0.83040000000000003</c:v>
                      </c:pt>
                      <c:pt idx="520">
                        <c:v>0.83200000000000007</c:v>
                      </c:pt>
                      <c:pt idx="521">
                        <c:v>0.83360000000000001</c:v>
                      </c:pt>
                      <c:pt idx="522">
                        <c:v>0.83520000000000005</c:v>
                      </c:pt>
                      <c:pt idx="523">
                        <c:v>0.83679999999999999</c:v>
                      </c:pt>
                      <c:pt idx="524">
                        <c:v>0.83840000000000003</c:v>
                      </c:pt>
                      <c:pt idx="525">
                        <c:v>0.84000000000000008</c:v>
                      </c:pt>
                      <c:pt idx="526">
                        <c:v>0.84160000000000001</c:v>
                      </c:pt>
                      <c:pt idx="527">
                        <c:v>0.84320000000000006</c:v>
                      </c:pt>
                      <c:pt idx="528">
                        <c:v>0.8448</c:v>
                      </c:pt>
                      <c:pt idx="529">
                        <c:v>0.84640000000000004</c:v>
                      </c:pt>
                      <c:pt idx="530">
                        <c:v>0.84800000000000009</c:v>
                      </c:pt>
                      <c:pt idx="531">
                        <c:v>0.84960000000000002</c:v>
                      </c:pt>
                      <c:pt idx="532">
                        <c:v>0.85120000000000007</c:v>
                      </c:pt>
                      <c:pt idx="533">
                        <c:v>0.8528</c:v>
                      </c:pt>
                      <c:pt idx="534">
                        <c:v>0.85440000000000005</c:v>
                      </c:pt>
                      <c:pt idx="535">
                        <c:v>0.85600000000000009</c:v>
                      </c:pt>
                      <c:pt idx="536">
                        <c:v>0.85760000000000003</c:v>
                      </c:pt>
                      <c:pt idx="537">
                        <c:v>0.85920000000000007</c:v>
                      </c:pt>
                      <c:pt idx="538">
                        <c:v>0.86080000000000001</c:v>
                      </c:pt>
                      <c:pt idx="539">
                        <c:v>0.86240000000000006</c:v>
                      </c:pt>
                      <c:pt idx="540">
                        <c:v>0.86399999999999999</c:v>
                      </c:pt>
                      <c:pt idx="541">
                        <c:v>0.86560000000000004</c:v>
                      </c:pt>
                      <c:pt idx="542">
                        <c:v>0.86720000000000008</c:v>
                      </c:pt>
                      <c:pt idx="543">
                        <c:v>0.86880000000000002</c:v>
                      </c:pt>
                      <c:pt idx="544">
                        <c:v>0.87040000000000006</c:v>
                      </c:pt>
                      <c:pt idx="545">
                        <c:v>0.872</c:v>
                      </c:pt>
                      <c:pt idx="546">
                        <c:v>0.87360000000000004</c:v>
                      </c:pt>
                      <c:pt idx="547">
                        <c:v>0.87520000000000009</c:v>
                      </c:pt>
                      <c:pt idx="548">
                        <c:v>0.87680000000000002</c:v>
                      </c:pt>
                      <c:pt idx="549">
                        <c:v>0.87840000000000007</c:v>
                      </c:pt>
                      <c:pt idx="550">
                        <c:v>0.88</c:v>
                      </c:pt>
                      <c:pt idx="551">
                        <c:v>0.88160000000000005</c:v>
                      </c:pt>
                      <c:pt idx="552">
                        <c:v>0.8832000000000001</c:v>
                      </c:pt>
                      <c:pt idx="553">
                        <c:v>0.88480000000000003</c:v>
                      </c:pt>
                      <c:pt idx="554">
                        <c:v>0.88640000000000008</c:v>
                      </c:pt>
                      <c:pt idx="555">
                        <c:v>0.88800000000000001</c:v>
                      </c:pt>
                      <c:pt idx="556">
                        <c:v>0.88960000000000006</c:v>
                      </c:pt>
                      <c:pt idx="557">
                        <c:v>0.89119999999999999</c:v>
                      </c:pt>
                      <c:pt idx="558">
                        <c:v>0.89280000000000004</c:v>
                      </c:pt>
                      <c:pt idx="559">
                        <c:v>0.89440000000000008</c:v>
                      </c:pt>
                      <c:pt idx="560">
                        <c:v>0.89600000000000002</c:v>
                      </c:pt>
                      <c:pt idx="561">
                        <c:v>0.89760000000000006</c:v>
                      </c:pt>
                      <c:pt idx="562">
                        <c:v>0.8992</c:v>
                      </c:pt>
                      <c:pt idx="563">
                        <c:v>0.90080000000000005</c:v>
                      </c:pt>
                      <c:pt idx="564">
                        <c:v>0.90240000000000009</c:v>
                      </c:pt>
                      <c:pt idx="565">
                        <c:v>0.90400000000000003</c:v>
                      </c:pt>
                      <c:pt idx="566">
                        <c:v>0.90560000000000007</c:v>
                      </c:pt>
                      <c:pt idx="567">
                        <c:v>0.90720000000000001</c:v>
                      </c:pt>
                      <c:pt idx="568">
                        <c:v>0.90880000000000005</c:v>
                      </c:pt>
                      <c:pt idx="569">
                        <c:v>0.9104000000000001</c:v>
                      </c:pt>
                      <c:pt idx="570">
                        <c:v>0.91200000000000003</c:v>
                      </c:pt>
                      <c:pt idx="571">
                        <c:v>0.91360000000000008</c:v>
                      </c:pt>
                      <c:pt idx="572">
                        <c:v>0.91520000000000001</c:v>
                      </c:pt>
                      <c:pt idx="573">
                        <c:v>0.91680000000000006</c:v>
                      </c:pt>
                      <c:pt idx="574">
                        <c:v>0.91839999999999999</c:v>
                      </c:pt>
                      <c:pt idx="575">
                        <c:v>0.92</c:v>
                      </c:pt>
                      <c:pt idx="576">
                        <c:v>0.92160000000000009</c:v>
                      </c:pt>
                      <c:pt idx="577">
                        <c:v>0.92320000000000002</c:v>
                      </c:pt>
                      <c:pt idx="578">
                        <c:v>0.92480000000000007</c:v>
                      </c:pt>
                      <c:pt idx="579">
                        <c:v>0.9264</c:v>
                      </c:pt>
                      <c:pt idx="580">
                        <c:v>0.92800000000000005</c:v>
                      </c:pt>
                      <c:pt idx="581">
                        <c:v>0.92960000000000009</c:v>
                      </c:pt>
                      <c:pt idx="582">
                        <c:v>0.93120000000000003</c:v>
                      </c:pt>
                      <c:pt idx="583">
                        <c:v>0.93280000000000007</c:v>
                      </c:pt>
                      <c:pt idx="584">
                        <c:v>0.93440000000000001</c:v>
                      </c:pt>
                      <c:pt idx="585">
                        <c:v>0.93600000000000005</c:v>
                      </c:pt>
                      <c:pt idx="586">
                        <c:v>0.9376000000000001</c:v>
                      </c:pt>
                      <c:pt idx="587">
                        <c:v>0.93920000000000003</c:v>
                      </c:pt>
                      <c:pt idx="588">
                        <c:v>0.94080000000000008</c:v>
                      </c:pt>
                      <c:pt idx="589">
                        <c:v>0.94240000000000002</c:v>
                      </c:pt>
                      <c:pt idx="590">
                        <c:v>0.94400000000000006</c:v>
                      </c:pt>
                      <c:pt idx="591">
                        <c:v>0.9456</c:v>
                      </c:pt>
                      <c:pt idx="592">
                        <c:v>0.94720000000000004</c:v>
                      </c:pt>
                      <c:pt idx="593">
                        <c:v>0.94880000000000009</c:v>
                      </c:pt>
                      <c:pt idx="594">
                        <c:v>0.95040000000000002</c:v>
                      </c:pt>
                      <c:pt idx="595">
                        <c:v>0.95200000000000007</c:v>
                      </c:pt>
                      <c:pt idx="596">
                        <c:v>0.9536</c:v>
                      </c:pt>
                      <c:pt idx="597">
                        <c:v>0.95520000000000005</c:v>
                      </c:pt>
                      <c:pt idx="598">
                        <c:v>0.95680000000000009</c:v>
                      </c:pt>
                      <c:pt idx="599">
                        <c:v>0.95840000000000003</c:v>
                      </c:pt>
                      <c:pt idx="600">
                        <c:v>0.96000000000000008</c:v>
                      </c:pt>
                      <c:pt idx="601">
                        <c:v>0.96160000000000001</c:v>
                      </c:pt>
                      <c:pt idx="602">
                        <c:v>0.96320000000000006</c:v>
                      </c:pt>
                      <c:pt idx="603">
                        <c:v>0.96479999999999999</c:v>
                      </c:pt>
                      <c:pt idx="604">
                        <c:v>0.96640000000000004</c:v>
                      </c:pt>
                      <c:pt idx="605">
                        <c:v>0.96800000000000008</c:v>
                      </c:pt>
                      <c:pt idx="606">
                        <c:v>0.96960000000000002</c:v>
                      </c:pt>
                      <c:pt idx="607">
                        <c:v>0.97120000000000006</c:v>
                      </c:pt>
                      <c:pt idx="608">
                        <c:v>0.9728</c:v>
                      </c:pt>
                      <c:pt idx="609">
                        <c:v>0.97440000000000004</c:v>
                      </c:pt>
                      <c:pt idx="610">
                        <c:v>0.97600000000000009</c:v>
                      </c:pt>
                      <c:pt idx="611">
                        <c:v>0.97760000000000002</c:v>
                      </c:pt>
                      <c:pt idx="612">
                        <c:v>0.97920000000000007</c:v>
                      </c:pt>
                      <c:pt idx="613">
                        <c:v>0.98080000000000001</c:v>
                      </c:pt>
                      <c:pt idx="614">
                        <c:v>0.98240000000000005</c:v>
                      </c:pt>
                      <c:pt idx="615">
                        <c:v>0.9840000000000001</c:v>
                      </c:pt>
                      <c:pt idx="616">
                        <c:v>0.98560000000000003</c:v>
                      </c:pt>
                      <c:pt idx="617">
                        <c:v>0.98720000000000008</c:v>
                      </c:pt>
                      <c:pt idx="618">
                        <c:v>0.98880000000000001</c:v>
                      </c:pt>
                      <c:pt idx="619">
                        <c:v>0.99040000000000006</c:v>
                      </c:pt>
                      <c:pt idx="620">
                        <c:v>0.99199999999999999</c:v>
                      </c:pt>
                      <c:pt idx="621">
                        <c:v>0.99360000000000004</c:v>
                      </c:pt>
                      <c:pt idx="622">
                        <c:v>0.99520000000000008</c:v>
                      </c:pt>
                      <c:pt idx="623">
                        <c:v>0.99680000000000002</c:v>
                      </c:pt>
                      <c:pt idx="624">
                        <c:v>0.99840000000000007</c:v>
                      </c:pt>
                      <c:pt idx="625">
                        <c:v>1</c:v>
                      </c:pt>
                      <c:pt idx="626">
                        <c:v>1.0016</c:v>
                      </c:pt>
                      <c:pt idx="627">
                        <c:v>1.0032000000000001</c:v>
                      </c:pt>
                      <c:pt idx="628">
                        <c:v>1.0048000000000001</c:v>
                      </c:pt>
                      <c:pt idx="629">
                        <c:v>1.0064</c:v>
                      </c:pt>
                      <c:pt idx="630">
                        <c:v>1.008</c:v>
                      </c:pt>
                      <c:pt idx="631">
                        <c:v>1.0096000000000001</c:v>
                      </c:pt>
                      <c:pt idx="632">
                        <c:v>1.0112000000000001</c:v>
                      </c:pt>
                      <c:pt idx="633">
                        <c:v>1.0128000000000001</c:v>
                      </c:pt>
                      <c:pt idx="634">
                        <c:v>1.0144</c:v>
                      </c:pt>
                      <c:pt idx="635">
                        <c:v>1.016</c:v>
                      </c:pt>
                      <c:pt idx="636">
                        <c:v>1.0176000000000001</c:v>
                      </c:pt>
                      <c:pt idx="637">
                        <c:v>1.0192000000000001</c:v>
                      </c:pt>
                      <c:pt idx="638">
                        <c:v>1.0208000000000002</c:v>
                      </c:pt>
                      <c:pt idx="639">
                        <c:v>1.0224</c:v>
                      </c:pt>
                      <c:pt idx="640">
                        <c:v>1.024</c:v>
                      </c:pt>
                      <c:pt idx="641">
                        <c:v>1.0256000000000001</c:v>
                      </c:pt>
                      <c:pt idx="642">
                        <c:v>1.0272000000000001</c:v>
                      </c:pt>
                      <c:pt idx="643">
                        <c:v>1.0288000000000002</c:v>
                      </c:pt>
                      <c:pt idx="644">
                        <c:v>1.0304</c:v>
                      </c:pt>
                      <c:pt idx="645">
                        <c:v>1.032</c:v>
                      </c:pt>
                      <c:pt idx="646">
                        <c:v>1.0336000000000001</c:v>
                      </c:pt>
                      <c:pt idx="647">
                        <c:v>1.0352000000000001</c:v>
                      </c:pt>
                      <c:pt idx="648">
                        <c:v>1.0367999999999999</c:v>
                      </c:pt>
                      <c:pt idx="649">
                        <c:v>1.0384</c:v>
                      </c:pt>
                      <c:pt idx="650">
                        <c:v>1.04</c:v>
                      </c:pt>
                      <c:pt idx="651">
                        <c:v>1.0416000000000001</c:v>
                      </c:pt>
                      <c:pt idx="652">
                        <c:v>1.0432000000000001</c:v>
                      </c:pt>
                      <c:pt idx="653">
                        <c:v>1.0448</c:v>
                      </c:pt>
                      <c:pt idx="654">
                        <c:v>1.0464</c:v>
                      </c:pt>
                      <c:pt idx="655">
                        <c:v>1.048</c:v>
                      </c:pt>
                      <c:pt idx="656">
                        <c:v>1.0496000000000001</c:v>
                      </c:pt>
                      <c:pt idx="657">
                        <c:v>1.0512000000000001</c:v>
                      </c:pt>
                      <c:pt idx="658">
                        <c:v>1.0528</c:v>
                      </c:pt>
                      <c:pt idx="659">
                        <c:v>1.0544</c:v>
                      </c:pt>
                      <c:pt idx="660">
                        <c:v>1.056</c:v>
                      </c:pt>
                      <c:pt idx="661">
                        <c:v>1.0576000000000001</c:v>
                      </c:pt>
                      <c:pt idx="662">
                        <c:v>1.0592000000000001</c:v>
                      </c:pt>
                      <c:pt idx="663">
                        <c:v>1.0608</c:v>
                      </c:pt>
                      <c:pt idx="664">
                        <c:v>1.0624</c:v>
                      </c:pt>
                      <c:pt idx="665">
                        <c:v>1.0640000000000001</c:v>
                      </c:pt>
                      <c:pt idx="666">
                        <c:v>1.0656000000000001</c:v>
                      </c:pt>
                      <c:pt idx="667">
                        <c:v>1.0672000000000001</c:v>
                      </c:pt>
                      <c:pt idx="668">
                        <c:v>1.0688</c:v>
                      </c:pt>
                      <c:pt idx="669">
                        <c:v>1.0704</c:v>
                      </c:pt>
                      <c:pt idx="670">
                        <c:v>1.0720000000000001</c:v>
                      </c:pt>
                      <c:pt idx="671">
                        <c:v>1.0736000000000001</c:v>
                      </c:pt>
                      <c:pt idx="672">
                        <c:v>1.0752000000000002</c:v>
                      </c:pt>
                      <c:pt idx="673">
                        <c:v>1.0768</c:v>
                      </c:pt>
                      <c:pt idx="674">
                        <c:v>1.0784</c:v>
                      </c:pt>
                      <c:pt idx="675">
                        <c:v>1.08</c:v>
                      </c:pt>
                      <c:pt idx="676">
                        <c:v>1.0816000000000001</c:v>
                      </c:pt>
                      <c:pt idx="677">
                        <c:v>1.0832000000000002</c:v>
                      </c:pt>
                      <c:pt idx="678">
                        <c:v>1.0848</c:v>
                      </c:pt>
                      <c:pt idx="679">
                        <c:v>1.0864</c:v>
                      </c:pt>
                      <c:pt idx="680">
                        <c:v>1.0880000000000001</c:v>
                      </c:pt>
                      <c:pt idx="681">
                        <c:v>1.0896000000000001</c:v>
                      </c:pt>
                      <c:pt idx="682">
                        <c:v>1.0911999999999999</c:v>
                      </c:pt>
                      <c:pt idx="683">
                        <c:v>1.0928</c:v>
                      </c:pt>
                      <c:pt idx="684">
                        <c:v>1.0944</c:v>
                      </c:pt>
                      <c:pt idx="685">
                        <c:v>1.0960000000000001</c:v>
                      </c:pt>
                      <c:pt idx="686">
                        <c:v>1.0976000000000001</c:v>
                      </c:pt>
                      <c:pt idx="687">
                        <c:v>1.0992</c:v>
                      </c:pt>
                      <c:pt idx="688">
                        <c:v>1.1008</c:v>
                      </c:pt>
                      <c:pt idx="689">
                        <c:v>1.1024</c:v>
                      </c:pt>
                      <c:pt idx="690">
                        <c:v>1.1040000000000001</c:v>
                      </c:pt>
                      <c:pt idx="691">
                        <c:v>1.1056000000000001</c:v>
                      </c:pt>
                      <c:pt idx="692">
                        <c:v>1.1072</c:v>
                      </c:pt>
                      <c:pt idx="693">
                        <c:v>1.1088</c:v>
                      </c:pt>
                      <c:pt idx="694">
                        <c:v>1.1104000000000001</c:v>
                      </c:pt>
                      <c:pt idx="695">
                        <c:v>1.1120000000000001</c:v>
                      </c:pt>
                      <c:pt idx="696">
                        <c:v>1.1136000000000001</c:v>
                      </c:pt>
                      <c:pt idx="697">
                        <c:v>1.1152</c:v>
                      </c:pt>
                      <c:pt idx="698">
                        <c:v>1.1168</c:v>
                      </c:pt>
                      <c:pt idx="699">
                        <c:v>1.1184000000000001</c:v>
                      </c:pt>
                      <c:pt idx="700">
                        <c:v>1.1200000000000001</c:v>
                      </c:pt>
                      <c:pt idx="701">
                        <c:v>1.1216000000000002</c:v>
                      </c:pt>
                      <c:pt idx="702">
                        <c:v>1.1232</c:v>
                      </c:pt>
                      <c:pt idx="703">
                        <c:v>1.1248</c:v>
                      </c:pt>
                      <c:pt idx="704">
                        <c:v>1.1264000000000001</c:v>
                      </c:pt>
                      <c:pt idx="705">
                        <c:v>1.1280000000000001</c:v>
                      </c:pt>
                      <c:pt idx="706">
                        <c:v>1.1296000000000002</c:v>
                      </c:pt>
                      <c:pt idx="707">
                        <c:v>1.1312</c:v>
                      </c:pt>
                      <c:pt idx="708">
                        <c:v>1.1328</c:v>
                      </c:pt>
                      <c:pt idx="709">
                        <c:v>1.1344000000000001</c:v>
                      </c:pt>
                      <c:pt idx="710">
                        <c:v>1.1360000000000001</c:v>
                      </c:pt>
                      <c:pt idx="711">
                        <c:v>1.1375999999999999</c:v>
                      </c:pt>
                      <c:pt idx="712">
                        <c:v>1.1392</c:v>
                      </c:pt>
                      <c:pt idx="713">
                        <c:v>1.1408</c:v>
                      </c:pt>
                      <c:pt idx="714">
                        <c:v>1.1424000000000001</c:v>
                      </c:pt>
                      <c:pt idx="715">
                        <c:v>1.1440000000000001</c:v>
                      </c:pt>
                      <c:pt idx="716">
                        <c:v>1.1456</c:v>
                      </c:pt>
                      <c:pt idx="717">
                        <c:v>1.1472</c:v>
                      </c:pt>
                      <c:pt idx="718">
                        <c:v>1.1488</c:v>
                      </c:pt>
                      <c:pt idx="719">
                        <c:v>1.1504000000000001</c:v>
                      </c:pt>
                      <c:pt idx="720">
                        <c:v>1.1520000000000001</c:v>
                      </c:pt>
                      <c:pt idx="721">
                        <c:v>1.1536</c:v>
                      </c:pt>
                      <c:pt idx="722">
                        <c:v>1.1552</c:v>
                      </c:pt>
                      <c:pt idx="723">
                        <c:v>1.1568000000000001</c:v>
                      </c:pt>
                      <c:pt idx="724">
                        <c:v>1.1584000000000001</c:v>
                      </c:pt>
                      <c:pt idx="725">
                        <c:v>1.1600000000000001</c:v>
                      </c:pt>
                      <c:pt idx="726">
                        <c:v>1.1616</c:v>
                      </c:pt>
                      <c:pt idx="727">
                        <c:v>1.1632</c:v>
                      </c:pt>
                      <c:pt idx="728">
                        <c:v>1.1648000000000001</c:v>
                      </c:pt>
                      <c:pt idx="729">
                        <c:v>1.1664000000000001</c:v>
                      </c:pt>
                      <c:pt idx="730">
                        <c:v>1.1680000000000001</c:v>
                      </c:pt>
                      <c:pt idx="731">
                        <c:v>1.1696</c:v>
                      </c:pt>
                      <c:pt idx="732">
                        <c:v>1.1712</c:v>
                      </c:pt>
                      <c:pt idx="733">
                        <c:v>1.1728000000000001</c:v>
                      </c:pt>
                      <c:pt idx="734">
                        <c:v>1.1744000000000001</c:v>
                      </c:pt>
                      <c:pt idx="735">
                        <c:v>1.1760000000000002</c:v>
                      </c:pt>
                      <c:pt idx="736">
                        <c:v>1.1776</c:v>
                      </c:pt>
                      <c:pt idx="737">
                        <c:v>1.1792</c:v>
                      </c:pt>
                      <c:pt idx="738">
                        <c:v>1.1808000000000001</c:v>
                      </c:pt>
                      <c:pt idx="739">
                        <c:v>1.1824000000000001</c:v>
                      </c:pt>
                      <c:pt idx="740">
                        <c:v>1.1840000000000002</c:v>
                      </c:pt>
                      <c:pt idx="741">
                        <c:v>1.1856</c:v>
                      </c:pt>
                      <c:pt idx="742">
                        <c:v>1.1872</c:v>
                      </c:pt>
                      <c:pt idx="743">
                        <c:v>1.1888000000000001</c:v>
                      </c:pt>
                      <c:pt idx="744">
                        <c:v>1.1904000000000001</c:v>
                      </c:pt>
                      <c:pt idx="745">
                        <c:v>1.1919999999999999</c:v>
                      </c:pt>
                      <c:pt idx="746">
                        <c:v>1.1936</c:v>
                      </c:pt>
                      <c:pt idx="747">
                        <c:v>1.1952</c:v>
                      </c:pt>
                      <c:pt idx="748">
                        <c:v>1.1968000000000001</c:v>
                      </c:pt>
                      <c:pt idx="749">
                        <c:v>1.1984000000000001</c:v>
                      </c:pt>
                      <c:pt idx="750">
                        <c:v>1.2</c:v>
                      </c:pt>
                      <c:pt idx="751">
                        <c:v>1.2016</c:v>
                      </c:pt>
                      <c:pt idx="752">
                        <c:v>1.2032</c:v>
                      </c:pt>
                      <c:pt idx="753">
                        <c:v>1.2048000000000001</c:v>
                      </c:pt>
                      <c:pt idx="754">
                        <c:v>1.2064000000000001</c:v>
                      </c:pt>
                      <c:pt idx="755">
                        <c:v>1.208</c:v>
                      </c:pt>
                      <c:pt idx="756">
                        <c:v>1.2096</c:v>
                      </c:pt>
                      <c:pt idx="757">
                        <c:v>1.2112000000000001</c:v>
                      </c:pt>
                      <c:pt idx="758">
                        <c:v>1.2128000000000001</c:v>
                      </c:pt>
                      <c:pt idx="759">
                        <c:v>1.2144000000000001</c:v>
                      </c:pt>
                      <c:pt idx="760">
                        <c:v>1.216</c:v>
                      </c:pt>
                      <c:pt idx="761">
                        <c:v>1.2176</c:v>
                      </c:pt>
                      <c:pt idx="762">
                        <c:v>1.2192000000000001</c:v>
                      </c:pt>
                      <c:pt idx="763">
                        <c:v>1.2208000000000001</c:v>
                      </c:pt>
                      <c:pt idx="764">
                        <c:v>1.2224000000000002</c:v>
                      </c:pt>
                      <c:pt idx="765">
                        <c:v>1.224</c:v>
                      </c:pt>
                      <c:pt idx="766">
                        <c:v>1.2256</c:v>
                      </c:pt>
                      <c:pt idx="767">
                        <c:v>1.2272000000000001</c:v>
                      </c:pt>
                      <c:pt idx="768">
                        <c:v>1.2288000000000001</c:v>
                      </c:pt>
                      <c:pt idx="769">
                        <c:v>1.2304000000000002</c:v>
                      </c:pt>
                      <c:pt idx="770">
                        <c:v>1.232</c:v>
                      </c:pt>
                      <c:pt idx="771">
                        <c:v>1.2336</c:v>
                      </c:pt>
                      <c:pt idx="772">
                        <c:v>1.2352000000000001</c:v>
                      </c:pt>
                      <c:pt idx="773">
                        <c:v>1.2368000000000001</c:v>
                      </c:pt>
                      <c:pt idx="774">
                        <c:v>1.2384000000000002</c:v>
                      </c:pt>
                      <c:pt idx="775">
                        <c:v>1.24</c:v>
                      </c:pt>
                      <c:pt idx="776">
                        <c:v>1.2416</c:v>
                      </c:pt>
                      <c:pt idx="777">
                        <c:v>1.2432000000000001</c:v>
                      </c:pt>
                      <c:pt idx="778">
                        <c:v>1.2448000000000001</c:v>
                      </c:pt>
                      <c:pt idx="779">
                        <c:v>1.2464</c:v>
                      </c:pt>
                      <c:pt idx="780">
                        <c:v>1.248</c:v>
                      </c:pt>
                      <c:pt idx="781">
                        <c:v>1.2496</c:v>
                      </c:pt>
                      <c:pt idx="782">
                        <c:v>1.2512000000000001</c:v>
                      </c:pt>
                      <c:pt idx="783">
                        <c:v>1.2528000000000001</c:v>
                      </c:pt>
                      <c:pt idx="784">
                        <c:v>1.2544</c:v>
                      </c:pt>
                      <c:pt idx="785">
                        <c:v>1.256</c:v>
                      </c:pt>
                      <c:pt idx="786">
                        <c:v>1.2576000000000001</c:v>
                      </c:pt>
                      <c:pt idx="787">
                        <c:v>1.2592000000000001</c:v>
                      </c:pt>
                      <c:pt idx="788">
                        <c:v>1.2608000000000001</c:v>
                      </c:pt>
                      <c:pt idx="789">
                        <c:v>1.2624</c:v>
                      </c:pt>
                      <c:pt idx="790">
                        <c:v>1.264</c:v>
                      </c:pt>
                      <c:pt idx="791">
                        <c:v>1.2656000000000001</c:v>
                      </c:pt>
                      <c:pt idx="792">
                        <c:v>1.2672000000000001</c:v>
                      </c:pt>
                      <c:pt idx="793">
                        <c:v>1.2688000000000001</c:v>
                      </c:pt>
                      <c:pt idx="794">
                        <c:v>1.2704</c:v>
                      </c:pt>
                      <c:pt idx="795">
                        <c:v>1.272</c:v>
                      </c:pt>
                      <c:pt idx="796">
                        <c:v>1.2736000000000001</c:v>
                      </c:pt>
                      <c:pt idx="797">
                        <c:v>1.2752000000000001</c:v>
                      </c:pt>
                      <c:pt idx="798">
                        <c:v>1.2768000000000002</c:v>
                      </c:pt>
                      <c:pt idx="799">
                        <c:v>1.2784</c:v>
                      </c:pt>
                      <c:pt idx="800">
                        <c:v>1.28</c:v>
                      </c:pt>
                      <c:pt idx="801">
                        <c:v>1.2816000000000001</c:v>
                      </c:pt>
                      <c:pt idx="802">
                        <c:v>1.2832000000000001</c:v>
                      </c:pt>
                      <c:pt idx="803">
                        <c:v>1.2848000000000002</c:v>
                      </c:pt>
                      <c:pt idx="804">
                        <c:v>1.2864</c:v>
                      </c:pt>
                      <c:pt idx="805">
                        <c:v>1.288</c:v>
                      </c:pt>
                      <c:pt idx="806">
                        <c:v>1.2896000000000001</c:v>
                      </c:pt>
                      <c:pt idx="807">
                        <c:v>1.2912000000000001</c:v>
                      </c:pt>
                      <c:pt idx="808">
                        <c:v>1.2928000000000002</c:v>
                      </c:pt>
                      <c:pt idx="809">
                        <c:v>1.2944</c:v>
                      </c:pt>
                      <c:pt idx="810">
                        <c:v>1.296</c:v>
                      </c:pt>
                      <c:pt idx="811">
                        <c:v>1.2976000000000001</c:v>
                      </c:pt>
                      <c:pt idx="812">
                        <c:v>1.2992000000000001</c:v>
                      </c:pt>
                      <c:pt idx="813">
                        <c:v>1.3008</c:v>
                      </c:pt>
                      <c:pt idx="814">
                        <c:v>1.3024</c:v>
                      </c:pt>
                      <c:pt idx="815">
                        <c:v>1.304</c:v>
                      </c:pt>
                      <c:pt idx="816">
                        <c:v>1.3056000000000001</c:v>
                      </c:pt>
                      <c:pt idx="817">
                        <c:v>1.3072000000000001</c:v>
                      </c:pt>
                      <c:pt idx="818">
                        <c:v>1.3088</c:v>
                      </c:pt>
                      <c:pt idx="819">
                        <c:v>1.3104</c:v>
                      </c:pt>
                      <c:pt idx="820">
                        <c:v>1.3120000000000001</c:v>
                      </c:pt>
                      <c:pt idx="821">
                        <c:v>1.3136000000000001</c:v>
                      </c:pt>
                      <c:pt idx="822">
                        <c:v>1.3152000000000001</c:v>
                      </c:pt>
                      <c:pt idx="823">
                        <c:v>1.3168</c:v>
                      </c:pt>
                      <c:pt idx="824">
                        <c:v>1.3184</c:v>
                      </c:pt>
                      <c:pt idx="825">
                        <c:v>1.32</c:v>
                      </c:pt>
                      <c:pt idx="826">
                        <c:v>1.3216000000000001</c:v>
                      </c:pt>
                      <c:pt idx="827">
                        <c:v>1.3232000000000002</c:v>
                      </c:pt>
                      <c:pt idx="828">
                        <c:v>1.3248</c:v>
                      </c:pt>
                      <c:pt idx="829">
                        <c:v>1.3264</c:v>
                      </c:pt>
                      <c:pt idx="830">
                        <c:v>1.3280000000000001</c:v>
                      </c:pt>
                      <c:pt idx="831">
                        <c:v>1.3296000000000001</c:v>
                      </c:pt>
                      <c:pt idx="832">
                        <c:v>1.3312000000000002</c:v>
                      </c:pt>
                      <c:pt idx="833">
                        <c:v>1.3328</c:v>
                      </c:pt>
                      <c:pt idx="834">
                        <c:v>1.3344</c:v>
                      </c:pt>
                      <c:pt idx="835">
                        <c:v>1.3360000000000001</c:v>
                      </c:pt>
                      <c:pt idx="836">
                        <c:v>1.3376000000000001</c:v>
                      </c:pt>
                      <c:pt idx="837">
                        <c:v>1.3392000000000002</c:v>
                      </c:pt>
                      <c:pt idx="838">
                        <c:v>1.3408</c:v>
                      </c:pt>
                      <c:pt idx="839">
                        <c:v>1.3424</c:v>
                      </c:pt>
                      <c:pt idx="840">
                        <c:v>1.3440000000000001</c:v>
                      </c:pt>
                      <c:pt idx="841">
                        <c:v>1.3456000000000001</c:v>
                      </c:pt>
                      <c:pt idx="842">
                        <c:v>1.3472000000000002</c:v>
                      </c:pt>
                      <c:pt idx="843">
                        <c:v>1.3488</c:v>
                      </c:pt>
                      <c:pt idx="844">
                        <c:v>1.3504</c:v>
                      </c:pt>
                      <c:pt idx="845">
                        <c:v>1.3520000000000001</c:v>
                      </c:pt>
                      <c:pt idx="846">
                        <c:v>1.3536000000000001</c:v>
                      </c:pt>
                      <c:pt idx="847">
                        <c:v>1.3552</c:v>
                      </c:pt>
                      <c:pt idx="848">
                        <c:v>1.3568</c:v>
                      </c:pt>
                      <c:pt idx="849">
                        <c:v>1.3584000000000001</c:v>
                      </c:pt>
                      <c:pt idx="850">
                        <c:v>1.36</c:v>
                      </c:pt>
                      <c:pt idx="851">
                        <c:v>1.3616000000000001</c:v>
                      </c:pt>
                      <c:pt idx="852">
                        <c:v>1.3632</c:v>
                      </c:pt>
                      <c:pt idx="853">
                        <c:v>1.3648</c:v>
                      </c:pt>
                      <c:pt idx="854">
                        <c:v>1.3664000000000001</c:v>
                      </c:pt>
                      <c:pt idx="855">
                        <c:v>1.3680000000000001</c:v>
                      </c:pt>
                      <c:pt idx="856">
                        <c:v>1.3696000000000002</c:v>
                      </c:pt>
                      <c:pt idx="857">
                        <c:v>1.3712</c:v>
                      </c:pt>
                      <c:pt idx="858">
                        <c:v>1.3728</c:v>
                      </c:pt>
                      <c:pt idx="859">
                        <c:v>1.3744000000000001</c:v>
                      </c:pt>
                      <c:pt idx="860">
                        <c:v>1.3760000000000001</c:v>
                      </c:pt>
                      <c:pt idx="861">
                        <c:v>1.3776000000000002</c:v>
                      </c:pt>
                      <c:pt idx="862">
                        <c:v>1.3792</c:v>
                      </c:pt>
                      <c:pt idx="863">
                        <c:v>1.3808</c:v>
                      </c:pt>
                      <c:pt idx="864">
                        <c:v>1.3824000000000001</c:v>
                      </c:pt>
                      <c:pt idx="865">
                        <c:v>1.3840000000000001</c:v>
                      </c:pt>
                      <c:pt idx="866">
                        <c:v>1.3856000000000002</c:v>
                      </c:pt>
                      <c:pt idx="867">
                        <c:v>1.3872</c:v>
                      </c:pt>
                      <c:pt idx="868">
                        <c:v>1.3888</c:v>
                      </c:pt>
                      <c:pt idx="869">
                        <c:v>1.3904000000000001</c:v>
                      </c:pt>
                      <c:pt idx="870">
                        <c:v>1.3920000000000001</c:v>
                      </c:pt>
                      <c:pt idx="871">
                        <c:v>1.3936000000000002</c:v>
                      </c:pt>
                      <c:pt idx="872">
                        <c:v>1.3952</c:v>
                      </c:pt>
                      <c:pt idx="873">
                        <c:v>1.3968</c:v>
                      </c:pt>
                      <c:pt idx="874">
                        <c:v>1.3984000000000001</c:v>
                      </c:pt>
                      <c:pt idx="875">
                        <c:v>1.4000000000000001</c:v>
                      </c:pt>
                      <c:pt idx="876">
                        <c:v>1.4016</c:v>
                      </c:pt>
                      <c:pt idx="877">
                        <c:v>1.4032</c:v>
                      </c:pt>
                      <c:pt idx="878">
                        <c:v>1.4048</c:v>
                      </c:pt>
                      <c:pt idx="879">
                        <c:v>1.4064000000000001</c:v>
                      </c:pt>
                      <c:pt idx="880">
                        <c:v>1.4080000000000001</c:v>
                      </c:pt>
                      <c:pt idx="881">
                        <c:v>1.4096</c:v>
                      </c:pt>
                      <c:pt idx="882">
                        <c:v>1.4112</c:v>
                      </c:pt>
                      <c:pt idx="883">
                        <c:v>1.4128000000000001</c:v>
                      </c:pt>
                      <c:pt idx="884">
                        <c:v>1.4144000000000001</c:v>
                      </c:pt>
                      <c:pt idx="885">
                        <c:v>1.4160000000000001</c:v>
                      </c:pt>
                      <c:pt idx="886">
                        <c:v>1.4176</c:v>
                      </c:pt>
                      <c:pt idx="887">
                        <c:v>1.4192</c:v>
                      </c:pt>
                      <c:pt idx="888">
                        <c:v>1.4208000000000001</c:v>
                      </c:pt>
                      <c:pt idx="889">
                        <c:v>1.4224000000000001</c:v>
                      </c:pt>
                      <c:pt idx="890">
                        <c:v>1.4240000000000002</c:v>
                      </c:pt>
                      <c:pt idx="891">
                        <c:v>1.4256</c:v>
                      </c:pt>
                      <c:pt idx="892">
                        <c:v>1.4272</c:v>
                      </c:pt>
                      <c:pt idx="893">
                        <c:v>1.4288000000000001</c:v>
                      </c:pt>
                      <c:pt idx="894">
                        <c:v>1.4304000000000001</c:v>
                      </c:pt>
                      <c:pt idx="895">
                        <c:v>1.4320000000000002</c:v>
                      </c:pt>
                      <c:pt idx="896">
                        <c:v>1.4336</c:v>
                      </c:pt>
                      <c:pt idx="897">
                        <c:v>1.4352</c:v>
                      </c:pt>
                      <c:pt idx="898">
                        <c:v>1.4368000000000001</c:v>
                      </c:pt>
                      <c:pt idx="899">
                        <c:v>1.4384000000000001</c:v>
                      </c:pt>
                      <c:pt idx="900">
                        <c:v>1.4400000000000002</c:v>
                      </c:pt>
                      <c:pt idx="901">
                        <c:v>1.4416</c:v>
                      </c:pt>
                      <c:pt idx="902">
                        <c:v>1.4432</c:v>
                      </c:pt>
                      <c:pt idx="903">
                        <c:v>1.4448000000000001</c:v>
                      </c:pt>
                      <c:pt idx="904">
                        <c:v>1.4464000000000001</c:v>
                      </c:pt>
                      <c:pt idx="905">
                        <c:v>1.4480000000000002</c:v>
                      </c:pt>
                      <c:pt idx="906">
                        <c:v>1.4496</c:v>
                      </c:pt>
                      <c:pt idx="907">
                        <c:v>1.4512</c:v>
                      </c:pt>
                      <c:pt idx="908">
                        <c:v>1.4528000000000001</c:v>
                      </c:pt>
                      <c:pt idx="909">
                        <c:v>1.4544000000000001</c:v>
                      </c:pt>
                      <c:pt idx="910">
                        <c:v>1.456</c:v>
                      </c:pt>
                      <c:pt idx="911">
                        <c:v>1.4576</c:v>
                      </c:pt>
                      <c:pt idx="912">
                        <c:v>1.4592000000000001</c:v>
                      </c:pt>
                      <c:pt idx="913">
                        <c:v>1.4608000000000001</c:v>
                      </c:pt>
                      <c:pt idx="914">
                        <c:v>1.4624000000000001</c:v>
                      </c:pt>
                      <c:pt idx="915">
                        <c:v>1.464</c:v>
                      </c:pt>
                      <c:pt idx="916">
                        <c:v>1.4656</c:v>
                      </c:pt>
                      <c:pt idx="917">
                        <c:v>1.4672000000000001</c:v>
                      </c:pt>
                      <c:pt idx="918">
                        <c:v>1.4688000000000001</c:v>
                      </c:pt>
                      <c:pt idx="919">
                        <c:v>1.4704000000000002</c:v>
                      </c:pt>
                      <c:pt idx="920">
                        <c:v>1.472</c:v>
                      </c:pt>
                      <c:pt idx="921">
                        <c:v>1.4736</c:v>
                      </c:pt>
                      <c:pt idx="922">
                        <c:v>1.4752000000000001</c:v>
                      </c:pt>
                      <c:pt idx="923">
                        <c:v>1.4768000000000001</c:v>
                      </c:pt>
                      <c:pt idx="924">
                        <c:v>1.4784000000000002</c:v>
                      </c:pt>
                      <c:pt idx="925">
                        <c:v>1.48</c:v>
                      </c:pt>
                      <c:pt idx="926">
                        <c:v>1.4816</c:v>
                      </c:pt>
                      <c:pt idx="927">
                        <c:v>1.4832000000000001</c:v>
                      </c:pt>
                      <c:pt idx="928">
                        <c:v>1.4848000000000001</c:v>
                      </c:pt>
                      <c:pt idx="929">
                        <c:v>1.4864000000000002</c:v>
                      </c:pt>
                      <c:pt idx="930">
                        <c:v>1.488</c:v>
                      </c:pt>
                      <c:pt idx="931">
                        <c:v>1.4896</c:v>
                      </c:pt>
                      <c:pt idx="932">
                        <c:v>1.4912000000000001</c:v>
                      </c:pt>
                      <c:pt idx="933">
                        <c:v>1.4928000000000001</c:v>
                      </c:pt>
                      <c:pt idx="934">
                        <c:v>1.4944000000000002</c:v>
                      </c:pt>
                      <c:pt idx="935">
                        <c:v>1.496</c:v>
                      </c:pt>
                      <c:pt idx="936">
                        <c:v>1.4976</c:v>
                      </c:pt>
                      <c:pt idx="937">
                        <c:v>1.4992000000000001</c:v>
                      </c:pt>
                      <c:pt idx="938">
                        <c:v>1.5008000000000001</c:v>
                      </c:pt>
                      <c:pt idx="939">
                        <c:v>1.5024000000000002</c:v>
                      </c:pt>
                      <c:pt idx="940">
                        <c:v>1.504</c:v>
                      </c:pt>
                      <c:pt idx="941">
                        <c:v>1.5056</c:v>
                      </c:pt>
                      <c:pt idx="942">
                        <c:v>1.5072000000000001</c:v>
                      </c:pt>
                      <c:pt idx="943">
                        <c:v>1.5088000000000001</c:v>
                      </c:pt>
                      <c:pt idx="944">
                        <c:v>1.5104</c:v>
                      </c:pt>
                      <c:pt idx="945">
                        <c:v>1.512</c:v>
                      </c:pt>
                      <c:pt idx="946">
                        <c:v>1.5136000000000001</c:v>
                      </c:pt>
                      <c:pt idx="947">
                        <c:v>1.5152000000000001</c:v>
                      </c:pt>
                      <c:pt idx="948">
                        <c:v>1.5168000000000001</c:v>
                      </c:pt>
                      <c:pt idx="949">
                        <c:v>1.5184</c:v>
                      </c:pt>
                      <c:pt idx="950">
                        <c:v>1.52</c:v>
                      </c:pt>
                      <c:pt idx="951">
                        <c:v>1.5216000000000001</c:v>
                      </c:pt>
                      <c:pt idx="952">
                        <c:v>1.5232000000000001</c:v>
                      </c:pt>
                      <c:pt idx="953">
                        <c:v>1.5248000000000002</c:v>
                      </c:pt>
                      <c:pt idx="954">
                        <c:v>1.5264</c:v>
                      </c:pt>
                      <c:pt idx="955">
                        <c:v>1.528</c:v>
                      </c:pt>
                      <c:pt idx="956">
                        <c:v>1.5296000000000001</c:v>
                      </c:pt>
                      <c:pt idx="957">
                        <c:v>1.5312000000000001</c:v>
                      </c:pt>
                      <c:pt idx="958">
                        <c:v>1.5328000000000002</c:v>
                      </c:pt>
                      <c:pt idx="959">
                        <c:v>1.5344</c:v>
                      </c:pt>
                      <c:pt idx="960">
                        <c:v>1.536</c:v>
                      </c:pt>
                      <c:pt idx="961">
                        <c:v>1.5376000000000001</c:v>
                      </c:pt>
                      <c:pt idx="962">
                        <c:v>1.5392000000000001</c:v>
                      </c:pt>
                      <c:pt idx="963">
                        <c:v>1.5408000000000002</c:v>
                      </c:pt>
                      <c:pt idx="964">
                        <c:v>1.5424</c:v>
                      </c:pt>
                      <c:pt idx="965">
                        <c:v>1.544</c:v>
                      </c:pt>
                      <c:pt idx="966">
                        <c:v>1.5456000000000001</c:v>
                      </c:pt>
                      <c:pt idx="967">
                        <c:v>1.5472000000000001</c:v>
                      </c:pt>
                      <c:pt idx="968">
                        <c:v>1.5488000000000002</c:v>
                      </c:pt>
                      <c:pt idx="969">
                        <c:v>1.5504</c:v>
                      </c:pt>
                      <c:pt idx="970">
                        <c:v>1.552</c:v>
                      </c:pt>
                      <c:pt idx="971">
                        <c:v>1.5536000000000001</c:v>
                      </c:pt>
                      <c:pt idx="972">
                        <c:v>1.5552000000000001</c:v>
                      </c:pt>
                      <c:pt idx="973">
                        <c:v>1.5568000000000002</c:v>
                      </c:pt>
                      <c:pt idx="974">
                        <c:v>1.5584</c:v>
                      </c:pt>
                      <c:pt idx="975">
                        <c:v>1.56</c:v>
                      </c:pt>
                      <c:pt idx="976">
                        <c:v>1.5616000000000001</c:v>
                      </c:pt>
                      <c:pt idx="977">
                        <c:v>1.5632000000000001</c:v>
                      </c:pt>
                      <c:pt idx="978">
                        <c:v>1.5648</c:v>
                      </c:pt>
                      <c:pt idx="979">
                        <c:v>1.5664</c:v>
                      </c:pt>
                      <c:pt idx="980">
                        <c:v>1.5680000000000001</c:v>
                      </c:pt>
                      <c:pt idx="981">
                        <c:v>1.5696000000000001</c:v>
                      </c:pt>
                      <c:pt idx="982">
                        <c:v>1.5712000000000002</c:v>
                      </c:pt>
                      <c:pt idx="983">
                        <c:v>1.5728</c:v>
                      </c:pt>
                      <c:pt idx="984">
                        <c:v>1.5744</c:v>
                      </c:pt>
                      <c:pt idx="985">
                        <c:v>1.5760000000000001</c:v>
                      </c:pt>
                      <c:pt idx="986">
                        <c:v>1.5776000000000001</c:v>
                      </c:pt>
                      <c:pt idx="987">
                        <c:v>1.5792000000000002</c:v>
                      </c:pt>
                      <c:pt idx="988">
                        <c:v>1.5808</c:v>
                      </c:pt>
                      <c:pt idx="989">
                        <c:v>1.5824</c:v>
                      </c:pt>
                      <c:pt idx="990">
                        <c:v>1.5840000000000001</c:v>
                      </c:pt>
                      <c:pt idx="991">
                        <c:v>1.5856000000000001</c:v>
                      </c:pt>
                      <c:pt idx="992">
                        <c:v>1.5872000000000002</c:v>
                      </c:pt>
                      <c:pt idx="993">
                        <c:v>1.5888</c:v>
                      </c:pt>
                      <c:pt idx="994">
                        <c:v>1.5904</c:v>
                      </c:pt>
                      <c:pt idx="995">
                        <c:v>1.5920000000000001</c:v>
                      </c:pt>
                      <c:pt idx="996">
                        <c:v>1.5936000000000001</c:v>
                      </c:pt>
                      <c:pt idx="997">
                        <c:v>1.5952000000000002</c:v>
                      </c:pt>
                      <c:pt idx="998">
                        <c:v>1.5968</c:v>
                      </c:pt>
                      <c:pt idx="999">
                        <c:v>1.5984</c:v>
                      </c:pt>
                      <c:pt idx="1000">
                        <c:v>1.6</c:v>
                      </c:pt>
                      <c:pt idx="1001">
                        <c:v>1.6016000000000001</c:v>
                      </c:pt>
                      <c:pt idx="1002">
                        <c:v>1.6032000000000002</c:v>
                      </c:pt>
                      <c:pt idx="1003">
                        <c:v>1.6048</c:v>
                      </c:pt>
                      <c:pt idx="1004">
                        <c:v>1.6064000000000001</c:v>
                      </c:pt>
                      <c:pt idx="1005">
                        <c:v>1.6080000000000001</c:v>
                      </c:pt>
                      <c:pt idx="1006">
                        <c:v>1.6096000000000001</c:v>
                      </c:pt>
                      <c:pt idx="1007">
                        <c:v>1.6112000000000002</c:v>
                      </c:pt>
                      <c:pt idx="1008">
                        <c:v>1.6128</c:v>
                      </c:pt>
                      <c:pt idx="1009">
                        <c:v>1.6144000000000001</c:v>
                      </c:pt>
                      <c:pt idx="1010">
                        <c:v>1.6160000000000001</c:v>
                      </c:pt>
                      <c:pt idx="1011">
                        <c:v>1.6176000000000001</c:v>
                      </c:pt>
                      <c:pt idx="1012">
                        <c:v>1.6192</c:v>
                      </c:pt>
                      <c:pt idx="1013">
                        <c:v>1.6208</c:v>
                      </c:pt>
                      <c:pt idx="1014">
                        <c:v>1.6224000000000001</c:v>
                      </c:pt>
                      <c:pt idx="1015">
                        <c:v>1.6240000000000001</c:v>
                      </c:pt>
                      <c:pt idx="1016">
                        <c:v>1.6256000000000002</c:v>
                      </c:pt>
                      <c:pt idx="1017">
                        <c:v>1.6272</c:v>
                      </c:pt>
                      <c:pt idx="1018">
                        <c:v>1.6288</c:v>
                      </c:pt>
                      <c:pt idx="1019">
                        <c:v>1.6304000000000001</c:v>
                      </c:pt>
                      <c:pt idx="1020">
                        <c:v>1.6320000000000001</c:v>
                      </c:pt>
                      <c:pt idx="1021">
                        <c:v>1.6336000000000002</c:v>
                      </c:pt>
                      <c:pt idx="1022">
                        <c:v>1.6352</c:v>
                      </c:pt>
                      <c:pt idx="1023">
                        <c:v>1.6368</c:v>
                      </c:pt>
                      <c:pt idx="1024">
                        <c:v>1.6384000000000001</c:v>
                      </c:pt>
                      <c:pt idx="1025">
                        <c:v>1.6400000000000001</c:v>
                      </c:pt>
                      <c:pt idx="1026">
                        <c:v>1.6416000000000002</c:v>
                      </c:pt>
                      <c:pt idx="1027">
                        <c:v>1.6432</c:v>
                      </c:pt>
                      <c:pt idx="1028">
                        <c:v>1.6448</c:v>
                      </c:pt>
                      <c:pt idx="1029">
                        <c:v>1.6464000000000001</c:v>
                      </c:pt>
                      <c:pt idx="1030">
                        <c:v>1.6480000000000001</c:v>
                      </c:pt>
                      <c:pt idx="1031">
                        <c:v>1.6496000000000002</c:v>
                      </c:pt>
                      <c:pt idx="1032">
                        <c:v>1.6512</c:v>
                      </c:pt>
                      <c:pt idx="1033">
                        <c:v>1.6528</c:v>
                      </c:pt>
                      <c:pt idx="1034">
                        <c:v>1.6544000000000001</c:v>
                      </c:pt>
                      <c:pt idx="1035">
                        <c:v>1.6560000000000001</c:v>
                      </c:pt>
                      <c:pt idx="1036">
                        <c:v>1.6576000000000002</c:v>
                      </c:pt>
                      <c:pt idx="1037">
                        <c:v>1.6592</c:v>
                      </c:pt>
                      <c:pt idx="1038">
                        <c:v>1.6608000000000001</c:v>
                      </c:pt>
                      <c:pt idx="1039">
                        <c:v>1.6624000000000001</c:v>
                      </c:pt>
                      <c:pt idx="1040">
                        <c:v>1.6640000000000001</c:v>
                      </c:pt>
                      <c:pt idx="1041">
                        <c:v>1.6656</c:v>
                      </c:pt>
                      <c:pt idx="1042">
                        <c:v>1.6672</c:v>
                      </c:pt>
                      <c:pt idx="1043">
                        <c:v>1.6688000000000001</c:v>
                      </c:pt>
                      <c:pt idx="1044">
                        <c:v>1.6704000000000001</c:v>
                      </c:pt>
                      <c:pt idx="1045">
                        <c:v>1.6720000000000002</c:v>
                      </c:pt>
                      <c:pt idx="1046">
                        <c:v>1.6736</c:v>
                      </c:pt>
                      <c:pt idx="1047">
                        <c:v>1.6752</c:v>
                      </c:pt>
                      <c:pt idx="1048">
                        <c:v>1.6768000000000001</c:v>
                      </c:pt>
                      <c:pt idx="1049">
                        <c:v>1.6784000000000001</c:v>
                      </c:pt>
                      <c:pt idx="1050">
                        <c:v>1.6800000000000002</c:v>
                      </c:pt>
                      <c:pt idx="1051">
                        <c:v>1.6816</c:v>
                      </c:pt>
                      <c:pt idx="1052">
                        <c:v>1.6832</c:v>
                      </c:pt>
                      <c:pt idx="1053">
                        <c:v>1.6848000000000001</c:v>
                      </c:pt>
                      <c:pt idx="1054">
                        <c:v>1.6864000000000001</c:v>
                      </c:pt>
                      <c:pt idx="1055">
                        <c:v>1.6880000000000002</c:v>
                      </c:pt>
                      <c:pt idx="1056">
                        <c:v>1.6896</c:v>
                      </c:pt>
                      <c:pt idx="1057">
                        <c:v>1.6912</c:v>
                      </c:pt>
                      <c:pt idx="1058">
                        <c:v>1.6928000000000001</c:v>
                      </c:pt>
                      <c:pt idx="1059">
                        <c:v>1.6944000000000001</c:v>
                      </c:pt>
                      <c:pt idx="1060">
                        <c:v>1.6960000000000002</c:v>
                      </c:pt>
                      <c:pt idx="1061">
                        <c:v>1.6976</c:v>
                      </c:pt>
                      <c:pt idx="1062">
                        <c:v>1.6992</c:v>
                      </c:pt>
                      <c:pt idx="1063">
                        <c:v>1.7008000000000001</c:v>
                      </c:pt>
                      <c:pt idx="1064">
                        <c:v>1.7024000000000001</c:v>
                      </c:pt>
                      <c:pt idx="1065">
                        <c:v>1.7040000000000002</c:v>
                      </c:pt>
                      <c:pt idx="1066">
                        <c:v>1.7056</c:v>
                      </c:pt>
                      <c:pt idx="1067">
                        <c:v>1.7072000000000001</c:v>
                      </c:pt>
                      <c:pt idx="1068">
                        <c:v>1.7088000000000001</c:v>
                      </c:pt>
                      <c:pt idx="1069">
                        <c:v>1.7104000000000001</c:v>
                      </c:pt>
                      <c:pt idx="1070">
                        <c:v>1.7120000000000002</c:v>
                      </c:pt>
                      <c:pt idx="1071">
                        <c:v>1.7136</c:v>
                      </c:pt>
                      <c:pt idx="1072">
                        <c:v>1.7152000000000001</c:v>
                      </c:pt>
                      <c:pt idx="1073">
                        <c:v>1.7168000000000001</c:v>
                      </c:pt>
                      <c:pt idx="1074">
                        <c:v>1.7184000000000001</c:v>
                      </c:pt>
                      <c:pt idx="1075">
                        <c:v>1.72</c:v>
                      </c:pt>
                      <c:pt idx="1076">
                        <c:v>1.7216</c:v>
                      </c:pt>
                      <c:pt idx="1077">
                        <c:v>1.7232000000000001</c:v>
                      </c:pt>
                      <c:pt idx="1078">
                        <c:v>1.7248000000000001</c:v>
                      </c:pt>
                      <c:pt idx="1079">
                        <c:v>1.7264000000000002</c:v>
                      </c:pt>
                      <c:pt idx="1080">
                        <c:v>1.728</c:v>
                      </c:pt>
                      <c:pt idx="1081">
                        <c:v>1.7296</c:v>
                      </c:pt>
                      <c:pt idx="1082">
                        <c:v>1.7312000000000001</c:v>
                      </c:pt>
                      <c:pt idx="1083">
                        <c:v>1.7328000000000001</c:v>
                      </c:pt>
                      <c:pt idx="1084">
                        <c:v>1.7344000000000002</c:v>
                      </c:pt>
                      <c:pt idx="1085">
                        <c:v>1.736</c:v>
                      </c:pt>
                      <c:pt idx="1086">
                        <c:v>1.7376</c:v>
                      </c:pt>
                      <c:pt idx="1087">
                        <c:v>1.7392000000000001</c:v>
                      </c:pt>
                      <c:pt idx="1088">
                        <c:v>1.7408000000000001</c:v>
                      </c:pt>
                      <c:pt idx="1089">
                        <c:v>1.7424000000000002</c:v>
                      </c:pt>
                      <c:pt idx="1090">
                        <c:v>1.744</c:v>
                      </c:pt>
                      <c:pt idx="1091">
                        <c:v>1.7456</c:v>
                      </c:pt>
                      <c:pt idx="1092">
                        <c:v>1.7472000000000001</c:v>
                      </c:pt>
                      <c:pt idx="1093">
                        <c:v>1.7488000000000001</c:v>
                      </c:pt>
                      <c:pt idx="1094">
                        <c:v>1.7504000000000002</c:v>
                      </c:pt>
                      <c:pt idx="1095">
                        <c:v>1.752</c:v>
                      </c:pt>
                      <c:pt idx="1096">
                        <c:v>1.7536</c:v>
                      </c:pt>
                      <c:pt idx="1097">
                        <c:v>1.7552000000000001</c:v>
                      </c:pt>
                      <c:pt idx="1098">
                        <c:v>1.7568000000000001</c:v>
                      </c:pt>
                      <c:pt idx="1099">
                        <c:v>1.7584000000000002</c:v>
                      </c:pt>
                      <c:pt idx="1100">
                        <c:v>1.76</c:v>
                      </c:pt>
                      <c:pt idx="1101">
                        <c:v>1.7616000000000001</c:v>
                      </c:pt>
                      <c:pt idx="1102">
                        <c:v>1.7632000000000001</c:v>
                      </c:pt>
                      <c:pt idx="1103">
                        <c:v>1.7648000000000001</c:v>
                      </c:pt>
                      <c:pt idx="1104">
                        <c:v>1.7664000000000002</c:v>
                      </c:pt>
                      <c:pt idx="1105">
                        <c:v>1.768</c:v>
                      </c:pt>
                      <c:pt idx="1106">
                        <c:v>1.7696000000000001</c:v>
                      </c:pt>
                      <c:pt idx="1107">
                        <c:v>1.7712000000000001</c:v>
                      </c:pt>
                      <c:pt idx="1108">
                        <c:v>1.7728000000000002</c:v>
                      </c:pt>
                      <c:pt idx="1109">
                        <c:v>1.7744</c:v>
                      </c:pt>
                      <c:pt idx="1110">
                        <c:v>1.776</c:v>
                      </c:pt>
                      <c:pt idx="1111">
                        <c:v>1.7776000000000001</c:v>
                      </c:pt>
                      <c:pt idx="1112">
                        <c:v>1.7792000000000001</c:v>
                      </c:pt>
                      <c:pt idx="1113">
                        <c:v>1.7808000000000002</c:v>
                      </c:pt>
                      <c:pt idx="1114">
                        <c:v>1.7824</c:v>
                      </c:pt>
                      <c:pt idx="1115">
                        <c:v>1.784</c:v>
                      </c:pt>
                      <c:pt idx="1116">
                        <c:v>1.7856000000000001</c:v>
                      </c:pt>
                      <c:pt idx="1117">
                        <c:v>1.7872000000000001</c:v>
                      </c:pt>
                      <c:pt idx="1118">
                        <c:v>1.7888000000000002</c:v>
                      </c:pt>
                      <c:pt idx="1119">
                        <c:v>1.7904</c:v>
                      </c:pt>
                      <c:pt idx="1120">
                        <c:v>1.792</c:v>
                      </c:pt>
                      <c:pt idx="1121">
                        <c:v>1.7936000000000001</c:v>
                      </c:pt>
                      <c:pt idx="1122">
                        <c:v>1.7952000000000001</c:v>
                      </c:pt>
                      <c:pt idx="1123">
                        <c:v>1.7968000000000002</c:v>
                      </c:pt>
                      <c:pt idx="1124">
                        <c:v>1.7984</c:v>
                      </c:pt>
                      <c:pt idx="1125">
                        <c:v>1.8</c:v>
                      </c:pt>
                      <c:pt idx="1126">
                        <c:v>1.8016000000000001</c:v>
                      </c:pt>
                      <c:pt idx="1127">
                        <c:v>1.8032000000000001</c:v>
                      </c:pt>
                      <c:pt idx="1128">
                        <c:v>1.8048000000000002</c:v>
                      </c:pt>
                      <c:pt idx="1129">
                        <c:v>1.8064</c:v>
                      </c:pt>
                      <c:pt idx="1130">
                        <c:v>1.8080000000000001</c:v>
                      </c:pt>
                      <c:pt idx="1131">
                        <c:v>1.8096000000000001</c:v>
                      </c:pt>
                      <c:pt idx="1132">
                        <c:v>1.8112000000000001</c:v>
                      </c:pt>
                      <c:pt idx="1133">
                        <c:v>1.8128000000000002</c:v>
                      </c:pt>
                      <c:pt idx="1134">
                        <c:v>1.8144</c:v>
                      </c:pt>
                      <c:pt idx="1135">
                        <c:v>1.8160000000000001</c:v>
                      </c:pt>
                      <c:pt idx="1136">
                        <c:v>1.8176000000000001</c:v>
                      </c:pt>
                      <c:pt idx="1137">
                        <c:v>1.8192000000000002</c:v>
                      </c:pt>
                      <c:pt idx="1138">
                        <c:v>1.8208000000000002</c:v>
                      </c:pt>
                      <c:pt idx="1139">
                        <c:v>1.8224</c:v>
                      </c:pt>
                      <c:pt idx="1140">
                        <c:v>1.8240000000000001</c:v>
                      </c:pt>
                      <c:pt idx="1141">
                        <c:v>1.8256000000000001</c:v>
                      </c:pt>
                      <c:pt idx="1142">
                        <c:v>1.8272000000000002</c:v>
                      </c:pt>
                      <c:pt idx="1143">
                        <c:v>1.8288</c:v>
                      </c:pt>
                      <c:pt idx="1144">
                        <c:v>1.8304</c:v>
                      </c:pt>
                      <c:pt idx="1145">
                        <c:v>1.8320000000000001</c:v>
                      </c:pt>
                      <c:pt idx="1146">
                        <c:v>1.8336000000000001</c:v>
                      </c:pt>
                      <c:pt idx="1147">
                        <c:v>1.8352000000000002</c:v>
                      </c:pt>
                      <c:pt idx="1148">
                        <c:v>1.8368</c:v>
                      </c:pt>
                      <c:pt idx="1149">
                        <c:v>1.8384</c:v>
                      </c:pt>
                      <c:pt idx="1150">
                        <c:v>1.84</c:v>
                      </c:pt>
                      <c:pt idx="1151">
                        <c:v>1.8416000000000001</c:v>
                      </c:pt>
                      <c:pt idx="1152">
                        <c:v>1.8432000000000002</c:v>
                      </c:pt>
                      <c:pt idx="1153">
                        <c:v>1.8448</c:v>
                      </c:pt>
                      <c:pt idx="1154">
                        <c:v>1.8464</c:v>
                      </c:pt>
                      <c:pt idx="1155">
                        <c:v>1.8480000000000001</c:v>
                      </c:pt>
                      <c:pt idx="1156">
                        <c:v>1.8496000000000001</c:v>
                      </c:pt>
                      <c:pt idx="1157">
                        <c:v>1.8512000000000002</c:v>
                      </c:pt>
                      <c:pt idx="1158">
                        <c:v>1.8528</c:v>
                      </c:pt>
                      <c:pt idx="1159">
                        <c:v>1.8544</c:v>
                      </c:pt>
                      <c:pt idx="1160">
                        <c:v>1.8560000000000001</c:v>
                      </c:pt>
                      <c:pt idx="1161">
                        <c:v>1.8576000000000001</c:v>
                      </c:pt>
                      <c:pt idx="1162">
                        <c:v>1.8592000000000002</c:v>
                      </c:pt>
                      <c:pt idx="1163">
                        <c:v>1.8608</c:v>
                      </c:pt>
                      <c:pt idx="1164">
                        <c:v>1.8624000000000001</c:v>
                      </c:pt>
                      <c:pt idx="1165">
                        <c:v>1.8640000000000001</c:v>
                      </c:pt>
                      <c:pt idx="1166">
                        <c:v>1.8656000000000001</c:v>
                      </c:pt>
                      <c:pt idx="1167">
                        <c:v>1.8672000000000002</c:v>
                      </c:pt>
                      <c:pt idx="1168">
                        <c:v>1.8688</c:v>
                      </c:pt>
                      <c:pt idx="1169">
                        <c:v>1.8704000000000001</c:v>
                      </c:pt>
                      <c:pt idx="1170">
                        <c:v>1.8720000000000001</c:v>
                      </c:pt>
                      <c:pt idx="1171">
                        <c:v>1.8736000000000002</c:v>
                      </c:pt>
                      <c:pt idx="1172">
                        <c:v>1.8752000000000002</c:v>
                      </c:pt>
                      <c:pt idx="1173">
                        <c:v>1.8768</c:v>
                      </c:pt>
                      <c:pt idx="1174">
                        <c:v>1.8784000000000001</c:v>
                      </c:pt>
                      <c:pt idx="1175">
                        <c:v>1.8800000000000001</c:v>
                      </c:pt>
                      <c:pt idx="1176">
                        <c:v>1.8816000000000002</c:v>
                      </c:pt>
                      <c:pt idx="1177">
                        <c:v>1.8832</c:v>
                      </c:pt>
                      <c:pt idx="1178">
                        <c:v>1.8848</c:v>
                      </c:pt>
                      <c:pt idx="1179">
                        <c:v>1.8864000000000001</c:v>
                      </c:pt>
                      <c:pt idx="1180">
                        <c:v>1.8880000000000001</c:v>
                      </c:pt>
                      <c:pt idx="1181">
                        <c:v>1.8896000000000002</c:v>
                      </c:pt>
                      <c:pt idx="1182">
                        <c:v>1.8912</c:v>
                      </c:pt>
                      <c:pt idx="1183">
                        <c:v>1.8928</c:v>
                      </c:pt>
                      <c:pt idx="1184">
                        <c:v>1.8944000000000001</c:v>
                      </c:pt>
                      <c:pt idx="1185">
                        <c:v>1.8960000000000001</c:v>
                      </c:pt>
                      <c:pt idx="1186">
                        <c:v>1.8976000000000002</c:v>
                      </c:pt>
                      <c:pt idx="1187">
                        <c:v>1.8992</c:v>
                      </c:pt>
                      <c:pt idx="1188">
                        <c:v>1.9008</c:v>
                      </c:pt>
                      <c:pt idx="1189">
                        <c:v>1.9024000000000001</c:v>
                      </c:pt>
                      <c:pt idx="1190">
                        <c:v>1.9040000000000001</c:v>
                      </c:pt>
                      <c:pt idx="1191">
                        <c:v>1.9056000000000002</c:v>
                      </c:pt>
                      <c:pt idx="1192">
                        <c:v>1.9072</c:v>
                      </c:pt>
                      <c:pt idx="1193">
                        <c:v>1.9088000000000001</c:v>
                      </c:pt>
                      <c:pt idx="1194">
                        <c:v>1.9104000000000001</c:v>
                      </c:pt>
                      <c:pt idx="1195">
                        <c:v>1.9120000000000001</c:v>
                      </c:pt>
                      <c:pt idx="1196">
                        <c:v>1.9136000000000002</c:v>
                      </c:pt>
                      <c:pt idx="1197">
                        <c:v>1.9152</c:v>
                      </c:pt>
                      <c:pt idx="1198">
                        <c:v>1.9168000000000001</c:v>
                      </c:pt>
                      <c:pt idx="1199">
                        <c:v>1.9184000000000001</c:v>
                      </c:pt>
                      <c:pt idx="1200">
                        <c:v>1.9200000000000002</c:v>
                      </c:pt>
                      <c:pt idx="1201">
                        <c:v>1.9216000000000002</c:v>
                      </c:pt>
                      <c:pt idx="1202">
                        <c:v>1.9232</c:v>
                      </c:pt>
                      <c:pt idx="1203">
                        <c:v>1.9248000000000001</c:v>
                      </c:pt>
                      <c:pt idx="1204">
                        <c:v>1.9264000000000001</c:v>
                      </c:pt>
                      <c:pt idx="1205">
                        <c:v>1.9280000000000002</c:v>
                      </c:pt>
                      <c:pt idx="1206">
                        <c:v>1.9296</c:v>
                      </c:pt>
                      <c:pt idx="1207">
                        <c:v>1.9312</c:v>
                      </c:pt>
                      <c:pt idx="1208">
                        <c:v>1.9328000000000001</c:v>
                      </c:pt>
                      <c:pt idx="1209">
                        <c:v>1.9344000000000001</c:v>
                      </c:pt>
                      <c:pt idx="1210">
                        <c:v>1.9360000000000002</c:v>
                      </c:pt>
                      <c:pt idx="1211">
                        <c:v>1.9376</c:v>
                      </c:pt>
                      <c:pt idx="1212">
                        <c:v>1.9392</c:v>
                      </c:pt>
                      <c:pt idx="1213">
                        <c:v>1.9408000000000001</c:v>
                      </c:pt>
                      <c:pt idx="1214">
                        <c:v>1.9424000000000001</c:v>
                      </c:pt>
                      <c:pt idx="1215">
                        <c:v>1.9440000000000002</c:v>
                      </c:pt>
                      <c:pt idx="1216">
                        <c:v>1.9456</c:v>
                      </c:pt>
                      <c:pt idx="1217">
                        <c:v>1.9472</c:v>
                      </c:pt>
                      <c:pt idx="1218">
                        <c:v>1.9488000000000001</c:v>
                      </c:pt>
                      <c:pt idx="1219">
                        <c:v>1.9504000000000001</c:v>
                      </c:pt>
                      <c:pt idx="1220">
                        <c:v>1.9520000000000002</c:v>
                      </c:pt>
                      <c:pt idx="1221">
                        <c:v>1.9536</c:v>
                      </c:pt>
                      <c:pt idx="1222">
                        <c:v>1.9552</c:v>
                      </c:pt>
                      <c:pt idx="1223">
                        <c:v>1.9568000000000001</c:v>
                      </c:pt>
                      <c:pt idx="1224">
                        <c:v>1.9584000000000001</c:v>
                      </c:pt>
                      <c:pt idx="1225">
                        <c:v>1.9600000000000002</c:v>
                      </c:pt>
                      <c:pt idx="1226">
                        <c:v>1.9616</c:v>
                      </c:pt>
                      <c:pt idx="1227">
                        <c:v>1.9632000000000001</c:v>
                      </c:pt>
                      <c:pt idx="1228">
                        <c:v>1.9648000000000001</c:v>
                      </c:pt>
                      <c:pt idx="1229">
                        <c:v>1.9664000000000001</c:v>
                      </c:pt>
                      <c:pt idx="1230">
                        <c:v>1.9680000000000002</c:v>
                      </c:pt>
                      <c:pt idx="1231">
                        <c:v>1.9696</c:v>
                      </c:pt>
                      <c:pt idx="1232">
                        <c:v>1.9712000000000001</c:v>
                      </c:pt>
                      <c:pt idx="1233">
                        <c:v>1.9728000000000001</c:v>
                      </c:pt>
                      <c:pt idx="1234">
                        <c:v>1.9744000000000002</c:v>
                      </c:pt>
                      <c:pt idx="1235">
                        <c:v>1.9760000000000002</c:v>
                      </c:pt>
                      <c:pt idx="1236">
                        <c:v>1.9776</c:v>
                      </c:pt>
                      <c:pt idx="1237">
                        <c:v>1.9792000000000001</c:v>
                      </c:pt>
                      <c:pt idx="1238">
                        <c:v>1.9808000000000001</c:v>
                      </c:pt>
                      <c:pt idx="1239">
                        <c:v>1.9824000000000002</c:v>
                      </c:pt>
                      <c:pt idx="1240">
                        <c:v>1.984</c:v>
                      </c:pt>
                      <c:pt idx="1241">
                        <c:v>1.9856</c:v>
                      </c:pt>
                      <c:pt idx="1242">
                        <c:v>1.9872000000000001</c:v>
                      </c:pt>
                      <c:pt idx="1243">
                        <c:v>1.9888000000000001</c:v>
                      </c:pt>
                      <c:pt idx="1244">
                        <c:v>1.9904000000000002</c:v>
                      </c:pt>
                      <c:pt idx="1245">
                        <c:v>1.992</c:v>
                      </c:pt>
                      <c:pt idx="1246">
                        <c:v>1.9936</c:v>
                      </c:pt>
                      <c:pt idx="1247">
                        <c:v>1.9952000000000001</c:v>
                      </c:pt>
                      <c:pt idx="1248">
                        <c:v>1.9968000000000001</c:v>
                      </c:pt>
                      <c:pt idx="1249">
                        <c:v>1.9984000000000002</c:v>
                      </c:pt>
                      <c:pt idx="1250">
                        <c:v>2</c:v>
                      </c:pt>
                      <c:pt idx="1251">
                        <c:v>2.0016000000000003</c:v>
                      </c:pt>
                      <c:pt idx="1252">
                        <c:v>2.0032000000000001</c:v>
                      </c:pt>
                      <c:pt idx="1253">
                        <c:v>2.0047999999999999</c:v>
                      </c:pt>
                      <c:pt idx="1254">
                        <c:v>2.0064000000000002</c:v>
                      </c:pt>
                      <c:pt idx="1255">
                        <c:v>2.008</c:v>
                      </c:pt>
                      <c:pt idx="1256">
                        <c:v>2.0096000000000003</c:v>
                      </c:pt>
                      <c:pt idx="1257">
                        <c:v>2.0112000000000001</c:v>
                      </c:pt>
                      <c:pt idx="1258">
                        <c:v>2.0127999999999999</c:v>
                      </c:pt>
                      <c:pt idx="1259">
                        <c:v>2.0144000000000002</c:v>
                      </c:pt>
                      <c:pt idx="1260">
                        <c:v>2.016</c:v>
                      </c:pt>
                      <c:pt idx="1261">
                        <c:v>2.0176000000000003</c:v>
                      </c:pt>
                      <c:pt idx="1262">
                        <c:v>2.0192000000000001</c:v>
                      </c:pt>
                      <c:pt idx="1263">
                        <c:v>2.0207999999999999</c:v>
                      </c:pt>
                      <c:pt idx="1264">
                        <c:v>2.0224000000000002</c:v>
                      </c:pt>
                      <c:pt idx="1265">
                        <c:v>2.024</c:v>
                      </c:pt>
                      <c:pt idx="1266">
                        <c:v>2.0256000000000003</c:v>
                      </c:pt>
                      <c:pt idx="1267">
                        <c:v>2.0272000000000001</c:v>
                      </c:pt>
                      <c:pt idx="1268">
                        <c:v>2.0287999999999999</c:v>
                      </c:pt>
                      <c:pt idx="1269">
                        <c:v>2.0304000000000002</c:v>
                      </c:pt>
                      <c:pt idx="1270">
                        <c:v>2.032</c:v>
                      </c:pt>
                      <c:pt idx="1271">
                        <c:v>2.0336000000000003</c:v>
                      </c:pt>
                      <c:pt idx="1272">
                        <c:v>2.0352000000000001</c:v>
                      </c:pt>
                      <c:pt idx="1273">
                        <c:v>2.0367999999999999</c:v>
                      </c:pt>
                      <c:pt idx="1274">
                        <c:v>2.0384000000000002</c:v>
                      </c:pt>
                      <c:pt idx="1275">
                        <c:v>2.04</c:v>
                      </c:pt>
                      <c:pt idx="1276">
                        <c:v>2.0416000000000003</c:v>
                      </c:pt>
                      <c:pt idx="1277">
                        <c:v>2.0432000000000001</c:v>
                      </c:pt>
                      <c:pt idx="1278">
                        <c:v>2.0448</c:v>
                      </c:pt>
                      <c:pt idx="1279">
                        <c:v>2.0464000000000002</c:v>
                      </c:pt>
                      <c:pt idx="1280">
                        <c:v>2.048</c:v>
                      </c:pt>
                      <c:pt idx="1281">
                        <c:v>2.0496000000000003</c:v>
                      </c:pt>
                      <c:pt idx="1282">
                        <c:v>2.0512000000000001</c:v>
                      </c:pt>
                      <c:pt idx="1283">
                        <c:v>2.0528</c:v>
                      </c:pt>
                      <c:pt idx="1284">
                        <c:v>2.0544000000000002</c:v>
                      </c:pt>
                      <c:pt idx="1285">
                        <c:v>2.056</c:v>
                      </c:pt>
                      <c:pt idx="1286">
                        <c:v>2.0576000000000003</c:v>
                      </c:pt>
                      <c:pt idx="1287">
                        <c:v>2.0592000000000001</c:v>
                      </c:pt>
                      <c:pt idx="1288">
                        <c:v>2.0608</c:v>
                      </c:pt>
                      <c:pt idx="1289">
                        <c:v>2.0624000000000002</c:v>
                      </c:pt>
                      <c:pt idx="1290">
                        <c:v>2.0640000000000001</c:v>
                      </c:pt>
                      <c:pt idx="1291">
                        <c:v>2.0655999999999999</c:v>
                      </c:pt>
                      <c:pt idx="1292">
                        <c:v>2.0672000000000001</c:v>
                      </c:pt>
                      <c:pt idx="1293">
                        <c:v>2.0688</c:v>
                      </c:pt>
                      <c:pt idx="1294">
                        <c:v>2.0704000000000002</c:v>
                      </c:pt>
                      <c:pt idx="1295">
                        <c:v>2.0720000000000001</c:v>
                      </c:pt>
                      <c:pt idx="1296">
                        <c:v>2.0735999999999999</c:v>
                      </c:pt>
                      <c:pt idx="1297">
                        <c:v>2.0752000000000002</c:v>
                      </c:pt>
                      <c:pt idx="1298">
                        <c:v>2.0768</c:v>
                      </c:pt>
                      <c:pt idx="1299">
                        <c:v>2.0784000000000002</c:v>
                      </c:pt>
                      <c:pt idx="1300">
                        <c:v>2.08</c:v>
                      </c:pt>
                      <c:pt idx="1301">
                        <c:v>2.0815999999999999</c:v>
                      </c:pt>
                      <c:pt idx="1302">
                        <c:v>2.0832000000000002</c:v>
                      </c:pt>
                      <c:pt idx="1303">
                        <c:v>2.0848</c:v>
                      </c:pt>
                      <c:pt idx="1304">
                        <c:v>2.0864000000000003</c:v>
                      </c:pt>
                      <c:pt idx="1305">
                        <c:v>2.0880000000000001</c:v>
                      </c:pt>
                      <c:pt idx="1306">
                        <c:v>2.0895999999999999</c:v>
                      </c:pt>
                      <c:pt idx="1307">
                        <c:v>2.0912000000000002</c:v>
                      </c:pt>
                      <c:pt idx="1308">
                        <c:v>2.0928</c:v>
                      </c:pt>
                      <c:pt idx="1309">
                        <c:v>2.0944000000000003</c:v>
                      </c:pt>
                      <c:pt idx="1310">
                        <c:v>2.0960000000000001</c:v>
                      </c:pt>
                      <c:pt idx="1311">
                        <c:v>2.0975999999999999</c:v>
                      </c:pt>
                      <c:pt idx="1312">
                        <c:v>2.0992000000000002</c:v>
                      </c:pt>
                      <c:pt idx="1313">
                        <c:v>2.1008</c:v>
                      </c:pt>
                      <c:pt idx="1314">
                        <c:v>2.1024000000000003</c:v>
                      </c:pt>
                      <c:pt idx="1315">
                        <c:v>2.1040000000000001</c:v>
                      </c:pt>
                      <c:pt idx="1316">
                        <c:v>2.1055999999999999</c:v>
                      </c:pt>
                      <c:pt idx="1317">
                        <c:v>2.1072000000000002</c:v>
                      </c:pt>
                      <c:pt idx="1318">
                        <c:v>2.1088</c:v>
                      </c:pt>
                      <c:pt idx="1319">
                        <c:v>2.1104000000000003</c:v>
                      </c:pt>
                      <c:pt idx="1320">
                        <c:v>2.1120000000000001</c:v>
                      </c:pt>
                      <c:pt idx="1321">
                        <c:v>2.1135999999999999</c:v>
                      </c:pt>
                      <c:pt idx="1322">
                        <c:v>2.1152000000000002</c:v>
                      </c:pt>
                      <c:pt idx="1323">
                        <c:v>2.1168</c:v>
                      </c:pt>
                      <c:pt idx="1324">
                        <c:v>2.1184000000000003</c:v>
                      </c:pt>
                      <c:pt idx="1325">
                        <c:v>2.12</c:v>
                      </c:pt>
                      <c:pt idx="1326">
                        <c:v>2.1215999999999999</c:v>
                      </c:pt>
                      <c:pt idx="1327">
                        <c:v>2.1232000000000002</c:v>
                      </c:pt>
                      <c:pt idx="1328">
                        <c:v>2.1248</c:v>
                      </c:pt>
                      <c:pt idx="1329">
                        <c:v>2.1264000000000003</c:v>
                      </c:pt>
                      <c:pt idx="1330">
                        <c:v>2.1280000000000001</c:v>
                      </c:pt>
                      <c:pt idx="1331">
                        <c:v>2.1295999999999999</c:v>
                      </c:pt>
                      <c:pt idx="1332">
                        <c:v>2.1312000000000002</c:v>
                      </c:pt>
                      <c:pt idx="1333">
                        <c:v>2.1328</c:v>
                      </c:pt>
                      <c:pt idx="1334">
                        <c:v>2.1344000000000003</c:v>
                      </c:pt>
                      <c:pt idx="1335">
                        <c:v>2.1360000000000001</c:v>
                      </c:pt>
                      <c:pt idx="1336">
                        <c:v>2.1375999999999999</c:v>
                      </c:pt>
                      <c:pt idx="1337">
                        <c:v>2.1392000000000002</c:v>
                      </c:pt>
                      <c:pt idx="1338">
                        <c:v>2.1408</c:v>
                      </c:pt>
                      <c:pt idx="1339">
                        <c:v>2.1424000000000003</c:v>
                      </c:pt>
                      <c:pt idx="1340">
                        <c:v>2.1440000000000001</c:v>
                      </c:pt>
                      <c:pt idx="1341">
                        <c:v>2.1456</c:v>
                      </c:pt>
                      <c:pt idx="1342">
                        <c:v>2.1472000000000002</c:v>
                      </c:pt>
                      <c:pt idx="1343">
                        <c:v>2.1488</c:v>
                      </c:pt>
                      <c:pt idx="1344">
                        <c:v>2.1504000000000003</c:v>
                      </c:pt>
                      <c:pt idx="1345">
                        <c:v>2.1520000000000001</c:v>
                      </c:pt>
                      <c:pt idx="1346">
                        <c:v>2.1536</c:v>
                      </c:pt>
                      <c:pt idx="1347">
                        <c:v>2.1552000000000002</c:v>
                      </c:pt>
                      <c:pt idx="1348">
                        <c:v>2.1568000000000001</c:v>
                      </c:pt>
                      <c:pt idx="1349">
                        <c:v>2.1584000000000003</c:v>
                      </c:pt>
                      <c:pt idx="1350">
                        <c:v>2.16</c:v>
                      </c:pt>
                      <c:pt idx="1351">
                        <c:v>2.1616</c:v>
                      </c:pt>
                      <c:pt idx="1352">
                        <c:v>2.1632000000000002</c:v>
                      </c:pt>
                      <c:pt idx="1353">
                        <c:v>2.1648000000000001</c:v>
                      </c:pt>
                      <c:pt idx="1354">
                        <c:v>2.1664000000000003</c:v>
                      </c:pt>
                      <c:pt idx="1355">
                        <c:v>2.1680000000000001</c:v>
                      </c:pt>
                      <c:pt idx="1356">
                        <c:v>2.1696</c:v>
                      </c:pt>
                      <c:pt idx="1357">
                        <c:v>2.1712000000000002</c:v>
                      </c:pt>
                      <c:pt idx="1358">
                        <c:v>2.1728000000000001</c:v>
                      </c:pt>
                      <c:pt idx="1359">
                        <c:v>2.1743999999999999</c:v>
                      </c:pt>
                      <c:pt idx="1360">
                        <c:v>2.1760000000000002</c:v>
                      </c:pt>
                      <c:pt idx="1361">
                        <c:v>2.1776</c:v>
                      </c:pt>
                      <c:pt idx="1362">
                        <c:v>2.1792000000000002</c:v>
                      </c:pt>
                      <c:pt idx="1363">
                        <c:v>2.1808000000000001</c:v>
                      </c:pt>
                      <c:pt idx="1364">
                        <c:v>2.1823999999999999</c:v>
                      </c:pt>
                      <c:pt idx="1365">
                        <c:v>2.1840000000000002</c:v>
                      </c:pt>
                      <c:pt idx="1366">
                        <c:v>2.1856</c:v>
                      </c:pt>
                      <c:pt idx="1367">
                        <c:v>2.1872000000000003</c:v>
                      </c:pt>
                      <c:pt idx="1368">
                        <c:v>2.1888000000000001</c:v>
                      </c:pt>
                      <c:pt idx="1369">
                        <c:v>2.1903999999999999</c:v>
                      </c:pt>
                      <c:pt idx="1370">
                        <c:v>2.1920000000000002</c:v>
                      </c:pt>
                      <c:pt idx="1371">
                        <c:v>2.1936</c:v>
                      </c:pt>
                      <c:pt idx="1372">
                        <c:v>2.1952000000000003</c:v>
                      </c:pt>
                      <c:pt idx="1373">
                        <c:v>2.1968000000000001</c:v>
                      </c:pt>
                      <c:pt idx="1374">
                        <c:v>2.1983999999999999</c:v>
                      </c:pt>
                      <c:pt idx="1375">
                        <c:v>2.2000000000000002</c:v>
                      </c:pt>
                      <c:pt idx="1376">
                        <c:v>2.2016</c:v>
                      </c:pt>
                      <c:pt idx="1377">
                        <c:v>2.2032000000000003</c:v>
                      </c:pt>
                      <c:pt idx="1378">
                        <c:v>2.2048000000000001</c:v>
                      </c:pt>
                      <c:pt idx="1379">
                        <c:v>2.2063999999999999</c:v>
                      </c:pt>
                      <c:pt idx="1380">
                        <c:v>2.2080000000000002</c:v>
                      </c:pt>
                      <c:pt idx="1381">
                        <c:v>2.2096</c:v>
                      </c:pt>
                      <c:pt idx="1382">
                        <c:v>2.2112000000000003</c:v>
                      </c:pt>
                      <c:pt idx="1383">
                        <c:v>2.2128000000000001</c:v>
                      </c:pt>
                      <c:pt idx="1384">
                        <c:v>2.2143999999999999</c:v>
                      </c:pt>
                      <c:pt idx="1385">
                        <c:v>2.2160000000000002</c:v>
                      </c:pt>
                      <c:pt idx="1386">
                        <c:v>2.2176</c:v>
                      </c:pt>
                      <c:pt idx="1387">
                        <c:v>2.2192000000000003</c:v>
                      </c:pt>
                      <c:pt idx="1388">
                        <c:v>2.2208000000000001</c:v>
                      </c:pt>
                      <c:pt idx="1389">
                        <c:v>2.2223999999999999</c:v>
                      </c:pt>
                      <c:pt idx="1390">
                        <c:v>2.2240000000000002</c:v>
                      </c:pt>
                      <c:pt idx="1391">
                        <c:v>2.2256</c:v>
                      </c:pt>
                      <c:pt idx="1392">
                        <c:v>2.2272000000000003</c:v>
                      </c:pt>
                      <c:pt idx="1393">
                        <c:v>2.2288000000000001</c:v>
                      </c:pt>
                      <c:pt idx="1394">
                        <c:v>2.2303999999999999</c:v>
                      </c:pt>
                      <c:pt idx="1395">
                        <c:v>2.2320000000000002</c:v>
                      </c:pt>
                      <c:pt idx="1396">
                        <c:v>2.2336</c:v>
                      </c:pt>
                      <c:pt idx="1397">
                        <c:v>2.2352000000000003</c:v>
                      </c:pt>
                      <c:pt idx="1398">
                        <c:v>2.2368000000000001</c:v>
                      </c:pt>
                      <c:pt idx="1399">
                        <c:v>2.2383999999999999</c:v>
                      </c:pt>
                      <c:pt idx="1400">
                        <c:v>2.2400000000000002</c:v>
                      </c:pt>
                      <c:pt idx="1401">
                        <c:v>2.2416</c:v>
                      </c:pt>
                      <c:pt idx="1402">
                        <c:v>2.2432000000000003</c:v>
                      </c:pt>
                      <c:pt idx="1403">
                        <c:v>2.2448000000000001</c:v>
                      </c:pt>
                      <c:pt idx="1404">
                        <c:v>2.2464</c:v>
                      </c:pt>
                      <c:pt idx="1405">
                        <c:v>2.2480000000000002</c:v>
                      </c:pt>
                      <c:pt idx="1406">
                        <c:v>2.2496</c:v>
                      </c:pt>
                      <c:pt idx="1407">
                        <c:v>2.2512000000000003</c:v>
                      </c:pt>
                      <c:pt idx="1408">
                        <c:v>2.2528000000000001</c:v>
                      </c:pt>
                      <c:pt idx="1409">
                        <c:v>2.2544</c:v>
                      </c:pt>
                      <c:pt idx="1410">
                        <c:v>2.2560000000000002</c:v>
                      </c:pt>
                      <c:pt idx="1411">
                        <c:v>2.2576000000000001</c:v>
                      </c:pt>
                      <c:pt idx="1412">
                        <c:v>2.2592000000000003</c:v>
                      </c:pt>
                      <c:pt idx="1413">
                        <c:v>2.2608000000000001</c:v>
                      </c:pt>
                      <c:pt idx="1414">
                        <c:v>2.2624</c:v>
                      </c:pt>
                      <c:pt idx="1415">
                        <c:v>2.2640000000000002</c:v>
                      </c:pt>
                      <c:pt idx="1416">
                        <c:v>2.2656000000000001</c:v>
                      </c:pt>
                      <c:pt idx="1417">
                        <c:v>2.2672000000000003</c:v>
                      </c:pt>
                      <c:pt idx="1418">
                        <c:v>2.2688000000000001</c:v>
                      </c:pt>
                      <c:pt idx="1419">
                        <c:v>2.2704</c:v>
                      </c:pt>
                      <c:pt idx="1420">
                        <c:v>2.2720000000000002</c:v>
                      </c:pt>
                      <c:pt idx="1421">
                        <c:v>2.2736000000000001</c:v>
                      </c:pt>
                      <c:pt idx="1422">
                        <c:v>2.2751999999999999</c:v>
                      </c:pt>
                      <c:pt idx="1423">
                        <c:v>2.2768000000000002</c:v>
                      </c:pt>
                      <c:pt idx="1424">
                        <c:v>2.2784</c:v>
                      </c:pt>
                      <c:pt idx="1425">
                        <c:v>2.2800000000000002</c:v>
                      </c:pt>
                      <c:pt idx="1426">
                        <c:v>2.2816000000000001</c:v>
                      </c:pt>
                      <c:pt idx="1427">
                        <c:v>2.2831999999999999</c:v>
                      </c:pt>
                      <c:pt idx="1428">
                        <c:v>2.2848000000000002</c:v>
                      </c:pt>
                      <c:pt idx="1429">
                        <c:v>2.2864</c:v>
                      </c:pt>
                      <c:pt idx="1430">
                        <c:v>2.2880000000000003</c:v>
                      </c:pt>
                      <c:pt idx="1431">
                        <c:v>2.2896000000000001</c:v>
                      </c:pt>
                      <c:pt idx="1432">
                        <c:v>2.2911999999999999</c:v>
                      </c:pt>
                      <c:pt idx="1433">
                        <c:v>2.2928000000000002</c:v>
                      </c:pt>
                      <c:pt idx="1434">
                        <c:v>2.2944</c:v>
                      </c:pt>
                      <c:pt idx="1435">
                        <c:v>2.2960000000000003</c:v>
                      </c:pt>
                      <c:pt idx="1436">
                        <c:v>2.2976000000000001</c:v>
                      </c:pt>
                      <c:pt idx="1437">
                        <c:v>2.2991999999999999</c:v>
                      </c:pt>
                      <c:pt idx="1438">
                        <c:v>2.3008000000000002</c:v>
                      </c:pt>
                      <c:pt idx="1439">
                        <c:v>2.3024</c:v>
                      </c:pt>
                      <c:pt idx="1440">
                        <c:v>2.3040000000000003</c:v>
                      </c:pt>
                      <c:pt idx="1441">
                        <c:v>2.3056000000000001</c:v>
                      </c:pt>
                      <c:pt idx="1442">
                        <c:v>2.3071999999999999</c:v>
                      </c:pt>
                      <c:pt idx="1443">
                        <c:v>2.3088000000000002</c:v>
                      </c:pt>
                      <c:pt idx="1444">
                        <c:v>2.3104</c:v>
                      </c:pt>
                      <c:pt idx="1445">
                        <c:v>2.3120000000000003</c:v>
                      </c:pt>
                      <c:pt idx="1446">
                        <c:v>2.3136000000000001</c:v>
                      </c:pt>
                      <c:pt idx="1447">
                        <c:v>2.3151999999999999</c:v>
                      </c:pt>
                      <c:pt idx="1448">
                        <c:v>2.3168000000000002</c:v>
                      </c:pt>
                      <c:pt idx="1449">
                        <c:v>2.3184</c:v>
                      </c:pt>
                      <c:pt idx="1450">
                        <c:v>2.3200000000000003</c:v>
                      </c:pt>
                      <c:pt idx="1451">
                        <c:v>2.3216000000000001</c:v>
                      </c:pt>
                      <c:pt idx="1452">
                        <c:v>2.3231999999999999</c:v>
                      </c:pt>
                      <c:pt idx="1453">
                        <c:v>2.3248000000000002</c:v>
                      </c:pt>
                      <c:pt idx="1454">
                        <c:v>2.3264</c:v>
                      </c:pt>
                      <c:pt idx="1455">
                        <c:v>2.3280000000000003</c:v>
                      </c:pt>
                      <c:pt idx="1456">
                        <c:v>2.3296000000000001</c:v>
                      </c:pt>
                      <c:pt idx="1457">
                        <c:v>2.3311999999999999</c:v>
                      </c:pt>
                      <c:pt idx="1458">
                        <c:v>2.3328000000000002</c:v>
                      </c:pt>
                      <c:pt idx="1459">
                        <c:v>2.3344</c:v>
                      </c:pt>
                      <c:pt idx="1460">
                        <c:v>2.3360000000000003</c:v>
                      </c:pt>
                      <c:pt idx="1461">
                        <c:v>2.3376000000000001</c:v>
                      </c:pt>
                      <c:pt idx="1462">
                        <c:v>2.3391999999999999</c:v>
                      </c:pt>
                      <c:pt idx="1463">
                        <c:v>2.3408000000000002</c:v>
                      </c:pt>
                      <c:pt idx="1464">
                        <c:v>2.3424</c:v>
                      </c:pt>
                      <c:pt idx="1465">
                        <c:v>2.3440000000000003</c:v>
                      </c:pt>
                      <c:pt idx="1466">
                        <c:v>2.3456000000000001</c:v>
                      </c:pt>
                      <c:pt idx="1467">
                        <c:v>2.3472</c:v>
                      </c:pt>
                      <c:pt idx="1468">
                        <c:v>2.3488000000000002</c:v>
                      </c:pt>
                      <c:pt idx="1469">
                        <c:v>2.3504</c:v>
                      </c:pt>
                      <c:pt idx="1470">
                        <c:v>2.3520000000000003</c:v>
                      </c:pt>
                      <c:pt idx="1471">
                        <c:v>2.3536000000000001</c:v>
                      </c:pt>
                      <c:pt idx="1472">
                        <c:v>2.3552</c:v>
                      </c:pt>
                      <c:pt idx="1473">
                        <c:v>2.3568000000000002</c:v>
                      </c:pt>
                      <c:pt idx="1474">
                        <c:v>2.3584000000000001</c:v>
                      </c:pt>
                      <c:pt idx="1475">
                        <c:v>2.3600000000000003</c:v>
                      </c:pt>
                      <c:pt idx="1476">
                        <c:v>2.3616000000000001</c:v>
                      </c:pt>
                      <c:pt idx="1477">
                        <c:v>2.3632</c:v>
                      </c:pt>
                      <c:pt idx="1478">
                        <c:v>2.3648000000000002</c:v>
                      </c:pt>
                      <c:pt idx="1479">
                        <c:v>2.3664000000000001</c:v>
                      </c:pt>
                      <c:pt idx="1480">
                        <c:v>2.3680000000000003</c:v>
                      </c:pt>
                      <c:pt idx="1481">
                        <c:v>2.3696000000000002</c:v>
                      </c:pt>
                      <c:pt idx="1482">
                        <c:v>2.3712</c:v>
                      </c:pt>
                      <c:pt idx="1483">
                        <c:v>2.3728000000000002</c:v>
                      </c:pt>
                      <c:pt idx="1484">
                        <c:v>2.3744000000000001</c:v>
                      </c:pt>
                      <c:pt idx="1485">
                        <c:v>2.3760000000000003</c:v>
                      </c:pt>
                      <c:pt idx="1486">
                        <c:v>2.3776000000000002</c:v>
                      </c:pt>
                      <c:pt idx="1487">
                        <c:v>2.3792</c:v>
                      </c:pt>
                      <c:pt idx="1488">
                        <c:v>2.3808000000000002</c:v>
                      </c:pt>
                      <c:pt idx="1489">
                        <c:v>2.3824000000000001</c:v>
                      </c:pt>
                      <c:pt idx="1490">
                        <c:v>2.3839999999999999</c:v>
                      </c:pt>
                      <c:pt idx="1491">
                        <c:v>2.3856000000000002</c:v>
                      </c:pt>
                      <c:pt idx="1492">
                        <c:v>2.3872</c:v>
                      </c:pt>
                      <c:pt idx="1493">
                        <c:v>2.3888000000000003</c:v>
                      </c:pt>
                      <c:pt idx="1494">
                        <c:v>2.3904000000000001</c:v>
                      </c:pt>
                      <c:pt idx="1495">
                        <c:v>2.3919999999999999</c:v>
                      </c:pt>
                      <c:pt idx="1496">
                        <c:v>2.3936000000000002</c:v>
                      </c:pt>
                      <c:pt idx="1497">
                        <c:v>2.3952</c:v>
                      </c:pt>
                      <c:pt idx="1498">
                        <c:v>2.3968000000000003</c:v>
                      </c:pt>
                      <c:pt idx="1499">
                        <c:v>2.3984000000000001</c:v>
                      </c:pt>
                      <c:pt idx="1500">
                        <c:v>2.4</c:v>
                      </c:pt>
                      <c:pt idx="1501">
                        <c:v>2.4016000000000002</c:v>
                      </c:pt>
                      <c:pt idx="1502">
                        <c:v>2.4032</c:v>
                      </c:pt>
                      <c:pt idx="1503">
                        <c:v>2.4048000000000003</c:v>
                      </c:pt>
                      <c:pt idx="1504">
                        <c:v>2.4064000000000001</c:v>
                      </c:pt>
                      <c:pt idx="1505">
                        <c:v>2.4079999999999999</c:v>
                      </c:pt>
                      <c:pt idx="1506">
                        <c:v>2.4096000000000002</c:v>
                      </c:pt>
                      <c:pt idx="1507">
                        <c:v>2.4112</c:v>
                      </c:pt>
                      <c:pt idx="1508">
                        <c:v>2.4128000000000003</c:v>
                      </c:pt>
                      <c:pt idx="1509">
                        <c:v>2.4144000000000001</c:v>
                      </c:pt>
                      <c:pt idx="1510">
                        <c:v>2.4159999999999999</c:v>
                      </c:pt>
                      <c:pt idx="1511">
                        <c:v>2.4176000000000002</c:v>
                      </c:pt>
                      <c:pt idx="1512">
                        <c:v>2.4192</c:v>
                      </c:pt>
                      <c:pt idx="1513">
                        <c:v>2.4208000000000003</c:v>
                      </c:pt>
                      <c:pt idx="1514">
                        <c:v>2.4224000000000001</c:v>
                      </c:pt>
                      <c:pt idx="1515">
                        <c:v>2.4239999999999999</c:v>
                      </c:pt>
                      <c:pt idx="1516">
                        <c:v>2.4256000000000002</c:v>
                      </c:pt>
                      <c:pt idx="1517">
                        <c:v>2.4272</c:v>
                      </c:pt>
                      <c:pt idx="1518">
                        <c:v>2.4288000000000003</c:v>
                      </c:pt>
                      <c:pt idx="1519">
                        <c:v>2.4304000000000001</c:v>
                      </c:pt>
                      <c:pt idx="1520">
                        <c:v>2.4319999999999999</c:v>
                      </c:pt>
                      <c:pt idx="1521">
                        <c:v>2.4336000000000002</c:v>
                      </c:pt>
                      <c:pt idx="1522">
                        <c:v>2.4352</c:v>
                      </c:pt>
                      <c:pt idx="1523">
                        <c:v>2.4368000000000003</c:v>
                      </c:pt>
                      <c:pt idx="1524">
                        <c:v>2.4384000000000001</c:v>
                      </c:pt>
                      <c:pt idx="1525">
                        <c:v>2.44</c:v>
                      </c:pt>
                      <c:pt idx="1526">
                        <c:v>2.4416000000000002</c:v>
                      </c:pt>
                      <c:pt idx="1527">
                        <c:v>2.4432</c:v>
                      </c:pt>
                      <c:pt idx="1528">
                        <c:v>2.4448000000000003</c:v>
                      </c:pt>
                      <c:pt idx="1529">
                        <c:v>2.4464000000000001</c:v>
                      </c:pt>
                      <c:pt idx="1530">
                        <c:v>2.448</c:v>
                      </c:pt>
                      <c:pt idx="1531">
                        <c:v>2.4496000000000002</c:v>
                      </c:pt>
                      <c:pt idx="1532">
                        <c:v>2.4512</c:v>
                      </c:pt>
                      <c:pt idx="1533">
                        <c:v>2.4528000000000003</c:v>
                      </c:pt>
                      <c:pt idx="1534">
                        <c:v>2.4544000000000001</c:v>
                      </c:pt>
                      <c:pt idx="1535">
                        <c:v>2.456</c:v>
                      </c:pt>
                      <c:pt idx="1536">
                        <c:v>2.4576000000000002</c:v>
                      </c:pt>
                      <c:pt idx="1537">
                        <c:v>2.4592000000000001</c:v>
                      </c:pt>
                      <c:pt idx="1538">
                        <c:v>2.4608000000000003</c:v>
                      </c:pt>
                      <c:pt idx="1539">
                        <c:v>2.4624000000000001</c:v>
                      </c:pt>
                      <c:pt idx="1540">
                        <c:v>2.464</c:v>
                      </c:pt>
                      <c:pt idx="1541">
                        <c:v>2.4656000000000002</c:v>
                      </c:pt>
                      <c:pt idx="1542">
                        <c:v>2.4672000000000001</c:v>
                      </c:pt>
                      <c:pt idx="1543">
                        <c:v>2.4688000000000003</c:v>
                      </c:pt>
                      <c:pt idx="1544">
                        <c:v>2.4704000000000002</c:v>
                      </c:pt>
                      <c:pt idx="1545">
                        <c:v>2.472</c:v>
                      </c:pt>
                      <c:pt idx="1546">
                        <c:v>2.4736000000000002</c:v>
                      </c:pt>
                      <c:pt idx="1547">
                        <c:v>2.4752000000000001</c:v>
                      </c:pt>
                      <c:pt idx="1548">
                        <c:v>2.4768000000000003</c:v>
                      </c:pt>
                      <c:pt idx="1549">
                        <c:v>2.4784000000000002</c:v>
                      </c:pt>
                      <c:pt idx="1550">
                        <c:v>2.48</c:v>
                      </c:pt>
                      <c:pt idx="1551">
                        <c:v>2.4816000000000003</c:v>
                      </c:pt>
                      <c:pt idx="1552">
                        <c:v>2.4832000000000001</c:v>
                      </c:pt>
                      <c:pt idx="1553">
                        <c:v>2.4847999999999999</c:v>
                      </c:pt>
                      <c:pt idx="1554">
                        <c:v>2.4864000000000002</c:v>
                      </c:pt>
                      <c:pt idx="1555">
                        <c:v>2.488</c:v>
                      </c:pt>
                      <c:pt idx="1556">
                        <c:v>2.4896000000000003</c:v>
                      </c:pt>
                      <c:pt idx="1557">
                        <c:v>2.4912000000000001</c:v>
                      </c:pt>
                      <c:pt idx="1558">
                        <c:v>2.4927999999999999</c:v>
                      </c:pt>
                      <c:pt idx="1559">
                        <c:v>2.4944000000000002</c:v>
                      </c:pt>
                      <c:pt idx="1560">
                        <c:v>2.496</c:v>
                      </c:pt>
                      <c:pt idx="1561">
                        <c:v>2.4976000000000003</c:v>
                      </c:pt>
                      <c:pt idx="1562">
                        <c:v>2.4992000000000001</c:v>
                      </c:pt>
                      <c:pt idx="1563">
                        <c:v>2.5007999999999999</c:v>
                      </c:pt>
                      <c:pt idx="1564">
                        <c:v>2.5024000000000002</c:v>
                      </c:pt>
                      <c:pt idx="1565">
                        <c:v>2.504</c:v>
                      </c:pt>
                      <c:pt idx="1566">
                        <c:v>2.5056000000000003</c:v>
                      </c:pt>
                      <c:pt idx="1567">
                        <c:v>2.5072000000000001</c:v>
                      </c:pt>
                      <c:pt idx="1568">
                        <c:v>2.5087999999999999</c:v>
                      </c:pt>
                      <c:pt idx="1569">
                        <c:v>2.5104000000000002</c:v>
                      </c:pt>
                      <c:pt idx="1570">
                        <c:v>2.512</c:v>
                      </c:pt>
                      <c:pt idx="1571">
                        <c:v>2.5136000000000003</c:v>
                      </c:pt>
                      <c:pt idx="1572">
                        <c:v>2.5152000000000001</c:v>
                      </c:pt>
                      <c:pt idx="1573">
                        <c:v>2.5167999999999999</c:v>
                      </c:pt>
                      <c:pt idx="1574">
                        <c:v>2.5184000000000002</c:v>
                      </c:pt>
                      <c:pt idx="1575">
                        <c:v>2.52</c:v>
                      </c:pt>
                      <c:pt idx="1576">
                        <c:v>2.5216000000000003</c:v>
                      </c:pt>
                      <c:pt idx="1577">
                        <c:v>2.5232000000000001</c:v>
                      </c:pt>
                      <c:pt idx="1578">
                        <c:v>2.5247999999999999</c:v>
                      </c:pt>
                      <c:pt idx="1579">
                        <c:v>2.5264000000000002</c:v>
                      </c:pt>
                      <c:pt idx="1580">
                        <c:v>2.528</c:v>
                      </c:pt>
                      <c:pt idx="1581">
                        <c:v>2.5296000000000003</c:v>
                      </c:pt>
                      <c:pt idx="1582">
                        <c:v>2.5312000000000001</c:v>
                      </c:pt>
                      <c:pt idx="1583">
                        <c:v>2.5327999999999999</c:v>
                      </c:pt>
                      <c:pt idx="1584">
                        <c:v>2.5344000000000002</c:v>
                      </c:pt>
                      <c:pt idx="1585">
                        <c:v>2.536</c:v>
                      </c:pt>
                      <c:pt idx="1586">
                        <c:v>2.5376000000000003</c:v>
                      </c:pt>
                      <c:pt idx="1587">
                        <c:v>2.5392000000000001</c:v>
                      </c:pt>
                      <c:pt idx="1588">
                        <c:v>2.5407999999999999</c:v>
                      </c:pt>
                      <c:pt idx="1589">
                        <c:v>2.5424000000000002</c:v>
                      </c:pt>
                      <c:pt idx="1590">
                        <c:v>2.544</c:v>
                      </c:pt>
                      <c:pt idx="1591">
                        <c:v>2.5456000000000003</c:v>
                      </c:pt>
                      <c:pt idx="1592">
                        <c:v>2.5472000000000001</c:v>
                      </c:pt>
                      <c:pt idx="1593">
                        <c:v>2.5488</c:v>
                      </c:pt>
                      <c:pt idx="1594">
                        <c:v>2.5504000000000002</c:v>
                      </c:pt>
                      <c:pt idx="1595">
                        <c:v>2.552</c:v>
                      </c:pt>
                      <c:pt idx="1596">
                        <c:v>2.5536000000000003</c:v>
                      </c:pt>
                      <c:pt idx="1597">
                        <c:v>2.5552000000000001</c:v>
                      </c:pt>
                      <c:pt idx="1598">
                        <c:v>2.5568</c:v>
                      </c:pt>
                      <c:pt idx="1599">
                        <c:v>2.5584000000000002</c:v>
                      </c:pt>
                      <c:pt idx="1600">
                        <c:v>2.56</c:v>
                      </c:pt>
                      <c:pt idx="1601">
                        <c:v>2.5616000000000003</c:v>
                      </c:pt>
                      <c:pt idx="1602">
                        <c:v>2.5632000000000001</c:v>
                      </c:pt>
                      <c:pt idx="1603">
                        <c:v>2.5648</c:v>
                      </c:pt>
                      <c:pt idx="1604">
                        <c:v>2.5664000000000002</c:v>
                      </c:pt>
                      <c:pt idx="1605">
                        <c:v>2.5680000000000001</c:v>
                      </c:pt>
                      <c:pt idx="1606">
                        <c:v>2.5696000000000003</c:v>
                      </c:pt>
                      <c:pt idx="1607">
                        <c:v>2.5712000000000002</c:v>
                      </c:pt>
                      <c:pt idx="1608">
                        <c:v>2.5728</c:v>
                      </c:pt>
                      <c:pt idx="1609">
                        <c:v>2.5744000000000002</c:v>
                      </c:pt>
                      <c:pt idx="1610">
                        <c:v>2.5760000000000001</c:v>
                      </c:pt>
                      <c:pt idx="1611">
                        <c:v>2.5776000000000003</c:v>
                      </c:pt>
                      <c:pt idx="1612">
                        <c:v>2.5792000000000002</c:v>
                      </c:pt>
                      <c:pt idx="1613">
                        <c:v>2.5808</c:v>
                      </c:pt>
                      <c:pt idx="1614">
                        <c:v>2.5824000000000003</c:v>
                      </c:pt>
                      <c:pt idx="1615">
                        <c:v>2.5840000000000001</c:v>
                      </c:pt>
                      <c:pt idx="1616">
                        <c:v>2.5856000000000003</c:v>
                      </c:pt>
                      <c:pt idx="1617">
                        <c:v>2.5872000000000002</c:v>
                      </c:pt>
                      <c:pt idx="1618">
                        <c:v>2.5888</c:v>
                      </c:pt>
                      <c:pt idx="1619">
                        <c:v>2.5904000000000003</c:v>
                      </c:pt>
                      <c:pt idx="1620">
                        <c:v>2.5920000000000001</c:v>
                      </c:pt>
                      <c:pt idx="1621">
                        <c:v>2.5935999999999999</c:v>
                      </c:pt>
                      <c:pt idx="1622">
                        <c:v>2.5952000000000002</c:v>
                      </c:pt>
                      <c:pt idx="1623">
                        <c:v>2.5968</c:v>
                      </c:pt>
                      <c:pt idx="1624">
                        <c:v>2.5984000000000003</c:v>
                      </c:pt>
                      <c:pt idx="1625">
                        <c:v>2.6</c:v>
                      </c:pt>
                      <c:pt idx="1626">
                        <c:v>2.6015999999999999</c:v>
                      </c:pt>
                      <c:pt idx="1627">
                        <c:v>2.6032000000000002</c:v>
                      </c:pt>
                      <c:pt idx="1628">
                        <c:v>2.6048</c:v>
                      </c:pt>
                      <c:pt idx="1629">
                        <c:v>2.6064000000000003</c:v>
                      </c:pt>
                      <c:pt idx="1630">
                        <c:v>2.6080000000000001</c:v>
                      </c:pt>
                      <c:pt idx="1631">
                        <c:v>2.6095999999999999</c:v>
                      </c:pt>
                      <c:pt idx="1632">
                        <c:v>2.6112000000000002</c:v>
                      </c:pt>
                      <c:pt idx="1633">
                        <c:v>2.6128</c:v>
                      </c:pt>
                      <c:pt idx="1634">
                        <c:v>2.6144000000000003</c:v>
                      </c:pt>
                      <c:pt idx="1635">
                        <c:v>2.6160000000000001</c:v>
                      </c:pt>
                      <c:pt idx="1636">
                        <c:v>2.6175999999999999</c:v>
                      </c:pt>
                      <c:pt idx="1637">
                        <c:v>2.6192000000000002</c:v>
                      </c:pt>
                      <c:pt idx="1638">
                        <c:v>2.6208</c:v>
                      </c:pt>
                      <c:pt idx="1639">
                        <c:v>2.6224000000000003</c:v>
                      </c:pt>
                      <c:pt idx="1640">
                        <c:v>2.6240000000000001</c:v>
                      </c:pt>
                      <c:pt idx="1641">
                        <c:v>2.6255999999999999</c:v>
                      </c:pt>
                      <c:pt idx="1642">
                        <c:v>2.6272000000000002</c:v>
                      </c:pt>
                      <c:pt idx="1643">
                        <c:v>2.6288</c:v>
                      </c:pt>
                      <c:pt idx="1644">
                        <c:v>2.6304000000000003</c:v>
                      </c:pt>
                      <c:pt idx="1645">
                        <c:v>2.6320000000000001</c:v>
                      </c:pt>
                      <c:pt idx="1646">
                        <c:v>2.6335999999999999</c:v>
                      </c:pt>
                      <c:pt idx="1647">
                        <c:v>2.6352000000000002</c:v>
                      </c:pt>
                      <c:pt idx="1648">
                        <c:v>2.6368</c:v>
                      </c:pt>
                      <c:pt idx="1649">
                        <c:v>2.6384000000000003</c:v>
                      </c:pt>
                      <c:pt idx="1650">
                        <c:v>2.64</c:v>
                      </c:pt>
                      <c:pt idx="1651">
                        <c:v>2.6415999999999999</c:v>
                      </c:pt>
                      <c:pt idx="1652">
                        <c:v>2.6432000000000002</c:v>
                      </c:pt>
                      <c:pt idx="1653">
                        <c:v>2.6448</c:v>
                      </c:pt>
                      <c:pt idx="1654">
                        <c:v>2.6464000000000003</c:v>
                      </c:pt>
                      <c:pt idx="1655">
                        <c:v>2.6480000000000001</c:v>
                      </c:pt>
                      <c:pt idx="1656">
                        <c:v>2.6496</c:v>
                      </c:pt>
                      <c:pt idx="1657">
                        <c:v>2.6512000000000002</c:v>
                      </c:pt>
                      <c:pt idx="1658">
                        <c:v>2.6528</c:v>
                      </c:pt>
                      <c:pt idx="1659">
                        <c:v>2.6544000000000003</c:v>
                      </c:pt>
                      <c:pt idx="1660">
                        <c:v>2.6560000000000001</c:v>
                      </c:pt>
                      <c:pt idx="1661">
                        <c:v>2.6576</c:v>
                      </c:pt>
                      <c:pt idx="1662">
                        <c:v>2.6592000000000002</c:v>
                      </c:pt>
                      <c:pt idx="1663">
                        <c:v>2.6608000000000001</c:v>
                      </c:pt>
                      <c:pt idx="1664">
                        <c:v>2.6624000000000003</c:v>
                      </c:pt>
                      <c:pt idx="1665">
                        <c:v>2.6640000000000001</c:v>
                      </c:pt>
                      <c:pt idx="1666">
                        <c:v>2.6656</c:v>
                      </c:pt>
                      <c:pt idx="1667">
                        <c:v>2.6672000000000002</c:v>
                      </c:pt>
                      <c:pt idx="1668">
                        <c:v>2.6688000000000001</c:v>
                      </c:pt>
                      <c:pt idx="1669">
                        <c:v>2.6704000000000003</c:v>
                      </c:pt>
                      <c:pt idx="1670">
                        <c:v>2.6720000000000002</c:v>
                      </c:pt>
                      <c:pt idx="1671">
                        <c:v>2.6736</c:v>
                      </c:pt>
                      <c:pt idx="1672">
                        <c:v>2.6752000000000002</c:v>
                      </c:pt>
                      <c:pt idx="1673">
                        <c:v>2.6768000000000001</c:v>
                      </c:pt>
                      <c:pt idx="1674">
                        <c:v>2.6784000000000003</c:v>
                      </c:pt>
                      <c:pt idx="1675">
                        <c:v>2.68</c:v>
                      </c:pt>
                      <c:pt idx="1676">
                        <c:v>2.6816</c:v>
                      </c:pt>
                      <c:pt idx="1677">
                        <c:v>2.6832000000000003</c:v>
                      </c:pt>
                      <c:pt idx="1678">
                        <c:v>2.6848000000000001</c:v>
                      </c:pt>
                      <c:pt idx="1679">
                        <c:v>2.6864000000000003</c:v>
                      </c:pt>
                      <c:pt idx="1680">
                        <c:v>2.6880000000000002</c:v>
                      </c:pt>
                      <c:pt idx="1681">
                        <c:v>2.6896</c:v>
                      </c:pt>
                      <c:pt idx="1682">
                        <c:v>2.6912000000000003</c:v>
                      </c:pt>
                      <c:pt idx="1683">
                        <c:v>2.6928000000000001</c:v>
                      </c:pt>
                      <c:pt idx="1684">
                        <c:v>2.6944000000000004</c:v>
                      </c:pt>
                      <c:pt idx="1685">
                        <c:v>2.6960000000000002</c:v>
                      </c:pt>
                      <c:pt idx="1686">
                        <c:v>2.6976</c:v>
                      </c:pt>
                      <c:pt idx="1687">
                        <c:v>2.6992000000000003</c:v>
                      </c:pt>
                      <c:pt idx="1688">
                        <c:v>2.7008000000000001</c:v>
                      </c:pt>
                      <c:pt idx="1689">
                        <c:v>2.7023999999999999</c:v>
                      </c:pt>
                      <c:pt idx="1690">
                        <c:v>2.7040000000000002</c:v>
                      </c:pt>
                      <c:pt idx="1691">
                        <c:v>2.7056</c:v>
                      </c:pt>
                      <c:pt idx="1692">
                        <c:v>2.7072000000000003</c:v>
                      </c:pt>
                      <c:pt idx="1693">
                        <c:v>2.7088000000000001</c:v>
                      </c:pt>
                      <c:pt idx="1694">
                        <c:v>2.7103999999999999</c:v>
                      </c:pt>
                      <c:pt idx="1695">
                        <c:v>2.7120000000000002</c:v>
                      </c:pt>
                      <c:pt idx="1696">
                        <c:v>2.7136</c:v>
                      </c:pt>
                      <c:pt idx="1697">
                        <c:v>2.7152000000000003</c:v>
                      </c:pt>
                      <c:pt idx="1698">
                        <c:v>2.7168000000000001</c:v>
                      </c:pt>
                      <c:pt idx="1699">
                        <c:v>2.7183999999999999</c:v>
                      </c:pt>
                      <c:pt idx="1700">
                        <c:v>2.72</c:v>
                      </c:pt>
                      <c:pt idx="1701">
                        <c:v>2.7216</c:v>
                      </c:pt>
                      <c:pt idx="1702">
                        <c:v>2.7232000000000003</c:v>
                      </c:pt>
                      <c:pt idx="1703">
                        <c:v>2.7248000000000001</c:v>
                      </c:pt>
                      <c:pt idx="1704">
                        <c:v>2.7263999999999999</c:v>
                      </c:pt>
                      <c:pt idx="1705">
                        <c:v>2.7280000000000002</c:v>
                      </c:pt>
                      <c:pt idx="1706">
                        <c:v>2.7296</c:v>
                      </c:pt>
                      <c:pt idx="1707">
                        <c:v>2.7312000000000003</c:v>
                      </c:pt>
                      <c:pt idx="1708">
                        <c:v>2.7328000000000001</c:v>
                      </c:pt>
                      <c:pt idx="1709">
                        <c:v>2.7343999999999999</c:v>
                      </c:pt>
                      <c:pt idx="1710">
                        <c:v>2.7360000000000002</c:v>
                      </c:pt>
                      <c:pt idx="1711">
                        <c:v>2.7376</c:v>
                      </c:pt>
                      <c:pt idx="1712">
                        <c:v>2.7392000000000003</c:v>
                      </c:pt>
                      <c:pt idx="1713">
                        <c:v>2.7408000000000001</c:v>
                      </c:pt>
                      <c:pt idx="1714">
                        <c:v>2.7423999999999999</c:v>
                      </c:pt>
                      <c:pt idx="1715">
                        <c:v>2.7440000000000002</c:v>
                      </c:pt>
                      <c:pt idx="1716">
                        <c:v>2.7456</c:v>
                      </c:pt>
                      <c:pt idx="1717">
                        <c:v>2.7472000000000003</c:v>
                      </c:pt>
                      <c:pt idx="1718">
                        <c:v>2.7488000000000001</c:v>
                      </c:pt>
                      <c:pt idx="1719">
                        <c:v>2.7504</c:v>
                      </c:pt>
                      <c:pt idx="1720">
                        <c:v>2.7520000000000002</c:v>
                      </c:pt>
                      <c:pt idx="1721">
                        <c:v>2.7536</c:v>
                      </c:pt>
                      <c:pt idx="1722">
                        <c:v>2.7552000000000003</c:v>
                      </c:pt>
                      <c:pt idx="1723">
                        <c:v>2.7568000000000001</c:v>
                      </c:pt>
                      <c:pt idx="1724">
                        <c:v>2.7584</c:v>
                      </c:pt>
                      <c:pt idx="1725">
                        <c:v>2.7600000000000002</c:v>
                      </c:pt>
                      <c:pt idx="1726">
                        <c:v>2.7616000000000001</c:v>
                      </c:pt>
                      <c:pt idx="1727">
                        <c:v>2.7632000000000003</c:v>
                      </c:pt>
                      <c:pt idx="1728">
                        <c:v>2.7648000000000001</c:v>
                      </c:pt>
                      <c:pt idx="1729">
                        <c:v>2.7664</c:v>
                      </c:pt>
                      <c:pt idx="1730">
                        <c:v>2.7680000000000002</c:v>
                      </c:pt>
                      <c:pt idx="1731">
                        <c:v>2.7696000000000001</c:v>
                      </c:pt>
                      <c:pt idx="1732">
                        <c:v>2.7712000000000003</c:v>
                      </c:pt>
                      <c:pt idx="1733">
                        <c:v>2.7728000000000002</c:v>
                      </c:pt>
                      <c:pt idx="1734">
                        <c:v>2.7744</c:v>
                      </c:pt>
                      <c:pt idx="1735">
                        <c:v>2.7760000000000002</c:v>
                      </c:pt>
                      <c:pt idx="1736">
                        <c:v>2.7776000000000001</c:v>
                      </c:pt>
                      <c:pt idx="1737">
                        <c:v>2.7792000000000003</c:v>
                      </c:pt>
                      <c:pt idx="1738">
                        <c:v>2.7808000000000002</c:v>
                      </c:pt>
                      <c:pt idx="1739">
                        <c:v>2.7824</c:v>
                      </c:pt>
                      <c:pt idx="1740">
                        <c:v>2.7840000000000003</c:v>
                      </c:pt>
                      <c:pt idx="1741">
                        <c:v>2.7856000000000001</c:v>
                      </c:pt>
                      <c:pt idx="1742">
                        <c:v>2.7872000000000003</c:v>
                      </c:pt>
                      <c:pt idx="1743">
                        <c:v>2.7888000000000002</c:v>
                      </c:pt>
                      <c:pt idx="1744">
                        <c:v>2.7904</c:v>
                      </c:pt>
                      <c:pt idx="1745">
                        <c:v>2.7920000000000003</c:v>
                      </c:pt>
                      <c:pt idx="1746">
                        <c:v>2.7936000000000001</c:v>
                      </c:pt>
                      <c:pt idx="1747">
                        <c:v>2.7952000000000004</c:v>
                      </c:pt>
                      <c:pt idx="1748">
                        <c:v>2.7968000000000002</c:v>
                      </c:pt>
                      <c:pt idx="1749">
                        <c:v>2.7984</c:v>
                      </c:pt>
                      <c:pt idx="1750">
                        <c:v>2.8000000000000003</c:v>
                      </c:pt>
                      <c:pt idx="1751">
                        <c:v>2.8016000000000001</c:v>
                      </c:pt>
                      <c:pt idx="1752">
                        <c:v>2.8031999999999999</c:v>
                      </c:pt>
                      <c:pt idx="1753">
                        <c:v>2.8048000000000002</c:v>
                      </c:pt>
                      <c:pt idx="1754">
                        <c:v>2.8064</c:v>
                      </c:pt>
                      <c:pt idx="1755">
                        <c:v>2.8080000000000003</c:v>
                      </c:pt>
                      <c:pt idx="1756">
                        <c:v>2.8096000000000001</c:v>
                      </c:pt>
                      <c:pt idx="1757">
                        <c:v>2.8111999999999999</c:v>
                      </c:pt>
                      <c:pt idx="1758">
                        <c:v>2.8128000000000002</c:v>
                      </c:pt>
                      <c:pt idx="1759">
                        <c:v>2.8144</c:v>
                      </c:pt>
                      <c:pt idx="1760">
                        <c:v>2.8160000000000003</c:v>
                      </c:pt>
                      <c:pt idx="1761">
                        <c:v>2.8176000000000001</c:v>
                      </c:pt>
                      <c:pt idx="1762">
                        <c:v>2.8191999999999999</c:v>
                      </c:pt>
                      <c:pt idx="1763">
                        <c:v>2.8208000000000002</c:v>
                      </c:pt>
                      <c:pt idx="1764">
                        <c:v>2.8224</c:v>
                      </c:pt>
                      <c:pt idx="1765">
                        <c:v>2.8240000000000003</c:v>
                      </c:pt>
                      <c:pt idx="1766">
                        <c:v>2.8256000000000001</c:v>
                      </c:pt>
                      <c:pt idx="1767">
                        <c:v>2.8271999999999999</c:v>
                      </c:pt>
                      <c:pt idx="1768">
                        <c:v>2.8288000000000002</c:v>
                      </c:pt>
                      <c:pt idx="1769">
                        <c:v>2.8304</c:v>
                      </c:pt>
                      <c:pt idx="1770">
                        <c:v>2.8320000000000003</c:v>
                      </c:pt>
                      <c:pt idx="1771">
                        <c:v>2.8336000000000001</c:v>
                      </c:pt>
                      <c:pt idx="1772">
                        <c:v>2.8351999999999999</c:v>
                      </c:pt>
                      <c:pt idx="1773">
                        <c:v>2.8368000000000002</c:v>
                      </c:pt>
                      <c:pt idx="1774">
                        <c:v>2.8384</c:v>
                      </c:pt>
                      <c:pt idx="1775">
                        <c:v>2.8400000000000003</c:v>
                      </c:pt>
                      <c:pt idx="1776">
                        <c:v>2.8416000000000001</c:v>
                      </c:pt>
                      <c:pt idx="1777">
                        <c:v>2.8431999999999999</c:v>
                      </c:pt>
                      <c:pt idx="1778">
                        <c:v>2.8448000000000002</c:v>
                      </c:pt>
                      <c:pt idx="1779">
                        <c:v>2.8464</c:v>
                      </c:pt>
                      <c:pt idx="1780">
                        <c:v>2.8480000000000003</c:v>
                      </c:pt>
                      <c:pt idx="1781">
                        <c:v>2.8496000000000001</c:v>
                      </c:pt>
                      <c:pt idx="1782">
                        <c:v>2.8512</c:v>
                      </c:pt>
                      <c:pt idx="1783">
                        <c:v>2.8528000000000002</c:v>
                      </c:pt>
                      <c:pt idx="1784">
                        <c:v>2.8544</c:v>
                      </c:pt>
                      <c:pt idx="1785">
                        <c:v>2.8560000000000003</c:v>
                      </c:pt>
                      <c:pt idx="1786">
                        <c:v>2.8576000000000001</c:v>
                      </c:pt>
                      <c:pt idx="1787">
                        <c:v>2.8592</c:v>
                      </c:pt>
                      <c:pt idx="1788">
                        <c:v>2.8608000000000002</c:v>
                      </c:pt>
                      <c:pt idx="1789">
                        <c:v>2.8624000000000001</c:v>
                      </c:pt>
                      <c:pt idx="1790">
                        <c:v>2.8640000000000003</c:v>
                      </c:pt>
                      <c:pt idx="1791">
                        <c:v>2.8656000000000001</c:v>
                      </c:pt>
                      <c:pt idx="1792">
                        <c:v>2.8672</c:v>
                      </c:pt>
                      <c:pt idx="1793">
                        <c:v>2.8688000000000002</c:v>
                      </c:pt>
                      <c:pt idx="1794">
                        <c:v>2.8704000000000001</c:v>
                      </c:pt>
                      <c:pt idx="1795">
                        <c:v>2.8720000000000003</c:v>
                      </c:pt>
                      <c:pt idx="1796">
                        <c:v>2.8736000000000002</c:v>
                      </c:pt>
                      <c:pt idx="1797">
                        <c:v>2.8752</c:v>
                      </c:pt>
                      <c:pt idx="1798">
                        <c:v>2.8768000000000002</c:v>
                      </c:pt>
                      <c:pt idx="1799">
                        <c:v>2.8784000000000001</c:v>
                      </c:pt>
                      <c:pt idx="1800">
                        <c:v>2.8800000000000003</c:v>
                      </c:pt>
                      <c:pt idx="1801">
                        <c:v>2.8816000000000002</c:v>
                      </c:pt>
                      <c:pt idx="1802">
                        <c:v>2.8832</c:v>
                      </c:pt>
                      <c:pt idx="1803">
                        <c:v>2.8848000000000003</c:v>
                      </c:pt>
                      <c:pt idx="1804">
                        <c:v>2.8864000000000001</c:v>
                      </c:pt>
                      <c:pt idx="1805">
                        <c:v>2.8880000000000003</c:v>
                      </c:pt>
                      <c:pt idx="1806">
                        <c:v>2.8896000000000002</c:v>
                      </c:pt>
                      <c:pt idx="1807">
                        <c:v>2.8912</c:v>
                      </c:pt>
                      <c:pt idx="1808">
                        <c:v>2.8928000000000003</c:v>
                      </c:pt>
                      <c:pt idx="1809">
                        <c:v>2.8944000000000001</c:v>
                      </c:pt>
                      <c:pt idx="1810">
                        <c:v>2.8960000000000004</c:v>
                      </c:pt>
                      <c:pt idx="1811">
                        <c:v>2.8976000000000002</c:v>
                      </c:pt>
                      <c:pt idx="1812">
                        <c:v>2.8992</c:v>
                      </c:pt>
                      <c:pt idx="1813">
                        <c:v>2.9008000000000003</c:v>
                      </c:pt>
                      <c:pt idx="1814">
                        <c:v>2.9024000000000001</c:v>
                      </c:pt>
                      <c:pt idx="1815">
                        <c:v>2.9040000000000004</c:v>
                      </c:pt>
                      <c:pt idx="1816">
                        <c:v>2.9056000000000002</c:v>
                      </c:pt>
                      <c:pt idx="1817">
                        <c:v>2.9072</c:v>
                      </c:pt>
                      <c:pt idx="1818">
                        <c:v>2.9088000000000003</c:v>
                      </c:pt>
                      <c:pt idx="1819">
                        <c:v>2.9104000000000001</c:v>
                      </c:pt>
                      <c:pt idx="1820">
                        <c:v>2.9119999999999999</c:v>
                      </c:pt>
                      <c:pt idx="1821">
                        <c:v>2.9136000000000002</c:v>
                      </c:pt>
                      <c:pt idx="1822">
                        <c:v>2.9152</c:v>
                      </c:pt>
                      <c:pt idx="1823">
                        <c:v>2.9168000000000003</c:v>
                      </c:pt>
                      <c:pt idx="1824">
                        <c:v>2.9184000000000001</c:v>
                      </c:pt>
                      <c:pt idx="1825">
                        <c:v>2.92</c:v>
                      </c:pt>
                      <c:pt idx="1826">
                        <c:v>2.9216000000000002</c:v>
                      </c:pt>
                      <c:pt idx="1827">
                        <c:v>2.9232</c:v>
                      </c:pt>
                      <c:pt idx="1828">
                        <c:v>2.9248000000000003</c:v>
                      </c:pt>
                      <c:pt idx="1829">
                        <c:v>2.9264000000000001</c:v>
                      </c:pt>
                      <c:pt idx="1830">
                        <c:v>2.9279999999999999</c:v>
                      </c:pt>
                      <c:pt idx="1831">
                        <c:v>2.9296000000000002</c:v>
                      </c:pt>
                      <c:pt idx="1832">
                        <c:v>2.9312</c:v>
                      </c:pt>
                      <c:pt idx="1833">
                        <c:v>2.9328000000000003</c:v>
                      </c:pt>
                      <c:pt idx="1834">
                        <c:v>2.9344000000000001</c:v>
                      </c:pt>
                      <c:pt idx="1835">
                        <c:v>2.9359999999999999</c:v>
                      </c:pt>
                      <c:pt idx="1836">
                        <c:v>2.9376000000000002</c:v>
                      </c:pt>
                      <c:pt idx="1837">
                        <c:v>2.9392</c:v>
                      </c:pt>
                      <c:pt idx="1838">
                        <c:v>2.9408000000000003</c:v>
                      </c:pt>
                      <c:pt idx="1839">
                        <c:v>2.9424000000000001</c:v>
                      </c:pt>
                      <c:pt idx="1840">
                        <c:v>2.944</c:v>
                      </c:pt>
                      <c:pt idx="1841">
                        <c:v>2.9456000000000002</c:v>
                      </c:pt>
                      <c:pt idx="1842">
                        <c:v>2.9472</c:v>
                      </c:pt>
                      <c:pt idx="1843">
                        <c:v>2.9488000000000003</c:v>
                      </c:pt>
                      <c:pt idx="1844">
                        <c:v>2.9504000000000001</c:v>
                      </c:pt>
                      <c:pt idx="1845">
                        <c:v>2.952</c:v>
                      </c:pt>
                      <c:pt idx="1846">
                        <c:v>2.9536000000000002</c:v>
                      </c:pt>
                      <c:pt idx="1847">
                        <c:v>2.9552</c:v>
                      </c:pt>
                      <c:pt idx="1848">
                        <c:v>2.9568000000000003</c:v>
                      </c:pt>
                      <c:pt idx="1849">
                        <c:v>2.9584000000000001</c:v>
                      </c:pt>
                      <c:pt idx="1850">
                        <c:v>2.96</c:v>
                      </c:pt>
                      <c:pt idx="1851">
                        <c:v>2.9616000000000002</c:v>
                      </c:pt>
                      <c:pt idx="1852">
                        <c:v>2.9632000000000001</c:v>
                      </c:pt>
                      <c:pt idx="1853">
                        <c:v>2.9648000000000003</c:v>
                      </c:pt>
                      <c:pt idx="1854">
                        <c:v>2.9664000000000001</c:v>
                      </c:pt>
                      <c:pt idx="1855">
                        <c:v>2.968</c:v>
                      </c:pt>
                      <c:pt idx="1856">
                        <c:v>2.9696000000000002</c:v>
                      </c:pt>
                      <c:pt idx="1857">
                        <c:v>2.9712000000000001</c:v>
                      </c:pt>
                      <c:pt idx="1858">
                        <c:v>2.9728000000000003</c:v>
                      </c:pt>
                      <c:pt idx="1859">
                        <c:v>2.9744000000000002</c:v>
                      </c:pt>
                      <c:pt idx="1860">
                        <c:v>2.976</c:v>
                      </c:pt>
                      <c:pt idx="1861">
                        <c:v>2.9776000000000002</c:v>
                      </c:pt>
                      <c:pt idx="1862">
                        <c:v>2.9792000000000001</c:v>
                      </c:pt>
                      <c:pt idx="1863">
                        <c:v>2.9808000000000003</c:v>
                      </c:pt>
                      <c:pt idx="1864">
                        <c:v>2.9824000000000002</c:v>
                      </c:pt>
                      <c:pt idx="1865">
                        <c:v>2.984</c:v>
                      </c:pt>
                      <c:pt idx="1866">
                        <c:v>2.9856000000000003</c:v>
                      </c:pt>
                      <c:pt idx="1867">
                        <c:v>2.9872000000000001</c:v>
                      </c:pt>
                      <c:pt idx="1868">
                        <c:v>2.9888000000000003</c:v>
                      </c:pt>
                      <c:pt idx="1869">
                        <c:v>2.9904000000000002</c:v>
                      </c:pt>
                      <c:pt idx="1870">
                        <c:v>2.992</c:v>
                      </c:pt>
                      <c:pt idx="1871">
                        <c:v>2.9936000000000003</c:v>
                      </c:pt>
                      <c:pt idx="1872">
                        <c:v>2.9952000000000001</c:v>
                      </c:pt>
                      <c:pt idx="1873">
                        <c:v>2.9968000000000004</c:v>
                      </c:pt>
                      <c:pt idx="1874">
                        <c:v>2.9984000000000002</c:v>
                      </c:pt>
                      <c:pt idx="1875">
                        <c:v>3</c:v>
                      </c:pt>
                      <c:pt idx="1876">
                        <c:v>3.0016000000000003</c:v>
                      </c:pt>
                      <c:pt idx="1877">
                        <c:v>3.0032000000000001</c:v>
                      </c:pt>
                      <c:pt idx="1878">
                        <c:v>3.0048000000000004</c:v>
                      </c:pt>
                      <c:pt idx="1879">
                        <c:v>3.0064000000000002</c:v>
                      </c:pt>
                      <c:pt idx="1880">
                        <c:v>3.008</c:v>
                      </c:pt>
                      <c:pt idx="1881">
                        <c:v>3.0096000000000003</c:v>
                      </c:pt>
                      <c:pt idx="1882">
                        <c:v>3.0112000000000001</c:v>
                      </c:pt>
                      <c:pt idx="1883">
                        <c:v>3.0127999999999999</c:v>
                      </c:pt>
                      <c:pt idx="1884">
                        <c:v>3.0144000000000002</c:v>
                      </c:pt>
                      <c:pt idx="1885">
                        <c:v>3.016</c:v>
                      </c:pt>
                      <c:pt idx="1886">
                        <c:v>3.0176000000000003</c:v>
                      </c:pt>
                      <c:pt idx="1887">
                        <c:v>3.0192000000000001</c:v>
                      </c:pt>
                      <c:pt idx="1888">
                        <c:v>3.0207999999999999</c:v>
                      </c:pt>
                      <c:pt idx="1889">
                        <c:v>3.0224000000000002</c:v>
                      </c:pt>
                      <c:pt idx="1890">
                        <c:v>3.024</c:v>
                      </c:pt>
                      <c:pt idx="1891">
                        <c:v>3.0256000000000003</c:v>
                      </c:pt>
                      <c:pt idx="1892">
                        <c:v>3.0272000000000001</c:v>
                      </c:pt>
                      <c:pt idx="1893">
                        <c:v>3.0287999999999999</c:v>
                      </c:pt>
                      <c:pt idx="1894">
                        <c:v>3.0304000000000002</c:v>
                      </c:pt>
                      <c:pt idx="1895">
                        <c:v>3.032</c:v>
                      </c:pt>
                      <c:pt idx="1896">
                        <c:v>3.0336000000000003</c:v>
                      </c:pt>
                      <c:pt idx="1897">
                        <c:v>3.0352000000000001</c:v>
                      </c:pt>
                      <c:pt idx="1898">
                        <c:v>3.0367999999999999</c:v>
                      </c:pt>
                      <c:pt idx="1899">
                        <c:v>3.0384000000000002</c:v>
                      </c:pt>
                      <c:pt idx="1900">
                        <c:v>3.04</c:v>
                      </c:pt>
                      <c:pt idx="1901">
                        <c:v>3.0416000000000003</c:v>
                      </c:pt>
                      <c:pt idx="1902">
                        <c:v>3.0432000000000001</c:v>
                      </c:pt>
                      <c:pt idx="1903">
                        <c:v>3.0448</c:v>
                      </c:pt>
                      <c:pt idx="1904">
                        <c:v>3.0464000000000002</c:v>
                      </c:pt>
                      <c:pt idx="1905">
                        <c:v>3.048</c:v>
                      </c:pt>
                      <c:pt idx="1906">
                        <c:v>3.0496000000000003</c:v>
                      </c:pt>
                      <c:pt idx="1907">
                        <c:v>3.0512000000000001</c:v>
                      </c:pt>
                      <c:pt idx="1908">
                        <c:v>3.0528</c:v>
                      </c:pt>
                      <c:pt idx="1909">
                        <c:v>3.0544000000000002</c:v>
                      </c:pt>
                      <c:pt idx="1910">
                        <c:v>3.056</c:v>
                      </c:pt>
                      <c:pt idx="1911">
                        <c:v>3.0576000000000003</c:v>
                      </c:pt>
                      <c:pt idx="1912">
                        <c:v>3.0592000000000001</c:v>
                      </c:pt>
                      <c:pt idx="1913">
                        <c:v>3.0608</c:v>
                      </c:pt>
                      <c:pt idx="1914">
                        <c:v>3.0624000000000002</c:v>
                      </c:pt>
                      <c:pt idx="1915">
                        <c:v>3.0640000000000001</c:v>
                      </c:pt>
                      <c:pt idx="1916">
                        <c:v>3.0656000000000003</c:v>
                      </c:pt>
                      <c:pt idx="1917">
                        <c:v>3.0672000000000001</c:v>
                      </c:pt>
                      <c:pt idx="1918">
                        <c:v>3.0688</c:v>
                      </c:pt>
                      <c:pt idx="1919">
                        <c:v>3.0704000000000002</c:v>
                      </c:pt>
                      <c:pt idx="1920">
                        <c:v>3.0720000000000001</c:v>
                      </c:pt>
                      <c:pt idx="1921">
                        <c:v>3.0736000000000003</c:v>
                      </c:pt>
                      <c:pt idx="1922">
                        <c:v>3.0752000000000002</c:v>
                      </c:pt>
                      <c:pt idx="1923">
                        <c:v>3.0768</c:v>
                      </c:pt>
                      <c:pt idx="1924">
                        <c:v>3.0784000000000002</c:v>
                      </c:pt>
                      <c:pt idx="1925">
                        <c:v>3.08</c:v>
                      </c:pt>
                      <c:pt idx="1926">
                        <c:v>3.0816000000000003</c:v>
                      </c:pt>
                      <c:pt idx="1927">
                        <c:v>3.0832000000000002</c:v>
                      </c:pt>
                      <c:pt idx="1928">
                        <c:v>3.0848</c:v>
                      </c:pt>
                      <c:pt idx="1929">
                        <c:v>3.0864000000000003</c:v>
                      </c:pt>
                      <c:pt idx="1930">
                        <c:v>3.0880000000000001</c:v>
                      </c:pt>
                      <c:pt idx="1931">
                        <c:v>3.0896000000000003</c:v>
                      </c:pt>
                      <c:pt idx="1932">
                        <c:v>3.0912000000000002</c:v>
                      </c:pt>
                      <c:pt idx="1933">
                        <c:v>3.0928</c:v>
                      </c:pt>
                      <c:pt idx="1934">
                        <c:v>3.0944000000000003</c:v>
                      </c:pt>
                      <c:pt idx="1935">
                        <c:v>3.0960000000000001</c:v>
                      </c:pt>
                      <c:pt idx="1936">
                        <c:v>3.0976000000000004</c:v>
                      </c:pt>
                      <c:pt idx="1937">
                        <c:v>3.0992000000000002</c:v>
                      </c:pt>
                      <c:pt idx="1938">
                        <c:v>3.1008</c:v>
                      </c:pt>
                      <c:pt idx="1939">
                        <c:v>3.1024000000000003</c:v>
                      </c:pt>
                      <c:pt idx="1940">
                        <c:v>3.1040000000000001</c:v>
                      </c:pt>
                      <c:pt idx="1941">
                        <c:v>3.1056000000000004</c:v>
                      </c:pt>
                      <c:pt idx="1942">
                        <c:v>3.1072000000000002</c:v>
                      </c:pt>
                      <c:pt idx="1943">
                        <c:v>3.1088</c:v>
                      </c:pt>
                      <c:pt idx="1944">
                        <c:v>3.1104000000000003</c:v>
                      </c:pt>
                      <c:pt idx="1945">
                        <c:v>3.1120000000000001</c:v>
                      </c:pt>
                      <c:pt idx="1946">
                        <c:v>3.1136000000000004</c:v>
                      </c:pt>
                      <c:pt idx="1947">
                        <c:v>3.1152000000000002</c:v>
                      </c:pt>
                      <c:pt idx="1948">
                        <c:v>3.1168</c:v>
                      </c:pt>
                      <c:pt idx="1949">
                        <c:v>3.1184000000000003</c:v>
                      </c:pt>
                      <c:pt idx="1950">
                        <c:v>3.12</c:v>
                      </c:pt>
                      <c:pt idx="1951">
                        <c:v>3.1215999999999999</c:v>
                      </c:pt>
                      <c:pt idx="1952">
                        <c:v>3.1232000000000002</c:v>
                      </c:pt>
                      <c:pt idx="1953">
                        <c:v>3.1248</c:v>
                      </c:pt>
                      <c:pt idx="1954">
                        <c:v>3.1264000000000003</c:v>
                      </c:pt>
                      <c:pt idx="1955">
                        <c:v>3.1280000000000001</c:v>
                      </c:pt>
                      <c:pt idx="1956">
                        <c:v>3.1295999999999999</c:v>
                      </c:pt>
                      <c:pt idx="1957">
                        <c:v>3.1312000000000002</c:v>
                      </c:pt>
                      <c:pt idx="1958">
                        <c:v>3.1328</c:v>
                      </c:pt>
                      <c:pt idx="1959">
                        <c:v>3.1344000000000003</c:v>
                      </c:pt>
                      <c:pt idx="1960">
                        <c:v>3.1360000000000001</c:v>
                      </c:pt>
                      <c:pt idx="1961">
                        <c:v>3.1375999999999999</c:v>
                      </c:pt>
                      <c:pt idx="1962">
                        <c:v>3.1392000000000002</c:v>
                      </c:pt>
                      <c:pt idx="1963">
                        <c:v>3.1408</c:v>
                      </c:pt>
                      <c:pt idx="1964">
                        <c:v>3.1424000000000003</c:v>
                      </c:pt>
                      <c:pt idx="1965">
                        <c:v>3.1440000000000001</c:v>
                      </c:pt>
                      <c:pt idx="1966">
                        <c:v>3.1456</c:v>
                      </c:pt>
                      <c:pt idx="1967">
                        <c:v>3.1472000000000002</c:v>
                      </c:pt>
                      <c:pt idx="1968">
                        <c:v>3.1488</c:v>
                      </c:pt>
                      <c:pt idx="1969">
                        <c:v>3.1504000000000003</c:v>
                      </c:pt>
                      <c:pt idx="1970">
                        <c:v>3.1520000000000001</c:v>
                      </c:pt>
                      <c:pt idx="1971">
                        <c:v>3.1536</c:v>
                      </c:pt>
                      <c:pt idx="1972">
                        <c:v>3.1552000000000002</c:v>
                      </c:pt>
                      <c:pt idx="1973">
                        <c:v>3.1568000000000001</c:v>
                      </c:pt>
                      <c:pt idx="1974">
                        <c:v>3.1584000000000003</c:v>
                      </c:pt>
                      <c:pt idx="1975">
                        <c:v>3.16</c:v>
                      </c:pt>
                      <c:pt idx="1976">
                        <c:v>3.1616</c:v>
                      </c:pt>
                      <c:pt idx="1977">
                        <c:v>3.1632000000000002</c:v>
                      </c:pt>
                      <c:pt idx="1978">
                        <c:v>3.1648000000000001</c:v>
                      </c:pt>
                      <c:pt idx="1979">
                        <c:v>3.1664000000000003</c:v>
                      </c:pt>
                      <c:pt idx="1980">
                        <c:v>3.1680000000000001</c:v>
                      </c:pt>
                      <c:pt idx="1981">
                        <c:v>3.1696</c:v>
                      </c:pt>
                      <c:pt idx="1982">
                        <c:v>3.1712000000000002</c:v>
                      </c:pt>
                      <c:pt idx="1983">
                        <c:v>3.1728000000000001</c:v>
                      </c:pt>
                      <c:pt idx="1984">
                        <c:v>3.1744000000000003</c:v>
                      </c:pt>
                      <c:pt idx="1985">
                        <c:v>3.1760000000000002</c:v>
                      </c:pt>
                      <c:pt idx="1986">
                        <c:v>3.1776</c:v>
                      </c:pt>
                      <c:pt idx="1987">
                        <c:v>3.1792000000000002</c:v>
                      </c:pt>
                      <c:pt idx="1988">
                        <c:v>3.1808000000000001</c:v>
                      </c:pt>
                      <c:pt idx="1989">
                        <c:v>3.1824000000000003</c:v>
                      </c:pt>
                      <c:pt idx="1990">
                        <c:v>3.1840000000000002</c:v>
                      </c:pt>
                      <c:pt idx="1991">
                        <c:v>3.1856</c:v>
                      </c:pt>
                      <c:pt idx="1992">
                        <c:v>3.1872000000000003</c:v>
                      </c:pt>
                      <c:pt idx="1993">
                        <c:v>3.1888000000000001</c:v>
                      </c:pt>
                      <c:pt idx="1994">
                        <c:v>3.1904000000000003</c:v>
                      </c:pt>
                      <c:pt idx="1995">
                        <c:v>3.1920000000000002</c:v>
                      </c:pt>
                      <c:pt idx="1996">
                        <c:v>3.1936</c:v>
                      </c:pt>
                      <c:pt idx="1997">
                        <c:v>3.1952000000000003</c:v>
                      </c:pt>
                      <c:pt idx="1998">
                        <c:v>3.1968000000000001</c:v>
                      </c:pt>
                      <c:pt idx="1999">
                        <c:v>3.1984000000000004</c:v>
                      </c:pt>
                      <c:pt idx="2000">
                        <c:v>3.2</c:v>
                      </c:pt>
                      <c:pt idx="2001">
                        <c:v>3.2016</c:v>
                      </c:pt>
                      <c:pt idx="2002">
                        <c:v>3.2032000000000003</c:v>
                      </c:pt>
                      <c:pt idx="2003">
                        <c:v>3.2048000000000001</c:v>
                      </c:pt>
                      <c:pt idx="2004">
                        <c:v>3.2064000000000004</c:v>
                      </c:pt>
                      <c:pt idx="2005">
                        <c:v>3.2080000000000002</c:v>
                      </c:pt>
                      <c:pt idx="2006">
                        <c:v>3.2096</c:v>
                      </c:pt>
                      <c:pt idx="2007">
                        <c:v>3.2112000000000003</c:v>
                      </c:pt>
                      <c:pt idx="2008">
                        <c:v>3.2128000000000001</c:v>
                      </c:pt>
                      <c:pt idx="2009">
                        <c:v>3.2144000000000004</c:v>
                      </c:pt>
                      <c:pt idx="2010">
                        <c:v>3.2160000000000002</c:v>
                      </c:pt>
                      <c:pt idx="2011">
                        <c:v>3.2176</c:v>
                      </c:pt>
                      <c:pt idx="2012">
                        <c:v>3.2192000000000003</c:v>
                      </c:pt>
                      <c:pt idx="2013">
                        <c:v>3.2208000000000001</c:v>
                      </c:pt>
                      <c:pt idx="2014">
                        <c:v>3.2224000000000004</c:v>
                      </c:pt>
                      <c:pt idx="2015">
                        <c:v>3.2240000000000002</c:v>
                      </c:pt>
                      <c:pt idx="2016">
                        <c:v>3.2256</c:v>
                      </c:pt>
                      <c:pt idx="2017">
                        <c:v>3.2272000000000003</c:v>
                      </c:pt>
                      <c:pt idx="2018">
                        <c:v>3.2288000000000001</c:v>
                      </c:pt>
                      <c:pt idx="2019">
                        <c:v>3.2303999999999999</c:v>
                      </c:pt>
                      <c:pt idx="2020">
                        <c:v>3.2320000000000002</c:v>
                      </c:pt>
                      <c:pt idx="2021">
                        <c:v>3.2336</c:v>
                      </c:pt>
                      <c:pt idx="2022">
                        <c:v>3.2352000000000003</c:v>
                      </c:pt>
                      <c:pt idx="2023">
                        <c:v>3.2368000000000001</c:v>
                      </c:pt>
                      <c:pt idx="2024">
                        <c:v>3.2383999999999999</c:v>
                      </c:pt>
                      <c:pt idx="2025">
                        <c:v>3.24</c:v>
                      </c:pt>
                      <c:pt idx="2026">
                        <c:v>3.2416</c:v>
                      </c:pt>
                      <c:pt idx="2027">
                        <c:v>3.2432000000000003</c:v>
                      </c:pt>
                      <c:pt idx="2028">
                        <c:v>3.2448000000000001</c:v>
                      </c:pt>
                      <c:pt idx="2029">
                        <c:v>3.2464</c:v>
                      </c:pt>
                      <c:pt idx="2030">
                        <c:v>3.2480000000000002</c:v>
                      </c:pt>
                      <c:pt idx="2031">
                        <c:v>3.2496</c:v>
                      </c:pt>
                      <c:pt idx="2032">
                        <c:v>3.2512000000000003</c:v>
                      </c:pt>
                      <c:pt idx="2033">
                        <c:v>3.2528000000000001</c:v>
                      </c:pt>
                      <c:pt idx="2034">
                        <c:v>3.2544</c:v>
                      </c:pt>
                      <c:pt idx="2035">
                        <c:v>3.2560000000000002</c:v>
                      </c:pt>
                      <c:pt idx="2036">
                        <c:v>3.2576000000000001</c:v>
                      </c:pt>
                      <c:pt idx="2037">
                        <c:v>3.2592000000000003</c:v>
                      </c:pt>
                      <c:pt idx="2038">
                        <c:v>3.2608000000000001</c:v>
                      </c:pt>
                      <c:pt idx="2039">
                        <c:v>3.2624</c:v>
                      </c:pt>
                      <c:pt idx="2040">
                        <c:v>3.2640000000000002</c:v>
                      </c:pt>
                      <c:pt idx="2041">
                        <c:v>3.2656000000000001</c:v>
                      </c:pt>
                      <c:pt idx="2042">
                        <c:v>3.2672000000000003</c:v>
                      </c:pt>
                      <c:pt idx="2043">
                        <c:v>3.2688000000000001</c:v>
                      </c:pt>
                      <c:pt idx="2044">
                        <c:v>3.2704</c:v>
                      </c:pt>
                      <c:pt idx="2045">
                        <c:v>3.2720000000000002</c:v>
                      </c:pt>
                      <c:pt idx="2046">
                        <c:v>3.2736000000000001</c:v>
                      </c:pt>
                      <c:pt idx="2047">
                        <c:v>3.2752000000000003</c:v>
                      </c:pt>
                      <c:pt idx="2048">
                        <c:v>3.2768000000000002</c:v>
                      </c:pt>
                      <c:pt idx="2049">
                        <c:v>3.2784</c:v>
                      </c:pt>
                      <c:pt idx="2050">
                        <c:v>3.2800000000000002</c:v>
                      </c:pt>
                      <c:pt idx="2051">
                        <c:v>3.2816000000000001</c:v>
                      </c:pt>
                      <c:pt idx="2052">
                        <c:v>3.2832000000000003</c:v>
                      </c:pt>
                      <c:pt idx="2053">
                        <c:v>3.2848000000000002</c:v>
                      </c:pt>
                      <c:pt idx="2054">
                        <c:v>3.2864</c:v>
                      </c:pt>
                      <c:pt idx="2055">
                        <c:v>3.2880000000000003</c:v>
                      </c:pt>
                      <c:pt idx="2056">
                        <c:v>3.2896000000000001</c:v>
                      </c:pt>
                      <c:pt idx="2057">
                        <c:v>3.2912000000000003</c:v>
                      </c:pt>
                      <c:pt idx="2058">
                        <c:v>3.2928000000000002</c:v>
                      </c:pt>
                      <c:pt idx="2059">
                        <c:v>3.2944</c:v>
                      </c:pt>
                      <c:pt idx="2060">
                        <c:v>3.2960000000000003</c:v>
                      </c:pt>
                      <c:pt idx="2061">
                        <c:v>3.2976000000000001</c:v>
                      </c:pt>
                      <c:pt idx="2062">
                        <c:v>3.2992000000000004</c:v>
                      </c:pt>
                      <c:pt idx="2063">
                        <c:v>3.3008000000000002</c:v>
                      </c:pt>
                      <c:pt idx="2064">
                        <c:v>3.3024</c:v>
                      </c:pt>
                      <c:pt idx="2065">
                        <c:v>3.3040000000000003</c:v>
                      </c:pt>
                      <c:pt idx="2066">
                        <c:v>3.3056000000000001</c:v>
                      </c:pt>
                      <c:pt idx="2067">
                        <c:v>3.3072000000000004</c:v>
                      </c:pt>
                      <c:pt idx="2068">
                        <c:v>3.3088000000000002</c:v>
                      </c:pt>
                      <c:pt idx="2069">
                        <c:v>3.3104</c:v>
                      </c:pt>
                      <c:pt idx="2070">
                        <c:v>3.3120000000000003</c:v>
                      </c:pt>
                      <c:pt idx="2071">
                        <c:v>3.3136000000000001</c:v>
                      </c:pt>
                      <c:pt idx="2072">
                        <c:v>3.3152000000000004</c:v>
                      </c:pt>
                      <c:pt idx="2073">
                        <c:v>3.3168000000000002</c:v>
                      </c:pt>
                      <c:pt idx="2074">
                        <c:v>3.3184</c:v>
                      </c:pt>
                      <c:pt idx="2075">
                        <c:v>3.3200000000000003</c:v>
                      </c:pt>
                      <c:pt idx="2076">
                        <c:v>3.3216000000000001</c:v>
                      </c:pt>
                      <c:pt idx="2077">
                        <c:v>3.3232000000000004</c:v>
                      </c:pt>
                      <c:pt idx="2078">
                        <c:v>3.3248000000000002</c:v>
                      </c:pt>
                      <c:pt idx="2079">
                        <c:v>3.3264</c:v>
                      </c:pt>
                      <c:pt idx="2080">
                        <c:v>3.3280000000000003</c:v>
                      </c:pt>
                      <c:pt idx="2081">
                        <c:v>3.3296000000000001</c:v>
                      </c:pt>
                      <c:pt idx="2082">
                        <c:v>3.3311999999999999</c:v>
                      </c:pt>
                      <c:pt idx="2083">
                        <c:v>3.3328000000000002</c:v>
                      </c:pt>
                      <c:pt idx="2084">
                        <c:v>3.3344</c:v>
                      </c:pt>
                      <c:pt idx="2085">
                        <c:v>3.3360000000000003</c:v>
                      </c:pt>
                      <c:pt idx="2086">
                        <c:v>3.3376000000000001</c:v>
                      </c:pt>
                      <c:pt idx="2087">
                        <c:v>3.3391999999999999</c:v>
                      </c:pt>
                      <c:pt idx="2088">
                        <c:v>3.3408000000000002</c:v>
                      </c:pt>
                      <c:pt idx="2089">
                        <c:v>3.3424</c:v>
                      </c:pt>
                      <c:pt idx="2090">
                        <c:v>3.3440000000000003</c:v>
                      </c:pt>
                      <c:pt idx="2091">
                        <c:v>3.3456000000000001</c:v>
                      </c:pt>
                      <c:pt idx="2092">
                        <c:v>3.3472</c:v>
                      </c:pt>
                      <c:pt idx="2093">
                        <c:v>3.3488000000000002</c:v>
                      </c:pt>
                      <c:pt idx="2094">
                        <c:v>3.3504</c:v>
                      </c:pt>
                      <c:pt idx="2095">
                        <c:v>3.3520000000000003</c:v>
                      </c:pt>
                      <c:pt idx="2096">
                        <c:v>3.3536000000000001</c:v>
                      </c:pt>
                      <c:pt idx="2097">
                        <c:v>3.3552</c:v>
                      </c:pt>
                      <c:pt idx="2098">
                        <c:v>3.3568000000000002</c:v>
                      </c:pt>
                      <c:pt idx="2099">
                        <c:v>3.3584000000000001</c:v>
                      </c:pt>
                      <c:pt idx="2100">
                        <c:v>3.3600000000000003</c:v>
                      </c:pt>
                      <c:pt idx="2101">
                        <c:v>3.3616000000000001</c:v>
                      </c:pt>
                      <c:pt idx="2102">
                        <c:v>3.3632</c:v>
                      </c:pt>
                      <c:pt idx="2103">
                        <c:v>3.3648000000000002</c:v>
                      </c:pt>
                      <c:pt idx="2104">
                        <c:v>3.3664000000000001</c:v>
                      </c:pt>
                      <c:pt idx="2105">
                        <c:v>3.3680000000000003</c:v>
                      </c:pt>
                      <c:pt idx="2106">
                        <c:v>3.3696000000000002</c:v>
                      </c:pt>
                      <c:pt idx="2107">
                        <c:v>3.3712</c:v>
                      </c:pt>
                      <c:pt idx="2108">
                        <c:v>3.3728000000000002</c:v>
                      </c:pt>
                      <c:pt idx="2109">
                        <c:v>3.3744000000000001</c:v>
                      </c:pt>
                      <c:pt idx="2110">
                        <c:v>3.3760000000000003</c:v>
                      </c:pt>
                      <c:pt idx="2111">
                        <c:v>3.3776000000000002</c:v>
                      </c:pt>
                      <c:pt idx="2112">
                        <c:v>3.3792</c:v>
                      </c:pt>
                      <c:pt idx="2113">
                        <c:v>3.3808000000000002</c:v>
                      </c:pt>
                      <c:pt idx="2114">
                        <c:v>3.3824000000000001</c:v>
                      </c:pt>
                      <c:pt idx="2115">
                        <c:v>3.3840000000000003</c:v>
                      </c:pt>
                      <c:pt idx="2116">
                        <c:v>3.3856000000000002</c:v>
                      </c:pt>
                      <c:pt idx="2117">
                        <c:v>3.3872</c:v>
                      </c:pt>
                      <c:pt idx="2118">
                        <c:v>3.3888000000000003</c:v>
                      </c:pt>
                      <c:pt idx="2119">
                        <c:v>3.3904000000000001</c:v>
                      </c:pt>
                      <c:pt idx="2120">
                        <c:v>3.3920000000000003</c:v>
                      </c:pt>
                      <c:pt idx="2121">
                        <c:v>3.3936000000000002</c:v>
                      </c:pt>
                      <c:pt idx="2122">
                        <c:v>3.3952</c:v>
                      </c:pt>
                      <c:pt idx="2123">
                        <c:v>3.3968000000000003</c:v>
                      </c:pt>
                      <c:pt idx="2124">
                        <c:v>3.3984000000000001</c:v>
                      </c:pt>
                      <c:pt idx="2125">
                        <c:v>3.4000000000000004</c:v>
                      </c:pt>
                      <c:pt idx="2126">
                        <c:v>3.4016000000000002</c:v>
                      </c:pt>
                      <c:pt idx="2127">
                        <c:v>3.4032</c:v>
                      </c:pt>
                      <c:pt idx="2128">
                        <c:v>3.4048000000000003</c:v>
                      </c:pt>
                      <c:pt idx="2129">
                        <c:v>3.4064000000000001</c:v>
                      </c:pt>
                      <c:pt idx="2130">
                        <c:v>3.4080000000000004</c:v>
                      </c:pt>
                      <c:pt idx="2131">
                        <c:v>3.4096000000000002</c:v>
                      </c:pt>
                      <c:pt idx="2132">
                        <c:v>3.4112</c:v>
                      </c:pt>
                      <c:pt idx="2133">
                        <c:v>3.4128000000000003</c:v>
                      </c:pt>
                      <c:pt idx="2134">
                        <c:v>3.4144000000000001</c:v>
                      </c:pt>
                      <c:pt idx="2135">
                        <c:v>3.4160000000000004</c:v>
                      </c:pt>
                      <c:pt idx="2136">
                        <c:v>3.4176000000000002</c:v>
                      </c:pt>
                      <c:pt idx="2137">
                        <c:v>3.4192</c:v>
                      </c:pt>
                      <c:pt idx="2138">
                        <c:v>3.4208000000000003</c:v>
                      </c:pt>
                      <c:pt idx="2139">
                        <c:v>3.4224000000000001</c:v>
                      </c:pt>
                      <c:pt idx="2140">
                        <c:v>3.4240000000000004</c:v>
                      </c:pt>
                      <c:pt idx="2141">
                        <c:v>3.4256000000000002</c:v>
                      </c:pt>
                      <c:pt idx="2142">
                        <c:v>3.4272</c:v>
                      </c:pt>
                      <c:pt idx="2143">
                        <c:v>3.4288000000000003</c:v>
                      </c:pt>
                      <c:pt idx="2144">
                        <c:v>3.4304000000000001</c:v>
                      </c:pt>
                      <c:pt idx="2145">
                        <c:v>3.4320000000000004</c:v>
                      </c:pt>
                      <c:pt idx="2146">
                        <c:v>3.4336000000000002</c:v>
                      </c:pt>
                      <c:pt idx="2147">
                        <c:v>3.4352</c:v>
                      </c:pt>
                      <c:pt idx="2148">
                        <c:v>3.4368000000000003</c:v>
                      </c:pt>
                      <c:pt idx="2149">
                        <c:v>3.4384000000000001</c:v>
                      </c:pt>
                      <c:pt idx="2150">
                        <c:v>3.44</c:v>
                      </c:pt>
                      <c:pt idx="2151">
                        <c:v>3.4416000000000002</c:v>
                      </c:pt>
                      <c:pt idx="2152">
                        <c:v>3.4432</c:v>
                      </c:pt>
                      <c:pt idx="2153">
                        <c:v>3.4448000000000003</c:v>
                      </c:pt>
                      <c:pt idx="2154">
                        <c:v>3.4464000000000001</c:v>
                      </c:pt>
                      <c:pt idx="2155">
                        <c:v>3.448</c:v>
                      </c:pt>
                      <c:pt idx="2156">
                        <c:v>3.4496000000000002</c:v>
                      </c:pt>
                      <c:pt idx="2157">
                        <c:v>3.4512</c:v>
                      </c:pt>
                      <c:pt idx="2158">
                        <c:v>3.4528000000000003</c:v>
                      </c:pt>
                      <c:pt idx="2159">
                        <c:v>3.4544000000000001</c:v>
                      </c:pt>
                      <c:pt idx="2160">
                        <c:v>3.456</c:v>
                      </c:pt>
                      <c:pt idx="2161">
                        <c:v>3.4576000000000002</c:v>
                      </c:pt>
                      <c:pt idx="2162">
                        <c:v>3.4592000000000001</c:v>
                      </c:pt>
                      <c:pt idx="2163">
                        <c:v>3.4608000000000003</c:v>
                      </c:pt>
                      <c:pt idx="2164">
                        <c:v>3.4624000000000001</c:v>
                      </c:pt>
                      <c:pt idx="2165">
                        <c:v>3.464</c:v>
                      </c:pt>
                      <c:pt idx="2166">
                        <c:v>3.4656000000000002</c:v>
                      </c:pt>
                      <c:pt idx="2167">
                        <c:v>3.4672000000000001</c:v>
                      </c:pt>
                      <c:pt idx="2168">
                        <c:v>3.4688000000000003</c:v>
                      </c:pt>
                      <c:pt idx="2169">
                        <c:v>3.4704000000000002</c:v>
                      </c:pt>
                      <c:pt idx="2170">
                        <c:v>3.472</c:v>
                      </c:pt>
                      <c:pt idx="2171">
                        <c:v>3.4736000000000002</c:v>
                      </c:pt>
                      <c:pt idx="2172">
                        <c:v>3.4752000000000001</c:v>
                      </c:pt>
                      <c:pt idx="2173">
                        <c:v>3.4768000000000003</c:v>
                      </c:pt>
                      <c:pt idx="2174">
                        <c:v>3.4784000000000002</c:v>
                      </c:pt>
                      <c:pt idx="2175">
                        <c:v>3.48</c:v>
                      </c:pt>
                      <c:pt idx="2176">
                        <c:v>3.4816000000000003</c:v>
                      </c:pt>
                      <c:pt idx="2177">
                        <c:v>3.4832000000000001</c:v>
                      </c:pt>
                      <c:pt idx="2178">
                        <c:v>3.4848000000000003</c:v>
                      </c:pt>
                      <c:pt idx="2179">
                        <c:v>3.4864000000000002</c:v>
                      </c:pt>
                      <c:pt idx="2180">
                        <c:v>3.488</c:v>
                      </c:pt>
                      <c:pt idx="2181">
                        <c:v>3.4896000000000003</c:v>
                      </c:pt>
                      <c:pt idx="2182">
                        <c:v>3.4912000000000001</c:v>
                      </c:pt>
                      <c:pt idx="2183">
                        <c:v>3.4928000000000003</c:v>
                      </c:pt>
                      <c:pt idx="2184">
                        <c:v>3.4944000000000002</c:v>
                      </c:pt>
                      <c:pt idx="2185">
                        <c:v>3.496</c:v>
                      </c:pt>
                      <c:pt idx="2186">
                        <c:v>3.4976000000000003</c:v>
                      </c:pt>
                      <c:pt idx="2187">
                        <c:v>3.4992000000000001</c:v>
                      </c:pt>
                      <c:pt idx="2188">
                        <c:v>3.5008000000000004</c:v>
                      </c:pt>
                      <c:pt idx="2189">
                        <c:v>3.5024000000000002</c:v>
                      </c:pt>
                      <c:pt idx="2190">
                        <c:v>3.504</c:v>
                      </c:pt>
                      <c:pt idx="2191">
                        <c:v>3.5056000000000003</c:v>
                      </c:pt>
                      <c:pt idx="2192">
                        <c:v>3.5072000000000001</c:v>
                      </c:pt>
                      <c:pt idx="2193">
                        <c:v>3.5088000000000004</c:v>
                      </c:pt>
                      <c:pt idx="2194">
                        <c:v>3.5104000000000002</c:v>
                      </c:pt>
                      <c:pt idx="2195">
                        <c:v>3.512</c:v>
                      </c:pt>
                      <c:pt idx="2196">
                        <c:v>3.5136000000000003</c:v>
                      </c:pt>
                      <c:pt idx="2197">
                        <c:v>3.5152000000000001</c:v>
                      </c:pt>
                      <c:pt idx="2198">
                        <c:v>3.5168000000000004</c:v>
                      </c:pt>
                      <c:pt idx="2199">
                        <c:v>3.5184000000000002</c:v>
                      </c:pt>
                      <c:pt idx="2200">
                        <c:v>3.52</c:v>
                      </c:pt>
                      <c:pt idx="2201">
                        <c:v>3.5216000000000003</c:v>
                      </c:pt>
                      <c:pt idx="2202">
                        <c:v>3.5232000000000001</c:v>
                      </c:pt>
                      <c:pt idx="2203">
                        <c:v>3.5248000000000004</c:v>
                      </c:pt>
                      <c:pt idx="2204">
                        <c:v>3.5264000000000002</c:v>
                      </c:pt>
                      <c:pt idx="2205">
                        <c:v>3.528</c:v>
                      </c:pt>
                      <c:pt idx="2206">
                        <c:v>3.5296000000000003</c:v>
                      </c:pt>
                      <c:pt idx="2207">
                        <c:v>3.5312000000000001</c:v>
                      </c:pt>
                      <c:pt idx="2208">
                        <c:v>3.5328000000000004</c:v>
                      </c:pt>
                      <c:pt idx="2209">
                        <c:v>3.5344000000000002</c:v>
                      </c:pt>
                      <c:pt idx="2210">
                        <c:v>3.536</c:v>
                      </c:pt>
                      <c:pt idx="2211">
                        <c:v>3.5376000000000003</c:v>
                      </c:pt>
                      <c:pt idx="2212">
                        <c:v>3.5392000000000001</c:v>
                      </c:pt>
                      <c:pt idx="2213">
                        <c:v>3.5408000000000004</c:v>
                      </c:pt>
                      <c:pt idx="2214">
                        <c:v>3.5424000000000002</c:v>
                      </c:pt>
                      <c:pt idx="2215">
                        <c:v>3.544</c:v>
                      </c:pt>
                      <c:pt idx="2216">
                        <c:v>3.5456000000000003</c:v>
                      </c:pt>
                      <c:pt idx="2217">
                        <c:v>3.5472000000000001</c:v>
                      </c:pt>
                      <c:pt idx="2218">
                        <c:v>3.5488</c:v>
                      </c:pt>
                      <c:pt idx="2219">
                        <c:v>3.5504000000000002</c:v>
                      </c:pt>
                      <c:pt idx="2220">
                        <c:v>3.552</c:v>
                      </c:pt>
                      <c:pt idx="2221">
                        <c:v>3.5536000000000003</c:v>
                      </c:pt>
                      <c:pt idx="2222">
                        <c:v>3.5552000000000001</c:v>
                      </c:pt>
                      <c:pt idx="2223">
                        <c:v>3.5568</c:v>
                      </c:pt>
                      <c:pt idx="2224">
                        <c:v>3.5584000000000002</c:v>
                      </c:pt>
                      <c:pt idx="2225">
                        <c:v>3.56</c:v>
                      </c:pt>
                      <c:pt idx="2226">
                        <c:v>3.5616000000000003</c:v>
                      </c:pt>
                      <c:pt idx="2227">
                        <c:v>3.5632000000000001</c:v>
                      </c:pt>
                      <c:pt idx="2228">
                        <c:v>3.5648</c:v>
                      </c:pt>
                      <c:pt idx="2229">
                        <c:v>3.5664000000000002</c:v>
                      </c:pt>
                      <c:pt idx="2230">
                        <c:v>3.5680000000000001</c:v>
                      </c:pt>
                      <c:pt idx="2231">
                        <c:v>3.5696000000000003</c:v>
                      </c:pt>
                      <c:pt idx="2232">
                        <c:v>3.5712000000000002</c:v>
                      </c:pt>
                      <c:pt idx="2233">
                        <c:v>3.5728</c:v>
                      </c:pt>
                      <c:pt idx="2234">
                        <c:v>3.5744000000000002</c:v>
                      </c:pt>
                      <c:pt idx="2235">
                        <c:v>3.5760000000000001</c:v>
                      </c:pt>
                      <c:pt idx="2236">
                        <c:v>3.5776000000000003</c:v>
                      </c:pt>
                      <c:pt idx="2237">
                        <c:v>3.5792000000000002</c:v>
                      </c:pt>
                      <c:pt idx="2238">
                        <c:v>3.5808</c:v>
                      </c:pt>
                      <c:pt idx="2239">
                        <c:v>3.5824000000000003</c:v>
                      </c:pt>
                      <c:pt idx="2240">
                        <c:v>3.5840000000000001</c:v>
                      </c:pt>
                      <c:pt idx="2241">
                        <c:v>3.5856000000000003</c:v>
                      </c:pt>
                      <c:pt idx="2242">
                        <c:v>3.5872000000000002</c:v>
                      </c:pt>
                      <c:pt idx="2243">
                        <c:v>3.5888</c:v>
                      </c:pt>
                      <c:pt idx="2244">
                        <c:v>3.5904000000000003</c:v>
                      </c:pt>
                      <c:pt idx="2245">
                        <c:v>3.5920000000000001</c:v>
                      </c:pt>
                      <c:pt idx="2246">
                        <c:v>3.5936000000000003</c:v>
                      </c:pt>
                      <c:pt idx="2247">
                        <c:v>3.5952000000000002</c:v>
                      </c:pt>
                      <c:pt idx="2248">
                        <c:v>3.5968</c:v>
                      </c:pt>
                      <c:pt idx="2249">
                        <c:v>3.5984000000000003</c:v>
                      </c:pt>
                      <c:pt idx="2250">
                        <c:v>3.6</c:v>
                      </c:pt>
                      <c:pt idx="2251">
                        <c:v>3.6016000000000004</c:v>
                      </c:pt>
                      <c:pt idx="2252">
                        <c:v>3.6032000000000002</c:v>
                      </c:pt>
                      <c:pt idx="2253">
                        <c:v>3.6048</c:v>
                      </c:pt>
                      <c:pt idx="2254">
                        <c:v>3.6064000000000003</c:v>
                      </c:pt>
                      <c:pt idx="2255">
                        <c:v>3.6080000000000001</c:v>
                      </c:pt>
                      <c:pt idx="2256">
                        <c:v>3.6096000000000004</c:v>
                      </c:pt>
                      <c:pt idx="2257">
                        <c:v>3.6112000000000002</c:v>
                      </c:pt>
                      <c:pt idx="2258">
                        <c:v>3.6128</c:v>
                      </c:pt>
                      <c:pt idx="2259">
                        <c:v>3.6144000000000003</c:v>
                      </c:pt>
                      <c:pt idx="2260">
                        <c:v>3.6160000000000001</c:v>
                      </c:pt>
                      <c:pt idx="2261">
                        <c:v>3.6176000000000004</c:v>
                      </c:pt>
                      <c:pt idx="2262">
                        <c:v>3.6192000000000002</c:v>
                      </c:pt>
                      <c:pt idx="2263">
                        <c:v>3.6208</c:v>
                      </c:pt>
                      <c:pt idx="2264">
                        <c:v>3.6224000000000003</c:v>
                      </c:pt>
                      <c:pt idx="2265">
                        <c:v>3.6240000000000001</c:v>
                      </c:pt>
                      <c:pt idx="2266">
                        <c:v>3.6256000000000004</c:v>
                      </c:pt>
                      <c:pt idx="2267">
                        <c:v>3.6272000000000002</c:v>
                      </c:pt>
                      <c:pt idx="2268">
                        <c:v>3.6288</c:v>
                      </c:pt>
                      <c:pt idx="2269">
                        <c:v>3.6304000000000003</c:v>
                      </c:pt>
                      <c:pt idx="2270">
                        <c:v>3.6320000000000001</c:v>
                      </c:pt>
                      <c:pt idx="2271">
                        <c:v>3.6336000000000004</c:v>
                      </c:pt>
                      <c:pt idx="2272">
                        <c:v>3.6352000000000002</c:v>
                      </c:pt>
                      <c:pt idx="2273">
                        <c:v>3.6368</c:v>
                      </c:pt>
                      <c:pt idx="2274">
                        <c:v>3.6384000000000003</c:v>
                      </c:pt>
                      <c:pt idx="2275">
                        <c:v>3.64</c:v>
                      </c:pt>
                      <c:pt idx="2276">
                        <c:v>3.6416000000000004</c:v>
                      </c:pt>
                      <c:pt idx="2277">
                        <c:v>3.6432000000000002</c:v>
                      </c:pt>
                      <c:pt idx="2278">
                        <c:v>3.6448</c:v>
                      </c:pt>
                      <c:pt idx="2279">
                        <c:v>3.6464000000000003</c:v>
                      </c:pt>
                      <c:pt idx="2280">
                        <c:v>3.6480000000000001</c:v>
                      </c:pt>
                      <c:pt idx="2281">
                        <c:v>3.6496</c:v>
                      </c:pt>
                      <c:pt idx="2282">
                        <c:v>3.6512000000000002</c:v>
                      </c:pt>
                      <c:pt idx="2283">
                        <c:v>3.6528</c:v>
                      </c:pt>
                      <c:pt idx="2284">
                        <c:v>3.6544000000000003</c:v>
                      </c:pt>
                      <c:pt idx="2285">
                        <c:v>3.6560000000000001</c:v>
                      </c:pt>
                      <c:pt idx="2286">
                        <c:v>3.6576</c:v>
                      </c:pt>
                      <c:pt idx="2287">
                        <c:v>3.6592000000000002</c:v>
                      </c:pt>
                      <c:pt idx="2288">
                        <c:v>3.6608000000000001</c:v>
                      </c:pt>
                      <c:pt idx="2289">
                        <c:v>3.6624000000000003</c:v>
                      </c:pt>
                      <c:pt idx="2290">
                        <c:v>3.6640000000000001</c:v>
                      </c:pt>
                      <c:pt idx="2291">
                        <c:v>3.6656</c:v>
                      </c:pt>
                      <c:pt idx="2292">
                        <c:v>3.6672000000000002</c:v>
                      </c:pt>
                      <c:pt idx="2293">
                        <c:v>3.6688000000000001</c:v>
                      </c:pt>
                      <c:pt idx="2294">
                        <c:v>3.6704000000000003</c:v>
                      </c:pt>
                      <c:pt idx="2295">
                        <c:v>3.6720000000000002</c:v>
                      </c:pt>
                      <c:pt idx="2296">
                        <c:v>3.6736</c:v>
                      </c:pt>
                      <c:pt idx="2297">
                        <c:v>3.6752000000000002</c:v>
                      </c:pt>
                      <c:pt idx="2298">
                        <c:v>3.6768000000000001</c:v>
                      </c:pt>
                      <c:pt idx="2299">
                        <c:v>3.6784000000000003</c:v>
                      </c:pt>
                      <c:pt idx="2300">
                        <c:v>3.68</c:v>
                      </c:pt>
                      <c:pt idx="2301">
                        <c:v>3.6816</c:v>
                      </c:pt>
                      <c:pt idx="2302">
                        <c:v>3.6832000000000003</c:v>
                      </c:pt>
                      <c:pt idx="2303">
                        <c:v>3.6848000000000001</c:v>
                      </c:pt>
                      <c:pt idx="2304">
                        <c:v>3.6864000000000003</c:v>
                      </c:pt>
                      <c:pt idx="2305">
                        <c:v>3.6880000000000002</c:v>
                      </c:pt>
                      <c:pt idx="2306">
                        <c:v>3.6896</c:v>
                      </c:pt>
                      <c:pt idx="2307">
                        <c:v>3.6912000000000003</c:v>
                      </c:pt>
                      <c:pt idx="2308">
                        <c:v>3.6928000000000001</c:v>
                      </c:pt>
                      <c:pt idx="2309">
                        <c:v>3.6944000000000004</c:v>
                      </c:pt>
                      <c:pt idx="2310">
                        <c:v>3.6960000000000002</c:v>
                      </c:pt>
                      <c:pt idx="2311">
                        <c:v>3.6976</c:v>
                      </c:pt>
                      <c:pt idx="2312">
                        <c:v>3.6992000000000003</c:v>
                      </c:pt>
                      <c:pt idx="2313">
                        <c:v>3.7008000000000001</c:v>
                      </c:pt>
                      <c:pt idx="2314">
                        <c:v>3.7024000000000004</c:v>
                      </c:pt>
                      <c:pt idx="2315">
                        <c:v>3.7040000000000002</c:v>
                      </c:pt>
                      <c:pt idx="2316">
                        <c:v>3.7056</c:v>
                      </c:pt>
                      <c:pt idx="2317">
                        <c:v>3.7072000000000003</c:v>
                      </c:pt>
                      <c:pt idx="2318">
                        <c:v>3.7088000000000001</c:v>
                      </c:pt>
                      <c:pt idx="2319">
                        <c:v>3.7104000000000004</c:v>
                      </c:pt>
                      <c:pt idx="2320">
                        <c:v>3.7120000000000002</c:v>
                      </c:pt>
                      <c:pt idx="2321">
                        <c:v>3.7136</c:v>
                      </c:pt>
                      <c:pt idx="2322">
                        <c:v>3.7152000000000003</c:v>
                      </c:pt>
                      <c:pt idx="2323">
                        <c:v>3.7168000000000001</c:v>
                      </c:pt>
                      <c:pt idx="2324">
                        <c:v>3.7184000000000004</c:v>
                      </c:pt>
                      <c:pt idx="2325">
                        <c:v>3.72</c:v>
                      </c:pt>
                      <c:pt idx="2326">
                        <c:v>3.7216</c:v>
                      </c:pt>
                      <c:pt idx="2327">
                        <c:v>3.7232000000000003</c:v>
                      </c:pt>
                      <c:pt idx="2328">
                        <c:v>3.7248000000000001</c:v>
                      </c:pt>
                      <c:pt idx="2329">
                        <c:v>3.7264000000000004</c:v>
                      </c:pt>
                      <c:pt idx="2330">
                        <c:v>3.7280000000000002</c:v>
                      </c:pt>
                      <c:pt idx="2331">
                        <c:v>3.7296</c:v>
                      </c:pt>
                      <c:pt idx="2332">
                        <c:v>3.7312000000000003</c:v>
                      </c:pt>
                      <c:pt idx="2333">
                        <c:v>3.7328000000000001</c:v>
                      </c:pt>
                      <c:pt idx="2334">
                        <c:v>3.7344000000000004</c:v>
                      </c:pt>
                      <c:pt idx="2335">
                        <c:v>3.7360000000000002</c:v>
                      </c:pt>
                      <c:pt idx="2336">
                        <c:v>3.7376</c:v>
                      </c:pt>
                      <c:pt idx="2337">
                        <c:v>3.7392000000000003</c:v>
                      </c:pt>
                      <c:pt idx="2338">
                        <c:v>3.7408000000000001</c:v>
                      </c:pt>
                      <c:pt idx="2339">
                        <c:v>3.7424000000000004</c:v>
                      </c:pt>
                      <c:pt idx="2340">
                        <c:v>3.7440000000000002</c:v>
                      </c:pt>
                      <c:pt idx="2341">
                        <c:v>3.7456</c:v>
                      </c:pt>
                      <c:pt idx="2342">
                        <c:v>3.7472000000000003</c:v>
                      </c:pt>
                      <c:pt idx="2343">
                        <c:v>3.7488000000000001</c:v>
                      </c:pt>
                      <c:pt idx="2344">
                        <c:v>3.7504000000000004</c:v>
                      </c:pt>
                      <c:pt idx="2345">
                        <c:v>3.7520000000000002</c:v>
                      </c:pt>
                      <c:pt idx="2346">
                        <c:v>3.7536</c:v>
                      </c:pt>
                      <c:pt idx="2347">
                        <c:v>3.7552000000000003</c:v>
                      </c:pt>
                      <c:pt idx="2348">
                        <c:v>3.7568000000000001</c:v>
                      </c:pt>
                      <c:pt idx="2349">
                        <c:v>3.7584</c:v>
                      </c:pt>
                      <c:pt idx="2350">
                        <c:v>3.7600000000000002</c:v>
                      </c:pt>
                      <c:pt idx="2351">
                        <c:v>3.7616000000000001</c:v>
                      </c:pt>
                      <c:pt idx="2352">
                        <c:v>3.7632000000000003</c:v>
                      </c:pt>
                      <c:pt idx="2353">
                        <c:v>3.7648000000000001</c:v>
                      </c:pt>
                      <c:pt idx="2354">
                        <c:v>3.7664</c:v>
                      </c:pt>
                      <c:pt idx="2355">
                        <c:v>3.7680000000000002</c:v>
                      </c:pt>
                      <c:pt idx="2356">
                        <c:v>3.7696000000000001</c:v>
                      </c:pt>
                      <c:pt idx="2357">
                        <c:v>3.7712000000000003</c:v>
                      </c:pt>
                      <c:pt idx="2358">
                        <c:v>3.7728000000000002</c:v>
                      </c:pt>
                      <c:pt idx="2359">
                        <c:v>3.7744</c:v>
                      </c:pt>
                      <c:pt idx="2360">
                        <c:v>3.7760000000000002</c:v>
                      </c:pt>
                      <c:pt idx="2361">
                        <c:v>3.7776000000000001</c:v>
                      </c:pt>
                      <c:pt idx="2362">
                        <c:v>3.7792000000000003</c:v>
                      </c:pt>
                      <c:pt idx="2363">
                        <c:v>3.7808000000000002</c:v>
                      </c:pt>
                      <c:pt idx="2364">
                        <c:v>3.7824</c:v>
                      </c:pt>
                      <c:pt idx="2365">
                        <c:v>3.7840000000000003</c:v>
                      </c:pt>
                      <c:pt idx="2366">
                        <c:v>3.7856000000000001</c:v>
                      </c:pt>
                      <c:pt idx="2367">
                        <c:v>3.7872000000000003</c:v>
                      </c:pt>
                      <c:pt idx="2368">
                        <c:v>3.7888000000000002</c:v>
                      </c:pt>
                      <c:pt idx="2369">
                        <c:v>3.7904</c:v>
                      </c:pt>
                      <c:pt idx="2370">
                        <c:v>3.7920000000000003</c:v>
                      </c:pt>
                      <c:pt idx="2371">
                        <c:v>3.7936000000000001</c:v>
                      </c:pt>
                      <c:pt idx="2372">
                        <c:v>3.7952000000000004</c:v>
                      </c:pt>
                      <c:pt idx="2373">
                        <c:v>3.7968000000000002</c:v>
                      </c:pt>
                      <c:pt idx="2374">
                        <c:v>3.7984</c:v>
                      </c:pt>
                      <c:pt idx="2375">
                        <c:v>3.8000000000000003</c:v>
                      </c:pt>
                      <c:pt idx="2376">
                        <c:v>3.8016000000000001</c:v>
                      </c:pt>
                      <c:pt idx="2377">
                        <c:v>3.8032000000000004</c:v>
                      </c:pt>
                      <c:pt idx="2378">
                        <c:v>3.8048000000000002</c:v>
                      </c:pt>
                      <c:pt idx="2379">
                        <c:v>3.8064</c:v>
                      </c:pt>
                      <c:pt idx="2380">
                        <c:v>3.8080000000000003</c:v>
                      </c:pt>
                      <c:pt idx="2381">
                        <c:v>3.8096000000000001</c:v>
                      </c:pt>
                      <c:pt idx="2382">
                        <c:v>3.8112000000000004</c:v>
                      </c:pt>
                      <c:pt idx="2383">
                        <c:v>3.8128000000000002</c:v>
                      </c:pt>
                      <c:pt idx="2384">
                        <c:v>3.8144</c:v>
                      </c:pt>
                      <c:pt idx="2385">
                        <c:v>3.8160000000000003</c:v>
                      </c:pt>
                      <c:pt idx="2386">
                        <c:v>3.8176000000000001</c:v>
                      </c:pt>
                      <c:pt idx="2387">
                        <c:v>3.8192000000000004</c:v>
                      </c:pt>
                      <c:pt idx="2388">
                        <c:v>3.8208000000000002</c:v>
                      </c:pt>
                      <c:pt idx="2389">
                        <c:v>3.8224</c:v>
                      </c:pt>
                      <c:pt idx="2390">
                        <c:v>3.8240000000000003</c:v>
                      </c:pt>
                      <c:pt idx="2391">
                        <c:v>3.8256000000000001</c:v>
                      </c:pt>
                      <c:pt idx="2392">
                        <c:v>3.8272000000000004</c:v>
                      </c:pt>
                      <c:pt idx="2393">
                        <c:v>3.8288000000000002</c:v>
                      </c:pt>
                      <c:pt idx="2394">
                        <c:v>3.8304</c:v>
                      </c:pt>
                      <c:pt idx="2395">
                        <c:v>3.8320000000000003</c:v>
                      </c:pt>
                      <c:pt idx="2396">
                        <c:v>3.8336000000000001</c:v>
                      </c:pt>
                      <c:pt idx="2397">
                        <c:v>3.8352000000000004</c:v>
                      </c:pt>
                      <c:pt idx="2398">
                        <c:v>3.8368000000000002</c:v>
                      </c:pt>
                      <c:pt idx="2399">
                        <c:v>3.8384</c:v>
                      </c:pt>
                      <c:pt idx="2400">
                        <c:v>3.8400000000000003</c:v>
                      </c:pt>
                      <c:pt idx="2401">
                        <c:v>3.8416000000000001</c:v>
                      </c:pt>
                      <c:pt idx="2402">
                        <c:v>3.8432000000000004</c:v>
                      </c:pt>
                      <c:pt idx="2403">
                        <c:v>3.8448000000000002</c:v>
                      </c:pt>
                      <c:pt idx="2404">
                        <c:v>3.8464</c:v>
                      </c:pt>
                      <c:pt idx="2405">
                        <c:v>3.8480000000000003</c:v>
                      </c:pt>
                      <c:pt idx="2406">
                        <c:v>3.8496000000000001</c:v>
                      </c:pt>
                      <c:pt idx="2407">
                        <c:v>3.8512000000000004</c:v>
                      </c:pt>
                      <c:pt idx="2408">
                        <c:v>3.8528000000000002</c:v>
                      </c:pt>
                      <c:pt idx="2409">
                        <c:v>3.8544</c:v>
                      </c:pt>
                      <c:pt idx="2410">
                        <c:v>3.8560000000000003</c:v>
                      </c:pt>
                      <c:pt idx="2411">
                        <c:v>3.8576000000000001</c:v>
                      </c:pt>
                      <c:pt idx="2412">
                        <c:v>3.8592</c:v>
                      </c:pt>
                      <c:pt idx="2413">
                        <c:v>3.8608000000000002</c:v>
                      </c:pt>
                      <c:pt idx="2414">
                        <c:v>3.8624000000000001</c:v>
                      </c:pt>
                      <c:pt idx="2415">
                        <c:v>3.8640000000000003</c:v>
                      </c:pt>
                      <c:pt idx="2416">
                        <c:v>3.8656000000000001</c:v>
                      </c:pt>
                      <c:pt idx="2417">
                        <c:v>3.8672</c:v>
                      </c:pt>
                      <c:pt idx="2418">
                        <c:v>3.8688000000000002</c:v>
                      </c:pt>
                      <c:pt idx="2419">
                        <c:v>3.8704000000000001</c:v>
                      </c:pt>
                      <c:pt idx="2420">
                        <c:v>3.8720000000000003</c:v>
                      </c:pt>
                      <c:pt idx="2421">
                        <c:v>3.8736000000000002</c:v>
                      </c:pt>
                      <c:pt idx="2422">
                        <c:v>3.8752</c:v>
                      </c:pt>
                      <c:pt idx="2423">
                        <c:v>3.8768000000000002</c:v>
                      </c:pt>
                      <c:pt idx="2424">
                        <c:v>3.8784000000000001</c:v>
                      </c:pt>
                      <c:pt idx="2425">
                        <c:v>3.8800000000000003</c:v>
                      </c:pt>
                      <c:pt idx="2426">
                        <c:v>3.8816000000000002</c:v>
                      </c:pt>
                      <c:pt idx="2427">
                        <c:v>3.8832</c:v>
                      </c:pt>
                      <c:pt idx="2428">
                        <c:v>3.8848000000000003</c:v>
                      </c:pt>
                      <c:pt idx="2429">
                        <c:v>3.8864000000000001</c:v>
                      </c:pt>
                      <c:pt idx="2430">
                        <c:v>3.8880000000000003</c:v>
                      </c:pt>
                      <c:pt idx="2431">
                        <c:v>3.8896000000000002</c:v>
                      </c:pt>
                      <c:pt idx="2432">
                        <c:v>3.8912</c:v>
                      </c:pt>
                      <c:pt idx="2433">
                        <c:v>3.8928000000000003</c:v>
                      </c:pt>
                      <c:pt idx="2434">
                        <c:v>3.8944000000000001</c:v>
                      </c:pt>
                      <c:pt idx="2435">
                        <c:v>3.8960000000000004</c:v>
                      </c:pt>
                      <c:pt idx="2436">
                        <c:v>3.8976000000000002</c:v>
                      </c:pt>
                      <c:pt idx="2437">
                        <c:v>3.8992</c:v>
                      </c:pt>
                      <c:pt idx="2438">
                        <c:v>3.9008000000000003</c:v>
                      </c:pt>
                      <c:pt idx="2439">
                        <c:v>3.9024000000000001</c:v>
                      </c:pt>
                      <c:pt idx="2440">
                        <c:v>3.9040000000000004</c:v>
                      </c:pt>
                      <c:pt idx="2441">
                        <c:v>3.9056000000000002</c:v>
                      </c:pt>
                      <c:pt idx="2442">
                        <c:v>3.9072</c:v>
                      </c:pt>
                      <c:pt idx="2443">
                        <c:v>3.9088000000000003</c:v>
                      </c:pt>
                      <c:pt idx="2444">
                        <c:v>3.9104000000000001</c:v>
                      </c:pt>
                      <c:pt idx="2445">
                        <c:v>3.9120000000000004</c:v>
                      </c:pt>
                      <c:pt idx="2446">
                        <c:v>3.9136000000000002</c:v>
                      </c:pt>
                      <c:pt idx="2447">
                        <c:v>3.9152</c:v>
                      </c:pt>
                      <c:pt idx="2448">
                        <c:v>3.9168000000000003</c:v>
                      </c:pt>
                      <c:pt idx="2449">
                        <c:v>3.9184000000000001</c:v>
                      </c:pt>
                      <c:pt idx="2450">
                        <c:v>3.9200000000000004</c:v>
                      </c:pt>
                      <c:pt idx="2451">
                        <c:v>3.9216000000000002</c:v>
                      </c:pt>
                      <c:pt idx="2452">
                        <c:v>3.9232</c:v>
                      </c:pt>
                      <c:pt idx="2453">
                        <c:v>3.9248000000000003</c:v>
                      </c:pt>
                      <c:pt idx="2454">
                        <c:v>3.9264000000000001</c:v>
                      </c:pt>
                      <c:pt idx="2455">
                        <c:v>3.9280000000000004</c:v>
                      </c:pt>
                      <c:pt idx="2456">
                        <c:v>3.9296000000000002</c:v>
                      </c:pt>
                      <c:pt idx="2457">
                        <c:v>3.9312</c:v>
                      </c:pt>
                      <c:pt idx="2458">
                        <c:v>3.9328000000000003</c:v>
                      </c:pt>
                      <c:pt idx="2459">
                        <c:v>3.9344000000000001</c:v>
                      </c:pt>
                      <c:pt idx="2460">
                        <c:v>3.9360000000000004</c:v>
                      </c:pt>
                      <c:pt idx="2461">
                        <c:v>3.9376000000000002</c:v>
                      </c:pt>
                      <c:pt idx="2462">
                        <c:v>3.9392</c:v>
                      </c:pt>
                      <c:pt idx="2463">
                        <c:v>3.9408000000000003</c:v>
                      </c:pt>
                      <c:pt idx="2464">
                        <c:v>3.9424000000000001</c:v>
                      </c:pt>
                      <c:pt idx="2465">
                        <c:v>3.9440000000000004</c:v>
                      </c:pt>
                      <c:pt idx="2466">
                        <c:v>3.9456000000000002</c:v>
                      </c:pt>
                      <c:pt idx="2467">
                        <c:v>3.9472</c:v>
                      </c:pt>
                      <c:pt idx="2468">
                        <c:v>3.9488000000000003</c:v>
                      </c:pt>
                      <c:pt idx="2469">
                        <c:v>3.9504000000000001</c:v>
                      </c:pt>
                      <c:pt idx="2470">
                        <c:v>3.9520000000000004</c:v>
                      </c:pt>
                      <c:pt idx="2471">
                        <c:v>3.9536000000000002</c:v>
                      </c:pt>
                      <c:pt idx="2472">
                        <c:v>3.9552</c:v>
                      </c:pt>
                      <c:pt idx="2473">
                        <c:v>3.9568000000000003</c:v>
                      </c:pt>
                      <c:pt idx="2474">
                        <c:v>3.9584000000000001</c:v>
                      </c:pt>
                      <c:pt idx="2475">
                        <c:v>3.9600000000000004</c:v>
                      </c:pt>
                      <c:pt idx="2476">
                        <c:v>3.9616000000000002</c:v>
                      </c:pt>
                      <c:pt idx="2477">
                        <c:v>3.9632000000000001</c:v>
                      </c:pt>
                      <c:pt idx="2478">
                        <c:v>3.9648000000000003</c:v>
                      </c:pt>
                      <c:pt idx="2479">
                        <c:v>3.9664000000000001</c:v>
                      </c:pt>
                      <c:pt idx="2480">
                        <c:v>3.968</c:v>
                      </c:pt>
                      <c:pt idx="2481">
                        <c:v>3.9696000000000002</c:v>
                      </c:pt>
                      <c:pt idx="2482">
                        <c:v>3.9712000000000001</c:v>
                      </c:pt>
                      <c:pt idx="2483">
                        <c:v>3.9728000000000003</c:v>
                      </c:pt>
                      <c:pt idx="2484">
                        <c:v>3.9744000000000002</c:v>
                      </c:pt>
                      <c:pt idx="2485">
                        <c:v>3.976</c:v>
                      </c:pt>
                      <c:pt idx="2486">
                        <c:v>3.9776000000000002</c:v>
                      </c:pt>
                      <c:pt idx="2487">
                        <c:v>3.9792000000000001</c:v>
                      </c:pt>
                      <c:pt idx="2488">
                        <c:v>3.9808000000000003</c:v>
                      </c:pt>
                      <c:pt idx="2489">
                        <c:v>3.9824000000000002</c:v>
                      </c:pt>
                      <c:pt idx="2490">
                        <c:v>3.984</c:v>
                      </c:pt>
                      <c:pt idx="2491">
                        <c:v>3.9856000000000003</c:v>
                      </c:pt>
                      <c:pt idx="2492">
                        <c:v>3.9872000000000001</c:v>
                      </c:pt>
                      <c:pt idx="2493">
                        <c:v>3.9888000000000003</c:v>
                      </c:pt>
                      <c:pt idx="2494">
                        <c:v>3.9904000000000002</c:v>
                      </c:pt>
                      <c:pt idx="2495">
                        <c:v>3.992</c:v>
                      </c:pt>
                      <c:pt idx="2496">
                        <c:v>3.9936000000000003</c:v>
                      </c:pt>
                      <c:pt idx="2497">
                        <c:v>3.9952000000000001</c:v>
                      </c:pt>
                      <c:pt idx="2498">
                        <c:v>3.9968000000000004</c:v>
                      </c:pt>
                      <c:pt idx="2499">
                        <c:v>3.9984000000000002</c:v>
                      </c:pt>
                      <c:pt idx="2500">
                        <c:v>4</c:v>
                      </c:pt>
                      <c:pt idx="2501">
                        <c:v>4.0015999999999998</c:v>
                      </c:pt>
                      <c:pt idx="2502">
                        <c:v>4.0032000000000005</c:v>
                      </c:pt>
                      <c:pt idx="2503">
                        <c:v>4.0048000000000004</c:v>
                      </c:pt>
                      <c:pt idx="2504">
                        <c:v>4.0064000000000002</c:v>
                      </c:pt>
                      <c:pt idx="2505">
                        <c:v>4.008</c:v>
                      </c:pt>
                      <c:pt idx="2506">
                        <c:v>4.0095999999999998</c:v>
                      </c:pt>
                      <c:pt idx="2507">
                        <c:v>4.0112000000000005</c:v>
                      </c:pt>
                      <c:pt idx="2508">
                        <c:v>4.0128000000000004</c:v>
                      </c:pt>
                      <c:pt idx="2509">
                        <c:v>4.0144000000000002</c:v>
                      </c:pt>
                      <c:pt idx="2510">
                        <c:v>4.016</c:v>
                      </c:pt>
                      <c:pt idx="2511">
                        <c:v>4.0175999999999998</c:v>
                      </c:pt>
                      <c:pt idx="2512">
                        <c:v>4.0192000000000005</c:v>
                      </c:pt>
                      <c:pt idx="2513">
                        <c:v>4.0208000000000004</c:v>
                      </c:pt>
                      <c:pt idx="2514">
                        <c:v>4.0224000000000002</c:v>
                      </c:pt>
                      <c:pt idx="2515">
                        <c:v>4.024</c:v>
                      </c:pt>
                      <c:pt idx="2516">
                        <c:v>4.0255999999999998</c:v>
                      </c:pt>
                      <c:pt idx="2517">
                        <c:v>4.0272000000000006</c:v>
                      </c:pt>
                      <c:pt idx="2518">
                        <c:v>4.0288000000000004</c:v>
                      </c:pt>
                      <c:pt idx="2519">
                        <c:v>4.0304000000000002</c:v>
                      </c:pt>
                      <c:pt idx="2520">
                        <c:v>4.032</c:v>
                      </c:pt>
                      <c:pt idx="2521">
                        <c:v>4.0335999999999999</c:v>
                      </c:pt>
                      <c:pt idx="2522">
                        <c:v>4.0352000000000006</c:v>
                      </c:pt>
                      <c:pt idx="2523">
                        <c:v>4.0368000000000004</c:v>
                      </c:pt>
                      <c:pt idx="2524">
                        <c:v>4.0384000000000002</c:v>
                      </c:pt>
                      <c:pt idx="2525">
                        <c:v>4.04</c:v>
                      </c:pt>
                      <c:pt idx="2526">
                        <c:v>4.0415999999999999</c:v>
                      </c:pt>
                      <c:pt idx="2527">
                        <c:v>4.0432000000000006</c:v>
                      </c:pt>
                      <c:pt idx="2528">
                        <c:v>4.0448000000000004</c:v>
                      </c:pt>
                      <c:pt idx="2529">
                        <c:v>4.0464000000000002</c:v>
                      </c:pt>
                      <c:pt idx="2530">
                        <c:v>4.048</c:v>
                      </c:pt>
                      <c:pt idx="2531">
                        <c:v>4.0495999999999999</c:v>
                      </c:pt>
                      <c:pt idx="2532">
                        <c:v>4.0512000000000006</c:v>
                      </c:pt>
                      <c:pt idx="2533">
                        <c:v>4.0528000000000004</c:v>
                      </c:pt>
                      <c:pt idx="2534">
                        <c:v>4.0544000000000002</c:v>
                      </c:pt>
                      <c:pt idx="2535">
                        <c:v>4.056</c:v>
                      </c:pt>
                      <c:pt idx="2536">
                        <c:v>4.0575999999999999</c:v>
                      </c:pt>
                      <c:pt idx="2537">
                        <c:v>4.0592000000000006</c:v>
                      </c:pt>
                      <c:pt idx="2538">
                        <c:v>4.0608000000000004</c:v>
                      </c:pt>
                      <c:pt idx="2539">
                        <c:v>4.0624000000000002</c:v>
                      </c:pt>
                      <c:pt idx="2540">
                        <c:v>4.0640000000000001</c:v>
                      </c:pt>
                      <c:pt idx="2541">
                        <c:v>4.0655999999999999</c:v>
                      </c:pt>
                      <c:pt idx="2542">
                        <c:v>4.0672000000000006</c:v>
                      </c:pt>
                      <c:pt idx="2543">
                        <c:v>4.0688000000000004</c:v>
                      </c:pt>
                      <c:pt idx="2544">
                        <c:v>4.0704000000000002</c:v>
                      </c:pt>
                      <c:pt idx="2545">
                        <c:v>4.0720000000000001</c:v>
                      </c:pt>
                      <c:pt idx="2546">
                        <c:v>4.0735999999999999</c:v>
                      </c:pt>
                      <c:pt idx="2547">
                        <c:v>4.0752000000000006</c:v>
                      </c:pt>
                      <c:pt idx="2548">
                        <c:v>4.0768000000000004</c:v>
                      </c:pt>
                      <c:pt idx="2549">
                        <c:v>4.0784000000000002</c:v>
                      </c:pt>
                      <c:pt idx="2550">
                        <c:v>4.08</c:v>
                      </c:pt>
                      <c:pt idx="2551">
                        <c:v>4.0815999999999999</c:v>
                      </c:pt>
                      <c:pt idx="2552">
                        <c:v>4.0832000000000006</c:v>
                      </c:pt>
                      <c:pt idx="2553">
                        <c:v>4.0848000000000004</c:v>
                      </c:pt>
                      <c:pt idx="2554">
                        <c:v>4.0864000000000003</c:v>
                      </c:pt>
                      <c:pt idx="2555">
                        <c:v>4.0880000000000001</c:v>
                      </c:pt>
                      <c:pt idx="2556">
                        <c:v>4.0895999999999999</c:v>
                      </c:pt>
                      <c:pt idx="2557">
                        <c:v>4.0912000000000006</c:v>
                      </c:pt>
                      <c:pt idx="2558">
                        <c:v>4.0928000000000004</c:v>
                      </c:pt>
                      <c:pt idx="2559">
                        <c:v>4.0944000000000003</c:v>
                      </c:pt>
                      <c:pt idx="2560">
                        <c:v>4.0960000000000001</c:v>
                      </c:pt>
                      <c:pt idx="2561">
                        <c:v>4.0975999999999999</c:v>
                      </c:pt>
                      <c:pt idx="2562">
                        <c:v>4.0992000000000006</c:v>
                      </c:pt>
                      <c:pt idx="2563">
                        <c:v>4.1008000000000004</c:v>
                      </c:pt>
                      <c:pt idx="2564">
                        <c:v>4.1024000000000003</c:v>
                      </c:pt>
                      <c:pt idx="2565">
                        <c:v>4.1040000000000001</c:v>
                      </c:pt>
                      <c:pt idx="2566">
                        <c:v>4.1055999999999999</c:v>
                      </c:pt>
                      <c:pt idx="2567">
                        <c:v>4.1072000000000006</c:v>
                      </c:pt>
                      <c:pt idx="2568">
                        <c:v>4.1088000000000005</c:v>
                      </c:pt>
                      <c:pt idx="2569">
                        <c:v>4.1104000000000003</c:v>
                      </c:pt>
                      <c:pt idx="2570">
                        <c:v>4.1120000000000001</c:v>
                      </c:pt>
                      <c:pt idx="2571">
                        <c:v>4.1135999999999999</c:v>
                      </c:pt>
                      <c:pt idx="2572">
                        <c:v>4.1152000000000006</c:v>
                      </c:pt>
                      <c:pt idx="2573">
                        <c:v>4.1168000000000005</c:v>
                      </c:pt>
                      <c:pt idx="2574">
                        <c:v>4.1184000000000003</c:v>
                      </c:pt>
                      <c:pt idx="2575">
                        <c:v>4.12</c:v>
                      </c:pt>
                      <c:pt idx="2576">
                        <c:v>4.1215999999999999</c:v>
                      </c:pt>
                      <c:pt idx="2577">
                        <c:v>4.1231999999999998</c:v>
                      </c:pt>
                      <c:pt idx="2578">
                        <c:v>4.1248000000000005</c:v>
                      </c:pt>
                      <c:pt idx="2579">
                        <c:v>4.1264000000000003</c:v>
                      </c:pt>
                      <c:pt idx="2580">
                        <c:v>4.1280000000000001</c:v>
                      </c:pt>
                      <c:pt idx="2581">
                        <c:v>4.1295999999999999</c:v>
                      </c:pt>
                      <c:pt idx="2582">
                        <c:v>4.1311999999999998</c:v>
                      </c:pt>
                      <c:pt idx="2583">
                        <c:v>4.1328000000000005</c:v>
                      </c:pt>
                      <c:pt idx="2584">
                        <c:v>4.1344000000000003</c:v>
                      </c:pt>
                      <c:pt idx="2585">
                        <c:v>4.1360000000000001</c:v>
                      </c:pt>
                      <c:pt idx="2586">
                        <c:v>4.1375999999999999</c:v>
                      </c:pt>
                      <c:pt idx="2587">
                        <c:v>4.1391999999999998</c:v>
                      </c:pt>
                      <c:pt idx="2588">
                        <c:v>4.1408000000000005</c:v>
                      </c:pt>
                      <c:pt idx="2589">
                        <c:v>4.1424000000000003</c:v>
                      </c:pt>
                      <c:pt idx="2590">
                        <c:v>4.1440000000000001</c:v>
                      </c:pt>
                      <c:pt idx="2591">
                        <c:v>4.1456</c:v>
                      </c:pt>
                      <c:pt idx="2592">
                        <c:v>4.1471999999999998</c:v>
                      </c:pt>
                      <c:pt idx="2593">
                        <c:v>4.1488000000000005</c:v>
                      </c:pt>
                      <c:pt idx="2594">
                        <c:v>4.1504000000000003</c:v>
                      </c:pt>
                      <c:pt idx="2595">
                        <c:v>4.1520000000000001</c:v>
                      </c:pt>
                      <c:pt idx="2596">
                        <c:v>4.1536</c:v>
                      </c:pt>
                      <c:pt idx="2597">
                        <c:v>4.1551999999999998</c:v>
                      </c:pt>
                      <c:pt idx="2598">
                        <c:v>4.1568000000000005</c:v>
                      </c:pt>
                      <c:pt idx="2599">
                        <c:v>4.1584000000000003</c:v>
                      </c:pt>
                      <c:pt idx="2600">
                        <c:v>4.16</c:v>
                      </c:pt>
                      <c:pt idx="2601">
                        <c:v>4.1616</c:v>
                      </c:pt>
                      <c:pt idx="2602">
                        <c:v>4.1631999999999998</c:v>
                      </c:pt>
                      <c:pt idx="2603">
                        <c:v>4.1648000000000005</c:v>
                      </c:pt>
                      <c:pt idx="2604">
                        <c:v>4.1664000000000003</c:v>
                      </c:pt>
                      <c:pt idx="2605">
                        <c:v>4.1680000000000001</c:v>
                      </c:pt>
                      <c:pt idx="2606">
                        <c:v>4.1696</c:v>
                      </c:pt>
                      <c:pt idx="2607">
                        <c:v>4.1711999999999998</c:v>
                      </c:pt>
                      <c:pt idx="2608">
                        <c:v>4.1728000000000005</c:v>
                      </c:pt>
                      <c:pt idx="2609">
                        <c:v>4.1744000000000003</c:v>
                      </c:pt>
                      <c:pt idx="2610">
                        <c:v>4.1760000000000002</c:v>
                      </c:pt>
                      <c:pt idx="2611">
                        <c:v>4.1776</c:v>
                      </c:pt>
                      <c:pt idx="2612">
                        <c:v>4.1791999999999998</c:v>
                      </c:pt>
                      <c:pt idx="2613">
                        <c:v>4.1808000000000005</c:v>
                      </c:pt>
                      <c:pt idx="2614">
                        <c:v>4.1824000000000003</c:v>
                      </c:pt>
                      <c:pt idx="2615">
                        <c:v>4.1840000000000002</c:v>
                      </c:pt>
                      <c:pt idx="2616">
                        <c:v>4.1856</c:v>
                      </c:pt>
                      <c:pt idx="2617">
                        <c:v>4.1871999999999998</c:v>
                      </c:pt>
                      <c:pt idx="2618">
                        <c:v>4.1888000000000005</c:v>
                      </c:pt>
                      <c:pt idx="2619">
                        <c:v>4.1904000000000003</c:v>
                      </c:pt>
                      <c:pt idx="2620">
                        <c:v>4.1920000000000002</c:v>
                      </c:pt>
                      <c:pt idx="2621">
                        <c:v>4.1936</c:v>
                      </c:pt>
                      <c:pt idx="2622">
                        <c:v>4.1951999999999998</c:v>
                      </c:pt>
                      <c:pt idx="2623">
                        <c:v>4.1968000000000005</c:v>
                      </c:pt>
                      <c:pt idx="2624">
                        <c:v>4.1984000000000004</c:v>
                      </c:pt>
                      <c:pt idx="2625">
                        <c:v>4.2</c:v>
                      </c:pt>
                      <c:pt idx="2626">
                        <c:v>4.2016</c:v>
                      </c:pt>
                      <c:pt idx="2627">
                        <c:v>4.2031999999999998</c:v>
                      </c:pt>
                      <c:pt idx="2628">
                        <c:v>4.2048000000000005</c:v>
                      </c:pt>
                      <c:pt idx="2629">
                        <c:v>4.2064000000000004</c:v>
                      </c:pt>
                      <c:pt idx="2630">
                        <c:v>4.2080000000000002</c:v>
                      </c:pt>
                      <c:pt idx="2631">
                        <c:v>4.2096</c:v>
                      </c:pt>
                      <c:pt idx="2632">
                        <c:v>4.2111999999999998</c:v>
                      </c:pt>
                      <c:pt idx="2633">
                        <c:v>4.2128000000000005</c:v>
                      </c:pt>
                      <c:pt idx="2634">
                        <c:v>4.2144000000000004</c:v>
                      </c:pt>
                      <c:pt idx="2635">
                        <c:v>4.2160000000000002</c:v>
                      </c:pt>
                      <c:pt idx="2636">
                        <c:v>4.2176</c:v>
                      </c:pt>
                      <c:pt idx="2637">
                        <c:v>4.2191999999999998</c:v>
                      </c:pt>
                      <c:pt idx="2638">
                        <c:v>4.2208000000000006</c:v>
                      </c:pt>
                      <c:pt idx="2639">
                        <c:v>4.2224000000000004</c:v>
                      </c:pt>
                      <c:pt idx="2640">
                        <c:v>4.2240000000000002</c:v>
                      </c:pt>
                      <c:pt idx="2641">
                        <c:v>4.2256</c:v>
                      </c:pt>
                      <c:pt idx="2642">
                        <c:v>4.2271999999999998</c:v>
                      </c:pt>
                      <c:pt idx="2643">
                        <c:v>4.2288000000000006</c:v>
                      </c:pt>
                      <c:pt idx="2644">
                        <c:v>4.2304000000000004</c:v>
                      </c:pt>
                      <c:pt idx="2645">
                        <c:v>4.2320000000000002</c:v>
                      </c:pt>
                      <c:pt idx="2646">
                        <c:v>4.2336</c:v>
                      </c:pt>
                      <c:pt idx="2647">
                        <c:v>4.2351999999999999</c:v>
                      </c:pt>
                      <c:pt idx="2648">
                        <c:v>4.2368000000000006</c:v>
                      </c:pt>
                      <c:pt idx="2649">
                        <c:v>4.2384000000000004</c:v>
                      </c:pt>
                      <c:pt idx="2650">
                        <c:v>4.24</c:v>
                      </c:pt>
                      <c:pt idx="2651">
                        <c:v>4.2416</c:v>
                      </c:pt>
                      <c:pt idx="2652">
                        <c:v>4.2431999999999999</c:v>
                      </c:pt>
                      <c:pt idx="2653">
                        <c:v>4.2448000000000006</c:v>
                      </c:pt>
                      <c:pt idx="2654">
                        <c:v>4.2464000000000004</c:v>
                      </c:pt>
                      <c:pt idx="2655">
                        <c:v>4.2480000000000002</c:v>
                      </c:pt>
                      <c:pt idx="2656">
                        <c:v>4.2496</c:v>
                      </c:pt>
                      <c:pt idx="2657">
                        <c:v>4.2511999999999999</c:v>
                      </c:pt>
                      <c:pt idx="2658">
                        <c:v>4.2528000000000006</c:v>
                      </c:pt>
                      <c:pt idx="2659">
                        <c:v>4.2544000000000004</c:v>
                      </c:pt>
                      <c:pt idx="2660">
                        <c:v>4.2560000000000002</c:v>
                      </c:pt>
                      <c:pt idx="2661">
                        <c:v>4.2576000000000001</c:v>
                      </c:pt>
                      <c:pt idx="2662">
                        <c:v>4.2591999999999999</c:v>
                      </c:pt>
                      <c:pt idx="2663">
                        <c:v>4.2608000000000006</c:v>
                      </c:pt>
                      <c:pt idx="2664">
                        <c:v>4.2624000000000004</c:v>
                      </c:pt>
                      <c:pt idx="2665">
                        <c:v>4.2640000000000002</c:v>
                      </c:pt>
                      <c:pt idx="2666">
                        <c:v>4.2656000000000001</c:v>
                      </c:pt>
                      <c:pt idx="2667">
                        <c:v>4.2671999999999999</c:v>
                      </c:pt>
                      <c:pt idx="2668">
                        <c:v>4.2688000000000006</c:v>
                      </c:pt>
                      <c:pt idx="2669">
                        <c:v>4.2704000000000004</c:v>
                      </c:pt>
                      <c:pt idx="2670">
                        <c:v>4.2720000000000002</c:v>
                      </c:pt>
                      <c:pt idx="2671">
                        <c:v>4.2736000000000001</c:v>
                      </c:pt>
                      <c:pt idx="2672">
                        <c:v>4.2751999999999999</c:v>
                      </c:pt>
                      <c:pt idx="2673">
                        <c:v>4.2768000000000006</c:v>
                      </c:pt>
                      <c:pt idx="2674">
                        <c:v>4.2784000000000004</c:v>
                      </c:pt>
                      <c:pt idx="2675">
                        <c:v>4.28</c:v>
                      </c:pt>
                      <c:pt idx="2676">
                        <c:v>4.2816000000000001</c:v>
                      </c:pt>
                      <c:pt idx="2677">
                        <c:v>4.2831999999999999</c:v>
                      </c:pt>
                      <c:pt idx="2678">
                        <c:v>4.2848000000000006</c:v>
                      </c:pt>
                      <c:pt idx="2679">
                        <c:v>4.2864000000000004</c:v>
                      </c:pt>
                      <c:pt idx="2680">
                        <c:v>4.2880000000000003</c:v>
                      </c:pt>
                      <c:pt idx="2681">
                        <c:v>4.2896000000000001</c:v>
                      </c:pt>
                      <c:pt idx="2682">
                        <c:v>4.2911999999999999</c:v>
                      </c:pt>
                      <c:pt idx="2683">
                        <c:v>4.2928000000000006</c:v>
                      </c:pt>
                      <c:pt idx="2684">
                        <c:v>4.2944000000000004</c:v>
                      </c:pt>
                      <c:pt idx="2685">
                        <c:v>4.2960000000000003</c:v>
                      </c:pt>
                      <c:pt idx="2686">
                        <c:v>4.2976000000000001</c:v>
                      </c:pt>
                      <c:pt idx="2687">
                        <c:v>4.2991999999999999</c:v>
                      </c:pt>
                      <c:pt idx="2688">
                        <c:v>4.3008000000000006</c:v>
                      </c:pt>
                      <c:pt idx="2689">
                        <c:v>4.3024000000000004</c:v>
                      </c:pt>
                      <c:pt idx="2690">
                        <c:v>4.3040000000000003</c:v>
                      </c:pt>
                      <c:pt idx="2691">
                        <c:v>4.3056000000000001</c:v>
                      </c:pt>
                      <c:pt idx="2692">
                        <c:v>4.3071999999999999</c:v>
                      </c:pt>
                      <c:pt idx="2693">
                        <c:v>4.3088000000000006</c:v>
                      </c:pt>
                      <c:pt idx="2694">
                        <c:v>4.3104000000000005</c:v>
                      </c:pt>
                      <c:pt idx="2695">
                        <c:v>4.3120000000000003</c:v>
                      </c:pt>
                      <c:pt idx="2696">
                        <c:v>4.3136000000000001</c:v>
                      </c:pt>
                      <c:pt idx="2697">
                        <c:v>4.3151999999999999</c:v>
                      </c:pt>
                      <c:pt idx="2698">
                        <c:v>4.3168000000000006</c:v>
                      </c:pt>
                      <c:pt idx="2699">
                        <c:v>4.3184000000000005</c:v>
                      </c:pt>
                      <c:pt idx="2700">
                        <c:v>4.32</c:v>
                      </c:pt>
                      <c:pt idx="2701">
                        <c:v>4.3216000000000001</c:v>
                      </c:pt>
                      <c:pt idx="2702">
                        <c:v>4.3231999999999999</c:v>
                      </c:pt>
                      <c:pt idx="2703">
                        <c:v>4.3248000000000006</c:v>
                      </c:pt>
                      <c:pt idx="2704">
                        <c:v>4.3264000000000005</c:v>
                      </c:pt>
                      <c:pt idx="2705">
                        <c:v>4.3280000000000003</c:v>
                      </c:pt>
                      <c:pt idx="2706">
                        <c:v>4.3296000000000001</c:v>
                      </c:pt>
                      <c:pt idx="2707">
                        <c:v>4.3311999999999999</c:v>
                      </c:pt>
                      <c:pt idx="2708">
                        <c:v>4.3328000000000007</c:v>
                      </c:pt>
                      <c:pt idx="2709">
                        <c:v>4.3344000000000005</c:v>
                      </c:pt>
                      <c:pt idx="2710">
                        <c:v>4.3360000000000003</c:v>
                      </c:pt>
                      <c:pt idx="2711">
                        <c:v>4.3376000000000001</c:v>
                      </c:pt>
                      <c:pt idx="2712">
                        <c:v>4.3391999999999999</c:v>
                      </c:pt>
                      <c:pt idx="2713">
                        <c:v>4.3407999999999998</c:v>
                      </c:pt>
                      <c:pt idx="2714">
                        <c:v>4.3424000000000005</c:v>
                      </c:pt>
                      <c:pt idx="2715">
                        <c:v>4.3440000000000003</c:v>
                      </c:pt>
                      <c:pt idx="2716">
                        <c:v>4.3456000000000001</c:v>
                      </c:pt>
                      <c:pt idx="2717">
                        <c:v>4.3472</c:v>
                      </c:pt>
                      <c:pt idx="2718">
                        <c:v>4.3487999999999998</c:v>
                      </c:pt>
                      <c:pt idx="2719">
                        <c:v>4.3504000000000005</c:v>
                      </c:pt>
                      <c:pt idx="2720">
                        <c:v>4.3520000000000003</c:v>
                      </c:pt>
                      <c:pt idx="2721">
                        <c:v>4.3536000000000001</c:v>
                      </c:pt>
                      <c:pt idx="2722">
                        <c:v>4.3552</c:v>
                      </c:pt>
                      <c:pt idx="2723">
                        <c:v>4.3567999999999998</c:v>
                      </c:pt>
                      <c:pt idx="2724">
                        <c:v>4.3584000000000005</c:v>
                      </c:pt>
                      <c:pt idx="2725">
                        <c:v>4.3600000000000003</c:v>
                      </c:pt>
                      <c:pt idx="2726">
                        <c:v>4.3616000000000001</c:v>
                      </c:pt>
                      <c:pt idx="2727">
                        <c:v>4.3632</c:v>
                      </c:pt>
                      <c:pt idx="2728">
                        <c:v>4.3647999999999998</c:v>
                      </c:pt>
                      <c:pt idx="2729">
                        <c:v>4.3664000000000005</c:v>
                      </c:pt>
                      <c:pt idx="2730">
                        <c:v>4.3680000000000003</c:v>
                      </c:pt>
                      <c:pt idx="2731">
                        <c:v>4.3696000000000002</c:v>
                      </c:pt>
                      <c:pt idx="2732">
                        <c:v>4.3712</c:v>
                      </c:pt>
                      <c:pt idx="2733">
                        <c:v>4.3727999999999998</c:v>
                      </c:pt>
                      <c:pt idx="2734">
                        <c:v>4.3744000000000005</c:v>
                      </c:pt>
                      <c:pt idx="2735">
                        <c:v>4.3760000000000003</c:v>
                      </c:pt>
                      <c:pt idx="2736">
                        <c:v>4.3776000000000002</c:v>
                      </c:pt>
                      <c:pt idx="2737">
                        <c:v>4.3792</c:v>
                      </c:pt>
                      <c:pt idx="2738">
                        <c:v>4.3807999999999998</c:v>
                      </c:pt>
                      <c:pt idx="2739">
                        <c:v>4.3824000000000005</c:v>
                      </c:pt>
                      <c:pt idx="2740">
                        <c:v>4.3840000000000003</c:v>
                      </c:pt>
                      <c:pt idx="2741">
                        <c:v>4.3856000000000002</c:v>
                      </c:pt>
                      <c:pt idx="2742">
                        <c:v>4.3872</c:v>
                      </c:pt>
                      <c:pt idx="2743">
                        <c:v>4.3887999999999998</c:v>
                      </c:pt>
                      <c:pt idx="2744">
                        <c:v>4.3904000000000005</c:v>
                      </c:pt>
                      <c:pt idx="2745">
                        <c:v>4.3920000000000003</c:v>
                      </c:pt>
                      <c:pt idx="2746">
                        <c:v>4.3936000000000002</c:v>
                      </c:pt>
                      <c:pt idx="2747">
                        <c:v>4.3952</c:v>
                      </c:pt>
                      <c:pt idx="2748">
                        <c:v>4.3967999999999998</c:v>
                      </c:pt>
                      <c:pt idx="2749">
                        <c:v>4.3984000000000005</c:v>
                      </c:pt>
                      <c:pt idx="2750">
                        <c:v>4.4000000000000004</c:v>
                      </c:pt>
                      <c:pt idx="2751">
                        <c:v>4.4016000000000002</c:v>
                      </c:pt>
                      <c:pt idx="2752">
                        <c:v>4.4032</c:v>
                      </c:pt>
                      <c:pt idx="2753">
                        <c:v>4.4047999999999998</c:v>
                      </c:pt>
                      <c:pt idx="2754">
                        <c:v>4.4064000000000005</c:v>
                      </c:pt>
                      <c:pt idx="2755">
                        <c:v>4.4080000000000004</c:v>
                      </c:pt>
                      <c:pt idx="2756">
                        <c:v>4.4096000000000002</c:v>
                      </c:pt>
                      <c:pt idx="2757">
                        <c:v>4.4112</c:v>
                      </c:pt>
                      <c:pt idx="2758">
                        <c:v>4.4127999999999998</c:v>
                      </c:pt>
                      <c:pt idx="2759">
                        <c:v>4.4144000000000005</c:v>
                      </c:pt>
                      <c:pt idx="2760">
                        <c:v>4.4160000000000004</c:v>
                      </c:pt>
                      <c:pt idx="2761">
                        <c:v>4.4176000000000002</c:v>
                      </c:pt>
                      <c:pt idx="2762">
                        <c:v>4.4192</c:v>
                      </c:pt>
                      <c:pt idx="2763">
                        <c:v>4.4207999999999998</c:v>
                      </c:pt>
                      <c:pt idx="2764">
                        <c:v>4.4224000000000006</c:v>
                      </c:pt>
                      <c:pt idx="2765">
                        <c:v>4.4240000000000004</c:v>
                      </c:pt>
                      <c:pt idx="2766">
                        <c:v>4.4256000000000002</c:v>
                      </c:pt>
                      <c:pt idx="2767">
                        <c:v>4.4272</c:v>
                      </c:pt>
                      <c:pt idx="2768">
                        <c:v>4.4287999999999998</c:v>
                      </c:pt>
                      <c:pt idx="2769">
                        <c:v>4.4304000000000006</c:v>
                      </c:pt>
                      <c:pt idx="2770">
                        <c:v>4.4320000000000004</c:v>
                      </c:pt>
                      <c:pt idx="2771">
                        <c:v>4.4336000000000002</c:v>
                      </c:pt>
                      <c:pt idx="2772">
                        <c:v>4.4352</c:v>
                      </c:pt>
                      <c:pt idx="2773">
                        <c:v>4.4367999999999999</c:v>
                      </c:pt>
                      <c:pt idx="2774">
                        <c:v>4.4384000000000006</c:v>
                      </c:pt>
                      <c:pt idx="2775">
                        <c:v>4.4400000000000004</c:v>
                      </c:pt>
                      <c:pt idx="2776">
                        <c:v>4.4416000000000002</c:v>
                      </c:pt>
                      <c:pt idx="2777">
                        <c:v>4.4432</c:v>
                      </c:pt>
                      <c:pt idx="2778">
                        <c:v>4.4447999999999999</c:v>
                      </c:pt>
                      <c:pt idx="2779">
                        <c:v>4.4464000000000006</c:v>
                      </c:pt>
                      <c:pt idx="2780">
                        <c:v>4.4480000000000004</c:v>
                      </c:pt>
                      <c:pt idx="2781">
                        <c:v>4.4496000000000002</c:v>
                      </c:pt>
                      <c:pt idx="2782">
                        <c:v>4.4512</c:v>
                      </c:pt>
                      <c:pt idx="2783">
                        <c:v>4.4527999999999999</c:v>
                      </c:pt>
                      <c:pt idx="2784">
                        <c:v>4.4544000000000006</c:v>
                      </c:pt>
                      <c:pt idx="2785">
                        <c:v>4.4560000000000004</c:v>
                      </c:pt>
                      <c:pt idx="2786">
                        <c:v>4.4576000000000002</c:v>
                      </c:pt>
                      <c:pt idx="2787">
                        <c:v>4.4592000000000001</c:v>
                      </c:pt>
                      <c:pt idx="2788">
                        <c:v>4.4607999999999999</c:v>
                      </c:pt>
                      <c:pt idx="2789">
                        <c:v>4.4624000000000006</c:v>
                      </c:pt>
                      <c:pt idx="2790">
                        <c:v>4.4640000000000004</c:v>
                      </c:pt>
                      <c:pt idx="2791">
                        <c:v>4.4656000000000002</c:v>
                      </c:pt>
                      <c:pt idx="2792">
                        <c:v>4.4672000000000001</c:v>
                      </c:pt>
                      <c:pt idx="2793">
                        <c:v>4.4687999999999999</c:v>
                      </c:pt>
                      <c:pt idx="2794">
                        <c:v>4.4704000000000006</c:v>
                      </c:pt>
                      <c:pt idx="2795">
                        <c:v>4.4720000000000004</c:v>
                      </c:pt>
                      <c:pt idx="2796">
                        <c:v>4.4736000000000002</c:v>
                      </c:pt>
                      <c:pt idx="2797">
                        <c:v>4.4752000000000001</c:v>
                      </c:pt>
                      <c:pt idx="2798">
                        <c:v>4.4767999999999999</c:v>
                      </c:pt>
                      <c:pt idx="2799">
                        <c:v>4.4784000000000006</c:v>
                      </c:pt>
                      <c:pt idx="2800">
                        <c:v>4.4800000000000004</c:v>
                      </c:pt>
                      <c:pt idx="2801">
                        <c:v>4.4816000000000003</c:v>
                      </c:pt>
                      <c:pt idx="2802">
                        <c:v>4.4832000000000001</c:v>
                      </c:pt>
                      <c:pt idx="2803">
                        <c:v>4.4847999999999999</c:v>
                      </c:pt>
                      <c:pt idx="2804">
                        <c:v>4.4864000000000006</c:v>
                      </c:pt>
                      <c:pt idx="2805">
                        <c:v>4.4880000000000004</c:v>
                      </c:pt>
                      <c:pt idx="2806">
                        <c:v>4.4896000000000003</c:v>
                      </c:pt>
                      <c:pt idx="2807">
                        <c:v>4.4912000000000001</c:v>
                      </c:pt>
                      <c:pt idx="2808">
                        <c:v>4.4927999999999999</c:v>
                      </c:pt>
                      <c:pt idx="2809">
                        <c:v>4.4944000000000006</c:v>
                      </c:pt>
                      <c:pt idx="2810">
                        <c:v>4.4960000000000004</c:v>
                      </c:pt>
                      <c:pt idx="2811">
                        <c:v>4.4976000000000003</c:v>
                      </c:pt>
                      <c:pt idx="2812">
                        <c:v>4.4992000000000001</c:v>
                      </c:pt>
                      <c:pt idx="2813">
                        <c:v>4.5007999999999999</c:v>
                      </c:pt>
                      <c:pt idx="2814">
                        <c:v>4.5024000000000006</c:v>
                      </c:pt>
                      <c:pt idx="2815">
                        <c:v>4.5040000000000004</c:v>
                      </c:pt>
                      <c:pt idx="2816">
                        <c:v>4.5056000000000003</c:v>
                      </c:pt>
                      <c:pt idx="2817">
                        <c:v>4.5072000000000001</c:v>
                      </c:pt>
                      <c:pt idx="2818">
                        <c:v>4.5087999999999999</c:v>
                      </c:pt>
                      <c:pt idx="2819">
                        <c:v>4.5104000000000006</c:v>
                      </c:pt>
                      <c:pt idx="2820">
                        <c:v>4.5120000000000005</c:v>
                      </c:pt>
                      <c:pt idx="2821">
                        <c:v>4.5136000000000003</c:v>
                      </c:pt>
                      <c:pt idx="2822">
                        <c:v>4.5152000000000001</c:v>
                      </c:pt>
                      <c:pt idx="2823">
                        <c:v>4.5167999999999999</c:v>
                      </c:pt>
                      <c:pt idx="2824">
                        <c:v>4.5184000000000006</c:v>
                      </c:pt>
                      <c:pt idx="2825">
                        <c:v>4.5200000000000005</c:v>
                      </c:pt>
                      <c:pt idx="2826">
                        <c:v>4.5216000000000003</c:v>
                      </c:pt>
                      <c:pt idx="2827">
                        <c:v>4.5232000000000001</c:v>
                      </c:pt>
                      <c:pt idx="2828">
                        <c:v>4.5247999999999999</c:v>
                      </c:pt>
                      <c:pt idx="2829">
                        <c:v>4.5264000000000006</c:v>
                      </c:pt>
                      <c:pt idx="2830">
                        <c:v>4.5280000000000005</c:v>
                      </c:pt>
                      <c:pt idx="2831">
                        <c:v>4.5296000000000003</c:v>
                      </c:pt>
                      <c:pt idx="2832">
                        <c:v>4.5312000000000001</c:v>
                      </c:pt>
                      <c:pt idx="2833">
                        <c:v>4.5327999999999999</c:v>
                      </c:pt>
                      <c:pt idx="2834">
                        <c:v>4.5344000000000007</c:v>
                      </c:pt>
                      <c:pt idx="2835">
                        <c:v>4.5360000000000005</c:v>
                      </c:pt>
                      <c:pt idx="2836">
                        <c:v>4.5376000000000003</c:v>
                      </c:pt>
                      <c:pt idx="2837">
                        <c:v>4.5392000000000001</c:v>
                      </c:pt>
                      <c:pt idx="2838">
                        <c:v>4.5407999999999999</c:v>
                      </c:pt>
                      <c:pt idx="2839">
                        <c:v>4.5424000000000007</c:v>
                      </c:pt>
                      <c:pt idx="2840">
                        <c:v>4.5440000000000005</c:v>
                      </c:pt>
                      <c:pt idx="2841">
                        <c:v>4.5456000000000003</c:v>
                      </c:pt>
                      <c:pt idx="2842">
                        <c:v>4.5472000000000001</c:v>
                      </c:pt>
                      <c:pt idx="2843">
                        <c:v>4.5488</c:v>
                      </c:pt>
                      <c:pt idx="2844">
                        <c:v>4.5503999999999998</c:v>
                      </c:pt>
                      <c:pt idx="2845">
                        <c:v>4.5520000000000005</c:v>
                      </c:pt>
                      <c:pt idx="2846">
                        <c:v>4.5536000000000003</c:v>
                      </c:pt>
                      <c:pt idx="2847">
                        <c:v>4.5552000000000001</c:v>
                      </c:pt>
                      <c:pt idx="2848">
                        <c:v>4.5568</c:v>
                      </c:pt>
                      <c:pt idx="2849">
                        <c:v>4.5583999999999998</c:v>
                      </c:pt>
                      <c:pt idx="2850">
                        <c:v>4.5600000000000005</c:v>
                      </c:pt>
                      <c:pt idx="2851">
                        <c:v>4.5616000000000003</c:v>
                      </c:pt>
                      <c:pt idx="2852">
                        <c:v>4.5632000000000001</c:v>
                      </c:pt>
                      <c:pt idx="2853">
                        <c:v>4.5648</c:v>
                      </c:pt>
                      <c:pt idx="2854">
                        <c:v>4.5663999999999998</c:v>
                      </c:pt>
                      <c:pt idx="2855">
                        <c:v>4.5680000000000005</c:v>
                      </c:pt>
                      <c:pt idx="2856">
                        <c:v>4.5696000000000003</c:v>
                      </c:pt>
                      <c:pt idx="2857">
                        <c:v>4.5712000000000002</c:v>
                      </c:pt>
                      <c:pt idx="2858">
                        <c:v>4.5728</c:v>
                      </c:pt>
                      <c:pt idx="2859">
                        <c:v>4.5743999999999998</c:v>
                      </c:pt>
                      <c:pt idx="2860">
                        <c:v>4.5760000000000005</c:v>
                      </c:pt>
                      <c:pt idx="2861">
                        <c:v>4.5776000000000003</c:v>
                      </c:pt>
                      <c:pt idx="2862">
                        <c:v>4.5792000000000002</c:v>
                      </c:pt>
                      <c:pt idx="2863">
                        <c:v>4.5808</c:v>
                      </c:pt>
                      <c:pt idx="2864">
                        <c:v>4.5823999999999998</c:v>
                      </c:pt>
                      <c:pt idx="2865">
                        <c:v>4.5840000000000005</c:v>
                      </c:pt>
                      <c:pt idx="2866">
                        <c:v>4.5856000000000003</c:v>
                      </c:pt>
                      <c:pt idx="2867">
                        <c:v>4.5872000000000002</c:v>
                      </c:pt>
                      <c:pt idx="2868">
                        <c:v>4.5888</c:v>
                      </c:pt>
                      <c:pt idx="2869">
                        <c:v>4.5903999999999998</c:v>
                      </c:pt>
                      <c:pt idx="2870">
                        <c:v>4.5920000000000005</c:v>
                      </c:pt>
                      <c:pt idx="2871">
                        <c:v>4.5936000000000003</c:v>
                      </c:pt>
                      <c:pt idx="2872">
                        <c:v>4.5952000000000002</c:v>
                      </c:pt>
                      <c:pt idx="2873">
                        <c:v>4.5968</c:v>
                      </c:pt>
                      <c:pt idx="2874">
                        <c:v>4.5983999999999998</c:v>
                      </c:pt>
                      <c:pt idx="2875">
                        <c:v>4.6000000000000005</c:v>
                      </c:pt>
                      <c:pt idx="2876">
                        <c:v>4.6016000000000004</c:v>
                      </c:pt>
                      <c:pt idx="2877">
                        <c:v>4.6032000000000002</c:v>
                      </c:pt>
                      <c:pt idx="2878">
                        <c:v>4.6048</c:v>
                      </c:pt>
                      <c:pt idx="2879">
                        <c:v>4.6063999999999998</c:v>
                      </c:pt>
                      <c:pt idx="2880">
                        <c:v>4.6080000000000005</c:v>
                      </c:pt>
                      <c:pt idx="2881">
                        <c:v>4.6096000000000004</c:v>
                      </c:pt>
                      <c:pt idx="2882">
                        <c:v>4.6112000000000002</c:v>
                      </c:pt>
                      <c:pt idx="2883">
                        <c:v>4.6128</c:v>
                      </c:pt>
                      <c:pt idx="2884">
                        <c:v>4.6143999999999998</c:v>
                      </c:pt>
                      <c:pt idx="2885">
                        <c:v>4.6160000000000005</c:v>
                      </c:pt>
                      <c:pt idx="2886">
                        <c:v>4.6176000000000004</c:v>
                      </c:pt>
                      <c:pt idx="2887">
                        <c:v>4.6192000000000002</c:v>
                      </c:pt>
                      <c:pt idx="2888">
                        <c:v>4.6208</c:v>
                      </c:pt>
                      <c:pt idx="2889">
                        <c:v>4.6223999999999998</c:v>
                      </c:pt>
                      <c:pt idx="2890">
                        <c:v>4.6240000000000006</c:v>
                      </c:pt>
                      <c:pt idx="2891">
                        <c:v>4.6256000000000004</c:v>
                      </c:pt>
                      <c:pt idx="2892">
                        <c:v>4.6272000000000002</c:v>
                      </c:pt>
                      <c:pt idx="2893">
                        <c:v>4.6288</c:v>
                      </c:pt>
                      <c:pt idx="2894">
                        <c:v>4.6303999999999998</c:v>
                      </c:pt>
                      <c:pt idx="2895">
                        <c:v>4.6320000000000006</c:v>
                      </c:pt>
                      <c:pt idx="2896">
                        <c:v>4.6336000000000004</c:v>
                      </c:pt>
                      <c:pt idx="2897">
                        <c:v>4.6352000000000002</c:v>
                      </c:pt>
                      <c:pt idx="2898">
                        <c:v>4.6368</c:v>
                      </c:pt>
                      <c:pt idx="2899">
                        <c:v>4.6383999999999999</c:v>
                      </c:pt>
                      <c:pt idx="2900">
                        <c:v>4.6400000000000006</c:v>
                      </c:pt>
                      <c:pt idx="2901">
                        <c:v>4.6416000000000004</c:v>
                      </c:pt>
                      <c:pt idx="2902">
                        <c:v>4.6432000000000002</c:v>
                      </c:pt>
                      <c:pt idx="2903">
                        <c:v>4.6448</c:v>
                      </c:pt>
                      <c:pt idx="2904">
                        <c:v>4.6463999999999999</c:v>
                      </c:pt>
                      <c:pt idx="2905">
                        <c:v>4.6480000000000006</c:v>
                      </c:pt>
                      <c:pt idx="2906">
                        <c:v>4.6496000000000004</c:v>
                      </c:pt>
                      <c:pt idx="2907">
                        <c:v>4.6512000000000002</c:v>
                      </c:pt>
                      <c:pt idx="2908">
                        <c:v>4.6528</c:v>
                      </c:pt>
                      <c:pt idx="2909">
                        <c:v>4.6543999999999999</c:v>
                      </c:pt>
                      <c:pt idx="2910">
                        <c:v>4.6560000000000006</c:v>
                      </c:pt>
                      <c:pt idx="2911">
                        <c:v>4.6576000000000004</c:v>
                      </c:pt>
                      <c:pt idx="2912">
                        <c:v>4.6592000000000002</c:v>
                      </c:pt>
                      <c:pt idx="2913">
                        <c:v>4.6608000000000001</c:v>
                      </c:pt>
                      <c:pt idx="2914">
                        <c:v>4.6623999999999999</c:v>
                      </c:pt>
                      <c:pt idx="2915">
                        <c:v>4.6640000000000006</c:v>
                      </c:pt>
                      <c:pt idx="2916">
                        <c:v>4.6656000000000004</c:v>
                      </c:pt>
                      <c:pt idx="2917">
                        <c:v>4.6672000000000002</c:v>
                      </c:pt>
                      <c:pt idx="2918">
                        <c:v>4.6688000000000001</c:v>
                      </c:pt>
                      <c:pt idx="2919">
                        <c:v>4.6703999999999999</c:v>
                      </c:pt>
                      <c:pt idx="2920">
                        <c:v>4.6720000000000006</c:v>
                      </c:pt>
                      <c:pt idx="2921">
                        <c:v>4.6736000000000004</c:v>
                      </c:pt>
                      <c:pt idx="2922">
                        <c:v>4.6752000000000002</c:v>
                      </c:pt>
                      <c:pt idx="2923">
                        <c:v>4.6768000000000001</c:v>
                      </c:pt>
                      <c:pt idx="2924">
                        <c:v>4.6783999999999999</c:v>
                      </c:pt>
                      <c:pt idx="2925">
                        <c:v>4.6800000000000006</c:v>
                      </c:pt>
                      <c:pt idx="2926">
                        <c:v>4.6816000000000004</c:v>
                      </c:pt>
                      <c:pt idx="2927">
                        <c:v>4.6832000000000003</c:v>
                      </c:pt>
                      <c:pt idx="2928">
                        <c:v>4.6848000000000001</c:v>
                      </c:pt>
                      <c:pt idx="2929">
                        <c:v>4.6863999999999999</c:v>
                      </c:pt>
                      <c:pt idx="2930">
                        <c:v>4.6880000000000006</c:v>
                      </c:pt>
                      <c:pt idx="2931">
                        <c:v>4.6896000000000004</c:v>
                      </c:pt>
                      <c:pt idx="2932">
                        <c:v>4.6912000000000003</c:v>
                      </c:pt>
                      <c:pt idx="2933">
                        <c:v>4.6928000000000001</c:v>
                      </c:pt>
                      <c:pt idx="2934">
                        <c:v>4.6943999999999999</c:v>
                      </c:pt>
                      <c:pt idx="2935">
                        <c:v>4.6960000000000006</c:v>
                      </c:pt>
                      <c:pt idx="2936">
                        <c:v>4.6976000000000004</c:v>
                      </c:pt>
                      <c:pt idx="2937">
                        <c:v>4.6992000000000003</c:v>
                      </c:pt>
                      <c:pt idx="2938">
                        <c:v>4.7008000000000001</c:v>
                      </c:pt>
                      <c:pt idx="2939">
                        <c:v>4.7023999999999999</c:v>
                      </c:pt>
                      <c:pt idx="2940">
                        <c:v>4.7040000000000006</c:v>
                      </c:pt>
                      <c:pt idx="2941">
                        <c:v>4.7056000000000004</c:v>
                      </c:pt>
                      <c:pt idx="2942">
                        <c:v>4.7072000000000003</c:v>
                      </c:pt>
                      <c:pt idx="2943">
                        <c:v>4.7088000000000001</c:v>
                      </c:pt>
                      <c:pt idx="2944">
                        <c:v>4.7103999999999999</c:v>
                      </c:pt>
                      <c:pt idx="2945">
                        <c:v>4.7120000000000006</c:v>
                      </c:pt>
                      <c:pt idx="2946">
                        <c:v>4.7136000000000005</c:v>
                      </c:pt>
                      <c:pt idx="2947">
                        <c:v>4.7152000000000003</c:v>
                      </c:pt>
                      <c:pt idx="2948">
                        <c:v>4.7168000000000001</c:v>
                      </c:pt>
                      <c:pt idx="2949">
                        <c:v>4.7183999999999999</c:v>
                      </c:pt>
                      <c:pt idx="2950">
                        <c:v>4.7200000000000006</c:v>
                      </c:pt>
                      <c:pt idx="2951">
                        <c:v>4.7216000000000005</c:v>
                      </c:pt>
                      <c:pt idx="2952">
                        <c:v>4.7232000000000003</c:v>
                      </c:pt>
                      <c:pt idx="2953">
                        <c:v>4.7248000000000001</c:v>
                      </c:pt>
                      <c:pt idx="2954">
                        <c:v>4.7263999999999999</c:v>
                      </c:pt>
                      <c:pt idx="2955">
                        <c:v>4.7280000000000006</c:v>
                      </c:pt>
                      <c:pt idx="2956">
                        <c:v>4.7296000000000005</c:v>
                      </c:pt>
                      <c:pt idx="2957">
                        <c:v>4.7312000000000003</c:v>
                      </c:pt>
                      <c:pt idx="2958">
                        <c:v>4.7328000000000001</c:v>
                      </c:pt>
                      <c:pt idx="2959">
                        <c:v>4.7343999999999999</c:v>
                      </c:pt>
                      <c:pt idx="2960">
                        <c:v>4.7360000000000007</c:v>
                      </c:pt>
                      <c:pt idx="2961">
                        <c:v>4.7376000000000005</c:v>
                      </c:pt>
                      <c:pt idx="2962">
                        <c:v>4.7392000000000003</c:v>
                      </c:pt>
                      <c:pt idx="2963">
                        <c:v>4.7408000000000001</c:v>
                      </c:pt>
                      <c:pt idx="2964">
                        <c:v>4.7423999999999999</c:v>
                      </c:pt>
                      <c:pt idx="2965">
                        <c:v>4.7440000000000007</c:v>
                      </c:pt>
                      <c:pt idx="2966">
                        <c:v>4.7456000000000005</c:v>
                      </c:pt>
                      <c:pt idx="2967">
                        <c:v>4.7472000000000003</c:v>
                      </c:pt>
                      <c:pt idx="2968">
                        <c:v>4.7488000000000001</c:v>
                      </c:pt>
                      <c:pt idx="2969">
                        <c:v>4.7504</c:v>
                      </c:pt>
                      <c:pt idx="2970">
                        <c:v>4.7520000000000007</c:v>
                      </c:pt>
                      <c:pt idx="2971">
                        <c:v>4.7536000000000005</c:v>
                      </c:pt>
                      <c:pt idx="2972">
                        <c:v>4.7552000000000003</c:v>
                      </c:pt>
                      <c:pt idx="2973">
                        <c:v>4.7568000000000001</c:v>
                      </c:pt>
                      <c:pt idx="2974">
                        <c:v>4.7584</c:v>
                      </c:pt>
                      <c:pt idx="2975">
                        <c:v>4.76</c:v>
                      </c:pt>
                      <c:pt idx="2976">
                        <c:v>4.7616000000000005</c:v>
                      </c:pt>
                      <c:pt idx="2977">
                        <c:v>4.7632000000000003</c:v>
                      </c:pt>
                      <c:pt idx="2978">
                        <c:v>4.7648000000000001</c:v>
                      </c:pt>
                      <c:pt idx="2979">
                        <c:v>4.7664</c:v>
                      </c:pt>
                      <c:pt idx="2980">
                        <c:v>4.7679999999999998</c:v>
                      </c:pt>
                      <c:pt idx="2981">
                        <c:v>4.7696000000000005</c:v>
                      </c:pt>
                      <c:pt idx="2982">
                        <c:v>4.7712000000000003</c:v>
                      </c:pt>
                      <c:pt idx="2983">
                        <c:v>4.7728000000000002</c:v>
                      </c:pt>
                      <c:pt idx="2984">
                        <c:v>4.7744</c:v>
                      </c:pt>
                      <c:pt idx="2985">
                        <c:v>4.7759999999999998</c:v>
                      </c:pt>
                      <c:pt idx="2986">
                        <c:v>4.7776000000000005</c:v>
                      </c:pt>
                      <c:pt idx="2987">
                        <c:v>4.7792000000000003</c:v>
                      </c:pt>
                      <c:pt idx="2988">
                        <c:v>4.7808000000000002</c:v>
                      </c:pt>
                      <c:pt idx="2989">
                        <c:v>4.7824</c:v>
                      </c:pt>
                      <c:pt idx="2990">
                        <c:v>4.7839999999999998</c:v>
                      </c:pt>
                      <c:pt idx="2991">
                        <c:v>4.7856000000000005</c:v>
                      </c:pt>
                      <c:pt idx="2992">
                        <c:v>4.7872000000000003</c:v>
                      </c:pt>
                      <c:pt idx="2993">
                        <c:v>4.7888000000000002</c:v>
                      </c:pt>
                      <c:pt idx="2994">
                        <c:v>4.7904</c:v>
                      </c:pt>
                      <c:pt idx="2995">
                        <c:v>4.7919999999999998</c:v>
                      </c:pt>
                      <c:pt idx="2996">
                        <c:v>4.7936000000000005</c:v>
                      </c:pt>
                      <c:pt idx="2997">
                        <c:v>4.7952000000000004</c:v>
                      </c:pt>
                      <c:pt idx="2998">
                        <c:v>4.7968000000000002</c:v>
                      </c:pt>
                      <c:pt idx="2999">
                        <c:v>4.7984</c:v>
                      </c:pt>
                      <c:pt idx="3000">
                        <c:v>4.8</c:v>
                      </c:pt>
                      <c:pt idx="3001">
                        <c:v>4.8016000000000005</c:v>
                      </c:pt>
                      <c:pt idx="3002">
                        <c:v>4.8032000000000004</c:v>
                      </c:pt>
                      <c:pt idx="3003">
                        <c:v>4.8048000000000002</c:v>
                      </c:pt>
                      <c:pt idx="3004">
                        <c:v>4.8064</c:v>
                      </c:pt>
                      <c:pt idx="3005">
                        <c:v>4.8079999999999998</c:v>
                      </c:pt>
                      <c:pt idx="3006">
                        <c:v>4.8096000000000005</c:v>
                      </c:pt>
                      <c:pt idx="3007">
                        <c:v>4.8112000000000004</c:v>
                      </c:pt>
                      <c:pt idx="3008">
                        <c:v>4.8128000000000002</c:v>
                      </c:pt>
                      <c:pt idx="3009">
                        <c:v>4.8144</c:v>
                      </c:pt>
                      <c:pt idx="3010">
                        <c:v>4.8159999999999998</c:v>
                      </c:pt>
                      <c:pt idx="3011">
                        <c:v>4.8176000000000005</c:v>
                      </c:pt>
                      <c:pt idx="3012">
                        <c:v>4.8192000000000004</c:v>
                      </c:pt>
                      <c:pt idx="3013">
                        <c:v>4.8208000000000002</c:v>
                      </c:pt>
                      <c:pt idx="3014">
                        <c:v>4.8224</c:v>
                      </c:pt>
                      <c:pt idx="3015">
                        <c:v>4.8239999999999998</c:v>
                      </c:pt>
                      <c:pt idx="3016">
                        <c:v>4.8256000000000006</c:v>
                      </c:pt>
                      <c:pt idx="3017">
                        <c:v>4.8272000000000004</c:v>
                      </c:pt>
                      <c:pt idx="3018">
                        <c:v>4.8288000000000002</c:v>
                      </c:pt>
                      <c:pt idx="3019">
                        <c:v>4.8304</c:v>
                      </c:pt>
                      <c:pt idx="3020">
                        <c:v>4.8319999999999999</c:v>
                      </c:pt>
                      <c:pt idx="3021">
                        <c:v>4.8336000000000006</c:v>
                      </c:pt>
                      <c:pt idx="3022">
                        <c:v>4.8352000000000004</c:v>
                      </c:pt>
                      <c:pt idx="3023">
                        <c:v>4.8368000000000002</c:v>
                      </c:pt>
                      <c:pt idx="3024">
                        <c:v>4.8384</c:v>
                      </c:pt>
                      <c:pt idx="3025">
                        <c:v>4.84</c:v>
                      </c:pt>
                      <c:pt idx="3026">
                        <c:v>4.8416000000000006</c:v>
                      </c:pt>
                      <c:pt idx="3027">
                        <c:v>4.8432000000000004</c:v>
                      </c:pt>
                      <c:pt idx="3028">
                        <c:v>4.8448000000000002</c:v>
                      </c:pt>
                      <c:pt idx="3029">
                        <c:v>4.8464</c:v>
                      </c:pt>
                      <c:pt idx="3030">
                        <c:v>4.8479999999999999</c:v>
                      </c:pt>
                      <c:pt idx="3031">
                        <c:v>4.8496000000000006</c:v>
                      </c:pt>
                      <c:pt idx="3032">
                        <c:v>4.8512000000000004</c:v>
                      </c:pt>
                      <c:pt idx="3033">
                        <c:v>4.8528000000000002</c:v>
                      </c:pt>
                      <c:pt idx="3034">
                        <c:v>4.8544</c:v>
                      </c:pt>
                      <c:pt idx="3035">
                        <c:v>4.8559999999999999</c:v>
                      </c:pt>
                      <c:pt idx="3036">
                        <c:v>4.8576000000000006</c:v>
                      </c:pt>
                      <c:pt idx="3037">
                        <c:v>4.8592000000000004</c:v>
                      </c:pt>
                      <c:pt idx="3038">
                        <c:v>4.8608000000000002</c:v>
                      </c:pt>
                      <c:pt idx="3039">
                        <c:v>4.8624000000000001</c:v>
                      </c:pt>
                      <c:pt idx="3040">
                        <c:v>4.8639999999999999</c:v>
                      </c:pt>
                      <c:pt idx="3041">
                        <c:v>4.8656000000000006</c:v>
                      </c:pt>
                      <c:pt idx="3042">
                        <c:v>4.8672000000000004</c:v>
                      </c:pt>
                      <c:pt idx="3043">
                        <c:v>4.8688000000000002</c:v>
                      </c:pt>
                      <c:pt idx="3044">
                        <c:v>4.8704000000000001</c:v>
                      </c:pt>
                      <c:pt idx="3045">
                        <c:v>4.8719999999999999</c:v>
                      </c:pt>
                      <c:pt idx="3046">
                        <c:v>4.8736000000000006</c:v>
                      </c:pt>
                      <c:pt idx="3047">
                        <c:v>4.8752000000000004</c:v>
                      </c:pt>
                      <c:pt idx="3048">
                        <c:v>4.8768000000000002</c:v>
                      </c:pt>
                      <c:pt idx="3049">
                        <c:v>4.8784000000000001</c:v>
                      </c:pt>
                      <c:pt idx="3050">
                        <c:v>4.88</c:v>
                      </c:pt>
                      <c:pt idx="3051">
                        <c:v>4.8816000000000006</c:v>
                      </c:pt>
                      <c:pt idx="3052">
                        <c:v>4.8832000000000004</c:v>
                      </c:pt>
                      <c:pt idx="3053">
                        <c:v>4.8848000000000003</c:v>
                      </c:pt>
                      <c:pt idx="3054">
                        <c:v>4.8864000000000001</c:v>
                      </c:pt>
                      <c:pt idx="3055">
                        <c:v>4.8879999999999999</c:v>
                      </c:pt>
                      <c:pt idx="3056">
                        <c:v>4.8896000000000006</c:v>
                      </c:pt>
                      <c:pt idx="3057">
                        <c:v>4.8912000000000004</c:v>
                      </c:pt>
                      <c:pt idx="3058">
                        <c:v>4.8928000000000003</c:v>
                      </c:pt>
                      <c:pt idx="3059">
                        <c:v>4.8944000000000001</c:v>
                      </c:pt>
                      <c:pt idx="3060">
                        <c:v>4.8959999999999999</c:v>
                      </c:pt>
                      <c:pt idx="3061">
                        <c:v>4.8976000000000006</c:v>
                      </c:pt>
                      <c:pt idx="3062">
                        <c:v>4.8992000000000004</c:v>
                      </c:pt>
                      <c:pt idx="3063">
                        <c:v>4.9008000000000003</c:v>
                      </c:pt>
                      <c:pt idx="3064">
                        <c:v>4.9024000000000001</c:v>
                      </c:pt>
                      <c:pt idx="3065">
                        <c:v>4.9039999999999999</c:v>
                      </c:pt>
                      <c:pt idx="3066">
                        <c:v>4.9056000000000006</c:v>
                      </c:pt>
                      <c:pt idx="3067">
                        <c:v>4.9072000000000005</c:v>
                      </c:pt>
                      <c:pt idx="3068">
                        <c:v>4.9088000000000003</c:v>
                      </c:pt>
                      <c:pt idx="3069">
                        <c:v>4.9104000000000001</c:v>
                      </c:pt>
                      <c:pt idx="3070">
                        <c:v>4.9119999999999999</c:v>
                      </c:pt>
                      <c:pt idx="3071">
                        <c:v>4.9136000000000006</c:v>
                      </c:pt>
                      <c:pt idx="3072">
                        <c:v>4.9152000000000005</c:v>
                      </c:pt>
                      <c:pt idx="3073">
                        <c:v>4.9168000000000003</c:v>
                      </c:pt>
                      <c:pt idx="3074">
                        <c:v>4.9184000000000001</c:v>
                      </c:pt>
                      <c:pt idx="3075">
                        <c:v>4.92</c:v>
                      </c:pt>
                      <c:pt idx="3076">
                        <c:v>4.9216000000000006</c:v>
                      </c:pt>
                      <c:pt idx="3077">
                        <c:v>4.9232000000000005</c:v>
                      </c:pt>
                      <c:pt idx="3078">
                        <c:v>4.9248000000000003</c:v>
                      </c:pt>
                      <c:pt idx="3079">
                        <c:v>4.9264000000000001</c:v>
                      </c:pt>
                      <c:pt idx="3080">
                        <c:v>4.9279999999999999</c:v>
                      </c:pt>
                      <c:pt idx="3081">
                        <c:v>4.9296000000000006</c:v>
                      </c:pt>
                      <c:pt idx="3082">
                        <c:v>4.9312000000000005</c:v>
                      </c:pt>
                      <c:pt idx="3083">
                        <c:v>4.9328000000000003</c:v>
                      </c:pt>
                      <c:pt idx="3084">
                        <c:v>4.9344000000000001</c:v>
                      </c:pt>
                      <c:pt idx="3085">
                        <c:v>4.9359999999999999</c:v>
                      </c:pt>
                      <c:pt idx="3086">
                        <c:v>4.9376000000000007</c:v>
                      </c:pt>
                      <c:pt idx="3087">
                        <c:v>4.9392000000000005</c:v>
                      </c:pt>
                      <c:pt idx="3088">
                        <c:v>4.9408000000000003</c:v>
                      </c:pt>
                      <c:pt idx="3089">
                        <c:v>4.9424000000000001</c:v>
                      </c:pt>
                      <c:pt idx="3090">
                        <c:v>4.944</c:v>
                      </c:pt>
                      <c:pt idx="3091">
                        <c:v>4.9456000000000007</c:v>
                      </c:pt>
                      <c:pt idx="3092">
                        <c:v>4.9472000000000005</c:v>
                      </c:pt>
                      <c:pt idx="3093">
                        <c:v>4.9488000000000003</c:v>
                      </c:pt>
                      <c:pt idx="3094">
                        <c:v>4.9504000000000001</c:v>
                      </c:pt>
                      <c:pt idx="3095">
                        <c:v>4.952</c:v>
                      </c:pt>
                      <c:pt idx="3096">
                        <c:v>4.9536000000000007</c:v>
                      </c:pt>
                      <c:pt idx="3097">
                        <c:v>4.9552000000000005</c:v>
                      </c:pt>
                      <c:pt idx="3098">
                        <c:v>4.9568000000000003</c:v>
                      </c:pt>
                      <c:pt idx="3099">
                        <c:v>4.9584000000000001</c:v>
                      </c:pt>
                      <c:pt idx="3100">
                        <c:v>4.96</c:v>
                      </c:pt>
                      <c:pt idx="3101">
                        <c:v>4.9616000000000007</c:v>
                      </c:pt>
                      <c:pt idx="3102">
                        <c:v>4.9632000000000005</c:v>
                      </c:pt>
                      <c:pt idx="3103">
                        <c:v>4.9648000000000003</c:v>
                      </c:pt>
                      <c:pt idx="3104">
                        <c:v>4.9664000000000001</c:v>
                      </c:pt>
                      <c:pt idx="3105">
                        <c:v>4.968</c:v>
                      </c:pt>
                      <c:pt idx="3106">
                        <c:v>4.9695999999999998</c:v>
                      </c:pt>
                      <c:pt idx="3107">
                        <c:v>4.9712000000000005</c:v>
                      </c:pt>
                      <c:pt idx="3108">
                        <c:v>4.9728000000000003</c:v>
                      </c:pt>
                      <c:pt idx="3109">
                        <c:v>4.9744000000000002</c:v>
                      </c:pt>
                      <c:pt idx="3110">
                        <c:v>4.976</c:v>
                      </c:pt>
                      <c:pt idx="3111">
                        <c:v>4.9775999999999998</c:v>
                      </c:pt>
                      <c:pt idx="3112">
                        <c:v>4.9792000000000005</c:v>
                      </c:pt>
                      <c:pt idx="3113">
                        <c:v>4.9808000000000003</c:v>
                      </c:pt>
                      <c:pt idx="3114">
                        <c:v>4.9824000000000002</c:v>
                      </c:pt>
                      <c:pt idx="3115">
                        <c:v>4.984</c:v>
                      </c:pt>
                      <c:pt idx="3116">
                        <c:v>4.9855999999999998</c:v>
                      </c:pt>
                      <c:pt idx="3117">
                        <c:v>4.9872000000000005</c:v>
                      </c:pt>
                      <c:pt idx="3118">
                        <c:v>4.9888000000000003</c:v>
                      </c:pt>
                      <c:pt idx="3119">
                        <c:v>4.9904000000000002</c:v>
                      </c:pt>
                      <c:pt idx="3120">
                        <c:v>4.992</c:v>
                      </c:pt>
                      <c:pt idx="3121">
                        <c:v>4.9935999999999998</c:v>
                      </c:pt>
                      <c:pt idx="3122">
                        <c:v>4.9952000000000005</c:v>
                      </c:pt>
                      <c:pt idx="3123">
                        <c:v>4.9968000000000004</c:v>
                      </c:pt>
                      <c:pt idx="3124">
                        <c:v>4.9984000000000002</c:v>
                      </c:pt>
                      <c:pt idx="3125">
                        <c:v>5</c:v>
                      </c:pt>
                      <c:pt idx="3126">
                        <c:v>5.0015999999999998</c:v>
                      </c:pt>
                      <c:pt idx="3127">
                        <c:v>5.0032000000000005</c:v>
                      </c:pt>
                      <c:pt idx="3128">
                        <c:v>5.0048000000000004</c:v>
                      </c:pt>
                      <c:pt idx="3129">
                        <c:v>5.0064000000000002</c:v>
                      </c:pt>
                      <c:pt idx="3130">
                        <c:v>5.008</c:v>
                      </c:pt>
                      <c:pt idx="3131">
                        <c:v>5.0095999999999998</c:v>
                      </c:pt>
                      <c:pt idx="3132">
                        <c:v>5.0112000000000005</c:v>
                      </c:pt>
                      <c:pt idx="3133">
                        <c:v>5.0128000000000004</c:v>
                      </c:pt>
                      <c:pt idx="3134">
                        <c:v>5.0144000000000002</c:v>
                      </c:pt>
                      <c:pt idx="3135">
                        <c:v>5.016</c:v>
                      </c:pt>
                      <c:pt idx="3136">
                        <c:v>5.0175999999999998</c:v>
                      </c:pt>
                      <c:pt idx="3137">
                        <c:v>5.0192000000000005</c:v>
                      </c:pt>
                      <c:pt idx="3138">
                        <c:v>5.0208000000000004</c:v>
                      </c:pt>
                      <c:pt idx="3139">
                        <c:v>5.0224000000000002</c:v>
                      </c:pt>
                      <c:pt idx="3140">
                        <c:v>5.024</c:v>
                      </c:pt>
                      <c:pt idx="3141">
                        <c:v>5.0255999999999998</c:v>
                      </c:pt>
                      <c:pt idx="3142">
                        <c:v>5.0272000000000006</c:v>
                      </c:pt>
                      <c:pt idx="3143">
                        <c:v>5.0288000000000004</c:v>
                      </c:pt>
                      <c:pt idx="3144">
                        <c:v>5.0304000000000002</c:v>
                      </c:pt>
                      <c:pt idx="3145">
                        <c:v>5.032</c:v>
                      </c:pt>
                      <c:pt idx="3146">
                        <c:v>5.0335999999999999</c:v>
                      </c:pt>
                      <c:pt idx="3147">
                        <c:v>5.0352000000000006</c:v>
                      </c:pt>
                      <c:pt idx="3148">
                        <c:v>5.0368000000000004</c:v>
                      </c:pt>
                      <c:pt idx="3149">
                        <c:v>5.0384000000000002</c:v>
                      </c:pt>
                      <c:pt idx="3150">
                        <c:v>5.04</c:v>
                      </c:pt>
                      <c:pt idx="3151">
                        <c:v>5.0415999999999999</c:v>
                      </c:pt>
                      <c:pt idx="3152">
                        <c:v>5.0432000000000006</c:v>
                      </c:pt>
                      <c:pt idx="3153">
                        <c:v>5.0448000000000004</c:v>
                      </c:pt>
                      <c:pt idx="3154">
                        <c:v>5.0464000000000002</c:v>
                      </c:pt>
                      <c:pt idx="3155">
                        <c:v>5.048</c:v>
                      </c:pt>
                      <c:pt idx="3156">
                        <c:v>5.0495999999999999</c:v>
                      </c:pt>
                      <c:pt idx="3157">
                        <c:v>5.0512000000000006</c:v>
                      </c:pt>
                      <c:pt idx="3158">
                        <c:v>5.0528000000000004</c:v>
                      </c:pt>
                      <c:pt idx="3159">
                        <c:v>5.0544000000000002</c:v>
                      </c:pt>
                      <c:pt idx="3160">
                        <c:v>5.056</c:v>
                      </c:pt>
                      <c:pt idx="3161">
                        <c:v>5.0575999999999999</c:v>
                      </c:pt>
                      <c:pt idx="3162">
                        <c:v>5.0592000000000006</c:v>
                      </c:pt>
                      <c:pt idx="3163">
                        <c:v>5.0608000000000004</c:v>
                      </c:pt>
                      <c:pt idx="3164">
                        <c:v>5.0624000000000002</c:v>
                      </c:pt>
                      <c:pt idx="3165">
                        <c:v>5.0640000000000001</c:v>
                      </c:pt>
                      <c:pt idx="3166">
                        <c:v>5.0655999999999999</c:v>
                      </c:pt>
                      <c:pt idx="3167">
                        <c:v>5.0672000000000006</c:v>
                      </c:pt>
                      <c:pt idx="3168">
                        <c:v>5.0688000000000004</c:v>
                      </c:pt>
                      <c:pt idx="3169">
                        <c:v>5.0704000000000002</c:v>
                      </c:pt>
                      <c:pt idx="3170">
                        <c:v>5.0720000000000001</c:v>
                      </c:pt>
                      <c:pt idx="3171">
                        <c:v>5.0735999999999999</c:v>
                      </c:pt>
                      <c:pt idx="3172">
                        <c:v>5.0752000000000006</c:v>
                      </c:pt>
                      <c:pt idx="3173">
                        <c:v>5.0768000000000004</c:v>
                      </c:pt>
                      <c:pt idx="3174">
                        <c:v>5.0784000000000002</c:v>
                      </c:pt>
                      <c:pt idx="3175">
                        <c:v>5.08</c:v>
                      </c:pt>
                      <c:pt idx="3176">
                        <c:v>5.0815999999999999</c:v>
                      </c:pt>
                      <c:pt idx="3177">
                        <c:v>5.0832000000000006</c:v>
                      </c:pt>
                      <c:pt idx="3178">
                        <c:v>5.0848000000000004</c:v>
                      </c:pt>
                      <c:pt idx="3179">
                        <c:v>5.0864000000000003</c:v>
                      </c:pt>
                      <c:pt idx="3180">
                        <c:v>5.0880000000000001</c:v>
                      </c:pt>
                      <c:pt idx="3181">
                        <c:v>5.0895999999999999</c:v>
                      </c:pt>
                      <c:pt idx="3182">
                        <c:v>5.0912000000000006</c:v>
                      </c:pt>
                      <c:pt idx="3183">
                        <c:v>5.0928000000000004</c:v>
                      </c:pt>
                      <c:pt idx="3184">
                        <c:v>5.0944000000000003</c:v>
                      </c:pt>
                      <c:pt idx="3185">
                        <c:v>5.0960000000000001</c:v>
                      </c:pt>
                      <c:pt idx="3186">
                        <c:v>5.0975999999999999</c:v>
                      </c:pt>
                      <c:pt idx="3187">
                        <c:v>5.0992000000000006</c:v>
                      </c:pt>
                      <c:pt idx="3188">
                        <c:v>5.1008000000000004</c:v>
                      </c:pt>
                      <c:pt idx="3189">
                        <c:v>5.1024000000000003</c:v>
                      </c:pt>
                      <c:pt idx="3190">
                        <c:v>5.1040000000000001</c:v>
                      </c:pt>
                      <c:pt idx="3191">
                        <c:v>5.1055999999999999</c:v>
                      </c:pt>
                      <c:pt idx="3192">
                        <c:v>5.1072000000000006</c:v>
                      </c:pt>
                      <c:pt idx="3193">
                        <c:v>5.1088000000000005</c:v>
                      </c:pt>
                      <c:pt idx="3194">
                        <c:v>5.1104000000000003</c:v>
                      </c:pt>
                      <c:pt idx="3195">
                        <c:v>5.1120000000000001</c:v>
                      </c:pt>
                      <c:pt idx="3196">
                        <c:v>5.1135999999999999</c:v>
                      </c:pt>
                      <c:pt idx="3197">
                        <c:v>5.1152000000000006</c:v>
                      </c:pt>
                      <c:pt idx="3198">
                        <c:v>5.1168000000000005</c:v>
                      </c:pt>
                      <c:pt idx="3199">
                        <c:v>5.1184000000000003</c:v>
                      </c:pt>
                      <c:pt idx="3200">
                        <c:v>5.12</c:v>
                      </c:pt>
                      <c:pt idx="3201">
                        <c:v>5.1215999999999999</c:v>
                      </c:pt>
                      <c:pt idx="3202">
                        <c:v>5.1232000000000006</c:v>
                      </c:pt>
                      <c:pt idx="3203">
                        <c:v>5.1248000000000005</c:v>
                      </c:pt>
                      <c:pt idx="3204">
                        <c:v>5.1264000000000003</c:v>
                      </c:pt>
                      <c:pt idx="3205">
                        <c:v>5.1280000000000001</c:v>
                      </c:pt>
                      <c:pt idx="3206">
                        <c:v>5.1295999999999999</c:v>
                      </c:pt>
                      <c:pt idx="3207">
                        <c:v>5.1312000000000006</c:v>
                      </c:pt>
                      <c:pt idx="3208">
                        <c:v>5.1328000000000005</c:v>
                      </c:pt>
                      <c:pt idx="3209">
                        <c:v>5.1344000000000003</c:v>
                      </c:pt>
                      <c:pt idx="3210">
                        <c:v>5.1360000000000001</c:v>
                      </c:pt>
                      <c:pt idx="3211">
                        <c:v>5.1375999999999999</c:v>
                      </c:pt>
                      <c:pt idx="3212">
                        <c:v>5.1392000000000007</c:v>
                      </c:pt>
                      <c:pt idx="3213">
                        <c:v>5.1408000000000005</c:v>
                      </c:pt>
                      <c:pt idx="3214">
                        <c:v>5.1424000000000003</c:v>
                      </c:pt>
                      <c:pt idx="3215">
                        <c:v>5.1440000000000001</c:v>
                      </c:pt>
                      <c:pt idx="3216">
                        <c:v>5.1456</c:v>
                      </c:pt>
                      <c:pt idx="3217">
                        <c:v>5.1472000000000007</c:v>
                      </c:pt>
                      <c:pt idx="3218">
                        <c:v>5.1488000000000005</c:v>
                      </c:pt>
                      <c:pt idx="3219">
                        <c:v>5.1504000000000003</c:v>
                      </c:pt>
                      <c:pt idx="3220">
                        <c:v>5.1520000000000001</c:v>
                      </c:pt>
                      <c:pt idx="3221">
                        <c:v>5.1536</c:v>
                      </c:pt>
                      <c:pt idx="3222">
                        <c:v>5.1552000000000007</c:v>
                      </c:pt>
                      <c:pt idx="3223">
                        <c:v>5.1568000000000005</c:v>
                      </c:pt>
                      <c:pt idx="3224">
                        <c:v>5.1584000000000003</c:v>
                      </c:pt>
                      <c:pt idx="3225">
                        <c:v>5.16</c:v>
                      </c:pt>
                      <c:pt idx="3226">
                        <c:v>5.1616</c:v>
                      </c:pt>
                      <c:pt idx="3227">
                        <c:v>5.1632000000000007</c:v>
                      </c:pt>
                      <c:pt idx="3228">
                        <c:v>5.1648000000000005</c:v>
                      </c:pt>
                      <c:pt idx="3229">
                        <c:v>5.1664000000000003</c:v>
                      </c:pt>
                      <c:pt idx="3230">
                        <c:v>5.1680000000000001</c:v>
                      </c:pt>
                      <c:pt idx="3231">
                        <c:v>5.1696</c:v>
                      </c:pt>
                      <c:pt idx="3232">
                        <c:v>5.1712000000000007</c:v>
                      </c:pt>
                      <c:pt idx="3233">
                        <c:v>5.1728000000000005</c:v>
                      </c:pt>
                      <c:pt idx="3234">
                        <c:v>5.1744000000000003</c:v>
                      </c:pt>
                      <c:pt idx="3235">
                        <c:v>5.1760000000000002</c:v>
                      </c:pt>
                      <c:pt idx="3236">
                        <c:v>5.1776</c:v>
                      </c:pt>
                      <c:pt idx="3237">
                        <c:v>5.1791999999999998</c:v>
                      </c:pt>
                      <c:pt idx="3238">
                        <c:v>5.1808000000000005</c:v>
                      </c:pt>
                      <c:pt idx="3239">
                        <c:v>5.1824000000000003</c:v>
                      </c:pt>
                      <c:pt idx="3240">
                        <c:v>5.1840000000000002</c:v>
                      </c:pt>
                      <c:pt idx="3241">
                        <c:v>5.1856</c:v>
                      </c:pt>
                      <c:pt idx="3242">
                        <c:v>5.1871999999999998</c:v>
                      </c:pt>
                      <c:pt idx="3243">
                        <c:v>5.1888000000000005</c:v>
                      </c:pt>
                      <c:pt idx="3244">
                        <c:v>5.1904000000000003</c:v>
                      </c:pt>
                      <c:pt idx="3245">
                        <c:v>5.1920000000000002</c:v>
                      </c:pt>
                      <c:pt idx="3246">
                        <c:v>5.1936</c:v>
                      </c:pt>
                      <c:pt idx="3247">
                        <c:v>5.1951999999999998</c:v>
                      </c:pt>
                      <c:pt idx="3248">
                        <c:v>5.1968000000000005</c:v>
                      </c:pt>
                      <c:pt idx="3249">
                        <c:v>5.1984000000000004</c:v>
                      </c:pt>
                      <c:pt idx="3250">
                        <c:v>5.2</c:v>
                      </c:pt>
                      <c:pt idx="3251">
                        <c:v>5.2016</c:v>
                      </c:pt>
                      <c:pt idx="3252">
                        <c:v>5.2031999999999998</c:v>
                      </c:pt>
                      <c:pt idx="3253">
                        <c:v>5.2048000000000005</c:v>
                      </c:pt>
                      <c:pt idx="3254">
                        <c:v>5.2064000000000004</c:v>
                      </c:pt>
                      <c:pt idx="3255">
                        <c:v>5.2080000000000002</c:v>
                      </c:pt>
                      <c:pt idx="3256">
                        <c:v>5.2096</c:v>
                      </c:pt>
                      <c:pt idx="3257">
                        <c:v>5.2111999999999998</c:v>
                      </c:pt>
                      <c:pt idx="3258">
                        <c:v>5.2128000000000005</c:v>
                      </c:pt>
                      <c:pt idx="3259">
                        <c:v>5.2144000000000004</c:v>
                      </c:pt>
                      <c:pt idx="3260">
                        <c:v>5.2160000000000002</c:v>
                      </c:pt>
                      <c:pt idx="3261">
                        <c:v>5.2176</c:v>
                      </c:pt>
                      <c:pt idx="3262">
                        <c:v>5.2191999999999998</c:v>
                      </c:pt>
                      <c:pt idx="3263">
                        <c:v>5.2208000000000006</c:v>
                      </c:pt>
                      <c:pt idx="3264">
                        <c:v>5.2224000000000004</c:v>
                      </c:pt>
                      <c:pt idx="3265">
                        <c:v>5.2240000000000002</c:v>
                      </c:pt>
                      <c:pt idx="3266">
                        <c:v>5.2256</c:v>
                      </c:pt>
                      <c:pt idx="3267">
                        <c:v>5.2271999999999998</c:v>
                      </c:pt>
                      <c:pt idx="3268">
                        <c:v>5.2288000000000006</c:v>
                      </c:pt>
                      <c:pt idx="3269">
                        <c:v>5.2304000000000004</c:v>
                      </c:pt>
                      <c:pt idx="3270">
                        <c:v>5.2320000000000002</c:v>
                      </c:pt>
                      <c:pt idx="3271">
                        <c:v>5.2336</c:v>
                      </c:pt>
                      <c:pt idx="3272">
                        <c:v>5.2351999999999999</c:v>
                      </c:pt>
                      <c:pt idx="3273">
                        <c:v>5.2368000000000006</c:v>
                      </c:pt>
                      <c:pt idx="3274">
                        <c:v>5.2384000000000004</c:v>
                      </c:pt>
                      <c:pt idx="3275">
                        <c:v>5.24</c:v>
                      </c:pt>
                      <c:pt idx="3276">
                        <c:v>5.2416</c:v>
                      </c:pt>
                      <c:pt idx="3277">
                        <c:v>5.2431999999999999</c:v>
                      </c:pt>
                      <c:pt idx="3278">
                        <c:v>5.2448000000000006</c:v>
                      </c:pt>
                      <c:pt idx="3279">
                        <c:v>5.2464000000000004</c:v>
                      </c:pt>
                      <c:pt idx="3280">
                        <c:v>5.2480000000000002</c:v>
                      </c:pt>
                      <c:pt idx="3281">
                        <c:v>5.2496</c:v>
                      </c:pt>
                      <c:pt idx="3282">
                        <c:v>5.2511999999999999</c:v>
                      </c:pt>
                      <c:pt idx="3283">
                        <c:v>5.2528000000000006</c:v>
                      </c:pt>
                      <c:pt idx="3284">
                        <c:v>5.2544000000000004</c:v>
                      </c:pt>
                      <c:pt idx="3285">
                        <c:v>5.2560000000000002</c:v>
                      </c:pt>
                      <c:pt idx="3286">
                        <c:v>5.2576000000000001</c:v>
                      </c:pt>
                      <c:pt idx="3287">
                        <c:v>5.2591999999999999</c:v>
                      </c:pt>
                      <c:pt idx="3288">
                        <c:v>5.2608000000000006</c:v>
                      </c:pt>
                      <c:pt idx="3289">
                        <c:v>5.2624000000000004</c:v>
                      </c:pt>
                      <c:pt idx="3290">
                        <c:v>5.2640000000000002</c:v>
                      </c:pt>
                      <c:pt idx="3291">
                        <c:v>5.2656000000000001</c:v>
                      </c:pt>
                      <c:pt idx="3292">
                        <c:v>5.2671999999999999</c:v>
                      </c:pt>
                      <c:pt idx="3293">
                        <c:v>5.2688000000000006</c:v>
                      </c:pt>
                      <c:pt idx="3294">
                        <c:v>5.2704000000000004</c:v>
                      </c:pt>
                      <c:pt idx="3295">
                        <c:v>5.2720000000000002</c:v>
                      </c:pt>
                      <c:pt idx="3296">
                        <c:v>5.2736000000000001</c:v>
                      </c:pt>
                      <c:pt idx="3297">
                        <c:v>5.2751999999999999</c:v>
                      </c:pt>
                      <c:pt idx="3298">
                        <c:v>5.2768000000000006</c:v>
                      </c:pt>
                      <c:pt idx="3299">
                        <c:v>5.2784000000000004</c:v>
                      </c:pt>
                      <c:pt idx="3300">
                        <c:v>5.28</c:v>
                      </c:pt>
                      <c:pt idx="3301">
                        <c:v>5.2816000000000001</c:v>
                      </c:pt>
                      <c:pt idx="3302">
                        <c:v>5.2831999999999999</c:v>
                      </c:pt>
                      <c:pt idx="3303">
                        <c:v>5.2848000000000006</c:v>
                      </c:pt>
                      <c:pt idx="3304">
                        <c:v>5.2864000000000004</c:v>
                      </c:pt>
                      <c:pt idx="3305">
                        <c:v>5.2880000000000003</c:v>
                      </c:pt>
                      <c:pt idx="3306">
                        <c:v>5.2896000000000001</c:v>
                      </c:pt>
                      <c:pt idx="3307">
                        <c:v>5.2911999999999999</c:v>
                      </c:pt>
                      <c:pt idx="3308">
                        <c:v>5.2928000000000006</c:v>
                      </c:pt>
                      <c:pt idx="3309">
                        <c:v>5.2944000000000004</c:v>
                      </c:pt>
                      <c:pt idx="3310">
                        <c:v>5.2960000000000003</c:v>
                      </c:pt>
                      <c:pt idx="3311">
                        <c:v>5.2976000000000001</c:v>
                      </c:pt>
                      <c:pt idx="3312">
                        <c:v>5.2991999999999999</c:v>
                      </c:pt>
                      <c:pt idx="3313">
                        <c:v>5.3008000000000006</c:v>
                      </c:pt>
                      <c:pt idx="3314">
                        <c:v>5.3024000000000004</c:v>
                      </c:pt>
                      <c:pt idx="3315">
                        <c:v>5.3040000000000003</c:v>
                      </c:pt>
                      <c:pt idx="3316">
                        <c:v>5.3056000000000001</c:v>
                      </c:pt>
                      <c:pt idx="3317">
                        <c:v>5.3071999999999999</c:v>
                      </c:pt>
                      <c:pt idx="3318">
                        <c:v>5.3088000000000006</c:v>
                      </c:pt>
                      <c:pt idx="3319">
                        <c:v>5.3104000000000005</c:v>
                      </c:pt>
                      <c:pt idx="3320">
                        <c:v>5.3120000000000003</c:v>
                      </c:pt>
                      <c:pt idx="3321">
                        <c:v>5.3136000000000001</c:v>
                      </c:pt>
                      <c:pt idx="3322">
                        <c:v>5.3151999999999999</c:v>
                      </c:pt>
                      <c:pt idx="3323">
                        <c:v>5.3168000000000006</c:v>
                      </c:pt>
                      <c:pt idx="3324">
                        <c:v>5.3184000000000005</c:v>
                      </c:pt>
                      <c:pt idx="3325">
                        <c:v>5.32</c:v>
                      </c:pt>
                      <c:pt idx="3326">
                        <c:v>5.3216000000000001</c:v>
                      </c:pt>
                      <c:pt idx="3327">
                        <c:v>5.3231999999999999</c:v>
                      </c:pt>
                      <c:pt idx="3328">
                        <c:v>5.3248000000000006</c:v>
                      </c:pt>
                      <c:pt idx="3329">
                        <c:v>5.3264000000000005</c:v>
                      </c:pt>
                      <c:pt idx="3330">
                        <c:v>5.3280000000000003</c:v>
                      </c:pt>
                      <c:pt idx="3331">
                        <c:v>5.3296000000000001</c:v>
                      </c:pt>
                      <c:pt idx="3332">
                        <c:v>5.3311999999999999</c:v>
                      </c:pt>
                      <c:pt idx="3333">
                        <c:v>5.3328000000000007</c:v>
                      </c:pt>
                      <c:pt idx="3334">
                        <c:v>5.3344000000000005</c:v>
                      </c:pt>
                      <c:pt idx="3335">
                        <c:v>5.3360000000000003</c:v>
                      </c:pt>
                      <c:pt idx="3336">
                        <c:v>5.3376000000000001</c:v>
                      </c:pt>
                      <c:pt idx="3337">
                        <c:v>5.3391999999999999</c:v>
                      </c:pt>
                      <c:pt idx="3338">
                        <c:v>5.3408000000000007</c:v>
                      </c:pt>
                      <c:pt idx="3339">
                        <c:v>5.3424000000000005</c:v>
                      </c:pt>
                      <c:pt idx="3340">
                        <c:v>5.3440000000000003</c:v>
                      </c:pt>
                      <c:pt idx="3341">
                        <c:v>5.3456000000000001</c:v>
                      </c:pt>
                      <c:pt idx="3342">
                        <c:v>5.3472</c:v>
                      </c:pt>
                      <c:pt idx="3343">
                        <c:v>5.3488000000000007</c:v>
                      </c:pt>
                      <c:pt idx="3344">
                        <c:v>5.3504000000000005</c:v>
                      </c:pt>
                      <c:pt idx="3345">
                        <c:v>5.3520000000000003</c:v>
                      </c:pt>
                      <c:pt idx="3346">
                        <c:v>5.3536000000000001</c:v>
                      </c:pt>
                      <c:pt idx="3347">
                        <c:v>5.3552</c:v>
                      </c:pt>
                      <c:pt idx="3348">
                        <c:v>5.3568000000000007</c:v>
                      </c:pt>
                      <c:pt idx="3349">
                        <c:v>5.3584000000000005</c:v>
                      </c:pt>
                      <c:pt idx="3350">
                        <c:v>5.36</c:v>
                      </c:pt>
                      <c:pt idx="3351">
                        <c:v>5.3616000000000001</c:v>
                      </c:pt>
                      <c:pt idx="3352">
                        <c:v>5.3632</c:v>
                      </c:pt>
                      <c:pt idx="3353">
                        <c:v>5.3648000000000007</c:v>
                      </c:pt>
                      <c:pt idx="3354">
                        <c:v>5.3664000000000005</c:v>
                      </c:pt>
                      <c:pt idx="3355">
                        <c:v>5.3680000000000003</c:v>
                      </c:pt>
                      <c:pt idx="3356">
                        <c:v>5.3696000000000002</c:v>
                      </c:pt>
                      <c:pt idx="3357">
                        <c:v>5.3712</c:v>
                      </c:pt>
                      <c:pt idx="3358">
                        <c:v>5.3728000000000007</c:v>
                      </c:pt>
                      <c:pt idx="3359">
                        <c:v>5.3744000000000005</c:v>
                      </c:pt>
                      <c:pt idx="3360">
                        <c:v>5.3760000000000003</c:v>
                      </c:pt>
                      <c:pt idx="3361">
                        <c:v>5.3776000000000002</c:v>
                      </c:pt>
                      <c:pt idx="3362">
                        <c:v>5.3792</c:v>
                      </c:pt>
                      <c:pt idx="3363">
                        <c:v>5.3808000000000007</c:v>
                      </c:pt>
                      <c:pt idx="3364">
                        <c:v>5.3824000000000005</c:v>
                      </c:pt>
                      <c:pt idx="3365">
                        <c:v>5.3840000000000003</c:v>
                      </c:pt>
                      <c:pt idx="3366">
                        <c:v>5.3856000000000002</c:v>
                      </c:pt>
                      <c:pt idx="3367">
                        <c:v>5.3872</c:v>
                      </c:pt>
                      <c:pt idx="3368">
                        <c:v>5.3888000000000007</c:v>
                      </c:pt>
                      <c:pt idx="3369">
                        <c:v>5.3904000000000005</c:v>
                      </c:pt>
                      <c:pt idx="3370">
                        <c:v>5.3920000000000003</c:v>
                      </c:pt>
                      <c:pt idx="3371">
                        <c:v>5.3936000000000002</c:v>
                      </c:pt>
                      <c:pt idx="3372">
                        <c:v>5.3952</c:v>
                      </c:pt>
                      <c:pt idx="3373">
                        <c:v>5.3967999999999998</c:v>
                      </c:pt>
                      <c:pt idx="3374">
                        <c:v>5.3984000000000005</c:v>
                      </c:pt>
                      <c:pt idx="3375">
                        <c:v>5.4</c:v>
                      </c:pt>
                      <c:pt idx="3376">
                        <c:v>5.4016000000000002</c:v>
                      </c:pt>
                      <c:pt idx="3377">
                        <c:v>5.4032</c:v>
                      </c:pt>
                      <c:pt idx="3378">
                        <c:v>5.4047999999999998</c:v>
                      </c:pt>
                      <c:pt idx="3379">
                        <c:v>5.4064000000000005</c:v>
                      </c:pt>
                      <c:pt idx="3380">
                        <c:v>5.4080000000000004</c:v>
                      </c:pt>
                      <c:pt idx="3381">
                        <c:v>5.4096000000000002</c:v>
                      </c:pt>
                      <c:pt idx="3382">
                        <c:v>5.4112</c:v>
                      </c:pt>
                      <c:pt idx="3383">
                        <c:v>5.4127999999999998</c:v>
                      </c:pt>
                      <c:pt idx="3384">
                        <c:v>5.4144000000000005</c:v>
                      </c:pt>
                      <c:pt idx="3385">
                        <c:v>5.4160000000000004</c:v>
                      </c:pt>
                      <c:pt idx="3386">
                        <c:v>5.4176000000000002</c:v>
                      </c:pt>
                      <c:pt idx="3387">
                        <c:v>5.4192</c:v>
                      </c:pt>
                      <c:pt idx="3388">
                        <c:v>5.4207999999999998</c:v>
                      </c:pt>
                      <c:pt idx="3389">
                        <c:v>5.4224000000000006</c:v>
                      </c:pt>
                      <c:pt idx="3390">
                        <c:v>5.4240000000000004</c:v>
                      </c:pt>
                      <c:pt idx="3391">
                        <c:v>5.4256000000000002</c:v>
                      </c:pt>
                      <c:pt idx="3392">
                        <c:v>5.4272</c:v>
                      </c:pt>
                      <c:pt idx="3393">
                        <c:v>5.4287999999999998</c:v>
                      </c:pt>
                      <c:pt idx="3394">
                        <c:v>5.4304000000000006</c:v>
                      </c:pt>
                      <c:pt idx="3395">
                        <c:v>5.4320000000000004</c:v>
                      </c:pt>
                      <c:pt idx="3396">
                        <c:v>5.4336000000000002</c:v>
                      </c:pt>
                      <c:pt idx="3397">
                        <c:v>5.4352</c:v>
                      </c:pt>
                      <c:pt idx="3398">
                        <c:v>5.4367999999999999</c:v>
                      </c:pt>
                      <c:pt idx="3399">
                        <c:v>5.4384000000000006</c:v>
                      </c:pt>
                      <c:pt idx="3400">
                        <c:v>5.44</c:v>
                      </c:pt>
                      <c:pt idx="3401">
                        <c:v>5.4416000000000002</c:v>
                      </c:pt>
                      <c:pt idx="3402">
                        <c:v>5.4432</c:v>
                      </c:pt>
                      <c:pt idx="3403">
                        <c:v>5.4447999999999999</c:v>
                      </c:pt>
                      <c:pt idx="3404">
                        <c:v>5.4464000000000006</c:v>
                      </c:pt>
                      <c:pt idx="3405">
                        <c:v>5.4480000000000004</c:v>
                      </c:pt>
                      <c:pt idx="3406">
                        <c:v>5.4496000000000002</c:v>
                      </c:pt>
                      <c:pt idx="3407">
                        <c:v>5.4512</c:v>
                      </c:pt>
                      <c:pt idx="3408">
                        <c:v>5.4527999999999999</c:v>
                      </c:pt>
                      <c:pt idx="3409">
                        <c:v>5.4544000000000006</c:v>
                      </c:pt>
                      <c:pt idx="3410">
                        <c:v>5.4560000000000004</c:v>
                      </c:pt>
                      <c:pt idx="3411">
                        <c:v>5.4576000000000002</c:v>
                      </c:pt>
                      <c:pt idx="3412">
                        <c:v>5.4592000000000001</c:v>
                      </c:pt>
                      <c:pt idx="3413">
                        <c:v>5.4607999999999999</c:v>
                      </c:pt>
                      <c:pt idx="3414">
                        <c:v>5.4624000000000006</c:v>
                      </c:pt>
                      <c:pt idx="3415">
                        <c:v>5.4640000000000004</c:v>
                      </c:pt>
                      <c:pt idx="3416">
                        <c:v>5.4656000000000002</c:v>
                      </c:pt>
                      <c:pt idx="3417">
                        <c:v>5.4672000000000001</c:v>
                      </c:pt>
                      <c:pt idx="3418">
                        <c:v>5.4687999999999999</c:v>
                      </c:pt>
                      <c:pt idx="3419">
                        <c:v>5.4704000000000006</c:v>
                      </c:pt>
                      <c:pt idx="3420">
                        <c:v>5.4720000000000004</c:v>
                      </c:pt>
                      <c:pt idx="3421">
                        <c:v>5.4736000000000002</c:v>
                      </c:pt>
                      <c:pt idx="3422">
                        <c:v>5.4752000000000001</c:v>
                      </c:pt>
                      <c:pt idx="3423">
                        <c:v>5.4767999999999999</c:v>
                      </c:pt>
                      <c:pt idx="3424">
                        <c:v>5.4784000000000006</c:v>
                      </c:pt>
                      <c:pt idx="3425">
                        <c:v>5.48</c:v>
                      </c:pt>
                      <c:pt idx="3426">
                        <c:v>5.4816000000000003</c:v>
                      </c:pt>
                      <c:pt idx="3427">
                        <c:v>5.4832000000000001</c:v>
                      </c:pt>
                      <c:pt idx="3428">
                        <c:v>5.4847999999999999</c:v>
                      </c:pt>
                      <c:pt idx="3429">
                        <c:v>5.4864000000000006</c:v>
                      </c:pt>
                      <c:pt idx="3430">
                        <c:v>5.4880000000000004</c:v>
                      </c:pt>
                      <c:pt idx="3431">
                        <c:v>5.4896000000000003</c:v>
                      </c:pt>
                      <c:pt idx="3432">
                        <c:v>5.4912000000000001</c:v>
                      </c:pt>
                      <c:pt idx="3433">
                        <c:v>5.4927999999999999</c:v>
                      </c:pt>
                      <c:pt idx="3434">
                        <c:v>5.4944000000000006</c:v>
                      </c:pt>
                      <c:pt idx="3435">
                        <c:v>5.4960000000000004</c:v>
                      </c:pt>
                      <c:pt idx="3436">
                        <c:v>5.4976000000000003</c:v>
                      </c:pt>
                      <c:pt idx="3437">
                        <c:v>5.4992000000000001</c:v>
                      </c:pt>
                      <c:pt idx="3438">
                        <c:v>5.5007999999999999</c:v>
                      </c:pt>
                      <c:pt idx="3439">
                        <c:v>5.5024000000000006</c:v>
                      </c:pt>
                      <c:pt idx="3440">
                        <c:v>5.5040000000000004</c:v>
                      </c:pt>
                      <c:pt idx="3441">
                        <c:v>5.5056000000000003</c:v>
                      </c:pt>
                      <c:pt idx="3442">
                        <c:v>5.5072000000000001</c:v>
                      </c:pt>
                      <c:pt idx="3443">
                        <c:v>5.5087999999999999</c:v>
                      </c:pt>
                      <c:pt idx="3444">
                        <c:v>5.5104000000000006</c:v>
                      </c:pt>
                      <c:pt idx="3445">
                        <c:v>5.5120000000000005</c:v>
                      </c:pt>
                      <c:pt idx="3446">
                        <c:v>5.5136000000000003</c:v>
                      </c:pt>
                      <c:pt idx="3447">
                        <c:v>5.5152000000000001</c:v>
                      </c:pt>
                      <c:pt idx="3448">
                        <c:v>5.5167999999999999</c:v>
                      </c:pt>
                      <c:pt idx="3449">
                        <c:v>5.5184000000000006</c:v>
                      </c:pt>
                      <c:pt idx="3450">
                        <c:v>5.5200000000000005</c:v>
                      </c:pt>
                      <c:pt idx="3451">
                        <c:v>5.5216000000000003</c:v>
                      </c:pt>
                      <c:pt idx="3452">
                        <c:v>5.5232000000000001</c:v>
                      </c:pt>
                      <c:pt idx="3453">
                        <c:v>5.5247999999999999</c:v>
                      </c:pt>
                      <c:pt idx="3454">
                        <c:v>5.5264000000000006</c:v>
                      </c:pt>
                      <c:pt idx="3455">
                        <c:v>5.5280000000000005</c:v>
                      </c:pt>
                      <c:pt idx="3456">
                        <c:v>5.5296000000000003</c:v>
                      </c:pt>
                      <c:pt idx="3457">
                        <c:v>5.5312000000000001</c:v>
                      </c:pt>
                      <c:pt idx="3458">
                        <c:v>5.5327999999999999</c:v>
                      </c:pt>
                      <c:pt idx="3459">
                        <c:v>5.5344000000000007</c:v>
                      </c:pt>
                      <c:pt idx="3460">
                        <c:v>5.5360000000000005</c:v>
                      </c:pt>
                      <c:pt idx="3461">
                        <c:v>5.5376000000000003</c:v>
                      </c:pt>
                      <c:pt idx="3462">
                        <c:v>5.5392000000000001</c:v>
                      </c:pt>
                      <c:pt idx="3463">
                        <c:v>5.5407999999999999</c:v>
                      </c:pt>
                      <c:pt idx="3464">
                        <c:v>5.5424000000000007</c:v>
                      </c:pt>
                      <c:pt idx="3465">
                        <c:v>5.5440000000000005</c:v>
                      </c:pt>
                      <c:pt idx="3466">
                        <c:v>5.5456000000000003</c:v>
                      </c:pt>
                      <c:pt idx="3467">
                        <c:v>5.5472000000000001</c:v>
                      </c:pt>
                      <c:pt idx="3468">
                        <c:v>5.5488</c:v>
                      </c:pt>
                      <c:pt idx="3469">
                        <c:v>5.5504000000000007</c:v>
                      </c:pt>
                      <c:pt idx="3470">
                        <c:v>5.5520000000000005</c:v>
                      </c:pt>
                      <c:pt idx="3471">
                        <c:v>5.5536000000000003</c:v>
                      </c:pt>
                      <c:pt idx="3472">
                        <c:v>5.5552000000000001</c:v>
                      </c:pt>
                      <c:pt idx="3473">
                        <c:v>5.5568</c:v>
                      </c:pt>
                      <c:pt idx="3474">
                        <c:v>5.5584000000000007</c:v>
                      </c:pt>
                      <c:pt idx="3475">
                        <c:v>5.5600000000000005</c:v>
                      </c:pt>
                      <c:pt idx="3476">
                        <c:v>5.5616000000000003</c:v>
                      </c:pt>
                      <c:pt idx="3477">
                        <c:v>5.5632000000000001</c:v>
                      </c:pt>
                      <c:pt idx="3478">
                        <c:v>5.5648</c:v>
                      </c:pt>
                      <c:pt idx="3479">
                        <c:v>5.5664000000000007</c:v>
                      </c:pt>
                      <c:pt idx="3480">
                        <c:v>5.5680000000000005</c:v>
                      </c:pt>
                      <c:pt idx="3481">
                        <c:v>5.5696000000000003</c:v>
                      </c:pt>
                      <c:pt idx="3482">
                        <c:v>5.5712000000000002</c:v>
                      </c:pt>
                      <c:pt idx="3483">
                        <c:v>5.5728</c:v>
                      </c:pt>
                      <c:pt idx="3484">
                        <c:v>5.5744000000000007</c:v>
                      </c:pt>
                      <c:pt idx="3485">
                        <c:v>5.5760000000000005</c:v>
                      </c:pt>
                      <c:pt idx="3486">
                        <c:v>5.5776000000000003</c:v>
                      </c:pt>
                      <c:pt idx="3487">
                        <c:v>5.5792000000000002</c:v>
                      </c:pt>
                      <c:pt idx="3488">
                        <c:v>5.5808</c:v>
                      </c:pt>
                      <c:pt idx="3489">
                        <c:v>5.5824000000000007</c:v>
                      </c:pt>
                      <c:pt idx="3490">
                        <c:v>5.5840000000000005</c:v>
                      </c:pt>
                      <c:pt idx="3491">
                        <c:v>5.5856000000000003</c:v>
                      </c:pt>
                      <c:pt idx="3492">
                        <c:v>5.5872000000000002</c:v>
                      </c:pt>
                      <c:pt idx="3493">
                        <c:v>5.5888</c:v>
                      </c:pt>
                      <c:pt idx="3494">
                        <c:v>5.5904000000000007</c:v>
                      </c:pt>
                      <c:pt idx="3495">
                        <c:v>5.5920000000000005</c:v>
                      </c:pt>
                      <c:pt idx="3496">
                        <c:v>5.5936000000000003</c:v>
                      </c:pt>
                      <c:pt idx="3497">
                        <c:v>5.5952000000000002</c:v>
                      </c:pt>
                      <c:pt idx="3498">
                        <c:v>5.5968</c:v>
                      </c:pt>
                      <c:pt idx="3499">
                        <c:v>5.5984000000000007</c:v>
                      </c:pt>
                      <c:pt idx="3500">
                        <c:v>5.6000000000000005</c:v>
                      </c:pt>
                      <c:pt idx="3501">
                        <c:v>5.6016000000000004</c:v>
                      </c:pt>
                      <c:pt idx="3502">
                        <c:v>5.6032000000000002</c:v>
                      </c:pt>
                      <c:pt idx="3503">
                        <c:v>5.6048</c:v>
                      </c:pt>
                      <c:pt idx="3504">
                        <c:v>5.6063999999999998</c:v>
                      </c:pt>
                      <c:pt idx="3505">
                        <c:v>5.6080000000000005</c:v>
                      </c:pt>
                      <c:pt idx="3506">
                        <c:v>5.6096000000000004</c:v>
                      </c:pt>
                      <c:pt idx="3507">
                        <c:v>5.6112000000000002</c:v>
                      </c:pt>
                      <c:pt idx="3508">
                        <c:v>5.6128</c:v>
                      </c:pt>
                      <c:pt idx="3509">
                        <c:v>5.6143999999999998</c:v>
                      </c:pt>
                      <c:pt idx="3510">
                        <c:v>5.6160000000000005</c:v>
                      </c:pt>
                      <c:pt idx="3511">
                        <c:v>5.6176000000000004</c:v>
                      </c:pt>
                      <c:pt idx="3512">
                        <c:v>5.6192000000000002</c:v>
                      </c:pt>
                      <c:pt idx="3513">
                        <c:v>5.6208</c:v>
                      </c:pt>
                      <c:pt idx="3514">
                        <c:v>5.6223999999999998</c:v>
                      </c:pt>
                      <c:pt idx="3515">
                        <c:v>5.6240000000000006</c:v>
                      </c:pt>
                      <c:pt idx="3516">
                        <c:v>5.6256000000000004</c:v>
                      </c:pt>
                      <c:pt idx="3517">
                        <c:v>5.6272000000000002</c:v>
                      </c:pt>
                      <c:pt idx="3518">
                        <c:v>5.6288</c:v>
                      </c:pt>
                      <c:pt idx="3519">
                        <c:v>5.6303999999999998</c:v>
                      </c:pt>
                      <c:pt idx="3520">
                        <c:v>5.6320000000000006</c:v>
                      </c:pt>
                      <c:pt idx="3521">
                        <c:v>5.6336000000000004</c:v>
                      </c:pt>
                      <c:pt idx="3522">
                        <c:v>5.6352000000000002</c:v>
                      </c:pt>
                      <c:pt idx="3523">
                        <c:v>5.6368</c:v>
                      </c:pt>
                      <c:pt idx="3524">
                        <c:v>5.6383999999999999</c:v>
                      </c:pt>
                      <c:pt idx="3525">
                        <c:v>5.6400000000000006</c:v>
                      </c:pt>
                      <c:pt idx="3526">
                        <c:v>5.6416000000000004</c:v>
                      </c:pt>
                      <c:pt idx="3527">
                        <c:v>5.6432000000000002</c:v>
                      </c:pt>
                      <c:pt idx="3528">
                        <c:v>5.6448</c:v>
                      </c:pt>
                      <c:pt idx="3529">
                        <c:v>5.6463999999999999</c:v>
                      </c:pt>
                      <c:pt idx="3530">
                        <c:v>5.6480000000000006</c:v>
                      </c:pt>
                      <c:pt idx="3531">
                        <c:v>5.6496000000000004</c:v>
                      </c:pt>
                      <c:pt idx="3532">
                        <c:v>5.6512000000000002</c:v>
                      </c:pt>
                      <c:pt idx="3533">
                        <c:v>5.6528</c:v>
                      </c:pt>
                      <c:pt idx="3534">
                        <c:v>5.6543999999999999</c:v>
                      </c:pt>
                      <c:pt idx="3535">
                        <c:v>5.6560000000000006</c:v>
                      </c:pt>
                      <c:pt idx="3536">
                        <c:v>5.6576000000000004</c:v>
                      </c:pt>
                      <c:pt idx="3537">
                        <c:v>5.6592000000000002</c:v>
                      </c:pt>
                      <c:pt idx="3538">
                        <c:v>5.6608000000000001</c:v>
                      </c:pt>
                      <c:pt idx="3539">
                        <c:v>5.6623999999999999</c:v>
                      </c:pt>
                      <c:pt idx="3540">
                        <c:v>5.6640000000000006</c:v>
                      </c:pt>
                      <c:pt idx="3541">
                        <c:v>5.6656000000000004</c:v>
                      </c:pt>
                      <c:pt idx="3542">
                        <c:v>5.6672000000000002</c:v>
                      </c:pt>
                      <c:pt idx="3543">
                        <c:v>5.6688000000000001</c:v>
                      </c:pt>
                      <c:pt idx="3544">
                        <c:v>5.6703999999999999</c:v>
                      </c:pt>
                      <c:pt idx="3545">
                        <c:v>5.6720000000000006</c:v>
                      </c:pt>
                      <c:pt idx="3546">
                        <c:v>5.6736000000000004</c:v>
                      </c:pt>
                      <c:pt idx="3547">
                        <c:v>5.6752000000000002</c:v>
                      </c:pt>
                      <c:pt idx="3548">
                        <c:v>5.6768000000000001</c:v>
                      </c:pt>
                      <c:pt idx="3549">
                        <c:v>5.6783999999999999</c:v>
                      </c:pt>
                      <c:pt idx="3550">
                        <c:v>5.6800000000000006</c:v>
                      </c:pt>
                      <c:pt idx="3551">
                        <c:v>5.6816000000000004</c:v>
                      </c:pt>
                      <c:pt idx="3552">
                        <c:v>5.6832000000000003</c:v>
                      </c:pt>
                      <c:pt idx="3553">
                        <c:v>5.6848000000000001</c:v>
                      </c:pt>
                      <c:pt idx="3554">
                        <c:v>5.6863999999999999</c:v>
                      </c:pt>
                      <c:pt idx="3555">
                        <c:v>5.6880000000000006</c:v>
                      </c:pt>
                      <c:pt idx="3556">
                        <c:v>5.6896000000000004</c:v>
                      </c:pt>
                      <c:pt idx="3557">
                        <c:v>5.6912000000000003</c:v>
                      </c:pt>
                      <c:pt idx="3558">
                        <c:v>5.6928000000000001</c:v>
                      </c:pt>
                      <c:pt idx="3559">
                        <c:v>5.6943999999999999</c:v>
                      </c:pt>
                      <c:pt idx="3560">
                        <c:v>5.6960000000000006</c:v>
                      </c:pt>
                      <c:pt idx="3561">
                        <c:v>5.6976000000000004</c:v>
                      </c:pt>
                      <c:pt idx="3562">
                        <c:v>5.6992000000000003</c:v>
                      </c:pt>
                      <c:pt idx="3563">
                        <c:v>5.7008000000000001</c:v>
                      </c:pt>
                      <c:pt idx="3564">
                        <c:v>5.7023999999999999</c:v>
                      </c:pt>
                      <c:pt idx="3565">
                        <c:v>5.7040000000000006</c:v>
                      </c:pt>
                      <c:pt idx="3566">
                        <c:v>5.7056000000000004</c:v>
                      </c:pt>
                      <c:pt idx="3567">
                        <c:v>5.7072000000000003</c:v>
                      </c:pt>
                      <c:pt idx="3568">
                        <c:v>5.7088000000000001</c:v>
                      </c:pt>
                      <c:pt idx="3569">
                        <c:v>5.7103999999999999</c:v>
                      </c:pt>
                      <c:pt idx="3570">
                        <c:v>5.7120000000000006</c:v>
                      </c:pt>
                      <c:pt idx="3571">
                        <c:v>5.7136000000000005</c:v>
                      </c:pt>
                      <c:pt idx="3572">
                        <c:v>5.7152000000000003</c:v>
                      </c:pt>
                      <c:pt idx="3573">
                        <c:v>5.7168000000000001</c:v>
                      </c:pt>
                      <c:pt idx="3574">
                        <c:v>5.7183999999999999</c:v>
                      </c:pt>
                      <c:pt idx="3575">
                        <c:v>5.7200000000000006</c:v>
                      </c:pt>
                      <c:pt idx="3576">
                        <c:v>5.7216000000000005</c:v>
                      </c:pt>
                      <c:pt idx="3577">
                        <c:v>5.7232000000000003</c:v>
                      </c:pt>
                      <c:pt idx="3578">
                        <c:v>5.7248000000000001</c:v>
                      </c:pt>
                      <c:pt idx="3579">
                        <c:v>5.7263999999999999</c:v>
                      </c:pt>
                      <c:pt idx="3580">
                        <c:v>5.7280000000000006</c:v>
                      </c:pt>
                      <c:pt idx="3581">
                        <c:v>5.7296000000000005</c:v>
                      </c:pt>
                      <c:pt idx="3582">
                        <c:v>5.7312000000000003</c:v>
                      </c:pt>
                      <c:pt idx="3583">
                        <c:v>5.7328000000000001</c:v>
                      </c:pt>
                      <c:pt idx="3584">
                        <c:v>5.7343999999999999</c:v>
                      </c:pt>
                      <c:pt idx="3585">
                        <c:v>5.7360000000000007</c:v>
                      </c:pt>
                      <c:pt idx="3586">
                        <c:v>5.7376000000000005</c:v>
                      </c:pt>
                      <c:pt idx="3587">
                        <c:v>5.7392000000000003</c:v>
                      </c:pt>
                      <c:pt idx="3588">
                        <c:v>5.7408000000000001</c:v>
                      </c:pt>
                      <c:pt idx="3589">
                        <c:v>5.7423999999999999</c:v>
                      </c:pt>
                      <c:pt idx="3590">
                        <c:v>5.7440000000000007</c:v>
                      </c:pt>
                      <c:pt idx="3591">
                        <c:v>5.7456000000000005</c:v>
                      </c:pt>
                      <c:pt idx="3592">
                        <c:v>5.7472000000000003</c:v>
                      </c:pt>
                      <c:pt idx="3593">
                        <c:v>5.7488000000000001</c:v>
                      </c:pt>
                      <c:pt idx="3594">
                        <c:v>5.7504</c:v>
                      </c:pt>
                      <c:pt idx="3595">
                        <c:v>5.7520000000000007</c:v>
                      </c:pt>
                      <c:pt idx="3596">
                        <c:v>5.7536000000000005</c:v>
                      </c:pt>
                      <c:pt idx="3597">
                        <c:v>5.7552000000000003</c:v>
                      </c:pt>
                      <c:pt idx="3598">
                        <c:v>5.7568000000000001</c:v>
                      </c:pt>
                      <c:pt idx="3599">
                        <c:v>5.7584</c:v>
                      </c:pt>
                      <c:pt idx="3600">
                        <c:v>5.7600000000000007</c:v>
                      </c:pt>
                      <c:pt idx="3601">
                        <c:v>5.7616000000000005</c:v>
                      </c:pt>
                      <c:pt idx="3602">
                        <c:v>5.7632000000000003</c:v>
                      </c:pt>
                      <c:pt idx="3603">
                        <c:v>5.7648000000000001</c:v>
                      </c:pt>
                      <c:pt idx="3604">
                        <c:v>5.7664</c:v>
                      </c:pt>
                      <c:pt idx="3605">
                        <c:v>5.7680000000000007</c:v>
                      </c:pt>
                      <c:pt idx="3606">
                        <c:v>5.7696000000000005</c:v>
                      </c:pt>
                      <c:pt idx="3607">
                        <c:v>5.7712000000000003</c:v>
                      </c:pt>
                      <c:pt idx="3608">
                        <c:v>5.7728000000000002</c:v>
                      </c:pt>
                      <c:pt idx="3609">
                        <c:v>5.7744</c:v>
                      </c:pt>
                      <c:pt idx="3610">
                        <c:v>5.7760000000000007</c:v>
                      </c:pt>
                      <c:pt idx="3611">
                        <c:v>5.7776000000000005</c:v>
                      </c:pt>
                      <c:pt idx="3612">
                        <c:v>5.7792000000000003</c:v>
                      </c:pt>
                      <c:pt idx="3613">
                        <c:v>5.7808000000000002</c:v>
                      </c:pt>
                      <c:pt idx="3614">
                        <c:v>5.7824</c:v>
                      </c:pt>
                      <c:pt idx="3615">
                        <c:v>5.7840000000000007</c:v>
                      </c:pt>
                      <c:pt idx="3616">
                        <c:v>5.7856000000000005</c:v>
                      </c:pt>
                      <c:pt idx="3617">
                        <c:v>5.7872000000000003</c:v>
                      </c:pt>
                      <c:pt idx="3618">
                        <c:v>5.7888000000000002</c:v>
                      </c:pt>
                      <c:pt idx="3619">
                        <c:v>5.7904</c:v>
                      </c:pt>
                      <c:pt idx="3620">
                        <c:v>5.7920000000000007</c:v>
                      </c:pt>
                      <c:pt idx="3621">
                        <c:v>5.7936000000000005</c:v>
                      </c:pt>
                      <c:pt idx="3622">
                        <c:v>5.7952000000000004</c:v>
                      </c:pt>
                      <c:pt idx="3623">
                        <c:v>5.7968000000000002</c:v>
                      </c:pt>
                      <c:pt idx="3624">
                        <c:v>5.7984</c:v>
                      </c:pt>
                      <c:pt idx="3625">
                        <c:v>5.8000000000000007</c:v>
                      </c:pt>
                      <c:pt idx="3626">
                        <c:v>5.8016000000000005</c:v>
                      </c:pt>
                      <c:pt idx="3627">
                        <c:v>5.8032000000000004</c:v>
                      </c:pt>
                      <c:pt idx="3628">
                        <c:v>5.8048000000000002</c:v>
                      </c:pt>
                      <c:pt idx="3629">
                        <c:v>5.8064</c:v>
                      </c:pt>
                      <c:pt idx="3630">
                        <c:v>5.8080000000000007</c:v>
                      </c:pt>
                      <c:pt idx="3631">
                        <c:v>5.8096000000000005</c:v>
                      </c:pt>
                      <c:pt idx="3632">
                        <c:v>5.8112000000000004</c:v>
                      </c:pt>
                      <c:pt idx="3633">
                        <c:v>5.8128000000000002</c:v>
                      </c:pt>
                      <c:pt idx="3634">
                        <c:v>5.8144</c:v>
                      </c:pt>
                      <c:pt idx="3635">
                        <c:v>5.8159999999999998</c:v>
                      </c:pt>
                      <c:pt idx="3636">
                        <c:v>5.8176000000000005</c:v>
                      </c:pt>
                      <c:pt idx="3637">
                        <c:v>5.8192000000000004</c:v>
                      </c:pt>
                      <c:pt idx="3638">
                        <c:v>5.8208000000000002</c:v>
                      </c:pt>
                      <c:pt idx="3639">
                        <c:v>5.8224</c:v>
                      </c:pt>
                      <c:pt idx="3640">
                        <c:v>5.8239999999999998</c:v>
                      </c:pt>
                      <c:pt idx="3641">
                        <c:v>5.8256000000000006</c:v>
                      </c:pt>
                      <c:pt idx="3642">
                        <c:v>5.8272000000000004</c:v>
                      </c:pt>
                      <c:pt idx="3643">
                        <c:v>5.8288000000000002</c:v>
                      </c:pt>
                      <c:pt idx="3644">
                        <c:v>5.8304</c:v>
                      </c:pt>
                      <c:pt idx="3645">
                        <c:v>5.8319999999999999</c:v>
                      </c:pt>
                      <c:pt idx="3646">
                        <c:v>5.8336000000000006</c:v>
                      </c:pt>
                      <c:pt idx="3647">
                        <c:v>5.8352000000000004</c:v>
                      </c:pt>
                      <c:pt idx="3648">
                        <c:v>5.8368000000000002</c:v>
                      </c:pt>
                      <c:pt idx="3649">
                        <c:v>5.8384</c:v>
                      </c:pt>
                      <c:pt idx="3650">
                        <c:v>5.84</c:v>
                      </c:pt>
                      <c:pt idx="3651">
                        <c:v>5.8416000000000006</c:v>
                      </c:pt>
                      <c:pt idx="3652">
                        <c:v>5.8432000000000004</c:v>
                      </c:pt>
                      <c:pt idx="3653">
                        <c:v>5.8448000000000002</c:v>
                      </c:pt>
                      <c:pt idx="3654">
                        <c:v>5.8464</c:v>
                      </c:pt>
                      <c:pt idx="3655">
                        <c:v>5.8479999999999999</c:v>
                      </c:pt>
                      <c:pt idx="3656">
                        <c:v>5.8496000000000006</c:v>
                      </c:pt>
                      <c:pt idx="3657">
                        <c:v>5.8512000000000004</c:v>
                      </c:pt>
                      <c:pt idx="3658">
                        <c:v>5.8528000000000002</c:v>
                      </c:pt>
                      <c:pt idx="3659">
                        <c:v>5.8544</c:v>
                      </c:pt>
                      <c:pt idx="3660">
                        <c:v>5.8559999999999999</c:v>
                      </c:pt>
                      <c:pt idx="3661">
                        <c:v>5.8576000000000006</c:v>
                      </c:pt>
                      <c:pt idx="3662">
                        <c:v>5.8592000000000004</c:v>
                      </c:pt>
                      <c:pt idx="3663">
                        <c:v>5.8608000000000002</c:v>
                      </c:pt>
                      <c:pt idx="3664">
                        <c:v>5.8624000000000001</c:v>
                      </c:pt>
                      <c:pt idx="3665">
                        <c:v>5.8639999999999999</c:v>
                      </c:pt>
                      <c:pt idx="3666">
                        <c:v>5.8656000000000006</c:v>
                      </c:pt>
                      <c:pt idx="3667">
                        <c:v>5.8672000000000004</c:v>
                      </c:pt>
                      <c:pt idx="3668">
                        <c:v>5.8688000000000002</c:v>
                      </c:pt>
                      <c:pt idx="3669">
                        <c:v>5.8704000000000001</c:v>
                      </c:pt>
                      <c:pt idx="3670">
                        <c:v>5.8719999999999999</c:v>
                      </c:pt>
                      <c:pt idx="3671">
                        <c:v>5.8736000000000006</c:v>
                      </c:pt>
                      <c:pt idx="3672">
                        <c:v>5.8752000000000004</c:v>
                      </c:pt>
                      <c:pt idx="3673">
                        <c:v>5.8768000000000002</c:v>
                      </c:pt>
                      <c:pt idx="3674">
                        <c:v>5.8784000000000001</c:v>
                      </c:pt>
                      <c:pt idx="3675">
                        <c:v>5.88</c:v>
                      </c:pt>
                      <c:pt idx="3676">
                        <c:v>5.8816000000000006</c:v>
                      </c:pt>
                      <c:pt idx="3677">
                        <c:v>5.8832000000000004</c:v>
                      </c:pt>
                      <c:pt idx="3678">
                        <c:v>5.8848000000000003</c:v>
                      </c:pt>
                      <c:pt idx="3679">
                        <c:v>5.8864000000000001</c:v>
                      </c:pt>
                      <c:pt idx="3680">
                        <c:v>5.8879999999999999</c:v>
                      </c:pt>
                      <c:pt idx="3681">
                        <c:v>5.8896000000000006</c:v>
                      </c:pt>
                      <c:pt idx="3682">
                        <c:v>5.8912000000000004</c:v>
                      </c:pt>
                      <c:pt idx="3683">
                        <c:v>5.8928000000000003</c:v>
                      </c:pt>
                      <c:pt idx="3684">
                        <c:v>5.8944000000000001</c:v>
                      </c:pt>
                      <c:pt idx="3685">
                        <c:v>5.8959999999999999</c:v>
                      </c:pt>
                      <c:pt idx="3686">
                        <c:v>5.8976000000000006</c:v>
                      </c:pt>
                      <c:pt idx="3687">
                        <c:v>5.8992000000000004</c:v>
                      </c:pt>
                      <c:pt idx="3688">
                        <c:v>5.9008000000000003</c:v>
                      </c:pt>
                      <c:pt idx="3689">
                        <c:v>5.9024000000000001</c:v>
                      </c:pt>
                      <c:pt idx="3690">
                        <c:v>5.9039999999999999</c:v>
                      </c:pt>
                      <c:pt idx="3691">
                        <c:v>5.9056000000000006</c:v>
                      </c:pt>
                      <c:pt idx="3692">
                        <c:v>5.9072000000000005</c:v>
                      </c:pt>
                      <c:pt idx="3693">
                        <c:v>5.9088000000000003</c:v>
                      </c:pt>
                      <c:pt idx="3694">
                        <c:v>5.9104000000000001</c:v>
                      </c:pt>
                      <c:pt idx="3695">
                        <c:v>5.9119999999999999</c:v>
                      </c:pt>
                      <c:pt idx="3696">
                        <c:v>5.9136000000000006</c:v>
                      </c:pt>
                      <c:pt idx="3697">
                        <c:v>5.9152000000000005</c:v>
                      </c:pt>
                      <c:pt idx="3698">
                        <c:v>5.9168000000000003</c:v>
                      </c:pt>
                      <c:pt idx="3699">
                        <c:v>5.9184000000000001</c:v>
                      </c:pt>
                      <c:pt idx="3700">
                        <c:v>5.92</c:v>
                      </c:pt>
                      <c:pt idx="3701">
                        <c:v>5.9216000000000006</c:v>
                      </c:pt>
                      <c:pt idx="3702">
                        <c:v>5.9232000000000005</c:v>
                      </c:pt>
                      <c:pt idx="3703">
                        <c:v>5.9248000000000003</c:v>
                      </c:pt>
                      <c:pt idx="3704">
                        <c:v>5.9264000000000001</c:v>
                      </c:pt>
                      <c:pt idx="3705">
                        <c:v>5.9279999999999999</c:v>
                      </c:pt>
                      <c:pt idx="3706">
                        <c:v>5.9296000000000006</c:v>
                      </c:pt>
                      <c:pt idx="3707">
                        <c:v>5.9312000000000005</c:v>
                      </c:pt>
                      <c:pt idx="3708">
                        <c:v>5.9328000000000003</c:v>
                      </c:pt>
                      <c:pt idx="3709">
                        <c:v>5.9344000000000001</c:v>
                      </c:pt>
                      <c:pt idx="3710">
                        <c:v>5.9359999999999999</c:v>
                      </c:pt>
                      <c:pt idx="3711">
                        <c:v>5.9376000000000007</c:v>
                      </c:pt>
                      <c:pt idx="3712">
                        <c:v>5.9392000000000005</c:v>
                      </c:pt>
                      <c:pt idx="3713">
                        <c:v>5.9408000000000003</c:v>
                      </c:pt>
                      <c:pt idx="3714">
                        <c:v>5.9424000000000001</c:v>
                      </c:pt>
                      <c:pt idx="3715">
                        <c:v>5.944</c:v>
                      </c:pt>
                      <c:pt idx="3716">
                        <c:v>5.9456000000000007</c:v>
                      </c:pt>
                      <c:pt idx="3717">
                        <c:v>5.9472000000000005</c:v>
                      </c:pt>
                      <c:pt idx="3718">
                        <c:v>5.9488000000000003</c:v>
                      </c:pt>
                      <c:pt idx="3719">
                        <c:v>5.9504000000000001</c:v>
                      </c:pt>
                      <c:pt idx="3720">
                        <c:v>5.952</c:v>
                      </c:pt>
                      <c:pt idx="3721">
                        <c:v>5.9536000000000007</c:v>
                      </c:pt>
                      <c:pt idx="3722">
                        <c:v>5.9552000000000005</c:v>
                      </c:pt>
                      <c:pt idx="3723">
                        <c:v>5.9568000000000003</c:v>
                      </c:pt>
                      <c:pt idx="3724">
                        <c:v>5.9584000000000001</c:v>
                      </c:pt>
                      <c:pt idx="3725">
                        <c:v>5.96</c:v>
                      </c:pt>
                      <c:pt idx="3726">
                        <c:v>5.9616000000000007</c:v>
                      </c:pt>
                      <c:pt idx="3727">
                        <c:v>5.9632000000000005</c:v>
                      </c:pt>
                      <c:pt idx="3728">
                        <c:v>5.9648000000000003</c:v>
                      </c:pt>
                      <c:pt idx="3729">
                        <c:v>5.9664000000000001</c:v>
                      </c:pt>
                      <c:pt idx="3730">
                        <c:v>5.968</c:v>
                      </c:pt>
                      <c:pt idx="3731">
                        <c:v>5.9696000000000007</c:v>
                      </c:pt>
                      <c:pt idx="3732">
                        <c:v>5.9712000000000005</c:v>
                      </c:pt>
                      <c:pt idx="3733">
                        <c:v>5.9728000000000003</c:v>
                      </c:pt>
                      <c:pt idx="3734">
                        <c:v>5.9744000000000002</c:v>
                      </c:pt>
                      <c:pt idx="3735">
                        <c:v>5.976</c:v>
                      </c:pt>
                      <c:pt idx="3736">
                        <c:v>5.9776000000000007</c:v>
                      </c:pt>
                      <c:pt idx="3737">
                        <c:v>5.9792000000000005</c:v>
                      </c:pt>
                      <c:pt idx="3738">
                        <c:v>5.9808000000000003</c:v>
                      </c:pt>
                      <c:pt idx="3739">
                        <c:v>5.9824000000000002</c:v>
                      </c:pt>
                      <c:pt idx="3740">
                        <c:v>5.984</c:v>
                      </c:pt>
                      <c:pt idx="3741">
                        <c:v>5.9856000000000007</c:v>
                      </c:pt>
                      <c:pt idx="3742">
                        <c:v>5.9872000000000005</c:v>
                      </c:pt>
                      <c:pt idx="3743">
                        <c:v>5.9888000000000003</c:v>
                      </c:pt>
                      <c:pt idx="3744">
                        <c:v>5.9904000000000002</c:v>
                      </c:pt>
                      <c:pt idx="3745">
                        <c:v>5.992</c:v>
                      </c:pt>
                      <c:pt idx="3746">
                        <c:v>5.9936000000000007</c:v>
                      </c:pt>
                      <c:pt idx="3747">
                        <c:v>5.9952000000000005</c:v>
                      </c:pt>
                      <c:pt idx="3748">
                        <c:v>5.9968000000000004</c:v>
                      </c:pt>
                      <c:pt idx="3749">
                        <c:v>5.9984000000000002</c:v>
                      </c:pt>
                      <c:pt idx="3750">
                        <c:v>6</c:v>
                      </c:pt>
                      <c:pt idx="3751">
                        <c:v>6.0016000000000007</c:v>
                      </c:pt>
                      <c:pt idx="3752">
                        <c:v>6.0032000000000005</c:v>
                      </c:pt>
                      <c:pt idx="3753">
                        <c:v>6.0048000000000004</c:v>
                      </c:pt>
                      <c:pt idx="3754">
                        <c:v>6.0064000000000002</c:v>
                      </c:pt>
                      <c:pt idx="3755">
                        <c:v>6.008</c:v>
                      </c:pt>
                      <c:pt idx="3756">
                        <c:v>6.0096000000000007</c:v>
                      </c:pt>
                      <c:pt idx="3757">
                        <c:v>6.0112000000000005</c:v>
                      </c:pt>
                      <c:pt idx="3758">
                        <c:v>6.0128000000000004</c:v>
                      </c:pt>
                      <c:pt idx="3759">
                        <c:v>6.0144000000000002</c:v>
                      </c:pt>
                      <c:pt idx="3760">
                        <c:v>6.016</c:v>
                      </c:pt>
                      <c:pt idx="3761">
                        <c:v>6.0176000000000007</c:v>
                      </c:pt>
                      <c:pt idx="3762">
                        <c:v>6.0192000000000005</c:v>
                      </c:pt>
                      <c:pt idx="3763">
                        <c:v>6.0208000000000004</c:v>
                      </c:pt>
                      <c:pt idx="3764">
                        <c:v>6.0224000000000002</c:v>
                      </c:pt>
                      <c:pt idx="3765">
                        <c:v>6.024</c:v>
                      </c:pt>
                      <c:pt idx="3766">
                        <c:v>6.0255999999999998</c:v>
                      </c:pt>
                      <c:pt idx="3767">
                        <c:v>6.0272000000000006</c:v>
                      </c:pt>
                      <c:pt idx="3768">
                        <c:v>6.0288000000000004</c:v>
                      </c:pt>
                      <c:pt idx="3769">
                        <c:v>6.0304000000000002</c:v>
                      </c:pt>
                      <c:pt idx="3770">
                        <c:v>6.032</c:v>
                      </c:pt>
                      <c:pt idx="3771">
                        <c:v>6.0335999999999999</c:v>
                      </c:pt>
                      <c:pt idx="3772">
                        <c:v>6.0352000000000006</c:v>
                      </c:pt>
                      <c:pt idx="3773">
                        <c:v>6.0368000000000004</c:v>
                      </c:pt>
                      <c:pt idx="3774">
                        <c:v>6.0384000000000002</c:v>
                      </c:pt>
                      <c:pt idx="3775">
                        <c:v>6.04</c:v>
                      </c:pt>
                      <c:pt idx="3776">
                        <c:v>6.0415999999999999</c:v>
                      </c:pt>
                      <c:pt idx="3777">
                        <c:v>6.0432000000000006</c:v>
                      </c:pt>
                      <c:pt idx="3778">
                        <c:v>6.0448000000000004</c:v>
                      </c:pt>
                      <c:pt idx="3779">
                        <c:v>6.0464000000000002</c:v>
                      </c:pt>
                      <c:pt idx="3780">
                        <c:v>6.048</c:v>
                      </c:pt>
                      <c:pt idx="3781">
                        <c:v>6.0495999999999999</c:v>
                      </c:pt>
                      <c:pt idx="3782">
                        <c:v>6.0512000000000006</c:v>
                      </c:pt>
                      <c:pt idx="3783">
                        <c:v>6.0528000000000004</c:v>
                      </c:pt>
                      <c:pt idx="3784">
                        <c:v>6.0544000000000002</c:v>
                      </c:pt>
                      <c:pt idx="3785">
                        <c:v>6.056</c:v>
                      </c:pt>
                      <c:pt idx="3786">
                        <c:v>6.0575999999999999</c:v>
                      </c:pt>
                      <c:pt idx="3787">
                        <c:v>6.0592000000000006</c:v>
                      </c:pt>
                      <c:pt idx="3788">
                        <c:v>6.0608000000000004</c:v>
                      </c:pt>
                      <c:pt idx="3789">
                        <c:v>6.0624000000000002</c:v>
                      </c:pt>
                      <c:pt idx="3790">
                        <c:v>6.0640000000000001</c:v>
                      </c:pt>
                      <c:pt idx="3791">
                        <c:v>6.0655999999999999</c:v>
                      </c:pt>
                      <c:pt idx="3792">
                        <c:v>6.0672000000000006</c:v>
                      </c:pt>
                      <c:pt idx="3793">
                        <c:v>6.0688000000000004</c:v>
                      </c:pt>
                      <c:pt idx="3794">
                        <c:v>6.0704000000000002</c:v>
                      </c:pt>
                      <c:pt idx="3795">
                        <c:v>6.0720000000000001</c:v>
                      </c:pt>
                      <c:pt idx="3796">
                        <c:v>6.0735999999999999</c:v>
                      </c:pt>
                      <c:pt idx="3797">
                        <c:v>6.0752000000000006</c:v>
                      </c:pt>
                      <c:pt idx="3798">
                        <c:v>6.0768000000000004</c:v>
                      </c:pt>
                      <c:pt idx="3799">
                        <c:v>6.0784000000000002</c:v>
                      </c:pt>
                      <c:pt idx="3800">
                        <c:v>6.08</c:v>
                      </c:pt>
                      <c:pt idx="3801">
                        <c:v>6.0815999999999999</c:v>
                      </c:pt>
                      <c:pt idx="3802">
                        <c:v>6.0832000000000006</c:v>
                      </c:pt>
                      <c:pt idx="3803">
                        <c:v>6.0848000000000004</c:v>
                      </c:pt>
                      <c:pt idx="3804">
                        <c:v>6.0864000000000003</c:v>
                      </c:pt>
                      <c:pt idx="3805">
                        <c:v>6.0880000000000001</c:v>
                      </c:pt>
                      <c:pt idx="3806">
                        <c:v>6.0895999999999999</c:v>
                      </c:pt>
                      <c:pt idx="3807">
                        <c:v>6.0912000000000006</c:v>
                      </c:pt>
                      <c:pt idx="3808">
                        <c:v>6.0928000000000004</c:v>
                      </c:pt>
                      <c:pt idx="3809">
                        <c:v>6.0944000000000003</c:v>
                      </c:pt>
                      <c:pt idx="3810">
                        <c:v>6.0960000000000001</c:v>
                      </c:pt>
                      <c:pt idx="3811">
                        <c:v>6.0975999999999999</c:v>
                      </c:pt>
                      <c:pt idx="3812">
                        <c:v>6.0992000000000006</c:v>
                      </c:pt>
                      <c:pt idx="3813">
                        <c:v>6.1008000000000004</c:v>
                      </c:pt>
                      <c:pt idx="3814">
                        <c:v>6.1024000000000003</c:v>
                      </c:pt>
                      <c:pt idx="3815">
                        <c:v>6.1040000000000001</c:v>
                      </c:pt>
                      <c:pt idx="3816">
                        <c:v>6.1055999999999999</c:v>
                      </c:pt>
                      <c:pt idx="3817">
                        <c:v>6.1072000000000006</c:v>
                      </c:pt>
                      <c:pt idx="3818">
                        <c:v>6.1088000000000005</c:v>
                      </c:pt>
                      <c:pt idx="3819">
                        <c:v>6.1104000000000003</c:v>
                      </c:pt>
                      <c:pt idx="3820">
                        <c:v>6.1120000000000001</c:v>
                      </c:pt>
                      <c:pt idx="3821">
                        <c:v>6.1135999999999999</c:v>
                      </c:pt>
                      <c:pt idx="3822">
                        <c:v>6.1152000000000006</c:v>
                      </c:pt>
                      <c:pt idx="3823">
                        <c:v>6.1168000000000005</c:v>
                      </c:pt>
                      <c:pt idx="3824">
                        <c:v>6.1184000000000003</c:v>
                      </c:pt>
                      <c:pt idx="3825">
                        <c:v>6.12</c:v>
                      </c:pt>
                      <c:pt idx="3826">
                        <c:v>6.1215999999999999</c:v>
                      </c:pt>
                      <c:pt idx="3827">
                        <c:v>6.1232000000000006</c:v>
                      </c:pt>
                      <c:pt idx="3828">
                        <c:v>6.1248000000000005</c:v>
                      </c:pt>
                      <c:pt idx="3829">
                        <c:v>6.1264000000000003</c:v>
                      </c:pt>
                      <c:pt idx="3830">
                        <c:v>6.1280000000000001</c:v>
                      </c:pt>
                      <c:pt idx="3831">
                        <c:v>6.1295999999999999</c:v>
                      </c:pt>
                      <c:pt idx="3832">
                        <c:v>6.1312000000000006</c:v>
                      </c:pt>
                      <c:pt idx="3833">
                        <c:v>6.1328000000000005</c:v>
                      </c:pt>
                      <c:pt idx="3834">
                        <c:v>6.1344000000000003</c:v>
                      </c:pt>
                      <c:pt idx="3835">
                        <c:v>6.1360000000000001</c:v>
                      </c:pt>
                      <c:pt idx="3836">
                        <c:v>6.1375999999999999</c:v>
                      </c:pt>
                      <c:pt idx="3837">
                        <c:v>6.1392000000000007</c:v>
                      </c:pt>
                      <c:pt idx="3838">
                        <c:v>6.1408000000000005</c:v>
                      </c:pt>
                      <c:pt idx="3839">
                        <c:v>6.1424000000000003</c:v>
                      </c:pt>
                      <c:pt idx="3840">
                        <c:v>6.1440000000000001</c:v>
                      </c:pt>
                      <c:pt idx="3841">
                        <c:v>6.1456</c:v>
                      </c:pt>
                      <c:pt idx="3842">
                        <c:v>6.1472000000000007</c:v>
                      </c:pt>
                      <c:pt idx="3843">
                        <c:v>6.1488000000000005</c:v>
                      </c:pt>
                      <c:pt idx="3844">
                        <c:v>6.1504000000000003</c:v>
                      </c:pt>
                      <c:pt idx="3845">
                        <c:v>6.1520000000000001</c:v>
                      </c:pt>
                      <c:pt idx="3846">
                        <c:v>6.1536</c:v>
                      </c:pt>
                      <c:pt idx="3847">
                        <c:v>6.1552000000000007</c:v>
                      </c:pt>
                      <c:pt idx="3848">
                        <c:v>6.1568000000000005</c:v>
                      </c:pt>
                      <c:pt idx="3849">
                        <c:v>6.1584000000000003</c:v>
                      </c:pt>
                      <c:pt idx="3850">
                        <c:v>6.16</c:v>
                      </c:pt>
                      <c:pt idx="3851">
                        <c:v>6.1616</c:v>
                      </c:pt>
                      <c:pt idx="3852">
                        <c:v>6.1632000000000007</c:v>
                      </c:pt>
                      <c:pt idx="3853">
                        <c:v>6.1648000000000005</c:v>
                      </c:pt>
                      <c:pt idx="3854">
                        <c:v>6.1664000000000003</c:v>
                      </c:pt>
                      <c:pt idx="3855">
                        <c:v>6.1680000000000001</c:v>
                      </c:pt>
                      <c:pt idx="3856">
                        <c:v>6.1696</c:v>
                      </c:pt>
                      <c:pt idx="3857">
                        <c:v>6.1712000000000007</c:v>
                      </c:pt>
                      <c:pt idx="3858">
                        <c:v>6.1728000000000005</c:v>
                      </c:pt>
                      <c:pt idx="3859">
                        <c:v>6.1744000000000003</c:v>
                      </c:pt>
                      <c:pt idx="3860">
                        <c:v>6.1760000000000002</c:v>
                      </c:pt>
                      <c:pt idx="3861">
                        <c:v>6.1776</c:v>
                      </c:pt>
                      <c:pt idx="3862">
                        <c:v>6.1792000000000007</c:v>
                      </c:pt>
                      <c:pt idx="3863">
                        <c:v>6.1808000000000005</c:v>
                      </c:pt>
                      <c:pt idx="3864">
                        <c:v>6.1824000000000003</c:v>
                      </c:pt>
                      <c:pt idx="3865">
                        <c:v>6.1840000000000002</c:v>
                      </c:pt>
                      <c:pt idx="3866">
                        <c:v>6.1856</c:v>
                      </c:pt>
                      <c:pt idx="3867">
                        <c:v>6.1872000000000007</c:v>
                      </c:pt>
                      <c:pt idx="3868">
                        <c:v>6.1888000000000005</c:v>
                      </c:pt>
                      <c:pt idx="3869">
                        <c:v>6.1904000000000003</c:v>
                      </c:pt>
                      <c:pt idx="3870">
                        <c:v>6.1920000000000002</c:v>
                      </c:pt>
                      <c:pt idx="3871">
                        <c:v>6.1936</c:v>
                      </c:pt>
                      <c:pt idx="3872">
                        <c:v>6.1952000000000007</c:v>
                      </c:pt>
                      <c:pt idx="3873">
                        <c:v>6.1968000000000005</c:v>
                      </c:pt>
                      <c:pt idx="3874">
                        <c:v>6.1984000000000004</c:v>
                      </c:pt>
                      <c:pt idx="3875">
                        <c:v>6.2</c:v>
                      </c:pt>
                      <c:pt idx="3876">
                        <c:v>6.2016</c:v>
                      </c:pt>
                      <c:pt idx="3877">
                        <c:v>6.2032000000000007</c:v>
                      </c:pt>
                      <c:pt idx="3878">
                        <c:v>6.2048000000000005</c:v>
                      </c:pt>
                      <c:pt idx="3879">
                        <c:v>6.2064000000000004</c:v>
                      </c:pt>
                      <c:pt idx="3880">
                        <c:v>6.2080000000000002</c:v>
                      </c:pt>
                      <c:pt idx="3881">
                        <c:v>6.2096</c:v>
                      </c:pt>
                      <c:pt idx="3882">
                        <c:v>6.2112000000000007</c:v>
                      </c:pt>
                      <c:pt idx="3883">
                        <c:v>6.2128000000000005</c:v>
                      </c:pt>
                      <c:pt idx="3884">
                        <c:v>6.2144000000000004</c:v>
                      </c:pt>
                      <c:pt idx="3885">
                        <c:v>6.2160000000000002</c:v>
                      </c:pt>
                      <c:pt idx="3886">
                        <c:v>6.2176</c:v>
                      </c:pt>
                      <c:pt idx="3887">
                        <c:v>6.2192000000000007</c:v>
                      </c:pt>
                      <c:pt idx="3888">
                        <c:v>6.2208000000000006</c:v>
                      </c:pt>
                      <c:pt idx="3889">
                        <c:v>6.2224000000000004</c:v>
                      </c:pt>
                      <c:pt idx="3890">
                        <c:v>6.2240000000000002</c:v>
                      </c:pt>
                      <c:pt idx="3891">
                        <c:v>6.2256</c:v>
                      </c:pt>
                      <c:pt idx="3892">
                        <c:v>6.2272000000000007</c:v>
                      </c:pt>
                      <c:pt idx="3893">
                        <c:v>6.2288000000000006</c:v>
                      </c:pt>
                      <c:pt idx="3894">
                        <c:v>6.2304000000000004</c:v>
                      </c:pt>
                      <c:pt idx="3895">
                        <c:v>6.2320000000000002</c:v>
                      </c:pt>
                      <c:pt idx="3896">
                        <c:v>6.2336</c:v>
                      </c:pt>
                      <c:pt idx="3897">
                        <c:v>6.2352000000000007</c:v>
                      </c:pt>
                      <c:pt idx="3898">
                        <c:v>6.2368000000000006</c:v>
                      </c:pt>
                      <c:pt idx="3899">
                        <c:v>6.2384000000000004</c:v>
                      </c:pt>
                      <c:pt idx="3900">
                        <c:v>6.24</c:v>
                      </c:pt>
                      <c:pt idx="3901">
                        <c:v>6.2416</c:v>
                      </c:pt>
                      <c:pt idx="3902">
                        <c:v>6.2431999999999999</c:v>
                      </c:pt>
                      <c:pt idx="3903">
                        <c:v>6.2448000000000006</c:v>
                      </c:pt>
                      <c:pt idx="3904">
                        <c:v>6.2464000000000004</c:v>
                      </c:pt>
                      <c:pt idx="3905">
                        <c:v>6.2480000000000002</c:v>
                      </c:pt>
                      <c:pt idx="3906">
                        <c:v>6.2496</c:v>
                      </c:pt>
                      <c:pt idx="3907">
                        <c:v>6.2511999999999999</c:v>
                      </c:pt>
                      <c:pt idx="3908">
                        <c:v>6.2528000000000006</c:v>
                      </c:pt>
                      <c:pt idx="3909">
                        <c:v>6.2544000000000004</c:v>
                      </c:pt>
                      <c:pt idx="3910">
                        <c:v>6.2560000000000002</c:v>
                      </c:pt>
                      <c:pt idx="3911">
                        <c:v>6.2576000000000001</c:v>
                      </c:pt>
                      <c:pt idx="3912">
                        <c:v>6.2591999999999999</c:v>
                      </c:pt>
                      <c:pt idx="3913">
                        <c:v>6.2608000000000006</c:v>
                      </c:pt>
                      <c:pt idx="3914">
                        <c:v>6.2624000000000004</c:v>
                      </c:pt>
                      <c:pt idx="3915">
                        <c:v>6.2640000000000002</c:v>
                      </c:pt>
                      <c:pt idx="3916">
                        <c:v>6.2656000000000001</c:v>
                      </c:pt>
                      <c:pt idx="3917">
                        <c:v>6.2671999999999999</c:v>
                      </c:pt>
                      <c:pt idx="3918">
                        <c:v>6.2688000000000006</c:v>
                      </c:pt>
                      <c:pt idx="3919">
                        <c:v>6.2704000000000004</c:v>
                      </c:pt>
                      <c:pt idx="3920">
                        <c:v>6.2720000000000002</c:v>
                      </c:pt>
                      <c:pt idx="3921">
                        <c:v>6.2736000000000001</c:v>
                      </c:pt>
                      <c:pt idx="3922">
                        <c:v>6.2751999999999999</c:v>
                      </c:pt>
                      <c:pt idx="3923">
                        <c:v>6.2768000000000006</c:v>
                      </c:pt>
                      <c:pt idx="3924">
                        <c:v>6.2784000000000004</c:v>
                      </c:pt>
                      <c:pt idx="3925">
                        <c:v>6.28</c:v>
                      </c:pt>
                      <c:pt idx="3926">
                        <c:v>6.2816000000000001</c:v>
                      </c:pt>
                      <c:pt idx="3927">
                        <c:v>6.2831999999999999</c:v>
                      </c:pt>
                      <c:pt idx="3928">
                        <c:v>6.2848000000000006</c:v>
                      </c:pt>
                      <c:pt idx="3929">
                        <c:v>6.2864000000000004</c:v>
                      </c:pt>
                      <c:pt idx="3930">
                        <c:v>6.2880000000000003</c:v>
                      </c:pt>
                      <c:pt idx="3931">
                        <c:v>6.2896000000000001</c:v>
                      </c:pt>
                      <c:pt idx="3932">
                        <c:v>6.2911999999999999</c:v>
                      </c:pt>
                      <c:pt idx="3933">
                        <c:v>6.2928000000000006</c:v>
                      </c:pt>
                      <c:pt idx="3934">
                        <c:v>6.2944000000000004</c:v>
                      </c:pt>
                      <c:pt idx="3935">
                        <c:v>6.2960000000000003</c:v>
                      </c:pt>
                      <c:pt idx="3936">
                        <c:v>6.2976000000000001</c:v>
                      </c:pt>
                      <c:pt idx="3937">
                        <c:v>6.2991999999999999</c:v>
                      </c:pt>
                      <c:pt idx="3938">
                        <c:v>6.3008000000000006</c:v>
                      </c:pt>
                      <c:pt idx="3939">
                        <c:v>6.3024000000000004</c:v>
                      </c:pt>
                      <c:pt idx="3940">
                        <c:v>6.3040000000000003</c:v>
                      </c:pt>
                      <c:pt idx="3941">
                        <c:v>6.3056000000000001</c:v>
                      </c:pt>
                      <c:pt idx="3942">
                        <c:v>6.3071999999999999</c:v>
                      </c:pt>
                      <c:pt idx="3943">
                        <c:v>6.3088000000000006</c:v>
                      </c:pt>
                      <c:pt idx="3944">
                        <c:v>6.3104000000000005</c:v>
                      </c:pt>
                      <c:pt idx="3945">
                        <c:v>6.3120000000000003</c:v>
                      </c:pt>
                      <c:pt idx="3946">
                        <c:v>6.3136000000000001</c:v>
                      </c:pt>
                      <c:pt idx="3947">
                        <c:v>6.3151999999999999</c:v>
                      </c:pt>
                      <c:pt idx="3948">
                        <c:v>6.3168000000000006</c:v>
                      </c:pt>
                      <c:pt idx="3949">
                        <c:v>6.3184000000000005</c:v>
                      </c:pt>
                      <c:pt idx="3950">
                        <c:v>6.32</c:v>
                      </c:pt>
                      <c:pt idx="3951">
                        <c:v>6.3216000000000001</c:v>
                      </c:pt>
                      <c:pt idx="3952">
                        <c:v>6.3231999999999999</c:v>
                      </c:pt>
                      <c:pt idx="3953">
                        <c:v>6.3248000000000006</c:v>
                      </c:pt>
                      <c:pt idx="3954">
                        <c:v>6.3264000000000005</c:v>
                      </c:pt>
                      <c:pt idx="3955">
                        <c:v>6.3280000000000003</c:v>
                      </c:pt>
                      <c:pt idx="3956">
                        <c:v>6.3296000000000001</c:v>
                      </c:pt>
                      <c:pt idx="3957">
                        <c:v>6.3311999999999999</c:v>
                      </c:pt>
                      <c:pt idx="3958">
                        <c:v>6.3328000000000007</c:v>
                      </c:pt>
                      <c:pt idx="3959">
                        <c:v>6.3344000000000005</c:v>
                      </c:pt>
                      <c:pt idx="3960">
                        <c:v>6.3360000000000003</c:v>
                      </c:pt>
                      <c:pt idx="3961">
                        <c:v>6.3376000000000001</c:v>
                      </c:pt>
                      <c:pt idx="3962">
                        <c:v>6.3391999999999999</c:v>
                      </c:pt>
                      <c:pt idx="3963">
                        <c:v>6.3408000000000007</c:v>
                      </c:pt>
                      <c:pt idx="3964">
                        <c:v>6.3424000000000005</c:v>
                      </c:pt>
                      <c:pt idx="3965">
                        <c:v>6.3440000000000003</c:v>
                      </c:pt>
                      <c:pt idx="3966">
                        <c:v>6.3456000000000001</c:v>
                      </c:pt>
                      <c:pt idx="3967">
                        <c:v>6.3472</c:v>
                      </c:pt>
                      <c:pt idx="3968">
                        <c:v>6.3488000000000007</c:v>
                      </c:pt>
                      <c:pt idx="3969">
                        <c:v>6.3504000000000005</c:v>
                      </c:pt>
                      <c:pt idx="3970">
                        <c:v>6.3520000000000003</c:v>
                      </c:pt>
                      <c:pt idx="3971">
                        <c:v>6.3536000000000001</c:v>
                      </c:pt>
                      <c:pt idx="3972">
                        <c:v>6.3552</c:v>
                      </c:pt>
                      <c:pt idx="3973">
                        <c:v>6.3568000000000007</c:v>
                      </c:pt>
                      <c:pt idx="3974">
                        <c:v>6.3584000000000005</c:v>
                      </c:pt>
                      <c:pt idx="3975">
                        <c:v>6.36</c:v>
                      </c:pt>
                      <c:pt idx="3976">
                        <c:v>6.3616000000000001</c:v>
                      </c:pt>
                      <c:pt idx="3977">
                        <c:v>6.3632</c:v>
                      </c:pt>
                      <c:pt idx="3978">
                        <c:v>6.3648000000000007</c:v>
                      </c:pt>
                      <c:pt idx="3979">
                        <c:v>6.3664000000000005</c:v>
                      </c:pt>
                      <c:pt idx="3980">
                        <c:v>6.3680000000000003</c:v>
                      </c:pt>
                      <c:pt idx="3981">
                        <c:v>6.3696000000000002</c:v>
                      </c:pt>
                      <c:pt idx="3982">
                        <c:v>6.3712</c:v>
                      </c:pt>
                      <c:pt idx="3983">
                        <c:v>6.3728000000000007</c:v>
                      </c:pt>
                      <c:pt idx="3984">
                        <c:v>6.3744000000000005</c:v>
                      </c:pt>
                      <c:pt idx="3985">
                        <c:v>6.3760000000000003</c:v>
                      </c:pt>
                      <c:pt idx="3986">
                        <c:v>6.3776000000000002</c:v>
                      </c:pt>
                      <c:pt idx="3987">
                        <c:v>6.3792</c:v>
                      </c:pt>
                      <c:pt idx="3988">
                        <c:v>6.3808000000000007</c:v>
                      </c:pt>
                      <c:pt idx="3989">
                        <c:v>6.3824000000000005</c:v>
                      </c:pt>
                      <c:pt idx="3990">
                        <c:v>6.3840000000000003</c:v>
                      </c:pt>
                      <c:pt idx="3991">
                        <c:v>6.3856000000000002</c:v>
                      </c:pt>
                      <c:pt idx="3992">
                        <c:v>6.3872</c:v>
                      </c:pt>
                      <c:pt idx="3993">
                        <c:v>6.3888000000000007</c:v>
                      </c:pt>
                      <c:pt idx="3994">
                        <c:v>6.3904000000000005</c:v>
                      </c:pt>
                      <c:pt idx="3995">
                        <c:v>6.3920000000000003</c:v>
                      </c:pt>
                      <c:pt idx="3996">
                        <c:v>6.3936000000000002</c:v>
                      </c:pt>
                      <c:pt idx="3997">
                        <c:v>6.3952</c:v>
                      </c:pt>
                      <c:pt idx="3998">
                        <c:v>6.3968000000000007</c:v>
                      </c:pt>
                      <c:pt idx="3999">
                        <c:v>6.3984000000000005</c:v>
                      </c:pt>
                      <c:pt idx="4000">
                        <c:v>6.4</c:v>
                      </c:pt>
                      <c:pt idx="4001">
                        <c:v>6.4016000000000002</c:v>
                      </c:pt>
                      <c:pt idx="4002">
                        <c:v>6.4032</c:v>
                      </c:pt>
                      <c:pt idx="4003">
                        <c:v>6.4048000000000007</c:v>
                      </c:pt>
                      <c:pt idx="4004">
                        <c:v>6.4064000000000005</c:v>
                      </c:pt>
                      <c:pt idx="4005">
                        <c:v>6.4080000000000004</c:v>
                      </c:pt>
                      <c:pt idx="4006">
                        <c:v>6.4096000000000002</c:v>
                      </c:pt>
                      <c:pt idx="4007">
                        <c:v>6.4112</c:v>
                      </c:pt>
                      <c:pt idx="4008">
                        <c:v>6.4128000000000007</c:v>
                      </c:pt>
                      <c:pt idx="4009">
                        <c:v>6.4144000000000005</c:v>
                      </c:pt>
                      <c:pt idx="4010">
                        <c:v>6.4160000000000004</c:v>
                      </c:pt>
                      <c:pt idx="4011">
                        <c:v>6.4176000000000002</c:v>
                      </c:pt>
                      <c:pt idx="4012">
                        <c:v>6.4192</c:v>
                      </c:pt>
                      <c:pt idx="4013">
                        <c:v>6.4208000000000007</c:v>
                      </c:pt>
                      <c:pt idx="4014">
                        <c:v>6.4224000000000006</c:v>
                      </c:pt>
                      <c:pt idx="4015">
                        <c:v>6.4240000000000004</c:v>
                      </c:pt>
                      <c:pt idx="4016">
                        <c:v>6.4256000000000002</c:v>
                      </c:pt>
                      <c:pt idx="4017">
                        <c:v>6.4272</c:v>
                      </c:pt>
                      <c:pt idx="4018">
                        <c:v>6.4288000000000007</c:v>
                      </c:pt>
                      <c:pt idx="4019">
                        <c:v>6.4304000000000006</c:v>
                      </c:pt>
                      <c:pt idx="4020">
                        <c:v>6.4320000000000004</c:v>
                      </c:pt>
                      <c:pt idx="4021">
                        <c:v>6.4336000000000002</c:v>
                      </c:pt>
                      <c:pt idx="4022">
                        <c:v>6.4352</c:v>
                      </c:pt>
                      <c:pt idx="4023">
                        <c:v>6.4368000000000007</c:v>
                      </c:pt>
                      <c:pt idx="4024">
                        <c:v>6.4384000000000006</c:v>
                      </c:pt>
                      <c:pt idx="4025">
                        <c:v>6.44</c:v>
                      </c:pt>
                      <c:pt idx="4026">
                        <c:v>6.4416000000000002</c:v>
                      </c:pt>
                      <c:pt idx="4027">
                        <c:v>6.4432</c:v>
                      </c:pt>
                      <c:pt idx="4028">
                        <c:v>6.4448000000000008</c:v>
                      </c:pt>
                      <c:pt idx="4029">
                        <c:v>6.4464000000000006</c:v>
                      </c:pt>
                      <c:pt idx="4030">
                        <c:v>6.4480000000000004</c:v>
                      </c:pt>
                      <c:pt idx="4031">
                        <c:v>6.4496000000000002</c:v>
                      </c:pt>
                      <c:pt idx="4032">
                        <c:v>6.4512</c:v>
                      </c:pt>
                      <c:pt idx="4033">
                        <c:v>6.4527999999999999</c:v>
                      </c:pt>
                      <c:pt idx="4034">
                        <c:v>6.4544000000000006</c:v>
                      </c:pt>
                      <c:pt idx="4035">
                        <c:v>6.4560000000000004</c:v>
                      </c:pt>
                      <c:pt idx="4036">
                        <c:v>6.4576000000000002</c:v>
                      </c:pt>
                      <c:pt idx="4037">
                        <c:v>6.4592000000000001</c:v>
                      </c:pt>
                      <c:pt idx="4038">
                        <c:v>6.4607999999999999</c:v>
                      </c:pt>
                      <c:pt idx="4039">
                        <c:v>6.4624000000000006</c:v>
                      </c:pt>
                      <c:pt idx="4040">
                        <c:v>6.4640000000000004</c:v>
                      </c:pt>
                      <c:pt idx="4041">
                        <c:v>6.4656000000000002</c:v>
                      </c:pt>
                      <c:pt idx="4042">
                        <c:v>6.4672000000000001</c:v>
                      </c:pt>
                      <c:pt idx="4043">
                        <c:v>6.4687999999999999</c:v>
                      </c:pt>
                      <c:pt idx="4044">
                        <c:v>6.4704000000000006</c:v>
                      </c:pt>
                      <c:pt idx="4045">
                        <c:v>6.4720000000000004</c:v>
                      </c:pt>
                      <c:pt idx="4046">
                        <c:v>6.4736000000000002</c:v>
                      </c:pt>
                      <c:pt idx="4047">
                        <c:v>6.4752000000000001</c:v>
                      </c:pt>
                      <c:pt idx="4048">
                        <c:v>6.4767999999999999</c:v>
                      </c:pt>
                      <c:pt idx="4049">
                        <c:v>6.4784000000000006</c:v>
                      </c:pt>
                      <c:pt idx="4050">
                        <c:v>6.48</c:v>
                      </c:pt>
                      <c:pt idx="4051">
                        <c:v>6.4816000000000003</c:v>
                      </c:pt>
                      <c:pt idx="4052">
                        <c:v>6.4832000000000001</c:v>
                      </c:pt>
                      <c:pt idx="4053">
                        <c:v>6.4847999999999999</c:v>
                      </c:pt>
                      <c:pt idx="4054">
                        <c:v>6.4864000000000006</c:v>
                      </c:pt>
                      <c:pt idx="4055">
                        <c:v>6.4880000000000004</c:v>
                      </c:pt>
                      <c:pt idx="4056">
                        <c:v>6.4896000000000003</c:v>
                      </c:pt>
                      <c:pt idx="4057">
                        <c:v>6.4912000000000001</c:v>
                      </c:pt>
                      <c:pt idx="4058">
                        <c:v>6.4927999999999999</c:v>
                      </c:pt>
                      <c:pt idx="4059">
                        <c:v>6.4944000000000006</c:v>
                      </c:pt>
                      <c:pt idx="4060">
                        <c:v>6.4960000000000004</c:v>
                      </c:pt>
                      <c:pt idx="4061">
                        <c:v>6.4976000000000003</c:v>
                      </c:pt>
                      <c:pt idx="4062">
                        <c:v>6.4992000000000001</c:v>
                      </c:pt>
                      <c:pt idx="4063">
                        <c:v>6.5007999999999999</c:v>
                      </c:pt>
                      <c:pt idx="4064">
                        <c:v>6.5024000000000006</c:v>
                      </c:pt>
                      <c:pt idx="4065">
                        <c:v>6.5040000000000004</c:v>
                      </c:pt>
                      <c:pt idx="4066">
                        <c:v>6.5056000000000003</c:v>
                      </c:pt>
                      <c:pt idx="4067">
                        <c:v>6.5072000000000001</c:v>
                      </c:pt>
                      <c:pt idx="4068">
                        <c:v>6.5087999999999999</c:v>
                      </c:pt>
                      <c:pt idx="4069">
                        <c:v>6.5104000000000006</c:v>
                      </c:pt>
                      <c:pt idx="4070">
                        <c:v>6.5120000000000005</c:v>
                      </c:pt>
                      <c:pt idx="4071">
                        <c:v>6.5136000000000003</c:v>
                      </c:pt>
                      <c:pt idx="4072">
                        <c:v>6.5152000000000001</c:v>
                      </c:pt>
                      <c:pt idx="4073">
                        <c:v>6.5167999999999999</c:v>
                      </c:pt>
                      <c:pt idx="4074">
                        <c:v>6.5184000000000006</c:v>
                      </c:pt>
                      <c:pt idx="4075">
                        <c:v>6.5200000000000005</c:v>
                      </c:pt>
                      <c:pt idx="4076">
                        <c:v>6.5216000000000003</c:v>
                      </c:pt>
                      <c:pt idx="4077">
                        <c:v>6.5232000000000001</c:v>
                      </c:pt>
                      <c:pt idx="4078">
                        <c:v>6.5247999999999999</c:v>
                      </c:pt>
                      <c:pt idx="4079">
                        <c:v>6.5264000000000006</c:v>
                      </c:pt>
                      <c:pt idx="4080">
                        <c:v>6.5280000000000005</c:v>
                      </c:pt>
                      <c:pt idx="4081">
                        <c:v>6.5296000000000003</c:v>
                      </c:pt>
                      <c:pt idx="4082">
                        <c:v>6.5312000000000001</c:v>
                      </c:pt>
                      <c:pt idx="4083">
                        <c:v>6.5327999999999999</c:v>
                      </c:pt>
                      <c:pt idx="4084">
                        <c:v>6.5344000000000007</c:v>
                      </c:pt>
                      <c:pt idx="4085">
                        <c:v>6.5360000000000005</c:v>
                      </c:pt>
                      <c:pt idx="4086">
                        <c:v>6.5376000000000003</c:v>
                      </c:pt>
                      <c:pt idx="4087">
                        <c:v>6.5392000000000001</c:v>
                      </c:pt>
                      <c:pt idx="4088">
                        <c:v>6.5407999999999999</c:v>
                      </c:pt>
                      <c:pt idx="4089">
                        <c:v>6.5424000000000007</c:v>
                      </c:pt>
                      <c:pt idx="4090">
                        <c:v>6.5440000000000005</c:v>
                      </c:pt>
                      <c:pt idx="4091">
                        <c:v>6.5456000000000003</c:v>
                      </c:pt>
                      <c:pt idx="4092">
                        <c:v>6.5472000000000001</c:v>
                      </c:pt>
                      <c:pt idx="4093">
                        <c:v>6.5488</c:v>
                      </c:pt>
                      <c:pt idx="4094">
                        <c:v>6.5504000000000007</c:v>
                      </c:pt>
                      <c:pt idx="4095">
                        <c:v>6.5520000000000005</c:v>
                      </c:pt>
                      <c:pt idx="4096">
                        <c:v>6.5536000000000003</c:v>
                      </c:pt>
                      <c:pt idx="4097">
                        <c:v>6.5552000000000001</c:v>
                      </c:pt>
                      <c:pt idx="4098">
                        <c:v>6.5568</c:v>
                      </c:pt>
                      <c:pt idx="4099">
                        <c:v>6.5584000000000007</c:v>
                      </c:pt>
                      <c:pt idx="4100">
                        <c:v>6.5600000000000005</c:v>
                      </c:pt>
                      <c:pt idx="4101">
                        <c:v>6.5616000000000003</c:v>
                      </c:pt>
                      <c:pt idx="4102">
                        <c:v>6.5632000000000001</c:v>
                      </c:pt>
                      <c:pt idx="4103">
                        <c:v>6.5648</c:v>
                      </c:pt>
                      <c:pt idx="4104">
                        <c:v>6.5664000000000007</c:v>
                      </c:pt>
                      <c:pt idx="4105">
                        <c:v>6.5680000000000005</c:v>
                      </c:pt>
                      <c:pt idx="4106">
                        <c:v>6.5696000000000003</c:v>
                      </c:pt>
                      <c:pt idx="4107">
                        <c:v>6.5712000000000002</c:v>
                      </c:pt>
                      <c:pt idx="4108">
                        <c:v>6.5728</c:v>
                      </c:pt>
                      <c:pt idx="4109">
                        <c:v>6.5744000000000007</c:v>
                      </c:pt>
                      <c:pt idx="4110">
                        <c:v>6.5760000000000005</c:v>
                      </c:pt>
                      <c:pt idx="4111">
                        <c:v>6.5776000000000003</c:v>
                      </c:pt>
                      <c:pt idx="4112">
                        <c:v>6.5792000000000002</c:v>
                      </c:pt>
                      <c:pt idx="4113">
                        <c:v>6.5808</c:v>
                      </c:pt>
                      <c:pt idx="4114">
                        <c:v>6.5824000000000007</c:v>
                      </c:pt>
                      <c:pt idx="4115">
                        <c:v>6.5840000000000005</c:v>
                      </c:pt>
                      <c:pt idx="4116">
                        <c:v>6.5856000000000003</c:v>
                      </c:pt>
                      <c:pt idx="4117">
                        <c:v>6.5872000000000002</c:v>
                      </c:pt>
                      <c:pt idx="4118">
                        <c:v>6.5888</c:v>
                      </c:pt>
                      <c:pt idx="4119">
                        <c:v>6.5904000000000007</c:v>
                      </c:pt>
                      <c:pt idx="4120">
                        <c:v>6.5920000000000005</c:v>
                      </c:pt>
                      <c:pt idx="4121">
                        <c:v>6.5936000000000003</c:v>
                      </c:pt>
                      <c:pt idx="4122">
                        <c:v>6.5952000000000002</c:v>
                      </c:pt>
                      <c:pt idx="4123">
                        <c:v>6.5968</c:v>
                      </c:pt>
                      <c:pt idx="4124">
                        <c:v>6.5984000000000007</c:v>
                      </c:pt>
                      <c:pt idx="4125">
                        <c:v>6.6000000000000005</c:v>
                      </c:pt>
                      <c:pt idx="4126">
                        <c:v>6.6016000000000004</c:v>
                      </c:pt>
                      <c:pt idx="4127">
                        <c:v>6.6032000000000002</c:v>
                      </c:pt>
                      <c:pt idx="4128">
                        <c:v>6.6048</c:v>
                      </c:pt>
                      <c:pt idx="4129">
                        <c:v>6.6064000000000007</c:v>
                      </c:pt>
                      <c:pt idx="4130">
                        <c:v>6.6080000000000005</c:v>
                      </c:pt>
                      <c:pt idx="4131">
                        <c:v>6.6096000000000004</c:v>
                      </c:pt>
                      <c:pt idx="4132">
                        <c:v>6.6112000000000002</c:v>
                      </c:pt>
                      <c:pt idx="4133">
                        <c:v>6.6128</c:v>
                      </c:pt>
                      <c:pt idx="4134">
                        <c:v>6.6144000000000007</c:v>
                      </c:pt>
                      <c:pt idx="4135">
                        <c:v>6.6160000000000005</c:v>
                      </c:pt>
                      <c:pt idx="4136">
                        <c:v>6.6176000000000004</c:v>
                      </c:pt>
                      <c:pt idx="4137">
                        <c:v>6.6192000000000002</c:v>
                      </c:pt>
                      <c:pt idx="4138">
                        <c:v>6.6208</c:v>
                      </c:pt>
                      <c:pt idx="4139">
                        <c:v>6.6224000000000007</c:v>
                      </c:pt>
                      <c:pt idx="4140">
                        <c:v>6.6240000000000006</c:v>
                      </c:pt>
                      <c:pt idx="4141">
                        <c:v>6.6256000000000004</c:v>
                      </c:pt>
                      <c:pt idx="4142">
                        <c:v>6.6272000000000002</c:v>
                      </c:pt>
                      <c:pt idx="4143">
                        <c:v>6.6288</c:v>
                      </c:pt>
                      <c:pt idx="4144">
                        <c:v>6.6304000000000007</c:v>
                      </c:pt>
                      <c:pt idx="4145">
                        <c:v>6.6320000000000006</c:v>
                      </c:pt>
                      <c:pt idx="4146">
                        <c:v>6.6336000000000004</c:v>
                      </c:pt>
                      <c:pt idx="4147">
                        <c:v>6.6352000000000002</c:v>
                      </c:pt>
                      <c:pt idx="4148">
                        <c:v>6.6368</c:v>
                      </c:pt>
                      <c:pt idx="4149">
                        <c:v>6.6384000000000007</c:v>
                      </c:pt>
                      <c:pt idx="4150">
                        <c:v>6.6400000000000006</c:v>
                      </c:pt>
                      <c:pt idx="4151">
                        <c:v>6.6416000000000004</c:v>
                      </c:pt>
                      <c:pt idx="4152">
                        <c:v>6.6432000000000002</c:v>
                      </c:pt>
                      <c:pt idx="4153">
                        <c:v>6.6448</c:v>
                      </c:pt>
                      <c:pt idx="4154">
                        <c:v>6.6464000000000008</c:v>
                      </c:pt>
                      <c:pt idx="4155">
                        <c:v>6.6480000000000006</c:v>
                      </c:pt>
                      <c:pt idx="4156">
                        <c:v>6.6496000000000004</c:v>
                      </c:pt>
                      <c:pt idx="4157">
                        <c:v>6.6512000000000002</c:v>
                      </c:pt>
                      <c:pt idx="4158">
                        <c:v>6.6528</c:v>
                      </c:pt>
                      <c:pt idx="4159">
                        <c:v>6.6544000000000008</c:v>
                      </c:pt>
                      <c:pt idx="4160">
                        <c:v>6.6560000000000006</c:v>
                      </c:pt>
                      <c:pt idx="4161">
                        <c:v>6.6576000000000004</c:v>
                      </c:pt>
                      <c:pt idx="4162">
                        <c:v>6.6592000000000002</c:v>
                      </c:pt>
                      <c:pt idx="4163">
                        <c:v>6.6608000000000001</c:v>
                      </c:pt>
                      <c:pt idx="4164">
                        <c:v>6.6623999999999999</c:v>
                      </c:pt>
                      <c:pt idx="4165">
                        <c:v>6.6640000000000006</c:v>
                      </c:pt>
                      <c:pt idx="4166">
                        <c:v>6.6656000000000004</c:v>
                      </c:pt>
                      <c:pt idx="4167">
                        <c:v>6.6672000000000002</c:v>
                      </c:pt>
                      <c:pt idx="4168">
                        <c:v>6.6688000000000001</c:v>
                      </c:pt>
                      <c:pt idx="4169">
                        <c:v>6.6703999999999999</c:v>
                      </c:pt>
                      <c:pt idx="4170">
                        <c:v>6.6720000000000006</c:v>
                      </c:pt>
                      <c:pt idx="4171">
                        <c:v>6.6736000000000004</c:v>
                      </c:pt>
                      <c:pt idx="4172">
                        <c:v>6.6752000000000002</c:v>
                      </c:pt>
                      <c:pt idx="4173">
                        <c:v>6.6768000000000001</c:v>
                      </c:pt>
                      <c:pt idx="4174">
                        <c:v>6.6783999999999999</c:v>
                      </c:pt>
                      <c:pt idx="4175">
                        <c:v>6.6800000000000006</c:v>
                      </c:pt>
                      <c:pt idx="4176">
                        <c:v>6.6816000000000004</c:v>
                      </c:pt>
                      <c:pt idx="4177">
                        <c:v>6.6832000000000003</c:v>
                      </c:pt>
                      <c:pt idx="4178">
                        <c:v>6.6848000000000001</c:v>
                      </c:pt>
                      <c:pt idx="4179">
                        <c:v>6.6863999999999999</c:v>
                      </c:pt>
                      <c:pt idx="4180">
                        <c:v>6.6880000000000006</c:v>
                      </c:pt>
                      <c:pt idx="4181">
                        <c:v>6.6896000000000004</c:v>
                      </c:pt>
                      <c:pt idx="4182">
                        <c:v>6.6912000000000003</c:v>
                      </c:pt>
                      <c:pt idx="4183">
                        <c:v>6.6928000000000001</c:v>
                      </c:pt>
                      <c:pt idx="4184">
                        <c:v>6.6943999999999999</c:v>
                      </c:pt>
                      <c:pt idx="4185">
                        <c:v>6.6960000000000006</c:v>
                      </c:pt>
                      <c:pt idx="4186">
                        <c:v>6.6976000000000004</c:v>
                      </c:pt>
                      <c:pt idx="4187">
                        <c:v>6.6992000000000003</c:v>
                      </c:pt>
                      <c:pt idx="4188">
                        <c:v>6.7008000000000001</c:v>
                      </c:pt>
                      <c:pt idx="4189">
                        <c:v>6.7023999999999999</c:v>
                      </c:pt>
                      <c:pt idx="4190">
                        <c:v>6.7040000000000006</c:v>
                      </c:pt>
                      <c:pt idx="4191">
                        <c:v>6.7056000000000004</c:v>
                      </c:pt>
                      <c:pt idx="4192">
                        <c:v>6.7072000000000003</c:v>
                      </c:pt>
                      <c:pt idx="4193">
                        <c:v>6.7088000000000001</c:v>
                      </c:pt>
                      <c:pt idx="4194">
                        <c:v>6.7103999999999999</c:v>
                      </c:pt>
                      <c:pt idx="4195">
                        <c:v>6.7120000000000006</c:v>
                      </c:pt>
                      <c:pt idx="4196">
                        <c:v>6.7136000000000005</c:v>
                      </c:pt>
                      <c:pt idx="4197">
                        <c:v>6.7152000000000003</c:v>
                      </c:pt>
                      <c:pt idx="4198">
                        <c:v>6.7168000000000001</c:v>
                      </c:pt>
                      <c:pt idx="4199">
                        <c:v>6.7183999999999999</c:v>
                      </c:pt>
                      <c:pt idx="4200">
                        <c:v>6.7200000000000006</c:v>
                      </c:pt>
                      <c:pt idx="4201">
                        <c:v>6.7216000000000005</c:v>
                      </c:pt>
                      <c:pt idx="4202">
                        <c:v>6.7232000000000003</c:v>
                      </c:pt>
                      <c:pt idx="4203">
                        <c:v>6.7248000000000001</c:v>
                      </c:pt>
                      <c:pt idx="4204">
                        <c:v>6.7263999999999999</c:v>
                      </c:pt>
                      <c:pt idx="4205">
                        <c:v>6.7280000000000006</c:v>
                      </c:pt>
                      <c:pt idx="4206">
                        <c:v>6.7296000000000005</c:v>
                      </c:pt>
                      <c:pt idx="4207">
                        <c:v>6.7312000000000003</c:v>
                      </c:pt>
                      <c:pt idx="4208">
                        <c:v>6.7328000000000001</c:v>
                      </c:pt>
                      <c:pt idx="4209">
                        <c:v>6.7343999999999999</c:v>
                      </c:pt>
                      <c:pt idx="4210">
                        <c:v>6.7360000000000007</c:v>
                      </c:pt>
                      <c:pt idx="4211">
                        <c:v>6.7376000000000005</c:v>
                      </c:pt>
                      <c:pt idx="4212">
                        <c:v>6.7392000000000003</c:v>
                      </c:pt>
                      <c:pt idx="4213">
                        <c:v>6.7408000000000001</c:v>
                      </c:pt>
                      <c:pt idx="4214">
                        <c:v>6.7423999999999999</c:v>
                      </c:pt>
                      <c:pt idx="4215">
                        <c:v>6.7440000000000007</c:v>
                      </c:pt>
                      <c:pt idx="4216">
                        <c:v>6.7456000000000005</c:v>
                      </c:pt>
                      <c:pt idx="4217">
                        <c:v>6.7472000000000003</c:v>
                      </c:pt>
                      <c:pt idx="4218">
                        <c:v>6.7488000000000001</c:v>
                      </c:pt>
                      <c:pt idx="4219">
                        <c:v>6.7504</c:v>
                      </c:pt>
                      <c:pt idx="4220">
                        <c:v>6.7520000000000007</c:v>
                      </c:pt>
                      <c:pt idx="4221">
                        <c:v>6.7536000000000005</c:v>
                      </c:pt>
                      <c:pt idx="4222">
                        <c:v>6.7552000000000003</c:v>
                      </c:pt>
                      <c:pt idx="4223">
                        <c:v>6.7568000000000001</c:v>
                      </c:pt>
                      <c:pt idx="4224">
                        <c:v>6.7584</c:v>
                      </c:pt>
                      <c:pt idx="4225">
                        <c:v>6.7600000000000007</c:v>
                      </c:pt>
                      <c:pt idx="4226">
                        <c:v>6.7616000000000005</c:v>
                      </c:pt>
                      <c:pt idx="4227">
                        <c:v>6.7632000000000003</c:v>
                      </c:pt>
                      <c:pt idx="4228">
                        <c:v>6.7648000000000001</c:v>
                      </c:pt>
                      <c:pt idx="4229">
                        <c:v>6.7664</c:v>
                      </c:pt>
                      <c:pt idx="4230">
                        <c:v>6.7680000000000007</c:v>
                      </c:pt>
                      <c:pt idx="4231">
                        <c:v>6.7696000000000005</c:v>
                      </c:pt>
                      <c:pt idx="4232">
                        <c:v>6.7712000000000003</c:v>
                      </c:pt>
                      <c:pt idx="4233">
                        <c:v>6.7728000000000002</c:v>
                      </c:pt>
                      <c:pt idx="4234">
                        <c:v>6.7744</c:v>
                      </c:pt>
                      <c:pt idx="4235">
                        <c:v>6.7760000000000007</c:v>
                      </c:pt>
                      <c:pt idx="4236">
                        <c:v>6.7776000000000005</c:v>
                      </c:pt>
                      <c:pt idx="4237">
                        <c:v>6.7792000000000003</c:v>
                      </c:pt>
                      <c:pt idx="4238">
                        <c:v>6.7808000000000002</c:v>
                      </c:pt>
                      <c:pt idx="4239">
                        <c:v>6.7824</c:v>
                      </c:pt>
                      <c:pt idx="4240">
                        <c:v>6.7840000000000007</c:v>
                      </c:pt>
                      <c:pt idx="4241">
                        <c:v>6.7856000000000005</c:v>
                      </c:pt>
                      <c:pt idx="4242">
                        <c:v>6.7872000000000003</c:v>
                      </c:pt>
                      <c:pt idx="4243">
                        <c:v>6.7888000000000002</c:v>
                      </c:pt>
                      <c:pt idx="4244">
                        <c:v>6.7904</c:v>
                      </c:pt>
                      <c:pt idx="4245">
                        <c:v>6.7920000000000007</c:v>
                      </c:pt>
                      <c:pt idx="4246">
                        <c:v>6.7936000000000005</c:v>
                      </c:pt>
                      <c:pt idx="4247">
                        <c:v>6.7952000000000004</c:v>
                      </c:pt>
                      <c:pt idx="4248">
                        <c:v>6.7968000000000002</c:v>
                      </c:pt>
                      <c:pt idx="4249">
                        <c:v>6.7984</c:v>
                      </c:pt>
                      <c:pt idx="4250">
                        <c:v>6.8000000000000007</c:v>
                      </c:pt>
                      <c:pt idx="4251">
                        <c:v>6.8016000000000005</c:v>
                      </c:pt>
                      <c:pt idx="4252">
                        <c:v>6.8032000000000004</c:v>
                      </c:pt>
                      <c:pt idx="4253">
                        <c:v>6.8048000000000002</c:v>
                      </c:pt>
                      <c:pt idx="4254">
                        <c:v>6.8064</c:v>
                      </c:pt>
                      <c:pt idx="4255">
                        <c:v>6.8080000000000007</c:v>
                      </c:pt>
                      <c:pt idx="4256">
                        <c:v>6.8096000000000005</c:v>
                      </c:pt>
                      <c:pt idx="4257">
                        <c:v>6.8112000000000004</c:v>
                      </c:pt>
                      <c:pt idx="4258">
                        <c:v>6.8128000000000002</c:v>
                      </c:pt>
                      <c:pt idx="4259">
                        <c:v>6.8144</c:v>
                      </c:pt>
                      <c:pt idx="4260">
                        <c:v>6.8160000000000007</c:v>
                      </c:pt>
                      <c:pt idx="4261">
                        <c:v>6.8176000000000005</c:v>
                      </c:pt>
                      <c:pt idx="4262">
                        <c:v>6.8192000000000004</c:v>
                      </c:pt>
                      <c:pt idx="4263">
                        <c:v>6.8208000000000002</c:v>
                      </c:pt>
                      <c:pt idx="4264">
                        <c:v>6.8224</c:v>
                      </c:pt>
                      <c:pt idx="4265">
                        <c:v>6.8240000000000007</c:v>
                      </c:pt>
                      <c:pt idx="4266">
                        <c:v>6.8256000000000006</c:v>
                      </c:pt>
                      <c:pt idx="4267">
                        <c:v>6.8272000000000004</c:v>
                      </c:pt>
                      <c:pt idx="4268">
                        <c:v>6.8288000000000002</c:v>
                      </c:pt>
                      <c:pt idx="4269">
                        <c:v>6.8304</c:v>
                      </c:pt>
                      <c:pt idx="4270">
                        <c:v>6.8320000000000007</c:v>
                      </c:pt>
                      <c:pt idx="4271">
                        <c:v>6.8336000000000006</c:v>
                      </c:pt>
                      <c:pt idx="4272">
                        <c:v>6.8352000000000004</c:v>
                      </c:pt>
                      <c:pt idx="4273">
                        <c:v>6.8368000000000002</c:v>
                      </c:pt>
                      <c:pt idx="4274">
                        <c:v>6.8384</c:v>
                      </c:pt>
                      <c:pt idx="4275">
                        <c:v>6.8400000000000007</c:v>
                      </c:pt>
                      <c:pt idx="4276">
                        <c:v>6.8416000000000006</c:v>
                      </c:pt>
                      <c:pt idx="4277">
                        <c:v>6.8432000000000004</c:v>
                      </c:pt>
                      <c:pt idx="4278">
                        <c:v>6.8448000000000002</c:v>
                      </c:pt>
                      <c:pt idx="4279">
                        <c:v>6.8464</c:v>
                      </c:pt>
                      <c:pt idx="4280">
                        <c:v>6.8480000000000008</c:v>
                      </c:pt>
                      <c:pt idx="4281">
                        <c:v>6.8496000000000006</c:v>
                      </c:pt>
                      <c:pt idx="4282">
                        <c:v>6.8512000000000004</c:v>
                      </c:pt>
                      <c:pt idx="4283">
                        <c:v>6.8528000000000002</c:v>
                      </c:pt>
                      <c:pt idx="4284">
                        <c:v>6.8544</c:v>
                      </c:pt>
                      <c:pt idx="4285">
                        <c:v>6.8560000000000008</c:v>
                      </c:pt>
                      <c:pt idx="4286">
                        <c:v>6.8576000000000006</c:v>
                      </c:pt>
                      <c:pt idx="4287">
                        <c:v>6.8592000000000004</c:v>
                      </c:pt>
                      <c:pt idx="4288">
                        <c:v>6.8608000000000002</c:v>
                      </c:pt>
                      <c:pt idx="4289">
                        <c:v>6.8624000000000001</c:v>
                      </c:pt>
                      <c:pt idx="4290">
                        <c:v>6.8640000000000008</c:v>
                      </c:pt>
                      <c:pt idx="4291">
                        <c:v>6.8656000000000006</c:v>
                      </c:pt>
                      <c:pt idx="4292">
                        <c:v>6.8672000000000004</c:v>
                      </c:pt>
                      <c:pt idx="4293">
                        <c:v>6.8688000000000002</c:v>
                      </c:pt>
                      <c:pt idx="4294">
                        <c:v>6.8704000000000001</c:v>
                      </c:pt>
                      <c:pt idx="4295">
                        <c:v>6.8719999999999999</c:v>
                      </c:pt>
                      <c:pt idx="4296">
                        <c:v>6.8736000000000006</c:v>
                      </c:pt>
                      <c:pt idx="4297">
                        <c:v>6.8752000000000004</c:v>
                      </c:pt>
                      <c:pt idx="4298">
                        <c:v>6.8768000000000002</c:v>
                      </c:pt>
                      <c:pt idx="4299">
                        <c:v>6.8784000000000001</c:v>
                      </c:pt>
                      <c:pt idx="4300">
                        <c:v>6.88</c:v>
                      </c:pt>
                      <c:pt idx="4301">
                        <c:v>6.8816000000000006</c:v>
                      </c:pt>
                      <c:pt idx="4302">
                        <c:v>6.8832000000000004</c:v>
                      </c:pt>
                      <c:pt idx="4303">
                        <c:v>6.8848000000000003</c:v>
                      </c:pt>
                      <c:pt idx="4304">
                        <c:v>6.8864000000000001</c:v>
                      </c:pt>
                      <c:pt idx="4305">
                        <c:v>6.8879999999999999</c:v>
                      </c:pt>
                      <c:pt idx="4306">
                        <c:v>6.8896000000000006</c:v>
                      </c:pt>
                      <c:pt idx="4307">
                        <c:v>6.8912000000000004</c:v>
                      </c:pt>
                      <c:pt idx="4308">
                        <c:v>6.8928000000000003</c:v>
                      </c:pt>
                      <c:pt idx="4309">
                        <c:v>6.8944000000000001</c:v>
                      </c:pt>
                      <c:pt idx="4310">
                        <c:v>6.8959999999999999</c:v>
                      </c:pt>
                      <c:pt idx="4311">
                        <c:v>6.8976000000000006</c:v>
                      </c:pt>
                      <c:pt idx="4312">
                        <c:v>6.8992000000000004</c:v>
                      </c:pt>
                      <c:pt idx="4313">
                        <c:v>6.9008000000000003</c:v>
                      </c:pt>
                      <c:pt idx="4314">
                        <c:v>6.9024000000000001</c:v>
                      </c:pt>
                      <c:pt idx="4315">
                        <c:v>6.9039999999999999</c:v>
                      </c:pt>
                      <c:pt idx="4316">
                        <c:v>6.9056000000000006</c:v>
                      </c:pt>
                      <c:pt idx="4317">
                        <c:v>6.9072000000000005</c:v>
                      </c:pt>
                      <c:pt idx="4318">
                        <c:v>6.9088000000000003</c:v>
                      </c:pt>
                      <c:pt idx="4319">
                        <c:v>6.9104000000000001</c:v>
                      </c:pt>
                      <c:pt idx="4320">
                        <c:v>6.9119999999999999</c:v>
                      </c:pt>
                      <c:pt idx="4321">
                        <c:v>6.9136000000000006</c:v>
                      </c:pt>
                      <c:pt idx="4322">
                        <c:v>6.9152000000000005</c:v>
                      </c:pt>
                      <c:pt idx="4323">
                        <c:v>6.9168000000000003</c:v>
                      </c:pt>
                      <c:pt idx="4324">
                        <c:v>6.9184000000000001</c:v>
                      </c:pt>
                      <c:pt idx="4325">
                        <c:v>6.92</c:v>
                      </c:pt>
                      <c:pt idx="4326">
                        <c:v>6.9216000000000006</c:v>
                      </c:pt>
                      <c:pt idx="4327">
                        <c:v>6.9232000000000005</c:v>
                      </c:pt>
                      <c:pt idx="4328">
                        <c:v>6.9248000000000003</c:v>
                      </c:pt>
                      <c:pt idx="4329">
                        <c:v>6.9264000000000001</c:v>
                      </c:pt>
                      <c:pt idx="4330">
                        <c:v>6.9279999999999999</c:v>
                      </c:pt>
                      <c:pt idx="4331">
                        <c:v>6.9296000000000006</c:v>
                      </c:pt>
                      <c:pt idx="4332">
                        <c:v>6.9312000000000005</c:v>
                      </c:pt>
                      <c:pt idx="4333">
                        <c:v>6.9328000000000003</c:v>
                      </c:pt>
                      <c:pt idx="4334">
                        <c:v>6.9344000000000001</c:v>
                      </c:pt>
                      <c:pt idx="4335">
                        <c:v>6.9359999999999999</c:v>
                      </c:pt>
                      <c:pt idx="4336">
                        <c:v>6.9376000000000007</c:v>
                      </c:pt>
                      <c:pt idx="4337">
                        <c:v>6.9392000000000005</c:v>
                      </c:pt>
                      <c:pt idx="4338">
                        <c:v>6.9408000000000003</c:v>
                      </c:pt>
                      <c:pt idx="4339">
                        <c:v>6.9424000000000001</c:v>
                      </c:pt>
                      <c:pt idx="4340">
                        <c:v>6.944</c:v>
                      </c:pt>
                      <c:pt idx="4341">
                        <c:v>6.9456000000000007</c:v>
                      </c:pt>
                      <c:pt idx="4342">
                        <c:v>6.9472000000000005</c:v>
                      </c:pt>
                      <c:pt idx="4343">
                        <c:v>6.9488000000000003</c:v>
                      </c:pt>
                      <c:pt idx="4344">
                        <c:v>6.9504000000000001</c:v>
                      </c:pt>
                      <c:pt idx="4345">
                        <c:v>6.952</c:v>
                      </c:pt>
                      <c:pt idx="4346">
                        <c:v>6.9536000000000007</c:v>
                      </c:pt>
                      <c:pt idx="4347">
                        <c:v>6.9552000000000005</c:v>
                      </c:pt>
                      <c:pt idx="4348">
                        <c:v>6.9568000000000003</c:v>
                      </c:pt>
                      <c:pt idx="4349">
                        <c:v>6.9584000000000001</c:v>
                      </c:pt>
                      <c:pt idx="4350">
                        <c:v>6.96</c:v>
                      </c:pt>
                      <c:pt idx="4351">
                        <c:v>6.9616000000000007</c:v>
                      </c:pt>
                      <c:pt idx="4352">
                        <c:v>6.9632000000000005</c:v>
                      </c:pt>
                      <c:pt idx="4353">
                        <c:v>6.9648000000000003</c:v>
                      </c:pt>
                      <c:pt idx="4354">
                        <c:v>6.9664000000000001</c:v>
                      </c:pt>
                      <c:pt idx="4355">
                        <c:v>6.968</c:v>
                      </c:pt>
                      <c:pt idx="4356">
                        <c:v>6.9696000000000007</c:v>
                      </c:pt>
                      <c:pt idx="4357">
                        <c:v>6.9712000000000005</c:v>
                      </c:pt>
                      <c:pt idx="4358">
                        <c:v>6.9728000000000003</c:v>
                      </c:pt>
                      <c:pt idx="4359">
                        <c:v>6.9744000000000002</c:v>
                      </c:pt>
                      <c:pt idx="4360">
                        <c:v>6.976</c:v>
                      </c:pt>
                      <c:pt idx="4361">
                        <c:v>6.9776000000000007</c:v>
                      </c:pt>
                      <c:pt idx="4362">
                        <c:v>6.9792000000000005</c:v>
                      </c:pt>
                      <c:pt idx="4363">
                        <c:v>6.9808000000000003</c:v>
                      </c:pt>
                      <c:pt idx="4364">
                        <c:v>6.9824000000000002</c:v>
                      </c:pt>
                      <c:pt idx="4365">
                        <c:v>6.984</c:v>
                      </c:pt>
                      <c:pt idx="4366">
                        <c:v>6.9856000000000007</c:v>
                      </c:pt>
                      <c:pt idx="4367">
                        <c:v>6.9872000000000005</c:v>
                      </c:pt>
                      <c:pt idx="4368">
                        <c:v>6.9888000000000003</c:v>
                      </c:pt>
                      <c:pt idx="4369">
                        <c:v>6.9904000000000002</c:v>
                      </c:pt>
                      <c:pt idx="4370">
                        <c:v>6.992</c:v>
                      </c:pt>
                      <c:pt idx="4371">
                        <c:v>6.9936000000000007</c:v>
                      </c:pt>
                      <c:pt idx="4372">
                        <c:v>6.9952000000000005</c:v>
                      </c:pt>
                      <c:pt idx="4373">
                        <c:v>6.9968000000000004</c:v>
                      </c:pt>
                      <c:pt idx="4374">
                        <c:v>6.9984000000000002</c:v>
                      </c:pt>
                      <c:pt idx="4375">
                        <c:v>7</c:v>
                      </c:pt>
                      <c:pt idx="4376">
                        <c:v>7.0016000000000007</c:v>
                      </c:pt>
                      <c:pt idx="4377">
                        <c:v>7.0032000000000005</c:v>
                      </c:pt>
                      <c:pt idx="4378">
                        <c:v>7.0048000000000004</c:v>
                      </c:pt>
                      <c:pt idx="4379">
                        <c:v>7.0064000000000002</c:v>
                      </c:pt>
                      <c:pt idx="4380">
                        <c:v>7.008</c:v>
                      </c:pt>
                      <c:pt idx="4381">
                        <c:v>7.0096000000000007</c:v>
                      </c:pt>
                      <c:pt idx="4382">
                        <c:v>7.0112000000000005</c:v>
                      </c:pt>
                      <c:pt idx="4383">
                        <c:v>7.0128000000000004</c:v>
                      </c:pt>
                      <c:pt idx="4384">
                        <c:v>7.0144000000000002</c:v>
                      </c:pt>
                      <c:pt idx="4385">
                        <c:v>7.016</c:v>
                      </c:pt>
                      <c:pt idx="4386">
                        <c:v>7.0176000000000007</c:v>
                      </c:pt>
                      <c:pt idx="4387">
                        <c:v>7.0192000000000005</c:v>
                      </c:pt>
                      <c:pt idx="4388">
                        <c:v>7.0208000000000004</c:v>
                      </c:pt>
                      <c:pt idx="4389">
                        <c:v>7.0224000000000002</c:v>
                      </c:pt>
                      <c:pt idx="4390">
                        <c:v>7.024</c:v>
                      </c:pt>
                      <c:pt idx="4391">
                        <c:v>7.0256000000000007</c:v>
                      </c:pt>
                      <c:pt idx="4392">
                        <c:v>7.0272000000000006</c:v>
                      </c:pt>
                      <c:pt idx="4393">
                        <c:v>7.0288000000000004</c:v>
                      </c:pt>
                      <c:pt idx="4394">
                        <c:v>7.0304000000000002</c:v>
                      </c:pt>
                      <c:pt idx="4395">
                        <c:v>7.032</c:v>
                      </c:pt>
                      <c:pt idx="4396">
                        <c:v>7.0336000000000007</c:v>
                      </c:pt>
                      <c:pt idx="4397">
                        <c:v>7.0352000000000006</c:v>
                      </c:pt>
                      <c:pt idx="4398">
                        <c:v>7.0368000000000004</c:v>
                      </c:pt>
                      <c:pt idx="4399">
                        <c:v>7.0384000000000002</c:v>
                      </c:pt>
                      <c:pt idx="4400">
                        <c:v>7.04</c:v>
                      </c:pt>
                      <c:pt idx="4401">
                        <c:v>7.0416000000000007</c:v>
                      </c:pt>
                      <c:pt idx="4402">
                        <c:v>7.0432000000000006</c:v>
                      </c:pt>
                      <c:pt idx="4403">
                        <c:v>7.0448000000000004</c:v>
                      </c:pt>
                      <c:pt idx="4404">
                        <c:v>7.0464000000000002</c:v>
                      </c:pt>
                      <c:pt idx="4405">
                        <c:v>7.048</c:v>
                      </c:pt>
                      <c:pt idx="4406">
                        <c:v>7.0496000000000008</c:v>
                      </c:pt>
                      <c:pt idx="4407">
                        <c:v>7.0512000000000006</c:v>
                      </c:pt>
                      <c:pt idx="4408">
                        <c:v>7.0528000000000004</c:v>
                      </c:pt>
                      <c:pt idx="4409">
                        <c:v>7.0544000000000002</c:v>
                      </c:pt>
                      <c:pt idx="4410">
                        <c:v>7.056</c:v>
                      </c:pt>
                      <c:pt idx="4411">
                        <c:v>7.0576000000000008</c:v>
                      </c:pt>
                      <c:pt idx="4412">
                        <c:v>7.0592000000000006</c:v>
                      </c:pt>
                      <c:pt idx="4413">
                        <c:v>7.0608000000000004</c:v>
                      </c:pt>
                      <c:pt idx="4414">
                        <c:v>7.0624000000000002</c:v>
                      </c:pt>
                      <c:pt idx="4415">
                        <c:v>7.0640000000000001</c:v>
                      </c:pt>
                      <c:pt idx="4416">
                        <c:v>7.0656000000000008</c:v>
                      </c:pt>
                      <c:pt idx="4417">
                        <c:v>7.0672000000000006</c:v>
                      </c:pt>
                      <c:pt idx="4418">
                        <c:v>7.0688000000000004</c:v>
                      </c:pt>
                      <c:pt idx="4419">
                        <c:v>7.0704000000000002</c:v>
                      </c:pt>
                      <c:pt idx="4420">
                        <c:v>7.0720000000000001</c:v>
                      </c:pt>
                      <c:pt idx="4421">
                        <c:v>7.0736000000000008</c:v>
                      </c:pt>
                      <c:pt idx="4422">
                        <c:v>7.0752000000000006</c:v>
                      </c:pt>
                      <c:pt idx="4423">
                        <c:v>7.0768000000000004</c:v>
                      </c:pt>
                      <c:pt idx="4424">
                        <c:v>7.0784000000000002</c:v>
                      </c:pt>
                      <c:pt idx="4425">
                        <c:v>7.08</c:v>
                      </c:pt>
                      <c:pt idx="4426">
                        <c:v>7.0816000000000008</c:v>
                      </c:pt>
                      <c:pt idx="4427">
                        <c:v>7.0832000000000006</c:v>
                      </c:pt>
                      <c:pt idx="4428">
                        <c:v>7.0848000000000004</c:v>
                      </c:pt>
                      <c:pt idx="4429">
                        <c:v>7.0864000000000003</c:v>
                      </c:pt>
                      <c:pt idx="4430">
                        <c:v>7.0880000000000001</c:v>
                      </c:pt>
                      <c:pt idx="4431">
                        <c:v>7.0895999999999999</c:v>
                      </c:pt>
                      <c:pt idx="4432">
                        <c:v>7.0912000000000006</c:v>
                      </c:pt>
                      <c:pt idx="4433">
                        <c:v>7.0928000000000004</c:v>
                      </c:pt>
                      <c:pt idx="4434">
                        <c:v>7.0944000000000003</c:v>
                      </c:pt>
                      <c:pt idx="4435">
                        <c:v>7.0960000000000001</c:v>
                      </c:pt>
                      <c:pt idx="4436">
                        <c:v>7.0975999999999999</c:v>
                      </c:pt>
                      <c:pt idx="4437">
                        <c:v>7.0992000000000006</c:v>
                      </c:pt>
                      <c:pt idx="4438">
                        <c:v>7.1008000000000004</c:v>
                      </c:pt>
                      <c:pt idx="4439">
                        <c:v>7.1024000000000003</c:v>
                      </c:pt>
                      <c:pt idx="4440">
                        <c:v>7.1040000000000001</c:v>
                      </c:pt>
                      <c:pt idx="4441">
                        <c:v>7.1055999999999999</c:v>
                      </c:pt>
                      <c:pt idx="4442">
                        <c:v>7.1072000000000006</c:v>
                      </c:pt>
                      <c:pt idx="4443">
                        <c:v>7.1088000000000005</c:v>
                      </c:pt>
                      <c:pt idx="4444">
                        <c:v>7.1104000000000003</c:v>
                      </c:pt>
                      <c:pt idx="4445">
                        <c:v>7.1120000000000001</c:v>
                      </c:pt>
                      <c:pt idx="4446">
                        <c:v>7.1135999999999999</c:v>
                      </c:pt>
                      <c:pt idx="4447">
                        <c:v>7.1152000000000006</c:v>
                      </c:pt>
                      <c:pt idx="4448">
                        <c:v>7.1168000000000005</c:v>
                      </c:pt>
                      <c:pt idx="4449">
                        <c:v>7.1184000000000003</c:v>
                      </c:pt>
                      <c:pt idx="4450">
                        <c:v>7.12</c:v>
                      </c:pt>
                      <c:pt idx="4451">
                        <c:v>7.1215999999999999</c:v>
                      </c:pt>
                      <c:pt idx="4452">
                        <c:v>7.1232000000000006</c:v>
                      </c:pt>
                      <c:pt idx="4453">
                        <c:v>7.1248000000000005</c:v>
                      </c:pt>
                      <c:pt idx="4454">
                        <c:v>7.1264000000000003</c:v>
                      </c:pt>
                      <c:pt idx="4455">
                        <c:v>7.1280000000000001</c:v>
                      </c:pt>
                      <c:pt idx="4456">
                        <c:v>7.1295999999999999</c:v>
                      </c:pt>
                      <c:pt idx="4457">
                        <c:v>7.1312000000000006</c:v>
                      </c:pt>
                      <c:pt idx="4458">
                        <c:v>7.1328000000000005</c:v>
                      </c:pt>
                      <c:pt idx="4459">
                        <c:v>7.1344000000000003</c:v>
                      </c:pt>
                      <c:pt idx="4460">
                        <c:v>7.1360000000000001</c:v>
                      </c:pt>
                      <c:pt idx="4461">
                        <c:v>7.1375999999999999</c:v>
                      </c:pt>
                      <c:pt idx="4462">
                        <c:v>7.1392000000000007</c:v>
                      </c:pt>
                      <c:pt idx="4463">
                        <c:v>7.1408000000000005</c:v>
                      </c:pt>
                      <c:pt idx="4464">
                        <c:v>7.1424000000000003</c:v>
                      </c:pt>
                      <c:pt idx="4465">
                        <c:v>7.1440000000000001</c:v>
                      </c:pt>
                      <c:pt idx="4466">
                        <c:v>7.1456</c:v>
                      </c:pt>
                      <c:pt idx="4467">
                        <c:v>7.1472000000000007</c:v>
                      </c:pt>
                      <c:pt idx="4468">
                        <c:v>7.1488000000000005</c:v>
                      </c:pt>
                      <c:pt idx="4469">
                        <c:v>7.1504000000000003</c:v>
                      </c:pt>
                      <c:pt idx="4470">
                        <c:v>7.1520000000000001</c:v>
                      </c:pt>
                      <c:pt idx="4471">
                        <c:v>7.1536</c:v>
                      </c:pt>
                      <c:pt idx="4472">
                        <c:v>7.1552000000000007</c:v>
                      </c:pt>
                      <c:pt idx="4473">
                        <c:v>7.1568000000000005</c:v>
                      </c:pt>
                      <c:pt idx="4474">
                        <c:v>7.1584000000000003</c:v>
                      </c:pt>
                      <c:pt idx="4475">
                        <c:v>7.16</c:v>
                      </c:pt>
                      <c:pt idx="4476">
                        <c:v>7.1616</c:v>
                      </c:pt>
                      <c:pt idx="4477">
                        <c:v>7.1632000000000007</c:v>
                      </c:pt>
                      <c:pt idx="4478">
                        <c:v>7.1648000000000005</c:v>
                      </c:pt>
                      <c:pt idx="4479">
                        <c:v>7.1664000000000003</c:v>
                      </c:pt>
                      <c:pt idx="4480">
                        <c:v>7.1680000000000001</c:v>
                      </c:pt>
                      <c:pt idx="4481">
                        <c:v>7.1696</c:v>
                      </c:pt>
                      <c:pt idx="4482">
                        <c:v>7.1712000000000007</c:v>
                      </c:pt>
                      <c:pt idx="4483">
                        <c:v>7.1728000000000005</c:v>
                      </c:pt>
                      <c:pt idx="4484">
                        <c:v>7.1744000000000003</c:v>
                      </c:pt>
                      <c:pt idx="4485">
                        <c:v>7.1760000000000002</c:v>
                      </c:pt>
                      <c:pt idx="4486">
                        <c:v>7.1776</c:v>
                      </c:pt>
                      <c:pt idx="4487">
                        <c:v>7.1792000000000007</c:v>
                      </c:pt>
                      <c:pt idx="4488">
                        <c:v>7.1808000000000005</c:v>
                      </c:pt>
                      <c:pt idx="4489">
                        <c:v>7.1824000000000003</c:v>
                      </c:pt>
                      <c:pt idx="4490">
                        <c:v>7.1840000000000002</c:v>
                      </c:pt>
                      <c:pt idx="4491">
                        <c:v>7.1856</c:v>
                      </c:pt>
                      <c:pt idx="4492">
                        <c:v>7.1872000000000007</c:v>
                      </c:pt>
                      <c:pt idx="4493">
                        <c:v>7.1888000000000005</c:v>
                      </c:pt>
                      <c:pt idx="4494">
                        <c:v>7.1904000000000003</c:v>
                      </c:pt>
                      <c:pt idx="4495">
                        <c:v>7.1920000000000002</c:v>
                      </c:pt>
                      <c:pt idx="4496">
                        <c:v>7.1936</c:v>
                      </c:pt>
                      <c:pt idx="4497">
                        <c:v>7.1952000000000007</c:v>
                      </c:pt>
                      <c:pt idx="4498">
                        <c:v>7.1968000000000005</c:v>
                      </c:pt>
                      <c:pt idx="4499">
                        <c:v>7.1984000000000004</c:v>
                      </c:pt>
                      <c:pt idx="4500">
                        <c:v>7.2</c:v>
                      </c:pt>
                      <c:pt idx="4501">
                        <c:v>7.2016</c:v>
                      </c:pt>
                      <c:pt idx="4502">
                        <c:v>7.2032000000000007</c:v>
                      </c:pt>
                      <c:pt idx="4503">
                        <c:v>7.2048000000000005</c:v>
                      </c:pt>
                      <c:pt idx="4504">
                        <c:v>7.2064000000000004</c:v>
                      </c:pt>
                      <c:pt idx="4505">
                        <c:v>7.2080000000000002</c:v>
                      </c:pt>
                      <c:pt idx="4506">
                        <c:v>7.2096</c:v>
                      </c:pt>
                      <c:pt idx="4507">
                        <c:v>7.2112000000000007</c:v>
                      </c:pt>
                      <c:pt idx="4508">
                        <c:v>7.2128000000000005</c:v>
                      </c:pt>
                      <c:pt idx="4509">
                        <c:v>7.2144000000000004</c:v>
                      </c:pt>
                      <c:pt idx="4510">
                        <c:v>7.2160000000000002</c:v>
                      </c:pt>
                      <c:pt idx="4511">
                        <c:v>7.2176</c:v>
                      </c:pt>
                      <c:pt idx="4512">
                        <c:v>7.2192000000000007</c:v>
                      </c:pt>
                      <c:pt idx="4513">
                        <c:v>7.2208000000000006</c:v>
                      </c:pt>
                      <c:pt idx="4514">
                        <c:v>7.2224000000000004</c:v>
                      </c:pt>
                      <c:pt idx="4515">
                        <c:v>7.2240000000000002</c:v>
                      </c:pt>
                      <c:pt idx="4516">
                        <c:v>7.2256</c:v>
                      </c:pt>
                      <c:pt idx="4517">
                        <c:v>7.2272000000000007</c:v>
                      </c:pt>
                      <c:pt idx="4518">
                        <c:v>7.2288000000000006</c:v>
                      </c:pt>
                      <c:pt idx="4519">
                        <c:v>7.2304000000000004</c:v>
                      </c:pt>
                      <c:pt idx="4520">
                        <c:v>7.2320000000000002</c:v>
                      </c:pt>
                      <c:pt idx="4521">
                        <c:v>7.2336</c:v>
                      </c:pt>
                      <c:pt idx="4522">
                        <c:v>7.2352000000000007</c:v>
                      </c:pt>
                      <c:pt idx="4523">
                        <c:v>7.2368000000000006</c:v>
                      </c:pt>
                      <c:pt idx="4524">
                        <c:v>7.2384000000000004</c:v>
                      </c:pt>
                      <c:pt idx="4525">
                        <c:v>7.24</c:v>
                      </c:pt>
                      <c:pt idx="4526">
                        <c:v>7.2416</c:v>
                      </c:pt>
                      <c:pt idx="4527">
                        <c:v>7.2432000000000007</c:v>
                      </c:pt>
                      <c:pt idx="4528">
                        <c:v>7.2448000000000006</c:v>
                      </c:pt>
                      <c:pt idx="4529">
                        <c:v>7.2464000000000004</c:v>
                      </c:pt>
                      <c:pt idx="4530">
                        <c:v>7.2480000000000002</c:v>
                      </c:pt>
                      <c:pt idx="4531">
                        <c:v>7.2496</c:v>
                      </c:pt>
                      <c:pt idx="4532">
                        <c:v>7.2512000000000008</c:v>
                      </c:pt>
                      <c:pt idx="4533">
                        <c:v>7.2528000000000006</c:v>
                      </c:pt>
                      <c:pt idx="4534">
                        <c:v>7.2544000000000004</c:v>
                      </c:pt>
                      <c:pt idx="4535">
                        <c:v>7.2560000000000002</c:v>
                      </c:pt>
                      <c:pt idx="4536">
                        <c:v>7.2576000000000001</c:v>
                      </c:pt>
                      <c:pt idx="4537">
                        <c:v>7.2592000000000008</c:v>
                      </c:pt>
                      <c:pt idx="4538">
                        <c:v>7.2608000000000006</c:v>
                      </c:pt>
                      <c:pt idx="4539">
                        <c:v>7.2624000000000004</c:v>
                      </c:pt>
                      <c:pt idx="4540">
                        <c:v>7.2640000000000002</c:v>
                      </c:pt>
                      <c:pt idx="4541">
                        <c:v>7.2656000000000001</c:v>
                      </c:pt>
                      <c:pt idx="4542">
                        <c:v>7.2672000000000008</c:v>
                      </c:pt>
                      <c:pt idx="4543">
                        <c:v>7.2688000000000006</c:v>
                      </c:pt>
                      <c:pt idx="4544">
                        <c:v>7.2704000000000004</c:v>
                      </c:pt>
                      <c:pt idx="4545">
                        <c:v>7.2720000000000002</c:v>
                      </c:pt>
                      <c:pt idx="4546">
                        <c:v>7.2736000000000001</c:v>
                      </c:pt>
                      <c:pt idx="4547">
                        <c:v>7.2752000000000008</c:v>
                      </c:pt>
                      <c:pt idx="4548">
                        <c:v>7.2768000000000006</c:v>
                      </c:pt>
                      <c:pt idx="4549">
                        <c:v>7.2784000000000004</c:v>
                      </c:pt>
                      <c:pt idx="4550">
                        <c:v>7.28</c:v>
                      </c:pt>
                      <c:pt idx="4551">
                        <c:v>7.2816000000000001</c:v>
                      </c:pt>
                      <c:pt idx="4552">
                        <c:v>7.2832000000000008</c:v>
                      </c:pt>
                      <c:pt idx="4553">
                        <c:v>7.2848000000000006</c:v>
                      </c:pt>
                      <c:pt idx="4554">
                        <c:v>7.2864000000000004</c:v>
                      </c:pt>
                      <c:pt idx="4555">
                        <c:v>7.2880000000000003</c:v>
                      </c:pt>
                      <c:pt idx="4556">
                        <c:v>7.2896000000000001</c:v>
                      </c:pt>
                      <c:pt idx="4557">
                        <c:v>7.2912000000000008</c:v>
                      </c:pt>
                      <c:pt idx="4558">
                        <c:v>7.2928000000000006</c:v>
                      </c:pt>
                      <c:pt idx="4559">
                        <c:v>7.2944000000000004</c:v>
                      </c:pt>
                      <c:pt idx="4560">
                        <c:v>7.2960000000000003</c:v>
                      </c:pt>
                      <c:pt idx="4561">
                        <c:v>7.2976000000000001</c:v>
                      </c:pt>
                      <c:pt idx="4562">
                        <c:v>7.2991999999999999</c:v>
                      </c:pt>
                      <c:pt idx="4563">
                        <c:v>7.3008000000000006</c:v>
                      </c:pt>
                      <c:pt idx="4564">
                        <c:v>7.3024000000000004</c:v>
                      </c:pt>
                      <c:pt idx="4565">
                        <c:v>7.3040000000000003</c:v>
                      </c:pt>
                      <c:pt idx="4566">
                        <c:v>7.3056000000000001</c:v>
                      </c:pt>
                      <c:pt idx="4567">
                        <c:v>7.3071999999999999</c:v>
                      </c:pt>
                      <c:pt idx="4568">
                        <c:v>7.3088000000000006</c:v>
                      </c:pt>
                      <c:pt idx="4569">
                        <c:v>7.3104000000000005</c:v>
                      </c:pt>
                      <c:pt idx="4570">
                        <c:v>7.3120000000000003</c:v>
                      </c:pt>
                      <c:pt idx="4571">
                        <c:v>7.3136000000000001</c:v>
                      </c:pt>
                      <c:pt idx="4572">
                        <c:v>7.3151999999999999</c:v>
                      </c:pt>
                      <c:pt idx="4573">
                        <c:v>7.3168000000000006</c:v>
                      </c:pt>
                      <c:pt idx="4574">
                        <c:v>7.3184000000000005</c:v>
                      </c:pt>
                      <c:pt idx="4575">
                        <c:v>7.32</c:v>
                      </c:pt>
                      <c:pt idx="4576">
                        <c:v>7.3216000000000001</c:v>
                      </c:pt>
                      <c:pt idx="4577">
                        <c:v>7.3231999999999999</c:v>
                      </c:pt>
                      <c:pt idx="4578">
                        <c:v>7.3248000000000006</c:v>
                      </c:pt>
                      <c:pt idx="4579">
                        <c:v>7.3264000000000005</c:v>
                      </c:pt>
                      <c:pt idx="4580">
                        <c:v>7.3280000000000003</c:v>
                      </c:pt>
                      <c:pt idx="4581">
                        <c:v>7.3296000000000001</c:v>
                      </c:pt>
                      <c:pt idx="4582">
                        <c:v>7.3311999999999999</c:v>
                      </c:pt>
                      <c:pt idx="4583">
                        <c:v>7.3328000000000007</c:v>
                      </c:pt>
                      <c:pt idx="4584">
                        <c:v>7.3344000000000005</c:v>
                      </c:pt>
                      <c:pt idx="4585">
                        <c:v>7.3360000000000003</c:v>
                      </c:pt>
                      <c:pt idx="4586">
                        <c:v>7.3376000000000001</c:v>
                      </c:pt>
                      <c:pt idx="4587">
                        <c:v>7.3391999999999999</c:v>
                      </c:pt>
                      <c:pt idx="4588">
                        <c:v>7.3408000000000007</c:v>
                      </c:pt>
                      <c:pt idx="4589">
                        <c:v>7.3424000000000005</c:v>
                      </c:pt>
                      <c:pt idx="4590">
                        <c:v>7.3440000000000003</c:v>
                      </c:pt>
                      <c:pt idx="4591">
                        <c:v>7.3456000000000001</c:v>
                      </c:pt>
                      <c:pt idx="4592">
                        <c:v>7.3472</c:v>
                      </c:pt>
                      <c:pt idx="4593">
                        <c:v>7.3488000000000007</c:v>
                      </c:pt>
                      <c:pt idx="4594">
                        <c:v>7.3504000000000005</c:v>
                      </c:pt>
                      <c:pt idx="4595">
                        <c:v>7.3520000000000003</c:v>
                      </c:pt>
                      <c:pt idx="4596">
                        <c:v>7.3536000000000001</c:v>
                      </c:pt>
                      <c:pt idx="4597">
                        <c:v>7.3552</c:v>
                      </c:pt>
                      <c:pt idx="4598">
                        <c:v>7.3568000000000007</c:v>
                      </c:pt>
                      <c:pt idx="4599">
                        <c:v>7.3584000000000005</c:v>
                      </c:pt>
                      <c:pt idx="4600">
                        <c:v>7.36</c:v>
                      </c:pt>
                      <c:pt idx="4601">
                        <c:v>7.3616000000000001</c:v>
                      </c:pt>
                      <c:pt idx="4602">
                        <c:v>7.3632</c:v>
                      </c:pt>
                      <c:pt idx="4603">
                        <c:v>7.3648000000000007</c:v>
                      </c:pt>
                      <c:pt idx="4604">
                        <c:v>7.3664000000000005</c:v>
                      </c:pt>
                      <c:pt idx="4605">
                        <c:v>7.3680000000000003</c:v>
                      </c:pt>
                      <c:pt idx="4606">
                        <c:v>7.3696000000000002</c:v>
                      </c:pt>
                      <c:pt idx="4607">
                        <c:v>7.3712</c:v>
                      </c:pt>
                      <c:pt idx="4608">
                        <c:v>7.3728000000000007</c:v>
                      </c:pt>
                      <c:pt idx="4609">
                        <c:v>7.3744000000000005</c:v>
                      </c:pt>
                      <c:pt idx="4610">
                        <c:v>7.3760000000000003</c:v>
                      </c:pt>
                      <c:pt idx="4611">
                        <c:v>7.3776000000000002</c:v>
                      </c:pt>
                      <c:pt idx="4612">
                        <c:v>7.3792</c:v>
                      </c:pt>
                      <c:pt idx="4613">
                        <c:v>7.3808000000000007</c:v>
                      </c:pt>
                      <c:pt idx="4614">
                        <c:v>7.3824000000000005</c:v>
                      </c:pt>
                      <c:pt idx="4615">
                        <c:v>7.3840000000000003</c:v>
                      </c:pt>
                      <c:pt idx="4616">
                        <c:v>7.3856000000000002</c:v>
                      </c:pt>
                      <c:pt idx="4617">
                        <c:v>7.3872</c:v>
                      </c:pt>
                      <c:pt idx="4618">
                        <c:v>7.3888000000000007</c:v>
                      </c:pt>
                      <c:pt idx="4619">
                        <c:v>7.3904000000000005</c:v>
                      </c:pt>
                      <c:pt idx="4620">
                        <c:v>7.3920000000000003</c:v>
                      </c:pt>
                      <c:pt idx="4621">
                        <c:v>7.3936000000000002</c:v>
                      </c:pt>
                      <c:pt idx="4622">
                        <c:v>7.3952</c:v>
                      </c:pt>
                      <c:pt idx="4623">
                        <c:v>7.3968000000000007</c:v>
                      </c:pt>
                      <c:pt idx="4624">
                        <c:v>7.3984000000000005</c:v>
                      </c:pt>
                      <c:pt idx="4625">
                        <c:v>7.4</c:v>
                      </c:pt>
                      <c:pt idx="4626">
                        <c:v>7.4016000000000002</c:v>
                      </c:pt>
                      <c:pt idx="4627">
                        <c:v>7.4032</c:v>
                      </c:pt>
                      <c:pt idx="4628">
                        <c:v>7.4048000000000007</c:v>
                      </c:pt>
                      <c:pt idx="4629">
                        <c:v>7.4064000000000005</c:v>
                      </c:pt>
                      <c:pt idx="4630">
                        <c:v>7.4080000000000004</c:v>
                      </c:pt>
                      <c:pt idx="4631">
                        <c:v>7.4096000000000002</c:v>
                      </c:pt>
                      <c:pt idx="4632">
                        <c:v>7.4112</c:v>
                      </c:pt>
                      <c:pt idx="4633">
                        <c:v>7.4128000000000007</c:v>
                      </c:pt>
                      <c:pt idx="4634">
                        <c:v>7.4144000000000005</c:v>
                      </c:pt>
                      <c:pt idx="4635">
                        <c:v>7.4160000000000004</c:v>
                      </c:pt>
                      <c:pt idx="4636">
                        <c:v>7.4176000000000002</c:v>
                      </c:pt>
                      <c:pt idx="4637">
                        <c:v>7.4192</c:v>
                      </c:pt>
                      <c:pt idx="4638">
                        <c:v>7.4208000000000007</c:v>
                      </c:pt>
                      <c:pt idx="4639">
                        <c:v>7.4224000000000006</c:v>
                      </c:pt>
                      <c:pt idx="4640">
                        <c:v>7.4240000000000004</c:v>
                      </c:pt>
                      <c:pt idx="4641">
                        <c:v>7.4256000000000002</c:v>
                      </c:pt>
                      <c:pt idx="4642">
                        <c:v>7.4272</c:v>
                      </c:pt>
                      <c:pt idx="4643">
                        <c:v>7.4288000000000007</c:v>
                      </c:pt>
                      <c:pt idx="4644">
                        <c:v>7.4304000000000006</c:v>
                      </c:pt>
                      <c:pt idx="4645">
                        <c:v>7.4320000000000004</c:v>
                      </c:pt>
                      <c:pt idx="4646">
                        <c:v>7.4336000000000002</c:v>
                      </c:pt>
                      <c:pt idx="4647">
                        <c:v>7.4352</c:v>
                      </c:pt>
                      <c:pt idx="4648">
                        <c:v>7.4368000000000007</c:v>
                      </c:pt>
                      <c:pt idx="4649">
                        <c:v>7.4384000000000006</c:v>
                      </c:pt>
                      <c:pt idx="4650">
                        <c:v>7.44</c:v>
                      </c:pt>
                      <c:pt idx="4651">
                        <c:v>7.4416000000000002</c:v>
                      </c:pt>
                      <c:pt idx="4652">
                        <c:v>7.4432</c:v>
                      </c:pt>
                      <c:pt idx="4653">
                        <c:v>7.4448000000000008</c:v>
                      </c:pt>
                      <c:pt idx="4654">
                        <c:v>7.4464000000000006</c:v>
                      </c:pt>
                      <c:pt idx="4655">
                        <c:v>7.4480000000000004</c:v>
                      </c:pt>
                      <c:pt idx="4656">
                        <c:v>7.4496000000000002</c:v>
                      </c:pt>
                      <c:pt idx="4657">
                        <c:v>7.4512</c:v>
                      </c:pt>
                      <c:pt idx="4658">
                        <c:v>7.4528000000000008</c:v>
                      </c:pt>
                      <c:pt idx="4659">
                        <c:v>7.4544000000000006</c:v>
                      </c:pt>
                      <c:pt idx="4660">
                        <c:v>7.4560000000000004</c:v>
                      </c:pt>
                      <c:pt idx="4661">
                        <c:v>7.4576000000000002</c:v>
                      </c:pt>
                      <c:pt idx="4662">
                        <c:v>7.4592000000000001</c:v>
                      </c:pt>
                      <c:pt idx="4663">
                        <c:v>7.4608000000000008</c:v>
                      </c:pt>
                      <c:pt idx="4664">
                        <c:v>7.4624000000000006</c:v>
                      </c:pt>
                      <c:pt idx="4665">
                        <c:v>7.4640000000000004</c:v>
                      </c:pt>
                      <c:pt idx="4666">
                        <c:v>7.4656000000000002</c:v>
                      </c:pt>
                      <c:pt idx="4667">
                        <c:v>7.4672000000000001</c:v>
                      </c:pt>
                      <c:pt idx="4668">
                        <c:v>7.4688000000000008</c:v>
                      </c:pt>
                      <c:pt idx="4669">
                        <c:v>7.4704000000000006</c:v>
                      </c:pt>
                      <c:pt idx="4670">
                        <c:v>7.4720000000000004</c:v>
                      </c:pt>
                      <c:pt idx="4671">
                        <c:v>7.4736000000000002</c:v>
                      </c:pt>
                      <c:pt idx="4672">
                        <c:v>7.4752000000000001</c:v>
                      </c:pt>
                      <c:pt idx="4673">
                        <c:v>7.4768000000000008</c:v>
                      </c:pt>
                      <c:pt idx="4674">
                        <c:v>7.4784000000000006</c:v>
                      </c:pt>
                      <c:pt idx="4675">
                        <c:v>7.48</c:v>
                      </c:pt>
                      <c:pt idx="4676">
                        <c:v>7.4816000000000003</c:v>
                      </c:pt>
                      <c:pt idx="4677">
                        <c:v>7.4832000000000001</c:v>
                      </c:pt>
                      <c:pt idx="4678">
                        <c:v>7.4848000000000008</c:v>
                      </c:pt>
                      <c:pt idx="4679">
                        <c:v>7.4864000000000006</c:v>
                      </c:pt>
                      <c:pt idx="4680">
                        <c:v>7.4880000000000004</c:v>
                      </c:pt>
                      <c:pt idx="4681">
                        <c:v>7.4896000000000003</c:v>
                      </c:pt>
                      <c:pt idx="4682">
                        <c:v>7.4912000000000001</c:v>
                      </c:pt>
                      <c:pt idx="4683">
                        <c:v>7.4928000000000008</c:v>
                      </c:pt>
                      <c:pt idx="4684">
                        <c:v>7.4944000000000006</c:v>
                      </c:pt>
                      <c:pt idx="4685">
                        <c:v>7.4960000000000004</c:v>
                      </c:pt>
                      <c:pt idx="4686">
                        <c:v>7.4976000000000003</c:v>
                      </c:pt>
                      <c:pt idx="4687">
                        <c:v>7.4992000000000001</c:v>
                      </c:pt>
                      <c:pt idx="4688">
                        <c:v>7.5008000000000008</c:v>
                      </c:pt>
                      <c:pt idx="4689">
                        <c:v>7.5024000000000006</c:v>
                      </c:pt>
                      <c:pt idx="4690">
                        <c:v>7.5040000000000004</c:v>
                      </c:pt>
                      <c:pt idx="4691">
                        <c:v>7.5056000000000003</c:v>
                      </c:pt>
                      <c:pt idx="4692">
                        <c:v>7.5072000000000001</c:v>
                      </c:pt>
                      <c:pt idx="4693">
                        <c:v>7.5087999999999999</c:v>
                      </c:pt>
                      <c:pt idx="4694">
                        <c:v>7.5104000000000006</c:v>
                      </c:pt>
                      <c:pt idx="4695">
                        <c:v>7.5120000000000005</c:v>
                      </c:pt>
                      <c:pt idx="4696">
                        <c:v>7.5136000000000003</c:v>
                      </c:pt>
                      <c:pt idx="4697">
                        <c:v>7.5152000000000001</c:v>
                      </c:pt>
                      <c:pt idx="4698">
                        <c:v>7.5167999999999999</c:v>
                      </c:pt>
                      <c:pt idx="4699">
                        <c:v>7.5184000000000006</c:v>
                      </c:pt>
                      <c:pt idx="4700">
                        <c:v>7.5200000000000005</c:v>
                      </c:pt>
                      <c:pt idx="4701">
                        <c:v>7.5216000000000003</c:v>
                      </c:pt>
                      <c:pt idx="4702">
                        <c:v>7.5232000000000001</c:v>
                      </c:pt>
                      <c:pt idx="4703">
                        <c:v>7.5247999999999999</c:v>
                      </c:pt>
                      <c:pt idx="4704">
                        <c:v>7.5264000000000006</c:v>
                      </c:pt>
                      <c:pt idx="4705">
                        <c:v>7.5280000000000005</c:v>
                      </c:pt>
                      <c:pt idx="4706">
                        <c:v>7.5296000000000003</c:v>
                      </c:pt>
                      <c:pt idx="4707">
                        <c:v>7.5312000000000001</c:v>
                      </c:pt>
                      <c:pt idx="4708">
                        <c:v>7.5327999999999999</c:v>
                      </c:pt>
                      <c:pt idx="4709">
                        <c:v>7.5344000000000007</c:v>
                      </c:pt>
                      <c:pt idx="4710">
                        <c:v>7.5360000000000005</c:v>
                      </c:pt>
                      <c:pt idx="4711">
                        <c:v>7.5376000000000003</c:v>
                      </c:pt>
                      <c:pt idx="4712">
                        <c:v>7.5392000000000001</c:v>
                      </c:pt>
                      <c:pt idx="4713">
                        <c:v>7.5407999999999999</c:v>
                      </c:pt>
                      <c:pt idx="4714">
                        <c:v>7.5424000000000007</c:v>
                      </c:pt>
                      <c:pt idx="4715">
                        <c:v>7.5440000000000005</c:v>
                      </c:pt>
                      <c:pt idx="4716">
                        <c:v>7.5456000000000003</c:v>
                      </c:pt>
                      <c:pt idx="4717">
                        <c:v>7.5472000000000001</c:v>
                      </c:pt>
                      <c:pt idx="4718">
                        <c:v>7.5488</c:v>
                      </c:pt>
                      <c:pt idx="4719">
                        <c:v>7.5504000000000007</c:v>
                      </c:pt>
                      <c:pt idx="4720">
                        <c:v>7.5520000000000005</c:v>
                      </c:pt>
                      <c:pt idx="4721">
                        <c:v>7.5536000000000003</c:v>
                      </c:pt>
                      <c:pt idx="4722">
                        <c:v>7.5552000000000001</c:v>
                      </c:pt>
                      <c:pt idx="4723">
                        <c:v>7.5568</c:v>
                      </c:pt>
                      <c:pt idx="4724">
                        <c:v>7.5584000000000007</c:v>
                      </c:pt>
                      <c:pt idx="4725">
                        <c:v>7.5600000000000005</c:v>
                      </c:pt>
                      <c:pt idx="4726">
                        <c:v>7.5616000000000003</c:v>
                      </c:pt>
                      <c:pt idx="4727">
                        <c:v>7.5632000000000001</c:v>
                      </c:pt>
                      <c:pt idx="4728">
                        <c:v>7.5648</c:v>
                      </c:pt>
                      <c:pt idx="4729">
                        <c:v>7.5664000000000007</c:v>
                      </c:pt>
                      <c:pt idx="4730">
                        <c:v>7.5680000000000005</c:v>
                      </c:pt>
                      <c:pt idx="4731">
                        <c:v>7.5696000000000003</c:v>
                      </c:pt>
                      <c:pt idx="4732">
                        <c:v>7.5712000000000002</c:v>
                      </c:pt>
                      <c:pt idx="4733">
                        <c:v>7.5728</c:v>
                      </c:pt>
                      <c:pt idx="4734">
                        <c:v>7.5744000000000007</c:v>
                      </c:pt>
                      <c:pt idx="4735">
                        <c:v>7.5760000000000005</c:v>
                      </c:pt>
                      <c:pt idx="4736">
                        <c:v>7.5776000000000003</c:v>
                      </c:pt>
                      <c:pt idx="4737">
                        <c:v>7.5792000000000002</c:v>
                      </c:pt>
                      <c:pt idx="4738">
                        <c:v>7.5808</c:v>
                      </c:pt>
                      <c:pt idx="4739">
                        <c:v>7.5824000000000007</c:v>
                      </c:pt>
                      <c:pt idx="4740">
                        <c:v>7.5840000000000005</c:v>
                      </c:pt>
                      <c:pt idx="4741">
                        <c:v>7.5856000000000003</c:v>
                      </c:pt>
                      <c:pt idx="4742">
                        <c:v>7.5872000000000002</c:v>
                      </c:pt>
                      <c:pt idx="4743">
                        <c:v>7.5888</c:v>
                      </c:pt>
                      <c:pt idx="4744">
                        <c:v>7.5904000000000007</c:v>
                      </c:pt>
                      <c:pt idx="4745">
                        <c:v>7.5920000000000005</c:v>
                      </c:pt>
                      <c:pt idx="4746">
                        <c:v>7.5936000000000003</c:v>
                      </c:pt>
                      <c:pt idx="4747">
                        <c:v>7.5952000000000002</c:v>
                      </c:pt>
                      <c:pt idx="4748">
                        <c:v>7.5968</c:v>
                      </c:pt>
                      <c:pt idx="4749">
                        <c:v>7.5984000000000007</c:v>
                      </c:pt>
                      <c:pt idx="4750">
                        <c:v>7.6000000000000005</c:v>
                      </c:pt>
                      <c:pt idx="4751">
                        <c:v>7.6016000000000004</c:v>
                      </c:pt>
                      <c:pt idx="4752">
                        <c:v>7.6032000000000002</c:v>
                      </c:pt>
                      <c:pt idx="4753">
                        <c:v>7.6048</c:v>
                      </c:pt>
                      <c:pt idx="4754">
                        <c:v>7.6064000000000007</c:v>
                      </c:pt>
                      <c:pt idx="4755">
                        <c:v>7.6080000000000005</c:v>
                      </c:pt>
                      <c:pt idx="4756">
                        <c:v>7.6096000000000004</c:v>
                      </c:pt>
                      <c:pt idx="4757">
                        <c:v>7.6112000000000002</c:v>
                      </c:pt>
                      <c:pt idx="4758">
                        <c:v>7.6128</c:v>
                      </c:pt>
                      <c:pt idx="4759">
                        <c:v>7.6144000000000007</c:v>
                      </c:pt>
                      <c:pt idx="4760">
                        <c:v>7.6160000000000005</c:v>
                      </c:pt>
                      <c:pt idx="4761">
                        <c:v>7.6176000000000004</c:v>
                      </c:pt>
                      <c:pt idx="4762">
                        <c:v>7.6192000000000002</c:v>
                      </c:pt>
                      <c:pt idx="4763">
                        <c:v>7.6208</c:v>
                      </c:pt>
                      <c:pt idx="4764">
                        <c:v>7.6224000000000007</c:v>
                      </c:pt>
                      <c:pt idx="4765">
                        <c:v>7.6240000000000006</c:v>
                      </c:pt>
                      <c:pt idx="4766">
                        <c:v>7.6256000000000004</c:v>
                      </c:pt>
                      <c:pt idx="4767">
                        <c:v>7.6272000000000002</c:v>
                      </c:pt>
                      <c:pt idx="4768">
                        <c:v>7.6288</c:v>
                      </c:pt>
                      <c:pt idx="4769">
                        <c:v>7.6304000000000007</c:v>
                      </c:pt>
                      <c:pt idx="4770">
                        <c:v>7.6320000000000006</c:v>
                      </c:pt>
                      <c:pt idx="4771">
                        <c:v>7.6336000000000004</c:v>
                      </c:pt>
                      <c:pt idx="4772">
                        <c:v>7.6352000000000002</c:v>
                      </c:pt>
                      <c:pt idx="4773">
                        <c:v>7.6368</c:v>
                      </c:pt>
                      <c:pt idx="4774">
                        <c:v>7.6384000000000007</c:v>
                      </c:pt>
                      <c:pt idx="4775">
                        <c:v>7.6400000000000006</c:v>
                      </c:pt>
                      <c:pt idx="4776">
                        <c:v>7.6416000000000004</c:v>
                      </c:pt>
                      <c:pt idx="4777">
                        <c:v>7.6432000000000002</c:v>
                      </c:pt>
                      <c:pt idx="4778">
                        <c:v>7.6448</c:v>
                      </c:pt>
                      <c:pt idx="4779">
                        <c:v>7.6464000000000008</c:v>
                      </c:pt>
                      <c:pt idx="4780">
                        <c:v>7.6480000000000006</c:v>
                      </c:pt>
                      <c:pt idx="4781">
                        <c:v>7.6496000000000004</c:v>
                      </c:pt>
                      <c:pt idx="4782">
                        <c:v>7.6512000000000002</c:v>
                      </c:pt>
                      <c:pt idx="4783">
                        <c:v>7.6528</c:v>
                      </c:pt>
                      <c:pt idx="4784">
                        <c:v>7.6544000000000008</c:v>
                      </c:pt>
                      <c:pt idx="4785">
                        <c:v>7.6560000000000006</c:v>
                      </c:pt>
                      <c:pt idx="4786">
                        <c:v>7.6576000000000004</c:v>
                      </c:pt>
                      <c:pt idx="4787">
                        <c:v>7.6592000000000002</c:v>
                      </c:pt>
                      <c:pt idx="4788">
                        <c:v>7.6608000000000001</c:v>
                      </c:pt>
                      <c:pt idx="4789">
                        <c:v>7.6624000000000008</c:v>
                      </c:pt>
                      <c:pt idx="4790">
                        <c:v>7.6640000000000006</c:v>
                      </c:pt>
                      <c:pt idx="4791">
                        <c:v>7.6656000000000004</c:v>
                      </c:pt>
                      <c:pt idx="4792">
                        <c:v>7.6672000000000002</c:v>
                      </c:pt>
                      <c:pt idx="4793">
                        <c:v>7.6688000000000001</c:v>
                      </c:pt>
                      <c:pt idx="4794">
                        <c:v>7.6704000000000008</c:v>
                      </c:pt>
                      <c:pt idx="4795">
                        <c:v>7.6720000000000006</c:v>
                      </c:pt>
                      <c:pt idx="4796">
                        <c:v>7.6736000000000004</c:v>
                      </c:pt>
                      <c:pt idx="4797">
                        <c:v>7.6752000000000002</c:v>
                      </c:pt>
                      <c:pt idx="4798">
                        <c:v>7.6768000000000001</c:v>
                      </c:pt>
                      <c:pt idx="4799">
                        <c:v>7.6784000000000008</c:v>
                      </c:pt>
                      <c:pt idx="4800">
                        <c:v>7.6800000000000006</c:v>
                      </c:pt>
                      <c:pt idx="4801">
                        <c:v>7.6816000000000004</c:v>
                      </c:pt>
                      <c:pt idx="4802">
                        <c:v>7.6832000000000003</c:v>
                      </c:pt>
                      <c:pt idx="4803">
                        <c:v>7.6848000000000001</c:v>
                      </c:pt>
                      <c:pt idx="4804">
                        <c:v>7.6864000000000008</c:v>
                      </c:pt>
                      <c:pt idx="4805">
                        <c:v>7.6880000000000006</c:v>
                      </c:pt>
                      <c:pt idx="4806">
                        <c:v>7.6896000000000004</c:v>
                      </c:pt>
                      <c:pt idx="4807">
                        <c:v>7.6912000000000003</c:v>
                      </c:pt>
                      <c:pt idx="4808">
                        <c:v>7.6928000000000001</c:v>
                      </c:pt>
                      <c:pt idx="4809">
                        <c:v>7.6944000000000008</c:v>
                      </c:pt>
                      <c:pt idx="4810">
                        <c:v>7.6960000000000006</c:v>
                      </c:pt>
                      <c:pt idx="4811">
                        <c:v>7.6976000000000004</c:v>
                      </c:pt>
                      <c:pt idx="4812">
                        <c:v>7.6992000000000003</c:v>
                      </c:pt>
                      <c:pt idx="4813">
                        <c:v>7.7008000000000001</c:v>
                      </c:pt>
                      <c:pt idx="4814">
                        <c:v>7.7024000000000008</c:v>
                      </c:pt>
                      <c:pt idx="4815">
                        <c:v>7.7040000000000006</c:v>
                      </c:pt>
                      <c:pt idx="4816">
                        <c:v>7.7056000000000004</c:v>
                      </c:pt>
                      <c:pt idx="4817">
                        <c:v>7.7072000000000003</c:v>
                      </c:pt>
                      <c:pt idx="4818">
                        <c:v>7.7088000000000001</c:v>
                      </c:pt>
                      <c:pt idx="4819">
                        <c:v>7.7104000000000008</c:v>
                      </c:pt>
                      <c:pt idx="4820">
                        <c:v>7.7120000000000006</c:v>
                      </c:pt>
                      <c:pt idx="4821">
                        <c:v>7.7136000000000005</c:v>
                      </c:pt>
                      <c:pt idx="4822">
                        <c:v>7.7152000000000003</c:v>
                      </c:pt>
                      <c:pt idx="4823">
                        <c:v>7.7168000000000001</c:v>
                      </c:pt>
                      <c:pt idx="4824">
                        <c:v>7.7183999999999999</c:v>
                      </c:pt>
                      <c:pt idx="4825">
                        <c:v>7.7200000000000006</c:v>
                      </c:pt>
                      <c:pt idx="4826">
                        <c:v>7.7216000000000005</c:v>
                      </c:pt>
                      <c:pt idx="4827">
                        <c:v>7.7232000000000003</c:v>
                      </c:pt>
                      <c:pt idx="4828">
                        <c:v>7.7248000000000001</c:v>
                      </c:pt>
                      <c:pt idx="4829">
                        <c:v>7.7263999999999999</c:v>
                      </c:pt>
                      <c:pt idx="4830">
                        <c:v>7.7280000000000006</c:v>
                      </c:pt>
                      <c:pt idx="4831">
                        <c:v>7.7296000000000005</c:v>
                      </c:pt>
                      <c:pt idx="4832">
                        <c:v>7.7312000000000003</c:v>
                      </c:pt>
                      <c:pt idx="4833">
                        <c:v>7.7328000000000001</c:v>
                      </c:pt>
                      <c:pt idx="4834">
                        <c:v>7.7343999999999999</c:v>
                      </c:pt>
                      <c:pt idx="4835">
                        <c:v>7.7360000000000007</c:v>
                      </c:pt>
                      <c:pt idx="4836">
                        <c:v>7.7376000000000005</c:v>
                      </c:pt>
                      <c:pt idx="4837">
                        <c:v>7.7392000000000003</c:v>
                      </c:pt>
                      <c:pt idx="4838">
                        <c:v>7.7408000000000001</c:v>
                      </c:pt>
                      <c:pt idx="4839">
                        <c:v>7.7423999999999999</c:v>
                      </c:pt>
                      <c:pt idx="4840">
                        <c:v>7.7440000000000007</c:v>
                      </c:pt>
                      <c:pt idx="4841">
                        <c:v>7.7456000000000005</c:v>
                      </c:pt>
                      <c:pt idx="4842">
                        <c:v>7.7472000000000003</c:v>
                      </c:pt>
                      <c:pt idx="4843">
                        <c:v>7.7488000000000001</c:v>
                      </c:pt>
                      <c:pt idx="4844">
                        <c:v>7.7504</c:v>
                      </c:pt>
                      <c:pt idx="4845">
                        <c:v>7.7520000000000007</c:v>
                      </c:pt>
                      <c:pt idx="4846">
                        <c:v>7.7536000000000005</c:v>
                      </c:pt>
                      <c:pt idx="4847">
                        <c:v>7.7552000000000003</c:v>
                      </c:pt>
                      <c:pt idx="4848">
                        <c:v>7.7568000000000001</c:v>
                      </c:pt>
                      <c:pt idx="4849">
                        <c:v>7.7584</c:v>
                      </c:pt>
                      <c:pt idx="4850">
                        <c:v>7.7600000000000007</c:v>
                      </c:pt>
                      <c:pt idx="4851">
                        <c:v>7.7616000000000005</c:v>
                      </c:pt>
                      <c:pt idx="4852">
                        <c:v>7.7632000000000003</c:v>
                      </c:pt>
                      <c:pt idx="4853">
                        <c:v>7.7648000000000001</c:v>
                      </c:pt>
                      <c:pt idx="4854">
                        <c:v>7.7664</c:v>
                      </c:pt>
                      <c:pt idx="4855">
                        <c:v>7.7680000000000007</c:v>
                      </c:pt>
                      <c:pt idx="4856">
                        <c:v>7.7696000000000005</c:v>
                      </c:pt>
                      <c:pt idx="4857">
                        <c:v>7.7712000000000003</c:v>
                      </c:pt>
                      <c:pt idx="4858">
                        <c:v>7.7728000000000002</c:v>
                      </c:pt>
                      <c:pt idx="4859">
                        <c:v>7.7744</c:v>
                      </c:pt>
                      <c:pt idx="4860">
                        <c:v>7.7760000000000007</c:v>
                      </c:pt>
                      <c:pt idx="4861">
                        <c:v>7.7776000000000005</c:v>
                      </c:pt>
                      <c:pt idx="4862">
                        <c:v>7.7792000000000003</c:v>
                      </c:pt>
                      <c:pt idx="4863">
                        <c:v>7.7808000000000002</c:v>
                      </c:pt>
                      <c:pt idx="4864">
                        <c:v>7.7824</c:v>
                      </c:pt>
                      <c:pt idx="4865">
                        <c:v>7.7840000000000007</c:v>
                      </c:pt>
                      <c:pt idx="4866">
                        <c:v>7.7856000000000005</c:v>
                      </c:pt>
                      <c:pt idx="4867">
                        <c:v>7.7872000000000003</c:v>
                      </c:pt>
                      <c:pt idx="4868">
                        <c:v>7.7888000000000002</c:v>
                      </c:pt>
                      <c:pt idx="4869">
                        <c:v>7.7904</c:v>
                      </c:pt>
                      <c:pt idx="4870">
                        <c:v>7.7920000000000007</c:v>
                      </c:pt>
                      <c:pt idx="4871">
                        <c:v>7.7936000000000005</c:v>
                      </c:pt>
                      <c:pt idx="4872">
                        <c:v>7.7952000000000004</c:v>
                      </c:pt>
                      <c:pt idx="4873">
                        <c:v>7.7968000000000002</c:v>
                      </c:pt>
                      <c:pt idx="4874">
                        <c:v>7.7984</c:v>
                      </c:pt>
                      <c:pt idx="4875">
                        <c:v>7.8000000000000007</c:v>
                      </c:pt>
                      <c:pt idx="4876">
                        <c:v>7.8016000000000005</c:v>
                      </c:pt>
                      <c:pt idx="4877">
                        <c:v>7.8032000000000004</c:v>
                      </c:pt>
                      <c:pt idx="4878">
                        <c:v>7.8048000000000002</c:v>
                      </c:pt>
                      <c:pt idx="4879">
                        <c:v>7.8064</c:v>
                      </c:pt>
                      <c:pt idx="4880">
                        <c:v>7.8080000000000007</c:v>
                      </c:pt>
                      <c:pt idx="4881">
                        <c:v>7.8096000000000005</c:v>
                      </c:pt>
                      <c:pt idx="4882">
                        <c:v>7.8112000000000004</c:v>
                      </c:pt>
                      <c:pt idx="4883">
                        <c:v>7.8128000000000002</c:v>
                      </c:pt>
                      <c:pt idx="4884">
                        <c:v>7.8144</c:v>
                      </c:pt>
                      <c:pt idx="4885">
                        <c:v>7.8160000000000007</c:v>
                      </c:pt>
                      <c:pt idx="4886">
                        <c:v>7.8176000000000005</c:v>
                      </c:pt>
                      <c:pt idx="4887">
                        <c:v>7.8192000000000004</c:v>
                      </c:pt>
                      <c:pt idx="4888">
                        <c:v>7.8208000000000002</c:v>
                      </c:pt>
                      <c:pt idx="4889">
                        <c:v>7.8224</c:v>
                      </c:pt>
                      <c:pt idx="4890">
                        <c:v>7.8240000000000007</c:v>
                      </c:pt>
                      <c:pt idx="4891">
                        <c:v>7.8256000000000006</c:v>
                      </c:pt>
                      <c:pt idx="4892">
                        <c:v>7.8272000000000004</c:v>
                      </c:pt>
                      <c:pt idx="4893">
                        <c:v>7.8288000000000002</c:v>
                      </c:pt>
                      <c:pt idx="4894">
                        <c:v>7.8304</c:v>
                      </c:pt>
                      <c:pt idx="4895">
                        <c:v>7.8320000000000007</c:v>
                      </c:pt>
                      <c:pt idx="4896">
                        <c:v>7.8336000000000006</c:v>
                      </c:pt>
                      <c:pt idx="4897">
                        <c:v>7.8352000000000004</c:v>
                      </c:pt>
                      <c:pt idx="4898">
                        <c:v>7.8368000000000002</c:v>
                      </c:pt>
                      <c:pt idx="4899">
                        <c:v>7.8384</c:v>
                      </c:pt>
                      <c:pt idx="4900">
                        <c:v>7.8400000000000007</c:v>
                      </c:pt>
                      <c:pt idx="4901">
                        <c:v>7.8416000000000006</c:v>
                      </c:pt>
                      <c:pt idx="4902">
                        <c:v>7.8432000000000004</c:v>
                      </c:pt>
                      <c:pt idx="4903">
                        <c:v>7.8448000000000002</c:v>
                      </c:pt>
                      <c:pt idx="4904">
                        <c:v>7.8464</c:v>
                      </c:pt>
                      <c:pt idx="4905">
                        <c:v>7.8480000000000008</c:v>
                      </c:pt>
                      <c:pt idx="4906">
                        <c:v>7.8496000000000006</c:v>
                      </c:pt>
                      <c:pt idx="4907">
                        <c:v>7.8512000000000004</c:v>
                      </c:pt>
                      <c:pt idx="4908">
                        <c:v>7.8528000000000002</c:v>
                      </c:pt>
                      <c:pt idx="4909">
                        <c:v>7.8544</c:v>
                      </c:pt>
                      <c:pt idx="4910">
                        <c:v>7.8560000000000008</c:v>
                      </c:pt>
                      <c:pt idx="4911">
                        <c:v>7.8576000000000006</c:v>
                      </c:pt>
                      <c:pt idx="4912">
                        <c:v>7.8592000000000004</c:v>
                      </c:pt>
                      <c:pt idx="4913">
                        <c:v>7.8608000000000002</c:v>
                      </c:pt>
                      <c:pt idx="4914">
                        <c:v>7.8624000000000001</c:v>
                      </c:pt>
                      <c:pt idx="4915">
                        <c:v>7.8640000000000008</c:v>
                      </c:pt>
                      <c:pt idx="4916">
                        <c:v>7.8656000000000006</c:v>
                      </c:pt>
                      <c:pt idx="4917">
                        <c:v>7.8672000000000004</c:v>
                      </c:pt>
                      <c:pt idx="4918">
                        <c:v>7.8688000000000002</c:v>
                      </c:pt>
                      <c:pt idx="4919">
                        <c:v>7.8704000000000001</c:v>
                      </c:pt>
                      <c:pt idx="4920">
                        <c:v>7.8720000000000008</c:v>
                      </c:pt>
                      <c:pt idx="4921">
                        <c:v>7.8736000000000006</c:v>
                      </c:pt>
                      <c:pt idx="4922">
                        <c:v>7.8752000000000004</c:v>
                      </c:pt>
                      <c:pt idx="4923">
                        <c:v>7.8768000000000002</c:v>
                      </c:pt>
                      <c:pt idx="4924">
                        <c:v>7.8784000000000001</c:v>
                      </c:pt>
                      <c:pt idx="4925">
                        <c:v>7.8800000000000008</c:v>
                      </c:pt>
                      <c:pt idx="4926">
                        <c:v>7.8816000000000006</c:v>
                      </c:pt>
                      <c:pt idx="4927">
                        <c:v>7.8832000000000004</c:v>
                      </c:pt>
                      <c:pt idx="4928">
                        <c:v>7.8848000000000003</c:v>
                      </c:pt>
                      <c:pt idx="4929">
                        <c:v>7.8864000000000001</c:v>
                      </c:pt>
                      <c:pt idx="4930">
                        <c:v>7.8880000000000008</c:v>
                      </c:pt>
                      <c:pt idx="4931">
                        <c:v>7.8896000000000006</c:v>
                      </c:pt>
                      <c:pt idx="4932">
                        <c:v>7.8912000000000004</c:v>
                      </c:pt>
                      <c:pt idx="4933">
                        <c:v>7.8928000000000003</c:v>
                      </c:pt>
                      <c:pt idx="4934">
                        <c:v>7.8944000000000001</c:v>
                      </c:pt>
                      <c:pt idx="4935">
                        <c:v>7.8960000000000008</c:v>
                      </c:pt>
                      <c:pt idx="4936">
                        <c:v>7.8976000000000006</c:v>
                      </c:pt>
                      <c:pt idx="4937">
                        <c:v>7.8992000000000004</c:v>
                      </c:pt>
                      <c:pt idx="4938">
                        <c:v>7.9008000000000003</c:v>
                      </c:pt>
                      <c:pt idx="4939">
                        <c:v>7.9024000000000001</c:v>
                      </c:pt>
                      <c:pt idx="4940">
                        <c:v>7.9040000000000008</c:v>
                      </c:pt>
                      <c:pt idx="4941">
                        <c:v>7.9056000000000006</c:v>
                      </c:pt>
                      <c:pt idx="4942">
                        <c:v>7.9072000000000005</c:v>
                      </c:pt>
                      <c:pt idx="4943">
                        <c:v>7.9088000000000003</c:v>
                      </c:pt>
                      <c:pt idx="4944">
                        <c:v>7.9104000000000001</c:v>
                      </c:pt>
                      <c:pt idx="4945">
                        <c:v>7.9120000000000008</c:v>
                      </c:pt>
                      <c:pt idx="4946">
                        <c:v>7.9136000000000006</c:v>
                      </c:pt>
                      <c:pt idx="4947">
                        <c:v>7.9152000000000005</c:v>
                      </c:pt>
                      <c:pt idx="4948">
                        <c:v>7.9168000000000003</c:v>
                      </c:pt>
                      <c:pt idx="4949">
                        <c:v>7.9184000000000001</c:v>
                      </c:pt>
                      <c:pt idx="4950">
                        <c:v>7.9200000000000008</c:v>
                      </c:pt>
                      <c:pt idx="4951">
                        <c:v>7.9216000000000006</c:v>
                      </c:pt>
                      <c:pt idx="4952">
                        <c:v>7.9232000000000005</c:v>
                      </c:pt>
                      <c:pt idx="4953">
                        <c:v>7.9248000000000003</c:v>
                      </c:pt>
                      <c:pt idx="4954">
                        <c:v>7.9264000000000001</c:v>
                      </c:pt>
                      <c:pt idx="4955">
                        <c:v>7.9280000000000008</c:v>
                      </c:pt>
                      <c:pt idx="4956">
                        <c:v>7.9296000000000006</c:v>
                      </c:pt>
                      <c:pt idx="4957">
                        <c:v>7.9312000000000005</c:v>
                      </c:pt>
                      <c:pt idx="4958">
                        <c:v>7.9328000000000003</c:v>
                      </c:pt>
                      <c:pt idx="4959">
                        <c:v>7.9344000000000001</c:v>
                      </c:pt>
                      <c:pt idx="4960">
                        <c:v>7.9359999999999999</c:v>
                      </c:pt>
                      <c:pt idx="4961">
                        <c:v>7.9376000000000007</c:v>
                      </c:pt>
                      <c:pt idx="4962">
                        <c:v>7.9392000000000005</c:v>
                      </c:pt>
                      <c:pt idx="4963">
                        <c:v>7.9408000000000003</c:v>
                      </c:pt>
                      <c:pt idx="4964">
                        <c:v>7.9424000000000001</c:v>
                      </c:pt>
                      <c:pt idx="4965">
                        <c:v>7.944</c:v>
                      </c:pt>
                      <c:pt idx="4966">
                        <c:v>7.9456000000000007</c:v>
                      </c:pt>
                      <c:pt idx="4967">
                        <c:v>7.9472000000000005</c:v>
                      </c:pt>
                      <c:pt idx="4968">
                        <c:v>7.9488000000000003</c:v>
                      </c:pt>
                      <c:pt idx="4969">
                        <c:v>7.9504000000000001</c:v>
                      </c:pt>
                      <c:pt idx="4970">
                        <c:v>7.952</c:v>
                      </c:pt>
                      <c:pt idx="4971">
                        <c:v>7.9536000000000007</c:v>
                      </c:pt>
                      <c:pt idx="4972">
                        <c:v>7.9552000000000005</c:v>
                      </c:pt>
                      <c:pt idx="4973">
                        <c:v>7.9568000000000003</c:v>
                      </c:pt>
                      <c:pt idx="4974">
                        <c:v>7.9584000000000001</c:v>
                      </c:pt>
                      <c:pt idx="4975">
                        <c:v>7.96</c:v>
                      </c:pt>
                      <c:pt idx="4976">
                        <c:v>7.9616000000000007</c:v>
                      </c:pt>
                      <c:pt idx="4977">
                        <c:v>7.9632000000000005</c:v>
                      </c:pt>
                      <c:pt idx="4978">
                        <c:v>7.9648000000000003</c:v>
                      </c:pt>
                      <c:pt idx="4979">
                        <c:v>7.9664000000000001</c:v>
                      </c:pt>
                      <c:pt idx="4980">
                        <c:v>7.968</c:v>
                      </c:pt>
                      <c:pt idx="4981">
                        <c:v>7.9696000000000007</c:v>
                      </c:pt>
                      <c:pt idx="4982">
                        <c:v>7.9712000000000005</c:v>
                      </c:pt>
                      <c:pt idx="4983">
                        <c:v>7.9728000000000003</c:v>
                      </c:pt>
                      <c:pt idx="4984">
                        <c:v>7.9744000000000002</c:v>
                      </c:pt>
                      <c:pt idx="4985">
                        <c:v>7.976</c:v>
                      </c:pt>
                      <c:pt idx="4986">
                        <c:v>7.9776000000000007</c:v>
                      </c:pt>
                      <c:pt idx="4987">
                        <c:v>7.9792000000000005</c:v>
                      </c:pt>
                      <c:pt idx="4988">
                        <c:v>7.9808000000000003</c:v>
                      </c:pt>
                      <c:pt idx="4989">
                        <c:v>7.9824000000000002</c:v>
                      </c:pt>
                      <c:pt idx="4990">
                        <c:v>7.984</c:v>
                      </c:pt>
                      <c:pt idx="4991">
                        <c:v>7.9856000000000007</c:v>
                      </c:pt>
                      <c:pt idx="4992">
                        <c:v>7.9872000000000005</c:v>
                      </c:pt>
                      <c:pt idx="4993">
                        <c:v>7.9888000000000003</c:v>
                      </c:pt>
                      <c:pt idx="4994">
                        <c:v>7.9904000000000002</c:v>
                      </c:pt>
                      <c:pt idx="4995">
                        <c:v>7.992</c:v>
                      </c:pt>
                      <c:pt idx="4996">
                        <c:v>7.9936000000000007</c:v>
                      </c:pt>
                      <c:pt idx="4997">
                        <c:v>7.9952000000000005</c:v>
                      </c:pt>
                      <c:pt idx="4998">
                        <c:v>7.9968000000000004</c:v>
                      </c:pt>
                      <c:pt idx="4999">
                        <c:v>7.9984000000000002</c:v>
                      </c:pt>
                      <c:pt idx="5000">
                        <c:v>8</c:v>
                      </c:pt>
                      <c:pt idx="5001">
                        <c:v>8.0015999999999998</c:v>
                      </c:pt>
                      <c:pt idx="5002">
                        <c:v>8.0031999999999996</c:v>
                      </c:pt>
                      <c:pt idx="5003">
                        <c:v>8.0048000000000012</c:v>
                      </c:pt>
                      <c:pt idx="5004">
                        <c:v>8.0064000000000011</c:v>
                      </c:pt>
                      <c:pt idx="5005">
                        <c:v>8.0080000000000009</c:v>
                      </c:pt>
                      <c:pt idx="5006">
                        <c:v>8.0096000000000007</c:v>
                      </c:pt>
                      <c:pt idx="5007">
                        <c:v>8.0112000000000005</c:v>
                      </c:pt>
                      <c:pt idx="5008">
                        <c:v>8.0128000000000004</c:v>
                      </c:pt>
                      <c:pt idx="5009">
                        <c:v>8.0144000000000002</c:v>
                      </c:pt>
                      <c:pt idx="5010">
                        <c:v>8.016</c:v>
                      </c:pt>
                      <c:pt idx="5011">
                        <c:v>8.0175999999999998</c:v>
                      </c:pt>
                      <c:pt idx="5012">
                        <c:v>8.0191999999999997</c:v>
                      </c:pt>
                      <c:pt idx="5013">
                        <c:v>8.0208000000000013</c:v>
                      </c:pt>
                      <c:pt idx="5014">
                        <c:v>8.0224000000000011</c:v>
                      </c:pt>
                      <c:pt idx="5015">
                        <c:v>8.0240000000000009</c:v>
                      </c:pt>
                      <c:pt idx="5016">
                        <c:v>8.0256000000000007</c:v>
                      </c:pt>
                      <c:pt idx="5017">
                        <c:v>8.0272000000000006</c:v>
                      </c:pt>
                      <c:pt idx="5018">
                        <c:v>8.0288000000000004</c:v>
                      </c:pt>
                      <c:pt idx="5019">
                        <c:v>8.0304000000000002</c:v>
                      </c:pt>
                      <c:pt idx="5020">
                        <c:v>8.032</c:v>
                      </c:pt>
                      <c:pt idx="5021">
                        <c:v>8.0335999999999999</c:v>
                      </c:pt>
                      <c:pt idx="5022">
                        <c:v>8.0351999999999997</c:v>
                      </c:pt>
                      <c:pt idx="5023">
                        <c:v>8.0367999999999995</c:v>
                      </c:pt>
                      <c:pt idx="5024">
                        <c:v>8.0384000000000011</c:v>
                      </c:pt>
                      <c:pt idx="5025">
                        <c:v>8.0400000000000009</c:v>
                      </c:pt>
                      <c:pt idx="5026">
                        <c:v>8.0416000000000007</c:v>
                      </c:pt>
                      <c:pt idx="5027">
                        <c:v>8.0432000000000006</c:v>
                      </c:pt>
                      <c:pt idx="5028">
                        <c:v>8.0448000000000004</c:v>
                      </c:pt>
                      <c:pt idx="5029">
                        <c:v>8.0464000000000002</c:v>
                      </c:pt>
                      <c:pt idx="5030">
                        <c:v>8.048</c:v>
                      </c:pt>
                      <c:pt idx="5031">
                        <c:v>8.0495999999999999</c:v>
                      </c:pt>
                      <c:pt idx="5032">
                        <c:v>8.0511999999999997</c:v>
                      </c:pt>
                      <c:pt idx="5033">
                        <c:v>8.0527999999999995</c:v>
                      </c:pt>
                      <c:pt idx="5034">
                        <c:v>8.0544000000000011</c:v>
                      </c:pt>
                      <c:pt idx="5035">
                        <c:v>8.0560000000000009</c:v>
                      </c:pt>
                      <c:pt idx="5036">
                        <c:v>8.0576000000000008</c:v>
                      </c:pt>
                      <c:pt idx="5037">
                        <c:v>8.0592000000000006</c:v>
                      </c:pt>
                      <c:pt idx="5038">
                        <c:v>8.0608000000000004</c:v>
                      </c:pt>
                      <c:pt idx="5039">
                        <c:v>8.0624000000000002</c:v>
                      </c:pt>
                      <c:pt idx="5040">
                        <c:v>8.0640000000000001</c:v>
                      </c:pt>
                      <c:pt idx="5041">
                        <c:v>8.0655999999999999</c:v>
                      </c:pt>
                      <c:pt idx="5042">
                        <c:v>8.0671999999999997</c:v>
                      </c:pt>
                      <c:pt idx="5043">
                        <c:v>8.0687999999999995</c:v>
                      </c:pt>
                      <c:pt idx="5044">
                        <c:v>8.0704000000000011</c:v>
                      </c:pt>
                      <c:pt idx="5045">
                        <c:v>8.072000000000001</c:v>
                      </c:pt>
                      <c:pt idx="5046">
                        <c:v>8.0736000000000008</c:v>
                      </c:pt>
                      <c:pt idx="5047">
                        <c:v>8.0752000000000006</c:v>
                      </c:pt>
                      <c:pt idx="5048">
                        <c:v>8.0768000000000004</c:v>
                      </c:pt>
                      <c:pt idx="5049">
                        <c:v>8.0784000000000002</c:v>
                      </c:pt>
                      <c:pt idx="5050">
                        <c:v>8.08</c:v>
                      </c:pt>
                      <c:pt idx="5051">
                        <c:v>8.0815999999999999</c:v>
                      </c:pt>
                      <c:pt idx="5052">
                        <c:v>8.0831999999999997</c:v>
                      </c:pt>
                      <c:pt idx="5053">
                        <c:v>8.0847999999999995</c:v>
                      </c:pt>
                      <c:pt idx="5054">
                        <c:v>8.0864000000000011</c:v>
                      </c:pt>
                      <c:pt idx="5055">
                        <c:v>8.088000000000001</c:v>
                      </c:pt>
                      <c:pt idx="5056">
                        <c:v>8.0896000000000008</c:v>
                      </c:pt>
                      <c:pt idx="5057">
                        <c:v>8.0912000000000006</c:v>
                      </c:pt>
                      <c:pt idx="5058">
                        <c:v>8.0928000000000004</c:v>
                      </c:pt>
                      <c:pt idx="5059">
                        <c:v>8.0944000000000003</c:v>
                      </c:pt>
                      <c:pt idx="5060">
                        <c:v>8.0960000000000001</c:v>
                      </c:pt>
                      <c:pt idx="5061">
                        <c:v>8.0975999999999999</c:v>
                      </c:pt>
                      <c:pt idx="5062">
                        <c:v>8.0991999999999997</c:v>
                      </c:pt>
                      <c:pt idx="5063">
                        <c:v>8.1007999999999996</c:v>
                      </c:pt>
                      <c:pt idx="5064">
                        <c:v>8.1024000000000012</c:v>
                      </c:pt>
                      <c:pt idx="5065">
                        <c:v>8.104000000000001</c:v>
                      </c:pt>
                      <c:pt idx="5066">
                        <c:v>8.1056000000000008</c:v>
                      </c:pt>
                      <c:pt idx="5067">
                        <c:v>8.1072000000000006</c:v>
                      </c:pt>
                      <c:pt idx="5068">
                        <c:v>8.1088000000000005</c:v>
                      </c:pt>
                      <c:pt idx="5069">
                        <c:v>8.1104000000000003</c:v>
                      </c:pt>
                      <c:pt idx="5070">
                        <c:v>8.1120000000000001</c:v>
                      </c:pt>
                      <c:pt idx="5071">
                        <c:v>8.1135999999999999</c:v>
                      </c:pt>
                      <c:pt idx="5072">
                        <c:v>8.1151999999999997</c:v>
                      </c:pt>
                      <c:pt idx="5073">
                        <c:v>8.1167999999999996</c:v>
                      </c:pt>
                      <c:pt idx="5074">
                        <c:v>8.1184000000000012</c:v>
                      </c:pt>
                      <c:pt idx="5075">
                        <c:v>8.120000000000001</c:v>
                      </c:pt>
                      <c:pt idx="5076">
                        <c:v>8.1216000000000008</c:v>
                      </c:pt>
                      <c:pt idx="5077">
                        <c:v>8.1232000000000006</c:v>
                      </c:pt>
                      <c:pt idx="5078">
                        <c:v>8.1248000000000005</c:v>
                      </c:pt>
                      <c:pt idx="5079">
                        <c:v>8.1264000000000003</c:v>
                      </c:pt>
                      <c:pt idx="5080">
                        <c:v>8.1280000000000001</c:v>
                      </c:pt>
                      <c:pt idx="5081">
                        <c:v>8.1295999999999999</c:v>
                      </c:pt>
                      <c:pt idx="5082">
                        <c:v>8.1311999999999998</c:v>
                      </c:pt>
                      <c:pt idx="5083">
                        <c:v>8.1327999999999996</c:v>
                      </c:pt>
                      <c:pt idx="5084">
                        <c:v>8.1344000000000012</c:v>
                      </c:pt>
                      <c:pt idx="5085">
                        <c:v>8.136000000000001</c:v>
                      </c:pt>
                      <c:pt idx="5086">
                        <c:v>8.1376000000000008</c:v>
                      </c:pt>
                      <c:pt idx="5087">
                        <c:v>8.1392000000000007</c:v>
                      </c:pt>
                      <c:pt idx="5088">
                        <c:v>8.1408000000000005</c:v>
                      </c:pt>
                      <c:pt idx="5089">
                        <c:v>8.1424000000000003</c:v>
                      </c:pt>
                      <c:pt idx="5090">
                        <c:v>8.1440000000000001</c:v>
                      </c:pt>
                      <c:pt idx="5091">
                        <c:v>8.1456</c:v>
                      </c:pt>
                      <c:pt idx="5092">
                        <c:v>8.1471999999999998</c:v>
                      </c:pt>
                      <c:pt idx="5093">
                        <c:v>8.1487999999999996</c:v>
                      </c:pt>
                      <c:pt idx="5094">
                        <c:v>8.1504000000000012</c:v>
                      </c:pt>
                      <c:pt idx="5095">
                        <c:v>8.152000000000001</c:v>
                      </c:pt>
                      <c:pt idx="5096">
                        <c:v>8.1536000000000008</c:v>
                      </c:pt>
                      <c:pt idx="5097">
                        <c:v>8.1552000000000007</c:v>
                      </c:pt>
                      <c:pt idx="5098">
                        <c:v>8.1568000000000005</c:v>
                      </c:pt>
                      <c:pt idx="5099">
                        <c:v>8.1584000000000003</c:v>
                      </c:pt>
                      <c:pt idx="5100">
                        <c:v>8.16</c:v>
                      </c:pt>
                      <c:pt idx="5101">
                        <c:v>8.1616</c:v>
                      </c:pt>
                      <c:pt idx="5102">
                        <c:v>8.1631999999999998</c:v>
                      </c:pt>
                      <c:pt idx="5103">
                        <c:v>8.1647999999999996</c:v>
                      </c:pt>
                      <c:pt idx="5104">
                        <c:v>8.1664000000000012</c:v>
                      </c:pt>
                      <c:pt idx="5105">
                        <c:v>8.168000000000001</c:v>
                      </c:pt>
                      <c:pt idx="5106">
                        <c:v>8.1696000000000009</c:v>
                      </c:pt>
                      <c:pt idx="5107">
                        <c:v>8.1712000000000007</c:v>
                      </c:pt>
                      <c:pt idx="5108">
                        <c:v>8.1728000000000005</c:v>
                      </c:pt>
                      <c:pt idx="5109">
                        <c:v>8.1744000000000003</c:v>
                      </c:pt>
                      <c:pt idx="5110">
                        <c:v>8.1760000000000002</c:v>
                      </c:pt>
                      <c:pt idx="5111">
                        <c:v>8.1776</c:v>
                      </c:pt>
                      <c:pt idx="5112">
                        <c:v>8.1791999999999998</c:v>
                      </c:pt>
                      <c:pt idx="5113">
                        <c:v>8.1807999999999996</c:v>
                      </c:pt>
                      <c:pt idx="5114">
                        <c:v>8.1824000000000012</c:v>
                      </c:pt>
                      <c:pt idx="5115">
                        <c:v>8.1840000000000011</c:v>
                      </c:pt>
                      <c:pt idx="5116">
                        <c:v>8.1856000000000009</c:v>
                      </c:pt>
                      <c:pt idx="5117">
                        <c:v>8.1872000000000007</c:v>
                      </c:pt>
                      <c:pt idx="5118">
                        <c:v>8.1888000000000005</c:v>
                      </c:pt>
                      <c:pt idx="5119">
                        <c:v>8.1904000000000003</c:v>
                      </c:pt>
                      <c:pt idx="5120">
                        <c:v>8.1920000000000002</c:v>
                      </c:pt>
                      <c:pt idx="5121">
                        <c:v>8.1936</c:v>
                      </c:pt>
                      <c:pt idx="5122">
                        <c:v>8.1951999999999998</c:v>
                      </c:pt>
                      <c:pt idx="5123">
                        <c:v>8.1967999999999996</c:v>
                      </c:pt>
                      <c:pt idx="5124">
                        <c:v>8.1984000000000012</c:v>
                      </c:pt>
                      <c:pt idx="5125">
                        <c:v>8.2000000000000011</c:v>
                      </c:pt>
                      <c:pt idx="5126">
                        <c:v>8.2016000000000009</c:v>
                      </c:pt>
                      <c:pt idx="5127">
                        <c:v>8.2032000000000007</c:v>
                      </c:pt>
                      <c:pt idx="5128">
                        <c:v>8.2048000000000005</c:v>
                      </c:pt>
                      <c:pt idx="5129">
                        <c:v>8.2064000000000004</c:v>
                      </c:pt>
                      <c:pt idx="5130">
                        <c:v>8.2080000000000002</c:v>
                      </c:pt>
                      <c:pt idx="5131">
                        <c:v>8.2096</c:v>
                      </c:pt>
                      <c:pt idx="5132">
                        <c:v>8.2111999999999998</c:v>
                      </c:pt>
                      <c:pt idx="5133">
                        <c:v>8.2127999999999997</c:v>
                      </c:pt>
                      <c:pt idx="5134">
                        <c:v>8.2144000000000013</c:v>
                      </c:pt>
                      <c:pt idx="5135">
                        <c:v>8.2160000000000011</c:v>
                      </c:pt>
                      <c:pt idx="5136">
                        <c:v>8.2176000000000009</c:v>
                      </c:pt>
                      <c:pt idx="5137">
                        <c:v>8.2192000000000007</c:v>
                      </c:pt>
                      <c:pt idx="5138">
                        <c:v>8.2208000000000006</c:v>
                      </c:pt>
                      <c:pt idx="5139">
                        <c:v>8.2224000000000004</c:v>
                      </c:pt>
                      <c:pt idx="5140">
                        <c:v>8.2240000000000002</c:v>
                      </c:pt>
                      <c:pt idx="5141">
                        <c:v>8.2256</c:v>
                      </c:pt>
                      <c:pt idx="5142">
                        <c:v>8.2271999999999998</c:v>
                      </c:pt>
                      <c:pt idx="5143">
                        <c:v>8.2287999999999997</c:v>
                      </c:pt>
                      <c:pt idx="5144">
                        <c:v>8.2304000000000013</c:v>
                      </c:pt>
                      <c:pt idx="5145">
                        <c:v>8.2320000000000011</c:v>
                      </c:pt>
                      <c:pt idx="5146">
                        <c:v>8.2336000000000009</c:v>
                      </c:pt>
                      <c:pt idx="5147">
                        <c:v>8.2352000000000007</c:v>
                      </c:pt>
                      <c:pt idx="5148">
                        <c:v>8.2368000000000006</c:v>
                      </c:pt>
                      <c:pt idx="5149">
                        <c:v>8.2384000000000004</c:v>
                      </c:pt>
                      <c:pt idx="5150">
                        <c:v>8.24</c:v>
                      </c:pt>
                      <c:pt idx="5151">
                        <c:v>8.2416</c:v>
                      </c:pt>
                      <c:pt idx="5152">
                        <c:v>8.2431999999999999</c:v>
                      </c:pt>
                      <c:pt idx="5153">
                        <c:v>8.2447999999999997</c:v>
                      </c:pt>
                      <c:pt idx="5154">
                        <c:v>8.2463999999999995</c:v>
                      </c:pt>
                      <c:pt idx="5155">
                        <c:v>8.2480000000000011</c:v>
                      </c:pt>
                      <c:pt idx="5156">
                        <c:v>8.2496000000000009</c:v>
                      </c:pt>
                      <c:pt idx="5157">
                        <c:v>8.2512000000000008</c:v>
                      </c:pt>
                      <c:pt idx="5158">
                        <c:v>8.2528000000000006</c:v>
                      </c:pt>
                      <c:pt idx="5159">
                        <c:v>8.2544000000000004</c:v>
                      </c:pt>
                      <c:pt idx="5160">
                        <c:v>8.2560000000000002</c:v>
                      </c:pt>
                      <c:pt idx="5161">
                        <c:v>8.2576000000000001</c:v>
                      </c:pt>
                      <c:pt idx="5162">
                        <c:v>8.2591999999999999</c:v>
                      </c:pt>
                      <c:pt idx="5163">
                        <c:v>8.2607999999999997</c:v>
                      </c:pt>
                      <c:pt idx="5164">
                        <c:v>8.2623999999999995</c:v>
                      </c:pt>
                      <c:pt idx="5165">
                        <c:v>8.2640000000000011</c:v>
                      </c:pt>
                      <c:pt idx="5166">
                        <c:v>8.2656000000000009</c:v>
                      </c:pt>
                      <c:pt idx="5167">
                        <c:v>8.2672000000000008</c:v>
                      </c:pt>
                      <c:pt idx="5168">
                        <c:v>8.2688000000000006</c:v>
                      </c:pt>
                      <c:pt idx="5169">
                        <c:v>8.2704000000000004</c:v>
                      </c:pt>
                      <c:pt idx="5170">
                        <c:v>8.2720000000000002</c:v>
                      </c:pt>
                      <c:pt idx="5171">
                        <c:v>8.2736000000000001</c:v>
                      </c:pt>
                      <c:pt idx="5172">
                        <c:v>8.2751999999999999</c:v>
                      </c:pt>
                      <c:pt idx="5173">
                        <c:v>8.2767999999999997</c:v>
                      </c:pt>
                      <c:pt idx="5174">
                        <c:v>8.2783999999999995</c:v>
                      </c:pt>
                      <c:pt idx="5175">
                        <c:v>8.2800000000000011</c:v>
                      </c:pt>
                      <c:pt idx="5176">
                        <c:v>8.281600000000001</c:v>
                      </c:pt>
                      <c:pt idx="5177">
                        <c:v>8.2832000000000008</c:v>
                      </c:pt>
                      <c:pt idx="5178">
                        <c:v>8.2848000000000006</c:v>
                      </c:pt>
                      <c:pt idx="5179">
                        <c:v>8.2864000000000004</c:v>
                      </c:pt>
                      <c:pt idx="5180">
                        <c:v>8.2880000000000003</c:v>
                      </c:pt>
                      <c:pt idx="5181">
                        <c:v>8.2896000000000001</c:v>
                      </c:pt>
                      <c:pt idx="5182">
                        <c:v>8.2911999999999999</c:v>
                      </c:pt>
                      <c:pt idx="5183">
                        <c:v>8.2927999999999997</c:v>
                      </c:pt>
                      <c:pt idx="5184">
                        <c:v>8.2943999999999996</c:v>
                      </c:pt>
                      <c:pt idx="5185">
                        <c:v>8.2960000000000012</c:v>
                      </c:pt>
                      <c:pt idx="5186">
                        <c:v>8.297600000000001</c:v>
                      </c:pt>
                      <c:pt idx="5187">
                        <c:v>8.2992000000000008</c:v>
                      </c:pt>
                      <c:pt idx="5188">
                        <c:v>8.3008000000000006</c:v>
                      </c:pt>
                      <c:pt idx="5189">
                        <c:v>8.3024000000000004</c:v>
                      </c:pt>
                      <c:pt idx="5190">
                        <c:v>8.3040000000000003</c:v>
                      </c:pt>
                      <c:pt idx="5191">
                        <c:v>8.3056000000000001</c:v>
                      </c:pt>
                      <c:pt idx="5192">
                        <c:v>8.3071999999999999</c:v>
                      </c:pt>
                      <c:pt idx="5193">
                        <c:v>8.3087999999999997</c:v>
                      </c:pt>
                      <c:pt idx="5194">
                        <c:v>8.3103999999999996</c:v>
                      </c:pt>
                      <c:pt idx="5195">
                        <c:v>8.3120000000000012</c:v>
                      </c:pt>
                      <c:pt idx="5196">
                        <c:v>8.313600000000001</c:v>
                      </c:pt>
                      <c:pt idx="5197">
                        <c:v>8.3152000000000008</c:v>
                      </c:pt>
                      <c:pt idx="5198">
                        <c:v>8.3168000000000006</c:v>
                      </c:pt>
                      <c:pt idx="5199">
                        <c:v>8.3184000000000005</c:v>
                      </c:pt>
                      <c:pt idx="5200">
                        <c:v>8.32</c:v>
                      </c:pt>
                      <c:pt idx="5201">
                        <c:v>8.3216000000000001</c:v>
                      </c:pt>
                      <c:pt idx="5202">
                        <c:v>8.3231999999999999</c:v>
                      </c:pt>
                      <c:pt idx="5203">
                        <c:v>8.3247999999999998</c:v>
                      </c:pt>
                      <c:pt idx="5204">
                        <c:v>8.3263999999999996</c:v>
                      </c:pt>
                      <c:pt idx="5205">
                        <c:v>8.3280000000000012</c:v>
                      </c:pt>
                      <c:pt idx="5206">
                        <c:v>8.329600000000001</c:v>
                      </c:pt>
                      <c:pt idx="5207">
                        <c:v>8.3312000000000008</c:v>
                      </c:pt>
                      <c:pt idx="5208">
                        <c:v>8.3328000000000007</c:v>
                      </c:pt>
                      <c:pt idx="5209">
                        <c:v>8.3344000000000005</c:v>
                      </c:pt>
                      <c:pt idx="5210">
                        <c:v>8.3360000000000003</c:v>
                      </c:pt>
                      <c:pt idx="5211">
                        <c:v>8.3376000000000001</c:v>
                      </c:pt>
                      <c:pt idx="5212">
                        <c:v>8.3391999999999999</c:v>
                      </c:pt>
                      <c:pt idx="5213">
                        <c:v>8.3407999999999998</c:v>
                      </c:pt>
                      <c:pt idx="5214">
                        <c:v>8.3423999999999996</c:v>
                      </c:pt>
                      <c:pt idx="5215">
                        <c:v>8.3440000000000012</c:v>
                      </c:pt>
                      <c:pt idx="5216">
                        <c:v>8.345600000000001</c:v>
                      </c:pt>
                      <c:pt idx="5217">
                        <c:v>8.3472000000000008</c:v>
                      </c:pt>
                      <c:pt idx="5218">
                        <c:v>8.3488000000000007</c:v>
                      </c:pt>
                      <c:pt idx="5219">
                        <c:v>8.3504000000000005</c:v>
                      </c:pt>
                      <c:pt idx="5220">
                        <c:v>8.3520000000000003</c:v>
                      </c:pt>
                      <c:pt idx="5221">
                        <c:v>8.3536000000000001</c:v>
                      </c:pt>
                      <c:pt idx="5222">
                        <c:v>8.3552</c:v>
                      </c:pt>
                      <c:pt idx="5223">
                        <c:v>8.3567999999999998</c:v>
                      </c:pt>
                      <c:pt idx="5224">
                        <c:v>8.3583999999999996</c:v>
                      </c:pt>
                      <c:pt idx="5225">
                        <c:v>8.3600000000000012</c:v>
                      </c:pt>
                      <c:pt idx="5226">
                        <c:v>8.361600000000001</c:v>
                      </c:pt>
                      <c:pt idx="5227">
                        <c:v>8.3632000000000009</c:v>
                      </c:pt>
                      <c:pt idx="5228">
                        <c:v>8.3648000000000007</c:v>
                      </c:pt>
                      <c:pt idx="5229">
                        <c:v>8.3664000000000005</c:v>
                      </c:pt>
                      <c:pt idx="5230">
                        <c:v>8.3680000000000003</c:v>
                      </c:pt>
                      <c:pt idx="5231">
                        <c:v>8.3696000000000002</c:v>
                      </c:pt>
                      <c:pt idx="5232">
                        <c:v>8.3712</c:v>
                      </c:pt>
                      <c:pt idx="5233">
                        <c:v>8.3727999999999998</c:v>
                      </c:pt>
                      <c:pt idx="5234">
                        <c:v>8.3743999999999996</c:v>
                      </c:pt>
                      <c:pt idx="5235">
                        <c:v>8.3760000000000012</c:v>
                      </c:pt>
                      <c:pt idx="5236">
                        <c:v>8.377600000000001</c:v>
                      </c:pt>
                      <c:pt idx="5237">
                        <c:v>8.3792000000000009</c:v>
                      </c:pt>
                      <c:pt idx="5238">
                        <c:v>8.3808000000000007</c:v>
                      </c:pt>
                      <c:pt idx="5239">
                        <c:v>8.3824000000000005</c:v>
                      </c:pt>
                      <c:pt idx="5240">
                        <c:v>8.3840000000000003</c:v>
                      </c:pt>
                      <c:pt idx="5241">
                        <c:v>8.3856000000000002</c:v>
                      </c:pt>
                      <c:pt idx="5242">
                        <c:v>8.3872</c:v>
                      </c:pt>
                      <c:pt idx="5243">
                        <c:v>8.3887999999999998</c:v>
                      </c:pt>
                      <c:pt idx="5244">
                        <c:v>8.3903999999999996</c:v>
                      </c:pt>
                      <c:pt idx="5245">
                        <c:v>8.3920000000000012</c:v>
                      </c:pt>
                      <c:pt idx="5246">
                        <c:v>8.3936000000000011</c:v>
                      </c:pt>
                      <c:pt idx="5247">
                        <c:v>8.3952000000000009</c:v>
                      </c:pt>
                      <c:pt idx="5248">
                        <c:v>8.3968000000000007</c:v>
                      </c:pt>
                      <c:pt idx="5249">
                        <c:v>8.3984000000000005</c:v>
                      </c:pt>
                      <c:pt idx="5250">
                        <c:v>8.4</c:v>
                      </c:pt>
                      <c:pt idx="5251">
                        <c:v>8.4016000000000002</c:v>
                      </c:pt>
                      <c:pt idx="5252">
                        <c:v>8.4032</c:v>
                      </c:pt>
                      <c:pt idx="5253">
                        <c:v>8.4047999999999998</c:v>
                      </c:pt>
                      <c:pt idx="5254">
                        <c:v>8.4063999999999997</c:v>
                      </c:pt>
                      <c:pt idx="5255">
                        <c:v>8.4080000000000013</c:v>
                      </c:pt>
                      <c:pt idx="5256">
                        <c:v>8.4096000000000011</c:v>
                      </c:pt>
                      <c:pt idx="5257">
                        <c:v>8.4112000000000009</c:v>
                      </c:pt>
                      <c:pt idx="5258">
                        <c:v>8.4128000000000007</c:v>
                      </c:pt>
                      <c:pt idx="5259">
                        <c:v>8.4144000000000005</c:v>
                      </c:pt>
                      <c:pt idx="5260">
                        <c:v>8.4160000000000004</c:v>
                      </c:pt>
                      <c:pt idx="5261">
                        <c:v>8.4176000000000002</c:v>
                      </c:pt>
                      <c:pt idx="5262">
                        <c:v>8.4192</c:v>
                      </c:pt>
                      <c:pt idx="5263">
                        <c:v>8.4207999999999998</c:v>
                      </c:pt>
                      <c:pt idx="5264">
                        <c:v>8.4223999999999997</c:v>
                      </c:pt>
                      <c:pt idx="5265">
                        <c:v>8.4240000000000013</c:v>
                      </c:pt>
                      <c:pt idx="5266">
                        <c:v>8.4256000000000011</c:v>
                      </c:pt>
                      <c:pt idx="5267">
                        <c:v>8.4272000000000009</c:v>
                      </c:pt>
                      <c:pt idx="5268">
                        <c:v>8.4288000000000007</c:v>
                      </c:pt>
                      <c:pt idx="5269">
                        <c:v>8.4304000000000006</c:v>
                      </c:pt>
                      <c:pt idx="5270">
                        <c:v>8.4320000000000004</c:v>
                      </c:pt>
                      <c:pt idx="5271">
                        <c:v>8.4336000000000002</c:v>
                      </c:pt>
                      <c:pt idx="5272">
                        <c:v>8.4352</c:v>
                      </c:pt>
                      <c:pt idx="5273">
                        <c:v>8.4367999999999999</c:v>
                      </c:pt>
                      <c:pt idx="5274">
                        <c:v>8.4383999999999997</c:v>
                      </c:pt>
                      <c:pt idx="5275">
                        <c:v>8.4400000000000013</c:v>
                      </c:pt>
                      <c:pt idx="5276">
                        <c:v>8.4416000000000011</c:v>
                      </c:pt>
                      <c:pt idx="5277">
                        <c:v>8.4432000000000009</c:v>
                      </c:pt>
                      <c:pt idx="5278">
                        <c:v>8.4448000000000008</c:v>
                      </c:pt>
                      <c:pt idx="5279">
                        <c:v>8.4464000000000006</c:v>
                      </c:pt>
                      <c:pt idx="5280">
                        <c:v>8.4480000000000004</c:v>
                      </c:pt>
                      <c:pt idx="5281">
                        <c:v>8.4496000000000002</c:v>
                      </c:pt>
                      <c:pt idx="5282">
                        <c:v>8.4512</c:v>
                      </c:pt>
                      <c:pt idx="5283">
                        <c:v>8.4527999999999999</c:v>
                      </c:pt>
                      <c:pt idx="5284">
                        <c:v>8.4543999999999997</c:v>
                      </c:pt>
                      <c:pt idx="5285">
                        <c:v>8.4559999999999995</c:v>
                      </c:pt>
                      <c:pt idx="5286">
                        <c:v>8.4576000000000011</c:v>
                      </c:pt>
                      <c:pt idx="5287">
                        <c:v>8.4592000000000009</c:v>
                      </c:pt>
                      <c:pt idx="5288">
                        <c:v>8.4608000000000008</c:v>
                      </c:pt>
                      <c:pt idx="5289">
                        <c:v>8.4624000000000006</c:v>
                      </c:pt>
                      <c:pt idx="5290">
                        <c:v>8.4640000000000004</c:v>
                      </c:pt>
                      <c:pt idx="5291">
                        <c:v>8.4656000000000002</c:v>
                      </c:pt>
                      <c:pt idx="5292">
                        <c:v>8.4672000000000001</c:v>
                      </c:pt>
                      <c:pt idx="5293">
                        <c:v>8.4687999999999999</c:v>
                      </c:pt>
                      <c:pt idx="5294">
                        <c:v>8.4703999999999997</c:v>
                      </c:pt>
                      <c:pt idx="5295">
                        <c:v>8.4719999999999995</c:v>
                      </c:pt>
                      <c:pt idx="5296">
                        <c:v>8.4736000000000011</c:v>
                      </c:pt>
                      <c:pt idx="5297">
                        <c:v>8.475200000000001</c:v>
                      </c:pt>
                      <c:pt idx="5298">
                        <c:v>8.4768000000000008</c:v>
                      </c:pt>
                      <c:pt idx="5299">
                        <c:v>8.4784000000000006</c:v>
                      </c:pt>
                      <c:pt idx="5300">
                        <c:v>8.48</c:v>
                      </c:pt>
                      <c:pt idx="5301">
                        <c:v>8.4816000000000003</c:v>
                      </c:pt>
                      <c:pt idx="5302">
                        <c:v>8.4832000000000001</c:v>
                      </c:pt>
                      <c:pt idx="5303">
                        <c:v>8.4847999999999999</c:v>
                      </c:pt>
                      <c:pt idx="5304">
                        <c:v>8.4863999999999997</c:v>
                      </c:pt>
                      <c:pt idx="5305">
                        <c:v>8.4879999999999995</c:v>
                      </c:pt>
                      <c:pt idx="5306">
                        <c:v>8.4896000000000011</c:v>
                      </c:pt>
                      <c:pt idx="5307">
                        <c:v>8.491200000000001</c:v>
                      </c:pt>
                      <c:pt idx="5308">
                        <c:v>8.4928000000000008</c:v>
                      </c:pt>
                      <c:pt idx="5309">
                        <c:v>8.4944000000000006</c:v>
                      </c:pt>
                      <c:pt idx="5310">
                        <c:v>8.4960000000000004</c:v>
                      </c:pt>
                      <c:pt idx="5311">
                        <c:v>8.4976000000000003</c:v>
                      </c:pt>
                      <c:pt idx="5312">
                        <c:v>8.4992000000000001</c:v>
                      </c:pt>
                      <c:pt idx="5313">
                        <c:v>8.5007999999999999</c:v>
                      </c:pt>
                      <c:pt idx="5314">
                        <c:v>8.5023999999999997</c:v>
                      </c:pt>
                      <c:pt idx="5315">
                        <c:v>8.5039999999999996</c:v>
                      </c:pt>
                      <c:pt idx="5316">
                        <c:v>8.5056000000000012</c:v>
                      </c:pt>
                      <c:pt idx="5317">
                        <c:v>8.507200000000001</c:v>
                      </c:pt>
                      <c:pt idx="5318">
                        <c:v>8.5088000000000008</c:v>
                      </c:pt>
                      <c:pt idx="5319">
                        <c:v>8.5104000000000006</c:v>
                      </c:pt>
                      <c:pt idx="5320">
                        <c:v>8.5120000000000005</c:v>
                      </c:pt>
                      <c:pt idx="5321">
                        <c:v>8.5136000000000003</c:v>
                      </c:pt>
                      <c:pt idx="5322">
                        <c:v>8.5152000000000001</c:v>
                      </c:pt>
                      <c:pt idx="5323">
                        <c:v>8.5167999999999999</c:v>
                      </c:pt>
                      <c:pt idx="5324">
                        <c:v>8.5183999999999997</c:v>
                      </c:pt>
                      <c:pt idx="5325">
                        <c:v>8.52</c:v>
                      </c:pt>
                      <c:pt idx="5326">
                        <c:v>8.5216000000000012</c:v>
                      </c:pt>
                      <c:pt idx="5327">
                        <c:v>8.523200000000001</c:v>
                      </c:pt>
                      <c:pt idx="5328">
                        <c:v>8.5248000000000008</c:v>
                      </c:pt>
                      <c:pt idx="5329">
                        <c:v>8.5264000000000006</c:v>
                      </c:pt>
                      <c:pt idx="5330">
                        <c:v>8.5280000000000005</c:v>
                      </c:pt>
                      <c:pt idx="5331">
                        <c:v>8.5296000000000003</c:v>
                      </c:pt>
                      <c:pt idx="5332">
                        <c:v>8.5312000000000001</c:v>
                      </c:pt>
                      <c:pt idx="5333">
                        <c:v>8.5327999999999999</c:v>
                      </c:pt>
                      <c:pt idx="5334">
                        <c:v>8.5343999999999998</c:v>
                      </c:pt>
                      <c:pt idx="5335">
                        <c:v>8.5359999999999996</c:v>
                      </c:pt>
                      <c:pt idx="5336">
                        <c:v>8.5376000000000012</c:v>
                      </c:pt>
                      <c:pt idx="5337">
                        <c:v>8.539200000000001</c:v>
                      </c:pt>
                      <c:pt idx="5338">
                        <c:v>8.5408000000000008</c:v>
                      </c:pt>
                      <c:pt idx="5339">
                        <c:v>8.5424000000000007</c:v>
                      </c:pt>
                      <c:pt idx="5340">
                        <c:v>8.5440000000000005</c:v>
                      </c:pt>
                      <c:pt idx="5341">
                        <c:v>8.5456000000000003</c:v>
                      </c:pt>
                      <c:pt idx="5342">
                        <c:v>8.5472000000000001</c:v>
                      </c:pt>
                      <c:pt idx="5343">
                        <c:v>8.5488</c:v>
                      </c:pt>
                      <c:pt idx="5344">
                        <c:v>8.5503999999999998</c:v>
                      </c:pt>
                      <c:pt idx="5345">
                        <c:v>8.5519999999999996</c:v>
                      </c:pt>
                      <c:pt idx="5346">
                        <c:v>8.5536000000000012</c:v>
                      </c:pt>
                      <c:pt idx="5347">
                        <c:v>8.555200000000001</c:v>
                      </c:pt>
                      <c:pt idx="5348">
                        <c:v>8.5568000000000008</c:v>
                      </c:pt>
                      <c:pt idx="5349">
                        <c:v>8.5584000000000007</c:v>
                      </c:pt>
                      <c:pt idx="5350">
                        <c:v>8.56</c:v>
                      </c:pt>
                      <c:pt idx="5351">
                        <c:v>8.5616000000000003</c:v>
                      </c:pt>
                      <c:pt idx="5352">
                        <c:v>8.5632000000000001</c:v>
                      </c:pt>
                      <c:pt idx="5353">
                        <c:v>8.5648</c:v>
                      </c:pt>
                      <c:pt idx="5354">
                        <c:v>8.5663999999999998</c:v>
                      </c:pt>
                      <c:pt idx="5355">
                        <c:v>8.5679999999999996</c:v>
                      </c:pt>
                      <c:pt idx="5356">
                        <c:v>8.5696000000000012</c:v>
                      </c:pt>
                      <c:pt idx="5357">
                        <c:v>8.571200000000001</c:v>
                      </c:pt>
                      <c:pt idx="5358">
                        <c:v>8.5728000000000009</c:v>
                      </c:pt>
                      <c:pt idx="5359">
                        <c:v>8.5744000000000007</c:v>
                      </c:pt>
                      <c:pt idx="5360">
                        <c:v>8.5760000000000005</c:v>
                      </c:pt>
                      <c:pt idx="5361">
                        <c:v>8.5776000000000003</c:v>
                      </c:pt>
                      <c:pt idx="5362">
                        <c:v>8.5792000000000002</c:v>
                      </c:pt>
                      <c:pt idx="5363">
                        <c:v>8.5808</c:v>
                      </c:pt>
                      <c:pt idx="5364">
                        <c:v>8.5823999999999998</c:v>
                      </c:pt>
                      <c:pt idx="5365">
                        <c:v>8.5839999999999996</c:v>
                      </c:pt>
                      <c:pt idx="5366">
                        <c:v>8.5856000000000012</c:v>
                      </c:pt>
                      <c:pt idx="5367">
                        <c:v>8.5872000000000011</c:v>
                      </c:pt>
                      <c:pt idx="5368">
                        <c:v>8.5888000000000009</c:v>
                      </c:pt>
                      <c:pt idx="5369">
                        <c:v>8.5904000000000007</c:v>
                      </c:pt>
                      <c:pt idx="5370">
                        <c:v>8.5920000000000005</c:v>
                      </c:pt>
                      <c:pt idx="5371">
                        <c:v>8.5936000000000003</c:v>
                      </c:pt>
                      <c:pt idx="5372">
                        <c:v>8.5952000000000002</c:v>
                      </c:pt>
                      <c:pt idx="5373">
                        <c:v>8.5968</c:v>
                      </c:pt>
                      <c:pt idx="5374">
                        <c:v>8.5983999999999998</c:v>
                      </c:pt>
                      <c:pt idx="5375">
                        <c:v>8.6</c:v>
                      </c:pt>
                      <c:pt idx="5376">
                        <c:v>8.6016000000000012</c:v>
                      </c:pt>
                      <c:pt idx="5377">
                        <c:v>8.6032000000000011</c:v>
                      </c:pt>
                      <c:pt idx="5378">
                        <c:v>8.6048000000000009</c:v>
                      </c:pt>
                      <c:pt idx="5379">
                        <c:v>8.6064000000000007</c:v>
                      </c:pt>
                      <c:pt idx="5380">
                        <c:v>8.6080000000000005</c:v>
                      </c:pt>
                      <c:pt idx="5381">
                        <c:v>8.6096000000000004</c:v>
                      </c:pt>
                      <c:pt idx="5382">
                        <c:v>8.6112000000000002</c:v>
                      </c:pt>
                      <c:pt idx="5383">
                        <c:v>8.6128</c:v>
                      </c:pt>
                      <c:pt idx="5384">
                        <c:v>8.6143999999999998</c:v>
                      </c:pt>
                      <c:pt idx="5385">
                        <c:v>8.6159999999999997</c:v>
                      </c:pt>
                      <c:pt idx="5386">
                        <c:v>8.6176000000000013</c:v>
                      </c:pt>
                      <c:pt idx="5387">
                        <c:v>8.6192000000000011</c:v>
                      </c:pt>
                      <c:pt idx="5388">
                        <c:v>8.6208000000000009</c:v>
                      </c:pt>
                      <c:pt idx="5389">
                        <c:v>8.6224000000000007</c:v>
                      </c:pt>
                      <c:pt idx="5390">
                        <c:v>8.6240000000000006</c:v>
                      </c:pt>
                      <c:pt idx="5391">
                        <c:v>8.6256000000000004</c:v>
                      </c:pt>
                      <c:pt idx="5392">
                        <c:v>8.6272000000000002</c:v>
                      </c:pt>
                      <c:pt idx="5393">
                        <c:v>8.6288</c:v>
                      </c:pt>
                      <c:pt idx="5394">
                        <c:v>8.6303999999999998</c:v>
                      </c:pt>
                      <c:pt idx="5395">
                        <c:v>8.6319999999999997</c:v>
                      </c:pt>
                      <c:pt idx="5396">
                        <c:v>8.6336000000000013</c:v>
                      </c:pt>
                      <c:pt idx="5397">
                        <c:v>8.6352000000000011</c:v>
                      </c:pt>
                      <c:pt idx="5398">
                        <c:v>8.6368000000000009</c:v>
                      </c:pt>
                      <c:pt idx="5399">
                        <c:v>8.6384000000000007</c:v>
                      </c:pt>
                      <c:pt idx="5400">
                        <c:v>8.64</c:v>
                      </c:pt>
                      <c:pt idx="5401">
                        <c:v>8.6416000000000004</c:v>
                      </c:pt>
                      <c:pt idx="5402">
                        <c:v>8.6432000000000002</c:v>
                      </c:pt>
                      <c:pt idx="5403">
                        <c:v>8.6448</c:v>
                      </c:pt>
                      <c:pt idx="5404">
                        <c:v>8.6463999999999999</c:v>
                      </c:pt>
                      <c:pt idx="5405">
                        <c:v>8.6479999999999997</c:v>
                      </c:pt>
                      <c:pt idx="5406">
                        <c:v>8.6496000000000013</c:v>
                      </c:pt>
                      <c:pt idx="5407">
                        <c:v>8.6512000000000011</c:v>
                      </c:pt>
                      <c:pt idx="5408">
                        <c:v>8.6528000000000009</c:v>
                      </c:pt>
                      <c:pt idx="5409">
                        <c:v>8.6544000000000008</c:v>
                      </c:pt>
                      <c:pt idx="5410">
                        <c:v>8.6560000000000006</c:v>
                      </c:pt>
                      <c:pt idx="5411">
                        <c:v>8.6576000000000004</c:v>
                      </c:pt>
                      <c:pt idx="5412">
                        <c:v>8.6592000000000002</c:v>
                      </c:pt>
                      <c:pt idx="5413">
                        <c:v>8.6608000000000001</c:v>
                      </c:pt>
                      <c:pt idx="5414">
                        <c:v>8.6623999999999999</c:v>
                      </c:pt>
                      <c:pt idx="5415">
                        <c:v>8.6639999999999997</c:v>
                      </c:pt>
                      <c:pt idx="5416">
                        <c:v>8.6656000000000013</c:v>
                      </c:pt>
                      <c:pt idx="5417">
                        <c:v>8.6672000000000011</c:v>
                      </c:pt>
                      <c:pt idx="5418">
                        <c:v>8.6688000000000009</c:v>
                      </c:pt>
                      <c:pt idx="5419">
                        <c:v>8.6704000000000008</c:v>
                      </c:pt>
                      <c:pt idx="5420">
                        <c:v>8.6720000000000006</c:v>
                      </c:pt>
                      <c:pt idx="5421">
                        <c:v>8.6736000000000004</c:v>
                      </c:pt>
                      <c:pt idx="5422">
                        <c:v>8.6752000000000002</c:v>
                      </c:pt>
                      <c:pt idx="5423">
                        <c:v>8.6768000000000001</c:v>
                      </c:pt>
                      <c:pt idx="5424">
                        <c:v>8.6783999999999999</c:v>
                      </c:pt>
                      <c:pt idx="5425">
                        <c:v>8.68</c:v>
                      </c:pt>
                      <c:pt idx="5426">
                        <c:v>8.6815999999999995</c:v>
                      </c:pt>
                      <c:pt idx="5427">
                        <c:v>8.6832000000000011</c:v>
                      </c:pt>
                      <c:pt idx="5428">
                        <c:v>8.684800000000001</c:v>
                      </c:pt>
                      <c:pt idx="5429">
                        <c:v>8.6864000000000008</c:v>
                      </c:pt>
                      <c:pt idx="5430">
                        <c:v>8.6880000000000006</c:v>
                      </c:pt>
                      <c:pt idx="5431">
                        <c:v>8.6896000000000004</c:v>
                      </c:pt>
                      <c:pt idx="5432">
                        <c:v>8.6912000000000003</c:v>
                      </c:pt>
                      <c:pt idx="5433">
                        <c:v>8.6928000000000001</c:v>
                      </c:pt>
                      <c:pt idx="5434">
                        <c:v>8.6943999999999999</c:v>
                      </c:pt>
                      <c:pt idx="5435">
                        <c:v>8.6959999999999997</c:v>
                      </c:pt>
                      <c:pt idx="5436">
                        <c:v>8.6975999999999996</c:v>
                      </c:pt>
                      <c:pt idx="5437">
                        <c:v>8.6992000000000012</c:v>
                      </c:pt>
                      <c:pt idx="5438">
                        <c:v>8.700800000000001</c:v>
                      </c:pt>
                      <c:pt idx="5439">
                        <c:v>8.7024000000000008</c:v>
                      </c:pt>
                      <c:pt idx="5440">
                        <c:v>8.7040000000000006</c:v>
                      </c:pt>
                      <c:pt idx="5441">
                        <c:v>8.7056000000000004</c:v>
                      </c:pt>
                      <c:pt idx="5442">
                        <c:v>8.7072000000000003</c:v>
                      </c:pt>
                      <c:pt idx="5443">
                        <c:v>8.7088000000000001</c:v>
                      </c:pt>
                      <c:pt idx="5444">
                        <c:v>8.7103999999999999</c:v>
                      </c:pt>
                      <c:pt idx="5445">
                        <c:v>8.7119999999999997</c:v>
                      </c:pt>
                      <c:pt idx="5446">
                        <c:v>8.7135999999999996</c:v>
                      </c:pt>
                      <c:pt idx="5447">
                        <c:v>8.7152000000000012</c:v>
                      </c:pt>
                      <c:pt idx="5448">
                        <c:v>8.716800000000001</c:v>
                      </c:pt>
                      <c:pt idx="5449">
                        <c:v>8.7184000000000008</c:v>
                      </c:pt>
                      <c:pt idx="5450">
                        <c:v>8.7200000000000006</c:v>
                      </c:pt>
                      <c:pt idx="5451">
                        <c:v>8.7216000000000005</c:v>
                      </c:pt>
                      <c:pt idx="5452">
                        <c:v>8.7232000000000003</c:v>
                      </c:pt>
                      <c:pt idx="5453">
                        <c:v>8.7248000000000001</c:v>
                      </c:pt>
                      <c:pt idx="5454">
                        <c:v>8.7263999999999999</c:v>
                      </c:pt>
                      <c:pt idx="5455">
                        <c:v>8.7279999999999998</c:v>
                      </c:pt>
                      <c:pt idx="5456">
                        <c:v>8.7295999999999996</c:v>
                      </c:pt>
                      <c:pt idx="5457">
                        <c:v>8.7312000000000012</c:v>
                      </c:pt>
                      <c:pt idx="5458">
                        <c:v>8.732800000000001</c:v>
                      </c:pt>
                      <c:pt idx="5459">
                        <c:v>8.7344000000000008</c:v>
                      </c:pt>
                      <c:pt idx="5460">
                        <c:v>8.7360000000000007</c:v>
                      </c:pt>
                      <c:pt idx="5461">
                        <c:v>8.7376000000000005</c:v>
                      </c:pt>
                      <c:pt idx="5462">
                        <c:v>8.7392000000000003</c:v>
                      </c:pt>
                      <c:pt idx="5463">
                        <c:v>8.7408000000000001</c:v>
                      </c:pt>
                      <c:pt idx="5464">
                        <c:v>8.7423999999999999</c:v>
                      </c:pt>
                      <c:pt idx="5465">
                        <c:v>8.7439999999999998</c:v>
                      </c:pt>
                      <c:pt idx="5466">
                        <c:v>8.7455999999999996</c:v>
                      </c:pt>
                      <c:pt idx="5467">
                        <c:v>8.7472000000000012</c:v>
                      </c:pt>
                      <c:pt idx="5468">
                        <c:v>8.748800000000001</c:v>
                      </c:pt>
                      <c:pt idx="5469">
                        <c:v>8.7504000000000008</c:v>
                      </c:pt>
                      <c:pt idx="5470">
                        <c:v>8.7520000000000007</c:v>
                      </c:pt>
                      <c:pt idx="5471">
                        <c:v>8.7536000000000005</c:v>
                      </c:pt>
                      <c:pt idx="5472">
                        <c:v>8.7552000000000003</c:v>
                      </c:pt>
                      <c:pt idx="5473">
                        <c:v>8.7568000000000001</c:v>
                      </c:pt>
                      <c:pt idx="5474">
                        <c:v>8.7584</c:v>
                      </c:pt>
                      <c:pt idx="5475">
                        <c:v>8.76</c:v>
                      </c:pt>
                      <c:pt idx="5476">
                        <c:v>8.7615999999999996</c:v>
                      </c:pt>
                      <c:pt idx="5477">
                        <c:v>8.7632000000000012</c:v>
                      </c:pt>
                      <c:pt idx="5478">
                        <c:v>8.764800000000001</c:v>
                      </c:pt>
                      <c:pt idx="5479">
                        <c:v>8.7664000000000009</c:v>
                      </c:pt>
                      <c:pt idx="5480">
                        <c:v>8.7680000000000007</c:v>
                      </c:pt>
                      <c:pt idx="5481">
                        <c:v>8.7696000000000005</c:v>
                      </c:pt>
                      <c:pt idx="5482">
                        <c:v>8.7712000000000003</c:v>
                      </c:pt>
                      <c:pt idx="5483">
                        <c:v>8.7728000000000002</c:v>
                      </c:pt>
                      <c:pt idx="5484">
                        <c:v>8.7744</c:v>
                      </c:pt>
                      <c:pt idx="5485">
                        <c:v>8.7759999999999998</c:v>
                      </c:pt>
                      <c:pt idx="5486">
                        <c:v>8.7775999999999996</c:v>
                      </c:pt>
                      <c:pt idx="5487">
                        <c:v>8.7792000000000012</c:v>
                      </c:pt>
                      <c:pt idx="5488">
                        <c:v>8.780800000000001</c:v>
                      </c:pt>
                      <c:pt idx="5489">
                        <c:v>8.7824000000000009</c:v>
                      </c:pt>
                      <c:pt idx="5490">
                        <c:v>8.7840000000000007</c:v>
                      </c:pt>
                      <c:pt idx="5491">
                        <c:v>8.7856000000000005</c:v>
                      </c:pt>
                      <c:pt idx="5492">
                        <c:v>8.7872000000000003</c:v>
                      </c:pt>
                      <c:pt idx="5493">
                        <c:v>8.7888000000000002</c:v>
                      </c:pt>
                      <c:pt idx="5494">
                        <c:v>8.7904</c:v>
                      </c:pt>
                      <c:pt idx="5495">
                        <c:v>8.7919999999999998</c:v>
                      </c:pt>
                      <c:pt idx="5496">
                        <c:v>8.7935999999999996</c:v>
                      </c:pt>
                      <c:pt idx="5497">
                        <c:v>8.7952000000000012</c:v>
                      </c:pt>
                      <c:pt idx="5498">
                        <c:v>8.7968000000000011</c:v>
                      </c:pt>
                      <c:pt idx="5499">
                        <c:v>8.7984000000000009</c:v>
                      </c:pt>
                      <c:pt idx="5500">
                        <c:v>8.8000000000000007</c:v>
                      </c:pt>
                      <c:pt idx="5501">
                        <c:v>8.8016000000000005</c:v>
                      </c:pt>
                      <c:pt idx="5502">
                        <c:v>8.8032000000000004</c:v>
                      </c:pt>
                      <c:pt idx="5503">
                        <c:v>8.8048000000000002</c:v>
                      </c:pt>
                      <c:pt idx="5504">
                        <c:v>8.8064</c:v>
                      </c:pt>
                      <c:pt idx="5505">
                        <c:v>8.8079999999999998</c:v>
                      </c:pt>
                      <c:pt idx="5506">
                        <c:v>8.8095999999999997</c:v>
                      </c:pt>
                      <c:pt idx="5507">
                        <c:v>8.8112000000000013</c:v>
                      </c:pt>
                      <c:pt idx="5508">
                        <c:v>8.8128000000000011</c:v>
                      </c:pt>
                      <c:pt idx="5509">
                        <c:v>8.8144000000000009</c:v>
                      </c:pt>
                      <c:pt idx="5510">
                        <c:v>8.8160000000000007</c:v>
                      </c:pt>
                      <c:pt idx="5511">
                        <c:v>8.8176000000000005</c:v>
                      </c:pt>
                      <c:pt idx="5512">
                        <c:v>8.8192000000000004</c:v>
                      </c:pt>
                      <c:pt idx="5513">
                        <c:v>8.8208000000000002</c:v>
                      </c:pt>
                      <c:pt idx="5514">
                        <c:v>8.8224</c:v>
                      </c:pt>
                      <c:pt idx="5515">
                        <c:v>8.8239999999999998</c:v>
                      </c:pt>
                      <c:pt idx="5516">
                        <c:v>8.8255999999999997</c:v>
                      </c:pt>
                      <c:pt idx="5517">
                        <c:v>8.8272000000000013</c:v>
                      </c:pt>
                      <c:pt idx="5518">
                        <c:v>8.8288000000000011</c:v>
                      </c:pt>
                      <c:pt idx="5519">
                        <c:v>8.8304000000000009</c:v>
                      </c:pt>
                      <c:pt idx="5520">
                        <c:v>8.8320000000000007</c:v>
                      </c:pt>
                      <c:pt idx="5521">
                        <c:v>8.8336000000000006</c:v>
                      </c:pt>
                      <c:pt idx="5522">
                        <c:v>8.8352000000000004</c:v>
                      </c:pt>
                      <c:pt idx="5523">
                        <c:v>8.8368000000000002</c:v>
                      </c:pt>
                      <c:pt idx="5524">
                        <c:v>8.8384</c:v>
                      </c:pt>
                      <c:pt idx="5525">
                        <c:v>8.84</c:v>
                      </c:pt>
                      <c:pt idx="5526">
                        <c:v>8.8415999999999997</c:v>
                      </c:pt>
                      <c:pt idx="5527">
                        <c:v>8.8432000000000013</c:v>
                      </c:pt>
                      <c:pt idx="5528">
                        <c:v>8.8448000000000011</c:v>
                      </c:pt>
                      <c:pt idx="5529">
                        <c:v>8.8464000000000009</c:v>
                      </c:pt>
                      <c:pt idx="5530">
                        <c:v>8.8480000000000008</c:v>
                      </c:pt>
                      <c:pt idx="5531">
                        <c:v>8.8496000000000006</c:v>
                      </c:pt>
                      <c:pt idx="5532">
                        <c:v>8.8512000000000004</c:v>
                      </c:pt>
                      <c:pt idx="5533">
                        <c:v>8.8528000000000002</c:v>
                      </c:pt>
                      <c:pt idx="5534">
                        <c:v>8.8544</c:v>
                      </c:pt>
                      <c:pt idx="5535">
                        <c:v>8.8559999999999999</c:v>
                      </c:pt>
                      <c:pt idx="5536">
                        <c:v>8.8575999999999997</c:v>
                      </c:pt>
                      <c:pt idx="5537">
                        <c:v>8.8592000000000013</c:v>
                      </c:pt>
                      <c:pt idx="5538">
                        <c:v>8.8608000000000011</c:v>
                      </c:pt>
                      <c:pt idx="5539">
                        <c:v>8.8624000000000009</c:v>
                      </c:pt>
                      <c:pt idx="5540">
                        <c:v>8.8640000000000008</c:v>
                      </c:pt>
                      <c:pt idx="5541">
                        <c:v>8.8656000000000006</c:v>
                      </c:pt>
                      <c:pt idx="5542">
                        <c:v>8.8672000000000004</c:v>
                      </c:pt>
                      <c:pt idx="5543">
                        <c:v>8.8688000000000002</c:v>
                      </c:pt>
                      <c:pt idx="5544">
                        <c:v>8.8704000000000001</c:v>
                      </c:pt>
                      <c:pt idx="5545">
                        <c:v>8.8719999999999999</c:v>
                      </c:pt>
                      <c:pt idx="5546">
                        <c:v>8.8735999999999997</c:v>
                      </c:pt>
                      <c:pt idx="5547">
                        <c:v>8.8752000000000013</c:v>
                      </c:pt>
                      <c:pt idx="5548">
                        <c:v>8.8768000000000011</c:v>
                      </c:pt>
                      <c:pt idx="5549">
                        <c:v>8.878400000000001</c:v>
                      </c:pt>
                      <c:pt idx="5550">
                        <c:v>8.8800000000000008</c:v>
                      </c:pt>
                      <c:pt idx="5551">
                        <c:v>8.8816000000000006</c:v>
                      </c:pt>
                      <c:pt idx="5552">
                        <c:v>8.8832000000000004</c:v>
                      </c:pt>
                      <c:pt idx="5553">
                        <c:v>8.8848000000000003</c:v>
                      </c:pt>
                      <c:pt idx="5554">
                        <c:v>8.8864000000000001</c:v>
                      </c:pt>
                      <c:pt idx="5555">
                        <c:v>8.8879999999999999</c:v>
                      </c:pt>
                      <c:pt idx="5556">
                        <c:v>8.8895999999999997</c:v>
                      </c:pt>
                      <c:pt idx="5557">
                        <c:v>8.8911999999999995</c:v>
                      </c:pt>
                      <c:pt idx="5558">
                        <c:v>8.8928000000000011</c:v>
                      </c:pt>
                      <c:pt idx="5559">
                        <c:v>8.894400000000001</c:v>
                      </c:pt>
                      <c:pt idx="5560">
                        <c:v>8.8960000000000008</c:v>
                      </c:pt>
                      <c:pt idx="5561">
                        <c:v>8.8976000000000006</c:v>
                      </c:pt>
                      <c:pt idx="5562">
                        <c:v>8.8992000000000004</c:v>
                      </c:pt>
                      <c:pt idx="5563">
                        <c:v>8.9008000000000003</c:v>
                      </c:pt>
                      <c:pt idx="5564">
                        <c:v>8.9024000000000001</c:v>
                      </c:pt>
                      <c:pt idx="5565">
                        <c:v>8.9039999999999999</c:v>
                      </c:pt>
                      <c:pt idx="5566">
                        <c:v>8.9055999999999997</c:v>
                      </c:pt>
                      <c:pt idx="5567">
                        <c:v>8.9071999999999996</c:v>
                      </c:pt>
                      <c:pt idx="5568">
                        <c:v>8.9088000000000012</c:v>
                      </c:pt>
                      <c:pt idx="5569">
                        <c:v>8.910400000000001</c:v>
                      </c:pt>
                      <c:pt idx="5570">
                        <c:v>8.9120000000000008</c:v>
                      </c:pt>
                      <c:pt idx="5571">
                        <c:v>8.9136000000000006</c:v>
                      </c:pt>
                      <c:pt idx="5572">
                        <c:v>8.9152000000000005</c:v>
                      </c:pt>
                      <c:pt idx="5573">
                        <c:v>8.9168000000000003</c:v>
                      </c:pt>
                      <c:pt idx="5574">
                        <c:v>8.9184000000000001</c:v>
                      </c:pt>
                      <c:pt idx="5575">
                        <c:v>8.92</c:v>
                      </c:pt>
                      <c:pt idx="5576">
                        <c:v>8.9215999999999998</c:v>
                      </c:pt>
                      <c:pt idx="5577">
                        <c:v>8.9231999999999996</c:v>
                      </c:pt>
                      <c:pt idx="5578">
                        <c:v>8.9248000000000012</c:v>
                      </c:pt>
                      <c:pt idx="5579">
                        <c:v>8.926400000000001</c:v>
                      </c:pt>
                      <c:pt idx="5580">
                        <c:v>8.9280000000000008</c:v>
                      </c:pt>
                      <c:pt idx="5581">
                        <c:v>8.9296000000000006</c:v>
                      </c:pt>
                      <c:pt idx="5582">
                        <c:v>8.9312000000000005</c:v>
                      </c:pt>
                      <c:pt idx="5583">
                        <c:v>8.9328000000000003</c:v>
                      </c:pt>
                      <c:pt idx="5584">
                        <c:v>8.9344000000000001</c:v>
                      </c:pt>
                      <c:pt idx="5585">
                        <c:v>8.9359999999999999</c:v>
                      </c:pt>
                      <c:pt idx="5586">
                        <c:v>8.9375999999999998</c:v>
                      </c:pt>
                      <c:pt idx="5587">
                        <c:v>8.9391999999999996</c:v>
                      </c:pt>
                      <c:pt idx="5588">
                        <c:v>8.9408000000000012</c:v>
                      </c:pt>
                      <c:pt idx="5589">
                        <c:v>8.942400000000001</c:v>
                      </c:pt>
                      <c:pt idx="5590">
                        <c:v>8.9440000000000008</c:v>
                      </c:pt>
                      <c:pt idx="5591">
                        <c:v>8.9456000000000007</c:v>
                      </c:pt>
                      <c:pt idx="5592">
                        <c:v>8.9472000000000005</c:v>
                      </c:pt>
                      <c:pt idx="5593">
                        <c:v>8.9488000000000003</c:v>
                      </c:pt>
                      <c:pt idx="5594">
                        <c:v>8.9504000000000001</c:v>
                      </c:pt>
                      <c:pt idx="5595">
                        <c:v>8.952</c:v>
                      </c:pt>
                      <c:pt idx="5596">
                        <c:v>8.9535999999999998</c:v>
                      </c:pt>
                      <c:pt idx="5597">
                        <c:v>8.9551999999999996</c:v>
                      </c:pt>
                      <c:pt idx="5598">
                        <c:v>8.9568000000000012</c:v>
                      </c:pt>
                      <c:pt idx="5599">
                        <c:v>8.958400000000001</c:v>
                      </c:pt>
                      <c:pt idx="5600">
                        <c:v>8.9600000000000009</c:v>
                      </c:pt>
                      <c:pt idx="5601">
                        <c:v>8.9616000000000007</c:v>
                      </c:pt>
                      <c:pt idx="5602">
                        <c:v>8.9632000000000005</c:v>
                      </c:pt>
                      <c:pt idx="5603">
                        <c:v>8.9648000000000003</c:v>
                      </c:pt>
                      <c:pt idx="5604">
                        <c:v>8.9664000000000001</c:v>
                      </c:pt>
                      <c:pt idx="5605">
                        <c:v>8.968</c:v>
                      </c:pt>
                      <c:pt idx="5606">
                        <c:v>8.9695999999999998</c:v>
                      </c:pt>
                      <c:pt idx="5607">
                        <c:v>8.9711999999999996</c:v>
                      </c:pt>
                      <c:pt idx="5608">
                        <c:v>8.9728000000000012</c:v>
                      </c:pt>
                      <c:pt idx="5609">
                        <c:v>8.974400000000001</c:v>
                      </c:pt>
                      <c:pt idx="5610">
                        <c:v>8.9760000000000009</c:v>
                      </c:pt>
                      <c:pt idx="5611">
                        <c:v>8.9776000000000007</c:v>
                      </c:pt>
                      <c:pt idx="5612">
                        <c:v>8.9792000000000005</c:v>
                      </c:pt>
                      <c:pt idx="5613">
                        <c:v>8.9808000000000003</c:v>
                      </c:pt>
                      <c:pt idx="5614">
                        <c:v>8.9824000000000002</c:v>
                      </c:pt>
                      <c:pt idx="5615">
                        <c:v>8.984</c:v>
                      </c:pt>
                      <c:pt idx="5616">
                        <c:v>8.9855999999999998</c:v>
                      </c:pt>
                      <c:pt idx="5617">
                        <c:v>8.9871999999999996</c:v>
                      </c:pt>
                      <c:pt idx="5618">
                        <c:v>8.9888000000000012</c:v>
                      </c:pt>
                      <c:pt idx="5619">
                        <c:v>8.9904000000000011</c:v>
                      </c:pt>
                      <c:pt idx="5620">
                        <c:v>8.9920000000000009</c:v>
                      </c:pt>
                      <c:pt idx="5621">
                        <c:v>8.9936000000000007</c:v>
                      </c:pt>
                      <c:pt idx="5622">
                        <c:v>8.9952000000000005</c:v>
                      </c:pt>
                      <c:pt idx="5623">
                        <c:v>8.9968000000000004</c:v>
                      </c:pt>
                      <c:pt idx="5624">
                        <c:v>8.9984000000000002</c:v>
                      </c:pt>
                      <c:pt idx="5625">
                        <c:v>9</c:v>
                      </c:pt>
                      <c:pt idx="5626">
                        <c:v>9.0015999999999998</c:v>
                      </c:pt>
                      <c:pt idx="5627">
                        <c:v>9.0031999999999996</c:v>
                      </c:pt>
                      <c:pt idx="5628">
                        <c:v>9.0048000000000012</c:v>
                      </c:pt>
                      <c:pt idx="5629">
                        <c:v>9.0064000000000011</c:v>
                      </c:pt>
                      <c:pt idx="5630">
                        <c:v>9.0080000000000009</c:v>
                      </c:pt>
                      <c:pt idx="5631">
                        <c:v>9.0096000000000007</c:v>
                      </c:pt>
                      <c:pt idx="5632">
                        <c:v>9.0112000000000005</c:v>
                      </c:pt>
                      <c:pt idx="5633">
                        <c:v>9.0128000000000004</c:v>
                      </c:pt>
                      <c:pt idx="5634">
                        <c:v>9.0144000000000002</c:v>
                      </c:pt>
                      <c:pt idx="5635">
                        <c:v>9.016</c:v>
                      </c:pt>
                      <c:pt idx="5636">
                        <c:v>9.0175999999999998</c:v>
                      </c:pt>
                      <c:pt idx="5637">
                        <c:v>9.0191999999999997</c:v>
                      </c:pt>
                      <c:pt idx="5638">
                        <c:v>9.0208000000000013</c:v>
                      </c:pt>
                      <c:pt idx="5639">
                        <c:v>9.0224000000000011</c:v>
                      </c:pt>
                      <c:pt idx="5640">
                        <c:v>9.0240000000000009</c:v>
                      </c:pt>
                      <c:pt idx="5641">
                        <c:v>9.0256000000000007</c:v>
                      </c:pt>
                      <c:pt idx="5642">
                        <c:v>9.0272000000000006</c:v>
                      </c:pt>
                      <c:pt idx="5643">
                        <c:v>9.0288000000000004</c:v>
                      </c:pt>
                      <c:pt idx="5644">
                        <c:v>9.0304000000000002</c:v>
                      </c:pt>
                      <c:pt idx="5645">
                        <c:v>9.032</c:v>
                      </c:pt>
                      <c:pt idx="5646">
                        <c:v>9.0335999999999999</c:v>
                      </c:pt>
                      <c:pt idx="5647">
                        <c:v>9.0351999999999997</c:v>
                      </c:pt>
                      <c:pt idx="5648">
                        <c:v>9.0368000000000013</c:v>
                      </c:pt>
                      <c:pt idx="5649">
                        <c:v>9.0384000000000011</c:v>
                      </c:pt>
                      <c:pt idx="5650">
                        <c:v>9.0400000000000009</c:v>
                      </c:pt>
                      <c:pt idx="5651">
                        <c:v>9.0416000000000007</c:v>
                      </c:pt>
                      <c:pt idx="5652">
                        <c:v>9.0432000000000006</c:v>
                      </c:pt>
                      <c:pt idx="5653">
                        <c:v>9.0448000000000004</c:v>
                      </c:pt>
                      <c:pt idx="5654">
                        <c:v>9.0464000000000002</c:v>
                      </c:pt>
                      <c:pt idx="5655">
                        <c:v>9.048</c:v>
                      </c:pt>
                      <c:pt idx="5656">
                        <c:v>9.0495999999999999</c:v>
                      </c:pt>
                      <c:pt idx="5657">
                        <c:v>9.0511999999999997</c:v>
                      </c:pt>
                      <c:pt idx="5658">
                        <c:v>9.0528000000000013</c:v>
                      </c:pt>
                      <c:pt idx="5659">
                        <c:v>9.0544000000000011</c:v>
                      </c:pt>
                      <c:pt idx="5660">
                        <c:v>9.0560000000000009</c:v>
                      </c:pt>
                      <c:pt idx="5661">
                        <c:v>9.0576000000000008</c:v>
                      </c:pt>
                      <c:pt idx="5662">
                        <c:v>9.0592000000000006</c:v>
                      </c:pt>
                      <c:pt idx="5663">
                        <c:v>9.0608000000000004</c:v>
                      </c:pt>
                      <c:pt idx="5664">
                        <c:v>9.0624000000000002</c:v>
                      </c:pt>
                      <c:pt idx="5665">
                        <c:v>9.0640000000000001</c:v>
                      </c:pt>
                      <c:pt idx="5666">
                        <c:v>9.0655999999999999</c:v>
                      </c:pt>
                      <c:pt idx="5667">
                        <c:v>9.0671999999999997</c:v>
                      </c:pt>
                      <c:pt idx="5668">
                        <c:v>9.0688000000000013</c:v>
                      </c:pt>
                      <c:pt idx="5669">
                        <c:v>9.0704000000000011</c:v>
                      </c:pt>
                      <c:pt idx="5670">
                        <c:v>9.072000000000001</c:v>
                      </c:pt>
                      <c:pt idx="5671">
                        <c:v>9.0736000000000008</c:v>
                      </c:pt>
                      <c:pt idx="5672">
                        <c:v>9.0752000000000006</c:v>
                      </c:pt>
                      <c:pt idx="5673">
                        <c:v>9.0768000000000004</c:v>
                      </c:pt>
                      <c:pt idx="5674">
                        <c:v>9.0784000000000002</c:v>
                      </c:pt>
                      <c:pt idx="5675">
                        <c:v>9.08</c:v>
                      </c:pt>
                      <c:pt idx="5676">
                        <c:v>9.0815999999999999</c:v>
                      </c:pt>
                      <c:pt idx="5677">
                        <c:v>9.0831999999999997</c:v>
                      </c:pt>
                      <c:pt idx="5678">
                        <c:v>9.0848000000000013</c:v>
                      </c:pt>
                      <c:pt idx="5679">
                        <c:v>9.0864000000000011</c:v>
                      </c:pt>
                      <c:pt idx="5680">
                        <c:v>9.088000000000001</c:v>
                      </c:pt>
                      <c:pt idx="5681">
                        <c:v>9.0896000000000008</c:v>
                      </c:pt>
                      <c:pt idx="5682">
                        <c:v>9.0912000000000006</c:v>
                      </c:pt>
                      <c:pt idx="5683">
                        <c:v>9.0928000000000004</c:v>
                      </c:pt>
                      <c:pt idx="5684">
                        <c:v>9.0944000000000003</c:v>
                      </c:pt>
                      <c:pt idx="5685">
                        <c:v>9.0960000000000001</c:v>
                      </c:pt>
                      <c:pt idx="5686">
                        <c:v>9.0975999999999999</c:v>
                      </c:pt>
                      <c:pt idx="5687">
                        <c:v>9.0991999999999997</c:v>
                      </c:pt>
                      <c:pt idx="5688">
                        <c:v>9.1007999999999996</c:v>
                      </c:pt>
                      <c:pt idx="5689">
                        <c:v>9.1024000000000012</c:v>
                      </c:pt>
                      <c:pt idx="5690">
                        <c:v>9.104000000000001</c:v>
                      </c:pt>
                      <c:pt idx="5691">
                        <c:v>9.1056000000000008</c:v>
                      </c:pt>
                      <c:pt idx="5692">
                        <c:v>9.1072000000000006</c:v>
                      </c:pt>
                      <c:pt idx="5693">
                        <c:v>9.1088000000000005</c:v>
                      </c:pt>
                      <c:pt idx="5694">
                        <c:v>9.1104000000000003</c:v>
                      </c:pt>
                      <c:pt idx="5695">
                        <c:v>9.1120000000000001</c:v>
                      </c:pt>
                      <c:pt idx="5696">
                        <c:v>9.1135999999999999</c:v>
                      </c:pt>
                      <c:pt idx="5697">
                        <c:v>9.1151999999999997</c:v>
                      </c:pt>
                      <c:pt idx="5698">
                        <c:v>9.1167999999999996</c:v>
                      </c:pt>
                      <c:pt idx="5699">
                        <c:v>9.1184000000000012</c:v>
                      </c:pt>
                      <c:pt idx="5700">
                        <c:v>9.120000000000001</c:v>
                      </c:pt>
                      <c:pt idx="5701">
                        <c:v>9.1216000000000008</c:v>
                      </c:pt>
                      <c:pt idx="5702">
                        <c:v>9.1232000000000006</c:v>
                      </c:pt>
                      <c:pt idx="5703">
                        <c:v>9.1248000000000005</c:v>
                      </c:pt>
                      <c:pt idx="5704">
                        <c:v>9.1264000000000003</c:v>
                      </c:pt>
                      <c:pt idx="5705">
                        <c:v>9.1280000000000001</c:v>
                      </c:pt>
                      <c:pt idx="5706">
                        <c:v>9.1295999999999999</c:v>
                      </c:pt>
                      <c:pt idx="5707">
                        <c:v>9.1311999999999998</c:v>
                      </c:pt>
                      <c:pt idx="5708">
                        <c:v>9.1327999999999996</c:v>
                      </c:pt>
                      <c:pt idx="5709">
                        <c:v>9.1344000000000012</c:v>
                      </c:pt>
                      <c:pt idx="5710">
                        <c:v>9.136000000000001</c:v>
                      </c:pt>
                      <c:pt idx="5711">
                        <c:v>9.1376000000000008</c:v>
                      </c:pt>
                      <c:pt idx="5712">
                        <c:v>9.1392000000000007</c:v>
                      </c:pt>
                      <c:pt idx="5713">
                        <c:v>9.1408000000000005</c:v>
                      </c:pt>
                      <c:pt idx="5714">
                        <c:v>9.1424000000000003</c:v>
                      </c:pt>
                      <c:pt idx="5715">
                        <c:v>9.1440000000000001</c:v>
                      </c:pt>
                      <c:pt idx="5716">
                        <c:v>9.1456</c:v>
                      </c:pt>
                      <c:pt idx="5717">
                        <c:v>9.1471999999999998</c:v>
                      </c:pt>
                      <c:pt idx="5718">
                        <c:v>9.1487999999999996</c:v>
                      </c:pt>
                      <c:pt idx="5719">
                        <c:v>9.1504000000000012</c:v>
                      </c:pt>
                      <c:pt idx="5720">
                        <c:v>9.152000000000001</c:v>
                      </c:pt>
                      <c:pt idx="5721">
                        <c:v>9.1536000000000008</c:v>
                      </c:pt>
                      <c:pt idx="5722">
                        <c:v>9.1552000000000007</c:v>
                      </c:pt>
                      <c:pt idx="5723">
                        <c:v>9.1568000000000005</c:v>
                      </c:pt>
                      <c:pt idx="5724">
                        <c:v>9.1584000000000003</c:v>
                      </c:pt>
                      <c:pt idx="5725">
                        <c:v>9.16</c:v>
                      </c:pt>
                      <c:pt idx="5726">
                        <c:v>9.1616</c:v>
                      </c:pt>
                      <c:pt idx="5727">
                        <c:v>9.1631999999999998</c:v>
                      </c:pt>
                      <c:pt idx="5728">
                        <c:v>9.1647999999999996</c:v>
                      </c:pt>
                      <c:pt idx="5729">
                        <c:v>9.1664000000000012</c:v>
                      </c:pt>
                      <c:pt idx="5730">
                        <c:v>9.168000000000001</c:v>
                      </c:pt>
                      <c:pt idx="5731">
                        <c:v>9.1696000000000009</c:v>
                      </c:pt>
                      <c:pt idx="5732">
                        <c:v>9.1712000000000007</c:v>
                      </c:pt>
                      <c:pt idx="5733">
                        <c:v>9.1728000000000005</c:v>
                      </c:pt>
                      <c:pt idx="5734">
                        <c:v>9.1744000000000003</c:v>
                      </c:pt>
                      <c:pt idx="5735">
                        <c:v>9.1760000000000002</c:v>
                      </c:pt>
                      <c:pt idx="5736">
                        <c:v>9.1776</c:v>
                      </c:pt>
                      <c:pt idx="5737">
                        <c:v>9.1791999999999998</c:v>
                      </c:pt>
                      <c:pt idx="5738">
                        <c:v>9.1807999999999996</c:v>
                      </c:pt>
                      <c:pt idx="5739">
                        <c:v>9.1824000000000012</c:v>
                      </c:pt>
                      <c:pt idx="5740">
                        <c:v>9.1840000000000011</c:v>
                      </c:pt>
                      <c:pt idx="5741">
                        <c:v>9.1856000000000009</c:v>
                      </c:pt>
                      <c:pt idx="5742">
                        <c:v>9.1872000000000007</c:v>
                      </c:pt>
                      <c:pt idx="5743">
                        <c:v>9.1888000000000005</c:v>
                      </c:pt>
                      <c:pt idx="5744">
                        <c:v>9.1904000000000003</c:v>
                      </c:pt>
                      <c:pt idx="5745">
                        <c:v>9.1920000000000002</c:v>
                      </c:pt>
                      <c:pt idx="5746">
                        <c:v>9.1936</c:v>
                      </c:pt>
                      <c:pt idx="5747">
                        <c:v>9.1951999999999998</c:v>
                      </c:pt>
                      <c:pt idx="5748">
                        <c:v>9.1967999999999996</c:v>
                      </c:pt>
                      <c:pt idx="5749">
                        <c:v>9.1984000000000012</c:v>
                      </c:pt>
                      <c:pt idx="5750">
                        <c:v>9.2000000000000011</c:v>
                      </c:pt>
                      <c:pt idx="5751">
                        <c:v>9.2016000000000009</c:v>
                      </c:pt>
                      <c:pt idx="5752">
                        <c:v>9.2032000000000007</c:v>
                      </c:pt>
                      <c:pt idx="5753">
                        <c:v>9.2048000000000005</c:v>
                      </c:pt>
                      <c:pt idx="5754">
                        <c:v>9.2064000000000004</c:v>
                      </c:pt>
                      <c:pt idx="5755">
                        <c:v>9.2080000000000002</c:v>
                      </c:pt>
                      <c:pt idx="5756">
                        <c:v>9.2096</c:v>
                      </c:pt>
                      <c:pt idx="5757">
                        <c:v>9.2111999999999998</c:v>
                      </c:pt>
                      <c:pt idx="5758">
                        <c:v>9.2127999999999997</c:v>
                      </c:pt>
                      <c:pt idx="5759">
                        <c:v>9.2144000000000013</c:v>
                      </c:pt>
                      <c:pt idx="5760">
                        <c:v>9.2160000000000011</c:v>
                      </c:pt>
                      <c:pt idx="5761">
                        <c:v>9.2176000000000009</c:v>
                      </c:pt>
                      <c:pt idx="5762">
                        <c:v>9.2192000000000007</c:v>
                      </c:pt>
                      <c:pt idx="5763">
                        <c:v>9.2208000000000006</c:v>
                      </c:pt>
                      <c:pt idx="5764">
                        <c:v>9.2224000000000004</c:v>
                      </c:pt>
                      <c:pt idx="5765">
                        <c:v>9.2240000000000002</c:v>
                      </c:pt>
                      <c:pt idx="5766">
                        <c:v>9.2256</c:v>
                      </c:pt>
                      <c:pt idx="5767">
                        <c:v>9.2271999999999998</c:v>
                      </c:pt>
                      <c:pt idx="5768">
                        <c:v>9.2287999999999997</c:v>
                      </c:pt>
                      <c:pt idx="5769">
                        <c:v>9.2304000000000013</c:v>
                      </c:pt>
                      <c:pt idx="5770">
                        <c:v>9.2320000000000011</c:v>
                      </c:pt>
                      <c:pt idx="5771">
                        <c:v>9.2336000000000009</c:v>
                      </c:pt>
                      <c:pt idx="5772">
                        <c:v>9.2352000000000007</c:v>
                      </c:pt>
                      <c:pt idx="5773">
                        <c:v>9.2368000000000006</c:v>
                      </c:pt>
                      <c:pt idx="5774">
                        <c:v>9.2384000000000004</c:v>
                      </c:pt>
                      <c:pt idx="5775">
                        <c:v>9.24</c:v>
                      </c:pt>
                      <c:pt idx="5776">
                        <c:v>9.2416</c:v>
                      </c:pt>
                      <c:pt idx="5777">
                        <c:v>9.2431999999999999</c:v>
                      </c:pt>
                      <c:pt idx="5778">
                        <c:v>9.2447999999999997</c:v>
                      </c:pt>
                      <c:pt idx="5779">
                        <c:v>9.2464000000000013</c:v>
                      </c:pt>
                      <c:pt idx="5780">
                        <c:v>9.2480000000000011</c:v>
                      </c:pt>
                      <c:pt idx="5781">
                        <c:v>9.2496000000000009</c:v>
                      </c:pt>
                      <c:pt idx="5782">
                        <c:v>9.2512000000000008</c:v>
                      </c:pt>
                      <c:pt idx="5783">
                        <c:v>9.2528000000000006</c:v>
                      </c:pt>
                      <c:pt idx="5784">
                        <c:v>9.2544000000000004</c:v>
                      </c:pt>
                      <c:pt idx="5785">
                        <c:v>9.2560000000000002</c:v>
                      </c:pt>
                      <c:pt idx="5786">
                        <c:v>9.2576000000000001</c:v>
                      </c:pt>
                      <c:pt idx="5787">
                        <c:v>9.2591999999999999</c:v>
                      </c:pt>
                      <c:pt idx="5788">
                        <c:v>9.2607999999999997</c:v>
                      </c:pt>
                      <c:pt idx="5789">
                        <c:v>9.2624000000000013</c:v>
                      </c:pt>
                      <c:pt idx="5790">
                        <c:v>9.2640000000000011</c:v>
                      </c:pt>
                      <c:pt idx="5791">
                        <c:v>9.2656000000000009</c:v>
                      </c:pt>
                      <c:pt idx="5792">
                        <c:v>9.2672000000000008</c:v>
                      </c:pt>
                      <c:pt idx="5793">
                        <c:v>9.2688000000000006</c:v>
                      </c:pt>
                      <c:pt idx="5794">
                        <c:v>9.2704000000000004</c:v>
                      </c:pt>
                      <c:pt idx="5795">
                        <c:v>9.2720000000000002</c:v>
                      </c:pt>
                      <c:pt idx="5796">
                        <c:v>9.2736000000000001</c:v>
                      </c:pt>
                      <c:pt idx="5797">
                        <c:v>9.2751999999999999</c:v>
                      </c:pt>
                      <c:pt idx="5798">
                        <c:v>9.2767999999999997</c:v>
                      </c:pt>
                      <c:pt idx="5799">
                        <c:v>9.2784000000000013</c:v>
                      </c:pt>
                      <c:pt idx="5800">
                        <c:v>9.2800000000000011</c:v>
                      </c:pt>
                      <c:pt idx="5801">
                        <c:v>9.281600000000001</c:v>
                      </c:pt>
                      <c:pt idx="5802">
                        <c:v>9.2832000000000008</c:v>
                      </c:pt>
                      <c:pt idx="5803">
                        <c:v>9.2848000000000006</c:v>
                      </c:pt>
                      <c:pt idx="5804">
                        <c:v>9.2864000000000004</c:v>
                      </c:pt>
                      <c:pt idx="5805">
                        <c:v>9.2880000000000003</c:v>
                      </c:pt>
                      <c:pt idx="5806">
                        <c:v>9.2896000000000001</c:v>
                      </c:pt>
                      <c:pt idx="5807">
                        <c:v>9.2911999999999999</c:v>
                      </c:pt>
                      <c:pt idx="5808">
                        <c:v>9.2927999999999997</c:v>
                      </c:pt>
                      <c:pt idx="5809">
                        <c:v>9.2944000000000013</c:v>
                      </c:pt>
                      <c:pt idx="5810">
                        <c:v>9.2960000000000012</c:v>
                      </c:pt>
                      <c:pt idx="5811">
                        <c:v>9.297600000000001</c:v>
                      </c:pt>
                      <c:pt idx="5812">
                        <c:v>9.2992000000000008</c:v>
                      </c:pt>
                      <c:pt idx="5813">
                        <c:v>9.3008000000000006</c:v>
                      </c:pt>
                      <c:pt idx="5814">
                        <c:v>9.3024000000000004</c:v>
                      </c:pt>
                      <c:pt idx="5815">
                        <c:v>9.3040000000000003</c:v>
                      </c:pt>
                      <c:pt idx="5816">
                        <c:v>9.3056000000000001</c:v>
                      </c:pt>
                      <c:pt idx="5817">
                        <c:v>9.3071999999999999</c:v>
                      </c:pt>
                      <c:pt idx="5818">
                        <c:v>9.3087999999999997</c:v>
                      </c:pt>
                      <c:pt idx="5819">
                        <c:v>9.3103999999999996</c:v>
                      </c:pt>
                      <c:pt idx="5820">
                        <c:v>9.3120000000000012</c:v>
                      </c:pt>
                      <c:pt idx="5821">
                        <c:v>9.313600000000001</c:v>
                      </c:pt>
                      <c:pt idx="5822">
                        <c:v>9.3152000000000008</c:v>
                      </c:pt>
                      <c:pt idx="5823">
                        <c:v>9.3168000000000006</c:v>
                      </c:pt>
                      <c:pt idx="5824">
                        <c:v>9.3184000000000005</c:v>
                      </c:pt>
                      <c:pt idx="5825">
                        <c:v>9.32</c:v>
                      </c:pt>
                      <c:pt idx="5826">
                        <c:v>9.3216000000000001</c:v>
                      </c:pt>
                      <c:pt idx="5827">
                        <c:v>9.3231999999999999</c:v>
                      </c:pt>
                      <c:pt idx="5828">
                        <c:v>9.3247999999999998</c:v>
                      </c:pt>
                      <c:pt idx="5829">
                        <c:v>9.3263999999999996</c:v>
                      </c:pt>
                      <c:pt idx="5830">
                        <c:v>9.3280000000000012</c:v>
                      </c:pt>
                      <c:pt idx="5831">
                        <c:v>9.329600000000001</c:v>
                      </c:pt>
                      <c:pt idx="5832">
                        <c:v>9.3312000000000008</c:v>
                      </c:pt>
                      <c:pt idx="5833">
                        <c:v>9.3328000000000007</c:v>
                      </c:pt>
                      <c:pt idx="5834">
                        <c:v>9.3344000000000005</c:v>
                      </c:pt>
                      <c:pt idx="5835">
                        <c:v>9.3360000000000003</c:v>
                      </c:pt>
                      <c:pt idx="5836">
                        <c:v>9.3376000000000001</c:v>
                      </c:pt>
                      <c:pt idx="5837">
                        <c:v>9.3391999999999999</c:v>
                      </c:pt>
                      <c:pt idx="5838">
                        <c:v>9.3407999999999998</c:v>
                      </c:pt>
                      <c:pt idx="5839">
                        <c:v>9.3423999999999996</c:v>
                      </c:pt>
                      <c:pt idx="5840">
                        <c:v>9.3440000000000012</c:v>
                      </c:pt>
                      <c:pt idx="5841">
                        <c:v>9.345600000000001</c:v>
                      </c:pt>
                      <c:pt idx="5842">
                        <c:v>9.3472000000000008</c:v>
                      </c:pt>
                      <c:pt idx="5843">
                        <c:v>9.3488000000000007</c:v>
                      </c:pt>
                      <c:pt idx="5844">
                        <c:v>9.3504000000000005</c:v>
                      </c:pt>
                      <c:pt idx="5845">
                        <c:v>9.3520000000000003</c:v>
                      </c:pt>
                      <c:pt idx="5846">
                        <c:v>9.3536000000000001</c:v>
                      </c:pt>
                      <c:pt idx="5847">
                        <c:v>9.3552</c:v>
                      </c:pt>
                      <c:pt idx="5848">
                        <c:v>9.3567999999999998</c:v>
                      </c:pt>
                      <c:pt idx="5849">
                        <c:v>9.3583999999999996</c:v>
                      </c:pt>
                      <c:pt idx="5850">
                        <c:v>9.3600000000000012</c:v>
                      </c:pt>
                      <c:pt idx="5851">
                        <c:v>9.361600000000001</c:v>
                      </c:pt>
                      <c:pt idx="5852">
                        <c:v>9.3632000000000009</c:v>
                      </c:pt>
                      <c:pt idx="5853">
                        <c:v>9.3648000000000007</c:v>
                      </c:pt>
                      <c:pt idx="5854">
                        <c:v>9.3664000000000005</c:v>
                      </c:pt>
                      <c:pt idx="5855">
                        <c:v>9.3680000000000003</c:v>
                      </c:pt>
                      <c:pt idx="5856">
                        <c:v>9.3696000000000002</c:v>
                      </c:pt>
                      <c:pt idx="5857">
                        <c:v>9.3712</c:v>
                      </c:pt>
                      <c:pt idx="5858">
                        <c:v>9.3727999999999998</c:v>
                      </c:pt>
                      <c:pt idx="5859">
                        <c:v>9.3743999999999996</c:v>
                      </c:pt>
                      <c:pt idx="5860">
                        <c:v>9.3760000000000012</c:v>
                      </c:pt>
                      <c:pt idx="5861">
                        <c:v>9.377600000000001</c:v>
                      </c:pt>
                      <c:pt idx="5862">
                        <c:v>9.3792000000000009</c:v>
                      </c:pt>
                      <c:pt idx="5863">
                        <c:v>9.3808000000000007</c:v>
                      </c:pt>
                      <c:pt idx="5864">
                        <c:v>9.3824000000000005</c:v>
                      </c:pt>
                      <c:pt idx="5865">
                        <c:v>9.3840000000000003</c:v>
                      </c:pt>
                      <c:pt idx="5866">
                        <c:v>9.3856000000000002</c:v>
                      </c:pt>
                      <c:pt idx="5867">
                        <c:v>9.3872</c:v>
                      </c:pt>
                      <c:pt idx="5868">
                        <c:v>9.3887999999999998</c:v>
                      </c:pt>
                      <c:pt idx="5869">
                        <c:v>9.3903999999999996</c:v>
                      </c:pt>
                      <c:pt idx="5870">
                        <c:v>9.3920000000000012</c:v>
                      </c:pt>
                      <c:pt idx="5871">
                        <c:v>9.3936000000000011</c:v>
                      </c:pt>
                      <c:pt idx="5872">
                        <c:v>9.3952000000000009</c:v>
                      </c:pt>
                      <c:pt idx="5873">
                        <c:v>9.3968000000000007</c:v>
                      </c:pt>
                      <c:pt idx="5874">
                        <c:v>9.3984000000000005</c:v>
                      </c:pt>
                      <c:pt idx="5875">
                        <c:v>9.4</c:v>
                      </c:pt>
                      <c:pt idx="5876">
                        <c:v>9.4016000000000002</c:v>
                      </c:pt>
                      <c:pt idx="5877">
                        <c:v>9.4032</c:v>
                      </c:pt>
                      <c:pt idx="5878">
                        <c:v>9.4047999999999998</c:v>
                      </c:pt>
                      <c:pt idx="5879">
                        <c:v>9.4063999999999997</c:v>
                      </c:pt>
                      <c:pt idx="5880">
                        <c:v>9.4080000000000013</c:v>
                      </c:pt>
                      <c:pt idx="5881">
                        <c:v>9.4096000000000011</c:v>
                      </c:pt>
                      <c:pt idx="5882">
                        <c:v>9.4112000000000009</c:v>
                      </c:pt>
                      <c:pt idx="5883">
                        <c:v>9.4128000000000007</c:v>
                      </c:pt>
                      <c:pt idx="5884">
                        <c:v>9.4144000000000005</c:v>
                      </c:pt>
                      <c:pt idx="5885">
                        <c:v>9.4160000000000004</c:v>
                      </c:pt>
                      <c:pt idx="5886">
                        <c:v>9.4176000000000002</c:v>
                      </c:pt>
                      <c:pt idx="5887">
                        <c:v>9.4192</c:v>
                      </c:pt>
                      <c:pt idx="5888">
                        <c:v>9.4207999999999998</c:v>
                      </c:pt>
                      <c:pt idx="5889">
                        <c:v>9.4223999999999997</c:v>
                      </c:pt>
                      <c:pt idx="5890">
                        <c:v>9.4240000000000013</c:v>
                      </c:pt>
                      <c:pt idx="5891">
                        <c:v>9.4256000000000011</c:v>
                      </c:pt>
                      <c:pt idx="5892">
                        <c:v>9.4272000000000009</c:v>
                      </c:pt>
                      <c:pt idx="5893">
                        <c:v>9.4288000000000007</c:v>
                      </c:pt>
                      <c:pt idx="5894">
                        <c:v>9.4304000000000006</c:v>
                      </c:pt>
                      <c:pt idx="5895">
                        <c:v>9.4320000000000004</c:v>
                      </c:pt>
                      <c:pt idx="5896">
                        <c:v>9.4336000000000002</c:v>
                      </c:pt>
                      <c:pt idx="5897">
                        <c:v>9.4352</c:v>
                      </c:pt>
                      <c:pt idx="5898">
                        <c:v>9.4367999999999999</c:v>
                      </c:pt>
                      <c:pt idx="5899">
                        <c:v>9.4383999999999997</c:v>
                      </c:pt>
                      <c:pt idx="5900">
                        <c:v>9.4400000000000013</c:v>
                      </c:pt>
                      <c:pt idx="5901">
                        <c:v>9.4416000000000011</c:v>
                      </c:pt>
                      <c:pt idx="5902">
                        <c:v>9.4432000000000009</c:v>
                      </c:pt>
                      <c:pt idx="5903">
                        <c:v>9.4448000000000008</c:v>
                      </c:pt>
                      <c:pt idx="5904">
                        <c:v>9.4464000000000006</c:v>
                      </c:pt>
                      <c:pt idx="5905">
                        <c:v>9.4480000000000004</c:v>
                      </c:pt>
                      <c:pt idx="5906">
                        <c:v>9.4496000000000002</c:v>
                      </c:pt>
                      <c:pt idx="5907">
                        <c:v>9.4512</c:v>
                      </c:pt>
                      <c:pt idx="5908">
                        <c:v>9.4527999999999999</c:v>
                      </c:pt>
                      <c:pt idx="5909">
                        <c:v>9.4543999999999997</c:v>
                      </c:pt>
                      <c:pt idx="5910">
                        <c:v>9.4560000000000013</c:v>
                      </c:pt>
                      <c:pt idx="5911">
                        <c:v>9.4576000000000011</c:v>
                      </c:pt>
                      <c:pt idx="5912">
                        <c:v>9.4592000000000009</c:v>
                      </c:pt>
                      <c:pt idx="5913">
                        <c:v>9.4608000000000008</c:v>
                      </c:pt>
                      <c:pt idx="5914">
                        <c:v>9.4624000000000006</c:v>
                      </c:pt>
                      <c:pt idx="5915">
                        <c:v>9.4640000000000004</c:v>
                      </c:pt>
                      <c:pt idx="5916">
                        <c:v>9.4656000000000002</c:v>
                      </c:pt>
                      <c:pt idx="5917">
                        <c:v>9.4672000000000001</c:v>
                      </c:pt>
                      <c:pt idx="5918">
                        <c:v>9.4687999999999999</c:v>
                      </c:pt>
                      <c:pt idx="5919">
                        <c:v>9.4703999999999997</c:v>
                      </c:pt>
                      <c:pt idx="5920">
                        <c:v>9.4720000000000013</c:v>
                      </c:pt>
                      <c:pt idx="5921">
                        <c:v>9.4736000000000011</c:v>
                      </c:pt>
                      <c:pt idx="5922">
                        <c:v>9.475200000000001</c:v>
                      </c:pt>
                      <c:pt idx="5923">
                        <c:v>9.4768000000000008</c:v>
                      </c:pt>
                      <c:pt idx="5924">
                        <c:v>9.4784000000000006</c:v>
                      </c:pt>
                      <c:pt idx="5925">
                        <c:v>9.48</c:v>
                      </c:pt>
                      <c:pt idx="5926">
                        <c:v>9.4816000000000003</c:v>
                      </c:pt>
                      <c:pt idx="5927">
                        <c:v>9.4832000000000001</c:v>
                      </c:pt>
                      <c:pt idx="5928">
                        <c:v>9.4847999999999999</c:v>
                      </c:pt>
                      <c:pt idx="5929">
                        <c:v>9.4863999999999997</c:v>
                      </c:pt>
                      <c:pt idx="5930">
                        <c:v>9.4880000000000013</c:v>
                      </c:pt>
                      <c:pt idx="5931">
                        <c:v>9.4896000000000011</c:v>
                      </c:pt>
                      <c:pt idx="5932">
                        <c:v>9.491200000000001</c:v>
                      </c:pt>
                      <c:pt idx="5933">
                        <c:v>9.4928000000000008</c:v>
                      </c:pt>
                      <c:pt idx="5934">
                        <c:v>9.4944000000000006</c:v>
                      </c:pt>
                      <c:pt idx="5935">
                        <c:v>9.4960000000000004</c:v>
                      </c:pt>
                      <c:pt idx="5936">
                        <c:v>9.4976000000000003</c:v>
                      </c:pt>
                      <c:pt idx="5937">
                        <c:v>9.4992000000000001</c:v>
                      </c:pt>
                      <c:pt idx="5938">
                        <c:v>9.5007999999999999</c:v>
                      </c:pt>
                      <c:pt idx="5939">
                        <c:v>9.5023999999999997</c:v>
                      </c:pt>
                      <c:pt idx="5940">
                        <c:v>9.5040000000000013</c:v>
                      </c:pt>
                      <c:pt idx="5941">
                        <c:v>9.5056000000000012</c:v>
                      </c:pt>
                      <c:pt idx="5942">
                        <c:v>9.507200000000001</c:v>
                      </c:pt>
                      <c:pt idx="5943">
                        <c:v>9.5088000000000008</c:v>
                      </c:pt>
                      <c:pt idx="5944">
                        <c:v>9.5104000000000006</c:v>
                      </c:pt>
                      <c:pt idx="5945">
                        <c:v>9.5120000000000005</c:v>
                      </c:pt>
                      <c:pt idx="5946">
                        <c:v>9.5136000000000003</c:v>
                      </c:pt>
                      <c:pt idx="5947">
                        <c:v>9.5152000000000001</c:v>
                      </c:pt>
                      <c:pt idx="5948">
                        <c:v>9.5167999999999999</c:v>
                      </c:pt>
                      <c:pt idx="5949">
                        <c:v>9.5183999999999997</c:v>
                      </c:pt>
                      <c:pt idx="5950">
                        <c:v>9.52</c:v>
                      </c:pt>
                      <c:pt idx="5951">
                        <c:v>9.5216000000000012</c:v>
                      </c:pt>
                      <c:pt idx="5952">
                        <c:v>9.523200000000001</c:v>
                      </c:pt>
                      <c:pt idx="5953">
                        <c:v>9.5248000000000008</c:v>
                      </c:pt>
                      <c:pt idx="5954">
                        <c:v>9.5264000000000006</c:v>
                      </c:pt>
                      <c:pt idx="5955">
                        <c:v>9.5280000000000005</c:v>
                      </c:pt>
                      <c:pt idx="5956">
                        <c:v>9.5296000000000003</c:v>
                      </c:pt>
                      <c:pt idx="5957">
                        <c:v>9.5312000000000001</c:v>
                      </c:pt>
                      <c:pt idx="5958">
                        <c:v>9.5327999999999999</c:v>
                      </c:pt>
                      <c:pt idx="5959">
                        <c:v>9.5343999999999998</c:v>
                      </c:pt>
                      <c:pt idx="5960">
                        <c:v>9.5359999999999996</c:v>
                      </c:pt>
                      <c:pt idx="5961">
                        <c:v>9.5376000000000012</c:v>
                      </c:pt>
                      <c:pt idx="5962">
                        <c:v>9.539200000000001</c:v>
                      </c:pt>
                      <c:pt idx="5963">
                        <c:v>9.5408000000000008</c:v>
                      </c:pt>
                      <c:pt idx="5964">
                        <c:v>9.5424000000000007</c:v>
                      </c:pt>
                      <c:pt idx="5965">
                        <c:v>9.5440000000000005</c:v>
                      </c:pt>
                      <c:pt idx="5966">
                        <c:v>9.5456000000000003</c:v>
                      </c:pt>
                      <c:pt idx="5967">
                        <c:v>9.5472000000000001</c:v>
                      </c:pt>
                      <c:pt idx="5968">
                        <c:v>9.5488</c:v>
                      </c:pt>
                      <c:pt idx="5969">
                        <c:v>9.5503999999999998</c:v>
                      </c:pt>
                      <c:pt idx="5970">
                        <c:v>9.5519999999999996</c:v>
                      </c:pt>
                      <c:pt idx="5971">
                        <c:v>9.5536000000000012</c:v>
                      </c:pt>
                      <c:pt idx="5972">
                        <c:v>9.555200000000001</c:v>
                      </c:pt>
                      <c:pt idx="5973">
                        <c:v>9.5568000000000008</c:v>
                      </c:pt>
                      <c:pt idx="5974">
                        <c:v>9.5584000000000007</c:v>
                      </c:pt>
                      <c:pt idx="5975">
                        <c:v>9.56</c:v>
                      </c:pt>
                      <c:pt idx="5976">
                        <c:v>9.5616000000000003</c:v>
                      </c:pt>
                      <c:pt idx="5977">
                        <c:v>9.5632000000000001</c:v>
                      </c:pt>
                      <c:pt idx="5978">
                        <c:v>9.5648</c:v>
                      </c:pt>
                      <c:pt idx="5979">
                        <c:v>9.5663999999999998</c:v>
                      </c:pt>
                      <c:pt idx="5980">
                        <c:v>9.5679999999999996</c:v>
                      </c:pt>
                      <c:pt idx="5981">
                        <c:v>9.5696000000000012</c:v>
                      </c:pt>
                      <c:pt idx="5982">
                        <c:v>9.571200000000001</c:v>
                      </c:pt>
                      <c:pt idx="5983">
                        <c:v>9.5728000000000009</c:v>
                      </c:pt>
                      <c:pt idx="5984">
                        <c:v>9.5744000000000007</c:v>
                      </c:pt>
                      <c:pt idx="5985">
                        <c:v>9.5760000000000005</c:v>
                      </c:pt>
                      <c:pt idx="5986">
                        <c:v>9.5776000000000003</c:v>
                      </c:pt>
                      <c:pt idx="5987">
                        <c:v>9.5792000000000002</c:v>
                      </c:pt>
                      <c:pt idx="5988">
                        <c:v>9.5808</c:v>
                      </c:pt>
                      <c:pt idx="5989">
                        <c:v>9.5823999999999998</c:v>
                      </c:pt>
                      <c:pt idx="5990">
                        <c:v>9.5839999999999996</c:v>
                      </c:pt>
                      <c:pt idx="5991">
                        <c:v>9.5856000000000012</c:v>
                      </c:pt>
                      <c:pt idx="5992">
                        <c:v>9.5872000000000011</c:v>
                      </c:pt>
                      <c:pt idx="5993">
                        <c:v>9.5888000000000009</c:v>
                      </c:pt>
                      <c:pt idx="5994">
                        <c:v>9.5904000000000007</c:v>
                      </c:pt>
                      <c:pt idx="5995">
                        <c:v>9.5920000000000005</c:v>
                      </c:pt>
                      <c:pt idx="5996">
                        <c:v>9.5936000000000003</c:v>
                      </c:pt>
                      <c:pt idx="5997">
                        <c:v>9.5952000000000002</c:v>
                      </c:pt>
                      <c:pt idx="5998">
                        <c:v>9.5968</c:v>
                      </c:pt>
                      <c:pt idx="5999">
                        <c:v>9.5983999999999998</c:v>
                      </c:pt>
                      <c:pt idx="6000">
                        <c:v>9.6</c:v>
                      </c:pt>
                      <c:pt idx="6001">
                        <c:v>9.6016000000000012</c:v>
                      </c:pt>
                      <c:pt idx="6002">
                        <c:v>9.6032000000000011</c:v>
                      </c:pt>
                      <c:pt idx="6003">
                        <c:v>9.6048000000000009</c:v>
                      </c:pt>
                      <c:pt idx="6004">
                        <c:v>9.6064000000000007</c:v>
                      </c:pt>
                      <c:pt idx="6005">
                        <c:v>9.6080000000000005</c:v>
                      </c:pt>
                      <c:pt idx="6006">
                        <c:v>9.6096000000000004</c:v>
                      </c:pt>
                      <c:pt idx="6007">
                        <c:v>9.6112000000000002</c:v>
                      </c:pt>
                      <c:pt idx="6008">
                        <c:v>9.6128</c:v>
                      </c:pt>
                      <c:pt idx="6009">
                        <c:v>9.6143999999999998</c:v>
                      </c:pt>
                      <c:pt idx="6010">
                        <c:v>9.6159999999999997</c:v>
                      </c:pt>
                      <c:pt idx="6011">
                        <c:v>9.6176000000000013</c:v>
                      </c:pt>
                      <c:pt idx="6012">
                        <c:v>9.6192000000000011</c:v>
                      </c:pt>
                      <c:pt idx="6013">
                        <c:v>9.6208000000000009</c:v>
                      </c:pt>
                      <c:pt idx="6014">
                        <c:v>9.6224000000000007</c:v>
                      </c:pt>
                      <c:pt idx="6015">
                        <c:v>9.6240000000000006</c:v>
                      </c:pt>
                      <c:pt idx="6016">
                        <c:v>9.6256000000000004</c:v>
                      </c:pt>
                      <c:pt idx="6017">
                        <c:v>9.6272000000000002</c:v>
                      </c:pt>
                      <c:pt idx="6018">
                        <c:v>9.6288</c:v>
                      </c:pt>
                      <c:pt idx="6019">
                        <c:v>9.6303999999999998</c:v>
                      </c:pt>
                      <c:pt idx="6020">
                        <c:v>9.6319999999999997</c:v>
                      </c:pt>
                      <c:pt idx="6021">
                        <c:v>9.6336000000000013</c:v>
                      </c:pt>
                      <c:pt idx="6022">
                        <c:v>9.6352000000000011</c:v>
                      </c:pt>
                      <c:pt idx="6023">
                        <c:v>9.6368000000000009</c:v>
                      </c:pt>
                      <c:pt idx="6024">
                        <c:v>9.6384000000000007</c:v>
                      </c:pt>
                      <c:pt idx="6025">
                        <c:v>9.64</c:v>
                      </c:pt>
                      <c:pt idx="6026">
                        <c:v>9.6416000000000004</c:v>
                      </c:pt>
                      <c:pt idx="6027">
                        <c:v>9.6432000000000002</c:v>
                      </c:pt>
                      <c:pt idx="6028">
                        <c:v>9.6448</c:v>
                      </c:pt>
                      <c:pt idx="6029">
                        <c:v>9.6463999999999999</c:v>
                      </c:pt>
                      <c:pt idx="6030">
                        <c:v>9.6479999999999997</c:v>
                      </c:pt>
                      <c:pt idx="6031">
                        <c:v>9.6496000000000013</c:v>
                      </c:pt>
                      <c:pt idx="6032">
                        <c:v>9.6512000000000011</c:v>
                      </c:pt>
                      <c:pt idx="6033">
                        <c:v>9.6528000000000009</c:v>
                      </c:pt>
                      <c:pt idx="6034">
                        <c:v>9.6544000000000008</c:v>
                      </c:pt>
                      <c:pt idx="6035">
                        <c:v>9.6560000000000006</c:v>
                      </c:pt>
                      <c:pt idx="6036">
                        <c:v>9.6576000000000004</c:v>
                      </c:pt>
                      <c:pt idx="6037">
                        <c:v>9.6592000000000002</c:v>
                      </c:pt>
                      <c:pt idx="6038">
                        <c:v>9.6608000000000001</c:v>
                      </c:pt>
                      <c:pt idx="6039">
                        <c:v>9.6623999999999999</c:v>
                      </c:pt>
                      <c:pt idx="6040">
                        <c:v>9.6639999999999997</c:v>
                      </c:pt>
                      <c:pt idx="6041">
                        <c:v>9.6656000000000013</c:v>
                      </c:pt>
                      <c:pt idx="6042">
                        <c:v>9.6672000000000011</c:v>
                      </c:pt>
                      <c:pt idx="6043">
                        <c:v>9.6688000000000009</c:v>
                      </c:pt>
                      <c:pt idx="6044">
                        <c:v>9.6704000000000008</c:v>
                      </c:pt>
                      <c:pt idx="6045">
                        <c:v>9.6720000000000006</c:v>
                      </c:pt>
                      <c:pt idx="6046">
                        <c:v>9.6736000000000004</c:v>
                      </c:pt>
                      <c:pt idx="6047">
                        <c:v>9.6752000000000002</c:v>
                      </c:pt>
                      <c:pt idx="6048">
                        <c:v>9.6768000000000001</c:v>
                      </c:pt>
                      <c:pt idx="6049">
                        <c:v>9.6783999999999999</c:v>
                      </c:pt>
                      <c:pt idx="6050">
                        <c:v>9.68</c:v>
                      </c:pt>
                      <c:pt idx="6051">
                        <c:v>9.6816000000000013</c:v>
                      </c:pt>
                      <c:pt idx="6052">
                        <c:v>9.6832000000000011</c:v>
                      </c:pt>
                      <c:pt idx="6053">
                        <c:v>9.684800000000001</c:v>
                      </c:pt>
                      <c:pt idx="6054">
                        <c:v>9.6864000000000008</c:v>
                      </c:pt>
                      <c:pt idx="6055">
                        <c:v>9.6880000000000006</c:v>
                      </c:pt>
                      <c:pt idx="6056">
                        <c:v>9.6896000000000004</c:v>
                      </c:pt>
                      <c:pt idx="6057">
                        <c:v>9.6912000000000003</c:v>
                      </c:pt>
                      <c:pt idx="6058">
                        <c:v>9.6928000000000001</c:v>
                      </c:pt>
                      <c:pt idx="6059">
                        <c:v>9.6943999999999999</c:v>
                      </c:pt>
                      <c:pt idx="6060">
                        <c:v>9.6959999999999997</c:v>
                      </c:pt>
                      <c:pt idx="6061">
                        <c:v>9.6976000000000013</c:v>
                      </c:pt>
                      <c:pt idx="6062">
                        <c:v>9.6992000000000012</c:v>
                      </c:pt>
                      <c:pt idx="6063">
                        <c:v>9.700800000000001</c:v>
                      </c:pt>
                      <c:pt idx="6064">
                        <c:v>9.7024000000000008</c:v>
                      </c:pt>
                      <c:pt idx="6065">
                        <c:v>9.7040000000000006</c:v>
                      </c:pt>
                      <c:pt idx="6066">
                        <c:v>9.7056000000000004</c:v>
                      </c:pt>
                      <c:pt idx="6067">
                        <c:v>9.7072000000000003</c:v>
                      </c:pt>
                      <c:pt idx="6068">
                        <c:v>9.7088000000000001</c:v>
                      </c:pt>
                      <c:pt idx="6069">
                        <c:v>9.7103999999999999</c:v>
                      </c:pt>
                      <c:pt idx="6070">
                        <c:v>9.7119999999999997</c:v>
                      </c:pt>
                      <c:pt idx="6071">
                        <c:v>9.7136000000000013</c:v>
                      </c:pt>
                      <c:pt idx="6072">
                        <c:v>9.7152000000000012</c:v>
                      </c:pt>
                      <c:pt idx="6073">
                        <c:v>9.716800000000001</c:v>
                      </c:pt>
                      <c:pt idx="6074">
                        <c:v>9.7184000000000008</c:v>
                      </c:pt>
                      <c:pt idx="6075">
                        <c:v>9.7200000000000006</c:v>
                      </c:pt>
                      <c:pt idx="6076">
                        <c:v>9.7216000000000005</c:v>
                      </c:pt>
                      <c:pt idx="6077">
                        <c:v>9.7232000000000003</c:v>
                      </c:pt>
                      <c:pt idx="6078">
                        <c:v>9.7248000000000001</c:v>
                      </c:pt>
                      <c:pt idx="6079">
                        <c:v>9.7263999999999999</c:v>
                      </c:pt>
                      <c:pt idx="6080">
                        <c:v>9.7279999999999998</c:v>
                      </c:pt>
                      <c:pt idx="6081">
                        <c:v>9.7295999999999996</c:v>
                      </c:pt>
                      <c:pt idx="6082">
                        <c:v>9.7312000000000012</c:v>
                      </c:pt>
                      <c:pt idx="6083">
                        <c:v>9.732800000000001</c:v>
                      </c:pt>
                      <c:pt idx="6084">
                        <c:v>9.7344000000000008</c:v>
                      </c:pt>
                      <c:pt idx="6085">
                        <c:v>9.7360000000000007</c:v>
                      </c:pt>
                      <c:pt idx="6086">
                        <c:v>9.7376000000000005</c:v>
                      </c:pt>
                      <c:pt idx="6087">
                        <c:v>9.7392000000000003</c:v>
                      </c:pt>
                      <c:pt idx="6088">
                        <c:v>9.7408000000000001</c:v>
                      </c:pt>
                      <c:pt idx="6089">
                        <c:v>9.7423999999999999</c:v>
                      </c:pt>
                      <c:pt idx="6090">
                        <c:v>9.7439999999999998</c:v>
                      </c:pt>
                      <c:pt idx="6091">
                        <c:v>9.7455999999999996</c:v>
                      </c:pt>
                      <c:pt idx="6092">
                        <c:v>9.7472000000000012</c:v>
                      </c:pt>
                      <c:pt idx="6093">
                        <c:v>9.748800000000001</c:v>
                      </c:pt>
                      <c:pt idx="6094">
                        <c:v>9.7504000000000008</c:v>
                      </c:pt>
                      <c:pt idx="6095">
                        <c:v>9.7520000000000007</c:v>
                      </c:pt>
                      <c:pt idx="6096">
                        <c:v>9.7536000000000005</c:v>
                      </c:pt>
                      <c:pt idx="6097">
                        <c:v>9.7552000000000003</c:v>
                      </c:pt>
                      <c:pt idx="6098">
                        <c:v>9.7568000000000001</c:v>
                      </c:pt>
                      <c:pt idx="6099">
                        <c:v>9.7584</c:v>
                      </c:pt>
                      <c:pt idx="6100">
                        <c:v>9.76</c:v>
                      </c:pt>
                      <c:pt idx="6101">
                        <c:v>9.7615999999999996</c:v>
                      </c:pt>
                      <c:pt idx="6102">
                        <c:v>9.7632000000000012</c:v>
                      </c:pt>
                      <c:pt idx="6103">
                        <c:v>9.764800000000001</c:v>
                      </c:pt>
                      <c:pt idx="6104">
                        <c:v>9.7664000000000009</c:v>
                      </c:pt>
                      <c:pt idx="6105">
                        <c:v>9.7680000000000007</c:v>
                      </c:pt>
                      <c:pt idx="6106">
                        <c:v>9.7696000000000005</c:v>
                      </c:pt>
                      <c:pt idx="6107">
                        <c:v>9.7712000000000003</c:v>
                      </c:pt>
                      <c:pt idx="6108">
                        <c:v>9.7728000000000002</c:v>
                      </c:pt>
                      <c:pt idx="6109">
                        <c:v>9.7744</c:v>
                      </c:pt>
                      <c:pt idx="6110">
                        <c:v>9.7759999999999998</c:v>
                      </c:pt>
                      <c:pt idx="6111">
                        <c:v>9.7775999999999996</c:v>
                      </c:pt>
                      <c:pt idx="6112">
                        <c:v>9.7792000000000012</c:v>
                      </c:pt>
                      <c:pt idx="6113">
                        <c:v>9.780800000000001</c:v>
                      </c:pt>
                      <c:pt idx="6114">
                        <c:v>9.7824000000000009</c:v>
                      </c:pt>
                      <c:pt idx="6115">
                        <c:v>9.7840000000000007</c:v>
                      </c:pt>
                      <c:pt idx="6116">
                        <c:v>9.7856000000000005</c:v>
                      </c:pt>
                      <c:pt idx="6117">
                        <c:v>9.7872000000000003</c:v>
                      </c:pt>
                      <c:pt idx="6118">
                        <c:v>9.7888000000000002</c:v>
                      </c:pt>
                      <c:pt idx="6119">
                        <c:v>9.7904</c:v>
                      </c:pt>
                      <c:pt idx="6120">
                        <c:v>9.7919999999999998</c:v>
                      </c:pt>
                      <c:pt idx="6121">
                        <c:v>9.7935999999999996</c:v>
                      </c:pt>
                      <c:pt idx="6122">
                        <c:v>9.7952000000000012</c:v>
                      </c:pt>
                      <c:pt idx="6123">
                        <c:v>9.7968000000000011</c:v>
                      </c:pt>
                      <c:pt idx="6124">
                        <c:v>9.7984000000000009</c:v>
                      </c:pt>
                      <c:pt idx="6125">
                        <c:v>9.8000000000000007</c:v>
                      </c:pt>
                      <c:pt idx="6126">
                        <c:v>9.8016000000000005</c:v>
                      </c:pt>
                      <c:pt idx="6127">
                        <c:v>9.8032000000000004</c:v>
                      </c:pt>
                      <c:pt idx="6128">
                        <c:v>9.8048000000000002</c:v>
                      </c:pt>
                      <c:pt idx="6129">
                        <c:v>9.8064</c:v>
                      </c:pt>
                      <c:pt idx="6130">
                        <c:v>9.8079999999999998</c:v>
                      </c:pt>
                      <c:pt idx="6131">
                        <c:v>9.8095999999999997</c:v>
                      </c:pt>
                      <c:pt idx="6132">
                        <c:v>9.8112000000000013</c:v>
                      </c:pt>
                      <c:pt idx="6133">
                        <c:v>9.8128000000000011</c:v>
                      </c:pt>
                      <c:pt idx="6134">
                        <c:v>9.8144000000000009</c:v>
                      </c:pt>
                      <c:pt idx="6135">
                        <c:v>9.8160000000000007</c:v>
                      </c:pt>
                      <c:pt idx="6136">
                        <c:v>9.8176000000000005</c:v>
                      </c:pt>
                      <c:pt idx="6137">
                        <c:v>9.8192000000000004</c:v>
                      </c:pt>
                      <c:pt idx="6138">
                        <c:v>9.8208000000000002</c:v>
                      </c:pt>
                      <c:pt idx="6139">
                        <c:v>9.8224</c:v>
                      </c:pt>
                      <c:pt idx="6140">
                        <c:v>9.8239999999999998</c:v>
                      </c:pt>
                      <c:pt idx="6141">
                        <c:v>9.8255999999999997</c:v>
                      </c:pt>
                      <c:pt idx="6142">
                        <c:v>9.8272000000000013</c:v>
                      </c:pt>
                      <c:pt idx="6143">
                        <c:v>9.8288000000000011</c:v>
                      </c:pt>
                      <c:pt idx="6144">
                        <c:v>9.8304000000000009</c:v>
                      </c:pt>
                      <c:pt idx="6145">
                        <c:v>9.8320000000000007</c:v>
                      </c:pt>
                      <c:pt idx="6146">
                        <c:v>9.8336000000000006</c:v>
                      </c:pt>
                      <c:pt idx="6147">
                        <c:v>9.8352000000000004</c:v>
                      </c:pt>
                      <c:pt idx="6148">
                        <c:v>9.8368000000000002</c:v>
                      </c:pt>
                      <c:pt idx="6149">
                        <c:v>9.8384</c:v>
                      </c:pt>
                      <c:pt idx="6150">
                        <c:v>9.84</c:v>
                      </c:pt>
                      <c:pt idx="6151">
                        <c:v>9.8415999999999997</c:v>
                      </c:pt>
                      <c:pt idx="6152">
                        <c:v>9.8432000000000013</c:v>
                      </c:pt>
                      <c:pt idx="6153">
                        <c:v>9.8448000000000011</c:v>
                      </c:pt>
                      <c:pt idx="6154">
                        <c:v>9.8464000000000009</c:v>
                      </c:pt>
                      <c:pt idx="6155">
                        <c:v>9.8480000000000008</c:v>
                      </c:pt>
                      <c:pt idx="6156">
                        <c:v>9.8496000000000006</c:v>
                      </c:pt>
                      <c:pt idx="6157">
                        <c:v>9.8512000000000004</c:v>
                      </c:pt>
                      <c:pt idx="6158">
                        <c:v>9.8528000000000002</c:v>
                      </c:pt>
                      <c:pt idx="6159">
                        <c:v>9.8544</c:v>
                      </c:pt>
                      <c:pt idx="6160">
                        <c:v>9.8559999999999999</c:v>
                      </c:pt>
                      <c:pt idx="6161">
                        <c:v>9.8575999999999997</c:v>
                      </c:pt>
                      <c:pt idx="6162">
                        <c:v>9.8592000000000013</c:v>
                      </c:pt>
                      <c:pt idx="6163">
                        <c:v>9.8608000000000011</c:v>
                      </c:pt>
                      <c:pt idx="6164">
                        <c:v>9.8624000000000009</c:v>
                      </c:pt>
                      <c:pt idx="6165">
                        <c:v>9.8640000000000008</c:v>
                      </c:pt>
                      <c:pt idx="6166">
                        <c:v>9.8656000000000006</c:v>
                      </c:pt>
                      <c:pt idx="6167">
                        <c:v>9.8672000000000004</c:v>
                      </c:pt>
                      <c:pt idx="6168">
                        <c:v>9.8688000000000002</c:v>
                      </c:pt>
                      <c:pt idx="6169">
                        <c:v>9.8704000000000001</c:v>
                      </c:pt>
                      <c:pt idx="6170">
                        <c:v>9.8719999999999999</c:v>
                      </c:pt>
                      <c:pt idx="6171">
                        <c:v>9.8735999999999997</c:v>
                      </c:pt>
                      <c:pt idx="6172">
                        <c:v>9.8752000000000013</c:v>
                      </c:pt>
                      <c:pt idx="6173">
                        <c:v>9.8768000000000011</c:v>
                      </c:pt>
                      <c:pt idx="6174">
                        <c:v>9.878400000000001</c:v>
                      </c:pt>
                      <c:pt idx="6175">
                        <c:v>9.8800000000000008</c:v>
                      </c:pt>
                      <c:pt idx="6176">
                        <c:v>9.8816000000000006</c:v>
                      </c:pt>
                      <c:pt idx="6177">
                        <c:v>9.8832000000000004</c:v>
                      </c:pt>
                      <c:pt idx="6178">
                        <c:v>9.8848000000000003</c:v>
                      </c:pt>
                      <c:pt idx="6179">
                        <c:v>9.8864000000000001</c:v>
                      </c:pt>
                      <c:pt idx="6180">
                        <c:v>9.8879999999999999</c:v>
                      </c:pt>
                      <c:pt idx="6181">
                        <c:v>9.8895999999999997</c:v>
                      </c:pt>
                      <c:pt idx="6182">
                        <c:v>9.8912000000000013</c:v>
                      </c:pt>
                      <c:pt idx="6183">
                        <c:v>9.8928000000000011</c:v>
                      </c:pt>
                      <c:pt idx="6184">
                        <c:v>9.894400000000001</c:v>
                      </c:pt>
                      <c:pt idx="6185">
                        <c:v>9.8960000000000008</c:v>
                      </c:pt>
                      <c:pt idx="6186">
                        <c:v>9.8976000000000006</c:v>
                      </c:pt>
                      <c:pt idx="6187">
                        <c:v>9.8992000000000004</c:v>
                      </c:pt>
                      <c:pt idx="6188">
                        <c:v>9.9008000000000003</c:v>
                      </c:pt>
                      <c:pt idx="6189">
                        <c:v>9.9024000000000001</c:v>
                      </c:pt>
                      <c:pt idx="6190">
                        <c:v>9.9039999999999999</c:v>
                      </c:pt>
                      <c:pt idx="6191">
                        <c:v>9.9055999999999997</c:v>
                      </c:pt>
                      <c:pt idx="6192">
                        <c:v>9.9072000000000013</c:v>
                      </c:pt>
                      <c:pt idx="6193">
                        <c:v>9.9088000000000012</c:v>
                      </c:pt>
                      <c:pt idx="6194">
                        <c:v>9.910400000000001</c:v>
                      </c:pt>
                      <c:pt idx="6195">
                        <c:v>9.9120000000000008</c:v>
                      </c:pt>
                      <c:pt idx="6196">
                        <c:v>9.9136000000000006</c:v>
                      </c:pt>
                      <c:pt idx="6197">
                        <c:v>9.9152000000000005</c:v>
                      </c:pt>
                      <c:pt idx="6198">
                        <c:v>9.9168000000000003</c:v>
                      </c:pt>
                      <c:pt idx="6199">
                        <c:v>9.9184000000000001</c:v>
                      </c:pt>
                      <c:pt idx="6200">
                        <c:v>9.92</c:v>
                      </c:pt>
                      <c:pt idx="6201">
                        <c:v>9.9215999999999998</c:v>
                      </c:pt>
                      <c:pt idx="6202">
                        <c:v>9.9232000000000014</c:v>
                      </c:pt>
                      <c:pt idx="6203">
                        <c:v>9.9248000000000012</c:v>
                      </c:pt>
                      <c:pt idx="6204">
                        <c:v>9.926400000000001</c:v>
                      </c:pt>
                      <c:pt idx="6205">
                        <c:v>9.9280000000000008</c:v>
                      </c:pt>
                      <c:pt idx="6206">
                        <c:v>9.9296000000000006</c:v>
                      </c:pt>
                      <c:pt idx="6207">
                        <c:v>9.9312000000000005</c:v>
                      </c:pt>
                      <c:pt idx="6208">
                        <c:v>9.9328000000000003</c:v>
                      </c:pt>
                      <c:pt idx="6209">
                        <c:v>9.9344000000000001</c:v>
                      </c:pt>
                      <c:pt idx="6210">
                        <c:v>9.9359999999999999</c:v>
                      </c:pt>
                      <c:pt idx="6211">
                        <c:v>9.9375999999999998</c:v>
                      </c:pt>
                      <c:pt idx="6212">
                        <c:v>9.9391999999999996</c:v>
                      </c:pt>
                      <c:pt idx="6213">
                        <c:v>9.9408000000000012</c:v>
                      </c:pt>
                      <c:pt idx="6214">
                        <c:v>9.942400000000001</c:v>
                      </c:pt>
                      <c:pt idx="6215">
                        <c:v>9.9440000000000008</c:v>
                      </c:pt>
                      <c:pt idx="6216">
                        <c:v>9.9456000000000007</c:v>
                      </c:pt>
                      <c:pt idx="6217">
                        <c:v>9.9472000000000005</c:v>
                      </c:pt>
                      <c:pt idx="6218">
                        <c:v>9.9488000000000003</c:v>
                      </c:pt>
                      <c:pt idx="6219">
                        <c:v>9.9504000000000001</c:v>
                      </c:pt>
                      <c:pt idx="6220">
                        <c:v>9.952</c:v>
                      </c:pt>
                      <c:pt idx="6221">
                        <c:v>9.9535999999999998</c:v>
                      </c:pt>
                      <c:pt idx="6222">
                        <c:v>9.9551999999999996</c:v>
                      </c:pt>
                      <c:pt idx="6223">
                        <c:v>9.9568000000000012</c:v>
                      </c:pt>
                      <c:pt idx="6224">
                        <c:v>9.958400000000001</c:v>
                      </c:pt>
                      <c:pt idx="6225">
                        <c:v>9.9600000000000009</c:v>
                      </c:pt>
                      <c:pt idx="6226">
                        <c:v>9.9616000000000007</c:v>
                      </c:pt>
                      <c:pt idx="6227">
                        <c:v>9.9632000000000005</c:v>
                      </c:pt>
                      <c:pt idx="6228">
                        <c:v>9.9648000000000003</c:v>
                      </c:pt>
                      <c:pt idx="6229">
                        <c:v>9.9664000000000001</c:v>
                      </c:pt>
                      <c:pt idx="6230">
                        <c:v>9.968</c:v>
                      </c:pt>
                      <c:pt idx="6231">
                        <c:v>9.9695999999999998</c:v>
                      </c:pt>
                      <c:pt idx="6232">
                        <c:v>9.9711999999999996</c:v>
                      </c:pt>
                      <c:pt idx="6233">
                        <c:v>9.9728000000000012</c:v>
                      </c:pt>
                      <c:pt idx="6234">
                        <c:v>9.974400000000001</c:v>
                      </c:pt>
                      <c:pt idx="6235">
                        <c:v>9.9760000000000009</c:v>
                      </c:pt>
                      <c:pt idx="6236">
                        <c:v>9.9776000000000007</c:v>
                      </c:pt>
                      <c:pt idx="6237">
                        <c:v>9.9792000000000005</c:v>
                      </c:pt>
                      <c:pt idx="6238">
                        <c:v>9.9808000000000003</c:v>
                      </c:pt>
                      <c:pt idx="6239">
                        <c:v>9.9824000000000002</c:v>
                      </c:pt>
                      <c:pt idx="6240">
                        <c:v>9.984</c:v>
                      </c:pt>
                      <c:pt idx="6241">
                        <c:v>9.9855999999999998</c:v>
                      </c:pt>
                      <c:pt idx="6242">
                        <c:v>9.9871999999999996</c:v>
                      </c:pt>
                      <c:pt idx="6243">
                        <c:v>9.9888000000000012</c:v>
                      </c:pt>
                      <c:pt idx="6244">
                        <c:v>9.9904000000000011</c:v>
                      </c:pt>
                      <c:pt idx="6245">
                        <c:v>9.9920000000000009</c:v>
                      </c:pt>
                      <c:pt idx="6246">
                        <c:v>9.9936000000000007</c:v>
                      </c:pt>
                      <c:pt idx="6247">
                        <c:v>9.9952000000000005</c:v>
                      </c:pt>
                      <c:pt idx="6248">
                        <c:v>9.9968000000000004</c:v>
                      </c:pt>
                      <c:pt idx="6249">
                        <c:v>9.9984000000000002</c:v>
                      </c:pt>
                      <c:pt idx="6250">
                        <c:v>10</c:v>
                      </c:pt>
                      <c:pt idx="6251">
                        <c:v>10.0016</c:v>
                      </c:pt>
                      <c:pt idx="6252">
                        <c:v>10.0032</c:v>
                      </c:pt>
                      <c:pt idx="6253">
                        <c:v>10.004800000000001</c:v>
                      </c:pt>
                      <c:pt idx="6254">
                        <c:v>10.006400000000001</c:v>
                      </c:pt>
                      <c:pt idx="6255">
                        <c:v>10.008000000000001</c:v>
                      </c:pt>
                      <c:pt idx="6256">
                        <c:v>10.009600000000001</c:v>
                      </c:pt>
                      <c:pt idx="6257">
                        <c:v>10.011200000000001</c:v>
                      </c:pt>
                      <c:pt idx="6258">
                        <c:v>10.0128</c:v>
                      </c:pt>
                      <c:pt idx="6259">
                        <c:v>10.0144</c:v>
                      </c:pt>
                      <c:pt idx="6260">
                        <c:v>10.016</c:v>
                      </c:pt>
                      <c:pt idx="6261">
                        <c:v>10.0176</c:v>
                      </c:pt>
                      <c:pt idx="6262">
                        <c:v>10.0192</c:v>
                      </c:pt>
                      <c:pt idx="6263">
                        <c:v>10.020800000000001</c:v>
                      </c:pt>
                      <c:pt idx="6264">
                        <c:v>10.022400000000001</c:v>
                      </c:pt>
                      <c:pt idx="6265">
                        <c:v>10.024000000000001</c:v>
                      </c:pt>
                      <c:pt idx="6266">
                        <c:v>10.025600000000001</c:v>
                      </c:pt>
                      <c:pt idx="6267">
                        <c:v>10.027200000000001</c:v>
                      </c:pt>
                      <c:pt idx="6268">
                        <c:v>10.0288</c:v>
                      </c:pt>
                      <c:pt idx="6269">
                        <c:v>10.0304</c:v>
                      </c:pt>
                      <c:pt idx="6270">
                        <c:v>10.032</c:v>
                      </c:pt>
                      <c:pt idx="6271">
                        <c:v>10.0336</c:v>
                      </c:pt>
                      <c:pt idx="6272">
                        <c:v>10.0352</c:v>
                      </c:pt>
                      <c:pt idx="6273">
                        <c:v>10.036800000000001</c:v>
                      </c:pt>
                      <c:pt idx="6274">
                        <c:v>10.038400000000001</c:v>
                      </c:pt>
                      <c:pt idx="6275">
                        <c:v>10.040000000000001</c:v>
                      </c:pt>
                      <c:pt idx="6276">
                        <c:v>10.041600000000001</c:v>
                      </c:pt>
                      <c:pt idx="6277">
                        <c:v>10.043200000000001</c:v>
                      </c:pt>
                      <c:pt idx="6278">
                        <c:v>10.0448</c:v>
                      </c:pt>
                      <c:pt idx="6279">
                        <c:v>10.0464</c:v>
                      </c:pt>
                      <c:pt idx="6280">
                        <c:v>10.048</c:v>
                      </c:pt>
                      <c:pt idx="6281">
                        <c:v>10.0496</c:v>
                      </c:pt>
                      <c:pt idx="6282">
                        <c:v>10.0512</c:v>
                      </c:pt>
                      <c:pt idx="6283">
                        <c:v>10.052800000000001</c:v>
                      </c:pt>
                      <c:pt idx="6284">
                        <c:v>10.054400000000001</c:v>
                      </c:pt>
                      <c:pt idx="6285">
                        <c:v>10.056000000000001</c:v>
                      </c:pt>
                      <c:pt idx="6286">
                        <c:v>10.057600000000001</c:v>
                      </c:pt>
                      <c:pt idx="6287">
                        <c:v>10.059200000000001</c:v>
                      </c:pt>
                      <c:pt idx="6288">
                        <c:v>10.0608</c:v>
                      </c:pt>
                      <c:pt idx="6289">
                        <c:v>10.0624</c:v>
                      </c:pt>
                      <c:pt idx="6290">
                        <c:v>10.064</c:v>
                      </c:pt>
                      <c:pt idx="6291">
                        <c:v>10.0656</c:v>
                      </c:pt>
                      <c:pt idx="6292">
                        <c:v>10.0672</c:v>
                      </c:pt>
                      <c:pt idx="6293">
                        <c:v>10.068800000000001</c:v>
                      </c:pt>
                      <c:pt idx="6294">
                        <c:v>10.070400000000001</c:v>
                      </c:pt>
                      <c:pt idx="6295">
                        <c:v>10.072000000000001</c:v>
                      </c:pt>
                      <c:pt idx="6296">
                        <c:v>10.073600000000001</c:v>
                      </c:pt>
                      <c:pt idx="6297">
                        <c:v>10.075200000000001</c:v>
                      </c:pt>
                      <c:pt idx="6298">
                        <c:v>10.0768</c:v>
                      </c:pt>
                      <c:pt idx="6299">
                        <c:v>10.0784</c:v>
                      </c:pt>
                      <c:pt idx="6300">
                        <c:v>10.08</c:v>
                      </c:pt>
                      <c:pt idx="6301">
                        <c:v>10.0816</c:v>
                      </c:pt>
                      <c:pt idx="6302">
                        <c:v>10.0832</c:v>
                      </c:pt>
                      <c:pt idx="6303">
                        <c:v>10.084800000000001</c:v>
                      </c:pt>
                      <c:pt idx="6304">
                        <c:v>10.086400000000001</c:v>
                      </c:pt>
                      <c:pt idx="6305">
                        <c:v>10.088000000000001</c:v>
                      </c:pt>
                      <c:pt idx="6306">
                        <c:v>10.089600000000001</c:v>
                      </c:pt>
                      <c:pt idx="6307">
                        <c:v>10.091200000000001</c:v>
                      </c:pt>
                      <c:pt idx="6308">
                        <c:v>10.0928</c:v>
                      </c:pt>
                      <c:pt idx="6309">
                        <c:v>10.0944</c:v>
                      </c:pt>
                      <c:pt idx="6310">
                        <c:v>10.096</c:v>
                      </c:pt>
                      <c:pt idx="6311">
                        <c:v>10.0976</c:v>
                      </c:pt>
                      <c:pt idx="6312">
                        <c:v>10.0992</c:v>
                      </c:pt>
                      <c:pt idx="6313">
                        <c:v>10.100800000000001</c:v>
                      </c:pt>
                      <c:pt idx="6314">
                        <c:v>10.102400000000001</c:v>
                      </c:pt>
                      <c:pt idx="6315">
                        <c:v>10.104000000000001</c:v>
                      </c:pt>
                      <c:pt idx="6316">
                        <c:v>10.105600000000001</c:v>
                      </c:pt>
                      <c:pt idx="6317">
                        <c:v>10.107200000000001</c:v>
                      </c:pt>
                      <c:pt idx="6318">
                        <c:v>10.1088</c:v>
                      </c:pt>
                      <c:pt idx="6319">
                        <c:v>10.1104</c:v>
                      </c:pt>
                      <c:pt idx="6320">
                        <c:v>10.112</c:v>
                      </c:pt>
                      <c:pt idx="6321">
                        <c:v>10.1136</c:v>
                      </c:pt>
                      <c:pt idx="6322">
                        <c:v>10.1152</c:v>
                      </c:pt>
                      <c:pt idx="6323">
                        <c:v>10.116800000000001</c:v>
                      </c:pt>
                      <c:pt idx="6324">
                        <c:v>10.118400000000001</c:v>
                      </c:pt>
                      <c:pt idx="6325">
                        <c:v>10.120000000000001</c:v>
                      </c:pt>
                      <c:pt idx="6326">
                        <c:v>10.121600000000001</c:v>
                      </c:pt>
                      <c:pt idx="6327">
                        <c:v>10.123200000000001</c:v>
                      </c:pt>
                      <c:pt idx="6328">
                        <c:v>10.1248</c:v>
                      </c:pt>
                      <c:pt idx="6329">
                        <c:v>10.1264</c:v>
                      </c:pt>
                      <c:pt idx="6330">
                        <c:v>10.128</c:v>
                      </c:pt>
                      <c:pt idx="6331">
                        <c:v>10.1296</c:v>
                      </c:pt>
                      <c:pt idx="6332">
                        <c:v>10.1312</c:v>
                      </c:pt>
                      <c:pt idx="6333">
                        <c:v>10.132800000000001</c:v>
                      </c:pt>
                      <c:pt idx="6334">
                        <c:v>10.134400000000001</c:v>
                      </c:pt>
                      <c:pt idx="6335">
                        <c:v>10.136000000000001</c:v>
                      </c:pt>
                      <c:pt idx="6336">
                        <c:v>10.137600000000001</c:v>
                      </c:pt>
                      <c:pt idx="6337">
                        <c:v>10.139200000000001</c:v>
                      </c:pt>
                      <c:pt idx="6338">
                        <c:v>10.1408</c:v>
                      </c:pt>
                      <c:pt idx="6339">
                        <c:v>10.1424</c:v>
                      </c:pt>
                      <c:pt idx="6340">
                        <c:v>10.144</c:v>
                      </c:pt>
                      <c:pt idx="6341">
                        <c:v>10.1456</c:v>
                      </c:pt>
                      <c:pt idx="6342">
                        <c:v>10.1472</c:v>
                      </c:pt>
                      <c:pt idx="6343">
                        <c:v>10.1488</c:v>
                      </c:pt>
                      <c:pt idx="6344">
                        <c:v>10.150400000000001</c:v>
                      </c:pt>
                      <c:pt idx="6345">
                        <c:v>10.152000000000001</c:v>
                      </c:pt>
                      <c:pt idx="6346">
                        <c:v>10.153600000000001</c:v>
                      </c:pt>
                      <c:pt idx="6347">
                        <c:v>10.155200000000001</c:v>
                      </c:pt>
                      <c:pt idx="6348">
                        <c:v>10.1568</c:v>
                      </c:pt>
                      <c:pt idx="6349">
                        <c:v>10.1584</c:v>
                      </c:pt>
                      <c:pt idx="6350">
                        <c:v>10.16</c:v>
                      </c:pt>
                      <c:pt idx="6351">
                        <c:v>10.1616</c:v>
                      </c:pt>
                      <c:pt idx="6352">
                        <c:v>10.1632</c:v>
                      </c:pt>
                      <c:pt idx="6353">
                        <c:v>10.1648</c:v>
                      </c:pt>
                      <c:pt idx="6354">
                        <c:v>10.166400000000001</c:v>
                      </c:pt>
                      <c:pt idx="6355">
                        <c:v>10.168000000000001</c:v>
                      </c:pt>
                      <c:pt idx="6356">
                        <c:v>10.169600000000001</c:v>
                      </c:pt>
                      <c:pt idx="6357">
                        <c:v>10.171200000000001</c:v>
                      </c:pt>
                      <c:pt idx="6358">
                        <c:v>10.172800000000001</c:v>
                      </c:pt>
                      <c:pt idx="6359">
                        <c:v>10.1744</c:v>
                      </c:pt>
                      <c:pt idx="6360">
                        <c:v>10.176</c:v>
                      </c:pt>
                      <c:pt idx="6361">
                        <c:v>10.1776</c:v>
                      </c:pt>
                      <c:pt idx="6362">
                        <c:v>10.1792</c:v>
                      </c:pt>
                      <c:pt idx="6363">
                        <c:v>10.1808</c:v>
                      </c:pt>
                      <c:pt idx="6364">
                        <c:v>10.182400000000001</c:v>
                      </c:pt>
                      <c:pt idx="6365">
                        <c:v>10.184000000000001</c:v>
                      </c:pt>
                      <c:pt idx="6366">
                        <c:v>10.185600000000001</c:v>
                      </c:pt>
                      <c:pt idx="6367">
                        <c:v>10.187200000000001</c:v>
                      </c:pt>
                      <c:pt idx="6368">
                        <c:v>10.188800000000001</c:v>
                      </c:pt>
                      <c:pt idx="6369">
                        <c:v>10.1904</c:v>
                      </c:pt>
                      <c:pt idx="6370">
                        <c:v>10.192</c:v>
                      </c:pt>
                      <c:pt idx="6371">
                        <c:v>10.1936</c:v>
                      </c:pt>
                      <c:pt idx="6372">
                        <c:v>10.1952</c:v>
                      </c:pt>
                      <c:pt idx="6373">
                        <c:v>10.1968</c:v>
                      </c:pt>
                      <c:pt idx="6374">
                        <c:v>10.198400000000001</c:v>
                      </c:pt>
                      <c:pt idx="6375">
                        <c:v>10.200000000000001</c:v>
                      </c:pt>
                      <c:pt idx="6376">
                        <c:v>10.201600000000001</c:v>
                      </c:pt>
                      <c:pt idx="6377">
                        <c:v>10.203200000000001</c:v>
                      </c:pt>
                      <c:pt idx="6378">
                        <c:v>10.204800000000001</c:v>
                      </c:pt>
                      <c:pt idx="6379">
                        <c:v>10.2064</c:v>
                      </c:pt>
                      <c:pt idx="6380">
                        <c:v>10.208</c:v>
                      </c:pt>
                      <c:pt idx="6381">
                        <c:v>10.2096</c:v>
                      </c:pt>
                      <c:pt idx="6382">
                        <c:v>10.2112</c:v>
                      </c:pt>
                      <c:pt idx="6383">
                        <c:v>10.2128</c:v>
                      </c:pt>
                      <c:pt idx="6384">
                        <c:v>10.214400000000001</c:v>
                      </c:pt>
                      <c:pt idx="6385">
                        <c:v>10.216000000000001</c:v>
                      </c:pt>
                      <c:pt idx="6386">
                        <c:v>10.217600000000001</c:v>
                      </c:pt>
                      <c:pt idx="6387">
                        <c:v>10.219200000000001</c:v>
                      </c:pt>
                      <c:pt idx="6388">
                        <c:v>10.220800000000001</c:v>
                      </c:pt>
                      <c:pt idx="6389">
                        <c:v>10.2224</c:v>
                      </c:pt>
                      <c:pt idx="6390">
                        <c:v>10.224</c:v>
                      </c:pt>
                      <c:pt idx="6391">
                        <c:v>10.2256</c:v>
                      </c:pt>
                      <c:pt idx="6392">
                        <c:v>10.2272</c:v>
                      </c:pt>
                      <c:pt idx="6393">
                        <c:v>10.2288</c:v>
                      </c:pt>
                      <c:pt idx="6394">
                        <c:v>10.230400000000001</c:v>
                      </c:pt>
                      <c:pt idx="6395">
                        <c:v>10.232000000000001</c:v>
                      </c:pt>
                      <c:pt idx="6396">
                        <c:v>10.233600000000001</c:v>
                      </c:pt>
                      <c:pt idx="6397">
                        <c:v>10.235200000000001</c:v>
                      </c:pt>
                      <c:pt idx="6398">
                        <c:v>10.236800000000001</c:v>
                      </c:pt>
                      <c:pt idx="6399">
                        <c:v>10.2384</c:v>
                      </c:pt>
                      <c:pt idx="6400">
                        <c:v>10.24</c:v>
                      </c:pt>
                      <c:pt idx="6401">
                        <c:v>10.2416</c:v>
                      </c:pt>
                      <c:pt idx="6402">
                        <c:v>10.2432</c:v>
                      </c:pt>
                      <c:pt idx="6403">
                        <c:v>10.2448</c:v>
                      </c:pt>
                      <c:pt idx="6404">
                        <c:v>10.246400000000001</c:v>
                      </c:pt>
                      <c:pt idx="6405">
                        <c:v>10.248000000000001</c:v>
                      </c:pt>
                      <c:pt idx="6406">
                        <c:v>10.249600000000001</c:v>
                      </c:pt>
                      <c:pt idx="6407">
                        <c:v>10.251200000000001</c:v>
                      </c:pt>
                      <c:pt idx="6408">
                        <c:v>10.252800000000001</c:v>
                      </c:pt>
                      <c:pt idx="6409">
                        <c:v>10.2544</c:v>
                      </c:pt>
                      <c:pt idx="6410">
                        <c:v>10.256</c:v>
                      </c:pt>
                      <c:pt idx="6411">
                        <c:v>10.2576</c:v>
                      </c:pt>
                      <c:pt idx="6412">
                        <c:v>10.2592</c:v>
                      </c:pt>
                      <c:pt idx="6413">
                        <c:v>10.2608</c:v>
                      </c:pt>
                      <c:pt idx="6414">
                        <c:v>10.262400000000001</c:v>
                      </c:pt>
                      <c:pt idx="6415">
                        <c:v>10.264000000000001</c:v>
                      </c:pt>
                      <c:pt idx="6416">
                        <c:v>10.265600000000001</c:v>
                      </c:pt>
                      <c:pt idx="6417">
                        <c:v>10.267200000000001</c:v>
                      </c:pt>
                      <c:pt idx="6418">
                        <c:v>10.268800000000001</c:v>
                      </c:pt>
                      <c:pt idx="6419">
                        <c:v>10.2704</c:v>
                      </c:pt>
                      <c:pt idx="6420">
                        <c:v>10.272</c:v>
                      </c:pt>
                      <c:pt idx="6421">
                        <c:v>10.2736</c:v>
                      </c:pt>
                      <c:pt idx="6422">
                        <c:v>10.2752</c:v>
                      </c:pt>
                      <c:pt idx="6423">
                        <c:v>10.2768</c:v>
                      </c:pt>
                      <c:pt idx="6424">
                        <c:v>10.278400000000001</c:v>
                      </c:pt>
                      <c:pt idx="6425">
                        <c:v>10.280000000000001</c:v>
                      </c:pt>
                      <c:pt idx="6426">
                        <c:v>10.281600000000001</c:v>
                      </c:pt>
                      <c:pt idx="6427">
                        <c:v>10.283200000000001</c:v>
                      </c:pt>
                      <c:pt idx="6428">
                        <c:v>10.284800000000001</c:v>
                      </c:pt>
                      <c:pt idx="6429">
                        <c:v>10.2864</c:v>
                      </c:pt>
                      <c:pt idx="6430">
                        <c:v>10.288</c:v>
                      </c:pt>
                      <c:pt idx="6431">
                        <c:v>10.2896</c:v>
                      </c:pt>
                      <c:pt idx="6432">
                        <c:v>10.2912</c:v>
                      </c:pt>
                      <c:pt idx="6433">
                        <c:v>10.2928</c:v>
                      </c:pt>
                      <c:pt idx="6434">
                        <c:v>10.294400000000001</c:v>
                      </c:pt>
                      <c:pt idx="6435">
                        <c:v>10.296000000000001</c:v>
                      </c:pt>
                      <c:pt idx="6436">
                        <c:v>10.297600000000001</c:v>
                      </c:pt>
                      <c:pt idx="6437">
                        <c:v>10.299200000000001</c:v>
                      </c:pt>
                      <c:pt idx="6438">
                        <c:v>10.300800000000001</c:v>
                      </c:pt>
                      <c:pt idx="6439">
                        <c:v>10.3024</c:v>
                      </c:pt>
                      <c:pt idx="6440">
                        <c:v>10.304</c:v>
                      </c:pt>
                      <c:pt idx="6441">
                        <c:v>10.3056</c:v>
                      </c:pt>
                      <c:pt idx="6442">
                        <c:v>10.3072</c:v>
                      </c:pt>
                      <c:pt idx="6443">
                        <c:v>10.3088</c:v>
                      </c:pt>
                      <c:pt idx="6444">
                        <c:v>10.310400000000001</c:v>
                      </c:pt>
                      <c:pt idx="6445">
                        <c:v>10.312000000000001</c:v>
                      </c:pt>
                      <c:pt idx="6446">
                        <c:v>10.313600000000001</c:v>
                      </c:pt>
                      <c:pt idx="6447">
                        <c:v>10.315200000000001</c:v>
                      </c:pt>
                      <c:pt idx="6448">
                        <c:v>10.316800000000001</c:v>
                      </c:pt>
                      <c:pt idx="6449">
                        <c:v>10.3184</c:v>
                      </c:pt>
                      <c:pt idx="6450">
                        <c:v>10.32</c:v>
                      </c:pt>
                      <c:pt idx="6451">
                        <c:v>10.3216</c:v>
                      </c:pt>
                      <c:pt idx="6452">
                        <c:v>10.3232</c:v>
                      </c:pt>
                      <c:pt idx="6453">
                        <c:v>10.3248</c:v>
                      </c:pt>
                      <c:pt idx="6454">
                        <c:v>10.326400000000001</c:v>
                      </c:pt>
                      <c:pt idx="6455">
                        <c:v>10.328000000000001</c:v>
                      </c:pt>
                      <c:pt idx="6456">
                        <c:v>10.329600000000001</c:v>
                      </c:pt>
                      <c:pt idx="6457">
                        <c:v>10.331200000000001</c:v>
                      </c:pt>
                      <c:pt idx="6458">
                        <c:v>10.332800000000001</c:v>
                      </c:pt>
                      <c:pt idx="6459">
                        <c:v>10.3344</c:v>
                      </c:pt>
                      <c:pt idx="6460">
                        <c:v>10.336</c:v>
                      </c:pt>
                      <c:pt idx="6461">
                        <c:v>10.3376</c:v>
                      </c:pt>
                      <c:pt idx="6462">
                        <c:v>10.3392</c:v>
                      </c:pt>
                      <c:pt idx="6463">
                        <c:v>10.3408</c:v>
                      </c:pt>
                      <c:pt idx="6464">
                        <c:v>10.342400000000001</c:v>
                      </c:pt>
                      <c:pt idx="6465">
                        <c:v>10.344000000000001</c:v>
                      </c:pt>
                      <c:pt idx="6466">
                        <c:v>10.345600000000001</c:v>
                      </c:pt>
                      <c:pt idx="6467">
                        <c:v>10.347200000000001</c:v>
                      </c:pt>
                      <c:pt idx="6468">
                        <c:v>10.348800000000001</c:v>
                      </c:pt>
                      <c:pt idx="6469">
                        <c:v>10.3504</c:v>
                      </c:pt>
                      <c:pt idx="6470">
                        <c:v>10.352</c:v>
                      </c:pt>
                      <c:pt idx="6471">
                        <c:v>10.3536</c:v>
                      </c:pt>
                      <c:pt idx="6472">
                        <c:v>10.3552</c:v>
                      </c:pt>
                      <c:pt idx="6473">
                        <c:v>10.3568</c:v>
                      </c:pt>
                      <c:pt idx="6474">
                        <c:v>10.3584</c:v>
                      </c:pt>
                      <c:pt idx="6475">
                        <c:v>10.360000000000001</c:v>
                      </c:pt>
                      <c:pt idx="6476">
                        <c:v>10.361600000000001</c:v>
                      </c:pt>
                      <c:pt idx="6477">
                        <c:v>10.363200000000001</c:v>
                      </c:pt>
                      <c:pt idx="6478">
                        <c:v>10.364800000000001</c:v>
                      </c:pt>
                      <c:pt idx="6479">
                        <c:v>10.366400000000001</c:v>
                      </c:pt>
                      <c:pt idx="6480">
                        <c:v>10.368</c:v>
                      </c:pt>
                      <c:pt idx="6481">
                        <c:v>10.3696</c:v>
                      </c:pt>
                      <c:pt idx="6482">
                        <c:v>10.3712</c:v>
                      </c:pt>
                      <c:pt idx="6483">
                        <c:v>10.3728</c:v>
                      </c:pt>
                      <c:pt idx="6484">
                        <c:v>10.3744</c:v>
                      </c:pt>
                      <c:pt idx="6485">
                        <c:v>10.376000000000001</c:v>
                      </c:pt>
                      <c:pt idx="6486">
                        <c:v>10.377600000000001</c:v>
                      </c:pt>
                      <c:pt idx="6487">
                        <c:v>10.379200000000001</c:v>
                      </c:pt>
                      <c:pt idx="6488">
                        <c:v>10.380800000000001</c:v>
                      </c:pt>
                      <c:pt idx="6489">
                        <c:v>10.382400000000001</c:v>
                      </c:pt>
                      <c:pt idx="6490">
                        <c:v>10.384</c:v>
                      </c:pt>
                      <c:pt idx="6491">
                        <c:v>10.3856</c:v>
                      </c:pt>
                      <c:pt idx="6492">
                        <c:v>10.3872</c:v>
                      </c:pt>
                      <c:pt idx="6493">
                        <c:v>10.3888</c:v>
                      </c:pt>
                      <c:pt idx="6494">
                        <c:v>10.3904</c:v>
                      </c:pt>
                      <c:pt idx="6495">
                        <c:v>10.392000000000001</c:v>
                      </c:pt>
                      <c:pt idx="6496">
                        <c:v>10.393600000000001</c:v>
                      </c:pt>
                      <c:pt idx="6497">
                        <c:v>10.395200000000001</c:v>
                      </c:pt>
                      <c:pt idx="6498">
                        <c:v>10.396800000000001</c:v>
                      </c:pt>
                      <c:pt idx="6499">
                        <c:v>10.398400000000001</c:v>
                      </c:pt>
                      <c:pt idx="6500">
                        <c:v>10.4</c:v>
                      </c:pt>
                      <c:pt idx="6501">
                        <c:v>10.4016</c:v>
                      </c:pt>
                      <c:pt idx="6502">
                        <c:v>10.4032</c:v>
                      </c:pt>
                      <c:pt idx="6503">
                        <c:v>10.4048</c:v>
                      </c:pt>
                      <c:pt idx="6504">
                        <c:v>10.4064</c:v>
                      </c:pt>
                      <c:pt idx="6505">
                        <c:v>10.408000000000001</c:v>
                      </c:pt>
                      <c:pt idx="6506">
                        <c:v>10.409600000000001</c:v>
                      </c:pt>
                      <c:pt idx="6507">
                        <c:v>10.411200000000001</c:v>
                      </c:pt>
                      <c:pt idx="6508">
                        <c:v>10.412800000000001</c:v>
                      </c:pt>
                      <c:pt idx="6509">
                        <c:v>10.414400000000001</c:v>
                      </c:pt>
                      <c:pt idx="6510">
                        <c:v>10.416</c:v>
                      </c:pt>
                      <c:pt idx="6511">
                        <c:v>10.4176</c:v>
                      </c:pt>
                      <c:pt idx="6512">
                        <c:v>10.4192</c:v>
                      </c:pt>
                      <c:pt idx="6513">
                        <c:v>10.4208</c:v>
                      </c:pt>
                      <c:pt idx="6514">
                        <c:v>10.4224</c:v>
                      </c:pt>
                      <c:pt idx="6515">
                        <c:v>10.424000000000001</c:v>
                      </c:pt>
                      <c:pt idx="6516">
                        <c:v>10.425600000000001</c:v>
                      </c:pt>
                      <c:pt idx="6517">
                        <c:v>10.427200000000001</c:v>
                      </c:pt>
                      <c:pt idx="6518">
                        <c:v>10.428800000000001</c:v>
                      </c:pt>
                      <c:pt idx="6519">
                        <c:v>10.430400000000001</c:v>
                      </c:pt>
                      <c:pt idx="6520">
                        <c:v>10.432</c:v>
                      </c:pt>
                      <c:pt idx="6521">
                        <c:v>10.4336</c:v>
                      </c:pt>
                      <c:pt idx="6522">
                        <c:v>10.4352</c:v>
                      </c:pt>
                      <c:pt idx="6523">
                        <c:v>10.4368</c:v>
                      </c:pt>
                      <c:pt idx="6524">
                        <c:v>10.4384</c:v>
                      </c:pt>
                      <c:pt idx="6525">
                        <c:v>10.440000000000001</c:v>
                      </c:pt>
                      <c:pt idx="6526">
                        <c:v>10.441600000000001</c:v>
                      </c:pt>
                      <c:pt idx="6527">
                        <c:v>10.443200000000001</c:v>
                      </c:pt>
                      <c:pt idx="6528">
                        <c:v>10.444800000000001</c:v>
                      </c:pt>
                      <c:pt idx="6529">
                        <c:v>10.446400000000001</c:v>
                      </c:pt>
                      <c:pt idx="6530">
                        <c:v>10.448</c:v>
                      </c:pt>
                      <c:pt idx="6531">
                        <c:v>10.4496</c:v>
                      </c:pt>
                      <c:pt idx="6532">
                        <c:v>10.4512</c:v>
                      </c:pt>
                      <c:pt idx="6533">
                        <c:v>10.4528</c:v>
                      </c:pt>
                      <c:pt idx="6534">
                        <c:v>10.4544</c:v>
                      </c:pt>
                      <c:pt idx="6535">
                        <c:v>10.456000000000001</c:v>
                      </c:pt>
                      <c:pt idx="6536">
                        <c:v>10.457600000000001</c:v>
                      </c:pt>
                      <c:pt idx="6537">
                        <c:v>10.459200000000001</c:v>
                      </c:pt>
                      <c:pt idx="6538">
                        <c:v>10.460800000000001</c:v>
                      </c:pt>
                      <c:pt idx="6539">
                        <c:v>10.462400000000001</c:v>
                      </c:pt>
                      <c:pt idx="6540">
                        <c:v>10.464</c:v>
                      </c:pt>
                      <c:pt idx="6541">
                        <c:v>10.4656</c:v>
                      </c:pt>
                      <c:pt idx="6542">
                        <c:v>10.4672</c:v>
                      </c:pt>
                      <c:pt idx="6543">
                        <c:v>10.4688</c:v>
                      </c:pt>
                      <c:pt idx="6544">
                        <c:v>10.4704</c:v>
                      </c:pt>
                      <c:pt idx="6545">
                        <c:v>10.472000000000001</c:v>
                      </c:pt>
                      <c:pt idx="6546">
                        <c:v>10.473600000000001</c:v>
                      </c:pt>
                      <c:pt idx="6547">
                        <c:v>10.475200000000001</c:v>
                      </c:pt>
                      <c:pt idx="6548">
                        <c:v>10.476800000000001</c:v>
                      </c:pt>
                      <c:pt idx="6549">
                        <c:v>10.478400000000001</c:v>
                      </c:pt>
                      <c:pt idx="6550">
                        <c:v>10.48</c:v>
                      </c:pt>
                      <c:pt idx="6551">
                        <c:v>10.4816</c:v>
                      </c:pt>
                      <c:pt idx="6552">
                        <c:v>10.4832</c:v>
                      </c:pt>
                      <c:pt idx="6553">
                        <c:v>10.4848</c:v>
                      </c:pt>
                      <c:pt idx="6554">
                        <c:v>10.4864</c:v>
                      </c:pt>
                      <c:pt idx="6555">
                        <c:v>10.488000000000001</c:v>
                      </c:pt>
                      <c:pt idx="6556">
                        <c:v>10.489600000000001</c:v>
                      </c:pt>
                      <c:pt idx="6557">
                        <c:v>10.491200000000001</c:v>
                      </c:pt>
                      <c:pt idx="6558">
                        <c:v>10.492800000000001</c:v>
                      </c:pt>
                      <c:pt idx="6559">
                        <c:v>10.494400000000001</c:v>
                      </c:pt>
                      <c:pt idx="6560">
                        <c:v>10.496</c:v>
                      </c:pt>
                      <c:pt idx="6561">
                        <c:v>10.4976</c:v>
                      </c:pt>
                      <c:pt idx="6562">
                        <c:v>10.4992</c:v>
                      </c:pt>
                      <c:pt idx="6563">
                        <c:v>10.5008</c:v>
                      </c:pt>
                      <c:pt idx="6564">
                        <c:v>10.5024</c:v>
                      </c:pt>
                      <c:pt idx="6565">
                        <c:v>10.504000000000001</c:v>
                      </c:pt>
                      <c:pt idx="6566">
                        <c:v>10.505600000000001</c:v>
                      </c:pt>
                      <c:pt idx="6567">
                        <c:v>10.507200000000001</c:v>
                      </c:pt>
                      <c:pt idx="6568">
                        <c:v>10.508800000000001</c:v>
                      </c:pt>
                      <c:pt idx="6569">
                        <c:v>10.510400000000001</c:v>
                      </c:pt>
                      <c:pt idx="6570">
                        <c:v>10.512</c:v>
                      </c:pt>
                      <c:pt idx="6571">
                        <c:v>10.5136</c:v>
                      </c:pt>
                      <c:pt idx="6572">
                        <c:v>10.5152</c:v>
                      </c:pt>
                      <c:pt idx="6573">
                        <c:v>10.5168</c:v>
                      </c:pt>
                      <c:pt idx="6574">
                        <c:v>10.5184</c:v>
                      </c:pt>
                      <c:pt idx="6575">
                        <c:v>10.520000000000001</c:v>
                      </c:pt>
                      <c:pt idx="6576">
                        <c:v>10.521600000000001</c:v>
                      </c:pt>
                      <c:pt idx="6577">
                        <c:v>10.523200000000001</c:v>
                      </c:pt>
                      <c:pt idx="6578">
                        <c:v>10.524800000000001</c:v>
                      </c:pt>
                      <c:pt idx="6579">
                        <c:v>10.526400000000001</c:v>
                      </c:pt>
                      <c:pt idx="6580">
                        <c:v>10.528</c:v>
                      </c:pt>
                      <c:pt idx="6581">
                        <c:v>10.5296</c:v>
                      </c:pt>
                      <c:pt idx="6582">
                        <c:v>10.5312</c:v>
                      </c:pt>
                      <c:pt idx="6583">
                        <c:v>10.5328</c:v>
                      </c:pt>
                      <c:pt idx="6584">
                        <c:v>10.5344</c:v>
                      </c:pt>
                      <c:pt idx="6585">
                        <c:v>10.536000000000001</c:v>
                      </c:pt>
                      <c:pt idx="6586">
                        <c:v>10.537600000000001</c:v>
                      </c:pt>
                      <c:pt idx="6587">
                        <c:v>10.539200000000001</c:v>
                      </c:pt>
                      <c:pt idx="6588">
                        <c:v>10.540800000000001</c:v>
                      </c:pt>
                      <c:pt idx="6589">
                        <c:v>10.542400000000001</c:v>
                      </c:pt>
                      <c:pt idx="6590">
                        <c:v>10.544</c:v>
                      </c:pt>
                      <c:pt idx="6591">
                        <c:v>10.5456</c:v>
                      </c:pt>
                      <c:pt idx="6592">
                        <c:v>10.5472</c:v>
                      </c:pt>
                      <c:pt idx="6593">
                        <c:v>10.5488</c:v>
                      </c:pt>
                      <c:pt idx="6594">
                        <c:v>10.5504</c:v>
                      </c:pt>
                      <c:pt idx="6595">
                        <c:v>10.552000000000001</c:v>
                      </c:pt>
                      <c:pt idx="6596">
                        <c:v>10.553600000000001</c:v>
                      </c:pt>
                      <c:pt idx="6597">
                        <c:v>10.555200000000001</c:v>
                      </c:pt>
                      <c:pt idx="6598">
                        <c:v>10.556800000000001</c:v>
                      </c:pt>
                      <c:pt idx="6599">
                        <c:v>10.558400000000001</c:v>
                      </c:pt>
                      <c:pt idx="6600">
                        <c:v>10.56</c:v>
                      </c:pt>
                      <c:pt idx="6601">
                        <c:v>10.5616</c:v>
                      </c:pt>
                      <c:pt idx="6602">
                        <c:v>10.5632</c:v>
                      </c:pt>
                      <c:pt idx="6603">
                        <c:v>10.5648</c:v>
                      </c:pt>
                      <c:pt idx="6604">
                        <c:v>10.5664</c:v>
                      </c:pt>
                      <c:pt idx="6605">
                        <c:v>10.568000000000001</c:v>
                      </c:pt>
                      <c:pt idx="6606">
                        <c:v>10.569600000000001</c:v>
                      </c:pt>
                      <c:pt idx="6607">
                        <c:v>10.571200000000001</c:v>
                      </c:pt>
                      <c:pt idx="6608">
                        <c:v>10.572800000000001</c:v>
                      </c:pt>
                      <c:pt idx="6609">
                        <c:v>10.574400000000001</c:v>
                      </c:pt>
                      <c:pt idx="6610">
                        <c:v>10.576000000000001</c:v>
                      </c:pt>
                      <c:pt idx="6611">
                        <c:v>10.5776</c:v>
                      </c:pt>
                      <c:pt idx="6612">
                        <c:v>10.5792</c:v>
                      </c:pt>
                      <c:pt idx="6613">
                        <c:v>10.5808</c:v>
                      </c:pt>
                      <c:pt idx="6614">
                        <c:v>10.5824</c:v>
                      </c:pt>
                      <c:pt idx="6615">
                        <c:v>10.584</c:v>
                      </c:pt>
                      <c:pt idx="6616">
                        <c:v>10.585600000000001</c:v>
                      </c:pt>
                      <c:pt idx="6617">
                        <c:v>10.587200000000001</c:v>
                      </c:pt>
                      <c:pt idx="6618">
                        <c:v>10.588800000000001</c:v>
                      </c:pt>
                      <c:pt idx="6619">
                        <c:v>10.590400000000001</c:v>
                      </c:pt>
                      <c:pt idx="6620">
                        <c:v>10.592000000000001</c:v>
                      </c:pt>
                      <c:pt idx="6621">
                        <c:v>10.5936</c:v>
                      </c:pt>
                      <c:pt idx="6622">
                        <c:v>10.5952</c:v>
                      </c:pt>
                      <c:pt idx="6623">
                        <c:v>10.5968</c:v>
                      </c:pt>
                      <c:pt idx="6624">
                        <c:v>10.5984</c:v>
                      </c:pt>
                      <c:pt idx="6625">
                        <c:v>10.6</c:v>
                      </c:pt>
                      <c:pt idx="6626">
                        <c:v>10.601600000000001</c:v>
                      </c:pt>
                      <c:pt idx="6627">
                        <c:v>10.603200000000001</c:v>
                      </c:pt>
                      <c:pt idx="6628">
                        <c:v>10.604800000000001</c:v>
                      </c:pt>
                      <c:pt idx="6629">
                        <c:v>10.606400000000001</c:v>
                      </c:pt>
                      <c:pt idx="6630">
                        <c:v>10.608000000000001</c:v>
                      </c:pt>
                      <c:pt idx="6631">
                        <c:v>10.6096</c:v>
                      </c:pt>
                      <c:pt idx="6632">
                        <c:v>10.6112</c:v>
                      </c:pt>
                      <c:pt idx="6633">
                        <c:v>10.6128</c:v>
                      </c:pt>
                      <c:pt idx="6634">
                        <c:v>10.6144</c:v>
                      </c:pt>
                      <c:pt idx="6635">
                        <c:v>10.616</c:v>
                      </c:pt>
                      <c:pt idx="6636">
                        <c:v>10.617600000000001</c:v>
                      </c:pt>
                      <c:pt idx="6637">
                        <c:v>10.619200000000001</c:v>
                      </c:pt>
                      <c:pt idx="6638">
                        <c:v>10.620800000000001</c:v>
                      </c:pt>
                      <c:pt idx="6639">
                        <c:v>10.622400000000001</c:v>
                      </c:pt>
                      <c:pt idx="6640">
                        <c:v>10.624000000000001</c:v>
                      </c:pt>
                      <c:pt idx="6641">
                        <c:v>10.6256</c:v>
                      </c:pt>
                      <c:pt idx="6642">
                        <c:v>10.6272</c:v>
                      </c:pt>
                      <c:pt idx="6643">
                        <c:v>10.6288</c:v>
                      </c:pt>
                      <c:pt idx="6644">
                        <c:v>10.6304</c:v>
                      </c:pt>
                      <c:pt idx="6645">
                        <c:v>10.632</c:v>
                      </c:pt>
                      <c:pt idx="6646">
                        <c:v>10.633600000000001</c:v>
                      </c:pt>
                      <c:pt idx="6647">
                        <c:v>10.635200000000001</c:v>
                      </c:pt>
                      <c:pt idx="6648">
                        <c:v>10.636800000000001</c:v>
                      </c:pt>
                      <c:pt idx="6649">
                        <c:v>10.638400000000001</c:v>
                      </c:pt>
                      <c:pt idx="6650">
                        <c:v>10.64</c:v>
                      </c:pt>
                      <c:pt idx="6651">
                        <c:v>10.6416</c:v>
                      </c:pt>
                      <c:pt idx="6652">
                        <c:v>10.6432</c:v>
                      </c:pt>
                      <c:pt idx="6653">
                        <c:v>10.6448</c:v>
                      </c:pt>
                      <c:pt idx="6654">
                        <c:v>10.6464</c:v>
                      </c:pt>
                      <c:pt idx="6655">
                        <c:v>10.648</c:v>
                      </c:pt>
                      <c:pt idx="6656">
                        <c:v>10.649600000000001</c:v>
                      </c:pt>
                      <c:pt idx="6657">
                        <c:v>10.651200000000001</c:v>
                      </c:pt>
                      <c:pt idx="6658">
                        <c:v>10.652800000000001</c:v>
                      </c:pt>
                      <c:pt idx="6659">
                        <c:v>10.654400000000001</c:v>
                      </c:pt>
                      <c:pt idx="6660">
                        <c:v>10.656000000000001</c:v>
                      </c:pt>
                      <c:pt idx="6661">
                        <c:v>10.6576</c:v>
                      </c:pt>
                      <c:pt idx="6662">
                        <c:v>10.6592</c:v>
                      </c:pt>
                      <c:pt idx="6663">
                        <c:v>10.6608</c:v>
                      </c:pt>
                      <c:pt idx="6664">
                        <c:v>10.6624</c:v>
                      </c:pt>
                      <c:pt idx="6665">
                        <c:v>10.664</c:v>
                      </c:pt>
                      <c:pt idx="6666">
                        <c:v>10.665600000000001</c:v>
                      </c:pt>
                      <c:pt idx="6667">
                        <c:v>10.667200000000001</c:v>
                      </c:pt>
                      <c:pt idx="6668">
                        <c:v>10.668800000000001</c:v>
                      </c:pt>
                      <c:pt idx="6669">
                        <c:v>10.670400000000001</c:v>
                      </c:pt>
                      <c:pt idx="6670">
                        <c:v>10.672000000000001</c:v>
                      </c:pt>
                      <c:pt idx="6671">
                        <c:v>10.6736</c:v>
                      </c:pt>
                      <c:pt idx="6672">
                        <c:v>10.6752</c:v>
                      </c:pt>
                      <c:pt idx="6673">
                        <c:v>10.6768</c:v>
                      </c:pt>
                      <c:pt idx="6674">
                        <c:v>10.6784</c:v>
                      </c:pt>
                      <c:pt idx="6675">
                        <c:v>10.68</c:v>
                      </c:pt>
                      <c:pt idx="6676">
                        <c:v>10.681600000000001</c:v>
                      </c:pt>
                      <c:pt idx="6677">
                        <c:v>10.683200000000001</c:v>
                      </c:pt>
                      <c:pt idx="6678">
                        <c:v>10.684800000000001</c:v>
                      </c:pt>
                      <c:pt idx="6679">
                        <c:v>10.686400000000001</c:v>
                      </c:pt>
                      <c:pt idx="6680">
                        <c:v>10.688000000000001</c:v>
                      </c:pt>
                      <c:pt idx="6681">
                        <c:v>10.6896</c:v>
                      </c:pt>
                      <c:pt idx="6682">
                        <c:v>10.6912</c:v>
                      </c:pt>
                      <c:pt idx="6683">
                        <c:v>10.6928</c:v>
                      </c:pt>
                      <c:pt idx="6684">
                        <c:v>10.6944</c:v>
                      </c:pt>
                      <c:pt idx="6685">
                        <c:v>10.696</c:v>
                      </c:pt>
                      <c:pt idx="6686">
                        <c:v>10.697600000000001</c:v>
                      </c:pt>
                      <c:pt idx="6687">
                        <c:v>10.699200000000001</c:v>
                      </c:pt>
                      <c:pt idx="6688">
                        <c:v>10.700800000000001</c:v>
                      </c:pt>
                      <c:pt idx="6689">
                        <c:v>10.702400000000001</c:v>
                      </c:pt>
                      <c:pt idx="6690">
                        <c:v>10.704000000000001</c:v>
                      </c:pt>
                      <c:pt idx="6691">
                        <c:v>10.7056</c:v>
                      </c:pt>
                      <c:pt idx="6692">
                        <c:v>10.7072</c:v>
                      </c:pt>
                      <c:pt idx="6693">
                        <c:v>10.7088</c:v>
                      </c:pt>
                      <c:pt idx="6694">
                        <c:v>10.7104</c:v>
                      </c:pt>
                      <c:pt idx="6695">
                        <c:v>10.712</c:v>
                      </c:pt>
                      <c:pt idx="6696">
                        <c:v>10.713600000000001</c:v>
                      </c:pt>
                      <c:pt idx="6697">
                        <c:v>10.715200000000001</c:v>
                      </c:pt>
                      <c:pt idx="6698">
                        <c:v>10.716800000000001</c:v>
                      </c:pt>
                      <c:pt idx="6699">
                        <c:v>10.718400000000001</c:v>
                      </c:pt>
                      <c:pt idx="6700">
                        <c:v>10.72</c:v>
                      </c:pt>
                      <c:pt idx="6701">
                        <c:v>10.7216</c:v>
                      </c:pt>
                      <c:pt idx="6702">
                        <c:v>10.7232</c:v>
                      </c:pt>
                      <c:pt idx="6703">
                        <c:v>10.7248</c:v>
                      </c:pt>
                      <c:pt idx="6704">
                        <c:v>10.7264</c:v>
                      </c:pt>
                      <c:pt idx="6705">
                        <c:v>10.728</c:v>
                      </c:pt>
                      <c:pt idx="6706">
                        <c:v>10.729600000000001</c:v>
                      </c:pt>
                      <c:pt idx="6707">
                        <c:v>10.731200000000001</c:v>
                      </c:pt>
                      <c:pt idx="6708">
                        <c:v>10.732800000000001</c:v>
                      </c:pt>
                      <c:pt idx="6709">
                        <c:v>10.734400000000001</c:v>
                      </c:pt>
                      <c:pt idx="6710">
                        <c:v>10.736000000000001</c:v>
                      </c:pt>
                      <c:pt idx="6711">
                        <c:v>10.7376</c:v>
                      </c:pt>
                      <c:pt idx="6712">
                        <c:v>10.7392</c:v>
                      </c:pt>
                      <c:pt idx="6713">
                        <c:v>10.7408</c:v>
                      </c:pt>
                      <c:pt idx="6714">
                        <c:v>10.7424</c:v>
                      </c:pt>
                      <c:pt idx="6715">
                        <c:v>10.744</c:v>
                      </c:pt>
                      <c:pt idx="6716">
                        <c:v>10.745600000000001</c:v>
                      </c:pt>
                      <c:pt idx="6717">
                        <c:v>10.747200000000001</c:v>
                      </c:pt>
                      <c:pt idx="6718">
                        <c:v>10.748800000000001</c:v>
                      </c:pt>
                      <c:pt idx="6719">
                        <c:v>10.750400000000001</c:v>
                      </c:pt>
                      <c:pt idx="6720">
                        <c:v>10.752000000000001</c:v>
                      </c:pt>
                      <c:pt idx="6721">
                        <c:v>10.7536</c:v>
                      </c:pt>
                      <c:pt idx="6722">
                        <c:v>10.7552</c:v>
                      </c:pt>
                      <c:pt idx="6723">
                        <c:v>10.7568</c:v>
                      </c:pt>
                      <c:pt idx="6724">
                        <c:v>10.7584</c:v>
                      </c:pt>
                      <c:pt idx="6725">
                        <c:v>10.76</c:v>
                      </c:pt>
                      <c:pt idx="6726">
                        <c:v>10.761600000000001</c:v>
                      </c:pt>
                      <c:pt idx="6727">
                        <c:v>10.763200000000001</c:v>
                      </c:pt>
                      <c:pt idx="6728">
                        <c:v>10.764800000000001</c:v>
                      </c:pt>
                      <c:pt idx="6729">
                        <c:v>10.766400000000001</c:v>
                      </c:pt>
                      <c:pt idx="6730">
                        <c:v>10.768000000000001</c:v>
                      </c:pt>
                      <c:pt idx="6731">
                        <c:v>10.769600000000001</c:v>
                      </c:pt>
                      <c:pt idx="6732">
                        <c:v>10.7712</c:v>
                      </c:pt>
                      <c:pt idx="6733">
                        <c:v>10.7728</c:v>
                      </c:pt>
                      <c:pt idx="6734">
                        <c:v>10.7744</c:v>
                      </c:pt>
                      <c:pt idx="6735">
                        <c:v>10.776</c:v>
                      </c:pt>
                      <c:pt idx="6736">
                        <c:v>10.777600000000001</c:v>
                      </c:pt>
                      <c:pt idx="6737">
                        <c:v>10.779200000000001</c:v>
                      </c:pt>
                      <c:pt idx="6738">
                        <c:v>10.780800000000001</c:v>
                      </c:pt>
                      <c:pt idx="6739">
                        <c:v>10.782400000000001</c:v>
                      </c:pt>
                      <c:pt idx="6740">
                        <c:v>10.784000000000001</c:v>
                      </c:pt>
                      <c:pt idx="6741">
                        <c:v>10.785600000000001</c:v>
                      </c:pt>
                      <c:pt idx="6742">
                        <c:v>10.7872</c:v>
                      </c:pt>
                      <c:pt idx="6743">
                        <c:v>10.7888</c:v>
                      </c:pt>
                      <c:pt idx="6744">
                        <c:v>10.7904</c:v>
                      </c:pt>
                      <c:pt idx="6745">
                        <c:v>10.792</c:v>
                      </c:pt>
                      <c:pt idx="6746">
                        <c:v>10.7936</c:v>
                      </c:pt>
                      <c:pt idx="6747">
                        <c:v>10.795200000000001</c:v>
                      </c:pt>
                      <c:pt idx="6748">
                        <c:v>10.796800000000001</c:v>
                      </c:pt>
                      <c:pt idx="6749">
                        <c:v>10.798400000000001</c:v>
                      </c:pt>
                      <c:pt idx="6750">
                        <c:v>10.8</c:v>
                      </c:pt>
                      <c:pt idx="6751">
                        <c:v>10.801600000000001</c:v>
                      </c:pt>
                      <c:pt idx="6752">
                        <c:v>10.8032</c:v>
                      </c:pt>
                      <c:pt idx="6753">
                        <c:v>10.8048</c:v>
                      </c:pt>
                      <c:pt idx="6754">
                        <c:v>10.8064</c:v>
                      </c:pt>
                      <c:pt idx="6755">
                        <c:v>10.808</c:v>
                      </c:pt>
                      <c:pt idx="6756">
                        <c:v>10.8096</c:v>
                      </c:pt>
                      <c:pt idx="6757">
                        <c:v>10.811200000000001</c:v>
                      </c:pt>
                      <c:pt idx="6758">
                        <c:v>10.812800000000001</c:v>
                      </c:pt>
                      <c:pt idx="6759">
                        <c:v>10.814400000000001</c:v>
                      </c:pt>
                      <c:pt idx="6760">
                        <c:v>10.816000000000001</c:v>
                      </c:pt>
                      <c:pt idx="6761">
                        <c:v>10.817600000000001</c:v>
                      </c:pt>
                      <c:pt idx="6762">
                        <c:v>10.8192</c:v>
                      </c:pt>
                      <c:pt idx="6763">
                        <c:v>10.8208</c:v>
                      </c:pt>
                      <c:pt idx="6764">
                        <c:v>10.8224</c:v>
                      </c:pt>
                      <c:pt idx="6765">
                        <c:v>10.824</c:v>
                      </c:pt>
                      <c:pt idx="6766">
                        <c:v>10.8256</c:v>
                      </c:pt>
                      <c:pt idx="6767">
                        <c:v>10.827200000000001</c:v>
                      </c:pt>
                      <c:pt idx="6768">
                        <c:v>10.828800000000001</c:v>
                      </c:pt>
                      <c:pt idx="6769">
                        <c:v>10.830400000000001</c:v>
                      </c:pt>
                      <c:pt idx="6770">
                        <c:v>10.832000000000001</c:v>
                      </c:pt>
                      <c:pt idx="6771">
                        <c:v>10.833600000000001</c:v>
                      </c:pt>
                      <c:pt idx="6772">
                        <c:v>10.8352</c:v>
                      </c:pt>
                      <c:pt idx="6773">
                        <c:v>10.8368</c:v>
                      </c:pt>
                      <c:pt idx="6774">
                        <c:v>10.8384</c:v>
                      </c:pt>
                      <c:pt idx="6775">
                        <c:v>10.84</c:v>
                      </c:pt>
                      <c:pt idx="6776">
                        <c:v>10.8416</c:v>
                      </c:pt>
                      <c:pt idx="6777">
                        <c:v>10.843200000000001</c:v>
                      </c:pt>
                      <c:pt idx="6778">
                        <c:v>10.844800000000001</c:v>
                      </c:pt>
                      <c:pt idx="6779">
                        <c:v>10.846400000000001</c:v>
                      </c:pt>
                      <c:pt idx="6780">
                        <c:v>10.848000000000001</c:v>
                      </c:pt>
                      <c:pt idx="6781">
                        <c:v>10.849600000000001</c:v>
                      </c:pt>
                      <c:pt idx="6782">
                        <c:v>10.8512</c:v>
                      </c:pt>
                      <c:pt idx="6783">
                        <c:v>10.8528</c:v>
                      </c:pt>
                      <c:pt idx="6784">
                        <c:v>10.8544</c:v>
                      </c:pt>
                      <c:pt idx="6785">
                        <c:v>10.856</c:v>
                      </c:pt>
                      <c:pt idx="6786">
                        <c:v>10.8576</c:v>
                      </c:pt>
                      <c:pt idx="6787">
                        <c:v>10.859200000000001</c:v>
                      </c:pt>
                      <c:pt idx="6788">
                        <c:v>10.860800000000001</c:v>
                      </c:pt>
                      <c:pt idx="6789">
                        <c:v>10.862400000000001</c:v>
                      </c:pt>
                      <c:pt idx="6790">
                        <c:v>10.864000000000001</c:v>
                      </c:pt>
                      <c:pt idx="6791">
                        <c:v>10.865600000000001</c:v>
                      </c:pt>
                      <c:pt idx="6792">
                        <c:v>10.8672</c:v>
                      </c:pt>
                      <c:pt idx="6793">
                        <c:v>10.8688</c:v>
                      </c:pt>
                      <c:pt idx="6794">
                        <c:v>10.8704</c:v>
                      </c:pt>
                      <c:pt idx="6795">
                        <c:v>10.872</c:v>
                      </c:pt>
                      <c:pt idx="6796">
                        <c:v>10.8736</c:v>
                      </c:pt>
                      <c:pt idx="6797">
                        <c:v>10.875200000000001</c:v>
                      </c:pt>
                      <c:pt idx="6798">
                        <c:v>10.876800000000001</c:v>
                      </c:pt>
                      <c:pt idx="6799">
                        <c:v>10.878400000000001</c:v>
                      </c:pt>
                      <c:pt idx="6800">
                        <c:v>10.88</c:v>
                      </c:pt>
                      <c:pt idx="6801">
                        <c:v>10.881600000000001</c:v>
                      </c:pt>
                      <c:pt idx="6802">
                        <c:v>10.8832</c:v>
                      </c:pt>
                      <c:pt idx="6803">
                        <c:v>10.8848</c:v>
                      </c:pt>
                      <c:pt idx="6804">
                        <c:v>10.8864</c:v>
                      </c:pt>
                      <c:pt idx="6805">
                        <c:v>10.888</c:v>
                      </c:pt>
                      <c:pt idx="6806">
                        <c:v>10.8896</c:v>
                      </c:pt>
                      <c:pt idx="6807">
                        <c:v>10.891200000000001</c:v>
                      </c:pt>
                      <c:pt idx="6808">
                        <c:v>10.892800000000001</c:v>
                      </c:pt>
                      <c:pt idx="6809">
                        <c:v>10.894400000000001</c:v>
                      </c:pt>
                      <c:pt idx="6810">
                        <c:v>10.896000000000001</c:v>
                      </c:pt>
                      <c:pt idx="6811">
                        <c:v>10.897600000000001</c:v>
                      </c:pt>
                      <c:pt idx="6812">
                        <c:v>10.8992</c:v>
                      </c:pt>
                      <c:pt idx="6813">
                        <c:v>10.9008</c:v>
                      </c:pt>
                      <c:pt idx="6814">
                        <c:v>10.9024</c:v>
                      </c:pt>
                      <c:pt idx="6815">
                        <c:v>10.904</c:v>
                      </c:pt>
                      <c:pt idx="6816">
                        <c:v>10.9056</c:v>
                      </c:pt>
                      <c:pt idx="6817">
                        <c:v>10.907200000000001</c:v>
                      </c:pt>
                      <c:pt idx="6818">
                        <c:v>10.908800000000001</c:v>
                      </c:pt>
                      <c:pt idx="6819">
                        <c:v>10.910400000000001</c:v>
                      </c:pt>
                      <c:pt idx="6820">
                        <c:v>10.912000000000001</c:v>
                      </c:pt>
                      <c:pt idx="6821">
                        <c:v>10.913600000000001</c:v>
                      </c:pt>
                      <c:pt idx="6822">
                        <c:v>10.9152</c:v>
                      </c:pt>
                      <c:pt idx="6823">
                        <c:v>10.9168</c:v>
                      </c:pt>
                      <c:pt idx="6824">
                        <c:v>10.9184</c:v>
                      </c:pt>
                      <c:pt idx="6825">
                        <c:v>10.92</c:v>
                      </c:pt>
                      <c:pt idx="6826">
                        <c:v>10.9216</c:v>
                      </c:pt>
                      <c:pt idx="6827">
                        <c:v>10.923200000000001</c:v>
                      </c:pt>
                      <c:pt idx="6828">
                        <c:v>10.924800000000001</c:v>
                      </c:pt>
                      <c:pt idx="6829">
                        <c:v>10.926400000000001</c:v>
                      </c:pt>
                      <c:pt idx="6830">
                        <c:v>10.928000000000001</c:v>
                      </c:pt>
                      <c:pt idx="6831">
                        <c:v>10.929600000000001</c:v>
                      </c:pt>
                      <c:pt idx="6832">
                        <c:v>10.9312</c:v>
                      </c:pt>
                      <c:pt idx="6833">
                        <c:v>10.9328</c:v>
                      </c:pt>
                      <c:pt idx="6834">
                        <c:v>10.9344</c:v>
                      </c:pt>
                      <c:pt idx="6835">
                        <c:v>10.936</c:v>
                      </c:pt>
                      <c:pt idx="6836">
                        <c:v>10.9376</c:v>
                      </c:pt>
                      <c:pt idx="6837">
                        <c:v>10.939200000000001</c:v>
                      </c:pt>
                      <c:pt idx="6838">
                        <c:v>10.940800000000001</c:v>
                      </c:pt>
                      <c:pt idx="6839">
                        <c:v>10.942400000000001</c:v>
                      </c:pt>
                      <c:pt idx="6840">
                        <c:v>10.944000000000001</c:v>
                      </c:pt>
                      <c:pt idx="6841">
                        <c:v>10.945600000000001</c:v>
                      </c:pt>
                      <c:pt idx="6842">
                        <c:v>10.9472</c:v>
                      </c:pt>
                      <c:pt idx="6843">
                        <c:v>10.9488</c:v>
                      </c:pt>
                      <c:pt idx="6844">
                        <c:v>10.9504</c:v>
                      </c:pt>
                      <c:pt idx="6845">
                        <c:v>10.952</c:v>
                      </c:pt>
                      <c:pt idx="6846">
                        <c:v>10.9536</c:v>
                      </c:pt>
                      <c:pt idx="6847">
                        <c:v>10.955200000000001</c:v>
                      </c:pt>
                      <c:pt idx="6848">
                        <c:v>10.956800000000001</c:v>
                      </c:pt>
                      <c:pt idx="6849">
                        <c:v>10.958400000000001</c:v>
                      </c:pt>
                      <c:pt idx="6850">
                        <c:v>10.96</c:v>
                      </c:pt>
                      <c:pt idx="6851">
                        <c:v>10.961600000000001</c:v>
                      </c:pt>
                      <c:pt idx="6852">
                        <c:v>10.963200000000001</c:v>
                      </c:pt>
                      <c:pt idx="6853">
                        <c:v>10.9648</c:v>
                      </c:pt>
                      <c:pt idx="6854">
                        <c:v>10.9664</c:v>
                      </c:pt>
                      <c:pt idx="6855">
                        <c:v>10.968</c:v>
                      </c:pt>
                      <c:pt idx="6856">
                        <c:v>10.9696</c:v>
                      </c:pt>
                      <c:pt idx="6857">
                        <c:v>10.971200000000001</c:v>
                      </c:pt>
                      <c:pt idx="6858">
                        <c:v>10.972800000000001</c:v>
                      </c:pt>
                      <c:pt idx="6859">
                        <c:v>10.974400000000001</c:v>
                      </c:pt>
                      <c:pt idx="6860">
                        <c:v>10.976000000000001</c:v>
                      </c:pt>
                      <c:pt idx="6861">
                        <c:v>10.977600000000001</c:v>
                      </c:pt>
                      <c:pt idx="6862">
                        <c:v>10.979200000000001</c:v>
                      </c:pt>
                      <c:pt idx="6863">
                        <c:v>10.9808</c:v>
                      </c:pt>
                      <c:pt idx="6864">
                        <c:v>10.9824</c:v>
                      </c:pt>
                      <c:pt idx="6865">
                        <c:v>10.984</c:v>
                      </c:pt>
                      <c:pt idx="6866">
                        <c:v>10.9856</c:v>
                      </c:pt>
                      <c:pt idx="6867">
                        <c:v>10.987200000000001</c:v>
                      </c:pt>
                      <c:pt idx="6868">
                        <c:v>10.988800000000001</c:v>
                      </c:pt>
                      <c:pt idx="6869">
                        <c:v>10.990400000000001</c:v>
                      </c:pt>
                      <c:pt idx="6870">
                        <c:v>10.992000000000001</c:v>
                      </c:pt>
                      <c:pt idx="6871">
                        <c:v>10.993600000000001</c:v>
                      </c:pt>
                      <c:pt idx="6872">
                        <c:v>10.995200000000001</c:v>
                      </c:pt>
                      <c:pt idx="6873">
                        <c:v>10.9968</c:v>
                      </c:pt>
                      <c:pt idx="6874">
                        <c:v>10.9984</c:v>
                      </c:pt>
                      <c:pt idx="6875">
                        <c:v>11</c:v>
                      </c:pt>
                      <c:pt idx="6876">
                        <c:v>11.0016</c:v>
                      </c:pt>
                      <c:pt idx="6877">
                        <c:v>11.0032</c:v>
                      </c:pt>
                      <c:pt idx="6878">
                        <c:v>11.004800000000001</c:v>
                      </c:pt>
                      <c:pt idx="6879">
                        <c:v>11.006400000000001</c:v>
                      </c:pt>
                      <c:pt idx="6880">
                        <c:v>11.008000000000001</c:v>
                      </c:pt>
                      <c:pt idx="6881">
                        <c:v>11.009600000000001</c:v>
                      </c:pt>
                      <c:pt idx="6882">
                        <c:v>11.011200000000001</c:v>
                      </c:pt>
                      <c:pt idx="6883">
                        <c:v>11.0128</c:v>
                      </c:pt>
                      <c:pt idx="6884">
                        <c:v>11.0144</c:v>
                      </c:pt>
                      <c:pt idx="6885">
                        <c:v>11.016</c:v>
                      </c:pt>
                      <c:pt idx="6886">
                        <c:v>11.0176</c:v>
                      </c:pt>
                      <c:pt idx="6887">
                        <c:v>11.0192</c:v>
                      </c:pt>
                      <c:pt idx="6888">
                        <c:v>11.020800000000001</c:v>
                      </c:pt>
                      <c:pt idx="6889">
                        <c:v>11.022400000000001</c:v>
                      </c:pt>
                      <c:pt idx="6890">
                        <c:v>11.024000000000001</c:v>
                      </c:pt>
                      <c:pt idx="6891">
                        <c:v>11.025600000000001</c:v>
                      </c:pt>
                      <c:pt idx="6892">
                        <c:v>11.027200000000001</c:v>
                      </c:pt>
                      <c:pt idx="6893">
                        <c:v>11.0288</c:v>
                      </c:pt>
                      <c:pt idx="6894">
                        <c:v>11.0304</c:v>
                      </c:pt>
                      <c:pt idx="6895">
                        <c:v>11.032</c:v>
                      </c:pt>
                      <c:pt idx="6896">
                        <c:v>11.0336</c:v>
                      </c:pt>
                      <c:pt idx="6897">
                        <c:v>11.0352</c:v>
                      </c:pt>
                      <c:pt idx="6898">
                        <c:v>11.036800000000001</c:v>
                      </c:pt>
                      <c:pt idx="6899">
                        <c:v>11.038400000000001</c:v>
                      </c:pt>
                      <c:pt idx="6900">
                        <c:v>11.040000000000001</c:v>
                      </c:pt>
                      <c:pt idx="6901">
                        <c:v>11.041600000000001</c:v>
                      </c:pt>
                      <c:pt idx="6902">
                        <c:v>11.043200000000001</c:v>
                      </c:pt>
                      <c:pt idx="6903">
                        <c:v>11.0448</c:v>
                      </c:pt>
                      <c:pt idx="6904">
                        <c:v>11.0464</c:v>
                      </c:pt>
                      <c:pt idx="6905">
                        <c:v>11.048</c:v>
                      </c:pt>
                      <c:pt idx="6906">
                        <c:v>11.0496</c:v>
                      </c:pt>
                      <c:pt idx="6907">
                        <c:v>11.0512</c:v>
                      </c:pt>
                      <c:pt idx="6908">
                        <c:v>11.052800000000001</c:v>
                      </c:pt>
                      <c:pt idx="6909">
                        <c:v>11.054400000000001</c:v>
                      </c:pt>
                      <c:pt idx="6910">
                        <c:v>11.056000000000001</c:v>
                      </c:pt>
                      <c:pt idx="6911">
                        <c:v>11.057600000000001</c:v>
                      </c:pt>
                      <c:pt idx="6912">
                        <c:v>11.059200000000001</c:v>
                      </c:pt>
                      <c:pt idx="6913">
                        <c:v>11.0608</c:v>
                      </c:pt>
                      <c:pt idx="6914">
                        <c:v>11.0624</c:v>
                      </c:pt>
                      <c:pt idx="6915">
                        <c:v>11.064</c:v>
                      </c:pt>
                      <c:pt idx="6916">
                        <c:v>11.0656</c:v>
                      </c:pt>
                      <c:pt idx="6917">
                        <c:v>11.0672</c:v>
                      </c:pt>
                      <c:pt idx="6918">
                        <c:v>11.068800000000001</c:v>
                      </c:pt>
                      <c:pt idx="6919">
                        <c:v>11.070400000000001</c:v>
                      </c:pt>
                      <c:pt idx="6920">
                        <c:v>11.072000000000001</c:v>
                      </c:pt>
                      <c:pt idx="6921">
                        <c:v>11.073600000000001</c:v>
                      </c:pt>
                      <c:pt idx="6922">
                        <c:v>11.075200000000001</c:v>
                      </c:pt>
                      <c:pt idx="6923">
                        <c:v>11.0768</c:v>
                      </c:pt>
                      <c:pt idx="6924">
                        <c:v>11.0784</c:v>
                      </c:pt>
                      <c:pt idx="6925">
                        <c:v>11.08</c:v>
                      </c:pt>
                      <c:pt idx="6926">
                        <c:v>11.0816</c:v>
                      </c:pt>
                      <c:pt idx="6927">
                        <c:v>11.0832</c:v>
                      </c:pt>
                      <c:pt idx="6928">
                        <c:v>11.084800000000001</c:v>
                      </c:pt>
                      <c:pt idx="6929">
                        <c:v>11.086400000000001</c:v>
                      </c:pt>
                      <c:pt idx="6930">
                        <c:v>11.088000000000001</c:v>
                      </c:pt>
                      <c:pt idx="6931">
                        <c:v>11.089600000000001</c:v>
                      </c:pt>
                      <c:pt idx="6932">
                        <c:v>11.091200000000001</c:v>
                      </c:pt>
                      <c:pt idx="6933">
                        <c:v>11.0928</c:v>
                      </c:pt>
                      <c:pt idx="6934">
                        <c:v>11.0944</c:v>
                      </c:pt>
                      <c:pt idx="6935">
                        <c:v>11.096</c:v>
                      </c:pt>
                      <c:pt idx="6936">
                        <c:v>11.0976</c:v>
                      </c:pt>
                      <c:pt idx="6937">
                        <c:v>11.0992</c:v>
                      </c:pt>
                      <c:pt idx="6938">
                        <c:v>11.100800000000001</c:v>
                      </c:pt>
                      <c:pt idx="6939">
                        <c:v>11.102400000000001</c:v>
                      </c:pt>
                      <c:pt idx="6940">
                        <c:v>11.104000000000001</c:v>
                      </c:pt>
                      <c:pt idx="6941">
                        <c:v>11.105600000000001</c:v>
                      </c:pt>
                      <c:pt idx="6942">
                        <c:v>11.107200000000001</c:v>
                      </c:pt>
                      <c:pt idx="6943">
                        <c:v>11.1088</c:v>
                      </c:pt>
                      <c:pt idx="6944">
                        <c:v>11.1104</c:v>
                      </c:pt>
                      <c:pt idx="6945">
                        <c:v>11.112</c:v>
                      </c:pt>
                      <c:pt idx="6946">
                        <c:v>11.1136</c:v>
                      </c:pt>
                      <c:pt idx="6947">
                        <c:v>11.1152</c:v>
                      </c:pt>
                      <c:pt idx="6948">
                        <c:v>11.116800000000001</c:v>
                      </c:pt>
                      <c:pt idx="6949">
                        <c:v>11.118400000000001</c:v>
                      </c:pt>
                      <c:pt idx="6950">
                        <c:v>11.120000000000001</c:v>
                      </c:pt>
                      <c:pt idx="6951">
                        <c:v>11.121600000000001</c:v>
                      </c:pt>
                      <c:pt idx="6952">
                        <c:v>11.123200000000001</c:v>
                      </c:pt>
                      <c:pt idx="6953">
                        <c:v>11.1248</c:v>
                      </c:pt>
                      <c:pt idx="6954">
                        <c:v>11.1264</c:v>
                      </c:pt>
                      <c:pt idx="6955">
                        <c:v>11.128</c:v>
                      </c:pt>
                      <c:pt idx="6956">
                        <c:v>11.1296</c:v>
                      </c:pt>
                      <c:pt idx="6957">
                        <c:v>11.1312</c:v>
                      </c:pt>
                      <c:pt idx="6958">
                        <c:v>11.132800000000001</c:v>
                      </c:pt>
                      <c:pt idx="6959">
                        <c:v>11.134400000000001</c:v>
                      </c:pt>
                      <c:pt idx="6960">
                        <c:v>11.136000000000001</c:v>
                      </c:pt>
                      <c:pt idx="6961">
                        <c:v>11.137600000000001</c:v>
                      </c:pt>
                      <c:pt idx="6962">
                        <c:v>11.139200000000001</c:v>
                      </c:pt>
                      <c:pt idx="6963">
                        <c:v>11.1408</c:v>
                      </c:pt>
                      <c:pt idx="6964">
                        <c:v>11.1424</c:v>
                      </c:pt>
                      <c:pt idx="6965">
                        <c:v>11.144</c:v>
                      </c:pt>
                      <c:pt idx="6966">
                        <c:v>11.1456</c:v>
                      </c:pt>
                      <c:pt idx="6967">
                        <c:v>11.1472</c:v>
                      </c:pt>
                      <c:pt idx="6968">
                        <c:v>11.148800000000001</c:v>
                      </c:pt>
                      <c:pt idx="6969">
                        <c:v>11.150400000000001</c:v>
                      </c:pt>
                      <c:pt idx="6970">
                        <c:v>11.152000000000001</c:v>
                      </c:pt>
                      <c:pt idx="6971">
                        <c:v>11.153600000000001</c:v>
                      </c:pt>
                      <c:pt idx="6972">
                        <c:v>11.155200000000001</c:v>
                      </c:pt>
                      <c:pt idx="6973">
                        <c:v>11.1568</c:v>
                      </c:pt>
                      <c:pt idx="6974">
                        <c:v>11.1584</c:v>
                      </c:pt>
                      <c:pt idx="6975">
                        <c:v>11.16</c:v>
                      </c:pt>
                      <c:pt idx="6976">
                        <c:v>11.1616</c:v>
                      </c:pt>
                      <c:pt idx="6977">
                        <c:v>11.1632</c:v>
                      </c:pt>
                      <c:pt idx="6978">
                        <c:v>11.164800000000001</c:v>
                      </c:pt>
                      <c:pt idx="6979">
                        <c:v>11.166400000000001</c:v>
                      </c:pt>
                      <c:pt idx="6980">
                        <c:v>11.168000000000001</c:v>
                      </c:pt>
                      <c:pt idx="6981">
                        <c:v>11.169600000000001</c:v>
                      </c:pt>
                      <c:pt idx="6982">
                        <c:v>11.171200000000001</c:v>
                      </c:pt>
                      <c:pt idx="6983">
                        <c:v>11.172800000000001</c:v>
                      </c:pt>
                      <c:pt idx="6984">
                        <c:v>11.1744</c:v>
                      </c:pt>
                      <c:pt idx="6985">
                        <c:v>11.176</c:v>
                      </c:pt>
                      <c:pt idx="6986">
                        <c:v>11.1776</c:v>
                      </c:pt>
                      <c:pt idx="6987">
                        <c:v>11.1792</c:v>
                      </c:pt>
                      <c:pt idx="6988">
                        <c:v>11.180800000000001</c:v>
                      </c:pt>
                      <c:pt idx="6989">
                        <c:v>11.182400000000001</c:v>
                      </c:pt>
                      <c:pt idx="6990">
                        <c:v>11.184000000000001</c:v>
                      </c:pt>
                      <c:pt idx="6991">
                        <c:v>11.185600000000001</c:v>
                      </c:pt>
                      <c:pt idx="6992">
                        <c:v>11.187200000000001</c:v>
                      </c:pt>
                      <c:pt idx="6993">
                        <c:v>11.188800000000001</c:v>
                      </c:pt>
                      <c:pt idx="6994">
                        <c:v>11.1904</c:v>
                      </c:pt>
                      <c:pt idx="6995">
                        <c:v>11.192</c:v>
                      </c:pt>
                      <c:pt idx="6996">
                        <c:v>11.1936</c:v>
                      </c:pt>
                      <c:pt idx="6997">
                        <c:v>11.1952</c:v>
                      </c:pt>
                      <c:pt idx="6998">
                        <c:v>11.196800000000001</c:v>
                      </c:pt>
                      <c:pt idx="6999">
                        <c:v>11.198400000000001</c:v>
                      </c:pt>
                      <c:pt idx="7000">
                        <c:v>11.200000000000001</c:v>
                      </c:pt>
                      <c:pt idx="7001">
                        <c:v>11.201600000000001</c:v>
                      </c:pt>
                      <c:pt idx="7002">
                        <c:v>11.203200000000001</c:v>
                      </c:pt>
                      <c:pt idx="7003">
                        <c:v>11.204800000000001</c:v>
                      </c:pt>
                      <c:pt idx="7004">
                        <c:v>11.2064</c:v>
                      </c:pt>
                      <c:pt idx="7005">
                        <c:v>11.208</c:v>
                      </c:pt>
                      <c:pt idx="7006">
                        <c:v>11.2096</c:v>
                      </c:pt>
                      <c:pt idx="7007">
                        <c:v>11.2112</c:v>
                      </c:pt>
                      <c:pt idx="7008">
                        <c:v>11.2128</c:v>
                      </c:pt>
                      <c:pt idx="7009">
                        <c:v>11.214400000000001</c:v>
                      </c:pt>
                      <c:pt idx="7010">
                        <c:v>11.216000000000001</c:v>
                      </c:pt>
                      <c:pt idx="7011">
                        <c:v>11.217600000000001</c:v>
                      </c:pt>
                      <c:pt idx="7012">
                        <c:v>11.219200000000001</c:v>
                      </c:pt>
                      <c:pt idx="7013">
                        <c:v>11.220800000000001</c:v>
                      </c:pt>
                      <c:pt idx="7014">
                        <c:v>11.2224</c:v>
                      </c:pt>
                      <c:pt idx="7015">
                        <c:v>11.224</c:v>
                      </c:pt>
                      <c:pt idx="7016">
                        <c:v>11.2256</c:v>
                      </c:pt>
                      <c:pt idx="7017">
                        <c:v>11.2272</c:v>
                      </c:pt>
                      <c:pt idx="7018">
                        <c:v>11.2288</c:v>
                      </c:pt>
                      <c:pt idx="7019">
                        <c:v>11.230400000000001</c:v>
                      </c:pt>
                      <c:pt idx="7020">
                        <c:v>11.232000000000001</c:v>
                      </c:pt>
                      <c:pt idx="7021">
                        <c:v>11.233600000000001</c:v>
                      </c:pt>
                      <c:pt idx="7022">
                        <c:v>11.235200000000001</c:v>
                      </c:pt>
                      <c:pt idx="7023">
                        <c:v>11.236800000000001</c:v>
                      </c:pt>
                      <c:pt idx="7024">
                        <c:v>11.2384</c:v>
                      </c:pt>
                      <c:pt idx="7025">
                        <c:v>11.24</c:v>
                      </c:pt>
                      <c:pt idx="7026">
                        <c:v>11.2416</c:v>
                      </c:pt>
                      <c:pt idx="7027">
                        <c:v>11.2432</c:v>
                      </c:pt>
                      <c:pt idx="7028">
                        <c:v>11.2448</c:v>
                      </c:pt>
                      <c:pt idx="7029">
                        <c:v>11.246400000000001</c:v>
                      </c:pt>
                      <c:pt idx="7030">
                        <c:v>11.248000000000001</c:v>
                      </c:pt>
                      <c:pt idx="7031">
                        <c:v>11.249600000000001</c:v>
                      </c:pt>
                      <c:pt idx="7032">
                        <c:v>11.251200000000001</c:v>
                      </c:pt>
                      <c:pt idx="7033">
                        <c:v>11.252800000000001</c:v>
                      </c:pt>
                      <c:pt idx="7034">
                        <c:v>11.2544</c:v>
                      </c:pt>
                      <c:pt idx="7035">
                        <c:v>11.256</c:v>
                      </c:pt>
                      <c:pt idx="7036">
                        <c:v>11.2576</c:v>
                      </c:pt>
                      <c:pt idx="7037">
                        <c:v>11.2592</c:v>
                      </c:pt>
                      <c:pt idx="7038">
                        <c:v>11.2608</c:v>
                      </c:pt>
                      <c:pt idx="7039">
                        <c:v>11.262400000000001</c:v>
                      </c:pt>
                      <c:pt idx="7040">
                        <c:v>11.264000000000001</c:v>
                      </c:pt>
                      <c:pt idx="7041">
                        <c:v>11.265600000000001</c:v>
                      </c:pt>
                      <c:pt idx="7042">
                        <c:v>11.267200000000001</c:v>
                      </c:pt>
                      <c:pt idx="7043">
                        <c:v>11.268800000000001</c:v>
                      </c:pt>
                      <c:pt idx="7044">
                        <c:v>11.2704</c:v>
                      </c:pt>
                      <c:pt idx="7045">
                        <c:v>11.272</c:v>
                      </c:pt>
                      <c:pt idx="7046">
                        <c:v>11.2736</c:v>
                      </c:pt>
                      <c:pt idx="7047">
                        <c:v>11.2752</c:v>
                      </c:pt>
                      <c:pt idx="7048">
                        <c:v>11.2768</c:v>
                      </c:pt>
                      <c:pt idx="7049">
                        <c:v>11.278400000000001</c:v>
                      </c:pt>
                      <c:pt idx="7050">
                        <c:v>11.280000000000001</c:v>
                      </c:pt>
                      <c:pt idx="7051">
                        <c:v>11.281600000000001</c:v>
                      </c:pt>
                      <c:pt idx="7052">
                        <c:v>11.283200000000001</c:v>
                      </c:pt>
                      <c:pt idx="7053">
                        <c:v>11.284800000000001</c:v>
                      </c:pt>
                      <c:pt idx="7054">
                        <c:v>11.2864</c:v>
                      </c:pt>
                      <c:pt idx="7055">
                        <c:v>11.288</c:v>
                      </c:pt>
                      <c:pt idx="7056">
                        <c:v>11.2896</c:v>
                      </c:pt>
                      <c:pt idx="7057">
                        <c:v>11.2912</c:v>
                      </c:pt>
                      <c:pt idx="7058">
                        <c:v>11.2928</c:v>
                      </c:pt>
                      <c:pt idx="7059">
                        <c:v>11.294400000000001</c:v>
                      </c:pt>
                      <c:pt idx="7060">
                        <c:v>11.296000000000001</c:v>
                      </c:pt>
                      <c:pt idx="7061">
                        <c:v>11.297600000000001</c:v>
                      </c:pt>
                      <c:pt idx="7062">
                        <c:v>11.299200000000001</c:v>
                      </c:pt>
                      <c:pt idx="7063">
                        <c:v>11.300800000000001</c:v>
                      </c:pt>
                      <c:pt idx="7064">
                        <c:v>11.3024</c:v>
                      </c:pt>
                      <c:pt idx="7065">
                        <c:v>11.304</c:v>
                      </c:pt>
                      <c:pt idx="7066">
                        <c:v>11.3056</c:v>
                      </c:pt>
                      <c:pt idx="7067">
                        <c:v>11.3072</c:v>
                      </c:pt>
                      <c:pt idx="7068">
                        <c:v>11.3088</c:v>
                      </c:pt>
                      <c:pt idx="7069">
                        <c:v>11.310400000000001</c:v>
                      </c:pt>
                      <c:pt idx="7070">
                        <c:v>11.312000000000001</c:v>
                      </c:pt>
                      <c:pt idx="7071">
                        <c:v>11.313600000000001</c:v>
                      </c:pt>
                      <c:pt idx="7072">
                        <c:v>11.315200000000001</c:v>
                      </c:pt>
                      <c:pt idx="7073">
                        <c:v>11.316800000000001</c:v>
                      </c:pt>
                      <c:pt idx="7074">
                        <c:v>11.3184</c:v>
                      </c:pt>
                      <c:pt idx="7075">
                        <c:v>11.32</c:v>
                      </c:pt>
                      <c:pt idx="7076">
                        <c:v>11.3216</c:v>
                      </c:pt>
                      <c:pt idx="7077">
                        <c:v>11.3232</c:v>
                      </c:pt>
                      <c:pt idx="7078">
                        <c:v>11.3248</c:v>
                      </c:pt>
                      <c:pt idx="7079">
                        <c:v>11.326400000000001</c:v>
                      </c:pt>
                      <c:pt idx="7080">
                        <c:v>11.328000000000001</c:v>
                      </c:pt>
                      <c:pt idx="7081">
                        <c:v>11.329600000000001</c:v>
                      </c:pt>
                      <c:pt idx="7082">
                        <c:v>11.331200000000001</c:v>
                      </c:pt>
                      <c:pt idx="7083">
                        <c:v>11.332800000000001</c:v>
                      </c:pt>
                      <c:pt idx="7084">
                        <c:v>11.3344</c:v>
                      </c:pt>
                      <c:pt idx="7085">
                        <c:v>11.336</c:v>
                      </c:pt>
                      <c:pt idx="7086">
                        <c:v>11.3376</c:v>
                      </c:pt>
                      <c:pt idx="7087">
                        <c:v>11.3392</c:v>
                      </c:pt>
                      <c:pt idx="7088">
                        <c:v>11.3408</c:v>
                      </c:pt>
                      <c:pt idx="7089">
                        <c:v>11.342400000000001</c:v>
                      </c:pt>
                      <c:pt idx="7090">
                        <c:v>11.344000000000001</c:v>
                      </c:pt>
                      <c:pt idx="7091">
                        <c:v>11.345600000000001</c:v>
                      </c:pt>
                      <c:pt idx="7092">
                        <c:v>11.347200000000001</c:v>
                      </c:pt>
                      <c:pt idx="7093">
                        <c:v>11.348800000000001</c:v>
                      </c:pt>
                      <c:pt idx="7094">
                        <c:v>11.3504</c:v>
                      </c:pt>
                      <c:pt idx="7095">
                        <c:v>11.352</c:v>
                      </c:pt>
                      <c:pt idx="7096">
                        <c:v>11.3536</c:v>
                      </c:pt>
                      <c:pt idx="7097">
                        <c:v>11.3552</c:v>
                      </c:pt>
                      <c:pt idx="7098">
                        <c:v>11.3568</c:v>
                      </c:pt>
                      <c:pt idx="7099">
                        <c:v>11.358400000000001</c:v>
                      </c:pt>
                      <c:pt idx="7100">
                        <c:v>11.360000000000001</c:v>
                      </c:pt>
                      <c:pt idx="7101">
                        <c:v>11.361600000000001</c:v>
                      </c:pt>
                      <c:pt idx="7102">
                        <c:v>11.363200000000001</c:v>
                      </c:pt>
                      <c:pt idx="7103">
                        <c:v>11.364800000000001</c:v>
                      </c:pt>
                      <c:pt idx="7104">
                        <c:v>11.366400000000001</c:v>
                      </c:pt>
                      <c:pt idx="7105">
                        <c:v>11.368</c:v>
                      </c:pt>
                      <c:pt idx="7106">
                        <c:v>11.3696</c:v>
                      </c:pt>
                      <c:pt idx="7107">
                        <c:v>11.3712</c:v>
                      </c:pt>
                      <c:pt idx="7108">
                        <c:v>11.3728</c:v>
                      </c:pt>
                      <c:pt idx="7109">
                        <c:v>11.374400000000001</c:v>
                      </c:pt>
                      <c:pt idx="7110">
                        <c:v>11.376000000000001</c:v>
                      </c:pt>
                      <c:pt idx="7111">
                        <c:v>11.377600000000001</c:v>
                      </c:pt>
                      <c:pt idx="7112">
                        <c:v>11.379200000000001</c:v>
                      </c:pt>
                      <c:pt idx="7113">
                        <c:v>11.380800000000001</c:v>
                      </c:pt>
                      <c:pt idx="7114">
                        <c:v>11.382400000000001</c:v>
                      </c:pt>
                      <c:pt idx="7115">
                        <c:v>11.384</c:v>
                      </c:pt>
                      <c:pt idx="7116">
                        <c:v>11.3856</c:v>
                      </c:pt>
                      <c:pt idx="7117">
                        <c:v>11.3872</c:v>
                      </c:pt>
                      <c:pt idx="7118">
                        <c:v>11.3888</c:v>
                      </c:pt>
                      <c:pt idx="7119">
                        <c:v>11.390400000000001</c:v>
                      </c:pt>
                      <c:pt idx="7120">
                        <c:v>11.392000000000001</c:v>
                      </c:pt>
                      <c:pt idx="7121">
                        <c:v>11.393600000000001</c:v>
                      </c:pt>
                      <c:pt idx="7122">
                        <c:v>11.395200000000001</c:v>
                      </c:pt>
                      <c:pt idx="7123">
                        <c:v>11.396800000000001</c:v>
                      </c:pt>
                      <c:pt idx="7124">
                        <c:v>11.398400000000001</c:v>
                      </c:pt>
                      <c:pt idx="7125">
                        <c:v>11.4</c:v>
                      </c:pt>
                      <c:pt idx="7126">
                        <c:v>11.4016</c:v>
                      </c:pt>
                      <c:pt idx="7127">
                        <c:v>11.4032</c:v>
                      </c:pt>
                      <c:pt idx="7128">
                        <c:v>11.4048</c:v>
                      </c:pt>
                      <c:pt idx="7129">
                        <c:v>11.406400000000001</c:v>
                      </c:pt>
                      <c:pt idx="7130">
                        <c:v>11.408000000000001</c:v>
                      </c:pt>
                      <c:pt idx="7131">
                        <c:v>11.409600000000001</c:v>
                      </c:pt>
                      <c:pt idx="7132">
                        <c:v>11.411200000000001</c:v>
                      </c:pt>
                      <c:pt idx="7133">
                        <c:v>11.412800000000001</c:v>
                      </c:pt>
                      <c:pt idx="7134">
                        <c:v>11.414400000000001</c:v>
                      </c:pt>
                      <c:pt idx="7135">
                        <c:v>11.416</c:v>
                      </c:pt>
                      <c:pt idx="7136">
                        <c:v>11.4176</c:v>
                      </c:pt>
                      <c:pt idx="7137">
                        <c:v>11.4192</c:v>
                      </c:pt>
                      <c:pt idx="7138">
                        <c:v>11.4208</c:v>
                      </c:pt>
                      <c:pt idx="7139">
                        <c:v>11.4224</c:v>
                      </c:pt>
                      <c:pt idx="7140">
                        <c:v>11.424000000000001</c:v>
                      </c:pt>
                      <c:pt idx="7141">
                        <c:v>11.425600000000001</c:v>
                      </c:pt>
                      <c:pt idx="7142">
                        <c:v>11.427200000000001</c:v>
                      </c:pt>
                      <c:pt idx="7143">
                        <c:v>11.428800000000001</c:v>
                      </c:pt>
                      <c:pt idx="7144">
                        <c:v>11.430400000000001</c:v>
                      </c:pt>
                      <c:pt idx="7145">
                        <c:v>11.432</c:v>
                      </c:pt>
                      <c:pt idx="7146">
                        <c:v>11.4336</c:v>
                      </c:pt>
                      <c:pt idx="7147">
                        <c:v>11.4352</c:v>
                      </c:pt>
                      <c:pt idx="7148">
                        <c:v>11.4368</c:v>
                      </c:pt>
                      <c:pt idx="7149">
                        <c:v>11.4384</c:v>
                      </c:pt>
                      <c:pt idx="7150">
                        <c:v>11.440000000000001</c:v>
                      </c:pt>
                      <c:pt idx="7151">
                        <c:v>11.441600000000001</c:v>
                      </c:pt>
                      <c:pt idx="7152">
                        <c:v>11.443200000000001</c:v>
                      </c:pt>
                      <c:pt idx="7153">
                        <c:v>11.444800000000001</c:v>
                      </c:pt>
                      <c:pt idx="7154">
                        <c:v>11.446400000000001</c:v>
                      </c:pt>
                      <c:pt idx="7155">
                        <c:v>11.448</c:v>
                      </c:pt>
                      <c:pt idx="7156">
                        <c:v>11.4496</c:v>
                      </c:pt>
                      <c:pt idx="7157">
                        <c:v>11.4512</c:v>
                      </c:pt>
                      <c:pt idx="7158">
                        <c:v>11.4528</c:v>
                      </c:pt>
                      <c:pt idx="7159">
                        <c:v>11.4544</c:v>
                      </c:pt>
                      <c:pt idx="7160">
                        <c:v>11.456000000000001</c:v>
                      </c:pt>
                      <c:pt idx="7161">
                        <c:v>11.457600000000001</c:v>
                      </c:pt>
                      <c:pt idx="7162">
                        <c:v>11.459200000000001</c:v>
                      </c:pt>
                      <c:pt idx="7163">
                        <c:v>11.460800000000001</c:v>
                      </c:pt>
                      <c:pt idx="7164">
                        <c:v>11.462400000000001</c:v>
                      </c:pt>
                      <c:pt idx="7165">
                        <c:v>11.464</c:v>
                      </c:pt>
                      <c:pt idx="7166">
                        <c:v>11.4656</c:v>
                      </c:pt>
                      <c:pt idx="7167">
                        <c:v>11.4672</c:v>
                      </c:pt>
                      <c:pt idx="7168">
                        <c:v>11.4688</c:v>
                      </c:pt>
                      <c:pt idx="7169">
                        <c:v>11.4704</c:v>
                      </c:pt>
                      <c:pt idx="7170">
                        <c:v>11.472000000000001</c:v>
                      </c:pt>
                      <c:pt idx="7171">
                        <c:v>11.473600000000001</c:v>
                      </c:pt>
                      <c:pt idx="7172">
                        <c:v>11.475200000000001</c:v>
                      </c:pt>
                      <c:pt idx="7173">
                        <c:v>11.476800000000001</c:v>
                      </c:pt>
                      <c:pt idx="7174">
                        <c:v>11.478400000000001</c:v>
                      </c:pt>
                      <c:pt idx="7175">
                        <c:v>11.48</c:v>
                      </c:pt>
                      <c:pt idx="7176">
                        <c:v>11.4816</c:v>
                      </c:pt>
                      <c:pt idx="7177">
                        <c:v>11.4832</c:v>
                      </c:pt>
                      <c:pt idx="7178">
                        <c:v>11.4848</c:v>
                      </c:pt>
                      <c:pt idx="7179">
                        <c:v>11.4864</c:v>
                      </c:pt>
                      <c:pt idx="7180">
                        <c:v>11.488000000000001</c:v>
                      </c:pt>
                      <c:pt idx="7181">
                        <c:v>11.489600000000001</c:v>
                      </c:pt>
                      <c:pt idx="7182">
                        <c:v>11.491200000000001</c:v>
                      </c:pt>
                      <c:pt idx="7183">
                        <c:v>11.492800000000001</c:v>
                      </c:pt>
                      <c:pt idx="7184">
                        <c:v>11.494400000000001</c:v>
                      </c:pt>
                      <c:pt idx="7185">
                        <c:v>11.496</c:v>
                      </c:pt>
                      <c:pt idx="7186">
                        <c:v>11.4976</c:v>
                      </c:pt>
                      <c:pt idx="7187">
                        <c:v>11.4992</c:v>
                      </c:pt>
                      <c:pt idx="7188">
                        <c:v>11.5008</c:v>
                      </c:pt>
                      <c:pt idx="7189">
                        <c:v>11.5024</c:v>
                      </c:pt>
                      <c:pt idx="7190">
                        <c:v>11.504000000000001</c:v>
                      </c:pt>
                      <c:pt idx="7191">
                        <c:v>11.505600000000001</c:v>
                      </c:pt>
                      <c:pt idx="7192">
                        <c:v>11.507200000000001</c:v>
                      </c:pt>
                      <c:pt idx="7193">
                        <c:v>11.508800000000001</c:v>
                      </c:pt>
                      <c:pt idx="7194">
                        <c:v>11.510400000000001</c:v>
                      </c:pt>
                      <c:pt idx="7195">
                        <c:v>11.512</c:v>
                      </c:pt>
                      <c:pt idx="7196">
                        <c:v>11.5136</c:v>
                      </c:pt>
                      <c:pt idx="7197">
                        <c:v>11.5152</c:v>
                      </c:pt>
                      <c:pt idx="7198">
                        <c:v>11.5168</c:v>
                      </c:pt>
                      <c:pt idx="7199">
                        <c:v>11.5184</c:v>
                      </c:pt>
                      <c:pt idx="7200">
                        <c:v>11.520000000000001</c:v>
                      </c:pt>
                      <c:pt idx="7201">
                        <c:v>11.521600000000001</c:v>
                      </c:pt>
                      <c:pt idx="7202">
                        <c:v>11.523200000000001</c:v>
                      </c:pt>
                      <c:pt idx="7203">
                        <c:v>11.524800000000001</c:v>
                      </c:pt>
                      <c:pt idx="7204">
                        <c:v>11.526400000000001</c:v>
                      </c:pt>
                      <c:pt idx="7205">
                        <c:v>11.528</c:v>
                      </c:pt>
                      <c:pt idx="7206">
                        <c:v>11.5296</c:v>
                      </c:pt>
                      <c:pt idx="7207">
                        <c:v>11.5312</c:v>
                      </c:pt>
                      <c:pt idx="7208">
                        <c:v>11.5328</c:v>
                      </c:pt>
                      <c:pt idx="7209">
                        <c:v>11.5344</c:v>
                      </c:pt>
                      <c:pt idx="7210">
                        <c:v>11.536000000000001</c:v>
                      </c:pt>
                      <c:pt idx="7211">
                        <c:v>11.537600000000001</c:v>
                      </c:pt>
                      <c:pt idx="7212">
                        <c:v>11.539200000000001</c:v>
                      </c:pt>
                      <c:pt idx="7213">
                        <c:v>11.540800000000001</c:v>
                      </c:pt>
                      <c:pt idx="7214">
                        <c:v>11.542400000000001</c:v>
                      </c:pt>
                      <c:pt idx="7215">
                        <c:v>11.544</c:v>
                      </c:pt>
                      <c:pt idx="7216">
                        <c:v>11.5456</c:v>
                      </c:pt>
                      <c:pt idx="7217">
                        <c:v>11.5472</c:v>
                      </c:pt>
                      <c:pt idx="7218">
                        <c:v>11.5488</c:v>
                      </c:pt>
                      <c:pt idx="7219">
                        <c:v>11.5504</c:v>
                      </c:pt>
                      <c:pt idx="7220">
                        <c:v>11.552000000000001</c:v>
                      </c:pt>
                      <c:pt idx="7221">
                        <c:v>11.553600000000001</c:v>
                      </c:pt>
                      <c:pt idx="7222">
                        <c:v>11.555200000000001</c:v>
                      </c:pt>
                      <c:pt idx="7223">
                        <c:v>11.556800000000001</c:v>
                      </c:pt>
                      <c:pt idx="7224">
                        <c:v>11.558400000000001</c:v>
                      </c:pt>
                      <c:pt idx="7225">
                        <c:v>11.56</c:v>
                      </c:pt>
                      <c:pt idx="7226">
                        <c:v>11.5616</c:v>
                      </c:pt>
                      <c:pt idx="7227">
                        <c:v>11.5632</c:v>
                      </c:pt>
                      <c:pt idx="7228">
                        <c:v>11.5648</c:v>
                      </c:pt>
                      <c:pt idx="7229">
                        <c:v>11.5664</c:v>
                      </c:pt>
                      <c:pt idx="7230">
                        <c:v>11.568000000000001</c:v>
                      </c:pt>
                      <c:pt idx="7231">
                        <c:v>11.569600000000001</c:v>
                      </c:pt>
                      <c:pt idx="7232">
                        <c:v>11.571200000000001</c:v>
                      </c:pt>
                      <c:pt idx="7233">
                        <c:v>11.572800000000001</c:v>
                      </c:pt>
                      <c:pt idx="7234">
                        <c:v>11.574400000000001</c:v>
                      </c:pt>
                      <c:pt idx="7235">
                        <c:v>11.576000000000001</c:v>
                      </c:pt>
                      <c:pt idx="7236">
                        <c:v>11.5776</c:v>
                      </c:pt>
                      <c:pt idx="7237">
                        <c:v>11.5792</c:v>
                      </c:pt>
                      <c:pt idx="7238">
                        <c:v>11.5808</c:v>
                      </c:pt>
                      <c:pt idx="7239">
                        <c:v>11.5824</c:v>
                      </c:pt>
                      <c:pt idx="7240">
                        <c:v>11.584000000000001</c:v>
                      </c:pt>
                      <c:pt idx="7241">
                        <c:v>11.585600000000001</c:v>
                      </c:pt>
                      <c:pt idx="7242">
                        <c:v>11.587200000000001</c:v>
                      </c:pt>
                      <c:pt idx="7243">
                        <c:v>11.588800000000001</c:v>
                      </c:pt>
                      <c:pt idx="7244">
                        <c:v>11.590400000000001</c:v>
                      </c:pt>
                      <c:pt idx="7245">
                        <c:v>11.592000000000001</c:v>
                      </c:pt>
                      <c:pt idx="7246">
                        <c:v>11.5936</c:v>
                      </c:pt>
                      <c:pt idx="7247">
                        <c:v>11.5952</c:v>
                      </c:pt>
                      <c:pt idx="7248">
                        <c:v>11.5968</c:v>
                      </c:pt>
                      <c:pt idx="7249">
                        <c:v>11.5984</c:v>
                      </c:pt>
                      <c:pt idx="7250">
                        <c:v>11.600000000000001</c:v>
                      </c:pt>
                      <c:pt idx="7251">
                        <c:v>11.601600000000001</c:v>
                      </c:pt>
                      <c:pt idx="7252">
                        <c:v>11.603200000000001</c:v>
                      </c:pt>
                      <c:pt idx="7253">
                        <c:v>11.604800000000001</c:v>
                      </c:pt>
                      <c:pt idx="7254">
                        <c:v>11.606400000000001</c:v>
                      </c:pt>
                      <c:pt idx="7255">
                        <c:v>11.608000000000001</c:v>
                      </c:pt>
                      <c:pt idx="7256">
                        <c:v>11.6096</c:v>
                      </c:pt>
                      <c:pt idx="7257">
                        <c:v>11.6112</c:v>
                      </c:pt>
                      <c:pt idx="7258">
                        <c:v>11.6128</c:v>
                      </c:pt>
                      <c:pt idx="7259">
                        <c:v>11.6144</c:v>
                      </c:pt>
                      <c:pt idx="7260">
                        <c:v>11.616000000000001</c:v>
                      </c:pt>
                      <c:pt idx="7261">
                        <c:v>11.617600000000001</c:v>
                      </c:pt>
                      <c:pt idx="7262">
                        <c:v>11.619200000000001</c:v>
                      </c:pt>
                      <c:pt idx="7263">
                        <c:v>11.620800000000001</c:v>
                      </c:pt>
                      <c:pt idx="7264">
                        <c:v>11.622400000000001</c:v>
                      </c:pt>
                      <c:pt idx="7265">
                        <c:v>11.624000000000001</c:v>
                      </c:pt>
                      <c:pt idx="7266">
                        <c:v>11.6256</c:v>
                      </c:pt>
                      <c:pt idx="7267">
                        <c:v>11.6272</c:v>
                      </c:pt>
                      <c:pt idx="7268">
                        <c:v>11.6288</c:v>
                      </c:pt>
                      <c:pt idx="7269">
                        <c:v>11.6304</c:v>
                      </c:pt>
                      <c:pt idx="7270">
                        <c:v>11.632</c:v>
                      </c:pt>
                      <c:pt idx="7271">
                        <c:v>11.633600000000001</c:v>
                      </c:pt>
                      <c:pt idx="7272">
                        <c:v>11.635200000000001</c:v>
                      </c:pt>
                      <c:pt idx="7273">
                        <c:v>11.636800000000001</c:v>
                      </c:pt>
                      <c:pt idx="7274">
                        <c:v>11.638400000000001</c:v>
                      </c:pt>
                      <c:pt idx="7275">
                        <c:v>11.64</c:v>
                      </c:pt>
                      <c:pt idx="7276">
                        <c:v>11.6416</c:v>
                      </c:pt>
                      <c:pt idx="7277">
                        <c:v>11.6432</c:v>
                      </c:pt>
                      <c:pt idx="7278">
                        <c:v>11.6448</c:v>
                      </c:pt>
                      <c:pt idx="7279">
                        <c:v>11.6464</c:v>
                      </c:pt>
                      <c:pt idx="7280">
                        <c:v>11.648</c:v>
                      </c:pt>
                      <c:pt idx="7281">
                        <c:v>11.649600000000001</c:v>
                      </c:pt>
                      <c:pt idx="7282">
                        <c:v>11.651200000000001</c:v>
                      </c:pt>
                      <c:pt idx="7283">
                        <c:v>11.652800000000001</c:v>
                      </c:pt>
                      <c:pt idx="7284">
                        <c:v>11.654400000000001</c:v>
                      </c:pt>
                      <c:pt idx="7285">
                        <c:v>11.656000000000001</c:v>
                      </c:pt>
                      <c:pt idx="7286">
                        <c:v>11.6576</c:v>
                      </c:pt>
                      <c:pt idx="7287">
                        <c:v>11.6592</c:v>
                      </c:pt>
                      <c:pt idx="7288">
                        <c:v>11.6608</c:v>
                      </c:pt>
                      <c:pt idx="7289">
                        <c:v>11.6624</c:v>
                      </c:pt>
                      <c:pt idx="7290">
                        <c:v>11.664</c:v>
                      </c:pt>
                      <c:pt idx="7291">
                        <c:v>11.665600000000001</c:v>
                      </c:pt>
                      <c:pt idx="7292">
                        <c:v>11.667200000000001</c:v>
                      </c:pt>
                      <c:pt idx="7293">
                        <c:v>11.668800000000001</c:v>
                      </c:pt>
                      <c:pt idx="7294">
                        <c:v>11.670400000000001</c:v>
                      </c:pt>
                      <c:pt idx="7295">
                        <c:v>11.672000000000001</c:v>
                      </c:pt>
                      <c:pt idx="7296">
                        <c:v>11.6736</c:v>
                      </c:pt>
                      <c:pt idx="7297">
                        <c:v>11.6752</c:v>
                      </c:pt>
                      <c:pt idx="7298">
                        <c:v>11.6768</c:v>
                      </c:pt>
                      <c:pt idx="7299">
                        <c:v>11.6784</c:v>
                      </c:pt>
                      <c:pt idx="7300">
                        <c:v>11.68</c:v>
                      </c:pt>
                      <c:pt idx="7301">
                        <c:v>11.681600000000001</c:v>
                      </c:pt>
                      <c:pt idx="7302">
                        <c:v>11.683200000000001</c:v>
                      </c:pt>
                      <c:pt idx="7303">
                        <c:v>11.684800000000001</c:v>
                      </c:pt>
                      <c:pt idx="7304">
                        <c:v>11.686400000000001</c:v>
                      </c:pt>
                      <c:pt idx="7305">
                        <c:v>11.688000000000001</c:v>
                      </c:pt>
                      <c:pt idx="7306">
                        <c:v>11.6896</c:v>
                      </c:pt>
                      <c:pt idx="7307">
                        <c:v>11.6912</c:v>
                      </c:pt>
                      <c:pt idx="7308">
                        <c:v>11.6928</c:v>
                      </c:pt>
                      <c:pt idx="7309">
                        <c:v>11.6944</c:v>
                      </c:pt>
                      <c:pt idx="7310">
                        <c:v>11.696</c:v>
                      </c:pt>
                      <c:pt idx="7311">
                        <c:v>11.697600000000001</c:v>
                      </c:pt>
                      <c:pt idx="7312">
                        <c:v>11.699200000000001</c:v>
                      </c:pt>
                      <c:pt idx="7313">
                        <c:v>11.700800000000001</c:v>
                      </c:pt>
                      <c:pt idx="7314">
                        <c:v>11.702400000000001</c:v>
                      </c:pt>
                      <c:pt idx="7315">
                        <c:v>11.704000000000001</c:v>
                      </c:pt>
                      <c:pt idx="7316">
                        <c:v>11.7056</c:v>
                      </c:pt>
                      <c:pt idx="7317">
                        <c:v>11.7072</c:v>
                      </c:pt>
                      <c:pt idx="7318">
                        <c:v>11.7088</c:v>
                      </c:pt>
                      <c:pt idx="7319">
                        <c:v>11.7104</c:v>
                      </c:pt>
                      <c:pt idx="7320">
                        <c:v>11.712</c:v>
                      </c:pt>
                      <c:pt idx="7321">
                        <c:v>11.713600000000001</c:v>
                      </c:pt>
                      <c:pt idx="7322">
                        <c:v>11.715200000000001</c:v>
                      </c:pt>
                      <c:pt idx="7323">
                        <c:v>11.716800000000001</c:v>
                      </c:pt>
                      <c:pt idx="7324">
                        <c:v>11.718400000000001</c:v>
                      </c:pt>
                      <c:pt idx="7325">
                        <c:v>11.72</c:v>
                      </c:pt>
                      <c:pt idx="7326">
                        <c:v>11.7216</c:v>
                      </c:pt>
                      <c:pt idx="7327">
                        <c:v>11.7232</c:v>
                      </c:pt>
                      <c:pt idx="7328">
                        <c:v>11.7248</c:v>
                      </c:pt>
                      <c:pt idx="7329">
                        <c:v>11.7264</c:v>
                      </c:pt>
                      <c:pt idx="7330">
                        <c:v>11.728</c:v>
                      </c:pt>
                      <c:pt idx="7331">
                        <c:v>11.729600000000001</c:v>
                      </c:pt>
                      <c:pt idx="7332">
                        <c:v>11.731200000000001</c:v>
                      </c:pt>
                      <c:pt idx="7333">
                        <c:v>11.732800000000001</c:v>
                      </c:pt>
                      <c:pt idx="7334">
                        <c:v>11.734400000000001</c:v>
                      </c:pt>
                      <c:pt idx="7335">
                        <c:v>11.736000000000001</c:v>
                      </c:pt>
                      <c:pt idx="7336">
                        <c:v>11.7376</c:v>
                      </c:pt>
                      <c:pt idx="7337">
                        <c:v>11.7392</c:v>
                      </c:pt>
                      <c:pt idx="7338">
                        <c:v>11.7408</c:v>
                      </c:pt>
                      <c:pt idx="7339">
                        <c:v>11.7424</c:v>
                      </c:pt>
                      <c:pt idx="7340">
                        <c:v>11.744</c:v>
                      </c:pt>
                      <c:pt idx="7341">
                        <c:v>11.745600000000001</c:v>
                      </c:pt>
                      <c:pt idx="7342">
                        <c:v>11.747200000000001</c:v>
                      </c:pt>
                      <c:pt idx="7343">
                        <c:v>11.748800000000001</c:v>
                      </c:pt>
                      <c:pt idx="7344">
                        <c:v>11.750400000000001</c:v>
                      </c:pt>
                      <c:pt idx="7345">
                        <c:v>11.752000000000001</c:v>
                      </c:pt>
                      <c:pt idx="7346">
                        <c:v>11.7536</c:v>
                      </c:pt>
                      <c:pt idx="7347">
                        <c:v>11.7552</c:v>
                      </c:pt>
                      <c:pt idx="7348">
                        <c:v>11.7568</c:v>
                      </c:pt>
                      <c:pt idx="7349">
                        <c:v>11.7584</c:v>
                      </c:pt>
                      <c:pt idx="7350">
                        <c:v>11.76</c:v>
                      </c:pt>
                      <c:pt idx="7351">
                        <c:v>11.761600000000001</c:v>
                      </c:pt>
                      <c:pt idx="7352">
                        <c:v>11.763200000000001</c:v>
                      </c:pt>
                      <c:pt idx="7353">
                        <c:v>11.764800000000001</c:v>
                      </c:pt>
                      <c:pt idx="7354">
                        <c:v>11.766400000000001</c:v>
                      </c:pt>
                      <c:pt idx="7355">
                        <c:v>11.768000000000001</c:v>
                      </c:pt>
                      <c:pt idx="7356">
                        <c:v>11.769600000000001</c:v>
                      </c:pt>
                      <c:pt idx="7357">
                        <c:v>11.7712</c:v>
                      </c:pt>
                      <c:pt idx="7358">
                        <c:v>11.7728</c:v>
                      </c:pt>
                      <c:pt idx="7359">
                        <c:v>11.7744</c:v>
                      </c:pt>
                      <c:pt idx="7360">
                        <c:v>11.776</c:v>
                      </c:pt>
                      <c:pt idx="7361">
                        <c:v>11.777600000000001</c:v>
                      </c:pt>
                      <c:pt idx="7362">
                        <c:v>11.779200000000001</c:v>
                      </c:pt>
                      <c:pt idx="7363">
                        <c:v>11.780800000000001</c:v>
                      </c:pt>
                      <c:pt idx="7364">
                        <c:v>11.782400000000001</c:v>
                      </c:pt>
                      <c:pt idx="7365">
                        <c:v>11.784000000000001</c:v>
                      </c:pt>
                      <c:pt idx="7366">
                        <c:v>11.785600000000001</c:v>
                      </c:pt>
                      <c:pt idx="7367">
                        <c:v>11.7872</c:v>
                      </c:pt>
                      <c:pt idx="7368">
                        <c:v>11.7888</c:v>
                      </c:pt>
                      <c:pt idx="7369">
                        <c:v>11.7904</c:v>
                      </c:pt>
                      <c:pt idx="7370">
                        <c:v>11.792</c:v>
                      </c:pt>
                      <c:pt idx="7371">
                        <c:v>11.793600000000001</c:v>
                      </c:pt>
                      <c:pt idx="7372">
                        <c:v>11.795200000000001</c:v>
                      </c:pt>
                      <c:pt idx="7373">
                        <c:v>11.796800000000001</c:v>
                      </c:pt>
                      <c:pt idx="7374">
                        <c:v>11.798400000000001</c:v>
                      </c:pt>
                      <c:pt idx="7375">
                        <c:v>11.8</c:v>
                      </c:pt>
                      <c:pt idx="7376">
                        <c:v>11.801600000000001</c:v>
                      </c:pt>
                      <c:pt idx="7377">
                        <c:v>11.8032</c:v>
                      </c:pt>
                      <c:pt idx="7378">
                        <c:v>11.8048</c:v>
                      </c:pt>
                      <c:pt idx="7379">
                        <c:v>11.8064</c:v>
                      </c:pt>
                      <c:pt idx="7380">
                        <c:v>11.808</c:v>
                      </c:pt>
                      <c:pt idx="7381">
                        <c:v>11.809600000000001</c:v>
                      </c:pt>
                      <c:pt idx="7382">
                        <c:v>11.811200000000001</c:v>
                      </c:pt>
                      <c:pt idx="7383">
                        <c:v>11.812800000000001</c:v>
                      </c:pt>
                      <c:pt idx="7384">
                        <c:v>11.814400000000001</c:v>
                      </c:pt>
                      <c:pt idx="7385">
                        <c:v>11.816000000000001</c:v>
                      </c:pt>
                      <c:pt idx="7386">
                        <c:v>11.817600000000001</c:v>
                      </c:pt>
                      <c:pt idx="7387">
                        <c:v>11.8192</c:v>
                      </c:pt>
                      <c:pt idx="7388">
                        <c:v>11.8208</c:v>
                      </c:pt>
                      <c:pt idx="7389">
                        <c:v>11.8224</c:v>
                      </c:pt>
                      <c:pt idx="7390">
                        <c:v>11.824</c:v>
                      </c:pt>
                      <c:pt idx="7391">
                        <c:v>11.825600000000001</c:v>
                      </c:pt>
                      <c:pt idx="7392">
                        <c:v>11.827200000000001</c:v>
                      </c:pt>
                      <c:pt idx="7393">
                        <c:v>11.828800000000001</c:v>
                      </c:pt>
                      <c:pt idx="7394">
                        <c:v>11.830400000000001</c:v>
                      </c:pt>
                      <c:pt idx="7395">
                        <c:v>11.832000000000001</c:v>
                      </c:pt>
                      <c:pt idx="7396">
                        <c:v>11.833600000000001</c:v>
                      </c:pt>
                      <c:pt idx="7397">
                        <c:v>11.8352</c:v>
                      </c:pt>
                      <c:pt idx="7398">
                        <c:v>11.8368</c:v>
                      </c:pt>
                      <c:pt idx="7399">
                        <c:v>11.8384</c:v>
                      </c:pt>
                      <c:pt idx="7400">
                        <c:v>11.84</c:v>
                      </c:pt>
                      <c:pt idx="7401">
                        <c:v>11.8416</c:v>
                      </c:pt>
                      <c:pt idx="7402">
                        <c:v>11.843200000000001</c:v>
                      </c:pt>
                      <c:pt idx="7403">
                        <c:v>11.844800000000001</c:v>
                      </c:pt>
                      <c:pt idx="7404">
                        <c:v>11.846400000000001</c:v>
                      </c:pt>
                      <c:pt idx="7405">
                        <c:v>11.848000000000001</c:v>
                      </c:pt>
                      <c:pt idx="7406">
                        <c:v>11.849600000000001</c:v>
                      </c:pt>
                      <c:pt idx="7407">
                        <c:v>11.8512</c:v>
                      </c:pt>
                      <c:pt idx="7408">
                        <c:v>11.8528</c:v>
                      </c:pt>
                      <c:pt idx="7409">
                        <c:v>11.8544</c:v>
                      </c:pt>
                      <c:pt idx="7410">
                        <c:v>11.856</c:v>
                      </c:pt>
                      <c:pt idx="7411">
                        <c:v>11.8576</c:v>
                      </c:pt>
                      <c:pt idx="7412">
                        <c:v>11.859200000000001</c:v>
                      </c:pt>
                      <c:pt idx="7413">
                        <c:v>11.860800000000001</c:v>
                      </c:pt>
                      <c:pt idx="7414">
                        <c:v>11.862400000000001</c:v>
                      </c:pt>
                      <c:pt idx="7415">
                        <c:v>11.864000000000001</c:v>
                      </c:pt>
                      <c:pt idx="7416">
                        <c:v>11.865600000000001</c:v>
                      </c:pt>
                      <c:pt idx="7417">
                        <c:v>11.8672</c:v>
                      </c:pt>
                      <c:pt idx="7418">
                        <c:v>11.8688</c:v>
                      </c:pt>
                      <c:pt idx="7419">
                        <c:v>11.8704</c:v>
                      </c:pt>
                      <c:pt idx="7420">
                        <c:v>11.872</c:v>
                      </c:pt>
                      <c:pt idx="7421">
                        <c:v>11.8736</c:v>
                      </c:pt>
                      <c:pt idx="7422">
                        <c:v>11.875200000000001</c:v>
                      </c:pt>
                      <c:pt idx="7423">
                        <c:v>11.876800000000001</c:v>
                      </c:pt>
                      <c:pt idx="7424">
                        <c:v>11.878400000000001</c:v>
                      </c:pt>
                      <c:pt idx="7425">
                        <c:v>11.88</c:v>
                      </c:pt>
                      <c:pt idx="7426">
                        <c:v>11.881600000000001</c:v>
                      </c:pt>
                      <c:pt idx="7427">
                        <c:v>11.8832</c:v>
                      </c:pt>
                      <c:pt idx="7428">
                        <c:v>11.8848</c:v>
                      </c:pt>
                      <c:pt idx="7429">
                        <c:v>11.8864</c:v>
                      </c:pt>
                      <c:pt idx="7430">
                        <c:v>11.888</c:v>
                      </c:pt>
                      <c:pt idx="7431">
                        <c:v>11.8896</c:v>
                      </c:pt>
                      <c:pt idx="7432">
                        <c:v>11.891200000000001</c:v>
                      </c:pt>
                      <c:pt idx="7433">
                        <c:v>11.892800000000001</c:v>
                      </c:pt>
                      <c:pt idx="7434">
                        <c:v>11.894400000000001</c:v>
                      </c:pt>
                      <c:pt idx="7435">
                        <c:v>11.896000000000001</c:v>
                      </c:pt>
                      <c:pt idx="7436">
                        <c:v>11.897600000000001</c:v>
                      </c:pt>
                      <c:pt idx="7437">
                        <c:v>11.8992</c:v>
                      </c:pt>
                      <c:pt idx="7438">
                        <c:v>11.9008</c:v>
                      </c:pt>
                      <c:pt idx="7439">
                        <c:v>11.9024</c:v>
                      </c:pt>
                      <c:pt idx="7440">
                        <c:v>11.904</c:v>
                      </c:pt>
                      <c:pt idx="7441">
                        <c:v>11.9056</c:v>
                      </c:pt>
                      <c:pt idx="7442">
                        <c:v>11.907200000000001</c:v>
                      </c:pt>
                      <c:pt idx="7443">
                        <c:v>11.908800000000001</c:v>
                      </c:pt>
                      <c:pt idx="7444">
                        <c:v>11.910400000000001</c:v>
                      </c:pt>
                      <c:pt idx="7445">
                        <c:v>11.912000000000001</c:v>
                      </c:pt>
                      <c:pt idx="7446">
                        <c:v>11.913600000000001</c:v>
                      </c:pt>
                      <c:pt idx="7447">
                        <c:v>11.9152</c:v>
                      </c:pt>
                      <c:pt idx="7448">
                        <c:v>11.9168</c:v>
                      </c:pt>
                      <c:pt idx="7449">
                        <c:v>11.9184</c:v>
                      </c:pt>
                      <c:pt idx="7450">
                        <c:v>11.92</c:v>
                      </c:pt>
                      <c:pt idx="7451">
                        <c:v>11.9216</c:v>
                      </c:pt>
                      <c:pt idx="7452">
                        <c:v>11.923200000000001</c:v>
                      </c:pt>
                      <c:pt idx="7453">
                        <c:v>11.924800000000001</c:v>
                      </c:pt>
                      <c:pt idx="7454">
                        <c:v>11.926400000000001</c:v>
                      </c:pt>
                      <c:pt idx="7455">
                        <c:v>11.928000000000001</c:v>
                      </c:pt>
                      <c:pt idx="7456">
                        <c:v>11.929600000000001</c:v>
                      </c:pt>
                      <c:pt idx="7457">
                        <c:v>11.9312</c:v>
                      </c:pt>
                      <c:pt idx="7458">
                        <c:v>11.9328</c:v>
                      </c:pt>
                      <c:pt idx="7459">
                        <c:v>11.9344</c:v>
                      </c:pt>
                      <c:pt idx="7460">
                        <c:v>11.936</c:v>
                      </c:pt>
                      <c:pt idx="7461">
                        <c:v>11.9376</c:v>
                      </c:pt>
                      <c:pt idx="7462">
                        <c:v>11.939200000000001</c:v>
                      </c:pt>
                      <c:pt idx="7463">
                        <c:v>11.940800000000001</c:v>
                      </c:pt>
                      <c:pt idx="7464">
                        <c:v>11.942400000000001</c:v>
                      </c:pt>
                      <c:pt idx="7465">
                        <c:v>11.944000000000001</c:v>
                      </c:pt>
                      <c:pt idx="7466">
                        <c:v>11.945600000000001</c:v>
                      </c:pt>
                      <c:pt idx="7467">
                        <c:v>11.9472</c:v>
                      </c:pt>
                      <c:pt idx="7468">
                        <c:v>11.9488</c:v>
                      </c:pt>
                      <c:pt idx="7469">
                        <c:v>11.9504</c:v>
                      </c:pt>
                      <c:pt idx="7470">
                        <c:v>11.952</c:v>
                      </c:pt>
                      <c:pt idx="7471">
                        <c:v>11.9536</c:v>
                      </c:pt>
                      <c:pt idx="7472">
                        <c:v>11.955200000000001</c:v>
                      </c:pt>
                      <c:pt idx="7473">
                        <c:v>11.956800000000001</c:v>
                      </c:pt>
                      <c:pt idx="7474">
                        <c:v>11.958400000000001</c:v>
                      </c:pt>
                      <c:pt idx="7475">
                        <c:v>11.96</c:v>
                      </c:pt>
                      <c:pt idx="7476">
                        <c:v>11.961600000000001</c:v>
                      </c:pt>
                      <c:pt idx="7477">
                        <c:v>11.963200000000001</c:v>
                      </c:pt>
                      <c:pt idx="7478">
                        <c:v>11.9648</c:v>
                      </c:pt>
                      <c:pt idx="7479">
                        <c:v>11.9664</c:v>
                      </c:pt>
                      <c:pt idx="7480">
                        <c:v>11.968</c:v>
                      </c:pt>
                      <c:pt idx="7481">
                        <c:v>11.9696</c:v>
                      </c:pt>
                      <c:pt idx="7482">
                        <c:v>11.971200000000001</c:v>
                      </c:pt>
                      <c:pt idx="7483">
                        <c:v>11.972800000000001</c:v>
                      </c:pt>
                      <c:pt idx="7484">
                        <c:v>11.974400000000001</c:v>
                      </c:pt>
                      <c:pt idx="7485">
                        <c:v>11.976000000000001</c:v>
                      </c:pt>
                      <c:pt idx="7486">
                        <c:v>11.977600000000001</c:v>
                      </c:pt>
                      <c:pt idx="7487">
                        <c:v>11.979200000000001</c:v>
                      </c:pt>
                      <c:pt idx="7488">
                        <c:v>11.9808</c:v>
                      </c:pt>
                      <c:pt idx="7489">
                        <c:v>11.9824</c:v>
                      </c:pt>
                      <c:pt idx="7490">
                        <c:v>11.984</c:v>
                      </c:pt>
                      <c:pt idx="7491">
                        <c:v>11.9856</c:v>
                      </c:pt>
                      <c:pt idx="7492">
                        <c:v>11.987200000000001</c:v>
                      </c:pt>
                      <c:pt idx="7493">
                        <c:v>11.988800000000001</c:v>
                      </c:pt>
                      <c:pt idx="7494">
                        <c:v>11.990400000000001</c:v>
                      </c:pt>
                      <c:pt idx="7495">
                        <c:v>11.992000000000001</c:v>
                      </c:pt>
                      <c:pt idx="7496">
                        <c:v>11.993600000000001</c:v>
                      </c:pt>
                      <c:pt idx="7497">
                        <c:v>11.995200000000001</c:v>
                      </c:pt>
                      <c:pt idx="7498">
                        <c:v>11.9968</c:v>
                      </c:pt>
                      <c:pt idx="7499">
                        <c:v>11.9984</c:v>
                      </c:pt>
                      <c:pt idx="7500">
                        <c:v>12</c:v>
                      </c:pt>
                      <c:pt idx="7501">
                        <c:v>12.0016</c:v>
                      </c:pt>
                      <c:pt idx="7502">
                        <c:v>12.003200000000001</c:v>
                      </c:pt>
                      <c:pt idx="7503">
                        <c:v>12.004800000000001</c:v>
                      </c:pt>
                      <c:pt idx="7504">
                        <c:v>12.006400000000001</c:v>
                      </c:pt>
                      <c:pt idx="7505">
                        <c:v>12.008000000000001</c:v>
                      </c:pt>
                      <c:pt idx="7506">
                        <c:v>12.009600000000001</c:v>
                      </c:pt>
                      <c:pt idx="7507">
                        <c:v>12.011200000000001</c:v>
                      </c:pt>
                      <c:pt idx="7508">
                        <c:v>12.0128</c:v>
                      </c:pt>
                      <c:pt idx="7509">
                        <c:v>12.0144</c:v>
                      </c:pt>
                      <c:pt idx="7510">
                        <c:v>12.016</c:v>
                      </c:pt>
                      <c:pt idx="7511">
                        <c:v>12.0176</c:v>
                      </c:pt>
                      <c:pt idx="7512">
                        <c:v>12.019200000000001</c:v>
                      </c:pt>
                      <c:pt idx="7513">
                        <c:v>12.020800000000001</c:v>
                      </c:pt>
                      <c:pt idx="7514">
                        <c:v>12.022400000000001</c:v>
                      </c:pt>
                      <c:pt idx="7515">
                        <c:v>12.024000000000001</c:v>
                      </c:pt>
                      <c:pt idx="7516">
                        <c:v>12.025600000000001</c:v>
                      </c:pt>
                      <c:pt idx="7517">
                        <c:v>12.027200000000001</c:v>
                      </c:pt>
                      <c:pt idx="7518">
                        <c:v>12.0288</c:v>
                      </c:pt>
                      <c:pt idx="7519">
                        <c:v>12.0304</c:v>
                      </c:pt>
                      <c:pt idx="7520">
                        <c:v>12.032</c:v>
                      </c:pt>
                      <c:pt idx="7521">
                        <c:v>12.0336</c:v>
                      </c:pt>
                      <c:pt idx="7522">
                        <c:v>12.035200000000001</c:v>
                      </c:pt>
                      <c:pt idx="7523">
                        <c:v>12.036800000000001</c:v>
                      </c:pt>
                      <c:pt idx="7524">
                        <c:v>12.038400000000001</c:v>
                      </c:pt>
                      <c:pt idx="7525">
                        <c:v>12.040000000000001</c:v>
                      </c:pt>
                      <c:pt idx="7526">
                        <c:v>12.041600000000001</c:v>
                      </c:pt>
                      <c:pt idx="7527">
                        <c:v>12.043200000000001</c:v>
                      </c:pt>
                      <c:pt idx="7528">
                        <c:v>12.0448</c:v>
                      </c:pt>
                      <c:pt idx="7529">
                        <c:v>12.0464</c:v>
                      </c:pt>
                      <c:pt idx="7530">
                        <c:v>12.048</c:v>
                      </c:pt>
                      <c:pt idx="7531">
                        <c:v>12.0496</c:v>
                      </c:pt>
                      <c:pt idx="7532">
                        <c:v>12.0512</c:v>
                      </c:pt>
                      <c:pt idx="7533">
                        <c:v>12.052800000000001</c:v>
                      </c:pt>
                      <c:pt idx="7534">
                        <c:v>12.054400000000001</c:v>
                      </c:pt>
                      <c:pt idx="7535">
                        <c:v>12.056000000000001</c:v>
                      </c:pt>
                      <c:pt idx="7536">
                        <c:v>12.057600000000001</c:v>
                      </c:pt>
                      <c:pt idx="7537">
                        <c:v>12.059200000000001</c:v>
                      </c:pt>
                      <c:pt idx="7538">
                        <c:v>12.0608</c:v>
                      </c:pt>
                      <c:pt idx="7539">
                        <c:v>12.0624</c:v>
                      </c:pt>
                      <c:pt idx="7540">
                        <c:v>12.064</c:v>
                      </c:pt>
                      <c:pt idx="7541">
                        <c:v>12.0656</c:v>
                      </c:pt>
                      <c:pt idx="7542">
                        <c:v>12.0672</c:v>
                      </c:pt>
                      <c:pt idx="7543">
                        <c:v>12.068800000000001</c:v>
                      </c:pt>
                      <c:pt idx="7544">
                        <c:v>12.070400000000001</c:v>
                      </c:pt>
                      <c:pt idx="7545">
                        <c:v>12.072000000000001</c:v>
                      </c:pt>
                      <c:pt idx="7546">
                        <c:v>12.073600000000001</c:v>
                      </c:pt>
                      <c:pt idx="7547">
                        <c:v>12.075200000000001</c:v>
                      </c:pt>
                      <c:pt idx="7548">
                        <c:v>12.0768</c:v>
                      </c:pt>
                      <c:pt idx="7549">
                        <c:v>12.0784</c:v>
                      </c:pt>
                      <c:pt idx="7550">
                        <c:v>12.08</c:v>
                      </c:pt>
                      <c:pt idx="7551">
                        <c:v>12.0816</c:v>
                      </c:pt>
                      <c:pt idx="7552">
                        <c:v>12.0832</c:v>
                      </c:pt>
                      <c:pt idx="7553">
                        <c:v>12.084800000000001</c:v>
                      </c:pt>
                      <c:pt idx="7554">
                        <c:v>12.086400000000001</c:v>
                      </c:pt>
                      <c:pt idx="7555">
                        <c:v>12.088000000000001</c:v>
                      </c:pt>
                      <c:pt idx="7556">
                        <c:v>12.089600000000001</c:v>
                      </c:pt>
                      <c:pt idx="7557">
                        <c:v>12.091200000000001</c:v>
                      </c:pt>
                      <c:pt idx="7558">
                        <c:v>12.0928</c:v>
                      </c:pt>
                      <c:pt idx="7559">
                        <c:v>12.0944</c:v>
                      </c:pt>
                      <c:pt idx="7560">
                        <c:v>12.096</c:v>
                      </c:pt>
                      <c:pt idx="7561">
                        <c:v>12.0976</c:v>
                      </c:pt>
                      <c:pt idx="7562">
                        <c:v>12.0992</c:v>
                      </c:pt>
                      <c:pt idx="7563">
                        <c:v>12.100800000000001</c:v>
                      </c:pt>
                      <c:pt idx="7564">
                        <c:v>12.102400000000001</c:v>
                      </c:pt>
                      <c:pt idx="7565">
                        <c:v>12.104000000000001</c:v>
                      </c:pt>
                      <c:pt idx="7566">
                        <c:v>12.105600000000001</c:v>
                      </c:pt>
                      <c:pt idx="7567">
                        <c:v>12.107200000000001</c:v>
                      </c:pt>
                      <c:pt idx="7568">
                        <c:v>12.1088</c:v>
                      </c:pt>
                      <c:pt idx="7569">
                        <c:v>12.1104</c:v>
                      </c:pt>
                      <c:pt idx="7570">
                        <c:v>12.112</c:v>
                      </c:pt>
                      <c:pt idx="7571">
                        <c:v>12.1136</c:v>
                      </c:pt>
                      <c:pt idx="7572">
                        <c:v>12.1152</c:v>
                      </c:pt>
                      <c:pt idx="7573">
                        <c:v>12.116800000000001</c:v>
                      </c:pt>
                      <c:pt idx="7574">
                        <c:v>12.118400000000001</c:v>
                      </c:pt>
                      <c:pt idx="7575">
                        <c:v>12.120000000000001</c:v>
                      </c:pt>
                      <c:pt idx="7576">
                        <c:v>12.121600000000001</c:v>
                      </c:pt>
                      <c:pt idx="7577">
                        <c:v>12.123200000000001</c:v>
                      </c:pt>
                      <c:pt idx="7578">
                        <c:v>12.1248</c:v>
                      </c:pt>
                      <c:pt idx="7579">
                        <c:v>12.1264</c:v>
                      </c:pt>
                      <c:pt idx="7580">
                        <c:v>12.128</c:v>
                      </c:pt>
                      <c:pt idx="7581">
                        <c:v>12.1296</c:v>
                      </c:pt>
                      <c:pt idx="7582">
                        <c:v>12.1312</c:v>
                      </c:pt>
                      <c:pt idx="7583">
                        <c:v>12.132800000000001</c:v>
                      </c:pt>
                      <c:pt idx="7584">
                        <c:v>12.134400000000001</c:v>
                      </c:pt>
                      <c:pt idx="7585">
                        <c:v>12.136000000000001</c:v>
                      </c:pt>
                      <c:pt idx="7586">
                        <c:v>12.137600000000001</c:v>
                      </c:pt>
                      <c:pt idx="7587">
                        <c:v>12.139200000000001</c:v>
                      </c:pt>
                      <c:pt idx="7588">
                        <c:v>12.1408</c:v>
                      </c:pt>
                      <c:pt idx="7589">
                        <c:v>12.1424</c:v>
                      </c:pt>
                      <c:pt idx="7590">
                        <c:v>12.144</c:v>
                      </c:pt>
                      <c:pt idx="7591">
                        <c:v>12.1456</c:v>
                      </c:pt>
                      <c:pt idx="7592">
                        <c:v>12.1472</c:v>
                      </c:pt>
                      <c:pt idx="7593">
                        <c:v>12.148800000000001</c:v>
                      </c:pt>
                      <c:pt idx="7594">
                        <c:v>12.150400000000001</c:v>
                      </c:pt>
                      <c:pt idx="7595">
                        <c:v>12.152000000000001</c:v>
                      </c:pt>
                      <c:pt idx="7596">
                        <c:v>12.153600000000001</c:v>
                      </c:pt>
                      <c:pt idx="7597">
                        <c:v>12.155200000000001</c:v>
                      </c:pt>
                      <c:pt idx="7598">
                        <c:v>12.1568</c:v>
                      </c:pt>
                      <c:pt idx="7599">
                        <c:v>12.1584</c:v>
                      </c:pt>
                      <c:pt idx="7600">
                        <c:v>12.16</c:v>
                      </c:pt>
                      <c:pt idx="7601">
                        <c:v>12.1616</c:v>
                      </c:pt>
                      <c:pt idx="7602">
                        <c:v>12.1632</c:v>
                      </c:pt>
                      <c:pt idx="7603">
                        <c:v>12.164800000000001</c:v>
                      </c:pt>
                      <c:pt idx="7604">
                        <c:v>12.166400000000001</c:v>
                      </c:pt>
                      <c:pt idx="7605">
                        <c:v>12.168000000000001</c:v>
                      </c:pt>
                      <c:pt idx="7606">
                        <c:v>12.169600000000001</c:v>
                      </c:pt>
                      <c:pt idx="7607">
                        <c:v>12.171200000000001</c:v>
                      </c:pt>
                      <c:pt idx="7608">
                        <c:v>12.172800000000001</c:v>
                      </c:pt>
                      <c:pt idx="7609">
                        <c:v>12.1744</c:v>
                      </c:pt>
                      <c:pt idx="7610">
                        <c:v>12.176</c:v>
                      </c:pt>
                      <c:pt idx="7611">
                        <c:v>12.1776</c:v>
                      </c:pt>
                      <c:pt idx="7612">
                        <c:v>12.1792</c:v>
                      </c:pt>
                      <c:pt idx="7613">
                        <c:v>12.180800000000001</c:v>
                      </c:pt>
                      <c:pt idx="7614">
                        <c:v>12.182400000000001</c:v>
                      </c:pt>
                      <c:pt idx="7615">
                        <c:v>12.184000000000001</c:v>
                      </c:pt>
                      <c:pt idx="7616">
                        <c:v>12.185600000000001</c:v>
                      </c:pt>
                      <c:pt idx="7617">
                        <c:v>12.187200000000001</c:v>
                      </c:pt>
                      <c:pt idx="7618">
                        <c:v>12.188800000000001</c:v>
                      </c:pt>
                      <c:pt idx="7619">
                        <c:v>12.1904</c:v>
                      </c:pt>
                      <c:pt idx="7620">
                        <c:v>12.192</c:v>
                      </c:pt>
                      <c:pt idx="7621">
                        <c:v>12.1936</c:v>
                      </c:pt>
                      <c:pt idx="7622">
                        <c:v>12.1952</c:v>
                      </c:pt>
                      <c:pt idx="7623">
                        <c:v>12.196800000000001</c:v>
                      </c:pt>
                      <c:pt idx="7624">
                        <c:v>12.198400000000001</c:v>
                      </c:pt>
                      <c:pt idx="7625">
                        <c:v>12.200000000000001</c:v>
                      </c:pt>
                      <c:pt idx="7626">
                        <c:v>12.201600000000001</c:v>
                      </c:pt>
                      <c:pt idx="7627">
                        <c:v>12.203200000000001</c:v>
                      </c:pt>
                      <c:pt idx="7628">
                        <c:v>12.204800000000001</c:v>
                      </c:pt>
                      <c:pt idx="7629">
                        <c:v>12.2064</c:v>
                      </c:pt>
                      <c:pt idx="7630">
                        <c:v>12.208</c:v>
                      </c:pt>
                      <c:pt idx="7631">
                        <c:v>12.2096</c:v>
                      </c:pt>
                      <c:pt idx="7632">
                        <c:v>12.2112</c:v>
                      </c:pt>
                      <c:pt idx="7633">
                        <c:v>12.212800000000001</c:v>
                      </c:pt>
                      <c:pt idx="7634">
                        <c:v>12.214400000000001</c:v>
                      </c:pt>
                      <c:pt idx="7635">
                        <c:v>12.216000000000001</c:v>
                      </c:pt>
                      <c:pt idx="7636">
                        <c:v>12.217600000000001</c:v>
                      </c:pt>
                      <c:pt idx="7637">
                        <c:v>12.219200000000001</c:v>
                      </c:pt>
                      <c:pt idx="7638">
                        <c:v>12.220800000000001</c:v>
                      </c:pt>
                      <c:pt idx="7639">
                        <c:v>12.2224</c:v>
                      </c:pt>
                      <c:pt idx="7640">
                        <c:v>12.224</c:v>
                      </c:pt>
                      <c:pt idx="7641">
                        <c:v>12.2256</c:v>
                      </c:pt>
                      <c:pt idx="7642">
                        <c:v>12.2272</c:v>
                      </c:pt>
                      <c:pt idx="7643">
                        <c:v>12.228800000000001</c:v>
                      </c:pt>
                      <c:pt idx="7644">
                        <c:v>12.230400000000001</c:v>
                      </c:pt>
                      <c:pt idx="7645">
                        <c:v>12.232000000000001</c:v>
                      </c:pt>
                      <c:pt idx="7646">
                        <c:v>12.233600000000001</c:v>
                      </c:pt>
                      <c:pt idx="7647">
                        <c:v>12.235200000000001</c:v>
                      </c:pt>
                      <c:pt idx="7648">
                        <c:v>12.236800000000001</c:v>
                      </c:pt>
                      <c:pt idx="7649">
                        <c:v>12.2384</c:v>
                      </c:pt>
                      <c:pt idx="7650">
                        <c:v>12.24</c:v>
                      </c:pt>
                      <c:pt idx="7651">
                        <c:v>12.2416</c:v>
                      </c:pt>
                      <c:pt idx="7652">
                        <c:v>12.2432</c:v>
                      </c:pt>
                      <c:pt idx="7653">
                        <c:v>12.244800000000001</c:v>
                      </c:pt>
                      <c:pt idx="7654">
                        <c:v>12.246400000000001</c:v>
                      </c:pt>
                      <c:pt idx="7655">
                        <c:v>12.248000000000001</c:v>
                      </c:pt>
                      <c:pt idx="7656">
                        <c:v>12.249600000000001</c:v>
                      </c:pt>
                      <c:pt idx="7657">
                        <c:v>12.251200000000001</c:v>
                      </c:pt>
                      <c:pt idx="7658">
                        <c:v>12.252800000000001</c:v>
                      </c:pt>
                      <c:pt idx="7659">
                        <c:v>12.2544</c:v>
                      </c:pt>
                      <c:pt idx="7660">
                        <c:v>12.256</c:v>
                      </c:pt>
                      <c:pt idx="7661">
                        <c:v>12.2576</c:v>
                      </c:pt>
                      <c:pt idx="7662">
                        <c:v>12.2592</c:v>
                      </c:pt>
                      <c:pt idx="7663">
                        <c:v>12.260800000000001</c:v>
                      </c:pt>
                      <c:pt idx="7664">
                        <c:v>12.262400000000001</c:v>
                      </c:pt>
                      <c:pt idx="7665">
                        <c:v>12.264000000000001</c:v>
                      </c:pt>
                      <c:pt idx="7666">
                        <c:v>12.265600000000001</c:v>
                      </c:pt>
                      <c:pt idx="7667">
                        <c:v>12.267200000000001</c:v>
                      </c:pt>
                      <c:pt idx="7668">
                        <c:v>12.268800000000001</c:v>
                      </c:pt>
                      <c:pt idx="7669">
                        <c:v>12.2704</c:v>
                      </c:pt>
                      <c:pt idx="7670">
                        <c:v>12.272</c:v>
                      </c:pt>
                      <c:pt idx="7671">
                        <c:v>12.2736</c:v>
                      </c:pt>
                      <c:pt idx="7672">
                        <c:v>12.2752</c:v>
                      </c:pt>
                      <c:pt idx="7673">
                        <c:v>12.2768</c:v>
                      </c:pt>
                      <c:pt idx="7674">
                        <c:v>12.278400000000001</c:v>
                      </c:pt>
                      <c:pt idx="7675">
                        <c:v>12.280000000000001</c:v>
                      </c:pt>
                      <c:pt idx="7676">
                        <c:v>12.281600000000001</c:v>
                      </c:pt>
                      <c:pt idx="7677">
                        <c:v>12.283200000000001</c:v>
                      </c:pt>
                      <c:pt idx="7678">
                        <c:v>12.284800000000001</c:v>
                      </c:pt>
                      <c:pt idx="7679">
                        <c:v>12.2864</c:v>
                      </c:pt>
                      <c:pt idx="7680">
                        <c:v>12.288</c:v>
                      </c:pt>
                      <c:pt idx="7681">
                        <c:v>12.2896</c:v>
                      </c:pt>
                      <c:pt idx="7682">
                        <c:v>12.2912</c:v>
                      </c:pt>
                      <c:pt idx="7683">
                        <c:v>12.2928</c:v>
                      </c:pt>
                      <c:pt idx="7684">
                        <c:v>12.294400000000001</c:v>
                      </c:pt>
                      <c:pt idx="7685">
                        <c:v>12.296000000000001</c:v>
                      </c:pt>
                      <c:pt idx="7686">
                        <c:v>12.297600000000001</c:v>
                      </c:pt>
                      <c:pt idx="7687">
                        <c:v>12.299200000000001</c:v>
                      </c:pt>
                      <c:pt idx="7688">
                        <c:v>12.300800000000001</c:v>
                      </c:pt>
                      <c:pt idx="7689">
                        <c:v>12.3024</c:v>
                      </c:pt>
                      <c:pt idx="7690">
                        <c:v>12.304</c:v>
                      </c:pt>
                      <c:pt idx="7691">
                        <c:v>12.3056</c:v>
                      </c:pt>
                      <c:pt idx="7692">
                        <c:v>12.3072</c:v>
                      </c:pt>
                      <c:pt idx="7693">
                        <c:v>12.3088</c:v>
                      </c:pt>
                      <c:pt idx="7694">
                        <c:v>12.310400000000001</c:v>
                      </c:pt>
                      <c:pt idx="7695">
                        <c:v>12.312000000000001</c:v>
                      </c:pt>
                      <c:pt idx="7696">
                        <c:v>12.313600000000001</c:v>
                      </c:pt>
                      <c:pt idx="7697">
                        <c:v>12.315200000000001</c:v>
                      </c:pt>
                      <c:pt idx="7698">
                        <c:v>12.316800000000001</c:v>
                      </c:pt>
                      <c:pt idx="7699">
                        <c:v>12.3184</c:v>
                      </c:pt>
                      <c:pt idx="7700">
                        <c:v>12.32</c:v>
                      </c:pt>
                      <c:pt idx="7701">
                        <c:v>12.3216</c:v>
                      </c:pt>
                      <c:pt idx="7702">
                        <c:v>12.3232</c:v>
                      </c:pt>
                      <c:pt idx="7703">
                        <c:v>12.3248</c:v>
                      </c:pt>
                      <c:pt idx="7704">
                        <c:v>12.326400000000001</c:v>
                      </c:pt>
                      <c:pt idx="7705">
                        <c:v>12.328000000000001</c:v>
                      </c:pt>
                      <c:pt idx="7706">
                        <c:v>12.329600000000001</c:v>
                      </c:pt>
                      <c:pt idx="7707">
                        <c:v>12.331200000000001</c:v>
                      </c:pt>
                      <c:pt idx="7708">
                        <c:v>12.332800000000001</c:v>
                      </c:pt>
                      <c:pt idx="7709">
                        <c:v>12.3344</c:v>
                      </c:pt>
                      <c:pt idx="7710">
                        <c:v>12.336</c:v>
                      </c:pt>
                      <c:pt idx="7711">
                        <c:v>12.3376</c:v>
                      </c:pt>
                      <c:pt idx="7712">
                        <c:v>12.3392</c:v>
                      </c:pt>
                      <c:pt idx="7713">
                        <c:v>12.3408</c:v>
                      </c:pt>
                      <c:pt idx="7714">
                        <c:v>12.342400000000001</c:v>
                      </c:pt>
                      <c:pt idx="7715">
                        <c:v>12.344000000000001</c:v>
                      </c:pt>
                      <c:pt idx="7716">
                        <c:v>12.345600000000001</c:v>
                      </c:pt>
                      <c:pt idx="7717">
                        <c:v>12.347200000000001</c:v>
                      </c:pt>
                      <c:pt idx="7718">
                        <c:v>12.348800000000001</c:v>
                      </c:pt>
                      <c:pt idx="7719">
                        <c:v>12.3504</c:v>
                      </c:pt>
                      <c:pt idx="7720">
                        <c:v>12.352</c:v>
                      </c:pt>
                      <c:pt idx="7721">
                        <c:v>12.3536</c:v>
                      </c:pt>
                      <c:pt idx="7722">
                        <c:v>12.3552</c:v>
                      </c:pt>
                      <c:pt idx="7723">
                        <c:v>12.3568</c:v>
                      </c:pt>
                      <c:pt idx="7724">
                        <c:v>12.358400000000001</c:v>
                      </c:pt>
                      <c:pt idx="7725">
                        <c:v>12.360000000000001</c:v>
                      </c:pt>
                      <c:pt idx="7726">
                        <c:v>12.361600000000001</c:v>
                      </c:pt>
                      <c:pt idx="7727">
                        <c:v>12.363200000000001</c:v>
                      </c:pt>
                      <c:pt idx="7728">
                        <c:v>12.364800000000001</c:v>
                      </c:pt>
                      <c:pt idx="7729">
                        <c:v>12.366400000000001</c:v>
                      </c:pt>
                      <c:pt idx="7730">
                        <c:v>12.368</c:v>
                      </c:pt>
                      <c:pt idx="7731">
                        <c:v>12.3696</c:v>
                      </c:pt>
                      <c:pt idx="7732">
                        <c:v>12.3712</c:v>
                      </c:pt>
                      <c:pt idx="7733">
                        <c:v>12.3728</c:v>
                      </c:pt>
                      <c:pt idx="7734">
                        <c:v>12.374400000000001</c:v>
                      </c:pt>
                      <c:pt idx="7735">
                        <c:v>12.376000000000001</c:v>
                      </c:pt>
                      <c:pt idx="7736">
                        <c:v>12.377600000000001</c:v>
                      </c:pt>
                      <c:pt idx="7737">
                        <c:v>12.379200000000001</c:v>
                      </c:pt>
                      <c:pt idx="7738">
                        <c:v>12.380800000000001</c:v>
                      </c:pt>
                      <c:pt idx="7739">
                        <c:v>12.382400000000001</c:v>
                      </c:pt>
                      <c:pt idx="7740">
                        <c:v>12.384</c:v>
                      </c:pt>
                      <c:pt idx="7741">
                        <c:v>12.3856</c:v>
                      </c:pt>
                      <c:pt idx="7742">
                        <c:v>12.3872</c:v>
                      </c:pt>
                      <c:pt idx="7743">
                        <c:v>12.3888</c:v>
                      </c:pt>
                      <c:pt idx="7744">
                        <c:v>12.390400000000001</c:v>
                      </c:pt>
                      <c:pt idx="7745">
                        <c:v>12.392000000000001</c:v>
                      </c:pt>
                      <c:pt idx="7746">
                        <c:v>12.393600000000001</c:v>
                      </c:pt>
                      <c:pt idx="7747">
                        <c:v>12.395200000000001</c:v>
                      </c:pt>
                      <c:pt idx="7748">
                        <c:v>12.396800000000001</c:v>
                      </c:pt>
                      <c:pt idx="7749">
                        <c:v>12.398400000000001</c:v>
                      </c:pt>
                      <c:pt idx="7750">
                        <c:v>12.4</c:v>
                      </c:pt>
                      <c:pt idx="7751">
                        <c:v>12.4016</c:v>
                      </c:pt>
                      <c:pt idx="7752">
                        <c:v>12.4032</c:v>
                      </c:pt>
                      <c:pt idx="7753">
                        <c:v>12.4048</c:v>
                      </c:pt>
                      <c:pt idx="7754">
                        <c:v>12.406400000000001</c:v>
                      </c:pt>
                      <c:pt idx="7755">
                        <c:v>12.408000000000001</c:v>
                      </c:pt>
                      <c:pt idx="7756">
                        <c:v>12.409600000000001</c:v>
                      </c:pt>
                      <c:pt idx="7757">
                        <c:v>12.411200000000001</c:v>
                      </c:pt>
                      <c:pt idx="7758">
                        <c:v>12.412800000000001</c:v>
                      </c:pt>
                      <c:pt idx="7759">
                        <c:v>12.414400000000001</c:v>
                      </c:pt>
                      <c:pt idx="7760">
                        <c:v>12.416</c:v>
                      </c:pt>
                      <c:pt idx="7761">
                        <c:v>12.4176</c:v>
                      </c:pt>
                      <c:pt idx="7762">
                        <c:v>12.4192</c:v>
                      </c:pt>
                      <c:pt idx="7763">
                        <c:v>12.4208</c:v>
                      </c:pt>
                      <c:pt idx="7764">
                        <c:v>12.422400000000001</c:v>
                      </c:pt>
                      <c:pt idx="7765">
                        <c:v>12.424000000000001</c:v>
                      </c:pt>
                      <c:pt idx="7766">
                        <c:v>12.425600000000001</c:v>
                      </c:pt>
                      <c:pt idx="7767">
                        <c:v>12.427200000000001</c:v>
                      </c:pt>
                      <c:pt idx="7768">
                        <c:v>12.428800000000001</c:v>
                      </c:pt>
                      <c:pt idx="7769">
                        <c:v>12.430400000000001</c:v>
                      </c:pt>
                      <c:pt idx="7770">
                        <c:v>12.432</c:v>
                      </c:pt>
                      <c:pt idx="7771">
                        <c:v>12.4336</c:v>
                      </c:pt>
                      <c:pt idx="7772">
                        <c:v>12.4352</c:v>
                      </c:pt>
                      <c:pt idx="7773">
                        <c:v>12.4368</c:v>
                      </c:pt>
                      <c:pt idx="7774">
                        <c:v>12.438400000000001</c:v>
                      </c:pt>
                      <c:pt idx="7775">
                        <c:v>12.440000000000001</c:v>
                      </c:pt>
                      <c:pt idx="7776">
                        <c:v>12.441600000000001</c:v>
                      </c:pt>
                      <c:pt idx="7777">
                        <c:v>12.443200000000001</c:v>
                      </c:pt>
                      <c:pt idx="7778">
                        <c:v>12.444800000000001</c:v>
                      </c:pt>
                      <c:pt idx="7779">
                        <c:v>12.446400000000001</c:v>
                      </c:pt>
                      <c:pt idx="7780">
                        <c:v>12.448</c:v>
                      </c:pt>
                      <c:pt idx="7781">
                        <c:v>12.4496</c:v>
                      </c:pt>
                      <c:pt idx="7782">
                        <c:v>12.4512</c:v>
                      </c:pt>
                      <c:pt idx="7783">
                        <c:v>12.4528</c:v>
                      </c:pt>
                      <c:pt idx="7784">
                        <c:v>12.454400000000001</c:v>
                      </c:pt>
                      <c:pt idx="7785">
                        <c:v>12.456000000000001</c:v>
                      </c:pt>
                      <c:pt idx="7786">
                        <c:v>12.457600000000001</c:v>
                      </c:pt>
                      <c:pt idx="7787">
                        <c:v>12.459200000000001</c:v>
                      </c:pt>
                      <c:pt idx="7788">
                        <c:v>12.460800000000001</c:v>
                      </c:pt>
                      <c:pt idx="7789">
                        <c:v>12.462400000000001</c:v>
                      </c:pt>
                      <c:pt idx="7790">
                        <c:v>12.464</c:v>
                      </c:pt>
                      <c:pt idx="7791">
                        <c:v>12.4656</c:v>
                      </c:pt>
                      <c:pt idx="7792">
                        <c:v>12.4672</c:v>
                      </c:pt>
                      <c:pt idx="7793">
                        <c:v>12.4688</c:v>
                      </c:pt>
                      <c:pt idx="7794">
                        <c:v>12.470400000000001</c:v>
                      </c:pt>
                      <c:pt idx="7795">
                        <c:v>12.472000000000001</c:v>
                      </c:pt>
                      <c:pt idx="7796">
                        <c:v>12.473600000000001</c:v>
                      </c:pt>
                      <c:pt idx="7797">
                        <c:v>12.475200000000001</c:v>
                      </c:pt>
                      <c:pt idx="7798">
                        <c:v>12.476800000000001</c:v>
                      </c:pt>
                      <c:pt idx="7799">
                        <c:v>12.478400000000001</c:v>
                      </c:pt>
                      <c:pt idx="7800">
                        <c:v>12.48</c:v>
                      </c:pt>
                      <c:pt idx="7801">
                        <c:v>12.4816</c:v>
                      </c:pt>
                      <c:pt idx="7802">
                        <c:v>12.4832</c:v>
                      </c:pt>
                      <c:pt idx="7803">
                        <c:v>12.4848</c:v>
                      </c:pt>
                      <c:pt idx="7804">
                        <c:v>12.4864</c:v>
                      </c:pt>
                      <c:pt idx="7805">
                        <c:v>12.488000000000001</c:v>
                      </c:pt>
                      <c:pt idx="7806">
                        <c:v>12.489600000000001</c:v>
                      </c:pt>
                      <c:pt idx="7807">
                        <c:v>12.491200000000001</c:v>
                      </c:pt>
                      <c:pt idx="7808">
                        <c:v>12.492800000000001</c:v>
                      </c:pt>
                      <c:pt idx="7809">
                        <c:v>12.494400000000001</c:v>
                      </c:pt>
                      <c:pt idx="7810">
                        <c:v>12.496</c:v>
                      </c:pt>
                      <c:pt idx="7811">
                        <c:v>12.4976</c:v>
                      </c:pt>
                      <c:pt idx="7812">
                        <c:v>12.4992</c:v>
                      </c:pt>
                      <c:pt idx="7813">
                        <c:v>12.5008</c:v>
                      </c:pt>
                      <c:pt idx="7814">
                        <c:v>12.5024</c:v>
                      </c:pt>
                      <c:pt idx="7815">
                        <c:v>12.504000000000001</c:v>
                      </c:pt>
                      <c:pt idx="7816">
                        <c:v>12.505600000000001</c:v>
                      </c:pt>
                      <c:pt idx="7817">
                        <c:v>12.507200000000001</c:v>
                      </c:pt>
                      <c:pt idx="7818">
                        <c:v>12.508800000000001</c:v>
                      </c:pt>
                      <c:pt idx="7819">
                        <c:v>12.510400000000001</c:v>
                      </c:pt>
                      <c:pt idx="7820">
                        <c:v>12.512</c:v>
                      </c:pt>
                      <c:pt idx="7821">
                        <c:v>12.5136</c:v>
                      </c:pt>
                      <c:pt idx="7822">
                        <c:v>12.5152</c:v>
                      </c:pt>
                      <c:pt idx="7823">
                        <c:v>12.5168</c:v>
                      </c:pt>
                      <c:pt idx="7824">
                        <c:v>12.5184</c:v>
                      </c:pt>
                      <c:pt idx="7825">
                        <c:v>12.520000000000001</c:v>
                      </c:pt>
                      <c:pt idx="7826">
                        <c:v>12.521600000000001</c:v>
                      </c:pt>
                      <c:pt idx="7827">
                        <c:v>12.523200000000001</c:v>
                      </c:pt>
                      <c:pt idx="7828">
                        <c:v>12.524800000000001</c:v>
                      </c:pt>
                      <c:pt idx="7829">
                        <c:v>12.526400000000001</c:v>
                      </c:pt>
                      <c:pt idx="7830">
                        <c:v>12.528</c:v>
                      </c:pt>
                      <c:pt idx="7831">
                        <c:v>12.5296</c:v>
                      </c:pt>
                      <c:pt idx="7832">
                        <c:v>12.5312</c:v>
                      </c:pt>
                      <c:pt idx="7833">
                        <c:v>12.5328</c:v>
                      </c:pt>
                      <c:pt idx="7834">
                        <c:v>12.5344</c:v>
                      </c:pt>
                      <c:pt idx="7835">
                        <c:v>12.536000000000001</c:v>
                      </c:pt>
                      <c:pt idx="7836">
                        <c:v>12.537600000000001</c:v>
                      </c:pt>
                      <c:pt idx="7837">
                        <c:v>12.539200000000001</c:v>
                      </c:pt>
                      <c:pt idx="7838">
                        <c:v>12.540800000000001</c:v>
                      </c:pt>
                      <c:pt idx="7839">
                        <c:v>12.542400000000001</c:v>
                      </c:pt>
                      <c:pt idx="7840">
                        <c:v>12.544</c:v>
                      </c:pt>
                      <c:pt idx="7841">
                        <c:v>12.5456</c:v>
                      </c:pt>
                      <c:pt idx="7842">
                        <c:v>12.5472</c:v>
                      </c:pt>
                      <c:pt idx="7843">
                        <c:v>12.5488</c:v>
                      </c:pt>
                      <c:pt idx="7844">
                        <c:v>12.5504</c:v>
                      </c:pt>
                      <c:pt idx="7845">
                        <c:v>12.552000000000001</c:v>
                      </c:pt>
                      <c:pt idx="7846">
                        <c:v>12.553600000000001</c:v>
                      </c:pt>
                      <c:pt idx="7847">
                        <c:v>12.555200000000001</c:v>
                      </c:pt>
                      <c:pt idx="7848">
                        <c:v>12.556800000000001</c:v>
                      </c:pt>
                      <c:pt idx="7849">
                        <c:v>12.558400000000001</c:v>
                      </c:pt>
                      <c:pt idx="7850">
                        <c:v>12.56</c:v>
                      </c:pt>
                      <c:pt idx="7851">
                        <c:v>12.5616</c:v>
                      </c:pt>
                      <c:pt idx="7852">
                        <c:v>12.5632</c:v>
                      </c:pt>
                      <c:pt idx="7853">
                        <c:v>12.5648</c:v>
                      </c:pt>
                      <c:pt idx="7854">
                        <c:v>12.5664</c:v>
                      </c:pt>
                      <c:pt idx="7855">
                        <c:v>12.568000000000001</c:v>
                      </c:pt>
                      <c:pt idx="7856">
                        <c:v>12.569600000000001</c:v>
                      </c:pt>
                      <c:pt idx="7857">
                        <c:v>12.571200000000001</c:v>
                      </c:pt>
                      <c:pt idx="7858">
                        <c:v>12.572800000000001</c:v>
                      </c:pt>
                      <c:pt idx="7859">
                        <c:v>12.574400000000001</c:v>
                      </c:pt>
                      <c:pt idx="7860">
                        <c:v>12.576000000000001</c:v>
                      </c:pt>
                      <c:pt idx="7861">
                        <c:v>12.5776</c:v>
                      </c:pt>
                      <c:pt idx="7862">
                        <c:v>12.5792</c:v>
                      </c:pt>
                      <c:pt idx="7863">
                        <c:v>12.5808</c:v>
                      </c:pt>
                      <c:pt idx="7864">
                        <c:v>12.5824</c:v>
                      </c:pt>
                      <c:pt idx="7865">
                        <c:v>12.584000000000001</c:v>
                      </c:pt>
                      <c:pt idx="7866">
                        <c:v>12.585600000000001</c:v>
                      </c:pt>
                      <c:pt idx="7867">
                        <c:v>12.587200000000001</c:v>
                      </c:pt>
                      <c:pt idx="7868">
                        <c:v>12.588800000000001</c:v>
                      </c:pt>
                      <c:pt idx="7869">
                        <c:v>12.590400000000001</c:v>
                      </c:pt>
                      <c:pt idx="7870">
                        <c:v>12.592000000000001</c:v>
                      </c:pt>
                      <c:pt idx="7871">
                        <c:v>12.5936</c:v>
                      </c:pt>
                      <c:pt idx="7872">
                        <c:v>12.5952</c:v>
                      </c:pt>
                      <c:pt idx="7873">
                        <c:v>12.5968</c:v>
                      </c:pt>
                      <c:pt idx="7874">
                        <c:v>12.5984</c:v>
                      </c:pt>
                      <c:pt idx="7875">
                        <c:v>12.600000000000001</c:v>
                      </c:pt>
                      <c:pt idx="7876">
                        <c:v>12.601600000000001</c:v>
                      </c:pt>
                      <c:pt idx="7877">
                        <c:v>12.603200000000001</c:v>
                      </c:pt>
                      <c:pt idx="7878">
                        <c:v>12.604800000000001</c:v>
                      </c:pt>
                      <c:pt idx="7879">
                        <c:v>12.606400000000001</c:v>
                      </c:pt>
                      <c:pt idx="7880">
                        <c:v>12.608000000000001</c:v>
                      </c:pt>
                      <c:pt idx="7881">
                        <c:v>12.6096</c:v>
                      </c:pt>
                      <c:pt idx="7882">
                        <c:v>12.6112</c:v>
                      </c:pt>
                      <c:pt idx="7883">
                        <c:v>12.6128</c:v>
                      </c:pt>
                      <c:pt idx="7884">
                        <c:v>12.6144</c:v>
                      </c:pt>
                      <c:pt idx="7885">
                        <c:v>12.616000000000001</c:v>
                      </c:pt>
                      <c:pt idx="7886">
                        <c:v>12.617600000000001</c:v>
                      </c:pt>
                      <c:pt idx="7887">
                        <c:v>12.619200000000001</c:v>
                      </c:pt>
                      <c:pt idx="7888">
                        <c:v>12.620800000000001</c:v>
                      </c:pt>
                      <c:pt idx="7889">
                        <c:v>12.622400000000001</c:v>
                      </c:pt>
                      <c:pt idx="7890">
                        <c:v>12.624000000000001</c:v>
                      </c:pt>
                      <c:pt idx="7891">
                        <c:v>12.6256</c:v>
                      </c:pt>
                      <c:pt idx="7892">
                        <c:v>12.6272</c:v>
                      </c:pt>
                      <c:pt idx="7893">
                        <c:v>12.6288</c:v>
                      </c:pt>
                      <c:pt idx="7894">
                        <c:v>12.6304</c:v>
                      </c:pt>
                      <c:pt idx="7895">
                        <c:v>12.632000000000001</c:v>
                      </c:pt>
                      <c:pt idx="7896">
                        <c:v>12.633600000000001</c:v>
                      </c:pt>
                      <c:pt idx="7897">
                        <c:v>12.635200000000001</c:v>
                      </c:pt>
                      <c:pt idx="7898">
                        <c:v>12.636800000000001</c:v>
                      </c:pt>
                      <c:pt idx="7899">
                        <c:v>12.638400000000001</c:v>
                      </c:pt>
                      <c:pt idx="7900">
                        <c:v>12.64</c:v>
                      </c:pt>
                      <c:pt idx="7901">
                        <c:v>12.6416</c:v>
                      </c:pt>
                      <c:pt idx="7902">
                        <c:v>12.6432</c:v>
                      </c:pt>
                      <c:pt idx="7903">
                        <c:v>12.6448</c:v>
                      </c:pt>
                      <c:pt idx="7904">
                        <c:v>12.6464</c:v>
                      </c:pt>
                      <c:pt idx="7905">
                        <c:v>12.648000000000001</c:v>
                      </c:pt>
                      <c:pt idx="7906">
                        <c:v>12.649600000000001</c:v>
                      </c:pt>
                      <c:pt idx="7907">
                        <c:v>12.651200000000001</c:v>
                      </c:pt>
                      <c:pt idx="7908">
                        <c:v>12.652800000000001</c:v>
                      </c:pt>
                      <c:pt idx="7909">
                        <c:v>12.654400000000001</c:v>
                      </c:pt>
                      <c:pt idx="7910">
                        <c:v>12.656000000000001</c:v>
                      </c:pt>
                      <c:pt idx="7911">
                        <c:v>12.6576</c:v>
                      </c:pt>
                      <c:pt idx="7912">
                        <c:v>12.6592</c:v>
                      </c:pt>
                      <c:pt idx="7913">
                        <c:v>12.6608</c:v>
                      </c:pt>
                      <c:pt idx="7914">
                        <c:v>12.6624</c:v>
                      </c:pt>
                      <c:pt idx="7915">
                        <c:v>12.664000000000001</c:v>
                      </c:pt>
                      <c:pt idx="7916">
                        <c:v>12.665600000000001</c:v>
                      </c:pt>
                      <c:pt idx="7917">
                        <c:v>12.667200000000001</c:v>
                      </c:pt>
                      <c:pt idx="7918">
                        <c:v>12.668800000000001</c:v>
                      </c:pt>
                      <c:pt idx="7919">
                        <c:v>12.670400000000001</c:v>
                      </c:pt>
                      <c:pt idx="7920">
                        <c:v>12.672000000000001</c:v>
                      </c:pt>
                      <c:pt idx="7921">
                        <c:v>12.6736</c:v>
                      </c:pt>
                      <c:pt idx="7922">
                        <c:v>12.6752</c:v>
                      </c:pt>
                      <c:pt idx="7923">
                        <c:v>12.6768</c:v>
                      </c:pt>
                      <c:pt idx="7924">
                        <c:v>12.6784</c:v>
                      </c:pt>
                      <c:pt idx="7925">
                        <c:v>12.680000000000001</c:v>
                      </c:pt>
                      <c:pt idx="7926">
                        <c:v>12.681600000000001</c:v>
                      </c:pt>
                      <c:pt idx="7927">
                        <c:v>12.683200000000001</c:v>
                      </c:pt>
                      <c:pt idx="7928">
                        <c:v>12.684800000000001</c:v>
                      </c:pt>
                      <c:pt idx="7929">
                        <c:v>12.686400000000001</c:v>
                      </c:pt>
                      <c:pt idx="7930">
                        <c:v>12.688000000000001</c:v>
                      </c:pt>
                      <c:pt idx="7931">
                        <c:v>12.6896</c:v>
                      </c:pt>
                      <c:pt idx="7932">
                        <c:v>12.6912</c:v>
                      </c:pt>
                      <c:pt idx="7933">
                        <c:v>12.6928</c:v>
                      </c:pt>
                      <c:pt idx="7934">
                        <c:v>12.6944</c:v>
                      </c:pt>
                      <c:pt idx="7935">
                        <c:v>12.696</c:v>
                      </c:pt>
                      <c:pt idx="7936">
                        <c:v>12.697600000000001</c:v>
                      </c:pt>
                      <c:pt idx="7937">
                        <c:v>12.699200000000001</c:v>
                      </c:pt>
                      <c:pt idx="7938">
                        <c:v>12.700800000000001</c:v>
                      </c:pt>
                      <c:pt idx="7939">
                        <c:v>12.702400000000001</c:v>
                      </c:pt>
                      <c:pt idx="7940">
                        <c:v>12.704000000000001</c:v>
                      </c:pt>
                      <c:pt idx="7941">
                        <c:v>12.7056</c:v>
                      </c:pt>
                      <c:pt idx="7942">
                        <c:v>12.7072</c:v>
                      </c:pt>
                      <c:pt idx="7943">
                        <c:v>12.7088</c:v>
                      </c:pt>
                      <c:pt idx="7944">
                        <c:v>12.7104</c:v>
                      </c:pt>
                      <c:pt idx="7945">
                        <c:v>12.712</c:v>
                      </c:pt>
                      <c:pt idx="7946">
                        <c:v>12.713600000000001</c:v>
                      </c:pt>
                      <c:pt idx="7947">
                        <c:v>12.715200000000001</c:v>
                      </c:pt>
                      <c:pt idx="7948">
                        <c:v>12.716800000000001</c:v>
                      </c:pt>
                      <c:pt idx="7949">
                        <c:v>12.718400000000001</c:v>
                      </c:pt>
                      <c:pt idx="7950">
                        <c:v>12.72</c:v>
                      </c:pt>
                      <c:pt idx="7951">
                        <c:v>12.7216</c:v>
                      </c:pt>
                      <c:pt idx="7952">
                        <c:v>12.7232</c:v>
                      </c:pt>
                      <c:pt idx="7953">
                        <c:v>12.7248</c:v>
                      </c:pt>
                      <c:pt idx="7954">
                        <c:v>12.7264</c:v>
                      </c:pt>
                      <c:pt idx="7955">
                        <c:v>12.728</c:v>
                      </c:pt>
                      <c:pt idx="7956">
                        <c:v>12.729600000000001</c:v>
                      </c:pt>
                      <c:pt idx="7957">
                        <c:v>12.731200000000001</c:v>
                      </c:pt>
                      <c:pt idx="7958">
                        <c:v>12.732800000000001</c:v>
                      </c:pt>
                      <c:pt idx="7959">
                        <c:v>12.734400000000001</c:v>
                      </c:pt>
                      <c:pt idx="7960">
                        <c:v>12.736000000000001</c:v>
                      </c:pt>
                      <c:pt idx="7961">
                        <c:v>12.7376</c:v>
                      </c:pt>
                      <c:pt idx="7962">
                        <c:v>12.7392</c:v>
                      </c:pt>
                      <c:pt idx="7963">
                        <c:v>12.7408</c:v>
                      </c:pt>
                      <c:pt idx="7964">
                        <c:v>12.7424</c:v>
                      </c:pt>
                      <c:pt idx="7965">
                        <c:v>12.744</c:v>
                      </c:pt>
                      <c:pt idx="7966">
                        <c:v>12.745600000000001</c:v>
                      </c:pt>
                      <c:pt idx="7967">
                        <c:v>12.747200000000001</c:v>
                      </c:pt>
                      <c:pt idx="7968">
                        <c:v>12.748800000000001</c:v>
                      </c:pt>
                      <c:pt idx="7969">
                        <c:v>12.750400000000001</c:v>
                      </c:pt>
                      <c:pt idx="7970">
                        <c:v>12.752000000000001</c:v>
                      </c:pt>
                      <c:pt idx="7971">
                        <c:v>12.7536</c:v>
                      </c:pt>
                      <c:pt idx="7972">
                        <c:v>12.7552</c:v>
                      </c:pt>
                      <c:pt idx="7973">
                        <c:v>12.7568</c:v>
                      </c:pt>
                      <c:pt idx="7974">
                        <c:v>12.7584</c:v>
                      </c:pt>
                      <c:pt idx="7975">
                        <c:v>12.76</c:v>
                      </c:pt>
                      <c:pt idx="7976">
                        <c:v>12.761600000000001</c:v>
                      </c:pt>
                      <c:pt idx="7977">
                        <c:v>12.763200000000001</c:v>
                      </c:pt>
                      <c:pt idx="7978">
                        <c:v>12.764800000000001</c:v>
                      </c:pt>
                      <c:pt idx="7979">
                        <c:v>12.766400000000001</c:v>
                      </c:pt>
                      <c:pt idx="7980">
                        <c:v>12.768000000000001</c:v>
                      </c:pt>
                      <c:pt idx="7981">
                        <c:v>12.769600000000001</c:v>
                      </c:pt>
                      <c:pt idx="7982">
                        <c:v>12.7712</c:v>
                      </c:pt>
                      <c:pt idx="7983">
                        <c:v>12.7728</c:v>
                      </c:pt>
                      <c:pt idx="7984">
                        <c:v>12.7744</c:v>
                      </c:pt>
                      <c:pt idx="7985">
                        <c:v>12.776</c:v>
                      </c:pt>
                      <c:pt idx="7986">
                        <c:v>12.777600000000001</c:v>
                      </c:pt>
                      <c:pt idx="7987">
                        <c:v>12.779200000000001</c:v>
                      </c:pt>
                      <c:pt idx="7988">
                        <c:v>12.780800000000001</c:v>
                      </c:pt>
                      <c:pt idx="7989">
                        <c:v>12.782400000000001</c:v>
                      </c:pt>
                      <c:pt idx="7990">
                        <c:v>12.784000000000001</c:v>
                      </c:pt>
                      <c:pt idx="7991">
                        <c:v>12.785600000000001</c:v>
                      </c:pt>
                      <c:pt idx="7992">
                        <c:v>12.7872</c:v>
                      </c:pt>
                      <c:pt idx="7993">
                        <c:v>12.7888</c:v>
                      </c:pt>
                      <c:pt idx="7994">
                        <c:v>12.7904</c:v>
                      </c:pt>
                      <c:pt idx="7995">
                        <c:v>12.792</c:v>
                      </c:pt>
                      <c:pt idx="7996">
                        <c:v>12.793600000000001</c:v>
                      </c:pt>
                      <c:pt idx="7997">
                        <c:v>12.795200000000001</c:v>
                      </c:pt>
                      <c:pt idx="7998">
                        <c:v>12.796800000000001</c:v>
                      </c:pt>
                      <c:pt idx="7999">
                        <c:v>12.798400000000001</c:v>
                      </c:pt>
                      <c:pt idx="8000">
                        <c:v>12.8</c:v>
                      </c:pt>
                      <c:pt idx="8001">
                        <c:v>12.801600000000001</c:v>
                      </c:pt>
                      <c:pt idx="8002">
                        <c:v>12.8032</c:v>
                      </c:pt>
                      <c:pt idx="8003">
                        <c:v>12.8048</c:v>
                      </c:pt>
                      <c:pt idx="8004">
                        <c:v>12.8064</c:v>
                      </c:pt>
                      <c:pt idx="8005">
                        <c:v>12.808</c:v>
                      </c:pt>
                      <c:pt idx="8006">
                        <c:v>12.809600000000001</c:v>
                      </c:pt>
                      <c:pt idx="8007">
                        <c:v>12.811200000000001</c:v>
                      </c:pt>
                      <c:pt idx="8008">
                        <c:v>12.812800000000001</c:v>
                      </c:pt>
                      <c:pt idx="8009">
                        <c:v>12.814400000000001</c:v>
                      </c:pt>
                      <c:pt idx="8010">
                        <c:v>12.816000000000001</c:v>
                      </c:pt>
                      <c:pt idx="8011">
                        <c:v>12.817600000000001</c:v>
                      </c:pt>
                      <c:pt idx="8012">
                        <c:v>12.8192</c:v>
                      </c:pt>
                      <c:pt idx="8013">
                        <c:v>12.8208</c:v>
                      </c:pt>
                      <c:pt idx="8014">
                        <c:v>12.8224</c:v>
                      </c:pt>
                      <c:pt idx="8015">
                        <c:v>12.824</c:v>
                      </c:pt>
                      <c:pt idx="8016">
                        <c:v>12.825600000000001</c:v>
                      </c:pt>
                      <c:pt idx="8017">
                        <c:v>12.827200000000001</c:v>
                      </c:pt>
                      <c:pt idx="8018">
                        <c:v>12.828800000000001</c:v>
                      </c:pt>
                      <c:pt idx="8019">
                        <c:v>12.830400000000001</c:v>
                      </c:pt>
                      <c:pt idx="8020">
                        <c:v>12.832000000000001</c:v>
                      </c:pt>
                      <c:pt idx="8021">
                        <c:v>12.833600000000001</c:v>
                      </c:pt>
                      <c:pt idx="8022">
                        <c:v>12.8352</c:v>
                      </c:pt>
                      <c:pt idx="8023">
                        <c:v>12.8368</c:v>
                      </c:pt>
                      <c:pt idx="8024">
                        <c:v>12.8384</c:v>
                      </c:pt>
                      <c:pt idx="8025">
                        <c:v>12.84</c:v>
                      </c:pt>
                      <c:pt idx="8026">
                        <c:v>12.841600000000001</c:v>
                      </c:pt>
                      <c:pt idx="8027">
                        <c:v>12.843200000000001</c:v>
                      </c:pt>
                      <c:pt idx="8028">
                        <c:v>12.844800000000001</c:v>
                      </c:pt>
                      <c:pt idx="8029">
                        <c:v>12.846400000000001</c:v>
                      </c:pt>
                      <c:pt idx="8030">
                        <c:v>12.848000000000001</c:v>
                      </c:pt>
                      <c:pt idx="8031">
                        <c:v>12.849600000000001</c:v>
                      </c:pt>
                      <c:pt idx="8032">
                        <c:v>12.8512</c:v>
                      </c:pt>
                      <c:pt idx="8033">
                        <c:v>12.8528</c:v>
                      </c:pt>
                      <c:pt idx="8034">
                        <c:v>12.8544</c:v>
                      </c:pt>
                      <c:pt idx="8035">
                        <c:v>12.856</c:v>
                      </c:pt>
                      <c:pt idx="8036">
                        <c:v>12.857600000000001</c:v>
                      </c:pt>
                      <c:pt idx="8037">
                        <c:v>12.859200000000001</c:v>
                      </c:pt>
                      <c:pt idx="8038">
                        <c:v>12.860800000000001</c:v>
                      </c:pt>
                      <c:pt idx="8039">
                        <c:v>12.862400000000001</c:v>
                      </c:pt>
                      <c:pt idx="8040">
                        <c:v>12.864000000000001</c:v>
                      </c:pt>
                      <c:pt idx="8041">
                        <c:v>12.865600000000001</c:v>
                      </c:pt>
                      <c:pt idx="8042">
                        <c:v>12.8672</c:v>
                      </c:pt>
                      <c:pt idx="8043">
                        <c:v>12.8688</c:v>
                      </c:pt>
                      <c:pt idx="8044">
                        <c:v>12.8704</c:v>
                      </c:pt>
                      <c:pt idx="8045">
                        <c:v>12.872</c:v>
                      </c:pt>
                      <c:pt idx="8046">
                        <c:v>12.873600000000001</c:v>
                      </c:pt>
                      <c:pt idx="8047">
                        <c:v>12.875200000000001</c:v>
                      </c:pt>
                      <c:pt idx="8048">
                        <c:v>12.876800000000001</c:v>
                      </c:pt>
                      <c:pt idx="8049">
                        <c:v>12.878400000000001</c:v>
                      </c:pt>
                      <c:pt idx="8050">
                        <c:v>12.88</c:v>
                      </c:pt>
                      <c:pt idx="8051">
                        <c:v>12.881600000000001</c:v>
                      </c:pt>
                      <c:pt idx="8052">
                        <c:v>12.8832</c:v>
                      </c:pt>
                      <c:pt idx="8053">
                        <c:v>12.8848</c:v>
                      </c:pt>
                      <c:pt idx="8054">
                        <c:v>12.8864</c:v>
                      </c:pt>
                      <c:pt idx="8055">
                        <c:v>12.888</c:v>
                      </c:pt>
                      <c:pt idx="8056">
                        <c:v>12.889600000000002</c:v>
                      </c:pt>
                      <c:pt idx="8057">
                        <c:v>12.891200000000001</c:v>
                      </c:pt>
                      <c:pt idx="8058">
                        <c:v>12.892800000000001</c:v>
                      </c:pt>
                      <c:pt idx="8059">
                        <c:v>12.894400000000001</c:v>
                      </c:pt>
                      <c:pt idx="8060">
                        <c:v>12.896000000000001</c:v>
                      </c:pt>
                      <c:pt idx="8061">
                        <c:v>12.897600000000001</c:v>
                      </c:pt>
                      <c:pt idx="8062">
                        <c:v>12.8992</c:v>
                      </c:pt>
                      <c:pt idx="8063">
                        <c:v>12.9008</c:v>
                      </c:pt>
                      <c:pt idx="8064">
                        <c:v>12.9024</c:v>
                      </c:pt>
                      <c:pt idx="8065">
                        <c:v>12.904</c:v>
                      </c:pt>
                      <c:pt idx="8066">
                        <c:v>12.9056</c:v>
                      </c:pt>
                      <c:pt idx="8067">
                        <c:v>12.907200000000001</c:v>
                      </c:pt>
                      <c:pt idx="8068">
                        <c:v>12.908800000000001</c:v>
                      </c:pt>
                      <c:pt idx="8069">
                        <c:v>12.910400000000001</c:v>
                      </c:pt>
                      <c:pt idx="8070">
                        <c:v>12.912000000000001</c:v>
                      </c:pt>
                      <c:pt idx="8071">
                        <c:v>12.913600000000001</c:v>
                      </c:pt>
                      <c:pt idx="8072">
                        <c:v>12.9152</c:v>
                      </c:pt>
                      <c:pt idx="8073">
                        <c:v>12.9168</c:v>
                      </c:pt>
                      <c:pt idx="8074">
                        <c:v>12.9184</c:v>
                      </c:pt>
                      <c:pt idx="8075">
                        <c:v>12.92</c:v>
                      </c:pt>
                      <c:pt idx="8076">
                        <c:v>12.9216</c:v>
                      </c:pt>
                      <c:pt idx="8077">
                        <c:v>12.923200000000001</c:v>
                      </c:pt>
                      <c:pt idx="8078">
                        <c:v>12.924800000000001</c:v>
                      </c:pt>
                      <c:pt idx="8079">
                        <c:v>12.926400000000001</c:v>
                      </c:pt>
                      <c:pt idx="8080">
                        <c:v>12.928000000000001</c:v>
                      </c:pt>
                      <c:pt idx="8081">
                        <c:v>12.929600000000001</c:v>
                      </c:pt>
                      <c:pt idx="8082">
                        <c:v>12.9312</c:v>
                      </c:pt>
                      <c:pt idx="8083">
                        <c:v>12.9328</c:v>
                      </c:pt>
                      <c:pt idx="8084">
                        <c:v>12.9344</c:v>
                      </c:pt>
                      <c:pt idx="8085">
                        <c:v>12.936</c:v>
                      </c:pt>
                      <c:pt idx="8086">
                        <c:v>12.9376</c:v>
                      </c:pt>
                      <c:pt idx="8087">
                        <c:v>12.939200000000001</c:v>
                      </c:pt>
                      <c:pt idx="8088">
                        <c:v>12.940800000000001</c:v>
                      </c:pt>
                      <c:pt idx="8089">
                        <c:v>12.942400000000001</c:v>
                      </c:pt>
                      <c:pt idx="8090">
                        <c:v>12.944000000000001</c:v>
                      </c:pt>
                      <c:pt idx="8091">
                        <c:v>12.945600000000001</c:v>
                      </c:pt>
                      <c:pt idx="8092">
                        <c:v>12.9472</c:v>
                      </c:pt>
                      <c:pt idx="8093">
                        <c:v>12.9488</c:v>
                      </c:pt>
                      <c:pt idx="8094">
                        <c:v>12.9504</c:v>
                      </c:pt>
                      <c:pt idx="8095">
                        <c:v>12.952</c:v>
                      </c:pt>
                      <c:pt idx="8096">
                        <c:v>12.9536</c:v>
                      </c:pt>
                      <c:pt idx="8097">
                        <c:v>12.955200000000001</c:v>
                      </c:pt>
                      <c:pt idx="8098">
                        <c:v>12.956800000000001</c:v>
                      </c:pt>
                      <c:pt idx="8099">
                        <c:v>12.958400000000001</c:v>
                      </c:pt>
                      <c:pt idx="8100">
                        <c:v>12.96</c:v>
                      </c:pt>
                      <c:pt idx="8101">
                        <c:v>12.961600000000001</c:v>
                      </c:pt>
                      <c:pt idx="8102">
                        <c:v>12.963200000000001</c:v>
                      </c:pt>
                      <c:pt idx="8103">
                        <c:v>12.9648</c:v>
                      </c:pt>
                      <c:pt idx="8104">
                        <c:v>12.9664</c:v>
                      </c:pt>
                      <c:pt idx="8105">
                        <c:v>12.968</c:v>
                      </c:pt>
                      <c:pt idx="8106">
                        <c:v>12.9696</c:v>
                      </c:pt>
                      <c:pt idx="8107">
                        <c:v>12.971200000000001</c:v>
                      </c:pt>
                      <c:pt idx="8108">
                        <c:v>12.972800000000001</c:v>
                      </c:pt>
                      <c:pt idx="8109">
                        <c:v>12.974400000000001</c:v>
                      </c:pt>
                      <c:pt idx="8110">
                        <c:v>12.976000000000001</c:v>
                      </c:pt>
                      <c:pt idx="8111">
                        <c:v>12.977600000000001</c:v>
                      </c:pt>
                      <c:pt idx="8112">
                        <c:v>12.979200000000001</c:v>
                      </c:pt>
                      <c:pt idx="8113">
                        <c:v>12.9808</c:v>
                      </c:pt>
                      <c:pt idx="8114">
                        <c:v>12.9824</c:v>
                      </c:pt>
                      <c:pt idx="8115">
                        <c:v>12.984</c:v>
                      </c:pt>
                      <c:pt idx="8116">
                        <c:v>12.9856</c:v>
                      </c:pt>
                      <c:pt idx="8117">
                        <c:v>12.987200000000001</c:v>
                      </c:pt>
                      <c:pt idx="8118">
                        <c:v>12.988800000000001</c:v>
                      </c:pt>
                      <c:pt idx="8119">
                        <c:v>12.990400000000001</c:v>
                      </c:pt>
                      <c:pt idx="8120">
                        <c:v>12.992000000000001</c:v>
                      </c:pt>
                      <c:pt idx="8121">
                        <c:v>12.993600000000001</c:v>
                      </c:pt>
                      <c:pt idx="8122">
                        <c:v>12.995200000000001</c:v>
                      </c:pt>
                      <c:pt idx="8123">
                        <c:v>12.9968</c:v>
                      </c:pt>
                      <c:pt idx="8124">
                        <c:v>12.9984</c:v>
                      </c:pt>
                      <c:pt idx="8125">
                        <c:v>13</c:v>
                      </c:pt>
                      <c:pt idx="8126">
                        <c:v>13.0016</c:v>
                      </c:pt>
                      <c:pt idx="8127">
                        <c:v>13.003200000000001</c:v>
                      </c:pt>
                      <c:pt idx="8128">
                        <c:v>13.004800000000001</c:v>
                      </c:pt>
                      <c:pt idx="8129">
                        <c:v>13.006400000000001</c:v>
                      </c:pt>
                      <c:pt idx="8130">
                        <c:v>13.008000000000001</c:v>
                      </c:pt>
                      <c:pt idx="8131">
                        <c:v>13.009600000000001</c:v>
                      </c:pt>
                      <c:pt idx="8132">
                        <c:v>13.011200000000001</c:v>
                      </c:pt>
                      <c:pt idx="8133">
                        <c:v>13.0128</c:v>
                      </c:pt>
                      <c:pt idx="8134">
                        <c:v>13.0144</c:v>
                      </c:pt>
                      <c:pt idx="8135">
                        <c:v>13.016</c:v>
                      </c:pt>
                      <c:pt idx="8136">
                        <c:v>13.0176</c:v>
                      </c:pt>
                      <c:pt idx="8137">
                        <c:v>13.019200000000001</c:v>
                      </c:pt>
                      <c:pt idx="8138">
                        <c:v>13.020800000000001</c:v>
                      </c:pt>
                      <c:pt idx="8139">
                        <c:v>13.022400000000001</c:v>
                      </c:pt>
                      <c:pt idx="8140">
                        <c:v>13.024000000000001</c:v>
                      </c:pt>
                      <c:pt idx="8141">
                        <c:v>13.025600000000001</c:v>
                      </c:pt>
                      <c:pt idx="8142">
                        <c:v>13.027200000000001</c:v>
                      </c:pt>
                      <c:pt idx="8143">
                        <c:v>13.0288</c:v>
                      </c:pt>
                      <c:pt idx="8144">
                        <c:v>13.0304</c:v>
                      </c:pt>
                      <c:pt idx="8145">
                        <c:v>13.032</c:v>
                      </c:pt>
                      <c:pt idx="8146">
                        <c:v>13.0336</c:v>
                      </c:pt>
                      <c:pt idx="8147">
                        <c:v>13.035200000000001</c:v>
                      </c:pt>
                      <c:pt idx="8148">
                        <c:v>13.036800000000001</c:v>
                      </c:pt>
                      <c:pt idx="8149">
                        <c:v>13.038400000000001</c:v>
                      </c:pt>
                      <c:pt idx="8150">
                        <c:v>13.040000000000001</c:v>
                      </c:pt>
                      <c:pt idx="8151">
                        <c:v>13.041600000000001</c:v>
                      </c:pt>
                      <c:pt idx="8152">
                        <c:v>13.043200000000001</c:v>
                      </c:pt>
                      <c:pt idx="8153">
                        <c:v>13.0448</c:v>
                      </c:pt>
                      <c:pt idx="8154">
                        <c:v>13.0464</c:v>
                      </c:pt>
                      <c:pt idx="8155">
                        <c:v>13.048</c:v>
                      </c:pt>
                      <c:pt idx="8156">
                        <c:v>13.0496</c:v>
                      </c:pt>
                      <c:pt idx="8157">
                        <c:v>13.051200000000001</c:v>
                      </c:pt>
                      <c:pt idx="8158">
                        <c:v>13.052800000000001</c:v>
                      </c:pt>
                      <c:pt idx="8159">
                        <c:v>13.054400000000001</c:v>
                      </c:pt>
                      <c:pt idx="8160">
                        <c:v>13.056000000000001</c:v>
                      </c:pt>
                      <c:pt idx="8161">
                        <c:v>13.057600000000001</c:v>
                      </c:pt>
                      <c:pt idx="8162">
                        <c:v>13.059200000000001</c:v>
                      </c:pt>
                      <c:pt idx="8163">
                        <c:v>13.0608</c:v>
                      </c:pt>
                      <c:pt idx="8164">
                        <c:v>13.0624</c:v>
                      </c:pt>
                      <c:pt idx="8165">
                        <c:v>13.064</c:v>
                      </c:pt>
                      <c:pt idx="8166">
                        <c:v>13.0656</c:v>
                      </c:pt>
                      <c:pt idx="8167">
                        <c:v>13.067200000000001</c:v>
                      </c:pt>
                      <c:pt idx="8168">
                        <c:v>13.068800000000001</c:v>
                      </c:pt>
                      <c:pt idx="8169">
                        <c:v>13.070400000000001</c:v>
                      </c:pt>
                      <c:pt idx="8170">
                        <c:v>13.072000000000001</c:v>
                      </c:pt>
                      <c:pt idx="8171">
                        <c:v>13.073600000000001</c:v>
                      </c:pt>
                      <c:pt idx="8172">
                        <c:v>13.075200000000001</c:v>
                      </c:pt>
                      <c:pt idx="8173">
                        <c:v>13.0768</c:v>
                      </c:pt>
                      <c:pt idx="8174">
                        <c:v>13.0784</c:v>
                      </c:pt>
                      <c:pt idx="8175">
                        <c:v>13.08</c:v>
                      </c:pt>
                      <c:pt idx="8176">
                        <c:v>13.0816</c:v>
                      </c:pt>
                      <c:pt idx="8177">
                        <c:v>13.083200000000001</c:v>
                      </c:pt>
                      <c:pt idx="8178">
                        <c:v>13.084800000000001</c:v>
                      </c:pt>
                      <c:pt idx="8179">
                        <c:v>13.086400000000001</c:v>
                      </c:pt>
                      <c:pt idx="8180">
                        <c:v>13.088000000000001</c:v>
                      </c:pt>
                      <c:pt idx="8181">
                        <c:v>13.089600000000001</c:v>
                      </c:pt>
                      <c:pt idx="8182">
                        <c:v>13.091200000000001</c:v>
                      </c:pt>
                      <c:pt idx="8183">
                        <c:v>13.0928</c:v>
                      </c:pt>
                      <c:pt idx="8184">
                        <c:v>13.0944</c:v>
                      </c:pt>
                      <c:pt idx="8185">
                        <c:v>13.096</c:v>
                      </c:pt>
                      <c:pt idx="8186">
                        <c:v>13.0976</c:v>
                      </c:pt>
                      <c:pt idx="8187">
                        <c:v>13.099200000000002</c:v>
                      </c:pt>
                      <c:pt idx="8188">
                        <c:v>13.100800000000001</c:v>
                      </c:pt>
                      <c:pt idx="8189">
                        <c:v>13.102400000000001</c:v>
                      </c:pt>
                      <c:pt idx="8190">
                        <c:v>13.104000000000001</c:v>
                      </c:pt>
                      <c:pt idx="8191">
                        <c:v>13.105600000000001</c:v>
                      </c:pt>
                      <c:pt idx="8192">
                        <c:v>13.107200000000001</c:v>
                      </c:pt>
                      <c:pt idx="8193">
                        <c:v>13.1088</c:v>
                      </c:pt>
                      <c:pt idx="8194">
                        <c:v>13.1104</c:v>
                      </c:pt>
                      <c:pt idx="8195">
                        <c:v>13.112</c:v>
                      </c:pt>
                      <c:pt idx="8196">
                        <c:v>13.1136</c:v>
                      </c:pt>
                      <c:pt idx="8197">
                        <c:v>13.1152</c:v>
                      </c:pt>
                      <c:pt idx="8198">
                        <c:v>13.116800000000001</c:v>
                      </c:pt>
                      <c:pt idx="8199">
                        <c:v>13.118400000000001</c:v>
                      </c:pt>
                      <c:pt idx="8200">
                        <c:v>13.120000000000001</c:v>
                      </c:pt>
                      <c:pt idx="8201">
                        <c:v>13.121600000000001</c:v>
                      </c:pt>
                      <c:pt idx="8202">
                        <c:v>13.123200000000001</c:v>
                      </c:pt>
                      <c:pt idx="8203">
                        <c:v>13.1248</c:v>
                      </c:pt>
                      <c:pt idx="8204">
                        <c:v>13.1264</c:v>
                      </c:pt>
                      <c:pt idx="8205">
                        <c:v>13.128</c:v>
                      </c:pt>
                      <c:pt idx="8206">
                        <c:v>13.1296</c:v>
                      </c:pt>
                      <c:pt idx="8207">
                        <c:v>13.1312</c:v>
                      </c:pt>
                      <c:pt idx="8208">
                        <c:v>13.132800000000001</c:v>
                      </c:pt>
                      <c:pt idx="8209">
                        <c:v>13.134400000000001</c:v>
                      </c:pt>
                      <c:pt idx="8210">
                        <c:v>13.136000000000001</c:v>
                      </c:pt>
                      <c:pt idx="8211">
                        <c:v>13.137600000000001</c:v>
                      </c:pt>
                      <c:pt idx="8212">
                        <c:v>13.139200000000001</c:v>
                      </c:pt>
                      <c:pt idx="8213">
                        <c:v>13.1408</c:v>
                      </c:pt>
                      <c:pt idx="8214">
                        <c:v>13.1424</c:v>
                      </c:pt>
                      <c:pt idx="8215">
                        <c:v>13.144</c:v>
                      </c:pt>
                      <c:pt idx="8216">
                        <c:v>13.1456</c:v>
                      </c:pt>
                      <c:pt idx="8217">
                        <c:v>13.1472</c:v>
                      </c:pt>
                      <c:pt idx="8218">
                        <c:v>13.148800000000001</c:v>
                      </c:pt>
                      <c:pt idx="8219">
                        <c:v>13.150400000000001</c:v>
                      </c:pt>
                      <c:pt idx="8220">
                        <c:v>13.152000000000001</c:v>
                      </c:pt>
                      <c:pt idx="8221">
                        <c:v>13.153600000000001</c:v>
                      </c:pt>
                      <c:pt idx="8222">
                        <c:v>13.155200000000001</c:v>
                      </c:pt>
                      <c:pt idx="8223">
                        <c:v>13.1568</c:v>
                      </c:pt>
                      <c:pt idx="8224">
                        <c:v>13.1584</c:v>
                      </c:pt>
                      <c:pt idx="8225">
                        <c:v>13.16</c:v>
                      </c:pt>
                      <c:pt idx="8226">
                        <c:v>13.1616</c:v>
                      </c:pt>
                      <c:pt idx="8227">
                        <c:v>13.1632</c:v>
                      </c:pt>
                      <c:pt idx="8228">
                        <c:v>13.164800000000001</c:v>
                      </c:pt>
                      <c:pt idx="8229">
                        <c:v>13.166400000000001</c:v>
                      </c:pt>
                      <c:pt idx="8230">
                        <c:v>13.168000000000001</c:v>
                      </c:pt>
                      <c:pt idx="8231">
                        <c:v>13.169600000000001</c:v>
                      </c:pt>
                      <c:pt idx="8232">
                        <c:v>13.171200000000001</c:v>
                      </c:pt>
                      <c:pt idx="8233">
                        <c:v>13.172800000000001</c:v>
                      </c:pt>
                      <c:pt idx="8234">
                        <c:v>13.1744</c:v>
                      </c:pt>
                      <c:pt idx="8235">
                        <c:v>13.176</c:v>
                      </c:pt>
                      <c:pt idx="8236">
                        <c:v>13.1776</c:v>
                      </c:pt>
                      <c:pt idx="8237">
                        <c:v>13.1792</c:v>
                      </c:pt>
                      <c:pt idx="8238">
                        <c:v>13.180800000000001</c:v>
                      </c:pt>
                      <c:pt idx="8239">
                        <c:v>13.182400000000001</c:v>
                      </c:pt>
                      <c:pt idx="8240">
                        <c:v>13.184000000000001</c:v>
                      </c:pt>
                      <c:pt idx="8241">
                        <c:v>13.185600000000001</c:v>
                      </c:pt>
                      <c:pt idx="8242">
                        <c:v>13.187200000000001</c:v>
                      </c:pt>
                      <c:pt idx="8243">
                        <c:v>13.188800000000001</c:v>
                      </c:pt>
                      <c:pt idx="8244">
                        <c:v>13.1904</c:v>
                      </c:pt>
                      <c:pt idx="8245">
                        <c:v>13.192</c:v>
                      </c:pt>
                      <c:pt idx="8246">
                        <c:v>13.1936</c:v>
                      </c:pt>
                      <c:pt idx="8247">
                        <c:v>13.1952</c:v>
                      </c:pt>
                      <c:pt idx="8248">
                        <c:v>13.196800000000001</c:v>
                      </c:pt>
                      <c:pt idx="8249">
                        <c:v>13.198400000000001</c:v>
                      </c:pt>
                      <c:pt idx="8250">
                        <c:v>13.200000000000001</c:v>
                      </c:pt>
                      <c:pt idx="8251">
                        <c:v>13.201600000000001</c:v>
                      </c:pt>
                      <c:pt idx="8252">
                        <c:v>13.203200000000001</c:v>
                      </c:pt>
                      <c:pt idx="8253">
                        <c:v>13.204800000000001</c:v>
                      </c:pt>
                      <c:pt idx="8254">
                        <c:v>13.2064</c:v>
                      </c:pt>
                      <c:pt idx="8255">
                        <c:v>13.208</c:v>
                      </c:pt>
                      <c:pt idx="8256">
                        <c:v>13.2096</c:v>
                      </c:pt>
                      <c:pt idx="8257">
                        <c:v>13.2112</c:v>
                      </c:pt>
                      <c:pt idx="8258">
                        <c:v>13.212800000000001</c:v>
                      </c:pt>
                      <c:pt idx="8259">
                        <c:v>13.214400000000001</c:v>
                      </c:pt>
                      <c:pt idx="8260">
                        <c:v>13.216000000000001</c:v>
                      </c:pt>
                      <c:pt idx="8261">
                        <c:v>13.217600000000001</c:v>
                      </c:pt>
                      <c:pt idx="8262">
                        <c:v>13.219200000000001</c:v>
                      </c:pt>
                      <c:pt idx="8263">
                        <c:v>13.220800000000001</c:v>
                      </c:pt>
                      <c:pt idx="8264">
                        <c:v>13.2224</c:v>
                      </c:pt>
                      <c:pt idx="8265">
                        <c:v>13.224</c:v>
                      </c:pt>
                      <c:pt idx="8266">
                        <c:v>13.2256</c:v>
                      </c:pt>
                      <c:pt idx="8267">
                        <c:v>13.2272</c:v>
                      </c:pt>
                      <c:pt idx="8268">
                        <c:v>13.228800000000001</c:v>
                      </c:pt>
                      <c:pt idx="8269">
                        <c:v>13.230400000000001</c:v>
                      </c:pt>
                      <c:pt idx="8270">
                        <c:v>13.232000000000001</c:v>
                      </c:pt>
                      <c:pt idx="8271">
                        <c:v>13.233600000000001</c:v>
                      </c:pt>
                      <c:pt idx="8272">
                        <c:v>13.235200000000001</c:v>
                      </c:pt>
                      <c:pt idx="8273">
                        <c:v>13.236800000000001</c:v>
                      </c:pt>
                      <c:pt idx="8274">
                        <c:v>13.2384</c:v>
                      </c:pt>
                      <c:pt idx="8275">
                        <c:v>13.24</c:v>
                      </c:pt>
                      <c:pt idx="8276">
                        <c:v>13.2416</c:v>
                      </c:pt>
                      <c:pt idx="8277">
                        <c:v>13.2432</c:v>
                      </c:pt>
                      <c:pt idx="8278">
                        <c:v>13.244800000000001</c:v>
                      </c:pt>
                      <c:pt idx="8279">
                        <c:v>13.246400000000001</c:v>
                      </c:pt>
                      <c:pt idx="8280">
                        <c:v>13.248000000000001</c:v>
                      </c:pt>
                      <c:pt idx="8281">
                        <c:v>13.249600000000001</c:v>
                      </c:pt>
                      <c:pt idx="8282">
                        <c:v>13.251200000000001</c:v>
                      </c:pt>
                      <c:pt idx="8283">
                        <c:v>13.252800000000001</c:v>
                      </c:pt>
                      <c:pt idx="8284">
                        <c:v>13.2544</c:v>
                      </c:pt>
                      <c:pt idx="8285">
                        <c:v>13.256</c:v>
                      </c:pt>
                      <c:pt idx="8286">
                        <c:v>13.2576</c:v>
                      </c:pt>
                      <c:pt idx="8287">
                        <c:v>13.2592</c:v>
                      </c:pt>
                      <c:pt idx="8288">
                        <c:v>13.260800000000001</c:v>
                      </c:pt>
                      <c:pt idx="8289">
                        <c:v>13.262400000000001</c:v>
                      </c:pt>
                      <c:pt idx="8290">
                        <c:v>13.264000000000001</c:v>
                      </c:pt>
                      <c:pt idx="8291">
                        <c:v>13.265600000000001</c:v>
                      </c:pt>
                      <c:pt idx="8292">
                        <c:v>13.267200000000001</c:v>
                      </c:pt>
                      <c:pt idx="8293">
                        <c:v>13.268800000000001</c:v>
                      </c:pt>
                      <c:pt idx="8294">
                        <c:v>13.2704</c:v>
                      </c:pt>
                      <c:pt idx="8295">
                        <c:v>13.272</c:v>
                      </c:pt>
                      <c:pt idx="8296">
                        <c:v>13.2736</c:v>
                      </c:pt>
                      <c:pt idx="8297">
                        <c:v>13.2752</c:v>
                      </c:pt>
                      <c:pt idx="8298">
                        <c:v>13.276800000000001</c:v>
                      </c:pt>
                      <c:pt idx="8299">
                        <c:v>13.278400000000001</c:v>
                      </c:pt>
                      <c:pt idx="8300">
                        <c:v>13.280000000000001</c:v>
                      </c:pt>
                      <c:pt idx="8301">
                        <c:v>13.281600000000001</c:v>
                      </c:pt>
                      <c:pt idx="8302">
                        <c:v>13.283200000000001</c:v>
                      </c:pt>
                      <c:pt idx="8303">
                        <c:v>13.284800000000001</c:v>
                      </c:pt>
                      <c:pt idx="8304">
                        <c:v>13.2864</c:v>
                      </c:pt>
                      <c:pt idx="8305">
                        <c:v>13.288</c:v>
                      </c:pt>
                      <c:pt idx="8306">
                        <c:v>13.2896</c:v>
                      </c:pt>
                      <c:pt idx="8307">
                        <c:v>13.2912</c:v>
                      </c:pt>
                      <c:pt idx="8308">
                        <c:v>13.292800000000002</c:v>
                      </c:pt>
                      <c:pt idx="8309">
                        <c:v>13.294400000000001</c:v>
                      </c:pt>
                      <c:pt idx="8310">
                        <c:v>13.296000000000001</c:v>
                      </c:pt>
                      <c:pt idx="8311">
                        <c:v>13.297600000000001</c:v>
                      </c:pt>
                      <c:pt idx="8312">
                        <c:v>13.299200000000001</c:v>
                      </c:pt>
                      <c:pt idx="8313">
                        <c:v>13.300800000000001</c:v>
                      </c:pt>
                      <c:pt idx="8314">
                        <c:v>13.3024</c:v>
                      </c:pt>
                      <c:pt idx="8315">
                        <c:v>13.304</c:v>
                      </c:pt>
                      <c:pt idx="8316">
                        <c:v>13.3056</c:v>
                      </c:pt>
                      <c:pt idx="8317">
                        <c:v>13.3072</c:v>
                      </c:pt>
                      <c:pt idx="8318">
                        <c:v>13.308800000000002</c:v>
                      </c:pt>
                      <c:pt idx="8319">
                        <c:v>13.310400000000001</c:v>
                      </c:pt>
                      <c:pt idx="8320">
                        <c:v>13.312000000000001</c:v>
                      </c:pt>
                      <c:pt idx="8321">
                        <c:v>13.313600000000001</c:v>
                      </c:pt>
                      <c:pt idx="8322">
                        <c:v>13.315200000000001</c:v>
                      </c:pt>
                      <c:pt idx="8323">
                        <c:v>13.316800000000001</c:v>
                      </c:pt>
                      <c:pt idx="8324">
                        <c:v>13.3184</c:v>
                      </c:pt>
                      <c:pt idx="8325">
                        <c:v>13.32</c:v>
                      </c:pt>
                      <c:pt idx="8326">
                        <c:v>13.3216</c:v>
                      </c:pt>
                      <c:pt idx="8327">
                        <c:v>13.3232</c:v>
                      </c:pt>
                      <c:pt idx="8328">
                        <c:v>13.3248</c:v>
                      </c:pt>
                      <c:pt idx="8329">
                        <c:v>13.326400000000001</c:v>
                      </c:pt>
                      <c:pt idx="8330">
                        <c:v>13.328000000000001</c:v>
                      </c:pt>
                      <c:pt idx="8331">
                        <c:v>13.329600000000001</c:v>
                      </c:pt>
                      <c:pt idx="8332">
                        <c:v>13.331200000000001</c:v>
                      </c:pt>
                      <c:pt idx="8333">
                        <c:v>13.332800000000001</c:v>
                      </c:pt>
                      <c:pt idx="8334">
                        <c:v>13.3344</c:v>
                      </c:pt>
                      <c:pt idx="8335">
                        <c:v>13.336</c:v>
                      </c:pt>
                      <c:pt idx="8336">
                        <c:v>13.3376</c:v>
                      </c:pt>
                      <c:pt idx="8337">
                        <c:v>13.3392</c:v>
                      </c:pt>
                      <c:pt idx="8338">
                        <c:v>13.3408</c:v>
                      </c:pt>
                      <c:pt idx="8339">
                        <c:v>13.342400000000001</c:v>
                      </c:pt>
                      <c:pt idx="8340">
                        <c:v>13.344000000000001</c:v>
                      </c:pt>
                      <c:pt idx="8341">
                        <c:v>13.345600000000001</c:v>
                      </c:pt>
                      <c:pt idx="8342">
                        <c:v>13.347200000000001</c:v>
                      </c:pt>
                      <c:pt idx="8343">
                        <c:v>13.348800000000001</c:v>
                      </c:pt>
                      <c:pt idx="8344">
                        <c:v>13.3504</c:v>
                      </c:pt>
                      <c:pt idx="8345">
                        <c:v>13.352</c:v>
                      </c:pt>
                      <c:pt idx="8346">
                        <c:v>13.3536</c:v>
                      </c:pt>
                      <c:pt idx="8347">
                        <c:v>13.3552</c:v>
                      </c:pt>
                      <c:pt idx="8348">
                        <c:v>13.3568</c:v>
                      </c:pt>
                      <c:pt idx="8349">
                        <c:v>13.358400000000001</c:v>
                      </c:pt>
                      <c:pt idx="8350">
                        <c:v>13.360000000000001</c:v>
                      </c:pt>
                      <c:pt idx="8351">
                        <c:v>13.361600000000001</c:v>
                      </c:pt>
                      <c:pt idx="8352">
                        <c:v>13.363200000000001</c:v>
                      </c:pt>
                      <c:pt idx="8353">
                        <c:v>13.364800000000001</c:v>
                      </c:pt>
                      <c:pt idx="8354">
                        <c:v>13.366400000000001</c:v>
                      </c:pt>
                      <c:pt idx="8355">
                        <c:v>13.368</c:v>
                      </c:pt>
                      <c:pt idx="8356">
                        <c:v>13.3696</c:v>
                      </c:pt>
                      <c:pt idx="8357">
                        <c:v>13.3712</c:v>
                      </c:pt>
                      <c:pt idx="8358">
                        <c:v>13.3728</c:v>
                      </c:pt>
                      <c:pt idx="8359">
                        <c:v>13.374400000000001</c:v>
                      </c:pt>
                      <c:pt idx="8360">
                        <c:v>13.376000000000001</c:v>
                      </c:pt>
                      <c:pt idx="8361">
                        <c:v>13.377600000000001</c:v>
                      </c:pt>
                      <c:pt idx="8362">
                        <c:v>13.379200000000001</c:v>
                      </c:pt>
                      <c:pt idx="8363">
                        <c:v>13.380800000000001</c:v>
                      </c:pt>
                      <c:pt idx="8364">
                        <c:v>13.382400000000001</c:v>
                      </c:pt>
                      <c:pt idx="8365">
                        <c:v>13.384</c:v>
                      </c:pt>
                      <c:pt idx="8366">
                        <c:v>13.3856</c:v>
                      </c:pt>
                      <c:pt idx="8367">
                        <c:v>13.3872</c:v>
                      </c:pt>
                      <c:pt idx="8368">
                        <c:v>13.3888</c:v>
                      </c:pt>
                      <c:pt idx="8369">
                        <c:v>13.390400000000001</c:v>
                      </c:pt>
                      <c:pt idx="8370">
                        <c:v>13.392000000000001</c:v>
                      </c:pt>
                      <c:pt idx="8371">
                        <c:v>13.393600000000001</c:v>
                      </c:pt>
                      <c:pt idx="8372">
                        <c:v>13.395200000000001</c:v>
                      </c:pt>
                      <c:pt idx="8373">
                        <c:v>13.396800000000001</c:v>
                      </c:pt>
                      <c:pt idx="8374">
                        <c:v>13.398400000000001</c:v>
                      </c:pt>
                      <c:pt idx="8375">
                        <c:v>13.4</c:v>
                      </c:pt>
                      <c:pt idx="8376">
                        <c:v>13.4016</c:v>
                      </c:pt>
                      <c:pt idx="8377">
                        <c:v>13.4032</c:v>
                      </c:pt>
                      <c:pt idx="8378">
                        <c:v>13.4048</c:v>
                      </c:pt>
                      <c:pt idx="8379">
                        <c:v>13.406400000000001</c:v>
                      </c:pt>
                      <c:pt idx="8380">
                        <c:v>13.408000000000001</c:v>
                      </c:pt>
                      <c:pt idx="8381">
                        <c:v>13.409600000000001</c:v>
                      </c:pt>
                      <c:pt idx="8382">
                        <c:v>13.411200000000001</c:v>
                      </c:pt>
                      <c:pt idx="8383">
                        <c:v>13.412800000000001</c:v>
                      </c:pt>
                      <c:pt idx="8384">
                        <c:v>13.414400000000001</c:v>
                      </c:pt>
                      <c:pt idx="8385">
                        <c:v>13.416</c:v>
                      </c:pt>
                      <c:pt idx="8386">
                        <c:v>13.4176</c:v>
                      </c:pt>
                      <c:pt idx="8387">
                        <c:v>13.4192</c:v>
                      </c:pt>
                      <c:pt idx="8388">
                        <c:v>13.4208</c:v>
                      </c:pt>
                      <c:pt idx="8389">
                        <c:v>13.422400000000001</c:v>
                      </c:pt>
                      <c:pt idx="8390">
                        <c:v>13.424000000000001</c:v>
                      </c:pt>
                      <c:pt idx="8391">
                        <c:v>13.425600000000001</c:v>
                      </c:pt>
                      <c:pt idx="8392">
                        <c:v>13.427200000000001</c:v>
                      </c:pt>
                      <c:pt idx="8393">
                        <c:v>13.428800000000001</c:v>
                      </c:pt>
                      <c:pt idx="8394">
                        <c:v>13.430400000000001</c:v>
                      </c:pt>
                      <c:pt idx="8395">
                        <c:v>13.432</c:v>
                      </c:pt>
                      <c:pt idx="8396">
                        <c:v>13.4336</c:v>
                      </c:pt>
                      <c:pt idx="8397">
                        <c:v>13.4352</c:v>
                      </c:pt>
                      <c:pt idx="8398">
                        <c:v>13.4368</c:v>
                      </c:pt>
                      <c:pt idx="8399">
                        <c:v>13.438400000000001</c:v>
                      </c:pt>
                      <c:pt idx="8400">
                        <c:v>13.440000000000001</c:v>
                      </c:pt>
                      <c:pt idx="8401">
                        <c:v>13.441600000000001</c:v>
                      </c:pt>
                      <c:pt idx="8402">
                        <c:v>13.443200000000001</c:v>
                      </c:pt>
                      <c:pt idx="8403">
                        <c:v>13.444800000000001</c:v>
                      </c:pt>
                      <c:pt idx="8404">
                        <c:v>13.446400000000001</c:v>
                      </c:pt>
                      <c:pt idx="8405">
                        <c:v>13.448</c:v>
                      </c:pt>
                      <c:pt idx="8406">
                        <c:v>13.4496</c:v>
                      </c:pt>
                      <c:pt idx="8407">
                        <c:v>13.4512</c:v>
                      </c:pt>
                      <c:pt idx="8408">
                        <c:v>13.4528</c:v>
                      </c:pt>
                      <c:pt idx="8409">
                        <c:v>13.454400000000001</c:v>
                      </c:pt>
                      <c:pt idx="8410">
                        <c:v>13.456000000000001</c:v>
                      </c:pt>
                      <c:pt idx="8411">
                        <c:v>13.457600000000001</c:v>
                      </c:pt>
                      <c:pt idx="8412">
                        <c:v>13.459200000000001</c:v>
                      </c:pt>
                      <c:pt idx="8413">
                        <c:v>13.460800000000001</c:v>
                      </c:pt>
                      <c:pt idx="8414">
                        <c:v>13.462400000000001</c:v>
                      </c:pt>
                      <c:pt idx="8415">
                        <c:v>13.464</c:v>
                      </c:pt>
                      <c:pt idx="8416">
                        <c:v>13.4656</c:v>
                      </c:pt>
                      <c:pt idx="8417">
                        <c:v>13.4672</c:v>
                      </c:pt>
                      <c:pt idx="8418">
                        <c:v>13.4688</c:v>
                      </c:pt>
                      <c:pt idx="8419">
                        <c:v>13.470400000000001</c:v>
                      </c:pt>
                      <c:pt idx="8420">
                        <c:v>13.472000000000001</c:v>
                      </c:pt>
                      <c:pt idx="8421">
                        <c:v>13.473600000000001</c:v>
                      </c:pt>
                      <c:pt idx="8422">
                        <c:v>13.475200000000001</c:v>
                      </c:pt>
                      <c:pt idx="8423">
                        <c:v>13.476800000000001</c:v>
                      </c:pt>
                      <c:pt idx="8424">
                        <c:v>13.478400000000001</c:v>
                      </c:pt>
                      <c:pt idx="8425">
                        <c:v>13.48</c:v>
                      </c:pt>
                      <c:pt idx="8426">
                        <c:v>13.4816</c:v>
                      </c:pt>
                      <c:pt idx="8427">
                        <c:v>13.4832</c:v>
                      </c:pt>
                      <c:pt idx="8428">
                        <c:v>13.4848</c:v>
                      </c:pt>
                      <c:pt idx="8429">
                        <c:v>13.486400000000001</c:v>
                      </c:pt>
                      <c:pt idx="8430">
                        <c:v>13.488000000000001</c:v>
                      </c:pt>
                      <c:pt idx="8431">
                        <c:v>13.489600000000001</c:v>
                      </c:pt>
                      <c:pt idx="8432">
                        <c:v>13.491200000000001</c:v>
                      </c:pt>
                      <c:pt idx="8433">
                        <c:v>13.492800000000001</c:v>
                      </c:pt>
                      <c:pt idx="8434">
                        <c:v>13.494400000000001</c:v>
                      </c:pt>
                      <c:pt idx="8435">
                        <c:v>13.496</c:v>
                      </c:pt>
                      <c:pt idx="8436">
                        <c:v>13.4976</c:v>
                      </c:pt>
                      <c:pt idx="8437">
                        <c:v>13.4992</c:v>
                      </c:pt>
                      <c:pt idx="8438">
                        <c:v>13.5008</c:v>
                      </c:pt>
                      <c:pt idx="8439">
                        <c:v>13.502400000000002</c:v>
                      </c:pt>
                      <c:pt idx="8440">
                        <c:v>13.504000000000001</c:v>
                      </c:pt>
                      <c:pt idx="8441">
                        <c:v>13.505600000000001</c:v>
                      </c:pt>
                      <c:pt idx="8442">
                        <c:v>13.507200000000001</c:v>
                      </c:pt>
                      <c:pt idx="8443">
                        <c:v>13.508800000000001</c:v>
                      </c:pt>
                      <c:pt idx="8444">
                        <c:v>13.510400000000001</c:v>
                      </c:pt>
                      <c:pt idx="8445">
                        <c:v>13.512</c:v>
                      </c:pt>
                      <c:pt idx="8446">
                        <c:v>13.5136</c:v>
                      </c:pt>
                      <c:pt idx="8447">
                        <c:v>13.5152</c:v>
                      </c:pt>
                      <c:pt idx="8448">
                        <c:v>13.5168</c:v>
                      </c:pt>
                      <c:pt idx="8449">
                        <c:v>13.518400000000002</c:v>
                      </c:pt>
                      <c:pt idx="8450">
                        <c:v>13.520000000000001</c:v>
                      </c:pt>
                      <c:pt idx="8451">
                        <c:v>13.521600000000001</c:v>
                      </c:pt>
                      <c:pt idx="8452">
                        <c:v>13.523200000000001</c:v>
                      </c:pt>
                      <c:pt idx="8453">
                        <c:v>13.524800000000001</c:v>
                      </c:pt>
                      <c:pt idx="8454">
                        <c:v>13.526400000000001</c:v>
                      </c:pt>
                      <c:pt idx="8455">
                        <c:v>13.528</c:v>
                      </c:pt>
                      <c:pt idx="8456">
                        <c:v>13.5296</c:v>
                      </c:pt>
                      <c:pt idx="8457">
                        <c:v>13.5312</c:v>
                      </c:pt>
                      <c:pt idx="8458">
                        <c:v>13.5328</c:v>
                      </c:pt>
                      <c:pt idx="8459">
                        <c:v>13.5344</c:v>
                      </c:pt>
                      <c:pt idx="8460">
                        <c:v>13.536000000000001</c:v>
                      </c:pt>
                      <c:pt idx="8461">
                        <c:v>13.537600000000001</c:v>
                      </c:pt>
                      <c:pt idx="8462">
                        <c:v>13.539200000000001</c:v>
                      </c:pt>
                      <c:pt idx="8463">
                        <c:v>13.540800000000001</c:v>
                      </c:pt>
                      <c:pt idx="8464">
                        <c:v>13.542400000000001</c:v>
                      </c:pt>
                      <c:pt idx="8465">
                        <c:v>13.544</c:v>
                      </c:pt>
                      <c:pt idx="8466">
                        <c:v>13.5456</c:v>
                      </c:pt>
                      <c:pt idx="8467">
                        <c:v>13.5472</c:v>
                      </c:pt>
                      <c:pt idx="8468">
                        <c:v>13.5488</c:v>
                      </c:pt>
                      <c:pt idx="8469">
                        <c:v>13.5504</c:v>
                      </c:pt>
                      <c:pt idx="8470">
                        <c:v>13.552000000000001</c:v>
                      </c:pt>
                      <c:pt idx="8471">
                        <c:v>13.553600000000001</c:v>
                      </c:pt>
                      <c:pt idx="8472">
                        <c:v>13.555200000000001</c:v>
                      </c:pt>
                      <c:pt idx="8473">
                        <c:v>13.556800000000001</c:v>
                      </c:pt>
                      <c:pt idx="8474">
                        <c:v>13.558400000000001</c:v>
                      </c:pt>
                      <c:pt idx="8475">
                        <c:v>13.56</c:v>
                      </c:pt>
                      <c:pt idx="8476">
                        <c:v>13.5616</c:v>
                      </c:pt>
                      <c:pt idx="8477">
                        <c:v>13.5632</c:v>
                      </c:pt>
                      <c:pt idx="8478">
                        <c:v>13.5648</c:v>
                      </c:pt>
                      <c:pt idx="8479">
                        <c:v>13.5664</c:v>
                      </c:pt>
                      <c:pt idx="8480">
                        <c:v>13.568000000000001</c:v>
                      </c:pt>
                      <c:pt idx="8481">
                        <c:v>13.569600000000001</c:v>
                      </c:pt>
                      <c:pt idx="8482">
                        <c:v>13.571200000000001</c:v>
                      </c:pt>
                      <c:pt idx="8483">
                        <c:v>13.572800000000001</c:v>
                      </c:pt>
                      <c:pt idx="8484">
                        <c:v>13.574400000000001</c:v>
                      </c:pt>
                      <c:pt idx="8485">
                        <c:v>13.576000000000001</c:v>
                      </c:pt>
                      <c:pt idx="8486">
                        <c:v>13.5776</c:v>
                      </c:pt>
                      <c:pt idx="8487">
                        <c:v>13.5792</c:v>
                      </c:pt>
                      <c:pt idx="8488">
                        <c:v>13.5808</c:v>
                      </c:pt>
                      <c:pt idx="8489">
                        <c:v>13.5824</c:v>
                      </c:pt>
                      <c:pt idx="8490">
                        <c:v>13.584000000000001</c:v>
                      </c:pt>
                      <c:pt idx="8491">
                        <c:v>13.585600000000001</c:v>
                      </c:pt>
                      <c:pt idx="8492">
                        <c:v>13.587200000000001</c:v>
                      </c:pt>
                      <c:pt idx="8493">
                        <c:v>13.588800000000001</c:v>
                      </c:pt>
                      <c:pt idx="8494">
                        <c:v>13.590400000000001</c:v>
                      </c:pt>
                      <c:pt idx="8495">
                        <c:v>13.592000000000001</c:v>
                      </c:pt>
                      <c:pt idx="8496">
                        <c:v>13.5936</c:v>
                      </c:pt>
                      <c:pt idx="8497">
                        <c:v>13.5952</c:v>
                      </c:pt>
                      <c:pt idx="8498">
                        <c:v>13.5968</c:v>
                      </c:pt>
                      <c:pt idx="8499">
                        <c:v>13.5984</c:v>
                      </c:pt>
                      <c:pt idx="8500">
                        <c:v>13.600000000000001</c:v>
                      </c:pt>
                      <c:pt idx="8501">
                        <c:v>13.601600000000001</c:v>
                      </c:pt>
                      <c:pt idx="8502">
                        <c:v>13.603200000000001</c:v>
                      </c:pt>
                      <c:pt idx="8503">
                        <c:v>13.604800000000001</c:v>
                      </c:pt>
                      <c:pt idx="8504">
                        <c:v>13.606400000000001</c:v>
                      </c:pt>
                      <c:pt idx="8505">
                        <c:v>13.608000000000001</c:v>
                      </c:pt>
                      <c:pt idx="8506">
                        <c:v>13.6096</c:v>
                      </c:pt>
                      <c:pt idx="8507">
                        <c:v>13.6112</c:v>
                      </c:pt>
                      <c:pt idx="8508">
                        <c:v>13.6128</c:v>
                      </c:pt>
                      <c:pt idx="8509">
                        <c:v>13.6144</c:v>
                      </c:pt>
                      <c:pt idx="8510">
                        <c:v>13.616000000000001</c:v>
                      </c:pt>
                      <c:pt idx="8511">
                        <c:v>13.617600000000001</c:v>
                      </c:pt>
                      <c:pt idx="8512">
                        <c:v>13.619200000000001</c:v>
                      </c:pt>
                      <c:pt idx="8513">
                        <c:v>13.620800000000001</c:v>
                      </c:pt>
                      <c:pt idx="8514">
                        <c:v>13.622400000000001</c:v>
                      </c:pt>
                      <c:pt idx="8515">
                        <c:v>13.624000000000001</c:v>
                      </c:pt>
                      <c:pt idx="8516">
                        <c:v>13.6256</c:v>
                      </c:pt>
                      <c:pt idx="8517">
                        <c:v>13.6272</c:v>
                      </c:pt>
                      <c:pt idx="8518">
                        <c:v>13.6288</c:v>
                      </c:pt>
                      <c:pt idx="8519">
                        <c:v>13.6304</c:v>
                      </c:pt>
                      <c:pt idx="8520">
                        <c:v>13.632000000000001</c:v>
                      </c:pt>
                      <c:pt idx="8521">
                        <c:v>13.633600000000001</c:v>
                      </c:pt>
                      <c:pt idx="8522">
                        <c:v>13.635200000000001</c:v>
                      </c:pt>
                      <c:pt idx="8523">
                        <c:v>13.636800000000001</c:v>
                      </c:pt>
                      <c:pt idx="8524">
                        <c:v>13.638400000000001</c:v>
                      </c:pt>
                      <c:pt idx="8525">
                        <c:v>13.64</c:v>
                      </c:pt>
                      <c:pt idx="8526">
                        <c:v>13.6416</c:v>
                      </c:pt>
                      <c:pt idx="8527">
                        <c:v>13.6432</c:v>
                      </c:pt>
                      <c:pt idx="8528">
                        <c:v>13.6448</c:v>
                      </c:pt>
                      <c:pt idx="8529">
                        <c:v>13.6464</c:v>
                      </c:pt>
                      <c:pt idx="8530">
                        <c:v>13.648000000000001</c:v>
                      </c:pt>
                      <c:pt idx="8531">
                        <c:v>13.649600000000001</c:v>
                      </c:pt>
                      <c:pt idx="8532">
                        <c:v>13.651200000000001</c:v>
                      </c:pt>
                      <c:pt idx="8533">
                        <c:v>13.652800000000001</c:v>
                      </c:pt>
                      <c:pt idx="8534">
                        <c:v>13.654400000000001</c:v>
                      </c:pt>
                      <c:pt idx="8535">
                        <c:v>13.656000000000001</c:v>
                      </c:pt>
                      <c:pt idx="8536">
                        <c:v>13.6576</c:v>
                      </c:pt>
                      <c:pt idx="8537">
                        <c:v>13.6592</c:v>
                      </c:pt>
                      <c:pt idx="8538">
                        <c:v>13.6608</c:v>
                      </c:pt>
                      <c:pt idx="8539">
                        <c:v>13.6624</c:v>
                      </c:pt>
                      <c:pt idx="8540">
                        <c:v>13.664000000000001</c:v>
                      </c:pt>
                      <c:pt idx="8541">
                        <c:v>13.665600000000001</c:v>
                      </c:pt>
                      <c:pt idx="8542">
                        <c:v>13.667200000000001</c:v>
                      </c:pt>
                      <c:pt idx="8543">
                        <c:v>13.668800000000001</c:v>
                      </c:pt>
                      <c:pt idx="8544">
                        <c:v>13.670400000000001</c:v>
                      </c:pt>
                      <c:pt idx="8545">
                        <c:v>13.672000000000001</c:v>
                      </c:pt>
                      <c:pt idx="8546">
                        <c:v>13.6736</c:v>
                      </c:pt>
                      <c:pt idx="8547">
                        <c:v>13.6752</c:v>
                      </c:pt>
                      <c:pt idx="8548">
                        <c:v>13.6768</c:v>
                      </c:pt>
                      <c:pt idx="8549">
                        <c:v>13.6784</c:v>
                      </c:pt>
                      <c:pt idx="8550">
                        <c:v>13.680000000000001</c:v>
                      </c:pt>
                      <c:pt idx="8551">
                        <c:v>13.681600000000001</c:v>
                      </c:pt>
                      <c:pt idx="8552">
                        <c:v>13.683200000000001</c:v>
                      </c:pt>
                      <c:pt idx="8553">
                        <c:v>13.684800000000001</c:v>
                      </c:pt>
                      <c:pt idx="8554">
                        <c:v>13.686400000000001</c:v>
                      </c:pt>
                      <c:pt idx="8555">
                        <c:v>13.688000000000001</c:v>
                      </c:pt>
                      <c:pt idx="8556">
                        <c:v>13.6896</c:v>
                      </c:pt>
                      <c:pt idx="8557">
                        <c:v>13.6912</c:v>
                      </c:pt>
                      <c:pt idx="8558">
                        <c:v>13.6928</c:v>
                      </c:pt>
                      <c:pt idx="8559">
                        <c:v>13.6944</c:v>
                      </c:pt>
                      <c:pt idx="8560">
                        <c:v>13.696000000000002</c:v>
                      </c:pt>
                      <c:pt idx="8561">
                        <c:v>13.697600000000001</c:v>
                      </c:pt>
                      <c:pt idx="8562">
                        <c:v>13.699200000000001</c:v>
                      </c:pt>
                      <c:pt idx="8563">
                        <c:v>13.700800000000001</c:v>
                      </c:pt>
                      <c:pt idx="8564">
                        <c:v>13.702400000000001</c:v>
                      </c:pt>
                      <c:pt idx="8565">
                        <c:v>13.704000000000001</c:v>
                      </c:pt>
                      <c:pt idx="8566">
                        <c:v>13.7056</c:v>
                      </c:pt>
                      <c:pt idx="8567">
                        <c:v>13.7072</c:v>
                      </c:pt>
                      <c:pt idx="8568">
                        <c:v>13.7088</c:v>
                      </c:pt>
                      <c:pt idx="8569">
                        <c:v>13.7104</c:v>
                      </c:pt>
                      <c:pt idx="8570">
                        <c:v>13.712000000000002</c:v>
                      </c:pt>
                      <c:pt idx="8571">
                        <c:v>13.713600000000001</c:v>
                      </c:pt>
                      <c:pt idx="8572">
                        <c:v>13.715200000000001</c:v>
                      </c:pt>
                      <c:pt idx="8573">
                        <c:v>13.716800000000001</c:v>
                      </c:pt>
                      <c:pt idx="8574">
                        <c:v>13.718400000000001</c:v>
                      </c:pt>
                      <c:pt idx="8575">
                        <c:v>13.72</c:v>
                      </c:pt>
                      <c:pt idx="8576">
                        <c:v>13.7216</c:v>
                      </c:pt>
                      <c:pt idx="8577">
                        <c:v>13.7232</c:v>
                      </c:pt>
                      <c:pt idx="8578">
                        <c:v>13.7248</c:v>
                      </c:pt>
                      <c:pt idx="8579">
                        <c:v>13.7264</c:v>
                      </c:pt>
                      <c:pt idx="8580">
                        <c:v>13.728000000000002</c:v>
                      </c:pt>
                      <c:pt idx="8581">
                        <c:v>13.729600000000001</c:v>
                      </c:pt>
                      <c:pt idx="8582">
                        <c:v>13.731200000000001</c:v>
                      </c:pt>
                      <c:pt idx="8583">
                        <c:v>13.732800000000001</c:v>
                      </c:pt>
                      <c:pt idx="8584">
                        <c:v>13.734400000000001</c:v>
                      </c:pt>
                      <c:pt idx="8585">
                        <c:v>13.736000000000001</c:v>
                      </c:pt>
                      <c:pt idx="8586">
                        <c:v>13.7376</c:v>
                      </c:pt>
                      <c:pt idx="8587">
                        <c:v>13.7392</c:v>
                      </c:pt>
                      <c:pt idx="8588">
                        <c:v>13.7408</c:v>
                      </c:pt>
                      <c:pt idx="8589">
                        <c:v>13.7424</c:v>
                      </c:pt>
                      <c:pt idx="8590">
                        <c:v>13.744</c:v>
                      </c:pt>
                      <c:pt idx="8591">
                        <c:v>13.745600000000001</c:v>
                      </c:pt>
                      <c:pt idx="8592">
                        <c:v>13.747200000000001</c:v>
                      </c:pt>
                      <c:pt idx="8593">
                        <c:v>13.748800000000001</c:v>
                      </c:pt>
                      <c:pt idx="8594">
                        <c:v>13.750400000000001</c:v>
                      </c:pt>
                      <c:pt idx="8595">
                        <c:v>13.752000000000001</c:v>
                      </c:pt>
                      <c:pt idx="8596">
                        <c:v>13.7536</c:v>
                      </c:pt>
                      <c:pt idx="8597">
                        <c:v>13.7552</c:v>
                      </c:pt>
                      <c:pt idx="8598">
                        <c:v>13.7568</c:v>
                      </c:pt>
                      <c:pt idx="8599">
                        <c:v>13.7584</c:v>
                      </c:pt>
                      <c:pt idx="8600">
                        <c:v>13.76</c:v>
                      </c:pt>
                      <c:pt idx="8601">
                        <c:v>13.761600000000001</c:v>
                      </c:pt>
                      <c:pt idx="8602">
                        <c:v>13.763200000000001</c:v>
                      </c:pt>
                      <c:pt idx="8603">
                        <c:v>13.764800000000001</c:v>
                      </c:pt>
                      <c:pt idx="8604">
                        <c:v>13.766400000000001</c:v>
                      </c:pt>
                      <c:pt idx="8605">
                        <c:v>13.768000000000001</c:v>
                      </c:pt>
                      <c:pt idx="8606">
                        <c:v>13.769600000000001</c:v>
                      </c:pt>
                      <c:pt idx="8607">
                        <c:v>13.7712</c:v>
                      </c:pt>
                      <c:pt idx="8608">
                        <c:v>13.7728</c:v>
                      </c:pt>
                      <c:pt idx="8609">
                        <c:v>13.7744</c:v>
                      </c:pt>
                      <c:pt idx="8610">
                        <c:v>13.776</c:v>
                      </c:pt>
                      <c:pt idx="8611">
                        <c:v>13.777600000000001</c:v>
                      </c:pt>
                      <c:pt idx="8612">
                        <c:v>13.779200000000001</c:v>
                      </c:pt>
                      <c:pt idx="8613">
                        <c:v>13.780800000000001</c:v>
                      </c:pt>
                      <c:pt idx="8614">
                        <c:v>13.782400000000001</c:v>
                      </c:pt>
                      <c:pt idx="8615">
                        <c:v>13.784000000000001</c:v>
                      </c:pt>
                      <c:pt idx="8616">
                        <c:v>13.785600000000001</c:v>
                      </c:pt>
                      <c:pt idx="8617">
                        <c:v>13.7872</c:v>
                      </c:pt>
                      <c:pt idx="8618">
                        <c:v>13.7888</c:v>
                      </c:pt>
                      <c:pt idx="8619">
                        <c:v>13.7904</c:v>
                      </c:pt>
                      <c:pt idx="8620">
                        <c:v>13.792</c:v>
                      </c:pt>
                      <c:pt idx="8621">
                        <c:v>13.793600000000001</c:v>
                      </c:pt>
                      <c:pt idx="8622">
                        <c:v>13.795200000000001</c:v>
                      </c:pt>
                      <c:pt idx="8623">
                        <c:v>13.796800000000001</c:v>
                      </c:pt>
                      <c:pt idx="8624">
                        <c:v>13.798400000000001</c:v>
                      </c:pt>
                      <c:pt idx="8625">
                        <c:v>13.8</c:v>
                      </c:pt>
                      <c:pt idx="8626">
                        <c:v>13.801600000000001</c:v>
                      </c:pt>
                      <c:pt idx="8627">
                        <c:v>13.8032</c:v>
                      </c:pt>
                      <c:pt idx="8628">
                        <c:v>13.8048</c:v>
                      </c:pt>
                      <c:pt idx="8629">
                        <c:v>13.8064</c:v>
                      </c:pt>
                      <c:pt idx="8630">
                        <c:v>13.808</c:v>
                      </c:pt>
                      <c:pt idx="8631">
                        <c:v>13.809600000000001</c:v>
                      </c:pt>
                      <c:pt idx="8632">
                        <c:v>13.811200000000001</c:v>
                      </c:pt>
                      <c:pt idx="8633">
                        <c:v>13.812800000000001</c:v>
                      </c:pt>
                      <c:pt idx="8634">
                        <c:v>13.814400000000001</c:v>
                      </c:pt>
                      <c:pt idx="8635">
                        <c:v>13.816000000000001</c:v>
                      </c:pt>
                      <c:pt idx="8636">
                        <c:v>13.817600000000001</c:v>
                      </c:pt>
                      <c:pt idx="8637">
                        <c:v>13.8192</c:v>
                      </c:pt>
                      <c:pt idx="8638">
                        <c:v>13.8208</c:v>
                      </c:pt>
                      <c:pt idx="8639">
                        <c:v>13.8224</c:v>
                      </c:pt>
                      <c:pt idx="8640">
                        <c:v>13.824</c:v>
                      </c:pt>
                      <c:pt idx="8641">
                        <c:v>13.825600000000001</c:v>
                      </c:pt>
                      <c:pt idx="8642">
                        <c:v>13.827200000000001</c:v>
                      </c:pt>
                      <c:pt idx="8643">
                        <c:v>13.828800000000001</c:v>
                      </c:pt>
                      <c:pt idx="8644">
                        <c:v>13.830400000000001</c:v>
                      </c:pt>
                      <c:pt idx="8645">
                        <c:v>13.832000000000001</c:v>
                      </c:pt>
                      <c:pt idx="8646">
                        <c:v>13.833600000000001</c:v>
                      </c:pt>
                      <c:pt idx="8647">
                        <c:v>13.8352</c:v>
                      </c:pt>
                      <c:pt idx="8648">
                        <c:v>13.8368</c:v>
                      </c:pt>
                      <c:pt idx="8649">
                        <c:v>13.8384</c:v>
                      </c:pt>
                      <c:pt idx="8650">
                        <c:v>13.84</c:v>
                      </c:pt>
                      <c:pt idx="8651">
                        <c:v>13.841600000000001</c:v>
                      </c:pt>
                      <c:pt idx="8652">
                        <c:v>13.843200000000001</c:v>
                      </c:pt>
                      <c:pt idx="8653">
                        <c:v>13.844800000000001</c:v>
                      </c:pt>
                      <c:pt idx="8654">
                        <c:v>13.846400000000001</c:v>
                      </c:pt>
                      <c:pt idx="8655">
                        <c:v>13.848000000000001</c:v>
                      </c:pt>
                      <c:pt idx="8656">
                        <c:v>13.849600000000001</c:v>
                      </c:pt>
                      <c:pt idx="8657">
                        <c:v>13.8512</c:v>
                      </c:pt>
                      <c:pt idx="8658">
                        <c:v>13.8528</c:v>
                      </c:pt>
                      <c:pt idx="8659">
                        <c:v>13.8544</c:v>
                      </c:pt>
                      <c:pt idx="8660">
                        <c:v>13.856</c:v>
                      </c:pt>
                      <c:pt idx="8661">
                        <c:v>13.857600000000001</c:v>
                      </c:pt>
                      <c:pt idx="8662">
                        <c:v>13.859200000000001</c:v>
                      </c:pt>
                      <c:pt idx="8663">
                        <c:v>13.860800000000001</c:v>
                      </c:pt>
                      <c:pt idx="8664">
                        <c:v>13.862400000000001</c:v>
                      </c:pt>
                      <c:pt idx="8665">
                        <c:v>13.864000000000001</c:v>
                      </c:pt>
                      <c:pt idx="8666">
                        <c:v>13.865600000000001</c:v>
                      </c:pt>
                      <c:pt idx="8667">
                        <c:v>13.8672</c:v>
                      </c:pt>
                      <c:pt idx="8668">
                        <c:v>13.8688</c:v>
                      </c:pt>
                      <c:pt idx="8669">
                        <c:v>13.8704</c:v>
                      </c:pt>
                      <c:pt idx="8670">
                        <c:v>13.872</c:v>
                      </c:pt>
                      <c:pt idx="8671">
                        <c:v>13.873600000000001</c:v>
                      </c:pt>
                      <c:pt idx="8672">
                        <c:v>13.875200000000001</c:v>
                      </c:pt>
                      <c:pt idx="8673">
                        <c:v>13.876800000000001</c:v>
                      </c:pt>
                      <c:pt idx="8674">
                        <c:v>13.878400000000001</c:v>
                      </c:pt>
                      <c:pt idx="8675">
                        <c:v>13.88</c:v>
                      </c:pt>
                      <c:pt idx="8676">
                        <c:v>13.881600000000001</c:v>
                      </c:pt>
                      <c:pt idx="8677">
                        <c:v>13.8832</c:v>
                      </c:pt>
                      <c:pt idx="8678">
                        <c:v>13.8848</c:v>
                      </c:pt>
                      <c:pt idx="8679">
                        <c:v>13.8864</c:v>
                      </c:pt>
                      <c:pt idx="8680">
                        <c:v>13.888</c:v>
                      </c:pt>
                      <c:pt idx="8681">
                        <c:v>13.889600000000002</c:v>
                      </c:pt>
                      <c:pt idx="8682">
                        <c:v>13.891200000000001</c:v>
                      </c:pt>
                      <c:pt idx="8683">
                        <c:v>13.892800000000001</c:v>
                      </c:pt>
                      <c:pt idx="8684">
                        <c:v>13.894400000000001</c:v>
                      </c:pt>
                      <c:pt idx="8685">
                        <c:v>13.896000000000001</c:v>
                      </c:pt>
                      <c:pt idx="8686">
                        <c:v>13.897600000000001</c:v>
                      </c:pt>
                      <c:pt idx="8687">
                        <c:v>13.8992</c:v>
                      </c:pt>
                      <c:pt idx="8688">
                        <c:v>13.9008</c:v>
                      </c:pt>
                      <c:pt idx="8689">
                        <c:v>13.9024</c:v>
                      </c:pt>
                      <c:pt idx="8690">
                        <c:v>13.904</c:v>
                      </c:pt>
                      <c:pt idx="8691">
                        <c:v>13.905600000000002</c:v>
                      </c:pt>
                      <c:pt idx="8692">
                        <c:v>13.907200000000001</c:v>
                      </c:pt>
                      <c:pt idx="8693">
                        <c:v>13.908800000000001</c:v>
                      </c:pt>
                      <c:pt idx="8694">
                        <c:v>13.910400000000001</c:v>
                      </c:pt>
                      <c:pt idx="8695">
                        <c:v>13.912000000000001</c:v>
                      </c:pt>
                      <c:pt idx="8696">
                        <c:v>13.913600000000001</c:v>
                      </c:pt>
                      <c:pt idx="8697">
                        <c:v>13.9152</c:v>
                      </c:pt>
                      <c:pt idx="8698">
                        <c:v>13.9168</c:v>
                      </c:pt>
                      <c:pt idx="8699">
                        <c:v>13.9184</c:v>
                      </c:pt>
                      <c:pt idx="8700">
                        <c:v>13.92</c:v>
                      </c:pt>
                      <c:pt idx="8701">
                        <c:v>13.921600000000002</c:v>
                      </c:pt>
                      <c:pt idx="8702">
                        <c:v>13.923200000000001</c:v>
                      </c:pt>
                      <c:pt idx="8703">
                        <c:v>13.924800000000001</c:v>
                      </c:pt>
                      <c:pt idx="8704">
                        <c:v>13.926400000000001</c:v>
                      </c:pt>
                      <c:pt idx="8705">
                        <c:v>13.928000000000001</c:v>
                      </c:pt>
                      <c:pt idx="8706">
                        <c:v>13.929600000000001</c:v>
                      </c:pt>
                      <c:pt idx="8707">
                        <c:v>13.9312</c:v>
                      </c:pt>
                      <c:pt idx="8708">
                        <c:v>13.9328</c:v>
                      </c:pt>
                      <c:pt idx="8709">
                        <c:v>13.9344</c:v>
                      </c:pt>
                      <c:pt idx="8710">
                        <c:v>13.936</c:v>
                      </c:pt>
                      <c:pt idx="8711">
                        <c:v>13.937600000000002</c:v>
                      </c:pt>
                      <c:pt idx="8712">
                        <c:v>13.939200000000001</c:v>
                      </c:pt>
                      <c:pt idx="8713">
                        <c:v>13.940800000000001</c:v>
                      </c:pt>
                      <c:pt idx="8714">
                        <c:v>13.942400000000001</c:v>
                      </c:pt>
                      <c:pt idx="8715">
                        <c:v>13.944000000000001</c:v>
                      </c:pt>
                      <c:pt idx="8716">
                        <c:v>13.945600000000001</c:v>
                      </c:pt>
                      <c:pt idx="8717">
                        <c:v>13.9472</c:v>
                      </c:pt>
                      <c:pt idx="8718">
                        <c:v>13.9488</c:v>
                      </c:pt>
                      <c:pt idx="8719">
                        <c:v>13.9504</c:v>
                      </c:pt>
                      <c:pt idx="8720">
                        <c:v>13.952</c:v>
                      </c:pt>
                      <c:pt idx="8721">
                        <c:v>13.9536</c:v>
                      </c:pt>
                      <c:pt idx="8722">
                        <c:v>13.955200000000001</c:v>
                      </c:pt>
                      <c:pt idx="8723">
                        <c:v>13.956800000000001</c:v>
                      </c:pt>
                      <c:pt idx="8724">
                        <c:v>13.958400000000001</c:v>
                      </c:pt>
                      <c:pt idx="8725">
                        <c:v>13.96</c:v>
                      </c:pt>
                      <c:pt idx="8726">
                        <c:v>13.961600000000001</c:v>
                      </c:pt>
                      <c:pt idx="8727">
                        <c:v>13.963200000000001</c:v>
                      </c:pt>
                      <c:pt idx="8728">
                        <c:v>13.9648</c:v>
                      </c:pt>
                      <c:pt idx="8729">
                        <c:v>13.9664</c:v>
                      </c:pt>
                      <c:pt idx="8730">
                        <c:v>13.968</c:v>
                      </c:pt>
                      <c:pt idx="8731">
                        <c:v>13.9696</c:v>
                      </c:pt>
                      <c:pt idx="8732">
                        <c:v>13.971200000000001</c:v>
                      </c:pt>
                      <c:pt idx="8733">
                        <c:v>13.972800000000001</c:v>
                      </c:pt>
                      <c:pt idx="8734">
                        <c:v>13.974400000000001</c:v>
                      </c:pt>
                      <c:pt idx="8735">
                        <c:v>13.976000000000001</c:v>
                      </c:pt>
                      <c:pt idx="8736">
                        <c:v>13.977600000000001</c:v>
                      </c:pt>
                      <c:pt idx="8737">
                        <c:v>13.979200000000001</c:v>
                      </c:pt>
                      <c:pt idx="8738">
                        <c:v>13.9808</c:v>
                      </c:pt>
                      <c:pt idx="8739">
                        <c:v>13.9824</c:v>
                      </c:pt>
                      <c:pt idx="8740">
                        <c:v>13.984</c:v>
                      </c:pt>
                      <c:pt idx="8741">
                        <c:v>13.9856</c:v>
                      </c:pt>
                      <c:pt idx="8742">
                        <c:v>13.987200000000001</c:v>
                      </c:pt>
                      <c:pt idx="8743">
                        <c:v>13.988800000000001</c:v>
                      </c:pt>
                      <c:pt idx="8744">
                        <c:v>13.990400000000001</c:v>
                      </c:pt>
                      <c:pt idx="8745">
                        <c:v>13.992000000000001</c:v>
                      </c:pt>
                      <c:pt idx="8746">
                        <c:v>13.993600000000001</c:v>
                      </c:pt>
                      <c:pt idx="8747">
                        <c:v>13.995200000000001</c:v>
                      </c:pt>
                      <c:pt idx="8748">
                        <c:v>13.9968</c:v>
                      </c:pt>
                      <c:pt idx="8749">
                        <c:v>13.9984</c:v>
                      </c:pt>
                      <c:pt idx="8750">
                        <c:v>14</c:v>
                      </c:pt>
                      <c:pt idx="8751">
                        <c:v>14.0016</c:v>
                      </c:pt>
                      <c:pt idx="8752">
                        <c:v>14.003200000000001</c:v>
                      </c:pt>
                      <c:pt idx="8753">
                        <c:v>14.004800000000001</c:v>
                      </c:pt>
                      <c:pt idx="8754">
                        <c:v>14.006400000000001</c:v>
                      </c:pt>
                      <c:pt idx="8755">
                        <c:v>14.008000000000001</c:v>
                      </c:pt>
                      <c:pt idx="8756">
                        <c:v>14.009600000000001</c:v>
                      </c:pt>
                      <c:pt idx="8757">
                        <c:v>14.011200000000001</c:v>
                      </c:pt>
                      <c:pt idx="8758">
                        <c:v>14.0128</c:v>
                      </c:pt>
                      <c:pt idx="8759">
                        <c:v>14.0144</c:v>
                      </c:pt>
                      <c:pt idx="8760">
                        <c:v>14.016</c:v>
                      </c:pt>
                      <c:pt idx="8761">
                        <c:v>14.0176</c:v>
                      </c:pt>
                      <c:pt idx="8762">
                        <c:v>14.019200000000001</c:v>
                      </c:pt>
                      <c:pt idx="8763">
                        <c:v>14.020800000000001</c:v>
                      </c:pt>
                      <c:pt idx="8764">
                        <c:v>14.022400000000001</c:v>
                      </c:pt>
                      <c:pt idx="8765">
                        <c:v>14.024000000000001</c:v>
                      </c:pt>
                      <c:pt idx="8766">
                        <c:v>14.025600000000001</c:v>
                      </c:pt>
                      <c:pt idx="8767">
                        <c:v>14.027200000000001</c:v>
                      </c:pt>
                      <c:pt idx="8768">
                        <c:v>14.0288</c:v>
                      </c:pt>
                      <c:pt idx="8769">
                        <c:v>14.0304</c:v>
                      </c:pt>
                      <c:pt idx="8770">
                        <c:v>14.032</c:v>
                      </c:pt>
                      <c:pt idx="8771">
                        <c:v>14.0336</c:v>
                      </c:pt>
                      <c:pt idx="8772">
                        <c:v>14.035200000000001</c:v>
                      </c:pt>
                      <c:pt idx="8773">
                        <c:v>14.036800000000001</c:v>
                      </c:pt>
                      <c:pt idx="8774">
                        <c:v>14.038400000000001</c:v>
                      </c:pt>
                      <c:pt idx="8775">
                        <c:v>14.040000000000001</c:v>
                      </c:pt>
                      <c:pt idx="8776">
                        <c:v>14.041600000000001</c:v>
                      </c:pt>
                      <c:pt idx="8777">
                        <c:v>14.043200000000001</c:v>
                      </c:pt>
                      <c:pt idx="8778">
                        <c:v>14.0448</c:v>
                      </c:pt>
                      <c:pt idx="8779">
                        <c:v>14.0464</c:v>
                      </c:pt>
                      <c:pt idx="8780">
                        <c:v>14.048</c:v>
                      </c:pt>
                      <c:pt idx="8781">
                        <c:v>14.0496</c:v>
                      </c:pt>
                      <c:pt idx="8782">
                        <c:v>14.051200000000001</c:v>
                      </c:pt>
                      <c:pt idx="8783">
                        <c:v>14.052800000000001</c:v>
                      </c:pt>
                      <c:pt idx="8784">
                        <c:v>14.054400000000001</c:v>
                      </c:pt>
                      <c:pt idx="8785">
                        <c:v>14.056000000000001</c:v>
                      </c:pt>
                      <c:pt idx="8786">
                        <c:v>14.057600000000001</c:v>
                      </c:pt>
                      <c:pt idx="8787">
                        <c:v>14.059200000000001</c:v>
                      </c:pt>
                      <c:pt idx="8788">
                        <c:v>14.0608</c:v>
                      </c:pt>
                      <c:pt idx="8789">
                        <c:v>14.0624</c:v>
                      </c:pt>
                      <c:pt idx="8790">
                        <c:v>14.064</c:v>
                      </c:pt>
                      <c:pt idx="8791">
                        <c:v>14.0656</c:v>
                      </c:pt>
                      <c:pt idx="8792">
                        <c:v>14.067200000000001</c:v>
                      </c:pt>
                      <c:pt idx="8793">
                        <c:v>14.068800000000001</c:v>
                      </c:pt>
                      <c:pt idx="8794">
                        <c:v>14.070400000000001</c:v>
                      </c:pt>
                      <c:pt idx="8795">
                        <c:v>14.072000000000001</c:v>
                      </c:pt>
                      <c:pt idx="8796">
                        <c:v>14.073600000000001</c:v>
                      </c:pt>
                      <c:pt idx="8797">
                        <c:v>14.075200000000001</c:v>
                      </c:pt>
                      <c:pt idx="8798">
                        <c:v>14.0768</c:v>
                      </c:pt>
                      <c:pt idx="8799">
                        <c:v>14.0784</c:v>
                      </c:pt>
                      <c:pt idx="8800">
                        <c:v>14.08</c:v>
                      </c:pt>
                      <c:pt idx="8801">
                        <c:v>14.0816</c:v>
                      </c:pt>
                      <c:pt idx="8802">
                        <c:v>14.083200000000001</c:v>
                      </c:pt>
                      <c:pt idx="8803">
                        <c:v>14.084800000000001</c:v>
                      </c:pt>
                      <c:pt idx="8804">
                        <c:v>14.086400000000001</c:v>
                      </c:pt>
                      <c:pt idx="8805">
                        <c:v>14.088000000000001</c:v>
                      </c:pt>
                      <c:pt idx="8806">
                        <c:v>14.089600000000001</c:v>
                      </c:pt>
                      <c:pt idx="8807">
                        <c:v>14.091200000000001</c:v>
                      </c:pt>
                      <c:pt idx="8808">
                        <c:v>14.0928</c:v>
                      </c:pt>
                      <c:pt idx="8809">
                        <c:v>14.0944</c:v>
                      </c:pt>
                      <c:pt idx="8810">
                        <c:v>14.096</c:v>
                      </c:pt>
                      <c:pt idx="8811">
                        <c:v>14.0976</c:v>
                      </c:pt>
                      <c:pt idx="8812">
                        <c:v>14.099200000000002</c:v>
                      </c:pt>
                      <c:pt idx="8813">
                        <c:v>14.100800000000001</c:v>
                      </c:pt>
                      <c:pt idx="8814">
                        <c:v>14.102400000000001</c:v>
                      </c:pt>
                      <c:pt idx="8815">
                        <c:v>14.104000000000001</c:v>
                      </c:pt>
                      <c:pt idx="8816">
                        <c:v>14.105600000000001</c:v>
                      </c:pt>
                      <c:pt idx="8817">
                        <c:v>14.107200000000001</c:v>
                      </c:pt>
                      <c:pt idx="8818">
                        <c:v>14.1088</c:v>
                      </c:pt>
                      <c:pt idx="8819">
                        <c:v>14.1104</c:v>
                      </c:pt>
                      <c:pt idx="8820">
                        <c:v>14.112</c:v>
                      </c:pt>
                      <c:pt idx="8821">
                        <c:v>14.1136</c:v>
                      </c:pt>
                      <c:pt idx="8822">
                        <c:v>14.115200000000002</c:v>
                      </c:pt>
                      <c:pt idx="8823">
                        <c:v>14.116800000000001</c:v>
                      </c:pt>
                      <c:pt idx="8824">
                        <c:v>14.118400000000001</c:v>
                      </c:pt>
                      <c:pt idx="8825">
                        <c:v>14.120000000000001</c:v>
                      </c:pt>
                      <c:pt idx="8826">
                        <c:v>14.121600000000001</c:v>
                      </c:pt>
                      <c:pt idx="8827">
                        <c:v>14.123200000000001</c:v>
                      </c:pt>
                      <c:pt idx="8828">
                        <c:v>14.1248</c:v>
                      </c:pt>
                      <c:pt idx="8829">
                        <c:v>14.1264</c:v>
                      </c:pt>
                      <c:pt idx="8830">
                        <c:v>14.128</c:v>
                      </c:pt>
                      <c:pt idx="8831">
                        <c:v>14.1296</c:v>
                      </c:pt>
                      <c:pt idx="8832">
                        <c:v>14.131200000000002</c:v>
                      </c:pt>
                      <c:pt idx="8833">
                        <c:v>14.132800000000001</c:v>
                      </c:pt>
                      <c:pt idx="8834">
                        <c:v>14.134400000000001</c:v>
                      </c:pt>
                      <c:pt idx="8835">
                        <c:v>14.136000000000001</c:v>
                      </c:pt>
                      <c:pt idx="8836">
                        <c:v>14.137600000000001</c:v>
                      </c:pt>
                      <c:pt idx="8837">
                        <c:v>14.139200000000001</c:v>
                      </c:pt>
                      <c:pt idx="8838">
                        <c:v>14.1408</c:v>
                      </c:pt>
                      <c:pt idx="8839">
                        <c:v>14.1424</c:v>
                      </c:pt>
                      <c:pt idx="8840">
                        <c:v>14.144</c:v>
                      </c:pt>
                      <c:pt idx="8841">
                        <c:v>14.1456</c:v>
                      </c:pt>
                      <c:pt idx="8842">
                        <c:v>14.147200000000002</c:v>
                      </c:pt>
                      <c:pt idx="8843">
                        <c:v>14.148800000000001</c:v>
                      </c:pt>
                      <c:pt idx="8844">
                        <c:v>14.150400000000001</c:v>
                      </c:pt>
                      <c:pt idx="8845">
                        <c:v>14.152000000000001</c:v>
                      </c:pt>
                      <c:pt idx="8846">
                        <c:v>14.153600000000001</c:v>
                      </c:pt>
                      <c:pt idx="8847">
                        <c:v>14.155200000000001</c:v>
                      </c:pt>
                      <c:pt idx="8848">
                        <c:v>14.1568</c:v>
                      </c:pt>
                      <c:pt idx="8849">
                        <c:v>14.1584</c:v>
                      </c:pt>
                      <c:pt idx="8850">
                        <c:v>14.16</c:v>
                      </c:pt>
                      <c:pt idx="8851">
                        <c:v>14.1616</c:v>
                      </c:pt>
                      <c:pt idx="8852">
                        <c:v>14.163200000000002</c:v>
                      </c:pt>
                      <c:pt idx="8853">
                        <c:v>14.164800000000001</c:v>
                      </c:pt>
                      <c:pt idx="8854">
                        <c:v>14.166400000000001</c:v>
                      </c:pt>
                      <c:pt idx="8855">
                        <c:v>14.168000000000001</c:v>
                      </c:pt>
                      <c:pt idx="8856">
                        <c:v>14.169600000000001</c:v>
                      </c:pt>
                      <c:pt idx="8857">
                        <c:v>14.171200000000001</c:v>
                      </c:pt>
                      <c:pt idx="8858">
                        <c:v>14.172800000000001</c:v>
                      </c:pt>
                      <c:pt idx="8859">
                        <c:v>14.1744</c:v>
                      </c:pt>
                      <c:pt idx="8860">
                        <c:v>14.176</c:v>
                      </c:pt>
                      <c:pt idx="8861">
                        <c:v>14.1776</c:v>
                      </c:pt>
                      <c:pt idx="8862">
                        <c:v>14.1792</c:v>
                      </c:pt>
                      <c:pt idx="8863">
                        <c:v>14.180800000000001</c:v>
                      </c:pt>
                      <c:pt idx="8864">
                        <c:v>14.182400000000001</c:v>
                      </c:pt>
                      <c:pt idx="8865">
                        <c:v>14.184000000000001</c:v>
                      </c:pt>
                      <c:pt idx="8866">
                        <c:v>14.185600000000001</c:v>
                      </c:pt>
                      <c:pt idx="8867">
                        <c:v>14.187200000000001</c:v>
                      </c:pt>
                      <c:pt idx="8868">
                        <c:v>14.188800000000001</c:v>
                      </c:pt>
                      <c:pt idx="8869">
                        <c:v>14.1904</c:v>
                      </c:pt>
                      <c:pt idx="8870">
                        <c:v>14.192</c:v>
                      </c:pt>
                      <c:pt idx="8871">
                        <c:v>14.1936</c:v>
                      </c:pt>
                      <c:pt idx="8872">
                        <c:v>14.1952</c:v>
                      </c:pt>
                      <c:pt idx="8873">
                        <c:v>14.196800000000001</c:v>
                      </c:pt>
                      <c:pt idx="8874">
                        <c:v>14.198400000000001</c:v>
                      </c:pt>
                      <c:pt idx="8875">
                        <c:v>14.200000000000001</c:v>
                      </c:pt>
                      <c:pt idx="8876">
                        <c:v>14.201600000000001</c:v>
                      </c:pt>
                      <c:pt idx="8877">
                        <c:v>14.203200000000001</c:v>
                      </c:pt>
                      <c:pt idx="8878">
                        <c:v>14.204800000000001</c:v>
                      </c:pt>
                      <c:pt idx="8879">
                        <c:v>14.2064</c:v>
                      </c:pt>
                      <c:pt idx="8880">
                        <c:v>14.208</c:v>
                      </c:pt>
                      <c:pt idx="8881">
                        <c:v>14.2096</c:v>
                      </c:pt>
                      <c:pt idx="8882">
                        <c:v>14.2112</c:v>
                      </c:pt>
                      <c:pt idx="8883">
                        <c:v>14.212800000000001</c:v>
                      </c:pt>
                      <c:pt idx="8884">
                        <c:v>14.214400000000001</c:v>
                      </c:pt>
                      <c:pt idx="8885">
                        <c:v>14.216000000000001</c:v>
                      </c:pt>
                      <c:pt idx="8886">
                        <c:v>14.217600000000001</c:v>
                      </c:pt>
                      <c:pt idx="8887">
                        <c:v>14.219200000000001</c:v>
                      </c:pt>
                      <c:pt idx="8888">
                        <c:v>14.220800000000001</c:v>
                      </c:pt>
                      <c:pt idx="8889">
                        <c:v>14.2224</c:v>
                      </c:pt>
                      <c:pt idx="8890">
                        <c:v>14.224</c:v>
                      </c:pt>
                      <c:pt idx="8891">
                        <c:v>14.2256</c:v>
                      </c:pt>
                      <c:pt idx="8892">
                        <c:v>14.2272</c:v>
                      </c:pt>
                      <c:pt idx="8893">
                        <c:v>14.228800000000001</c:v>
                      </c:pt>
                      <c:pt idx="8894">
                        <c:v>14.230400000000001</c:v>
                      </c:pt>
                      <c:pt idx="8895">
                        <c:v>14.232000000000001</c:v>
                      </c:pt>
                      <c:pt idx="8896">
                        <c:v>14.233600000000001</c:v>
                      </c:pt>
                      <c:pt idx="8897">
                        <c:v>14.235200000000001</c:v>
                      </c:pt>
                      <c:pt idx="8898">
                        <c:v>14.236800000000001</c:v>
                      </c:pt>
                      <c:pt idx="8899">
                        <c:v>14.2384</c:v>
                      </c:pt>
                      <c:pt idx="8900">
                        <c:v>14.24</c:v>
                      </c:pt>
                      <c:pt idx="8901">
                        <c:v>14.2416</c:v>
                      </c:pt>
                      <c:pt idx="8902">
                        <c:v>14.2432</c:v>
                      </c:pt>
                      <c:pt idx="8903">
                        <c:v>14.244800000000001</c:v>
                      </c:pt>
                      <c:pt idx="8904">
                        <c:v>14.246400000000001</c:v>
                      </c:pt>
                      <c:pt idx="8905">
                        <c:v>14.248000000000001</c:v>
                      </c:pt>
                      <c:pt idx="8906">
                        <c:v>14.249600000000001</c:v>
                      </c:pt>
                      <c:pt idx="8907">
                        <c:v>14.251200000000001</c:v>
                      </c:pt>
                      <c:pt idx="8908">
                        <c:v>14.252800000000001</c:v>
                      </c:pt>
                      <c:pt idx="8909">
                        <c:v>14.2544</c:v>
                      </c:pt>
                      <c:pt idx="8910">
                        <c:v>14.256</c:v>
                      </c:pt>
                      <c:pt idx="8911">
                        <c:v>14.2576</c:v>
                      </c:pt>
                      <c:pt idx="8912">
                        <c:v>14.2592</c:v>
                      </c:pt>
                      <c:pt idx="8913">
                        <c:v>14.260800000000001</c:v>
                      </c:pt>
                      <c:pt idx="8914">
                        <c:v>14.262400000000001</c:v>
                      </c:pt>
                      <c:pt idx="8915">
                        <c:v>14.264000000000001</c:v>
                      </c:pt>
                      <c:pt idx="8916">
                        <c:v>14.265600000000001</c:v>
                      </c:pt>
                      <c:pt idx="8917">
                        <c:v>14.267200000000001</c:v>
                      </c:pt>
                      <c:pt idx="8918">
                        <c:v>14.268800000000001</c:v>
                      </c:pt>
                      <c:pt idx="8919">
                        <c:v>14.2704</c:v>
                      </c:pt>
                      <c:pt idx="8920">
                        <c:v>14.272</c:v>
                      </c:pt>
                      <c:pt idx="8921">
                        <c:v>14.2736</c:v>
                      </c:pt>
                      <c:pt idx="8922">
                        <c:v>14.2752</c:v>
                      </c:pt>
                      <c:pt idx="8923">
                        <c:v>14.276800000000001</c:v>
                      </c:pt>
                      <c:pt idx="8924">
                        <c:v>14.278400000000001</c:v>
                      </c:pt>
                      <c:pt idx="8925">
                        <c:v>14.280000000000001</c:v>
                      </c:pt>
                      <c:pt idx="8926">
                        <c:v>14.281600000000001</c:v>
                      </c:pt>
                      <c:pt idx="8927">
                        <c:v>14.283200000000001</c:v>
                      </c:pt>
                      <c:pt idx="8928">
                        <c:v>14.284800000000001</c:v>
                      </c:pt>
                      <c:pt idx="8929">
                        <c:v>14.2864</c:v>
                      </c:pt>
                      <c:pt idx="8930">
                        <c:v>14.288</c:v>
                      </c:pt>
                      <c:pt idx="8931">
                        <c:v>14.2896</c:v>
                      </c:pt>
                      <c:pt idx="8932">
                        <c:v>14.2912</c:v>
                      </c:pt>
                      <c:pt idx="8933">
                        <c:v>14.292800000000002</c:v>
                      </c:pt>
                      <c:pt idx="8934">
                        <c:v>14.294400000000001</c:v>
                      </c:pt>
                      <c:pt idx="8935">
                        <c:v>14.296000000000001</c:v>
                      </c:pt>
                      <c:pt idx="8936">
                        <c:v>14.297600000000001</c:v>
                      </c:pt>
                      <c:pt idx="8937">
                        <c:v>14.299200000000001</c:v>
                      </c:pt>
                      <c:pt idx="8938">
                        <c:v>14.300800000000001</c:v>
                      </c:pt>
                      <c:pt idx="8939">
                        <c:v>14.3024</c:v>
                      </c:pt>
                      <c:pt idx="8940">
                        <c:v>14.304</c:v>
                      </c:pt>
                      <c:pt idx="8941">
                        <c:v>14.3056</c:v>
                      </c:pt>
                      <c:pt idx="8942">
                        <c:v>14.3072</c:v>
                      </c:pt>
                      <c:pt idx="8943">
                        <c:v>14.308800000000002</c:v>
                      </c:pt>
                      <c:pt idx="8944">
                        <c:v>14.310400000000001</c:v>
                      </c:pt>
                      <c:pt idx="8945">
                        <c:v>14.312000000000001</c:v>
                      </c:pt>
                      <c:pt idx="8946">
                        <c:v>14.313600000000001</c:v>
                      </c:pt>
                      <c:pt idx="8947">
                        <c:v>14.315200000000001</c:v>
                      </c:pt>
                      <c:pt idx="8948">
                        <c:v>14.316800000000001</c:v>
                      </c:pt>
                      <c:pt idx="8949">
                        <c:v>14.3184</c:v>
                      </c:pt>
                      <c:pt idx="8950">
                        <c:v>14.32</c:v>
                      </c:pt>
                      <c:pt idx="8951">
                        <c:v>14.3216</c:v>
                      </c:pt>
                      <c:pt idx="8952">
                        <c:v>14.3232</c:v>
                      </c:pt>
                      <c:pt idx="8953">
                        <c:v>14.324800000000002</c:v>
                      </c:pt>
                      <c:pt idx="8954">
                        <c:v>14.326400000000001</c:v>
                      </c:pt>
                      <c:pt idx="8955">
                        <c:v>14.328000000000001</c:v>
                      </c:pt>
                      <c:pt idx="8956">
                        <c:v>14.329600000000001</c:v>
                      </c:pt>
                      <c:pt idx="8957">
                        <c:v>14.331200000000001</c:v>
                      </c:pt>
                      <c:pt idx="8958">
                        <c:v>14.332800000000001</c:v>
                      </c:pt>
                      <c:pt idx="8959">
                        <c:v>14.3344</c:v>
                      </c:pt>
                      <c:pt idx="8960">
                        <c:v>14.336</c:v>
                      </c:pt>
                      <c:pt idx="8961">
                        <c:v>14.3376</c:v>
                      </c:pt>
                      <c:pt idx="8962">
                        <c:v>14.3392</c:v>
                      </c:pt>
                      <c:pt idx="8963">
                        <c:v>14.340800000000002</c:v>
                      </c:pt>
                      <c:pt idx="8964">
                        <c:v>14.342400000000001</c:v>
                      </c:pt>
                      <c:pt idx="8965">
                        <c:v>14.344000000000001</c:v>
                      </c:pt>
                      <c:pt idx="8966">
                        <c:v>14.345600000000001</c:v>
                      </c:pt>
                      <c:pt idx="8967">
                        <c:v>14.347200000000001</c:v>
                      </c:pt>
                      <c:pt idx="8968">
                        <c:v>14.348800000000001</c:v>
                      </c:pt>
                      <c:pt idx="8969">
                        <c:v>14.3504</c:v>
                      </c:pt>
                      <c:pt idx="8970">
                        <c:v>14.352</c:v>
                      </c:pt>
                      <c:pt idx="8971">
                        <c:v>14.3536</c:v>
                      </c:pt>
                      <c:pt idx="8972">
                        <c:v>14.3552</c:v>
                      </c:pt>
                      <c:pt idx="8973">
                        <c:v>14.356800000000002</c:v>
                      </c:pt>
                      <c:pt idx="8974">
                        <c:v>14.358400000000001</c:v>
                      </c:pt>
                      <c:pt idx="8975">
                        <c:v>14.360000000000001</c:v>
                      </c:pt>
                      <c:pt idx="8976">
                        <c:v>14.361600000000001</c:v>
                      </c:pt>
                      <c:pt idx="8977">
                        <c:v>14.363200000000001</c:v>
                      </c:pt>
                      <c:pt idx="8978">
                        <c:v>14.364800000000001</c:v>
                      </c:pt>
                      <c:pt idx="8979">
                        <c:v>14.366400000000001</c:v>
                      </c:pt>
                      <c:pt idx="8980">
                        <c:v>14.368</c:v>
                      </c:pt>
                      <c:pt idx="8981">
                        <c:v>14.3696</c:v>
                      </c:pt>
                      <c:pt idx="8982">
                        <c:v>14.3712</c:v>
                      </c:pt>
                      <c:pt idx="8983">
                        <c:v>14.372800000000002</c:v>
                      </c:pt>
                      <c:pt idx="8984">
                        <c:v>14.374400000000001</c:v>
                      </c:pt>
                      <c:pt idx="8985">
                        <c:v>14.376000000000001</c:v>
                      </c:pt>
                      <c:pt idx="8986">
                        <c:v>14.377600000000001</c:v>
                      </c:pt>
                      <c:pt idx="8987">
                        <c:v>14.379200000000001</c:v>
                      </c:pt>
                      <c:pt idx="8988">
                        <c:v>14.380800000000001</c:v>
                      </c:pt>
                      <c:pt idx="8989">
                        <c:v>14.382400000000001</c:v>
                      </c:pt>
                      <c:pt idx="8990">
                        <c:v>14.384</c:v>
                      </c:pt>
                      <c:pt idx="8991">
                        <c:v>14.3856</c:v>
                      </c:pt>
                      <c:pt idx="8992">
                        <c:v>14.3872</c:v>
                      </c:pt>
                      <c:pt idx="8993">
                        <c:v>14.3888</c:v>
                      </c:pt>
                      <c:pt idx="8994">
                        <c:v>14.390400000000001</c:v>
                      </c:pt>
                      <c:pt idx="8995">
                        <c:v>14.392000000000001</c:v>
                      </c:pt>
                      <c:pt idx="8996">
                        <c:v>14.393600000000001</c:v>
                      </c:pt>
                      <c:pt idx="8997">
                        <c:v>14.395200000000001</c:v>
                      </c:pt>
                      <c:pt idx="8998">
                        <c:v>14.396800000000001</c:v>
                      </c:pt>
                      <c:pt idx="8999">
                        <c:v>14.398400000000001</c:v>
                      </c:pt>
                      <c:pt idx="9000">
                        <c:v>14.4</c:v>
                      </c:pt>
                      <c:pt idx="9001">
                        <c:v>14.4016</c:v>
                      </c:pt>
                      <c:pt idx="9002">
                        <c:v>14.4032</c:v>
                      </c:pt>
                      <c:pt idx="9003">
                        <c:v>14.4048</c:v>
                      </c:pt>
                      <c:pt idx="9004">
                        <c:v>14.406400000000001</c:v>
                      </c:pt>
                      <c:pt idx="9005">
                        <c:v>14.408000000000001</c:v>
                      </c:pt>
                      <c:pt idx="9006">
                        <c:v>14.409600000000001</c:v>
                      </c:pt>
                      <c:pt idx="9007">
                        <c:v>14.411200000000001</c:v>
                      </c:pt>
                      <c:pt idx="9008">
                        <c:v>14.412800000000001</c:v>
                      </c:pt>
                      <c:pt idx="9009">
                        <c:v>14.414400000000001</c:v>
                      </c:pt>
                      <c:pt idx="9010">
                        <c:v>14.416</c:v>
                      </c:pt>
                      <c:pt idx="9011">
                        <c:v>14.4176</c:v>
                      </c:pt>
                      <c:pt idx="9012">
                        <c:v>14.4192</c:v>
                      </c:pt>
                      <c:pt idx="9013">
                        <c:v>14.4208</c:v>
                      </c:pt>
                      <c:pt idx="9014">
                        <c:v>14.422400000000001</c:v>
                      </c:pt>
                      <c:pt idx="9015">
                        <c:v>14.424000000000001</c:v>
                      </c:pt>
                      <c:pt idx="9016">
                        <c:v>14.425600000000001</c:v>
                      </c:pt>
                      <c:pt idx="9017">
                        <c:v>14.427200000000001</c:v>
                      </c:pt>
                      <c:pt idx="9018">
                        <c:v>14.428800000000001</c:v>
                      </c:pt>
                      <c:pt idx="9019">
                        <c:v>14.430400000000001</c:v>
                      </c:pt>
                      <c:pt idx="9020">
                        <c:v>14.432</c:v>
                      </c:pt>
                      <c:pt idx="9021">
                        <c:v>14.4336</c:v>
                      </c:pt>
                      <c:pt idx="9022">
                        <c:v>14.4352</c:v>
                      </c:pt>
                      <c:pt idx="9023">
                        <c:v>14.4368</c:v>
                      </c:pt>
                      <c:pt idx="9024">
                        <c:v>14.438400000000001</c:v>
                      </c:pt>
                      <c:pt idx="9025">
                        <c:v>14.440000000000001</c:v>
                      </c:pt>
                      <c:pt idx="9026">
                        <c:v>14.441600000000001</c:v>
                      </c:pt>
                      <c:pt idx="9027">
                        <c:v>14.443200000000001</c:v>
                      </c:pt>
                      <c:pt idx="9028">
                        <c:v>14.444800000000001</c:v>
                      </c:pt>
                      <c:pt idx="9029">
                        <c:v>14.446400000000001</c:v>
                      </c:pt>
                      <c:pt idx="9030">
                        <c:v>14.448</c:v>
                      </c:pt>
                      <c:pt idx="9031">
                        <c:v>14.4496</c:v>
                      </c:pt>
                      <c:pt idx="9032">
                        <c:v>14.4512</c:v>
                      </c:pt>
                      <c:pt idx="9033">
                        <c:v>14.4528</c:v>
                      </c:pt>
                      <c:pt idx="9034">
                        <c:v>14.454400000000001</c:v>
                      </c:pt>
                      <c:pt idx="9035">
                        <c:v>14.456000000000001</c:v>
                      </c:pt>
                      <c:pt idx="9036">
                        <c:v>14.457600000000001</c:v>
                      </c:pt>
                      <c:pt idx="9037">
                        <c:v>14.459200000000001</c:v>
                      </c:pt>
                      <c:pt idx="9038">
                        <c:v>14.460800000000001</c:v>
                      </c:pt>
                      <c:pt idx="9039">
                        <c:v>14.462400000000001</c:v>
                      </c:pt>
                      <c:pt idx="9040">
                        <c:v>14.464</c:v>
                      </c:pt>
                      <c:pt idx="9041">
                        <c:v>14.4656</c:v>
                      </c:pt>
                      <c:pt idx="9042">
                        <c:v>14.4672</c:v>
                      </c:pt>
                      <c:pt idx="9043">
                        <c:v>14.4688</c:v>
                      </c:pt>
                      <c:pt idx="9044">
                        <c:v>14.470400000000001</c:v>
                      </c:pt>
                      <c:pt idx="9045">
                        <c:v>14.472000000000001</c:v>
                      </c:pt>
                      <c:pt idx="9046">
                        <c:v>14.473600000000001</c:v>
                      </c:pt>
                      <c:pt idx="9047">
                        <c:v>14.475200000000001</c:v>
                      </c:pt>
                      <c:pt idx="9048">
                        <c:v>14.476800000000001</c:v>
                      </c:pt>
                      <c:pt idx="9049">
                        <c:v>14.478400000000001</c:v>
                      </c:pt>
                      <c:pt idx="9050">
                        <c:v>14.48</c:v>
                      </c:pt>
                      <c:pt idx="9051">
                        <c:v>14.4816</c:v>
                      </c:pt>
                      <c:pt idx="9052">
                        <c:v>14.4832</c:v>
                      </c:pt>
                      <c:pt idx="9053">
                        <c:v>14.4848</c:v>
                      </c:pt>
                      <c:pt idx="9054">
                        <c:v>14.486400000000001</c:v>
                      </c:pt>
                      <c:pt idx="9055">
                        <c:v>14.488000000000001</c:v>
                      </c:pt>
                      <c:pt idx="9056">
                        <c:v>14.489600000000001</c:v>
                      </c:pt>
                      <c:pt idx="9057">
                        <c:v>14.491200000000001</c:v>
                      </c:pt>
                      <c:pt idx="9058">
                        <c:v>14.492800000000001</c:v>
                      </c:pt>
                      <c:pt idx="9059">
                        <c:v>14.494400000000001</c:v>
                      </c:pt>
                      <c:pt idx="9060">
                        <c:v>14.496</c:v>
                      </c:pt>
                      <c:pt idx="9061">
                        <c:v>14.4976</c:v>
                      </c:pt>
                      <c:pt idx="9062">
                        <c:v>14.4992</c:v>
                      </c:pt>
                      <c:pt idx="9063">
                        <c:v>14.5008</c:v>
                      </c:pt>
                      <c:pt idx="9064">
                        <c:v>14.502400000000002</c:v>
                      </c:pt>
                      <c:pt idx="9065">
                        <c:v>14.504000000000001</c:v>
                      </c:pt>
                      <c:pt idx="9066">
                        <c:v>14.505600000000001</c:v>
                      </c:pt>
                      <c:pt idx="9067">
                        <c:v>14.507200000000001</c:v>
                      </c:pt>
                      <c:pt idx="9068">
                        <c:v>14.508800000000001</c:v>
                      </c:pt>
                      <c:pt idx="9069">
                        <c:v>14.510400000000001</c:v>
                      </c:pt>
                      <c:pt idx="9070">
                        <c:v>14.512</c:v>
                      </c:pt>
                      <c:pt idx="9071">
                        <c:v>14.5136</c:v>
                      </c:pt>
                      <c:pt idx="9072">
                        <c:v>14.5152</c:v>
                      </c:pt>
                      <c:pt idx="9073">
                        <c:v>14.5168</c:v>
                      </c:pt>
                      <c:pt idx="9074">
                        <c:v>14.518400000000002</c:v>
                      </c:pt>
                      <c:pt idx="9075">
                        <c:v>14.520000000000001</c:v>
                      </c:pt>
                      <c:pt idx="9076">
                        <c:v>14.521600000000001</c:v>
                      </c:pt>
                      <c:pt idx="9077">
                        <c:v>14.523200000000001</c:v>
                      </c:pt>
                      <c:pt idx="9078">
                        <c:v>14.524800000000001</c:v>
                      </c:pt>
                      <c:pt idx="9079">
                        <c:v>14.526400000000001</c:v>
                      </c:pt>
                      <c:pt idx="9080">
                        <c:v>14.528</c:v>
                      </c:pt>
                      <c:pt idx="9081">
                        <c:v>14.5296</c:v>
                      </c:pt>
                      <c:pt idx="9082">
                        <c:v>14.5312</c:v>
                      </c:pt>
                      <c:pt idx="9083">
                        <c:v>14.5328</c:v>
                      </c:pt>
                      <c:pt idx="9084">
                        <c:v>14.534400000000002</c:v>
                      </c:pt>
                      <c:pt idx="9085">
                        <c:v>14.536000000000001</c:v>
                      </c:pt>
                      <c:pt idx="9086">
                        <c:v>14.537600000000001</c:v>
                      </c:pt>
                      <c:pt idx="9087">
                        <c:v>14.539200000000001</c:v>
                      </c:pt>
                      <c:pt idx="9088">
                        <c:v>14.540800000000001</c:v>
                      </c:pt>
                      <c:pt idx="9089">
                        <c:v>14.542400000000001</c:v>
                      </c:pt>
                      <c:pt idx="9090">
                        <c:v>14.544</c:v>
                      </c:pt>
                      <c:pt idx="9091">
                        <c:v>14.5456</c:v>
                      </c:pt>
                      <c:pt idx="9092">
                        <c:v>14.5472</c:v>
                      </c:pt>
                      <c:pt idx="9093">
                        <c:v>14.5488</c:v>
                      </c:pt>
                      <c:pt idx="9094">
                        <c:v>14.550400000000002</c:v>
                      </c:pt>
                      <c:pt idx="9095">
                        <c:v>14.552000000000001</c:v>
                      </c:pt>
                      <c:pt idx="9096">
                        <c:v>14.553600000000001</c:v>
                      </c:pt>
                      <c:pt idx="9097">
                        <c:v>14.555200000000001</c:v>
                      </c:pt>
                      <c:pt idx="9098">
                        <c:v>14.556800000000001</c:v>
                      </c:pt>
                      <c:pt idx="9099">
                        <c:v>14.558400000000001</c:v>
                      </c:pt>
                      <c:pt idx="9100">
                        <c:v>14.56</c:v>
                      </c:pt>
                      <c:pt idx="9101">
                        <c:v>14.5616</c:v>
                      </c:pt>
                      <c:pt idx="9102">
                        <c:v>14.5632</c:v>
                      </c:pt>
                      <c:pt idx="9103">
                        <c:v>14.5648</c:v>
                      </c:pt>
                      <c:pt idx="9104">
                        <c:v>14.566400000000002</c:v>
                      </c:pt>
                      <c:pt idx="9105">
                        <c:v>14.568000000000001</c:v>
                      </c:pt>
                      <c:pt idx="9106">
                        <c:v>14.569600000000001</c:v>
                      </c:pt>
                      <c:pt idx="9107">
                        <c:v>14.571200000000001</c:v>
                      </c:pt>
                      <c:pt idx="9108">
                        <c:v>14.572800000000001</c:v>
                      </c:pt>
                      <c:pt idx="9109">
                        <c:v>14.574400000000001</c:v>
                      </c:pt>
                      <c:pt idx="9110">
                        <c:v>14.576000000000001</c:v>
                      </c:pt>
                      <c:pt idx="9111">
                        <c:v>14.5776</c:v>
                      </c:pt>
                      <c:pt idx="9112">
                        <c:v>14.5792</c:v>
                      </c:pt>
                      <c:pt idx="9113">
                        <c:v>14.5808</c:v>
                      </c:pt>
                      <c:pt idx="9114">
                        <c:v>14.582400000000002</c:v>
                      </c:pt>
                      <c:pt idx="9115">
                        <c:v>14.584000000000001</c:v>
                      </c:pt>
                      <c:pt idx="9116">
                        <c:v>14.585600000000001</c:v>
                      </c:pt>
                      <c:pt idx="9117">
                        <c:v>14.587200000000001</c:v>
                      </c:pt>
                      <c:pt idx="9118">
                        <c:v>14.588800000000001</c:v>
                      </c:pt>
                      <c:pt idx="9119">
                        <c:v>14.590400000000001</c:v>
                      </c:pt>
                      <c:pt idx="9120">
                        <c:v>14.592000000000001</c:v>
                      </c:pt>
                      <c:pt idx="9121">
                        <c:v>14.5936</c:v>
                      </c:pt>
                      <c:pt idx="9122">
                        <c:v>14.5952</c:v>
                      </c:pt>
                      <c:pt idx="9123">
                        <c:v>14.5968</c:v>
                      </c:pt>
                      <c:pt idx="9124">
                        <c:v>14.5984</c:v>
                      </c:pt>
                      <c:pt idx="9125">
                        <c:v>14.600000000000001</c:v>
                      </c:pt>
                      <c:pt idx="9126">
                        <c:v>14.601600000000001</c:v>
                      </c:pt>
                      <c:pt idx="9127">
                        <c:v>14.603200000000001</c:v>
                      </c:pt>
                      <c:pt idx="9128">
                        <c:v>14.604800000000001</c:v>
                      </c:pt>
                      <c:pt idx="9129">
                        <c:v>14.606400000000001</c:v>
                      </c:pt>
                      <c:pt idx="9130">
                        <c:v>14.608000000000001</c:v>
                      </c:pt>
                      <c:pt idx="9131">
                        <c:v>14.6096</c:v>
                      </c:pt>
                      <c:pt idx="9132">
                        <c:v>14.6112</c:v>
                      </c:pt>
                      <c:pt idx="9133">
                        <c:v>14.6128</c:v>
                      </c:pt>
                      <c:pt idx="9134">
                        <c:v>14.6144</c:v>
                      </c:pt>
                      <c:pt idx="9135">
                        <c:v>14.616000000000001</c:v>
                      </c:pt>
                      <c:pt idx="9136">
                        <c:v>14.617600000000001</c:v>
                      </c:pt>
                      <c:pt idx="9137">
                        <c:v>14.619200000000001</c:v>
                      </c:pt>
                      <c:pt idx="9138">
                        <c:v>14.620800000000001</c:v>
                      </c:pt>
                      <c:pt idx="9139">
                        <c:v>14.622400000000001</c:v>
                      </c:pt>
                      <c:pt idx="9140">
                        <c:v>14.624000000000001</c:v>
                      </c:pt>
                      <c:pt idx="9141">
                        <c:v>14.6256</c:v>
                      </c:pt>
                      <c:pt idx="9142">
                        <c:v>14.6272</c:v>
                      </c:pt>
                      <c:pt idx="9143">
                        <c:v>14.6288</c:v>
                      </c:pt>
                      <c:pt idx="9144">
                        <c:v>14.6304</c:v>
                      </c:pt>
                      <c:pt idx="9145">
                        <c:v>14.632000000000001</c:v>
                      </c:pt>
                      <c:pt idx="9146">
                        <c:v>14.633600000000001</c:v>
                      </c:pt>
                      <c:pt idx="9147">
                        <c:v>14.635200000000001</c:v>
                      </c:pt>
                      <c:pt idx="9148">
                        <c:v>14.636800000000001</c:v>
                      </c:pt>
                      <c:pt idx="9149">
                        <c:v>14.638400000000001</c:v>
                      </c:pt>
                      <c:pt idx="9150">
                        <c:v>14.64</c:v>
                      </c:pt>
                      <c:pt idx="9151">
                        <c:v>14.6416</c:v>
                      </c:pt>
                      <c:pt idx="9152">
                        <c:v>14.6432</c:v>
                      </c:pt>
                      <c:pt idx="9153">
                        <c:v>14.6448</c:v>
                      </c:pt>
                      <c:pt idx="9154">
                        <c:v>14.6464</c:v>
                      </c:pt>
                      <c:pt idx="9155">
                        <c:v>14.648000000000001</c:v>
                      </c:pt>
                      <c:pt idx="9156">
                        <c:v>14.649600000000001</c:v>
                      </c:pt>
                      <c:pt idx="9157">
                        <c:v>14.651200000000001</c:v>
                      </c:pt>
                      <c:pt idx="9158">
                        <c:v>14.652800000000001</c:v>
                      </c:pt>
                      <c:pt idx="9159">
                        <c:v>14.654400000000001</c:v>
                      </c:pt>
                      <c:pt idx="9160">
                        <c:v>14.656000000000001</c:v>
                      </c:pt>
                      <c:pt idx="9161">
                        <c:v>14.6576</c:v>
                      </c:pt>
                      <c:pt idx="9162">
                        <c:v>14.6592</c:v>
                      </c:pt>
                      <c:pt idx="9163">
                        <c:v>14.6608</c:v>
                      </c:pt>
                      <c:pt idx="9164">
                        <c:v>14.6624</c:v>
                      </c:pt>
                      <c:pt idx="9165">
                        <c:v>14.664000000000001</c:v>
                      </c:pt>
                      <c:pt idx="9166">
                        <c:v>14.665600000000001</c:v>
                      </c:pt>
                      <c:pt idx="9167">
                        <c:v>14.667200000000001</c:v>
                      </c:pt>
                      <c:pt idx="9168">
                        <c:v>14.668800000000001</c:v>
                      </c:pt>
                      <c:pt idx="9169">
                        <c:v>14.670400000000001</c:v>
                      </c:pt>
                      <c:pt idx="9170">
                        <c:v>14.672000000000001</c:v>
                      </c:pt>
                      <c:pt idx="9171">
                        <c:v>14.6736</c:v>
                      </c:pt>
                      <c:pt idx="9172">
                        <c:v>14.6752</c:v>
                      </c:pt>
                      <c:pt idx="9173">
                        <c:v>14.6768</c:v>
                      </c:pt>
                      <c:pt idx="9174">
                        <c:v>14.6784</c:v>
                      </c:pt>
                      <c:pt idx="9175">
                        <c:v>14.680000000000001</c:v>
                      </c:pt>
                      <c:pt idx="9176">
                        <c:v>14.681600000000001</c:v>
                      </c:pt>
                      <c:pt idx="9177">
                        <c:v>14.683200000000001</c:v>
                      </c:pt>
                      <c:pt idx="9178">
                        <c:v>14.684800000000001</c:v>
                      </c:pt>
                      <c:pt idx="9179">
                        <c:v>14.686400000000001</c:v>
                      </c:pt>
                      <c:pt idx="9180">
                        <c:v>14.688000000000001</c:v>
                      </c:pt>
                      <c:pt idx="9181">
                        <c:v>14.6896</c:v>
                      </c:pt>
                      <c:pt idx="9182">
                        <c:v>14.6912</c:v>
                      </c:pt>
                      <c:pt idx="9183">
                        <c:v>14.6928</c:v>
                      </c:pt>
                      <c:pt idx="9184">
                        <c:v>14.6944</c:v>
                      </c:pt>
                      <c:pt idx="9185">
                        <c:v>14.696000000000002</c:v>
                      </c:pt>
                      <c:pt idx="9186">
                        <c:v>14.697600000000001</c:v>
                      </c:pt>
                      <c:pt idx="9187">
                        <c:v>14.699200000000001</c:v>
                      </c:pt>
                      <c:pt idx="9188">
                        <c:v>14.700800000000001</c:v>
                      </c:pt>
                      <c:pt idx="9189">
                        <c:v>14.702400000000001</c:v>
                      </c:pt>
                      <c:pt idx="9190">
                        <c:v>14.704000000000001</c:v>
                      </c:pt>
                      <c:pt idx="9191">
                        <c:v>14.7056</c:v>
                      </c:pt>
                      <c:pt idx="9192">
                        <c:v>14.7072</c:v>
                      </c:pt>
                      <c:pt idx="9193">
                        <c:v>14.7088</c:v>
                      </c:pt>
                      <c:pt idx="9194">
                        <c:v>14.7104</c:v>
                      </c:pt>
                      <c:pt idx="9195">
                        <c:v>14.712000000000002</c:v>
                      </c:pt>
                      <c:pt idx="9196">
                        <c:v>14.713600000000001</c:v>
                      </c:pt>
                      <c:pt idx="9197">
                        <c:v>14.715200000000001</c:v>
                      </c:pt>
                      <c:pt idx="9198">
                        <c:v>14.716800000000001</c:v>
                      </c:pt>
                      <c:pt idx="9199">
                        <c:v>14.718400000000001</c:v>
                      </c:pt>
                      <c:pt idx="9200">
                        <c:v>14.72</c:v>
                      </c:pt>
                      <c:pt idx="9201">
                        <c:v>14.7216</c:v>
                      </c:pt>
                      <c:pt idx="9202">
                        <c:v>14.7232</c:v>
                      </c:pt>
                      <c:pt idx="9203">
                        <c:v>14.7248</c:v>
                      </c:pt>
                      <c:pt idx="9204">
                        <c:v>14.7264</c:v>
                      </c:pt>
                      <c:pt idx="9205">
                        <c:v>14.728000000000002</c:v>
                      </c:pt>
                      <c:pt idx="9206">
                        <c:v>14.729600000000001</c:v>
                      </c:pt>
                      <c:pt idx="9207">
                        <c:v>14.731200000000001</c:v>
                      </c:pt>
                      <c:pt idx="9208">
                        <c:v>14.732800000000001</c:v>
                      </c:pt>
                      <c:pt idx="9209">
                        <c:v>14.734400000000001</c:v>
                      </c:pt>
                      <c:pt idx="9210">
                        <c:v>14.736000000000001</c:v>
                      </c:pt>
                      <c:pt idx="9211">
                        <c:v>14.7376</c:v>
                      </c:pt>
                      <c:pt idx="9212">
                        <c:v>14.7392</c:v>
                      </c:pt>
                      <c:pt idx="9213">
                        <c:v>14.7408</c:v>
                      </c:pt>
                      <c:pt idx="9214">
                        <c:v>14.7424</c:v>
                      </c:pt>
                      <c:pt idx="9215">
                        <c:v>14.744000000000002</c:v>
                      </c:pt>
                      <c:pt idx="9216">
                        <c:v>14.745600000000001</c:v>
                      </c:pt>
                      <c:pt idx="9217">
                        <c:v>14.747200000000001</c:v>
                      </c:pt>
                      <c:pt idx="9218">
                        <c:v>14.748800000000001</c:v>
                      </c:pt>
                      <c:pt idx="9219">
                        <c:v>14.750400000000001</c:v>
                      </c:pt>
                      <c:pt idx="9220">
                        <c:v>14.752000000000001</c:v>
                      </c:pt>
                      <c:pt idx="9221">
                        <c:v>14.7536</c:v>
                      </c:pt>
                      <c:pt idx="9222">
                        <c:v>14.7552</c:v>
                      </c:pt>
                      <c:pt idx="9223">
                        <c:v>14.7568</c:v>
                      </c:pt>
                      <c:pt idx="9224">
                        <c:v>14.7584</c:v>
                      </c:pt>
                      <c:pt idx="9225">
                        <c:v>14.760000000000002</c:v>
                      </c:pt>
                      <c:pt idx="9226">
                        <c:v>14.761600000000001</c:v>
                      </c:pt>
                      <c:pt idx="9227">
                        <c:v>14.763200000000001</c:v>
                      </c:pt>
                      <c:pt idx="9228">
                        <c:v>14.764800000000001</c:v>
                      </c:pt>
                      <c:pt idx="9229">
                        <c:v>14.766400000000001</c:v>
                      </c:pt>
                      <c:pt idx="9230">
                        <c:v>14.768000000000001</c:v>
                      </c:pt>
                      <c:pt idx="9231">
                        <c:v>14.769600000000001</c:v>
                      </c:pt>
                      <c:pt idx="9232">
                        <c:v>14.7712</c:v>
                      </c:pt>
                      <c:pt idx="9233">
                        <c:v>14.7728</c:v>
                      </c:pt>
                      <c:pt idx="9234">
                        <c:v>14.7744</c:v>
                      </c:pt>
                      <c:pt idx="9235">
                        <c:v>14.776000000000002</c:v>
                      </c:pt>
                      <c:pt idx="9236">
                        <c:v>14.777600000000001</c:v>
                      </c:pt>
                      <c:pt idx="9237">
                        <c:v>14.779200000000001</c:v>
                      </c:pt>
                      <c:pt idx="9238">
                        <c:v>14.780800000000001</c:v>
                      </c:pt>
                      <c:pt idx="9239">
                        <c:v>14.782400000000001</c:v>
                      </c:pt>
                      <c:pt idx="9240">
                        <c:v>14.784000000000001</c:v>
                      </c:pt>
                      <c:pt idx="9241">
                        <c:v>14.785600000000001</c:v>
                      </c:pt>
                      <c:pt idx="9242">
                        <c:v>14.7872</c:v>
                      </c:pt>
                      <c:pt idx="9243">
                        <c:v>14.7888</c:v>
                      </c:pt>
                      <c:pt idx="9244">
                        <c:v>14.7904</c:v>
                      </c:pt>
                      <c:pt idx="9245">
                        <c:v>14.792000000000002</c:v>
                      </c:pt>
                      <c:pt idx="9246">
                        <c:v>14.793600000000001</c:v>
                      </c:pt>
                      <c:pt idx="9247">
                        <c:v>14.795200000000001</c:v>
                      </c:pt>
                      <c:pt idx="9248">
                        <c:v>14.796800000000001</c:v>
                      </c:pt>
                      <c:pt idx="9249">
                        <c:v>14.798400000000001</c:v>
                      </c:pt>
                      <c:pt idx="9250">
                        <c:v>14.8</c:v>
                      </c:pt>
                      <c:pt idx="9251">
                        <c:v>14.801600000000001</c:v>
                      </c:pt>
                      <c:pt idx="9252">
                        <c:v>14.8032</c:v>
                      </c:pt>
                      <c:pt idx="9253">
                        <c:v>14.8048</c:v>
                      </c:pt>
                      <c:pt idx="9254">
                        <c:v>14.8064</c:v>
                      </c:pt>
                      <c:pt idx="9255">
                        <c:v>14.808</c:v>
                      </c:pt>
                      <c:pt idx="9256">
                        <c:v>14.809600000000001</c:v>
                      </c:pt>
                      <c:pt idx="9257">
                        <c:v>14.811200000000001</c:v>
                      </c:pt>
                      <c:pt idx="9258">
                        <c:v>14.812800000000001</c:v>
                      </c:pt>
                      <c:pt idx="9259">
                        <c:v>14.814400000000001</c:v>
                      </c:pt>
                      <c:pt idx="9260">
                        <c:v>14.816000000000001</c:v>
                      </c:pt>
                      <c:pt idx="9261">
                        <c:v>14.817600000000001</c:v>
                      </c:pt>
                      <c:pt idx="9262">
                        <c:v>14.8192</c:v>
                      </c:pt>
                      <c:pt idx="9263">
                        <c:v>14.8208</c:v>
                      </c:pt>
                      <c:pt idx="9264">
                        <c:v>14.8224</c:v>
                      </c:pt>
                      <c:pt idx="9265">
                        <c:v>14.824</c:v>
                      </c:pt>
                      <c:pt idx="9266">
                        <c:v>14.825600000000001</c:v>
                      </c:pt>
                      <c:pt idx="9267">
                        <c:v>14.827200000000001</c:v>
                      </c:pt>
                      <c:pt idx="9268">
                        <c:v>14.828800000000001</c:v>
                      </c:pt>
                      <c:pt idx="9269">
                        <c:v>14.830400000000001</c:v>
                      </c:pt>
                      <c:pt idx="9270">
                        <c:v>14.832000000000001</c:v>
                      </c:pt>
                      <c:pt idx="9271">
                        <c:v>14.833600000000001</c:v>
                      </c:pt>
                      <c:pt idx="9272">
                        <c:v>14.8352</c:v>
                      </c:pt>
                      <c:pt idx="9273">
                        <c:v>14.8368</c:v>
                      </c:pt>
                      <c:pt idx="9274">
                        <c:v>14.8384</c:v>
                      </c:pt>
                      <c:pt idx="9275">
                        <c:v>14.84</c:v>
                      </c:pt>
                      <c:pt idx="9276">
                        <c:v>14.841600000000001</c:v>
                      </c:pt>
                      <c:pt idx="9277">
                        <c:v>14.843200000000001</c:v>
                      </c:pt>
                      <c:pt idx="9278">
                        <c:v>14.844800000000001</c:v>
                      </c:pt>
                      <c:pt idx="9279">
                        <c:v>14.846400000000001</c:v>
                      </c:pt>
                      <c:pt idx="9280">
                        <c:v>14.848000000000001</c:v>
                      </c:pt>
                      <c:pt idx="9281">
                        <c:v>14.849600000000001</c:v>
                      </c:pt>
                      <c:pt idx="9282">
                        <c:v>14.8512</c:v>
                      </c:pt>
                      <c:pt idx="9283">
                        <c:v>14.8528</c:v>
                      </c:pt>
                      <c:pt idx="9284">
                        <c:v>14.8544</c:v>
                      </c:pt>
                      <c:pt idx="9285">
                        <c:v>14.856</c:v>
                      </c:pt>
                      <c:pt idx="9286">
                        <c:v>14.857600000000001</c:v>
                      </c:pt>
                      <c:pt idx="9287">
                        <c:v>14.859200000000001</c:v>
                      </c:pt>
                      <c:pt idx="9288">
                        <c:v>14.860800000000001</c:v>
                      </c:pt>
                      <c:pt idx="9289">
                        <c:v>14.862400000000001</c:v>
                      </c:pt>
                      <c:pt idx="9290">
                        <c:v>14.864000000000001</c:v>
                      </c:pt>
                      <c:pt idx="9291">
                        <c:v>14.865600000000001</c:v>
                      </c:pt>
                      <c:pt idx="9292">
                        <c:v>14.8672</c:v>
                      </c:pt>
                      <c:pt idx="9293">
                        <c:v>14.8688</c:v>
                      </c:pt>
                      <c:pt idx="9294">
                        <c:v>14.8704</c:v>
                      </c:pt>
                      <c:pt idx="9295">
                        <c:v>14.872</c:v>
                      </c:pt>
                      <c:pt idx="9296">
                        <c:v>14.873600000000001</c:v>
                      </c:pt>
                      <c:pt idx="9297">
                        <c:v>14.875200000000001</c:v>
                      </c:pt>
                      <c:pt idx="9298">
                        <c:v>14.876800000000001</c:v>
                      </c:pt>
                      <c:pt idx="9299">
                        <c:v>14.878400000000001</c:v>
                      </c:pt>
                      <c:pt idx="9300">
                        <c:v>14.88</c:v>
                      </c:pt>
                      <c:pt idx="9301">
                        <c:v>14.881600000000001</c:v>
                      </c:pt>
                      <c:pt idx="9302">
                        <c:v>14.8832</c:v>
                      </c:pt>
                      <c:pt idx="9303">
                        <c:v>14.8848</c:v>
                      </c:pt>
                      <c:pt idx="9304">
                        <c:v>14.8864</c:v>
                      </c:pt>
                      <c:pt idx="9305">
                        <c:v>14.888</c:v>
                      </c:pt>
                      <c:pt idx="9306">
                        <c:v>14.889600000000002</c:v>
                      </c:pt>
                      <c:pt idx="9307">
                        <c:v>14.891200000000001</c:v>
                      </c:pt>
                      <c:pt idx="9308">
                        <c:v>14.892800000000001</c:v>
                      </c:pt>
                      <c:pt idx="9309">
                        <c:v>14.894400000000001</c:v>
                      </c:pt>
                      <c:pt idx="9310">
                        <c:v>14.896000000000001</c:v>
                      </c:pt>
                      <c:pt idx="9311">
                        <c:v>14.897600000000001</c:v>
                      </c:pt>
                      <c:pt idx="9312">
                        <c:v>14.8992</c:v>
                      </c:pt>
                      <c:pt idx="9313">
                        <c:v>14.9008</c:v>
                      </c:pt>
                      <c:pt idx="9314">
                        <c:v>14.9024</c:v>
                      </c:pt>
                      <c:pt idx="9315">
                        <c:v>14.904</c:v>
                      </c:pt>
                      <c:pt idx="9316">
                        <c:v>14.905600000000002</c:v>
                      </c:pt>
                      <c:pt idx="9317">
                        <c:v>14.907200000000001</c:v>
                      </c:pt>
                      <c:pt idx="9318">
                        <c:v>14.908800000000001</c:v>
                      </c:pt>
                      <c:pt idx="9319">
                        <c:v>14.910400000000001</c:v>
                      </c:pt>
                      <c:pt idx="9320">
                        <c:v>14.912000000000001</c:v>
                      </c:pt>
                      <c:pt idx="9321">
                        <c:v>14.913600000000001</c:v>
                      </c:pt>
                      <c:pt idx="9322">
                        <c:v>14.9152</c:v>
                      </c:pt>
                      <c:pt idx="9323">
                        <c:v>14.9168</c:v>
                      </c:pt>
                      <c:pt idx="9324">
                        <c:v>14.9184</c:v>
                      </c:pt>
                      <c:pt idx="9325">
                        <c:v>14.92</c:v>
                      </c:pt>
                      <c:pt idx="9326">
                        <c:v>14.921600000000002</c:v>
                      </c:pt>
                      <c:pt idx="9327">
                        <c:v>14.923200000000001</c:v>
                      </c:pt>
                      <c:pt idx="9328">
                        <c:v>14.924800000000001</c:v>
                      </c:pt>
                      <c:pt idx="9329">
                        <c:v>14.926400000000001</c:v>
                      </c:pt>
                      <c:pt idx="9330">
                        <c:v>14.928000000000001</c:v>
                      </c:pt>
                      <c:pt idx="9331">
                        <c:v>14.929600000000001</c:v>
                      </c:pt>
                      <c:pt idx="9332">
                        <c:v>14.9312</c:v>
                      </c:pt>
                      <c:pt idx="9333">
                        <c:v>14.9328</c:v>
                      </c:pt>
                      <c:pt idx="9334">
                        <c:v>14.9344</c:v>
                      </c:pt>
                      <c:pt idx="9335">
                        <c:v>14.936</c:v>
                      </c:pt>
                      <c:pt idx="9336">
                        <c:v>14.937600000000002</c:v>
                      </c:pt>
                      <c:pt idx="9337">
                        <c:v>14.939200000000001</c:v>
                      </c:pt>
                      <c:pt idx="9338">
                        <c:v>14.940800000000001</c:v>
                      </c:pt>
                      <c:pt idx="9339">
                        <c:v>14.942400000000001</c:v>
                      </c:pt>
                      <c:pt idx="9340">
                        <c:v>14.944000000000001</c:v>
                      </c:pt>
                      <c:pt idx="9341">
                        <c:v>14.945600000000001</c:v>
                      </c:pt>
                      <c:pt idx="9342">
                        <c:v>14.9472</c:v>
                      </c:pt>
                      <c:pt idx="9343">
                        <c:v>14.9488</c:v>
                      </c:pt>
                      <c:pt idx="9344">
                        <c:v>14.9504</c:v>
                      </c:pt>
                      <c:pt idx="9345">
                        <c:v>14.952</c:v>
                      </c:pt>
                      <c:pt idx="9346">
                        <c:v>14.953600000000002</c:v>
                      </c:pt>
                      <c:pt idx="9347">
                        <c:v>14.955200000000001</c:v>
                      </c:pt>
                      <c:pt idx="9348">
                        <c:v>14.956800000000001</c:v>
                      </c:pt>
                      <c:pt idx="9349">
                        <c:v>14.958400000000001</c:v>
                      </c:pt>
                      <c:pt idx="9350">
                        <c:v>14.96</c:v>
                      </c:pt>
                      <c:pt idx="9351">
                        <c:v>14.961600000000001</c:v>
                      </c:pt>
                      <c:pt idx="9352">
                        <c:v>14.963200000000001</c:v>
                      </c:pt>
                      <c:pt idx="9353">
                        <c:v>14.9648</c:v>
                      </c:pt>
                      <c:pt idx="9354">
                        <c:v>14.9664</c:v>
                      </c:pt>
                      <c:pt idx="9355">
                        <c:v>14.968</c:v>
                      </c:pt>
                      <c:pt idx="9356">
                        <c:v>14.969600000000002</c:v>
                      </c:pt>
                      <c:pt idx="9357">
                        <c:v>14.971200000000001</c:v>
                      </c:pt>
                      <c:pt idx="9358">
                        <c:v>14.972800000000001</c:v>
                      </c:pt>
                      <c:pt idx="9359">
                        <c:v>14.974400000000001</c:v>
                      </c:pt>
                      <c:pt idx="9360">
                        <c:v>14.976000000000001</c:v>
                      </c:pt>
                      <c:pt idx="9361">
                        <c:v>14.977600000000001</c:v>
                      </c:pt>
                      <c:pt idx="9362">
                        <c:v>14.979200000000001</c:v>
                      </c:pt>
                      <c:pt idx="9363">
                        <c:v>14.9808</c:v>
                      </c:pt>
                      <c:pt idx="9364">
                        <c:v>14.9824</c:v>
                      </c:pt>
                      <c:pt idx="9365">
                        <c:v>14.984</c:v>
                      </c:pt>
                      <c:pt idx="9366">
                        <c:v>14.985600000000002</c:v>
                      </c:pt>
                      <c:pt idx="9367">
                        <c:v>14.987200000000001</c:v>
                      </c:pt>
                      <c:pt idx="9368">
                        <c:v>14.988800000000001</c:v>
                      </c:pt>
                      <c:pt idx="9369">
                        <c:v>14.990400000000001</c:v>
                      </c:pt>
                      <c:pt idx="9370">
                        <c:v>14.992000000000001</c:v>
                      </c:pt>
                      <c:pt idx="9371">
                        <c:v>14.993600000000001</c:v>
                      </c:pt>
                      <c:pt idx="9372">
                        <c:v>14.995200000000001</c:v>
                      </c:pt>
                      <c:pt idx="9373">
                        <c:v>14.9968</c:v>
                      </c:pt>
                      <c:pt idx="9374">
                        <c:v>14.9984</c:v>
                      </c:pt>
                      <c:pt idx="9375">
                        <c:v>15</c:v>
                      </c:pt>
                      <c:pt idx="9376">
                        <c:v>15.001600000000002</c:v>
                      </c:pt>
                      <c:pt idx="9377">
                        <c:v>15.003200000000001</c:v>
                      </c:pt>
                      <c:pt idx="9378">
                        <c:v>15.004800000000001</c:v>
                      </c:pt>
                      <c:pt idx="9379">
                        <c:v>15.006400000000001</c:v>
                      </c:pt>
                      <c:pt idx="9380">
                        <c:v>15.008000000000001</c:v>
                      </c:pt>
                      <c:pt idx="9381">
                        <c:v>15.009600000000001</c:v>
                      </c:pt>
                      <c:pt idx="9382">
                        <c:v>15.011200000000001</c:v>
                      </c:pt>
                      <c:pt idx="9383">
                        <c:v>15.0128</c:v>
                      </c:pt>
                      <c:pt idx="9384">
                        <c:v>15.0144</c:v>
                      </c:pt>
                      <c:pt idx="9385">
                        <c:v>15.016</c:v>
                      </c:pt>
                      <c:pt idx="9386">
                        <c:v>15.0176</c:v>
                      </c:pt>
                      <c:pt idx="9387">
                        <c:v>15.019200000000001</c:v>
                      </c:pt>
                      <c:pt idx="9388">
                        <c:v>15.020800000000001</c:v>
                      </c:pt>
                      <c:pt idx="9389">
                        <c:v>15.022400000000001</c:v>
                      </c:pt>
                      <c:pt idx="9390">
                        <c:v>15.024000000000001</c:v>
                      </c:pt>
                      <c:pt idx="9391">
                        <c:v>15.025600000000001</c:v>
                      </c:pt>
                      <c:pt idx="9392">
                        <c:v>15.027200000000001</c:v>
                      </c:pt>
                      <c:pt idx="9393">
                        <c:v>15.0288</c:v>
                      </c:pt>
                      <c:pt idx="9394">
                        <c:v>15.0304</c:v>
                      </c:pt>
                      <c:pt idx="9395">
                        <c:v>15.032</c:v>
                      </c:pt>
                      <c:pt idx="9396">
                        <c:v>15.0336</c:v>
                      </c:pt>
                      <c:pt idx="9397">
                        <c:v>15.035200000000001</c:v>
                      </c:pt>
                      <c:pt idx="9398">
                        <c:v>15.036800000000001</c:v>
                      </c:pt>
                      <c:pt idx="9399">
                        <c:v>15.038400000000001</c:v>
                      </c:pt>
                      <c:pt idx="9400">
                        <c:v>15.040000000000001</c:v>
                      </c:pt>
                      <c:pt idx="9401">
                        <c:v>15.041600000000001</c:v>
                      </c:pt>
                      <c:pt idx="9402">
                        <c:v>15.043200000000001</c:v>
                      </c:pt>
                      <c:pt idx="9403">
                        <c:v>15.0448</c:v>
                      </c:pt>
                      <c:pt idx="9404">
                        <c:v>15.0464</c:v>
                      </c:pt>
                      <c:pt idx="9405">
                        <c:v>15.048</c:v>
                      </c:pt>
                      <c:pt idx="9406">
                        <c:v>15.0496</c:v>
                      </c:pt>
                      <c:pt idx="9407">
                        <c:v>15.051200000000001</c:v>
                      </c:pt>
                      <c:pt idx="9408">
                        <c:v>15.052800000000001</c:v>
                      </c:pt>
                      <c:pt idx="9409">
                        <c:v>15.054400000000001</c:v>
                      </c:pt>
                      <c:pt idx="9410">
                        <c:v>15.056000000000001</c:v>
                      </c:pt>
                      <c:pt idx="9411">
                        <c:v>15.057600000000001</c:v>
                      </c:pt>
                      <c:pt idx="9412">
                        <c:v>15.059200000000001</c:v>
                      </c:pt>
                      <c:pt idx="9413">
                        <c:v>15.0608</c:v>
                      </c:pt>
                      <c:pt idx="9414">
                        <c:v>15.0624</c:v>
                      </c:pt>
                      <c:pt idx="9415">
                        <c:v>15.064</c:v>
                      </c:pt>
                      <c:pt idx="9416">
                        <c:v>15.0656</c:v>
                      </c:pt>
                      <c:pt idx="9417">
                        <c:v>15.067200000000001</c:v>
                      </c:pt>
                      <c:pt idx="9418">
                        <c:v>15.068800000000001</c:v>
                      </c:pt>
                      <c:pt idx="9419">
                        <c:v>15.070400000000001</c:v>
                      </c:pt>
                      <c:pt idx="9420">
                        <c:v>15.072000000000001</c:v>
                      </c:pt>
                      <c:pt idx="9421">
                        <c:v>15.073600000000001</c:v>
                      </c:pt>
                      <c:pt idx="9422">
                        <c:v>15.075200000000001</c:v>
                      </c:pt>
                      <c:pt idx="9423">
                        <c:v>15.0768</c:v>
                      </c:pt>
                      <c:pt idx="9424">
                        <c:v>15.0784</c:v>
                      </c:pt>
                      <c:pt idx="9425">
                        <c:v>15.08</c:v>
                      </c:pt>
                      <c:pt idx="9426">
                        <c:v>15.0816</c:v>
                      </c:pt>
                      <c:pt idx="9427">
                        <c:v>15.083200000000001</c:v>
                      </c:pt>
                      <c:pt idx="9428">
                        <c:v>15.084800000000001</c:v>
                      </c:pt>
                      <c:pt idx="9429">
                        <c:v>15.086400000000001</c:v>
                      </c:pt>
                      <c:pt idx="9430">
                        <c:v>15.088000000000001</c:v>
                      </c:pt>
                      <c:pt idx="9431">
                        <c:v>15.089600000000001</c:v>
                      </c:pt>
                      <c:pt idx="9432">
                        <c:v>15.091200000000001</c:v>
                      </c:pt>
                      <c:pt idx="9433">
                        <c:v>15.0928</c:v>
                      </c:pt>
                      <c:pt idx="9434">
                        <c:v>15.0944</c:v>
                      </c:pt>
                      <c:pt idx="9435">
                        <c:v>15.096</c:v>
                      </c:pt>
                      <c:pt idx="9436">
                        <c:v>15.0976</c:v>
                      </c:pt>
                      <c:pt idx="9437">
                        <c:v>15.099200000000002</c:v>
                      </c:pt>
                      <c:pt idx="9438">
                        <c:v>15.100800000000001</c:v>
                      </c:pt>
                      <c:pt idx="9439">
                        <c:v>15.102400000000001</c:v>
                      </c:pt>
                      <c:pt idx="9440">
                        <c:v>15.104000000000001</c:v>
                      </c:pt>
                      <c:pt idx="9441">
                        <c:v>15.105600000000001</c:v>
                      </c:pt>
                      <c:pt idx="9442">
                        <c:v>15.107200000000001</c:v>
                      </c:pt>
                      <c:pt idx="9443">
                        <c:v>15.1088</c:v>
                      </c:pt>
                      <c:pt idx="9444">
                        <c:v>15.1104</c:v>
                      </c:pt>
                      <c:pt idx="9445">
                        <c:v>15.112</c:v>
                      </c:pt>
                      <c:pt idx="9446">
                        <c:v>15.1136</c:v>
                      </c:pt>
                      <c:pt idx="9447">
                        <c:v>15.115200000000002</c:v>
                      </c:pt>
                      <c:pt idx="9448">
                        <c:v>15.116800000000001</c:v>
                      </c:pt>
                      <c:pt idx="9449">
                        <c:v>15.118400000000001</c:v>
                      </c:pt>
                      <c:pt idx="9450">
                        <c:v>15.120000000000001</c:v>
                      </c:pt>
                      <c:pt idx="9451">
                        <c:v>15.121600000000001</c:v>
                      </c:pt>
                      <c:pt idx="9452">
                        <c:v>15.123200000000001</c:v>
                      </c:pt>
                      <c:pt idx="9453">
                        <c:v>15.1248</c:v>
                      </c:pt>
                      <c:pt idx="9454">
                        <c:v>15.1264</c:v>
                      </c:pt>
                      <c:pt idx="9455">
                        <c:v>15.128</c:v>
                      </c:pt>
                      <c:pt idx="9456">
                        <c:v>15.1296</c:v>
                      </c:pt>
                      <c:pt idx="9457">
                        <c:v>15.131200000000002</c:v>
                      </c:pt>
                      <c:pt idx="9458">
                        <c:v>15.132800000000001</c:v>
                      </c:pt>
                      <c:pt idx="9459">
                        <c:v>15.134400000000001</c:v>
                      </c:pt>
                      <c:pt idx="9460">
                        <c:v>15.136000000000001</c:v>
                      </c:pt>
                      <c:pt idx="9461">
                        <c:v>15.137600000000001</c:v>
                      </c:pt>
                      <c:pt idx="9462">
                        <c:v>15.139200000000001</c:v>
                      </c:pt>
                      <c:pt idx="9463">
                        <c:v>15.1408</c:v>
                      </c:pt>
                      <c:pt idx="9464">
                        <c:v>15.1424</c:v>
                      </c:pt>
                      <c:pt idx="9465">
                        <c:v>15.144</c:v>
                      </c:pt>
                      <c:pt idx="9466">
                        <c:v>15.1456</c:v>
                      </c:pt>
                      <c:pt idx="9467">
                        <c:v>15.147200000000002</c:v>
                      </c:pt>
                      <c:pt idx="9468">
                        <c:v>15.148800000000001</c:v>
                      </c:pt>
                      <c:pt idx="9469">
                        <c:v>15.150400000000001</c:v>
                      </c:pt>
                      <c:pt idx="9470">
                        <c:v>15.152000000000001</c:v>
                      </c:pt>
                      <c:pt idx="9471">
                        <c:v>15.153600000000001</c:v>
                      </c:pt>
                      <c:pt idx="9472">
                        <c:v>15.155200000000001</c:v>
                      </c:pt>
                      <c:pt idx="9473">
                        <c:v>15.1568</c:v>
                      </c:pt>
                      <c:pt idx="9474">
                        <c:v>15.1584</c:v>
                      </c:pt>
                      <c:pt idx="9475">
                        <c:v>15.16</c:v>
                      </c:pt>
                      <c:pt idx="9476">
                        <c:v>15.1616</c:v>
                      </c:pt>
                      <c:pt idx="9477">
                        <c:v>15.163200000000002</c:v>
                      </c:pt>
                      <c:pt idx="9478">
                        <c:v>15.164800000000001</c:v>
                      </c:pt>
                      <c:pt idx="9479">
                        <c:v>15.166400000000001</c:v>
                      </c:pt>
                      <c:pt idx="9480">
                        <c:v>15.168000000000001</c:v>
                      </c:pt>
                      <c:pt idx="9481">
                        <c:v>15.169600000000001</c:v>
                      </c:pt>
                      <c:pt idx="9482">
                        <c:v>15.171200000000001</c:v>
                      </c:pt>
                      <c:pt idx="9483">
                        <c:v>15.172800000000001</c:v>
                      </c:pt>
                      <c:pt idx="9484">
                        <c:v>15.1744</c:v>
                      </c:pt>
                      <c:pt idx="9485">
                        <c:v>15.176</c:v>
                      </c:pt>
                      <c:pt idx="9486">
                        <c:v>15.1776</c:v>
                      </c:pt>
                      <c:pt idx="9487">
                        <c:v>15.179200000000002</c:v>
                      </c:pt>
                      <c:pt idx="9488">
                        <c:v>15.180800000000001</c:v>
                      </c:pt>
                      <c:pt idx="9489">
                        <c:v>15.182400000000001</c:v>
                      </c:pt>
                      <c:pt idx="9490">
                        <c:v>15.184000000000001</c:v>
                      </c:pt>
                      <c:pt idx="9491">
                        <c:v>15.185600000000001</c:v>
                      </c:pt>
                      <c:pt idx="9492">
                        <c:v>15.187200000000001</c:v>
                      </c:pt>
                      <c:pt idx="9493">
                        <c:v>15.188800000000001</c:v>
                      </c:pt>
                      <c:pt idx="9494">
                        <c:v>15.1904</c:v>
                      </c:pt>
                      <c:pt idx="9495">
                        <c:v>15.192</c:v>
                      </c:pt>
                      <c:pt idx="9496">
                        <c:v>15.1936</c:v>
                      </c:pt>
                      <c:pt idx="9497">
                        <c:v>15.195200000000002</c:v>
                      </c:pt>
                      <c:pt idx="9498">
                        <c:v>15.196800000000001</c:v>
                      </c:pt>
                      <c:pt idx="9499">
                        <c:v>15.198400000000001</c:v>
                      </c:pt>
                      <c:pt idx="9500">
                        <c:v>15.200000000000001</c:v>
                      </c:pt>
                      <c:pt idx="9501">
                        <c:v>15.201600000000001</c:v>
                      </c:pt>
                      <c:pt idx="9502">
                        <c:v>15.203200000000001</c:v>
                      </c:pt>
                      <c:pt idx="9503">
                        <c:v>15.204800000000001</c:v>
                      </c:pt>
                      <c:pt idx="9504">
                        <c:v>15.2064</c:v>
                      </c:pt>
                      <c:pt idx="9505">
                        <c:v>15.208</c:v>
                      </c:pt>
                      <c:pt idx="9506">
                        <c:v>15.2096</c:v>
                      </c:pt>
                      <c:pt idx="9507">
                        <c:v>15.211200000000002</c:v>
                      </c:pt>
                      <c:pt idx="9508">
                        <c:v>15.212800000000001</c:v>
                      </c:pt>
                      <c:pt idx="9509">
                        <c:v>15.214400000000001</c:v>
                      </c:pt>
                      <c:pt idx="9510">
                        <c:v>15.216000000000001</c:v>
                      </c:pt>
                      <c:pt idx="9511">
                        <c:v>15.217600000000001</c:v>
                      </c:pt>
                      <c:pt idx="9512">
                        <c:v>15.219200000000001</c:v>
                      </c:pt>
                      <c:pt idx="9513">
                        <c:v>15.220800000000001</c:v>
                      </c:pt>
                      <c:pt idx="9514">
                        <c:v>15.2224</c:v>
                      </c:pt>
                      <c:pt idx="9515">
                        <c:v>15.224</c:v>
                      </c:pt>
                      <c:pt idx="9516">
                        <c:v>15.2256</c:v>
                      </c:pt>
                      <c:pt idx="9517">
                        <c:v>15.2272</c:v>
                      </c:pt>
                      <c:pt idx="9518">
                        <c:v>15.228800000000001</c:v>
                      </c:pt>
                      <c:pt idx="9519">
                        <c:v>15.230400000000001</c:v>
                      </c:pt>
                      <c:pt idx="9520">
                        <c:v>15.232000000000001</c:v>
                      </c:pt>
                      <c:pt idx="9521">
                        <c:v>15.233600000000001</c:v>
                      </c:pt>
                      <c:pt idx="9522">
                        <c:v>15.235200000000001</c:v>
                      </c:pt>
                      <c:pt idx="9523">
                        <c:v>15.236800000000001</c:v>
                      </c:pt>
                      <c:pt idx="9524">
                        <c:v>15.2384</c:v>
                      </c:pt>
                      <c:pt idx="9525">
                        <c:v>15.24</c:v>
                      </c:pt>
                      <c:pt idx="9526">
                        <c:v>15.2416</c:v>
                      </c:pt>
                      <c:pt idx="9527">
                        <c:v>15.2432</c:v>
                      </c:pt>
                      <c:pt idx="9528">
                        <c:v>15.244800000000001</c:v>
                      </c:pt>
                      <c:pt idx="9529">
                        <c:v>15.246400000000001</c:v>
                      </c:pt>
                      <c:pt idx="9530">
                        <c:v>15.248000000000001</c:v>
                      </c:pt>
                      <c:pt idx="9531">
                        <c:v>15.249600000000001</c:v>
                      </c:pt>
                      <c:pt idx="9532">
                        <c:v>15.251200000000001</c:v>
                      </c:pt>
                      <c:pt idx="9533">
                        <c:v>15.252800000000001</c:v>
                      </c:pt>
                      <c:pt idx="9534">
                        <c:v>15.2544</c:v>
                      </c:pt>
                      <c:pt idx="9535">
                        <c:v>15.256</c:v>
                      </c:pt>
                      <c:pt idx="9536">
                        <c:v>15.2576</c:v>
                      </c:pt>
                      <c:pt idx="9537">
                        <c:v>15.2592</c:v>
                      </c:pt>
                      <c:pt idx="9538">
                        <c:v>15.260800000000001</c:v>
                      </c:pt>
                      <c:pt idx="9539">
                        <c:v>15.262400000000001</c:v>
                      </c:pt>
                      <c:pt idx="9540">
                        <c:v>15.264000000000001</c:v>
                      </c:pt>
                      <c:pt idx="9541">
                        <c:v>15.265600000000001</c:v>
                      </c:pt>
                      <c:pt idx="9542">
                        <c:v>15.267200000000001</c:v>
                      </c:pt>
                      <c:pt idx="9543">
                        <c:v>15.268800000000001</c:v>
                      </c:pt>
                      <c:pt idx="9544">
                        <c:v>15.2704</c:v>
                      </c:pt>
                      <c:pt idx="9545">
                        <c:v>15.272</c:v>
                      </c:pt>
                      <c:pt idx="9546">
                        <c:v>15.2736</c:v>
                      </c:pt>
                      <c:pt idx="9547">
                        <c:v>15.2752</c:v>
                      </c:pt>
                      <c:pt idx="9548">
                        <c:v>15.276800000000001</c:v>
                      </c:pt>
                      <c:pt idx="9549">
                        <c:v>15.278400000000001</c:v>
                      </c:pt>
                      <c:pt idx="9550">
                        <c:v>15.280000000000001</c:v>
                      </c:pt>
                      <c:pt idx="9551">
                        <c:v>15.281600000000001</c:v>
                      </c:pt>
                      <c:pt idx="9552">
                        <c:v>15.283200000000001</c:v>
                      </c:pt>
                      <c:pt idx="9553">
                        <c:v>15.284800000000001</c:v>
                      </c:pt>
                      <c:pt idx="9554">
                        <c:v>15.2864</c:v>
                      </c:pt>
                      <c:pt idx="9555">
                        <c:v>15.288</c:v>
                      </c:pt>
                      <c:pt idx="9556">
                        <c:v>15.2896</c:v>
                      </c:pt>
                      <c:pt idx="9557">
                        <c:v>15.2912</c:v>
                      </c:pt>
                      <c:pt idx="9558">
                        <c:v>15.292800000000002</c:v>
                      </c:pt>
                      <c:pt idx="9559">
                        <c:v>15.294400000000001</c:v>
                      </c:pt>
                      <c:pt idx="9560">
                        <c:v>15.296000000000001</c:v>
                      </c:pt>
                      <c:pt idx="9561">
                        <c:v>15.297600000000001</c:v>
                      </c:pt>
                      <c:pt idx="9562">
                        <c:v>15.299200000000001</c:v>
                      </c:pt>
                      <c:pt idx="9563">
                        <c:v>15.300800000000001</c:v>
                      </c:pt>
                      <c:pt idx="9564">
                        <c:v>15.3024</c:v>
                      </c:pt>
                      <c:pt idx="9565">
                        <c:v>15.304</c:v>
                      </c:pt>
                      <c:pt idx="9566">
                        <c:v>15.3056</c:v>
                      </c:pt>
                      <c:pt idx="9567">
                        <c:v>15.3072</c:v>
                      </c:pt>
                      <c:pt idx="9568">
                        <c:v>15.308800000000002</c:v>
                      </c:pt>
                      <c:pt idx="9569">
                        <c:v>15.310400000000001</c:v>
                      </c:pt>
                      <c:pt idx="9570">
                        <c:v>15.312000000000001</c:v>
                      </c:pt>
                      <c:pt idx="9571">
                        <c:v>15.313600000000001</c:v>
                      </c:pt>
                      <c:pt idx="9572">
                        <c:v>15.315200000000001</c:v>
                      </c:pt>
                      <c:pt idx="9573">
                        <c:v>15.316800000000001</c:v>
                      </c:pt>
                      <c:pt idx="9574">
                        <c:v>15.3184</c:v>
                      </c:pt>
                      <c:pt idx="9575">
                        <c:v>15.32</c:v>
                      </c:pt>
                      <c:pt idx="9576">
                        <c:v>15.3216</c:v>
                      </c:pt>
                      <c:pt idx="9577">
                        <c:v>15.3232</c:v>
                      </c:pt>
                      <c:pt idx="9578">
                        <c:v>15.324800000000002</c:v>
                      </c:pt>
                      <c:pt idx="9579">
                        <c:v>15.326400000000001</c:v>
                      </c:pt>
                      <c:pt idx="9580">
                        <c:v>15.328000000000001</c:v>
                      </c:pt>
                      <c:pt idx="9581">
                        <c:v>15.329600000000001</c:v>
                      </c:pt>
                      <c:pt idx="9582">
                        <c:v>15.331200000000001</c:v>
                      </c:pt>
                      <c:pt idx="9583">
                        <c:v>15.332800000000001</c:v>
                      </c:pt>
                      <c:pt idx="9584">
                        <c:v>15.3344</c:v>
                      </c:pt>
                      <c:pt idx="9585">
                        <c:v>15.336</c:v>
                      </c:pt>
                      <c:pt idx="9586">
                        <c:v>15.3376</c:v>
                      </c:pt>
                      <c:pt idx="9587">
                        <c:v>15.3392</c:v>
                      </c:pt>
                      <c:pt idx="9588">
                        <c:v>15.340800000000002</c:v>
                      </c:pt>
                      <c:pt idx="9589">
                        <c:v>15.342400000000001</c:v>
                      </c:pt>
                      <c:pt idx="9590">
                        <c:v>15.344000000000001</c:v>
                      </c:pt>
                      <c:pt idx="9591">
                        <c:v>15.345600000000001</c:v>
                      </c:pt>
                      <c:pt idx="9592">
                        <c:v>15.347200000000001</c:v>
                      </c:pt>
                      <c:pt idx="9593">
                        <c:v>15.348800000000001</c:v>
                      </c:pt>
                      <c:pt idx="9594">
                        <c:v>15.3504</c:v>
                      </c:pt>
                      <c:pt idx="9595">
                        <c:v>15.352</c:v>
                      </c:pt>
                      <c:pt idx="9596">
                        <c:v>15.3536</c:v>
                      </c:pt>
                      <c:pt idx="9597">
                        <c:v>15.3552</c:v>
                      </c:pt>
                      <c:pt idx="9598">
                        <c:v>15.356800000000002</c:v>
                      </c:pt>
                      <c:pt idx="9599">
                        <c:v>15.358400000000001</c:v>
                      </c:pt>
                      <c:pt idx="9600">
                        <c:v>15.360000000000001</c:v>
                      </c:pt>
                      <c:pt idx="9601">
                        <c:v>15.361600000000001</c:v>
                      </c:pt>
                      <c:pt idx="9602">
                        <c:v>15.363200000000001</c:v>
                      </c:pt>
                      <c:pt idx="9603">
                        <c:v>15.364800000000001</c:v>
                      </c:pt>
                      <c:pt idx="9604">
                        <c:v>15.366400000000001</c:v>
                      </c:pt>
                      <c:pt idx="9605">
                        <c:v>15.368</c:v>
                      </c:pt>
                      <c:pt idx="9606">
                        <c:v>15.3696</c:v>
                      </c:pt>
                      <c:pt idx="9607">
                        <c:v>15.3712</c:v>
                      </c:pt>
                      <c:pt idx="9608">
                        <c:v>15.372800000000002</c:v>
                      </c:pt>
                      <c:pt idx="9609">
                        <c:v>15.374400000000001</c:v>
                      </c:pt>
                      <c:pt idx="9610">
                        <c:v>15.376000000000001</c:v>
                      </c:pt>
                      <c:pt idx="9611">
                        <c:v>15.377600000000001</c:v>
                      </c:pt>
                      <c:pt idx="9612">
                        <c:v>15.379200000000001</c:v>
                      </c:pt>
                      <c:pt idx="9613">
                        <c:v>15.380800000000001</c:v>
                      </c:pt>
                      <c:pt idx="9614">
                        <c:v>15.382400000000001</c:v>
                      </c:pt>
                      <c:pt idx="9615">
                        <c:v>15.384</c:v>
                      </c:pt>
                      <c:pt idx="9616">
                        <c:v>15.3856</c:v>
                      </c:pt>
                      <c:pt idx="9617">
                        <c:v>15.3872</c:v>
                      </c:pt>
                      <c:pt idx="9618">
                        <c:v>15.388800000000002</c:v>
                      </c:pt>
                      <c:pt idx="9619">
                        <c:v>15.390400000000001</c:v>
                      </c:pt>
                      <c:pt idx="9620">
                        <c:v>15.392000000000001</c:v>
                      </c:pt>
                      <c:pt idx="9621">
                        <c:v>15.393600000000001</c:v>
                      </c:pt>
                      <c:pt idx="9622">
                        <c:v>15.395200000000001</c:v>
                      </c:pt>
                      <c:pt idx="9623">
                        <c:v>15.396800000000001</c:v>
                      </c:pt>
                      <c:pt idx="9624">
                        <c:v>15.398400000000001</c:v>
                      </c:pt>
                      <c:pt idx="9625">
                        <c:v>15.4</c:v>
                      </c:pt>
                      <c:pt idx="9626">
                        <c:v>15.4016</c:v>
                      </c:pt>
                      <c:pt idx="9627">
                        <c:v>15.4032</c:v>
                      </c:pt>
                      <c:pt idx="9628">
                        <c:v>15.404800000000002</c:v>
                      </c:pt>
                      <c:pt idx="9629">
                        <c:v>15.406400000000001</c:v>
                      </c:pt>
                      <c:pt idx="9630">
                        <c:v>15.408000000000001</c:v>
                      </c:pt>
                      <c:pt idx="9631">
                        <c:v>15.409600000000001</c:v>
                      </c:pt>
                      <c:pt idx="9632">
                        <c:v>15.411200000000001</c:v>
                      </c:pt>
                      <c:pt idx="9633">
                        <c:v>15.412800000000001</c:v>
                      </c:pt>
                      <c:pt idx="9634">
                        <c:v>15.414400000000001</c:v>
                      </c:pt>
                      <c:pt idx="9635">
                        <c:v>15.416</c:v>
                      </c:pt>
                      <c:pt idx="9636">
                        <c:v>15.4176</c:v>
                      </c:pt>
                      <c:pt idx="9637">
                        <c:v>15.4192</c:v>
                      </c:pt>
                      <c:pt idx="9638">
                        <c:v>15.420800000000002</c:v>
                      </c:pt>
                      <c:pt idx="9639">
                        <c:v>15.422400000000001</c:v>
                      </c:pt>
                      <c:pt idx="9640">
                        <c:v>15.424000000000001</c:v>
                      </c:pt>
                      <c:pt idx="9641">
                        <c:v>15.425600000000001</c:v>
                      </c:pt>
                      <c:pt idx="9642">
                        <c:v>15.427200000000001</c:v>
                      </c:pt>
                      <c:pt idx="9643">
                        <c:v>15.428800000000001</c:v>
                      </c:pt>
                      <c:pt idx="9644">
                        <c:v>15.430400000000001</c:v>
                      </c:pt>
                      <c:pt idx="9645">
                        <c:v>15.432</c:v>
                      </c:pt>
                      <c:pt idx="9646">
                        <c:v>15.4336</c:v>
                      </c:pt>
                      <c:pt idx="9647">
                        <c:v>15.4352</c:v>
                      </c:pt>
                      <c:pt idx="9648">
                        <c:v>15.4368</c:v>
                      </c:pt>
                      <c:pt idx="9649">
                        <c:v>15.438400000000001</c:v>
                      </c:pt>
                      <c:pt idx="9650">
                        <c:v>15.440000000000001</c:v>
                      </c:pt>
                      <c:pt idx="9651">
                        <c:v>15.441600000000001</c:v>
                      </c:pt>
                      <c:pt idx="9652">
                        <c:v>15.443200000000001</c:v>
                      </c:pt>
                      <c:pt idx="9653">
                        <c:v>15.444800000000001</c:v>
                      </c:pt>
                      <c:pt idx="9654">
                        <c:v>15.446400000000001</c:v>
                      </c:pt>
                      <c:pt idx="9655">
                        <c:v>15.448</c:v>
                      </c:pt>
                      <c:pt idx="9656">
                        <c:v>15.4496</c:v>
                      </c:pt>
                      <c:pt idx="9657">
                        <c:v>15.4512</c:v>
                      </c:pt>
                      <c:pt idx="9658">
                        <c:v>15.4528</c:v>
                      </c:pt>
                      <c:pt idx="9659">
                        <c:v>15.454400000000001</c:v>
                      </c:pt>
                      <c:pt idx="9660">
                        <c:v>15.456000000000001</c:v>
                      </c:pt>
                      <c:pt idx="9661">
                        <c:v>15.457600000000001</c:v>
                      </c:pt>
                      <c:pt idx="9662">
                        <c:v>15.459200000000001</c:v>
                      </c:pt>
                      <c:pt idx="9663">
                        <c:v>15.460800000000001</c:v>
                      </c:pt>
                      <c:pt idx="9664">
                        <c:v>15.462400000000001</c:v>
                      </c:pt>
                      <c:pt idx="9665">
                        <c:v>15.464</c:v>
                      </c:pt>
                      <c:pt idx="9666">
                        <c:v>15.4656</c:v>
                      </c:pt>
                      <c:pt idx="9667">
                        <c:v>15.4672</c:v>
                      </c:pt>
                      <c:pt idx="9668">
                        <c:v>15.4688</c:v>
                      </c:pt>
                      <c:pt idx="9669">
                        <c:v>15.470400000000001</c:v>
                      </c:pt>
                      <c:pt idx="9670">
                        <c:v>15.472000000000001</c:v>
                      </c:pt>
                      <c:pt idx="9671">
                        <c:v>15.473600000000001</c:v>
                      </c:pt>
                      <c:pt idx="9672">
                        <c:v>15.475200000000001</c:v>
                      </c:pt>
                      <c:pt idx="9673">
                        <c:v>15.476800000000001</c:v>
                      </c:pt>
                      <c:pt idx="9674">
                        <c:v>15.478400000000001</c:v>
                      </c:pt>
                      <c:pt idx="9675">
                        <c:v>15.48</c:v>
                      </c:pt>
                      <c:pt idx="9676">
                        <c:v>15.4816</c:v>
                      </c:pt>
                      <c:pt idx="9677">
                        <c:v>15.4832</c:v>
                      </c:pt>
                      <c:pt idx="9678">
                        <c:v>15.4848</c:v>
                      </c:pt>
                      <c:pt idx="9679">
                        <c:v>15.486400000000001</c:v>
                      </c:pt>
                      <c:pt idx="9680">
                        <c:v>15.488000000000001</c:v>
                      </c:pt>
                      <c:pt idx="9681">
                        <c:v>15.489600000000001</c:v>
                      </c:pt>
                      <c:pt idx="9682">
                        <c:v>15.491200000000001</c:v>
                      </c:pt>
                      <c:pt idx="9683">
                        <c:v>15.492800000000001</c:v>
                      </c:pt>
                      <c:pt idx="9684">
                        <c:v>15.494400000000001</c:v>
                      </c:pt>
                      <c:pt idx="9685">
                        <c:v>15.496</c:v>
                      </c:pt>
                      <c:pt idx="9686">
                        <c:v>15.4976</c:v>
                      </c:pt>
                      <c:pt idx="9687">
                        <c:v>15.4992</c:v>
                      </c:pt>
                      <c:pt idx="9688">
                        <c:v>15.5008</c:v>
                      </c:pt>
                      <c:pt idx="9689">
                        <c:v>15.502400000000002</c:v>
                      </c:pt>
                      <c:pt idx="9690">
                        <c:v>15.504000000000001</c:v>
                      </c:pt>
                      <c:pt idx="9691">
                        <c:v>15.505600000000001</c:v>
                      </c:pt>
                      <c:pt idx="9692">
                        <c:v>15.507200000000001</c:v>
                      </c:pt>
                      <c:pt idx="9693">
                        <c:v>15.508800000000001</c:v>
                      </c:pt>
                      <c:pt idx="9694">
                        <c:v>15.510400000000001</c:v>
                      </c:pt>
                      <c:pt idx="9695">
                        <c:v>15.512</c:v>
                      </c:pt>
                      <c:pt idx="9696">
                        <c:v>15.5136</c:v>
                      </c:pt>
                      <c:pt idx="9697">
                        <c:v>15.5152</c:v>
                      </c:pt>
                      <c:pt idx="9698">
                        <c:v>15.5168</c:v>
                      </c:pt>
                      <c:pt idx="9699">
                        <c:v>15.518400000000002</c:v>
                      </c:pt>
                      <c:pt idx="9700">
                        <c:v>15.520000000000001</c:v>
                      </c:pt>
                      <c:pt idx="9701">
                        <c:v>15.521600000000001</c:v>
                      </c:pt>
                      <c:pt idx="9702">
                        <c:v>15.523200000000001</c:v>
                      </c:pt>
                      <c:pt idx="9703">
                        <c:v>15.524800000000001</c:v>
                      </c:pt>
                      <c:pt idx="9704">
                        <c:v>15.526400000000001</c:v>
                      </c:pt>
                      <c:pt idx="9705">
                        <c:v>15.528</c:v>
                      </c:pt>
                      <c:pt idx="9706">
                        <c:v>15.5296</c:v>
                      </c:pt>
                      <c:pt idx="9707">
                        <c:v>15.5312</c:v>
                      </c:pt>
                      <c:pt idx="9708">
                        <c:v>15.5328</c:v>
                      </c:pt>
                      <c:pt idx="9709">
                        <c:v>15.534400000000002</c:v>
                      </c:pt>
                      <c:pt idx="9710">
                        <c:v>15.536000000000001</c:v>
                      </c:pt>
                      <c:pt idx="9711">
                        <c:v>15.537600000000001</c:v>
                      </c:pt>
                      <c:pt idx="9712">
                        <c:v>15.539200000000001</c:v>
                      </c:pt>
                      <c:pt idx="9713">
                        <c:v>15.540800000000001</c:v>
                      </c:pt>
                      <c:pt idx="9714">
                        <c:v>15.542400000000001</c:v>
                      </c:pt>
                      <c:pt idx="9715">
                        <c:v>15.544</c:v>
                      </c:pt>
                      <c:pt idx="9716">
                        <c:v>15.5456</c:v>
                      </c:pt>
                      <c:pt idx="9717">
                        <c:v>15.5472</c:v>
                      </c:pt>
                      <c:pt idx="9718">
                        <c:v>15.5488</c:v>
                      </c:pt>
                      <c:pt idx="9719">
                        <c:v>15.550400000000002</c:v>
                      </c:pt>
                      <c:pt idx="9720">
                        <c:v>15.552000000000001</c:v>
                      </c:pt>
                      <c:pt idx="9721">
                        <c:v>15.553600000000001</c:v>
                      </c:pt>
                      <c:pt idx="9722">
                        <c:v>15.555200000000001</c:v>
                      </c:pt>
                      <c:pt idx="9723">
                        <c:v>15.556800000000001</c:v>
                      </c:pt>
                      <c:pt idx="9724">
                        <c:v>15.558400000000001</c:v>
                      </c:pt>
                      <c:pt idx="9725">
                        <c:v>15.56</c:v>
                      </c:pt>
                      <c:pt idx="9726">
                        <c:v>15.5616</c:v>
                      </c:pt>
                      <c:pt idx="9727">
                        <c:v>15.5632</c:v>
                      </c:pt>
                      <c:pt idx="9728">
                        <c:v>15.5648</c:v>
                      </c:pt>
                      <c:pt idx="9729">
                        <c:v>15.566400000000002</c:v>
                      </c:pt>
                      <c:pt idx="9730">
                        <c:v>15.568000000000001</c:v>
                      </c:pt>
                      <c:pt idx="9731">
                        <c:v>15.569600000000001</c:v>
                      </c:pt>
                      <c:pt idx="9732">
                        <c:v>15.571200000000001</c:v>
                      </c:pt>
                      <c:pt idx="9733">
                        <c:v>15.572800000000001</c:v>
                      </c:pt>
                      <c:pt idx="9734">
                        <c:v>15.574400000000001</c:v>
                      </c:pt>
                      <c:pt idx="9735">
                        <c:v>15.576000000000001</c:v>
                      </c:pt>
                      <c:pt idx="9736">
                        <c:v>15.5776</c:v>
                      </c:pt>
                      <c:pt idx="9737">
                        <c:v>15.5792</c:v>
                      </c:pt>
                      <c:pt idx="9738">
                        <c:v>15.5808</c:v>
                      </c:pt>
                      <c:pt idx="9739">
                        <c:v>15.582400000000002</c:v>
                      </c:pt>
                      <c:pt idx="9740">
                        <c:v>15.584000000000001</c:v>
                      </c:pt>
                      <c:pt idx="9741">
                        <c:v>15.585600000000001</c:v>
                      </c:pt>
                      <c:pt idx="9742">
                        <c:v>15.587200000000001</c:v>
                      </c:pt>
                      <c:pt idx="9743">
                        <c:v>15.588800000000001</c:v>
                      </c:pt>
                      <c:pt idx="9744">
                        <c:v>15.590400000000001</c:v>
                      </c:pt>
                      <c:pt idx="9745">
                        <c:v>15.592000000000001</c:v>
                      </c:pt>
                      <c:pt idx="9746">
                        <c:v>15.5936</c:v>
                      </c:pt>
                      <c:pt idx="9747">
                        <c:v>15.5952</c:v>
                      </c:pt>
                      <c:pt idx="9748">
                        <c:v>15.5968</c:v>
                      </c:pt>
                      <c:pt idx="9749">
                        <c:v>15.598400000000002</c:v>
                      </c:pt>
                      <c:pt idx="9750">
                        <c:v>15.600000000000001</c:v>
                      </c:pt>
                      <c:pt idx="9751">
                        <c:v>15.601600000000001</c:v>
                      </c:pt>
                      <c:pt idx="9752">
                        <c:v>15.603200000000001</c:v>
                      </c:pt>
                      <c:pt idx="9753">
                        <c:v>15.604800000000001</c:v>
                      </c:pt>
                      <c:pt idx="9754">
                        <c:v>15.606400000000001</c:v>
                      </c:pt>
                      <c:pt idx="9755">
                        <c:v>15.608000000000001</c:v>
                      </c:pt>
                      <c:pt idx="9756">
                        <c:v>15.6096</c:v>
                      </c:pt>
                      <c:pt idx="9757">
                        <c:v>15.6112</c:v>
                      </c:pt>
                      <c:pt idx="9758">
                        <c:v>15.6128</c:v>
                      </c:pt>
                      <c:pt idx="9759">
                        <c:v>15.614400000000002</c:v>
                      </c:pt>
                      <c:pt idx="9760">
                        <c:v>15.616000000000001</c:v>
                      </c:pt>
                      <c:pt idx="9761">
                        <c:v>15.617600000000001</c:v>
                      </c:pt>
                      <c:pt idx="9762">
                        <c:v>15.619200000000001</c:v>
                      </c:pt>
                      <c:pt idx="9763">
                        <c:v>15.620800000000001</c:v>
                      </c:pt>
                      <c:pt idx="9764">
                        <c:v>15.622400000000001</c:v>
                      </c:pt>
                      <c:pt idx="9765">
                        <c:v>15.624000000000001</c:v>
                      </c:pt>
                      <c:pt idx="9766">
                        <c:v>15.6256</c:v>
                      </c:pt>
                      <c:pt idx="9767">
                        <c:v>15.6272</c:v>
                      </c:pt>
                      <c:pt idx="9768">
                        <c:v>15.6288</c:v>
                      </c:pt>
                      <c:pt idx="9769">
                        <c:v>15.630400000000002</c:v>
                      </c:pt>
                      <c:pt idx="9770">
                        <c:v>15.632000000000001</c:v>
                      </c:pt>
                      <c:pt idx="9771">
                        <c:v>15.633600000000001</c:v>
                      </c:pt>
                      <c:pt idx="9772">
                        <c:v>15.635200000000001</c:v>
                      </c:pt>
                      <c:pt idx="9773">
                        <c:v>15.636800000000001</c:v>
                      </c:pt>
                      <c:pt idx="9774">
                        <c:v>15.638400000000001</c:v>
                      </c:pt>
                      <c:pt idx="9775">
                        <c:v>15.64</c:v>
                      </c:pt>
                      <c:pt idx="9776">
                        <c:v>15.6416</c:v>
                      </c:pt>
                      <c:pt idx="9777">
                        <c:v>15.6432</c:v>
                      </c:pt>
                      <c:pt idx="9778">
                        <c:v>15.6448</c:v>
                      </c:pt>
                      <c:pt idx="9779">
                        <c:v>15.6464</c:v>
                      </c:pt>
                      <c:pt idx="9780">
                        <c:v>15.648000000000001</c:v>
                      </c:pt>
                      <c:pt idx="9781">
                        <c:v>15.649600000000001</c:v>
                      </c:pt>
                      <c:pt idx="9782">
                        <c:v>15.651200000000001</c:v>
                      </c:pt>
                      <c:pt idx="9783">
                        <c:v>15.652800000000001</c:v>
                      </c:pt>
                      <c:pt idx="9784">
                        <c:v>15.654400000000001</c:v>
                      </c:pt>
                      <c:pt idx="9785">
                        <c:v>15.656000000000001</c:v>
                      </c:pt>
                      <c:pt idx="9786">
                        <c:v>15.6576</c:v>
                      </c:pt>
                      <c:pt idx="9787">
                        <c:v>15.6592</c:v>
                      </c:pt>
                      <c:pt idx="9788">
                        <c:v>15.6608</c:v>
                      </c:pt>
                      <c:pt idx="9789">
                        <c:v>15.6624</c:v>
                      </c:pt>
                      <c:pt idx="9790">
                        <c:v>15.664000000000001</c:v>
                      </c:pt>
                      <c:pt idx="9791">
                        <c:v>15.665600000000001</c:v>
                      </c:pt>
                      <c:pt idx="9792">
                        <c:v>15.667200000000001</c:v>
                      </c:pt>
                      <c:pt idx="9793">
                        <c:v>15.668800000000001</c:v>
                      </c:pt>
                      <c:pt idx="9794">
                        <c:v>15.670400000000001</c:v>
                      </c:pt>
                      <c:pt idx="9795">
                        <c:v>15.672000000000001</c:v>
                      </c:pt>
                      <c:pt idx="9796">
                        <c:v>15.6736</c:v>
                      </c:pt>
                      <c:pt idx="9797">
                        <c:v>15.6752</c:v>
                      </c:pt>
                      <c:pt idx="9798">
                        <c:v>15.6768</c:v>
                      </c:pt>
                      <c:pt idx="9799">
                        <c:v>15.6784</c:v>
                      </c:pt>
                      <c:pt idx="9800">
                        <c:v>15.680000000000001</c:v>
                      </c:pt>
                      <c:pt idx="9801">
                        <c:v>15.681600000000001</c:v>
                      </c:pt>
                      <c:pt idx="9802">
                        <c:v>15.683200000000001</c:v>
                      </c:pt>
                      <c:pt idx="9803">
                        <c:v>15.684800000000001</c:v>
                      </c:pt>
                      <c:pt idx="9804">
                        <c:v>15.686400000000001</c:v>
                      </c:pt>
                      <c:pt idx="9805">
                        <c:v>15.688000000000001</c:v>
                      </c:pt>
                      <c:pt idx="9806">
                        <c:v>15.6896</c:v>
                      </c:pt>
                      <c:pt idx="9807">
                        <c:v>15.6912</c:v>
                      </c:pt>
                      <c:pt idx="9808">
                        <c:v>15.6928</c:v>
                      </c:pt>
                      <c:pt idx="9809">
                        <c:v>15.6944</c:v>
                      </c:pt>
                      <c:pt idx="9810">
                        <c:v>15.696000000000002</c:v>
                      </c:pt>
                      <c:pt idx="9811">
                        <c:v>15.697600000000001</c:v>
                      </c:pt>
                      <c:pt idx="9812">
                        <c:v>15.699200000000001</c:v>
                      </c:pt>
                      <c:pt idx="9813">
                        <c:v>15.700800000000001</c:v>
                      </c:pt>
                      <c:pt idx="9814">
                        <c:v>15.702400000000001</c:v>
                      </c:pt>
                      <c:pt idx="9815">
                        <c:v>15.704000000000001</c:v>
                      </c:pt>
                      <c:pt idx="9816">
                        <c:v>15.7056</c:v>
                      </c:pt>
                      <c:pt idx="9817">
                        <c:v>15.7072</c:v>
                      </c:pt>
                      <c:pt idx="9818">
                        <c:v>15.7088</c:v>
                      </c:pt>
                      <c:pt idx="9819">
                        <c:v>15.7104</c:v>
                      </c:pt>
                      <c:pt idx="9820">
                        <c:v>15.712000000000002</c:v>
                      </c:pt>
                      <c:pt idx="9821">
                        <c:v>15.713600000000001</c:v>
                      </c:pt>
                      <c:pt idx="9822">
                        <c:v>15.715200000000001</c:v>
                      </c:pt>
                      <c:pt idx="9823">
                        <c:v>15.716800000000001</c:v>
                      </c:pt>
                      <c:pt idx="9824">
                        <c:v>15.718400000000001</c:v>
                      </c:pt>
                      <c:pt idx="9825">
                        <c:v>15.72</c:v>
                      </c:pt>
                      <c:pt idx="9826">
                        <c:v>15.7216</c:v>
                      </c:pt>
                      <c:pt idx="9827">
                        <c:v>15.7232</c:v>
                      </c:pt>
                      <c:pt idx="9828">
                        <c:v>15.7248</c:v>
                      </c:pt>
                      <c:pt idx="9829">
                        <c:v>15.7264</c:v>
                      </c:pt>
                      <c:pt idx="9830">
                        <c:v>15.728000000000002</c:v>
                      </c:pt>
                      <c:pt idx="9831">
                        <c:v>15.729600000000001</c:v>
                      </c:pt>
                      <c:pt idx="9832">
                        <c:v>15.731200000000001</c:v>
                      </c:pt>
                      <c:pt idx="9833">
                        <c:v>15.732800000000001</c:v>
                      </c:pt>
                      <c:pt idx="9834">
                        <c:v>15.734400000000001</c:v>
                      </c:pt>
                      <c:pt idx="9835">
                        <c:v>15.736000000000001</c:v>
                      </c:pt>
                      <c:pt idx="9836">
                        <c:v>15.7376</c:v>
                      </c:pt>
                      <c:pt idx="9837">
                        <c:v>15.7392</c:v>
                      </c:pt>
                      <c:pt idx="9838">
                        <c:v>15.7408</c:v>
                      </c:pt>
                      <c:pt idx="9839">
                        <c:v>15.7424</c:v>
                      </c:pt>
                      <c:pt idx="9840">
                        <c:v>15.744000000000002</c:v>
                      </c:pt>
                      <c:pt idx="9841">
                        <c:v>15.745600000000001</c:v>
                      </c:pt>
                      <c:pt idx="9842">
                        <c:v>15.747200000000001</c:v>
                      </c:pt>
                      <c:pt idx="9843">
                        <c:v>15.748800000000001</c:v>
                      </c:pt>
                      <c:pt idx="9844">
                        <c:v>15.750400000000001</c:v>
                      </c:pt>
                      <c:pt idx="9845">
                        <c:v>15.752000000000001</c:v>
                      </c:pt>
                      <c:pt idx="9846">
                        <c:v>15.7536</c:v>
                      </c:pt>
                      <c:pt idx="9847">
                        <c:v>15.7552</c:v>
                      </c:pt>
                      <c:pt idx="9848">
                        <c:v>15.7568</c:v>
                      </c:pt>
                      <c:pt idx="9849">
                        <c:v>15.7584</c:v>
                      </c:pt>
                      <c:pt idx="9850">
                        <c:v>15.760000000000002</c:v>
                      </c:pt>
                      <c:pt idx="9851">
                        <c:v>15.761600000000001</c:v>
                      </c:pt>
                      <c:pt idx="9852">
                        <c:v>15.763200000000001</c:v>
                      </c:pt>
                      <c:pt idx="9853">
                        <c:v>15.764800000000001</c:v>
                      </c:pt>
                      <c:pt idx="9854">
                        <c:v>15.766400000000001</c:v>
                      </c:pt>
                      <c:pt idx="9855">
                        <c:v>15.768000000000001</c:v>
                      </c:pt>
                      <c:pt idx="9856">
                        <c:v>15.769600000000001</c:v>
                      </c:pt>
                      <c:pt idx="9857">
                        <c:v>15.7712</c:v>
                      </c:pt>
                      <c:pt idx="9858">
                        <c:v>15.7728</c:v>
                      </c:pt>
                      <c:pt idx="9859">
                        <c:v>15.7744</c:v>
                      </c:pt>
                      <c:pt idx="9860">
                        <c:v>15.776000000000002</c:v>
                      </c:pt>
                      <c:pt idx="9861">
                        <c:v>15.777600000000001</c:v>
                      </c:pt>
                      <c:pt idx="9862">
                        <c:v>15.779200000000001</c:v>
                      </c:pt>
                      <c:pt idx="9863">
                        <c:v>15.780800000000001</c:v>
                      </c:pt>
                      <c:pt idx="9864">
                        <c:v>15.782400000000001</c:v>
                      </c:pt>
                      <c:pt idx="9865">
                        <c:v>15.784000000000001</c:v>
                      </c:pt>
                      <c:pt idx="9866">
                        <c:v>15.785600000000001</c:v>
                      </c:pt>
                      <c:pt idx="9867">
                        <c:v>15.7872</c:v>
                      </c:pt>
                      <c:pt idx="9868">
                        <c:v>15.7888</c:v>
                      </c:pt>
                      <c:pt idx="9869">
                        <c:v>15.7904</c:v>
                      </c:pt>
                      <c:pt idx="9870">
                        <c:v>15.792000000000002</c:v>
                      </c:pt>
                      <c:pt idx="9871">
                        <c:v>15.793600000000001</c:v>
                      </c:pt>
                      <c:pt idx="9872">
                        <c:v>15.795200000000001</c:v>
                      </c:pt>
                      <c:pt idx="9873">
                        <c:v>15.796800000000001</c:v>
                      </c:pt>
                      <c:pt idx="9874">
                        <c:v>15.798400000000001</c:v>
                      </c:pt>
                      <c:pt idx="9875">
                        <c:v>15.8</c:v>
                      </c:pt>
                      <c:pt idx="9876">
                        <c:v>15.801600000000001</c:v>
                      </c:pt>
                      <c:pt idx="9877">
                        <c:v>15.8032</c:v>
                      </c:pt>
                      <c:pt idx="9878">
                        <c:v>15.8048</c:v>
                      </c:pt>
                      <c:pt idx="9879">
                        <c:v>15.8064</c:v>
                      </c:pt>
                      <c:pt idx="9880">
                        <c:v>15.808000000000002</c:v>
                      </c:pt>
                      <c:pt idx="9881">
                        <c:v>15.809600000000001</c:v>
                      </c:pt>
                      <c:pt idx="9882">
                        <c:v>15.811200000000001</c:v>
                      </c:pt>
                      <c:pt idx="9883">
                        <c:v>15.812800000000001</c:v>
                      </c:pt>
                      <c:pt idx="9884">
                        <c:v>15.814400000000001</c:v>
                      </c:pt>
                      <c:pt idx="9885">
                        <c:v>15.816000000000001</c:v>
                      </c:pt>
                      <c:pt idx="9886">
                        <c:v>15.817600000000001</c:v>
                      </c:pt>
                      <c:pt idx="9887">
                        <c:v>15.8192</c:v>
                      </c:pt>
                      <c:pt idx="9888">
                        <c:v>15.8208</c:v>
                      </c:pt>
                      <c:pt idx="9889">
                        <c:v>15.8224</c:v>
                      </c:pt>
                      <c:pt idx="9890">
                        <c:v>15.824000000000002</c:v>
                      </c:pt>
                      <c:pt idx="9891">
                        <c:v>15.825600000000001</c:v>
                      </c:pt>
                      <c:pt idx="9892">
                        <c:v>15.827200000000001</c:v>
                      </c:pt>
                      <c:pt idx="9893">
                        <c:v>15.828800000000001</c:v>
                      </c:pt>
                      <c:pt idx="9894">
                        <c:v>15.830400000000001</c:v>
                      </c:pt>
                      <c:pt idx="9895">
                        <c:v>15.832000000000001</c:v>
                      </c:pt>
                      <c:pt idx="9896">
                        <c:v>15.833600000000001</c:v>
                      </c:pt>
                      <c:pt idx="9897">
                        <c:v>15.8352</c:v>
                      </c:pt>
                      <c:pt idx="9898">
                        <c:v>15.8368</c:v>
                      </c:pt>
                      <c:pt idx="9899">
                        <c:v>15.8384</c:v>
                      </c:pt>
                      <c:pt idx="9900">
                        <c:v>15.840000000000002</c:v>
                      </c:pt>
                      <c:pt idx="9901">
                        <c:v>15.841600000000001</c:v>
                      </c:pt>
                      <c:pt idx="9902">
                        <c:v>15.843200000000001</c:v>
                      </c:pt>
                      <c:pt idx="9903">
                        <c:v>15.844800000000001</c:v>
                      </c:pt>
                      <c:pt idx="9904">
                        <c:v>15.846400000000001</c:v>
                      </c:pt>
                      <c:pt idx="9905">
                        <c:v>15.848000000000001</c:v>
                      </c:pt>
                      <c:pt idx="9906">
                        <c:v>15.849600000000001</c:v>
                      </c:pt>
                      <c:pt idx="9907">
                        <c:v>15.8512</c:v>
                      </c:pt>
                      <c:pt idx="9908">
                        <c:v>15.8528</c:v>
                      </c:pt>
                      <c:pt idx="9909">
                        <c:v>15.8544</c:v>
                      </c:pt>
                      <c:pt idx="9910">
                        <c:v>15.856000000000002</c:v>
                      </c:pt>
                      <c:pt idx="9911">
                        <c:v>15.857600000000001</c:v>
                      </c:pt>
                      <c:pt idx="9912">
                        <c:v>15.859200000000001</c:v>
                      </c:pt>
                      <c:pt idx="9913">
                        <c:v>15.860800000000001</c:v>
                      </c:pt>
                      <c:pt idx="9914">
                        <c:v>15.862400000000001</c:v>
                      </c:pt>
                      <c:pt idx="9915">
                        <c:v>15.864000000000001</c:v>
                      </c:pt>
                      <c:pt idx="9916">
                        <c:v>15.865600000000001</c:v>
                      </c:pt>
                      <c:pt idx="9917">
                        <c:v>15.8672</c:v>
                      </c:pt>
                      <c:pt idx="9918">
                        <c:v>15.8688</c:v>
                      </c:pt>
                      <c:pt idx="9919">
                        <c:v>15.8704</c:v>
                      </c:pt>
                      <c:pt idx="9920">
                        <c:v>15.872</c:v>
                      </c:pt>
                      <c:pt idx="9921">
                        <c:v>15.873600000000001</c:v>
                      </c:pt>
                      <c:pt idx="9922">
                        <c:v>15.875200000000001</c:v>
                      </c:pt>
                      <c:pt idx="9923">
                        <c:v>15.876800000000001</c:v>
                      </c:pt>
                      <c:pt idx="9924">
                        <c:v>15.878400000000001</c:v>
                      </c:pt>
                      <c:pt idx="9925">
                        <c:v>15.88</c:v>
                      </c:pt>
                      <c:pt idx="9926">
                        <c:v>15.881600000000001</c:v>
                      </c:pt>
                      <c:pt idx="9927">
                        <c:v>15.8832</c:v>
                      </c:pt>
                      <c:pt idx="9928">
                        <c:v>15.8848</c:v>
                      </c:pt>
                      <c:pt idx="9929">
                        <c:v>15.8864</c:v>
                      </c:pt>
                      <c:pt idx="9930">
                        <c:v>15.888</c:v>
                      </c:pt>
                      <c:pt idx="9931">
                        <c:v>15.889600000000002</c:v>
                      </c:pt>
                      <c:pt idx="9932">
                        <c:v>15.891200000000001</c:v>
                      </c:pt>
                      <c:pt idx="9933">
                        <c:v>15.892800000000001</c:v>
                      </c:pt>
                      <c:pt idx="9934">
                        <c:v>15.894400000000001</c:v>
                      </c:pt>
                      <c:pt idx="9935">
                        <c:v>15.896000000000001</c:v>
                      </c:pt>
                      <c:pt idx="9936">
                        <c:v>15.897600000000001</c:v>
                      </c:pt>
                      <c:pt idx="9937">
                        <c:v>15.8992</c:v>
                      </c:pt>
                      <c:pt idx="9938">
                        <c:v>15.9008</c:v>
                      </c:pt>
                      <c:pt idx="9939">
                        <c:v>15.9024</c:v>
                      </c:pt>
                      <c:pt idx="9940">
                        <c:v>15.904</c:v>
                      </c:pt>
                      <c:pt idx="9941">
                        <c:v>15.905600000000002</c:v>
                      </c:pt>
                      <c:pt idx="9942">
                        <c:v>15.907200000000001</c:v>
                      </c:pt>
                      <c:pt idx="9943">
                        <c:v>15.908800000000001</c:v>
                      </c:pt>
                      <c:pt idx="9944">
                        <c:v>15.910400000000001</c:v>
                      </c:pt>
                      <c:pt idx="9945">
                        <c:v>15.912000000000001</c:v>
                      </c:pt>
                      <c:pt idx="9946">
                        <c:v>15.913600000000001</c:v>
                      </c:pt>
                      <c:pt idx="9947">
                        <c:v>15.9152</c:v>
                      </c:pt>
                      <c:pt idx="9948">
                        <c:v>15.9168</c:v>
                      </c:pt>
                      <c:pt idx="9949">
                        <c:v>15.9184</c:v>
                      </c:pt>
                      <c:pt idx="9950">
                        <c:v>15.92</c:v>
                      </c:pt>
                      <c:pt idx="9951">
                        <c:v>15.921600000000002</c:v>
                      </c:pt>
                      <c:pt idx="9952">
                        <c:v>15.923200000000001</c:v>
                      </c:pt>
                      <c:pt idx="9953">
                        <c:v>15.924800000000001</c:v>
                      </c:pt>
                      <c:pt idx="9954">
                        <c:v>15.926400000000001</c:v>
                      </c:pt>
                      <c:pt idx="9955">
                        <c:v>15.928000000000001</c:v>
                      </c:pt>
                      <c:pt idx="9956">
                        <c:v>15.929600000000001</c:v>
                      </c:pt>
                      <c:pt idx="9957">
                        <c:v>15.9312</c:v>
                      </c:pt>
                      <c:pt idx="9958">
                        <c:v>15.9328</c:v>
                      </c:pt>
                      <c:pt idx="9959">
                        <c:v>15.9344</c:v>
                      </c:pt>
                      <c:pt idx="9960">
                        <c:v>15.936</c:v>
                      </c:pt>
                      <c:pt idx="9961">
                        <c:v>15.937600000000002</c:v>
                      </c:pt>
                      <c:pt idx="9962">
                        <c:v>15.939200000000001</c:v>
                      </c:pt>
                      <c:pt idx="9963">
                        <c:v>15.940800000000001</c:v>
                      </c:pt>
                      <c:pt idx="9964">
                        <c:v>15.942400000000001</c:v>
                      </c:pt>
                      <c:pt idx="9965">
                        <c:v>15.944000000000001</c:v>
                      </c:pt>
                      <c:pt idx="9966">
                        <c:v>15.945600000000001</c:v>
                      </c:pt>
                      <c:pt idx="9967">
                        <c:v>15.9472</c:v>
                      </c:pt>
                      <c:pt idx="9968">
                        <c:v>15.9488</c:v>
                      </c:pt>
                      <c:pt idx="9969">
                        <c:v>15.9504</c:v>
                      </c:pt>
                      <c:pt idx="9970">
                        <c:v>15.952</c:v>
                      </c:pt>
                      <c:pt idx="9971">
                        <c:v>15.953600000000002</c:v>
                      </c:pt>
                      <c:pt idx="9972">
                        <c:v>15.955200000000001</c:v>
                      </c:pt>
                      <c:pt idx="9973">
                        <c:v>15.956800000000001</c:v>
                      </c:pt>
                      <c:pt idx="9974">
                        <c:v>15.958400000000001</c:v>
                      </c:pt>
                      <c:pt idx="9975">
                        <c:v>15.96</c:v>
                      </c:pt>
                      <c:pt idx="9976">
                        <c:v>15.961600000000001</c:v>
                      </c:pt>
                      <c:pt idx="9977">
                        <c:v>15.963200000000001</c:v>
                      </c:pt>
                      <c:pt idx="9978">
                        <c:v>15.9648</c:v>
                      </c:pt>
                      <c:pt idx="9979">
                        <c:v>15.9664</c:v>
                      </c:pt>
                      <c:pt idx="9980">
                        <c:v>15.968</c:v>
                      </c:pt>
                      <c:pt idx="9981">
                        <c:v>15.969600000000002</c:v>
                      </c:pt>
                      <c:pt idx="9982">
                        <c:v>15.971200000000001</c:v>
                      </c:pt>
                      <c:pt idx="9983">
                        <c:v>15.972800000000001</c:v>
                      </c:pt>
                      <c:pt idx="9984">
                        <c:v>15.974400000000001</c:v>
                      </c:pt>
                      <c:pt idx="9985">
                        <c:v>15.976000000000001</c:v>
                      </c:pt>
                      <c:pt idx="9986">
                        <c:v>15.977600000000001</c:v>
                      </c:pt>
                      <c:pt idx="9987">
                        <c:v>15.979200000000001</c:v>
                      </c:pt>
                      <c:pt idx="9988">
                        <c:v>15.9808</c:v>
                      </c:pt>
                      <c:pt idx="9989">
                        <c:v>15.9824</c:v>
                      </c:pt>
                      <c:pt idx="9990">
                        <c:v>15.984</c:v>
                      </c:pt>
                      <c:pt idx="9991">
                        <c:v>15.985600000000002</c:v>
                      </c:pt>
                      <c:pt idx="9992">
                        <c:v>15.987200000000001</c:v>
                      </c:pt>
                      <c:pt idx="9993">
                        <c:v>15.988800000000001</c:v>
                      </c:pt>
                      <c:pt idx="9994">
                        <c:v>15.990400000000001</c:v>
                      </c:pt>
                      <c:pt idx="9995">
                        <c:v>15.992000000000001</c:v>
                      </c:pt>
                      <c:pt idx="9996">
                        <c:v>15.993600000000001</c:v>
                      </c:pt>
                      <c:pt idx="9997">
                        <c:v>15.995200000000001</c:v>
                      </c:pt>
                      <c:pt idx="9998">
                        <c:v>15.9968</c:v>
                      </c:pt>
                      <c:pt idx="9999">
                        <c:v>15.9984</c:v>
                      </c:pt>
                      <c:pt idx="10000">
                        <c:v>16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'Maximum current during startup'!$F$2:$F$10002</c15:sqref>
                        </c15:formulaRef>
                      </c:ext>
                    </c:extLst>
                    <c:numCache>
                      <c:formatCode>0.000</c:formatCode>
                      <c:ptCount val="10001"/>
                      <c:pt idx="0">
                        <c:v>0</c:v>
                      </c:pt>
                      <c:pt idx="1">
                        <c:v>1.6000000000000001E-3</c:v>
                      </c:pt>
                      <c:pt idx="2">
                        <c:v>3.2000000000000002E-3</c:v>
                      </c:pt>
                      <c:pt idx="3">
                        <c:v>4.8000000000000004E-3</c:v>
                      </c:pt>
                      <c:pt idx="4">
                        <c:v>6.4000000000000003E-3</c:v>
                      </c:pt>
                      <c:pt idx="5">
                        <c:v>8.0000000000000002E-3</c:v>
                      </c:pt>
                      <c:pt idx="6">
                        <c:v>9.6000000000000009E-3</c:v>
                      </c:pt>
                      <c:pt idx="7">
                        <c:v>1.12E-2</c:v>
                      </c:pt>
                      <c:pt idx="8">
                        <c:v>1.2800000000000001E-2</c:v>
                      </c:pt>
                      <c:pt idx="9">
                        <c:v>1.4400000000000001E-2</c:v>
                      </c:pt>
                      <c:pt idx="10">
                        <c:v>1.6E-2</c:v>
                      </c:pt>
                      <c:pt idx="11">
                        <c:v>1.7600000000000001E-2</c:v>
                      </c:pt>
                      <c:pt idx="12">
                        <c:v>1.9200000000000002E-2</c:v>
                      </c:pt>
                      <c:pt idx="13">
                        <c:v>2.0800000000000003E-2</c:v>
                      </c:pt>
                      <c:pt idx="14">
                        <c:v>2.24E-2</c:v>
                      </c:pt>
                      <c:pt idx="15">
                        <c:v>2.4E-2</c:v>
                      </c:pt>
                      <c:pt idx="16">
                        <c:v>2.5600000000000001E-2</c:v>
                      </c:pt>
                      <c:pt idx="17">
                        <c:v>2.7200000000000002E-2</c:v>
                      </c:pt>
                      <c:pt idx="18">
                        <c:v>2.8800000000000003E-2</c:v>
                      </c:pt>
                      <c:pt idx="19">
                        <c:v>3.04E-2</c:v>
                      </c:pt>
                      <c:pt idx="20">
                        <c:v>3.2000000000000001E-2</c:v>
                      </c:pt>
                      <c:pt idx="21">
                        <c:v>3.3600000000000005E-2</c:v>
                      </c:pt>
                      <c:pt idx="22">
                        <c:v>3.5200000000000002E-2</c:v>
                      </c:pt>
                      <c:pt idx="23">
                        <c:v>3.6799999999999999E-2</c:v>
                      </c:pt>
                      <c:pt idx="24">
                        <c:v>3.8400000000000004E-2</c:v>
                      </c:pt>
                      <c:pt idx="25">
                        <c:v>0.04</c:v>
                      </c:pt>
                      <c:pt idx="26">
                        <c:v>4.1600000000000005E-2</c:v>
                      </c:pt>
                      <c:pt idx="27">
                        <c:v>4.3200000000000002E-2</c:v>
                      </c:pt>
                      <c:pt idx="28">
                        <c:v>4.48E-2</c:v>
                      </c:pt>
                      <c:pt idx="29">
                        <c:v>4.6400000000000004E-2</c:v>
                      </c:pt>
                      <c:pt idx="30">
                        <c:v>4.8000000000000001E-2</c:v>
                      </c:pt>
                      <c:pt idx="31">
                        <c:v>4.9600000000000005E-2</c:v>
                      </c:pt>
                      <c:pt idx="32">
                        <c:v>5.1200000000000002E-2</c:v>
                      </c:pt>
                      <c:pt idx="33">
                        <c:v>5.28E-2</c:v>
                      </c:pt>
                      <c:pt idx="34">
                        <c:v>5.4400000000000004E-2</c:v>
                      </c:pt>
                      <c:pt idx="35">
                        <c:v>5.6000000000000001E-2</c:v>
                      </c:pt>
                      <c:pt idx="36">
                        <c:v>5.7600000000000005E-2</c:v>
                      </c:pt>
                      <c:pt idx="37">
                        <c:v>5.9200000000000003E-2</c:v>
                      </c:pt>
                      <c:pt idx="38">
                        <c:v>6.08E-2</c:v>
                      </c:pt>
                      <c:pt idx="39">
                        <c:v>6.2400000000000004E-2</c:v>
                      </c:pt>
                      <c:pt idx="40">
                        <c:v>6.4000000000000001E-2</c:v>
                      </c:pt>
                      <c:pt idx="41">
                        <c:v>6.5600000000000006E-2</c:v>
                      </c:pt>
                      <c:pt idx="42">
                        <c:v>6.720000000000001E-2</c:v>
                      </c:pt>
                      <c:pt idx="43">
                        <c:v>6.88E-2</c:v>
                      </c:pt>
                      <c:pt idx="44">
                        <c:v>7.0400000000000004E-2</c:v>
                      </c:pt>
                      <c:pt idx="45">
                        <c:v>7.2000000000000008E-2</c:v>
                      </c:pt>
                      <c:pt idx="46">
                        <c:v>7.3599999999999999E-2</c:v>
                      </c:pt>
                      <c:pt idx="47">
                        <c:v>7.5200000000000003E-2</c:v>
                      </c:pt>
                      <c:pt idx="48">
                        <c:v>7.6800000000000007E-2</c:v>
                      </c:pt>
                      <c:pt idx="49">
                        <c:v>7.8399999999999997E-2</c:v>
                      </c:pt>
                      <c:pt idx="50">
                        <c:v>0.08</c:v>
                      </c:pt>
                      <c:pt idx="51">
                        <c:v>8.1600000000000006E-2</c:v>
                      </c:pt>
                      <c:pt idx="52">
                        <c:v>8.320000000000001E-2</c:v>
                      </c:pt>
                      <c:pt idx="53">
                        <c:v>8.48E-2</c:v>
                      </c:pt>
                      <c:pt idx="54">
                        <c:v>8.6400000000000005E-2</c:v>
                      </c:pt>
                      <c:pt idx="55">
                        <c:v>8.8000000000000009E-2</c:v>
                      </c:pt>
                      <c:pt idx="56">
                        <c:v>8.9599999999999999E-2</c:v>
                      </c:pt>
                      <c:pt idx="57">
                        <c:v>9.1200000000000003E-2</c:v>
                      </c:pt>
                      <c:pt idx="58">
                        <c:v>9.2800000000000007E-2</c:v>
                      </c:pt>
                      <c:pt idx="59">
                        <c:v>9.4399999999999998E-2</c:v>
                      </c:pt>
                      <c:pt idx="60">
                        <c:v>9.6000000000000002E-2</c:v>
                      </c:pt>
                      <c:pt idx="61">
                        <c:v>9.7600000000000006E-2</c:v>
                      </c:pt>
                      <c:pt idx="62">
                        <c:v>9.920000000000001E-2</c:v>
                      </c:pt>
                      <c:pt idx="63">
                        <c:v>0.1008</c:v>
                      </c:pt>
                      <c:pt idx="64">
                        <c:v>0.1024</c:v>
                      </c:pt>
                      <c:pt idx="65">
                        <c:v>0.10400000000000001</c:v>
                      </c:pt>
                      <c:pt idx="66">
                        <c:v>0.1056</c:v>
                      </c:pt>
                      <c:pt idx="67">
                        <c:v>0.1072</c:v>
                      </c:pt>
                      <c:pt idx="68">
                        <c:v>0.10880000000000001</c:v>
                      </c:pt>
                      <c:pt idx="69">
                        <c:v>0.11040000000000001</c:v>
                      </c:pt>
                      <c:pt idx="70">
                        <c:v>0.112</c:v>
                      </c:pt>
                      <c:pt idx="71">
                        <c:v>0.11360000000000001</c:v>
                      </c:pt>
                      <c:pt idx="72">
                        <c:v>0.11520000000000001</c:v>
                      </c:pt>
                      <c:pt idx="73">
                        <c:v>0.1168</c:v>
                      </c:pt>
                      <c:pt idx="74">
                        <c:v>0.11840000000000001</c:v>
                      </c:pt>
                      <c:pt idx="75">
                        <c:v>0.12000000000000001</c:v>
                      </c:pt>
                      <c:pt idx="76">
                        <c:v>0.1216</c:v>
                      </c:pt>
                      <c:pt idx="77">
                        <c:v>0.1232</c:v>
                      </c:pt>
                      <c:pt idx="78">
                        <c:v>0.12480000000000001</c:v>
                      </c:pt>
                      <c:pt idx="79">
                        <c:v>0.12640000000000001</c:v>
                      </c:pt>
                      <c:pt idx="80">
                        <c:v>0.128</c:v>
                      </c:pt>
                      <c:pt idx="81">
                        <c:v>0.12959999999999999</c:v>
                      </c:pt>
                      <c:pt idx="82">
                        <c:v>0.13120000000000001</c:v>
                      </c:pt>
                      <c:pt idx="83">
                        <c:v>0.1328</c:v>
                      </c:pt>
                      <c:pt idx="84">
                        <c:v>0.13440000000000002</c:v>
                      </c:pt>
                      <c:pt idx="85">
                        <c:v>0.13600000000000001</c:v>
                      </c:pt>
                      <c:pt idx="86">
                        <c:v>0.1376</c:v>
                      </c:pt>
                      <c:pt idx="87">
                        <c:v>0.13920000000000002</c:v>
                      </c:pt>
                      <c:pt idx="88">
                        <c:v>0.14080000000000001</c:v>
                      </c:pt>
                      <c:pt idx="89">
                        <c:v>0.1424</c:v>
                      </c:pt>
                      <c:pt idx="90">
                        <c:v>0.14400000000000002</c:v>
                      </c:pt>
                      <c:pt idx="91">
                        <c:v>0.14560000000000001</c:v>
                      </c:pt>
                      <c:pt idx="92">
                        <c:v>0.1472</c:v>
                      </c:pt>
                      <c:pt idx="93">
                        <c:v>0.14880000000000002</c:v>
                      </c:pt>
                      <c:pt idx="94">
                        <c:v>0.15040000000000001</c:v>
                      </c:pt>
                      <c:pt idx="95">
                        <c:v>0.152</c:v>
                      </c:pt>
                      <c:pt idx="96">
                        <c:v>0.15360000000000001</c:v>
                      </c:pt>
                      <c:pt idx="97">
                        <c:v>0.1552</c:v>
                      </c:pt>
                      <c:pt idx="98">
                        <c:v>0.15679999999999999</c:v>
                      </c:pt>
                      <c:pt idx="99">
                        <c:v>0.15840000000000001</c:v>
                      </c:pt>
                      <c:pt idx="100">
                        <c:v>0.16</c:v>
                      </c:pt>
                      <c:pt idx="101">
                        <c:v>0.16160000000000002</c:v>
                      </c:pt>
                      <c:pt idx="102">
                        <c:v>0.16320000000000001</c:v>
                      </c:pt>
                      <c:pt idx="103">
                        <c:v>0.1648</c:v>
                      </c:pt>
                      <c:pt idx="104">
                        <c:v>0.16640000000000002</c:v>
                      </c:pt>
                      <c:pt idx="105">
                        <c:v>0.16800000000000001</c:v>
                      </c:pt>
                      <c:pt idx="106">
                        <c:v>0.1696</c:v>
                      </c:pt>
                      <c:pt idx="107">
                        <c:v>0.17120000000000002</c:v>
                      </c:pt>
                      <c:pt idx="108">
                        <c:v>0.17280000000000001</c:v>
                      </c:pt>
                      <c:pt idx="109">
                        <c:v>0.1744</c:v>
                      </c:pt>
                      <c:pt idx="110">
                        <c:v>0.17600000000000002</c:v>
                      </c:pt>
                      <c:pt idx="111">
                        <c:v>0.17760000000000001</c:v>
                      </c:pt>
                      <c:pt idx="112">
                        <c:v>0.1792</c:v>
                      </c:pt>
                      <c:pt idx="113">
                        <c:v>0.18080000000000002</c:v>
                      </c:pt>
                      <c:pt idx="114">
                        <c:v>0.18240000000000001</c:v>
                      </c:pt>
                      <c:pt idx="115">
                        <c:v>0.184</c:v>
                      </c:pt>
                      <c:pt idx="116">
                        <c:v>0.18560000000000001</c:v>
                      </c:pt>
                      <c:pt idx="117">
                        <c:v>0.18720000000000001</c:v>
                      </c:pt>
                      <c:pt idx="118">
                        <c:v>0.1888</c:v>
                      </c:pt>
                      <c:pt idx="119">
                        <c:v>0.19040000000000001</c:v>
                      </c:pt>
                      <c:pt idx="120">
                        <c:v>0.192</c:v>
                      </c:pt>
                      <c:pt idx="121">
                        <c:v>0.19360000000000002</c:v>
                      </c:pt>
                      <c:pt idx="122">
                        <c:v>0.19520000000000001</c:v>
                      </c:pt>
                      <c:pt idx="123">
                        <c:v>0.1968</c:v>
                      </c:pt>
                      <c:pt idx="124">
                        <c:v>0.19840000000000002</c:v>
                      </c:pt>
                      <c:pt idx="125">
                        <c:v>0.2</c:v>
                      </c:pt>
                      <c:pt idx="126">
                        <c:v>0.2016</c:v>
                      </c:pt>
                      <c:pt idx="127">
                        <c:v>0.20320000000000002</c:v>
                      </c:pt>
                      <c:pt idx="128">
                        <c:v>0.20480000000000001</c:v>
                      </c:pt>
                      <c:pt idx="129">
                        <c:v>0.2064</c:v>
                      </c:pt>
                      <c:pt idx="130">
                        <c:v>0.20800000000000002</c:v>
                      </c:pt>
                      <c:pt idx="131">
                        <c:v>0.20960000000000001</c:v>
                      </c:pt>
                      <c:pt idx="132">
                        <c:v>0.2112</c:v>
                      </c:pt>
                      <c:pt idx="133">
                        <c:v>0.21280000000000002</c:v>
                      </c:pt>
                      <c:pt idx="134">
                        <c:v>0.21440000000000001</c:v>
                      </c:pt>
                      <c:pt idx="135">
                        <c:v>0.216</c:v>
                      </c:pt>
                      <c:pt idx="136">
                        <c:v>0.21760000000000002</c:v>
                      </c:pt>
                      <c:pt idx="137">
                        <c:v>0.21920000000000001</c:v>
                      </c:pt>
                      <c:pt idx="138">
                        <c:v>0.22080000000000002</c:v>
                      </c:pt>
                      <c:pt idx="139">
                        <c:v>0.22240000000000001</c:v>
                      </c:pt>
                      <c:pt idx="140">
                        <c:v>0.224</c:v>
                      </c:pt>
                      <c:pt idx="141">
                        <c:v>0.22560000000000002</c:v>
                      </c:pt>
                      <c:pt idx="142">
                        <c:v>0.22720000000000001</c:v>
                      </c:pt>
                      <c:pt idx="143">
                        <c:v>0.2288</c:v>
                      </c:pt>
                      <c:pt idx="144">
                        <c:v>0.23040000000000002</c:v>
                      </c:pt>
                      <c:pt idx="145">
                        <c:v>0.23200000000000001</c:v>
                      </c:pt>
                      <c:pt idx="146">
                        <c:v>0.2336</c:v>
                      </c:pt>
                      <c:pt idx="147">
                        <c:v>0.23520000000000002</c:v>
                      </c:pt>
                      <c:pt idx="148">
                        <c:v>0.23680000000000001</c:v>
                      </c:pt>
                      <c:pt idx="149">
                        <c:v>0.2384</c:v>
                      </c:pt>
                      <c:pt idx="150">
                        <c:v>0.24000000000000002</c:v>
                      </c:pt>
                      <c:pt idx="151">
                        <c:v>0.24160000000000001</c:v>
                      </c:pt>
                      <c:pt idx="152">
                        <c:v>0.2432</c:v>
                      </c:pt>
                      <c:pt idx="153">
                        <c:v>0.24480000000000002</c:v>
                      </c:pt>
                      <c:pt idx="154">
                        <c:v>0.24640000000000001</c:v>
                      </c:pt>
                      <c:pt idx="155">
                        <c:v>0.248</c:v>
                      </c:pt>
                      <c:pt idx="156">
                        <c:v>0.24960000000000002</c:v>
                      </c:pt>
                      <c:pt idx="157">
                        <c:v>0.25120000000000003</c:v>
                      </c:pt>
                      <c:pt idx="158">
                        <c:v>0.25280000000000002</c:v>
                      </c:pt>
                      <c:pt idx="159">
                        <c:v>0.25440000000000002</c:v>
                      </c:pt>
                      <c:pt idx="160">
                        <c:v>0.25600000000000001</c:v>
                      </c:pt>
                      <c:pt idx="161">
                        <c:v>0.2576</c:v>
                      </c:pt>
                      <c:pt idx="162">
                        <c:v>0.25919999999999999</c:v>
                      </c:pt>
                      <c:pt idx="163">
                        <c:v>0.26080000000000003</c:v>
                      </c:pt>
                      <c:pt idx="164">
                        <c:v>0.26240000000000002</c:v>
                      </c:pt>
                      <c:pt idx="165">
                        <c:v>0.26400000000000001</c:v>
                      </c:pt>
                      <c:pt idx="166">
                        <c:v>0.2656</c:v>
                      </c:pt>
                      <c:pt idx="167">
                        <c:v>0.26719999999999999</c:v>
                      </c:pt>
                      <c:pt idx="168">
                        <c:v>0.26880000000000004</c:v>
                      </c:pt>
                      <c:pt idx="169">
                        <c:v>0.27040000000000003</c:v>
                      </c:pt>
                      <c:pt idx="170">
                        <c:v>0.27200000000000002</c:v>
                      </c:pt>
                      <c:pt idx="171">
                        <c:v>0.27360000000000001</c:v>
                      </c:pt>
                      <c:pt idx="172">
                        <c:v>0.2752</c:v>
                      </c:pt>
                      <c:pt idx="173">
                        <c:v>0.27679999999999999</c:v>
                      </c:pt>
                      <c:pt idx="174">
                        <c:v>0.27840000000000004</c:v>
                      </c:pt>
                      <c:pt idx="175">
                        <c:v>0.28000000000000003</c:v>
                      </c:pt>
                      <c:pt idx="176">
                        <c:v>0.28160000000000002</c:v>
                      </c:pt>
                      <c:pt idx="177">
                        <c:v>0.28320000000000001</c:v>
                      </c:pt>
                      <c:pt idx="178">
                        <c:v>0.2848</c:v>
                      </c:pt>
                      <c:pt idx="179">
                        <c:v>0.28639999999999999</c:v>
                      </c:pt>
                      <c:pt idx="180">
                        <c:v>0.28800000000000003</c:v>
                      </c:pt>
                      <c:pt idx="181">
                        <c:v>0.28960000000000002</c:v>
                      </c:pt>
                      <c:pt idx="182">
                        <c:v>0.29120000000000001</c:v>
                      </c:pt>
                      <c:pt idx="183">
                        <c:v>0.2928</c:v>
                      </c:pt>
                      <c:pt idx="184">
                        <c:v>0.2944</c:v>
                      </c:pt>
                      <c:pt idx="185">
                        <c:v>0.29600000000000004</c:v>
                      </c:pt>
                      <c:pt idx="186">
                        <c:v>0.29760000000000003</c:v>
                      </c:pt>
                      <c:pt idx="187">
                        <c:v>0.29920000000000002</c:v>
                      </c:pt>
                      <c:pt idx="188">
                        <c:v>0.30080000000000001</c:v>
                      </c:pt>
                      <c:pt idx="189">
                        <c:v>0.3024</c:v>
                      </c:pt>
                      <c:pt idx="190">
                        <c:v>0.30399999999999999</c:v>
                      </c:pt>
                      <c:pt idx="191">
                        <c:v>0.30560000000000004</c:v>
                      </c:pt>
                      <c:pt idx="192">
                        <c:v>0.30720000000000003</c:v>
                      </c:pt>
                      <c:pt idx="193">
                        <c:v>0.30880000000000002</c:v>
                      </c:pt>
                      <c:pt idx="194">
                        <c:v>0.31040000000000001</c:v>
                      </c:pt>
                      <c:pt idx="195">
                        <c:v>0.312</c:v>
                      </c:pt>
                      <c:pt idx="196">
                        <c:v>0.31359999999999999</c:v>
                      </c:pt>
                      <c:pt idx="197">
                        <c:v>0.31520000000000004</c:v>
                      </c:pt>
                      <c:pt idx="198">
                        <c:v>0.31680000000000003</c:v>
                      </c:pt>
                      <c:pt idx="199">
                        <c:v>0.31840000000000002</c:v>
                      </c:pt>
                      <c:pt idx="200">
                        <c:v>0.32</c:v>
                      </c:pt>
                      <c:pt idx="201">
                        <c:v>0.3216</c:v>
                      </c:pt>
                      <c:pt idx="202">
                        <c:v>0.32320000000000004</c:v>
                      </c:pt>
                      <c:pt idx="203">
                        <c:v>0.32480000000000003</c:v>
                      </c:pt>
                      <c:pt idx="204">
                        <c:v>0.32640000000000002</c:v>
                      </c:pt>
                      <c:pt idx="205">
                        <c:v>0.32800000000000001</c:v>
                      </c:pt>
                      <c:pt idx="206">
                        <c:v>0.3296</c:v>
                      </c:pt>
                      <c:pt idx="207">
                        <c:v>0.33119999999999999</c:v>
                      </c:pt>
                      <c:pt idx="208">
                        <c:v>0.33280000000000004</c:v>
                      </c:pt>
                      <c:pt idx="209">
                        <c:v>0.33440000000000003</c:v>
                      </c:pt>
                      <c:pt idx="210">
                        <c:v>0.33600000000000002</c:v>
                      </c:pt>
                      <c:pt idx="211">
                        <c:v>0.33760000000000001</c:v>
                      </c:pt>
                      <c:pt idx="212">
                        <c:v>0.3392</c:v>
                      </c:pt>
                      <c:pt idx="213">
                        <c:v>0.34079999999999999</c:v>
                      </c:pt>
                      <c:pt idx="214">
                        <c:v>0.34240000000000004</c:v>
                      </c:pt>
                      <c:pt idx="215">
                        <c:v>0.34400000000000003</c:v>
                      </c:pt>
                      <c:pt idx="216">
                        <c:v>0.34560000000000002</c:v>
                      </c:pt>
                      <c:pt idx="217">
                        <c:v>0.34720000000000001</c:v>
                      </c:pt>
                      <c:pt idx="218">
                        <c:v>0.3488</c:v>
                      </c:pt>
                      <c:pt idx="219">
                        <c:v>0.35039999999999999</c:v>
                      </c:pt>
                      <c:pt idx="220">
                        <c:v>0.35200000000000004</c:v>
                      </c:pt>
                      <c:pt idx="221">
                        <c:v>0.35360000000000003</c:v>
                      </c:pt>
                      <c:pt idx="222">
                        <c:v>0.35520000000000002</c:v>
                      </c:pt>
                      <c:pt idx="223">
                        <c:v>0.35680000000000001</c:v>
                      </c:pt>
                      <c:pt idx="224">
                        <c:v>0.3584</c:v>
                      </c:pt>
                      <c:pt idx="225">
                        <c:v>0.36000000000000004</c:v>
                      </c:pt>
                      <c:pt idx="226">
                        <c:v>0.36160000000000003</c:v>
                      </c:pt>
                      <c:pt idx="227">
                        <c:v>0.36320000000000002</c:v>
                      </c:pt>
                      <c:pt idx="228">
                        <c:v>0.36480000000000001</c:v>
                      </c:pt>
                      <c:pt idx="229">
                        <c:v>0.3664</c:v>
                      </c:pt>
                      <c:pt idx="230">
                        <c:v>0.36799999999999999</c:v>
                      </c:pt>
                      <c:pt idx="231">
                        <c:v>0.36960000000000004</c:v>
                      </c:pt>
                      <c:pt idx="232">
                        <c:v>0.37120000000000003</c:v>
                      </c:pt>
                      <c:pt idx="233">
                        <c:v>0.37280000000000002</c:v>
                      </c:pt>
                      <c:pt idx="234">
                        <c:v>0.37440000000000001</c:v>
                      </c:pt>
                      <c:pt idx="235">
                        <c:v>0.376</c:v>
                      </c:pt>
                      <c:pt idx="236">
                        <c:v>0.37759999999999999</c:v>
                      </c:pt>
                      <c:pt idx="237">
                        <c:v>0.37920000000000004</c:v>
                      </c:pt>
                      <c:pt idx="238">
                        <c:v>0.38080000000000003</c:v>
                      </c:pt>
                      <c:pt idx="239">
                        <c:v>0.38240000000000002</c:v>
                      </c:pt>
                      <c:pt idx="240">
                        <c:v>0.38400000000000001</c:v>
                      </c:pt>
                      <c:pt idx="241">
                        <c:v>0.3856</c:v>
                      </c:pt>
                      <c:pt idx="242">
                        <c:v>0.38720000000000004</c:v>
                      </c:pt>
                      <c:pt idx="243">
                        <c:v>0.38880000000000003</c:v>
                      </c:pt>
                      <c:pt idx="244">
                        <c:v>0.39040000000000002</c:v>
                      </c:pt>
                      <c:pt idx="245">
                        <c:v>0.39200000000000002</c:v>
                      </c:pt>
                      <c:pt idx="246">
                        <c:v>0.39360000000000001</c:v>
                      </c:pt>
                      <c:pt idx="247">
                        <c:v>0.3952</c:v>
                      </c:pt>
                      <c:pt idx="248">
                        <c:v>0.39680000000000004</c:v>
                      </c:pt>
                      <c:pt idx="249">
                        <c:v>0.39840000000000003</c:v>
                      </c:pt>
                      <c:pt idx="250">
                        <c:v>0.4</c:v>
                      </c:pt>
                      <c:pt idx="251">
                        <c:v>0.40160000000000001</c:v>
                      </c:pt>
                      <c:pt idx="252">
                        <c:v>0.4032</c:v>
                      </c:pt>
                      <c:pt idx="253">
                        <c:v>0.40479999999999999</c:v>
                      </c:pt>
                      <c:pt idx="254">
                        <c:v>0.40640000000000004</c:v>
                      </c:pt>
                      <c:pt idx="255">
                        <c:v>0.40800000000000003</c:v>
                      </c:pt>
                      <c:pt idx="256">
                        <c:v>0.40960000000000002</c:v>
                      </c:pt>
                      <c:pt idx="257">
                        <c:v>0.41120000000000001</c:v>
                      </c:pt>
                      <c:pt idx="258">
                        <c:v>0.4128</c:v>
                      </c:pt>
                      <c:pt idx="259">
                        <c:v>0.41440000000000005</c:v>
                      </c:pt>
                      <c:pt idx="260">
                        <c:v>0.41600000000000004</c:v>
                      </c:pt>
                      <c:pt idx="261">
                        <c:v>0.41760000000000003</c:v>
                      </c:pt>
                      <c:pt idx="262">
                        <c:v>0.41920000000000002</c:v>
                      </c:pt>
                      <c:pt idx="263">
                        <c:v>0.42080000000000001</c:v>
                      </c:pt>
                      <c:pt idx="264">
                        <c:v>0.4224</c:v>
                      </c:pt>
                      <c:pt idx="265">
                        <c:v>0.42400000000000004</c:v>
                      </c:pt>
                      <c:pt idx="266">
                        <c:v>0.42560000000000003</c:v>
                      </c:pt>
                      <c:pt idx="267">
                        <c:v>0.42720000000000002</c:v>
                      </c:pt>
                      <c:pt idx="268">
                        <c:v>0.42880000000000001</c:v>
                      </c:pt>
                      <c:pt idx="269">
                        <c:v>0.4304</c:v>
                      </c:pt>
                      <c:pt idx="270">
                        <c:v>0.432</c:v>
                      </c:pt>
                      <c:pt idx="271">
                        <c:v>0.43360000000000004</c:v>
                      </c:pt>
                      <c:pt idx="272">
                        <c:v>0.43520000000000003</c:v>
                      </c:pt>
                      <c:pt idx="273">
                        <c:v>0.43680000000000002</c:v>
                      </c:pt>
                      <c:pt idx="274">
                        <c:v>0.43840000000000001</c:v>
                      </c:pt>
                      <c:pt idx="275">
                        <c:v>0.44</c:v>
                      </c:pt>
                      <c:pt idx="276">
                        <c:v>0.44160000000000005</c:v>
                      </c:pt>
                      <c:pt idx="277">
                        <c:v>0.44320000000000004</c:v>
                      </c:pt>
                      <c:pt idx="278">
                        <c:v>0.44480000000000003</c:v>
                      </c:pt>
                      <c:pt idx="279">
                        <c:v>0.44640000000000002</c:v>
                      </c:pt>
                      <c:pt idx="280">
                        <c:v>0.44800000000000001</c:v>
                      </c:pt>
                      <c:pt idx="281">
                        <c:v>0.4496</c:v>
                      </c:pt>
                      <c:pt idx="282">
                        <c:v>0.45120000000000005</c:v>
                      </c:pt>
                      <c:pt idx="283">
                        <c:v>0.45280000000000004</c:v>
                      </c:pt>
                      <c:pt idx="284">
                        <c:v>0.45440000000000003</c:v>
                      </c:pt>
                      <c:pt idx="285">
                        <c:v>0.45600000000000002</c:v>
                      </c:pt>
                      <c:pt idx="286">
                        <c:v>0.45760000000000001</c:v>
                      </c:pt>
                      <c:pt idx="287">
                        <c:v>0.4592</c:v>
                      </c:pt>
                      <c:pt idx="288">
                        <c:v>0.46080000000000004</c:v>
                      </c:pt>
                      <c:pt idx="289">
                        <c:v>0.46240000000000003</c:v>
                      </c:pt>
                      <c:pt idx="290">
                        <c:v>0.46400000000000002</c:v>
                      </c:pt>
                      <c:pt idx="291">
                        <c:v>0.46560000000000001</c:v>
                      </c:pt>
                      <c:pt idx="292">
                        <c:v>0.4672</c:v>
                      </c:pt>
                      <c:pt idx="293">
                        <c:v>0.46880000000000005</c:v>
                      </c:pt>
                      <c:pt idx="294">
                        <c:v>0.47040000000000004</c:v>
                      </c:pt>
                      <c:pt idx="295">
                        <c:v>0.47200000000000003</c:v>
                      </c:pt>
                      <c:pt idx="296">
                        <c:v>0.47360000000000002</c:v>
                      </c:pt>
                      <c:pt idx="297">
                        <c:v>0.47520000000000001</c:v>
                      </c:pt>
                      <c:pt idx="298">
                        <c:v>0.4768</c:v>
                      </c:pt>
                      <c:pt idx="299">
                        <c:v>0.47840000000000005</c:v>
                      </c:pt>
                      <c:pt idx="300">
                        <c:v>0.48000000000000004</c:v>
                      </c:pt>
                      <c:pt idx="301">
                        <c:v>0.48160000000000003</c:v>
                      </c:pt>
                      <c:pt idx="302">
                        <c:v>0.48320000000000002</c:v>
                      </c:pt>
                      <c:pt idx="303">
                        <c:v>0.48480000000000001</c:v>
                      </c:pt>
                      <c:pt idx="304">
                        <c:v>0.4864</c:v>
                      </c:pt>
                      <c:pt idx="305">
                        <c:v>0.48800000000000004</c:v>
                      </c:pt>
                      <c:pt idx="306">
                        <c:v>0.48960000000000004</c:v>
                      </c:pt>
                      <c:pt idx="307">
                        <c:v>0.49120000000000003</c:v>
                      </c:pt>
                      <c:pt idx="308">
                        <c:v>0.49280000000000002</c:v>
                      </c:pt>
                      <c:pt idx="309">
                        <c:v>0.49440000000000001</c:v>
                      </c:pt>
                      <c:pt idx="310">
                        <c:v>0.496</c:v>
                      </c:pt>
                      <c:pt idx="311">
                        <c:v>0.49760000000000004</c:v>
                      </c:pt>
                      <c:pt idx="312">
                        <c:v>0.49920000000000003</c:v>
                      </c:pt>
                      <c:pt idx="313">
                        <c:v>0.50080000000000002</c:v>
                      </c:pt>
                      <c:pt idx="314">
                        <c:v>0.50240000000000007</c:v>
                      </c:pt>
                      <c:pt idx="315">
                        <c:v>0.504</c:v>
                      </c:pt>
                      <c:pt idx="316">
                        <c:v>0.50560000000000005</c:v>
                      </c:pt>
                      <c:pt idx="317">
                        <c:v>0.50719999999999998</c:v>
                      </c:pt>
                      <c:pt idx="318">
                        <c:v>0.50880000000000003</c:v>
                      </c:pt>
                      <c:pt idx="319">
                        <c:v>0.51040000000000008</c:v>
                      </c:pt>
                      <c:pt idx="320">
                        <c:v>0.51200000000000001</c:v>
                      </c:pt>
                      <c:pt idx="321">
                        <c:v>0.51360000000000006</c:v>
                      </c:pt>
                      <c:pt idx="322">
                        <c:v>0.51519999999999999</c:v>
                      </c:pt>
                      <c:pt idx="323">
                        <c:v>0.51680000000000004</c:v>
                      </c:pt>
                      <c:pt idx="324">
                        <c:v>0.51839999999999997</c:v>
                      </c:pt>
                      <c:pt idx="325">
                        <c:v>0.52</c:v>
                      </c:pt>
                      <c:pt idx="326">
                        <c:v>0.52160000000000006</c:v>
                      </c:pt>
                      <c:pt idx="327">
                        <c:v>0.5232</c:v>
                      </c:pt>
                      <c:pt idx="328">
                        <c:v>0.52480000000000004</c:v>
                      </c:pt>
                      <c:pt idx="329">
                        <c:v>0.52639999999999998</c:v>
                      </c:pt>
                      <c:pt idx="330">
                        <c:v>0.52800000000000002</c:v>
                      </c:pt>
                      <c:pt idx="331">
                        <c:v>0.52960000000000007</c:v>
                      </c:pt>
                      <c:pt idx="332">
                        <c:v>0.53120000000000001</c:v>
                      </c:pt>
                      <c:pt idx="333">
                        <c:v>0.53280000000000005</c:v>
                      </c:pt>
                      <c:pt idx="334">
                        <c:v>0.53439999999999999</c:v>
                      </c:pt>
                      <c:pt idx="335">
                        <c:v>0.53600000000000003</c:v>
                      </c:pt>
                      <c:pt idx="336">
                        <c:v>0.53760000000000008</c:v>
                      </c:pt>
                      <c:pt idx="337">
                        <c:v>0.53920000000000001</c:v>
                      </c:pt>
                      <c:pt idx="338">
                        <c:v>0.54080000000000006</c:v>
                      </c:pt>
                      <c:pt idx="339">
                        <c:v>0.54239999999999999</c:v>
                      </c:pt>
                      <c:pt idx="340">
                        <c:v>0.54400000000000004</c:v>
                      </c:pt>
                      <c:pt idx="341">
                        <c:v>0.54559999999999997</c:v>
                      </c:pt>
                      <c:pt idx="342">
                        <c:v>0.54720000000000002</c:v>
                      </c:pt>
                      <c:pt idx="343">
                        <c:v>0.54880000000000007</c:v>
                      </c:pt>
                      <c:pt idx="344">
                        <c:v>0.5504</c:v>
                      </c:pt>
                      <c:pt idx="345">
                        <c:v>0.55200000000000005</c:v>
                      </c:pt>
                      <c:pt idx="346">
                        <c:v>0.55359999999999998</c:v>
                      </c:pt>
                      <c:pt idx="347">
                        <c:v>0.55520000000000003</c:v>
                      </c:pt>
                      <c:pt idx="348">
                        <c:v>0.55680000000000007</c:v>
                      </c:pt>
                      <c:pt idx="349">
                        <c:v>0.55840000000000001</c:v>
                      </c:pt>
                      <c:pt idx="350">
                        <c:v>0.56000000000000005</c:v>
                      </c:pt>
                      <c:pt idx="351">
                        <c:v>0.56159999999999999</c:v>
                      </c:pt>
                      <c:pt idx="352">
                        <c:v>0.56320000000000003</c:v>
                      </c:pt>
                      <c:pt idx="353">
                        <c:v>0.56480000000000008</c:v>
                      </c:pt>
                      <c:pt idx="354">
                        <c:v>0.56640000000000001</c:v>
                      </c:pt>
                      <c:pt idx="355">
                        <c:v>0.56800000000000006</c:v>
                      </c:pt>
                      <c:pt idx="356">
                        <c:v>0.5696</c:v>
                      </c:pt>
                      <c:pt idx="357">
                        <c:v>0.57120000000000004</c:v>
                      </c:pt>
                      <c:pt idx="358">
                        <c:v>0.57279999999999998</c:v>
                      </c:pt>
                      <c:pt idx="359">
                        <c:v>0.57440000000000002</c:v>
                      </c:pt>
                      <c:pt idx="360">
                        <c:v>0.57600000000000007</c:v>
                      </c:pt>
                      <c:pt idx="361">
                        <c:v>0.5776</c:v>
                      </c:pt>
                      <c:pt idx="362">
                        <c:v>0.57920000000000005</c:v>
                      </c:pt>
                      <c:pt idx="363">
                        <c:v>0.58079999999999998</c:v>
                      </c:pt>
                      <c:pt idx="364">
                        <c:v>0.58240000000000003</c:v>
                      </c:pt>
                      <c:pt idx="365">
                        <c:v>0.58400000000000007</c:v>
                      </c:pt>
                      <c:pt idx="366">
                        <c:v>0.58560000000000001</c:v>
                      </c:pt>
                      <c:pt idx="367">
                        <c:v>0.58720000000000006</c:v>
                      </c:pt>
                      <c:pt idx="368">
                        <c:v>0.58879999999999999</c:v>
                      </c:pt>
                      <c:pt idx="369">
                        <c:v>0.59040000000000004</c:v>
                      </c:pt>
                      <c:pt idx="370">
                        <c:v>0.59200000000000008</c:v>
                      </c:pt>
                      <c:pt idx="371">
                        <c:v>0.59360000000000002</c:v>
                      </c:pt>
                      <c:pt idx="372">
                        <c:v>0.59520000000000006</c:v>
                      </c:pt>
                      <c:pt idx="373">
                        <c:v>0.5968</c:v>
                      </c:pt>
                      <c:pt idx="374">
                        <c:v>0.59840000000000004</c:v>
                      </c:pt>
                      <c:pt idx="375">
                        <c:v>0.6</c:v>
                      </c:pt>
                      <c:pt idx="376">
                        <c:v>0.60160000000000002</c:v>
                      </c:pt>
                      <c:pt idx="377">
                        <c:v>0.60320000000000007</c:v>
                      </c:pt>
                      <c:pt idx="378">
                        <c:v>0.6048</c:v>
                      </c:pt>
                      <c:pt idx="379">
                        <c:v>0.60640000000000005</c:v>
                      </c:pt>
                      <c:pt idx="380">
                        <c:v>0.60799999999999998</c:v>
                      </c:pt>
                      <c:pt idx="381">
                        <c:v>0.60960000000000003</c:v>
                      </c:pt>
                      <c:pt idx="382">
                        <c:v>0.61120000000000008</c:v>
                      </c:pt>
                      <c:pt idx="383">
                        <c:v>0.61280000000000001</c:v>
                      </c:pt>
                      <c:pt idx="384">
                        <c:v>0.61440000000000006</c:v>
                      </c:pt>
                      <c:pt idx="385">
                        <c:v>0.61599999999999999</c:v>
                      </c:pt>
                      <c:pt idx="386">
                        <c:v>0.61760000000000004</c:v>
                      </c:pt>
                      <c:pt idx="387">
                        <c:v>0.61920000000000008</c:v>
                      </c:pt>
                      <c:pt idx="388">
                        <c:v>0.62080000000000002</c:v>
                      </c:pt>
                      <c:pt idx="389">
                        <c:v>0.62240000000000006</c:v>
                      </c:pt>
                      <c:pt idx="390">
                        <c:v>0.624</c:v>
                      </c:pt>
                      <c:pt idx="391">
                        <c:v>0.62560000000000004</c:v>
                      </c:pt>
                      <c:pt idx="392">
                        <c:v>0.62719999999999998</c:v>
                      </c:pt>
                      <c:pt idx="393">
                        <c:v>0.62880000000000003</c:v>
                      </c:pt>
                      <c:pt idx="394">
                        <c:v>0.63040000000000007</c:v>
                      </c:pt>
                      <c:pt idx="395">
                        <c:v>0.63200000000000001</c:v>
                      </c:pt>
                      <c:pt idx="396">
                        <c:v>0.63360000000000005</c:v>
                      </c:pt>
                      <c:pt idx="397">
                        <c:v>0.63519999999999999</c:v>
                      </c:pt>
                      <c:pt idx="398">
                        <c:v>0.63680000000000003</c:v>
                      </c:pt>
                      <c:pt idx="399">
                        <c:v>0.63840000000000008</c:v>
                      </c:pt>
                      <c:pt idx="400">
                        <c:v>0.64</c:v>
                      </c:pt>
                      <c:pt idx="401">
                        <c:v>0.64160000000000006</c:v>
                      </c:pt>
                      <c:pt idx="402">
                        <c:v>0.64319999999999999</c:v>
                      </c:pt>
                      <c:pt idx="403">
                        <c:v>0.64480000000000004</c:v>
                      </c:pt>
                      <c:pt idx="404">
                        <c:v>0.64640000000000009</c:v>
                      </c:pt>
                      <c:pt idx="405">
                        <c:v>0.64800000000000002</c:v>
                      </c:pt>
                      <c:pt idx="406">
                        <c:v>0.64960000000000007</c:v>
                      </c:pt>
                      <c:pt idx="407">
                        <c:v>0.6512</c:v>
                      </c:pt>
                      <c:pt idx="408">
                        <c:v>0.65280000000000005</c:v>
                      </c:pt>
                      <c:pt idx="409">
                        <c:v>0.65439999999999998</c:v>
                      </c:pt>
                      <c:pt idx="410">
                        <c:v>0.65600000000000003</c:v>
                      </c:pt>
                      <c:pt idx="411">
                        <c:v>0.65760000000000007</c:v>
                      </c:pt>
                      <c:pt idx="412">
                        <c:v>0.65920000000000001</c:v>
                      </c:pt>
                      <c:pt idx="413">
                        <c:v>0.66080000000000005</c:v>
                      </c:pt>
                      <c:pt idx="414">
                        <c:v>0.66239999999999999</c:v>
                      </c:pt>
                      <c:pt idx="415">
                        <c:v>0.66400000000000003</c:v>
                      </c:pt>
                      <c:pt idx="416">
                        <c:v>0.66560000000000008</c:v>
                      </c:pt>
                      <c:pt idx="417">
                        <c:v>0.66720000000000002</c:v>
                      </c:pt>
                      <c:pt idx="418">
                        <c:v>0.66880000000000006</c:v>
                      </c:pt>
                      <c:pt idx="419">
                        <c:v>0.6704</c:v>
                      </c:pt>
                      <c:pt idx="420">
                        <c:v>0.67200000000000004</c:v>
                      </c:pt>
                      <c:pt idx="421">
                        <c:v>0.67360000000000009</c:v>
                      </c:pt>
                      <c:pt idx="422">
                        <c:v>0.67520000000000002</c:v>
                      </c:pt>
                      <c:pt idx="423">
                        <c:v>0.67680000000000007</c:v>
                      </c:pt>
                      <c:pt idx="424">
                        <c:v>0.6784</c:v>
                      </c:pt>
                      <c:pt idx="425">
                        <c:v>0.68</c:v>
                      </c:pt>
                      <c:pt idx="426">
                        <c:v>0.68159999999999998</c:v>
                      </c:pt>
                      <c:pt idx="427">
                        <c:v>0.68320000000000003</c:v>
                      </c:pt>
                      <c:pt idx="428">
                        <c:v>0.68480000000000008</c:v>
                      </c:pt>
                      <c:pt idx="429">
                        <c:v>0.68640000000000001</c:v>
                      </c:pt>
                      <c:pt idx="430">
                        <c:v>0.68800000000000006</c:v>
                      </c:pt>
                      <c:pt idx="431">
                        <c:v>0.68959999999999999</c:v>
                      </c:pt>
                      <c:pt idx="432">
                        <c:v>0.69120000000000004</c:v>
                      </c:pt>
                      <c:pt idx="433">
                        <c:v>0.69280000000000008</c:v>
                      </c:pt>
                      <c:pt idx="434">
                        <c:v>0.69440000000000002</c:v>
                      </c:pt>
                      <c:pt idx="435">
                        <c:v>0.69600000000000006</c:v>
                      </c:pt>
                      <c:pt idx="436">
                        <c:v>0.6976</c:v>
                      </c:pt>
                      <c:pt idx="437">
                        <c:v>0.69920000000000004</c:v>
                      </c:pt>
                      <c:pt idx="438">
                        <c:v>0.70079999999999998</c:v>
                      </c:pt>
                      <c:pt idx="439">
                        <c:v>0.70240000000000002</c:v>
                      </c:pt>
                      <c:pt idx="440">
                        <c:v>0.70400000000000007</c:v>
                      </c:pt>
                      <c:pt idx="441">
                        <c:v>0.7056</c:v>
                      </c:pt>
                      <c:pt idx="442">
                        <c:v>0.70720000000000005</c:v>
                      </c:pt>
                      <c:pt idx="443">
                        <c:v>0.70879999999999999</c:v>
                      </c:pt>
                      <c:pt idx="444">
                        <c:v>0.71040000000000003</c:v>
                      </c:pt>
                      <c:pt idx="445">
                        <c:v>0.71200000000000008</c:v>
                      </c:pt>
                      <c:pt idx="446">
                        <c:v>0.71360000000000001</c:v>
                      </c:pt>
                      <c:pt idx="447">
                        <c:v>0.71520000000000006</c:v>
                      </c:pt>
                      <c:pt idx="448">
                        <c:v>0.71679999999999999</c:v>
                      </c:pt>
                      <c:pt idx="449">
                        <c:v>0.71840000000000004</c:v>
                      </c:pt>
                      <c:pt idx="450">
                        <c:v>0.72000000000000008</c:v>
                      </c:pt>
                      <c:pt idx="451">
                        <c:v>0.72160000000000002</c:v>
                      </c:pt>
                      <c:pt idx="452">
                        <c:v>0.72320000000000007</c:v>
                      </c:pt>
                      <c:pt idx="453">
                        <c:v>0.7248</c:v>
                      </c:pt>
                      <c:pt idx="454">
                        <c:v>0.72640000000000005</c:v>
                      </c:pt>
                      <c:pt idx="455">
                        <c:v>0.72799999999999998</c:v>
                      </c:pt>
                      <c:pt idx="456">
                        <c:v>0.72960000000000003</c:v>
                      </c:pt>
                      <c:pt idx="457">
                        <c:v>0.73120000000000007</c:v>
                      </c:pt>
                      <c:pt idx="458">
                        <c:v>0.73280000000000001</c:v>
                      </c:pt>
                      <c:pt idx="459">
                        <c:v>0.73440000000000005</c:v>
                      </c:pt>
                      <c:pt idx="460">
                        <c:v>0.73599999999999999</c:v>
                      </c:pt>
                      <c:pt idx="461">
                        <c:v>0.73760000000000003</c:v>
                      </c:pt>
                      <c:pt idx="462">
                        <c:v>0.73920000000000008</c:v>
                      </c:pt>
                      <c:pt idx="463">
                        <c:v>0.74080000000000001</c:v>
                      </c:pt>
                      <c:pt idx="464">
                        <c:v>0.74240000000000006</c:v>
                      </c:pt>
                      <c:pt idx="465">
                        <c:v>0.74399999999999999</c:v>
                      </c:pt>
                      <c:pt idx="466">
                        <c:v>0.74560000000000004</c:v>
                      </c:pt>
                      <c:pt idx="467">
                        <c:v>0.74720000000000009</c:v>
                      </c:pt>
                      <c:pt idx="468">
                        <c:v>0.74880000000000002</c:v>
                      </c:pt>
                      <c:pt idx="469">
                        <c:v>0.75040000000000007</c:v>
                      </c:pt>
                      <c:pt idx="470">
                        <c:v>0.752</c:v>
                      </c:pt>
                      <c:pt idx="471">
                        <c:v>0.75360000000000005</c:v>
                      </c:pt>
                      <c:pt idx="472">
                        <c:v>0.75519999999999998</c:v>
                      </c:pt>
                      <c:pt idx="473">
                        <c:v>0.75680000000000003</c:v>
                      </c:pt>
                      <c:pt idx="474">
                        <c:v>0.75840000000000007</c:v>
                      </c:pt>
                      <c:pt idx="475">
                        <c:v>0.76</c:v>
                      </c:pt>
                      <c:pt idx="476">
                        <c:v>0.76160000000000005</c:v>
                      </c:pt>
                      <c:pt idx="477">
                        <c:v>0.76319999999999999</c:v>
                      </c:pt>
                      <c:pt idx="478">
                        <c:v>0.76480000000000004</c:v>
                      </c:pt>
                      <c:pt idx="479">
                        <c:v>0.76640000000000008</c:v>
                      </c:pt>
                      <c:pt idx="480">
                        <c:v>0.76800000000000002</c:v>
                      </c:pt>
                      <c:pt idx="481">
                        <c:v>0.76960000000000006</c:v>
                      </c:pt>
                      <c:pt idx="482">
                        <c:v>0.7712</c:v>
                      </c:pt>
                      <c:pt idx="483">
                        <c:v>0.77280000000000004</c:v>
                      </c:pt>
                      <c:pt idx="484">
                        <c:v>0.77440000000000009</c:v>
                      </c:pt>
                      <c:pt idx="485">
                        <c:v>0.77600000000000002</c:v>
                      </c:pt>
                      <c:pt idx="486">
                        <c:v>0.77760000000000007</c:v>
                      </c:pt>
                      <c:pt idx="487">
                        <c:v>0.7792</c:v>
                      </c:pt>
                      <c:pt idx="488">
                        <c:v>0.78080000000000005</c:v>
                      </c:pt>
                      <c:pt idx="489">
                        <c:v>0.78239999999999998</c:v>
                      </c:pt>
                      <c:pt idx="490">
                        <c:v>0.78400000000000003</c:v>
                      </c:pt>
                      <c:pt idx="491">
                        <c:v>0.78560000000000008</c:v>
                      </c:pt>
                      <c:pt idx="492">
                        <c:v>0.78720000000000001</c:v>
                      </c:pt>
                      <c:pt idx="493">
                        <c:v>0.78880000000000006</c:v>
                      </c:pt>
                      <c:pt idx="494">
                        <c:v>0.79039999999999999</c:v>
                      </c:pt>
                      <c:pt idx="495">
                        <c:v>0.79200000000000004</c:v>
                      </c:pt>
                      <c:pt idx="496">
                        <c:v>0.79360000000000008</c:v>
                      </c:pt>
                      <c:pt idx="497">
                        <c:v>0.79520000000000002</c:v>
                      </c:pt>
                      <c:pt idx="498">
                        <c:v>0.79680000000000006</c:v>
                      </c:pt>
                      <c:pt idx="499">
                        <c:v>0.7984</c:v>
                      </c:pt>
                      <c:pt idx="500">
                        <c:v>0.8</c:v>
                      </c:pt>
                      <c:pt idx="501">
                        <c:v>0.80160000000000009</c:v>
                      </c:pt>
                      <c:pt idx="502">
                        <c:v>0.80320000000000003</c:v>
                      </c:pt>
                      <c:pt idx="503">
                        <c:v>0.80480000000000007</c:v>
                      </c:pt>
                      <c:pt idx="504">
                        <c:v>0.80640000000000001</c:v>
                      </c:pt>
                      <c:pt idx="505">
                        <c:v>0.80800000000000005</c:v>
                      </c:pt>
                      <c:pt idx="506">
                        <c:v>0.80959999999999999</c:v>
                      </c:pt>
                      <c:pt idx="507">
                        <c:v>0.81120000000000003</c:v>
                      </c:pt>
                      <c:pt idx="508">
                        <c:v>0.81280000000000008</c:v>
                      </c:pt>
                      <c:pt idx="509">
                        <c:v>0.81440000000000001</c:v>
                      </c:pt>
                      <c:pt idx="510">
                        <c:v>0.81600000000000006</c:v>
                      </c:pt>
                      <c:pt idx="511">
                        <c:v>0.81759999999999999</c:v>
                      </c:pt>
                      <c:pt idx="512">
                        <c:v>0.81920000000000004</c:v>
                      </c:pt>
                      <c:pt idx="513">
                        <c:v>0.82080000000000009</c:v>
                      </c:pt>
                      <c:pt idx="514">
                        <c:v>0.82240000000000002</c:v>
                      </c:pt>
                      <c:pt idx="515">
                        <c:v>0.82400000000000007</c:v>
                      </c:pt>
                      <c:pt idx="516">
                        <c:v>0.8256</c:v>
                      </c:pt>
                      <c:pt idx="517">
                        <c:v>0.82720000000000005</c:v>
                      </c:pt>
                      <c:pt idx="518">
                        <c:v>0.82880000000000009</c:v>
                      </c:pt>
                      <c:pt idx="519">
                        <c:v>0.83040000000000003</c:v>
                      </c:pt>
                      <c:pt idx="520">
                        <c:v>0.83200000000000007</c:v>
                      </c:pt>
                      <c:pt idx="521">
                        <c:v>0.83360000000000001</c:v>
                      </c:pt>
                      <c:pt idx="522">
                        <c:v>0.83520000000000005</c:v>
                      </c:pt>
                      <c:pt idx="523">
                        <c:v>0.83679999999999999</c:v>
                      </c:pt>
                      <c:pt idx="524">
                        <c:v>0.83840000000000003</c:v>
                      </c:pt>
                      <c:pt idx="525">
                        <c:v>0.84000000000000008</c:v>
                      </c:pt>
                      <c:pt idx="526">
                        <c:v>0.84160000000000001</c:v>
                      </c:pt>
                      <c:pt idx="527">
                        <c:v>0.84320000000000006</c:v>
                      </c:pt>
                      <c:pt idx="528">
                        <c:v>0.8448</c:v>
                      </c:pt>
                      <c:pt idx="529">
                        <c:v>0.84640000000000004</c:v>
                      </c:pt>
                      <c:pt idx="530">
                        <c:v>0.84800000000000009</c:v>
                      </c:pt>
                      <c:pt idx="531">
                        <c:v>0.84960000000000002</c:v>
                      </c:pt>
                      <c:pt idx="532">
                        <c:v>0.85120000000000007</c:v>
                      </c:pt>
                      <c:pt idx="533">
                        <c:v>0.8528</c:v>
                      </c:pt>
                      <c:pt idx="534">
                        <c:v>0.85440000000000005</c:v>
                      </c:pt>
                      <c:pt idx="535">
                        <c:v>0.85600000000000009</c:v>
                      </c:pt>
                      <c:pt idx="536">
                        <c:v>0.85760000000000003</c:v>
                      </c:pt>
                      <c:pt idx="537">
                        <c:v>0.85920000000000007</c:v>
                      </c:pt>
                      <c:pt idx="538">
                        <c:v>0.86080000000000001</c:v>
                      </c:pt>
                      <c:pt idx="539">
                        <c:v>0.86240000000000006</c:v>
                      </c:pt>
                      <c:pt idx="540">
                        <c:v>0.86399999999999999</c:v>
                      </c:pt>
                      <c:pt idx="541">
                        <c:v>0.86560000000000004</c:v>
                      </c:pt>
                      <c:pt idx="542">
                        <c:v>0.86720000000000008</c:v>
                      </c:pt>
                      <c:pt idx="543">
                        <c:v>0.86880000000000002</c:v>
                      </c:pt>
                      <c:pt idx="544">
                        <c:v>0.87040000000000006</c:v>
                      </c:pt>
                      <c:pt idx="545">
                        <c:v>0.872</c:v>
                      </c:pt>
                      <c:pt idx="546">
                        <c:v>0.87360000000000004</c:v>
                      </c:pt>
                      <c:pt idx="547">
                        <c:v>0.87520000000000009</c:v>
                      </c:pt>
                      <c:pt idx="548">
                        <c:v>0.87680000000000002</c:v>
                      </c:pt>
                      <c:pt idx="549">
                        <c:v>0.87840000000000007</c:v>
                      </c:pt>
                      <c:pt idx="550">
                        <c:v>0.88</c:v>
                      </c:pt>
                      <c:pt idx="551">
                        <c:v>0.88160000000000005</c:v>
                      </c:pt>
                      <c:pt idx="552">
                        <c:v>0.8832000000000001</c:v>
                      </c:pt>
                      <c:pt idx="553">
                        <c:v>0.88480000000000003</c:v>
                      </c:pt>
                      <c:pt idx="554">
                        <c:v>0.88640000000000008</c:v>
                      </c:pt>
                      <c:pt idx="555">
                        <c:v>0.88800000000000001</c:v>
                      </c:pt>
                      <c:pt idx="556">
                        <c:v>0.88960000000000006</c:v>
                      </c:pt>
                      <c:pt idx="557">
                        <c:v>0.89119999999999999</c:v>
                      </c:pt>
                      <c:pt idx="558">
                        <c:v>0.89280000000000004</c:v>
                      </c:pt>
                      <c:pt idx="559">
                        <c:v>0.89440000000000008</c:v>
                      </c:pt>
                      <c:pt idx="560">
                        <c:v>0.89600000000000002</c:v>
                      </c:pt>
                      <c:pt idx="561">
                        <c:v>0.89760000000000006</c:v>
                      </c:pt>
                      <c:pt idx="562">
                        <c:v>0.8992</c:v>
                      </c:pt>
                      <c:pt idx="563">
                        <c:v>0.90080000000000005</c:v>
                      </c:pt>
                      <c:pt idx="564">
                        <c:v>0.90240000000000009</c:v>
                      </c:pt>
                      <c:pt idx="565">
                        <c:v>0.90400000000000003</c:v>
                      </c:pt>
                      <c:pt idx="566">
                        <c:v>0.90560000000000007</c:v>
                      </c:pt>
                      <c:pt idx="567">
                        <c:v>0.90720000000000001</c:v>
                      </c:pt>
                      <c:pt idx="568">
                        <c:v>0.90880000000000005</c:v>
                      </c:pt>
                      <c:pt idx="569">
                        <c:v>0.9104000000000001</c:v>
                      </c:pt>
                      <c:pt idx="570">
                        <c:v>0.91200000000000003</c:v>
                      </c:pt>
                      <c:pt idx="571">
                        <c:v>0.91360000000000008</c:v>
                      </c:pt>
                      <c:pt idx="572">
                        <c:v>0.91520000000000001</c:v>
                      </c:pt>
                      <c:pt idx="573">
                        <c:v>0.91680000000000006</c:v>
                      </c:pt>
                      <c:pt idx="574">
                        <c:v>0.91839999999999999</c:v>
                      </c:pt>
                      <c:pt idx="575">
                        <c:v>0.92</c:v>
                      </c:pt>
                      <c:pt idx="576">
                        <c:v>0.92160000000000009</c:v>
                      </c:pt>
                      <c:pt idx="577">
                        <c:v>0.92320000000000002</c:v>
                      </c:pt>
                      <c:pt idx="578">
                        <c:v>0.92480000000000007</c:v>
                      </c:pt>
                      <c:pt idx="579">
                        <c:v>0.9264</c:v>
                      </c:pt>
                      <c:pt idx="580">
                        <c:v>0.92800000000000005</c:v>
                      </c:pt>
                      <c:pt idx="581">
                        <c:v>0.92960000000000009</c:v>
                      </c:pt>
                      <c:pt idx="582">
                        <c:v>0.93120000000000003</c:v>
                      </c:pt>
                      <c:pt idx="583">
                        <c:v>0.93280000000000007</c:v>
                      </c:pt>
                      <c:pt idx="584">
                        <c:v>0.93440000000000001</c:v>
                      </c:pt>
                      <c:pt idx="585">
                        <c:v>0.93600000000000005</c:v>
                      </c:pt>
                      <c:pt idx="586">
                        <c:v>0.9376000000000001</c:v>
                      </c:pt>
                      <c:pt idx="587">
                        <c:v>0.93920000000000003</c:v>
                      </c:pt>
                      <c:pt idx="588">
                        <c:v>0.94080000000000008</c:v>
                      </c:pt>
                      <c:pt idx="589">
                        <c:v>0.94240000000000002</c:v>
                      </c:pt>
                      <c:pt idx="590">
                        <c:v>0.94400000000000006</c:v>
                      </c:pt>
                      <c:pt idx="591">
                        <c:v>0.9456</c:v>
                      </c:pt>
                      <c:pt idx="592">
                        <c:v>0.94720000000000004</c:v>
                      </c:pt>
                      <c:pt idx="593">
                        <c:v>0.94880000000000009</c:v>
                      </c:pt>
                      <c:pt idx="594">
                        <c:v>0.95040000000000002</c:v>
                      </c:pt>
                      <c:pt idx="595">
                        <c:v>0.95200000000000007</c:v>
                      </c:pt>
                      <c:pt idx="596">
                        <c:v>0.9536</c:v>
                      </c:pt>
                      <c:pt idx="597">
                        <c:v>0.95520000000000005</c:v>
                      </c:pt>
                      <c:pt idx="598">
                        <c:v>0.95680000000000009</c:v>
                      </c:pt>
                      <c:pt idx="599">
                        <c:v>0.95840000000000003</c:v>
                      </c:pt>
                      <c:pt idx="600">
                        <c:v>0.96000000000000008</c:v>
                      </c:pt>
                      <c:pt idx="601">
                        <c:v>0.96160000000000001</c:v>
                      </c:pt>
                      <c:pt idx="602">
                        <c:v>0.96320000000000006</c:v>
                      </c:pt>
                      <c:pt idx="603">
                        <c:v>0.96479999999999999</c:v>
                      </c:pt>
                      <c:pt idx="604">
                        <c:v>0.96640000000000004</c:v>
                      </c:pt>
                      <c:pt idx="605">
                        <c:v>0.96800000000000008</c:v>
                      </c:pt>
                      <c:pt idx="606">
                        <c:v>0.96960000000000002</c:v>
                      </c:pt>
                      <c:pt idx="607">
                        <c:v>0.97120000000000006</c:v>
                      </c:pt>
                      <c:pt idx="608">
                        <c:v>0.9728</c:v>
                      </c:pt>
                      <c:pt idx="609">
                        <c:v>0.97440000000000004</c:v>
                      </c:pt>
                      <c:pt idx="610">
                        <c:v>0.97600000000000009</c:v>
                      </c:pt>
                      <c:pt idx="611">
                        <c:v>0.97760000000000002</c:v>
                      </c:pt>
                      <c:pt idx="612">
                        <c:v>0.97920000000000007</c:v>
                      </c:pt>
                      <c:pt idx="613">
                        <c:v>0.98080000000000001</c:v>
                      </c:pt>
                      <c:pt idx="614">
                        <c:v>0.98240000000000005</c:v>
                      </c:pt>
                      <c:pt idx="615">
                        <c:v>0.9840000000000001</c:v>
                      </c:pt>
                      <c:pt idx="616">
                        <c:v>0.98560000000000003</c:v>
                      </c:pt>
                      <c:pt idx="617">
                        <c:v>0.98720000000000008</c:v>
                      </c:pt>
                      <c:pt idx="618">
                        <c:v>0.98880000000000001</c:v>
                      </c:pt>
                      <c:pt idx="619">
                        <c:v>0.99040000000000006</c:v>
                      </c:pt>
                      <c:pt idx="620">
                        <c:v>0.99199999999999999</c:v>
                      </c:pt>
                      <c:pt idx="621">
                        <c:v>0.99360000000000004</c:v>
                      </c:pt>
                      <c:pt idx="622">
                        <c:v>0.99520000000000008</c:v>
                      </c:pt>
                      <c:pt idx="623">
                        <c:v>0.99680000000000002</c:v>
                      </c:pt>
                      <c:pt idx="624">
                        <c:v>0.99840000000000007</c:v>
                      </c:pt>
                      <c:pt idx="625">
                        <c:v>1</c:v>
                      </c:pt>
                      <c:pt idx="626">
                        <c:v>1.0016</c:v>
                      </c:pt>
                      <c:pt idx="627">
                        <c:v>1.0032000000000001</c:v>
                      </c:pt>
                      <c:pt idx="628">
                        <c:v>1.0048000000000001</c:v>
                      </c:pt>
                      <c:pt idx="629">
                        <c:v>1.0064</c:v>
                      </c:pt>
                      <c:pt idx="630">
                        <c:v>1.008</c:v>
                      </c:pt>
                      <c:pt idx="631">
                        <c:v>1.0096000000000001</c:v>
                      </c:pt>
                      <c:pt idx="632">
                        <c:v>1.0112000000000001</c:v>
                      </c:pt>
                      <c:pt idx="633">
                        <c:v>1.0128000000000001</c:v>
                      </c:pt>
                      <c:pt idx="634">
                        <c:v>1.0144</c:v>
                      </c:pt>
                      <c:pt idx="635">
                        <c:v>1.016</c:v>
                      </c:pt>
                      <c:pt idx="636">
                        <c:v>1.0176000000000001</c:v>
                      </c:pt>
                      <c:pt idx="637">
                        <c:v>1.0192000000000001</c:v>
                      </c:pt>
                      <c:pt idx="638">
                        <c:v>1.0208000000000002</c:v>
                      </c:pt>
                      <c:pt idx="639">
                        <c:v>1.0224</c:v>
                      </c:pt>
                      <c:pt idx="640">
                        <c:v>1.024</c:v>
                      </c:pt>
                      <c:pt idx="641">
                        <c:v>1.0256000000000001</c:v>
                      </c:pt>
                      <c:pt idx="642">
                        <c:v>1.0272000000000001</c:v>
                      </c:pt>
                      <c:pt idx="643">
                        <c:v>1.0288000000000002</c:v>
                      </c:pt>
                      <c:pt idx="644">
                        <c:v>1.0304</c:v>
                      </c:pt>
                      <c:pt idx="645">
                        <c:v>1.032</c:v>
                      </c:pt>
                      <c:pt idx="646">
                        <c:v>1.0336000000000001</c:v>
                      </c:pt>
                      <c:pt idx="647">
                        <c:v>1.0352000000000001</c:v>
                      </c:pt>
                      <c:pt idx="648">
                        <c:v>1.0367999999999999</c:v>
                      </c:pt>
                      <c:pt idx="649">
                        <c:v>1.0384</c:v>
                      </c:pt>
                      <c:pt idx="650">
                        <c:v>1.04</c:v>
                      </c:pt>
                      <c:pt idx="651">
                        <c:v>1.0416000000000001</c:v>
                      </c:pt>
                      <c:pt idx="652">
                        <c:v>1.0432000000000001</c:v>
                      </c:pt>
                      <c:pt idx="653">
                        <c:v>1.0448</c:v>
                      </c:pt>
                      <c:pt idx="654">
                        <c:v>1.0464</c:v>
                      </c:pt>
                      <c:pt idx="655">
                        <c:v>1.048</c:v>
                      </c:pt>
                      <c:pt idx="656">
                        <c:v>1.0496000000000001</c:v>
                      </c:pt>
                      <c:pt idx="657">
                        <c:v>1.0512000000000001</c:v>
                      </c:pt>
                      <c:pt idx="658">
                        <c:v>1.0528</c:v>
                      </c:pt>
                      <c:pt idx="659">
                        <c:v>1.0544</c:v>
                      </c:pt>
                      <c:pt idx="660">
                        <c:v>1.056</c:v>
                      </c:pt>
                      <c:pt idx="661">
                        <c:v>1.0576000000000001</c:v>
                      </c:pt>
                      <c:pt idx="662">
                        <c:v>1.0592000000000001</c:v>
                      </c:pt>
                      <c:pt idx="663">
                        <c:v>1.0608</c:v>
                      </c:pt>
                      <c:pt idx="664">
                        <c:v>1.0624</c:v>
                      </c:pt>
                      <c:pt idx="665">
                        <c:v>1.0640000000000001</c:v>
                      </c:pt>
                      <c:pt idx="666">
                        <c:v>1.0656000000000001</c:v>
                      </c:pt>
                      <c:pt idx="667">
                        <c:v>1.0672000000000001</c:v>
                      </c:pt>
                      <c:pt idx="668">
                        <c:v>1.0688</c:v>
                      </c:pt>
                      <c:pt idx="669">
                        <c:v>1.0704</c:v>
                      </c:pt>
                      <c:pt idx="670">
                        <c:v>1.0720000000000001</c:v>
                      </c:pt>
                      <c:pt idx="671">
                        <c:v>1.0736000000000001</c:v>
                      </c:pt>
                      <c:pt idx="672">
                        <c:v>1.0752000000000002</c:v>
                      </c:pt>
                      <c:pt idx="673">
                        <c:v>1.0768</c:v>
                      </c:pt>
                      <c:pt idx="674">
                        <c:v>1.0784</c:v>
                      </c:pt>
                      <c:pt idx="675">
                        <c:v>1.08</c:v>
                      </c:pt>
                      <c:pt idx="676">
                        <c:v>1.0816000000000001</c:v>
                      </c:pt>
                      <c:pt idx="677">
                        <c:v>1.0832000000000002</c:v>
                      </c:pt>
                      <c:pt idx="678">
                        <c:v>1.0848</c:v>
                      </c:pt>
                      <c:pt idx="679">
                        <c:v>1.0864</c:v>
                      </c:pt>
                      <c:pt idx="680">
                        <c:v>1.0880000000000001</c:v>
                      </c:pt>
                      <c:pt idx="681">
                        <c:v>1.0896000000000001</c:v>
                      </c:pt>
                      <c:pt idx="682">
                        <c:v>1.0911999999999999</c:v>
                      </c:pt>
                      <c:pt idx="683">
                        <c:v>1.0928</c:v>
                      </c:pt>
                      <c:pt idx="684">
                        <c:v>1.0944</c:v>
                      </c:pt>
                      <c:pt idx="685">
                        <c:v>1.0960000000000001</c:v>
                      </c:pt>
                      <c:pt idx="686">
                        <c:v>1.0976000000000001</c:v>
                      </c:pt>
                      <c:pt idx="687">
                        <c:v>1.0992</c:v>
                      </c:pt>
                      <c:pt idx="688">
                        <c:v>1.1008</c:v>
                      </c:pt>
                      <c:pt idx="689">
                        <c:v>1.1024</c:v>
                      </c:pt>
                      <c:pt idx="690">
                        <c:v>1.1040000000000001</c:v>
                      </c:pt>
                      <c:pt idx="691">
                        <c:v>1.1056000000000001</c:v>
                      </c:pt>
                      <c:pt idx="692">
                        <c:v>1.1072</c:v>
                      </c:pt>
                      <c:pt idx="693">
                        <c:v>1.1088</c:v>
                      </c:pt>
                      <c:pt idx="694">
                        <c:v>1.1104000000000001</c:v>
                      </c:pt>
                      <c:pt idx="695">
                        <c:v>1.1120000000000001</c:v>
                      </c:pt>
                      <c:pt idx="696">
                        <c:v>1.1136000000000001</c:v>
                      </c:pt>
                      <c:pt idx="697">
                        <c:v>1.1152</c:v>
                      </c:pt>
                      <c:pt idx="698">
                        <c:v>1.1168</c:v>
                      </c:pt>
                      <c:pt idx="699">
                        <c:v>1.1184000000000001</c:v>
                      </c:pt>
                      <c:pt idx="700">
                        <c:v>1.1200000000000001</c:v>
                      </c:pt>
                      <c:pt idx="701">
                        <c:v>1.1216000000000002</c:v>
                      </c:pt>
                      <c:pt idx="702">
                        <c:v>1.1232</c:v>
                      </c:pt>
                      <c:pt idx="703">
                        <c:v>1.1248</c:v>
                      </c:pt>
                      <c:pt idx="704">
                        <c:v>1.1264000000000001</c:v>
                      </c:pt>
                      <c:pt idx="705">
                        <c:v>1.1280000000000001</c:v>
                      </c:pt>
                      <c:pt idx="706">
                        <c:v>1.1296000000000002</c:v>
                      </c:pt>
                      <c:pt idx="707">
                        <c:v>1.1312</c:v>
                      </c:pt>
                      <c:pt idx="708">
                        <c:v>1.1328</c:v>
                      </c:pt>
                      <c:pt idx="709">
                        <c:v>1.1344000000000001</c:v>
                      </c:pt>
                      <c:pt idx="710">
                        <c:v>1.1360000000000001</c:v>
                      </c:pt>
                      <c:pt idx="711">
                        <c:v>1.1375999999999999</c:v>
                      </c:pt>
                      <c:pt idx="712">
                        <c:v>1.1392</c:v>
                      </c:pt>
                      <c:pt idx="713">
                        <c:v>1.1408</c:v>
                      </c:pt>
                      <c:pt idx="714">
                        <c:v>1.1424000000000001</c:v>
                      </c:pt>
                      <c:pt idx="715">
                        <c:v>1.1440000000000001</c:v>
                      </c:pt>
                      <c:pt idx="716">
                        <c:v>1.1456</c:v>
                      </c:pt>
                      <c:pt idx="717">
                        <c:v>1.1472</c:v>
                      </c:pt>
                      <c:pt idx="718">
                        <c:v>1.1488</c:v>
                      </c:pt>
                      <c:pt idx="719">
                        <c:v>1.1504000000000001</c:v>
                      </c:pt>
                      <c:pt idx="720">
                        <c:v>1.1520000000000001</c:v>
                      </c:pt>
                      <c:pt idx="721">
                        <c:v>1.1536</c:v>
                      </c:pt>
                      <c:pt idx="722">
                        <c:v>1.1552</c:v>
                      </c:pt>
                      <c:pt idx="723">
                        <c:v>1.1568000000000001</c:v>
                      </c:pt>
                      <c:pt idx="724">
                        <c:v>1.1584000000000001</c:v>
                      </c:pt>
                      <c:pt idx="725">
                        <c:v>1.1600000000000001</c:v>
                      </c:pt>
                      <c:pt idx="726">
                        <c:v>1.1616</c:v>
                      </c:pt>
                      <c:pt idx="727">
                        <c:v>1.1632</c:v>
                      </c:pt>
                      <c:pt idx="728">
                        <c:v>1.1648000000000001</c:v>
                      </c:pt>
                      <c:pt idx="729">
                        <c:v>1.1664000000000001</c:v>
                      </c:pt>
                      <c:pt idx="730">
                        <c:v>1.1680000000000001</c:v>
                      </c:pt>
                      <c:pt idx="731">
                        <c:v>1.1696</c:v>
                      </c:pt>
                      <c:pt idx="732">
                        <c:v>1.1712</c:v>
                      </c:pt>
                      <c:pt idx="733">
                        <c:v>1.1728000000000001</c:v>
                      </c:pt>
                      <c:pt idx="734">
                        <c:v>1.1744000000000001</c:v>
                      </c:pt>
                      <c:pt idx="735">
                        <c:v>1.1760000000000002</c:v>
                      </c:pt>
                      <c:pt idx="736">
                        <c:v>1.1776</c:v>
                      </c:pt>
                      <c:pt idx="737">
                        <c:v>1.1792</c:v>
                      </c:pt>
                      <c:pt idx="738">
                        <c:v>1.1808000000000001</c:v>
                      </c:pt>
                      <c:pt idx="739">
                        <c:v>1.1824000000000001</c:v>
                      </c:pt>
                      <c:pt idx="740">
                        <c:v>1.1840000000000002</c:v>
                      </c:pt>
                      <c:pt idx="741">
                        <c:v>1.1856</c:v>
                      </c:pt>
                      <c:pt idx="742">
                        <c:v>1.1872</c:v>
                      </c:pt>
                      <c:pt idx="743">
                        <c:v>1.1888000000000001</c:v>
                      </c:pt>
                      <c:pt idx="744">
                        <c:v>1.1904000000000001</c:v>
                      </c:pt>
                      <c:pt idx="745">
                        <c:v>1.1919999999999999</c:v>
                      </c:pt>
                      <c:pt idx="746">
                        <c:v>1.1936</c:v>
                      </c:pt>
                      <c:pt idx="747">
                        <c:v>1.1952</c:v>
                      </c:pt>
                      <c:pt idx="748">
                        <c:v>1.1968000000000001</c:v>
                      </c:pt>
                      <c:pt idx="749">
                        <c:v>1.1984000000000001</c:v>
                      </c:pt>
                      <c:pt idx="750">
                        <c:v>1.2</c:v>
                      </c:pt>
                      <c:pt idx="751">
                        <c:v>1.2016</c:v>
                      </c:pt>
                      <c:pt idx="752">
                        <c:v>1.2032</c:v>
                      </c:pt>
                      <c:pt idx="753">
                        <c:v>1.2048000000000001</c:v>
                      </c:pt>
                      <c:pt idx="754">
                        <c:v>1.2064000000000001</c:v>
                      </c:pt>
                      <c:pt idx="755">
                        <c:v>1.208</c:v>
                      </c:pt>
                      <c:pt idx="756">
                        <c:v>1.2096</c:v>
                      </c:pt>
                      <c:pt idx="757">
                        <c:v>1.2112000000000001</c:v>
                      </c:pt>
                      <c:pt idx="758">
                        <c:v>1.2128000000000001</c:v>
                      </c:pt>
                      <c:pt idx="759">
                        <c:v>1.2144000000000001</c:v>
                      </c:pt>
                      <c:pt idx="760">
                        <c:v>1.216</c:v>
                      </c:pt>
                      <c:pt idx="761">
                        <c:v>1.2176</c:v>
                      </c:pt>
                      <c:pt idx="762">
                        <c:v>1.2192000000000001</c:v>
                      </c:pt>
                      <c:pt idx="763">
                        <c:v>1.2208000000000001</c:v>
                      </c:pt>
                      <c:pt idx="764">
                        <c:v>1.2224000000000002</c:v>
                      </c:pt>
                      <c:pt idx="765">
                        <c:v>1.224</c:v>
                      </c:pt>
                      <c:pt idx="766">
                        <c:v>1.2256</c:v>
                      </c:pt>
                      <c:pt idx="767">
                        <c:v>1.2272000000000001</c:v>
                      </c:pt>
                      <c:pt idx="768">
                        <c:v>1.2288000000000001</c:v>
                      </c:pt>
                      <c:pt idx="769">
                        <c:v>1.2304000000000002</c:v>
                      </c:pt>
                      <c:pt idx="770">
                        <c:v>1.232</c:v>
                      </c:pt>
                      <c:pt idx="771">
                        <c:v>1.2336</c:v>
                      </c:pt>
                      <c:pt idx="772">
                        <c:v>1.2352000000000001</c:v>
                      </c:pt>
                      <c:pt idx="773">
                        <c:v>1.2368000000000001</c:v>
                      </c:pt>
                      <c:pt idx="774">
                        <c:v>1.2384000000000002</c:v>
                      </c:pt>
                      <c:pt idx="775">
                        <c:v>1.24</c:v>
                      </c:pt>
                      <c:pt idx="776">
                        <c:v>1.2416</c:v>
                      </c:pt>
                      <c:pt idx="777">
                        <c:v>1.2432000000000001</c:v>
                      </c:pt>
                      <c:pt idx="778">
                        <c:v>1.2448000000000001</c:v>
                      </c:pt>
                      <c:pt idx="779">
                        <c:v>1.2464</c:v>
                      </c:pt>
                      <c:pt idx="780">
                        <c:v>1.248</c:v>
                      </c:pt>
                      <c:pt idx="781">
                        <c:v>1.2496</c:v>
                      </c:pt>
                      <c:pt idx="782">
                        <c:v>1.2512000000000001</c:v>
                      </c:pt>
                      <c:pt idx="783">
                        <c:v>1.2528000000000001</c:v>
                      </c:pt>
                      <c:pt idx="784">
                        <c:v>1.2544</c:v>
                      </c:pt>
                      <c:pt idx="785">
                        <c:v>1.256</c:v>
                      </c:pt>
                      <c:pt idx="786">
                        <c:v>1.2576000000000001</c:v>
                      </c:pt>
                      <c:pt idx="787">
                        <c:v>1.2592000000000001</c:v>
                      </c:pt>
                      <c:pt idx="788">
                        <c:v>1.2608000000000001</c:v>
                      </c:pt>
                      <c:pt idx="789">
                        <c:v>1.2624</c:v>
                      </c:pt>
                      <c:pt idx="790">
                        <c:v>1.264</c:v>
                      </c:pt>
                      <c:pt idx="791">
                        <c:v>1.2656000000000001</c:v>
                      </c:pt>
                      <c:pt idx="792">
                        <c:v>1.2672000000000001</c:v>
                      </c:pt>
                      <c:pt idx="793">
                        <c:v>1.2688000000000001</c:v>
                      </c:pt>
                      <c:pt idx="794">
                        <c:v>1.2704</c:v>
                      </c:pt>
                      <c:pt idx="795">
                        <c:v>1.272</c:v>
                      </c:pt>
                      <c:pt idx="796">
                        <c:v>1.2736000000000001</c:v>
                      </c:pt>
                      <c:pt idx="797">
                        <c:v>1.2752000000000001</c:v>
                      </c:pt>
                      <c:pt idx="798">
                        <c:v>1.2768000000000002</c:v>
                      </c:pt>
                      <c:pt idx="799">
                        <c:v>1.2784</c:v>
                      </c:pt>
                      <c:pt idx="800">
                        <c:v>1.28</c:v>
                      </c:pt>
                      <c:pt idx="801">
                        <c:v>1.2816000000000001</c:v>
                      </c:pt>
                      <c:pt idx="802">
                        <c:v>1.2832000000000001</c:v>
                      </c:pt>
                      <c:pt idx="803">
                        <c:v>1.2848000000000002</c:v>
                      </c:pt>
                      <c:pt idx="804">
                        <c:v>1.2864</c:v>
                      </c:pt>
                      <c:pt idx="805">
                        <c:v>1.288</c:v>
                      </c:pt>
                      <c:pt idx="806">
                        <c:v>1.2896000000000001</c:v>
                      </c:pt>
                      <c:pt idx="807">
                        <c:v>1.2912000000000001</c:v>
                      </c:pt>
                      <c:pt idx="808">
                        <c:v>1.2928000000000002</c:v>
                      </c:pt>
                      <c:pt idx="809">
                        <c:v>1.2944</c:v>
                      </c:pt>
                      <c:pt idx="810">
                        <c:v>1.296</c:v>
                      </c:pt>
                      <c:pt idx="811">
                        <c:v>1.2976000000000001</c:v>
                      </c:pt>
                      <c:pt idx="812">
                        <c:v>1.2992000000000001</c:v>
                      </c:pt>
                      <c:pt idx="813">
                        <c:v>1.3008</c:v>
                      </c:pt>
                      <c:pt idx="814">
                        <c:v>1.3024</c:v>
                      </c:pt>
                      <c:pt idx="815">
                        <c:v>1.304</c:v>
                      </c:pt>
                      <c:pt idx="816">
                        <c:v>1.3056000000000001</c:v>
                      </c:pt>
                      <c:pt idx="817">
                        <c:v>1.3072000000000001</c:v>
                      </c:pt>
                      <c:pt idx="818">
                        <c:v>1.3088</c:v>
                      </c:pt>
                      <c:pt idx="819">
                        <c:v>1.3104</c:v>
                      </c:pt>
                      <c:pt idx="820">
                        <c:v>1.3120000000000001</c:v>
                      </c:pt>
                      <c:pt idx="821">
                        <c:v>1.3136000000000001</c:v>
                      </c:pt>
                      <c:pt idx="822">
                        <c:v>1.3152000000000001</c:v>
                      </c:pt>
                      <c:pt idx="823">
                        <c:v>1.3168</c:v>
                      </c:pt>
                      <c:pt idx="824">
                        <c:v>1.3184</c:v>
                      </c:pt>
                      <c:pt idx="825">
                        <c:v>1.32</c:v>
                      </c:pt>
                      <c:pt idx="826">
                        <c:v>1.3216000000000001</c:v>
                      </c:pt>
                      <c:pt idx="827">
                        <c:v>1.3232000000000002</c:v>
                      </c:pt>
                      <c:pt idx="828">
                        <c:v>1.3248</c:v>
                      </c:pt>
                      <c:pt idx="829">
                        <c:v>1.3264</c:v>
                      </c:pt>
                      <c:pt idx="830">
                        <c:v>1.3280000000000001</c:v>
                      </c:pt>
                      <c:pt idx="831">
                        <c:v>1.3296000000000001</c:v>
                      </c:pt>
                      <c:pt idx="832">
                        <c:v>1.3312000000000002</c:v>
                      </c:pt>
                      <c:pt idx="833">
                        <c:v>1.3328</c:v>
                      </c:pt>
                      <c:pt idx="834">
                        <c:v>1.3344</c:v>
                      </c:pt>
                      <c:pt idx="835">
                        <c:v>1.3360000000000001</c:v>
                      </c:pt>
                      <c:pt idx="836">
                        <c:v>1.3376000000000001</c:v>
                      </c:pt>
                      <c:pt idx="837">
                        <c:v>1.3392000000000002</c:v>
                      </c:pt>
                      <c:pt idx="838">
                        <c:v>1.3408</c:v>
                      </c:pt>
                      <c:pt idx="839">
                        <c:v>1.3424</c:v>
                      </c:pt>
                      <c:pt idx="840">
                        <c:v>1.3440000000000001</c:v>
                      </c:pt>
                      <c:pt idx="841">
                        <c:v>1.3456000000000001</c:v>
                      </c:pt>
                      <c:pt idx="842">
                        <c:v>1.3472000000000002</c:v>
                      </c:pt>
                      <c:pt idx="843">
                        <c:v>1.3488</c:v>
                      </c:pt>
                      <c:pt idx="844">
                        <c:v>1.3504</c:v>
                      </c:pt>
                      <c:pt idx="845">
                        <c:v>1.3520000000000001</c:v>
                      </c:pt>
                      <c:pt idx="846">
                        <c:v>1.3536000000000001</c:v>
                      </c:pt>
                      <c:pt idx="847">
                        <c:v>1.3552</c:v>
                      </c:pt>
                      <c:pt idx="848">
                        <c:v>1.3568</c:v>
                      </c:pt>
                      <c:pt idx="849">
                        <c:v>1.3584000000000001</c:v>
                      </c:pt>
                      <c:pt idx="850">
                        <c:v>1.36</c:v>
                      </c:pt>
                      <c:pt idx="851">
                        <c:v>1.3616000000000001</c:v>
                      </c:pt>
                      <c:pt idx="852">
                        <c:v>1.3632</c:v>
                      </c:pt>
                      <c:pt idx="853">
                        <c:v>1.3648</c:v>
                      </c:pt>
                      <c:pt idx="854">
                        <c:v>1.3664000000000001</c:v>
                      </c:pt>
                      <c:pt idx="855">
                        <c:v>1.3680000000000001</c:v>
                      </c:pt>
                      <c:pt idx="856">
                        <c:v>1.3696000000000002</c:v>
                      </c:pt>
                      <c:pt idx="857">
                        <c:v>1.3712</c:v>
                      </c:pt>
                      <c:pt idx="858">
                        <c:v>1.3728</c:v>
                      </c:pt>
                      <c:pt idx="859">
                        <c:v>1.3744000000000001</c:v>
                      </c:pt>
                      <c:pt idx="860">
                        <c:v>1.3760000000000001</c:v>
                      </c:pt>
                      <c:pt idx="861">
                        <c:v>1.3776000000000002</c:v>
                      </c:pt>
                      <c:pt idx="862">
                        <c:v>1.3792</c:v>
                      </c:pt>
                      <c:pt idx="863">
                        <c:v>1.3808</c:v>
                      </c:pt>
                      <c:pt idx="864">
                        <c:v>1.3824000000000001</c:v>
                      </c:pt>
                      <c:pt idx="865">
                        <c:v>1.3840000000000001</c:v>
                      </c:pt>
                      <c:pt idx="866">
                        <c:v>1.3856000000000002</c:v>
                      </c:pt>
                      <c:pt idx="867">
                        <c:v>1.3872</c:v>
                      </c:pt>
                      <c:pt idx="868">
                        <c:v>1.3888</c:v>
                      </c:pt>
                      <c:pt idx="869">
                        <c:v>1.3904000000000001</c:v>
                      </c:pt>
                      <c:pt idx="870">
                        <c:v>1.3920000000000001</c:v>
                      </c:pt>
                      <c:pt idx="871">
                        <c:v>1.3936000000000002</c:v>
                      </c:pt>
                      <c:pt idx="872">
                        <c:v>1.3952</c:v>
                      </c:pt>
                      <c:pt idx="873">
                        <c:v>1.3968</c:v>
                      </c:pt>
                      <c:pt idx="874">
                        <c:v>1.3984000000000001</c:v>
                      </c:pt>
                      <c:pt idx="875">
                        <c:v>1.4000000000000001</c:v>
                      </c:pt>
                      <c:pt idx="876">
                        <c:v>1.4016</c:v>
                      </c:pt>
                      <c:pt idx="877">
                        <c:v>1.4032</c:v>
                      </c:pt>
                      <c:pt idx="878">
                        <c:v>1.4048</c:v>
                      </c:pt>
                      <c:pt idx="879">
                        <c:v>1.4064000000000001</c:v>
                      </c:pt>
                      <c:pt idx="880">
                        <c:v>1.4080000000000001</c:v>
                      </c:pt>
                      <c:pt idx="881">
                        <c:v>1.4096</c:v>
                      </c:pt>
                      <c:pt idx="882">
                        <c:v>1.4112</c:v>
                      </c:pt>
                      <c:pt idx="883">
                        <c:v>1.4128000000000001</c:v>
                      </c:pt>
                      <c:pt idx="884">
                        <c:v>1.4144000000000001</c:v>
                      </c:pt>
                      <c:pt idx="885">
                        <c:v>1.4160000000000001</c:v>
                      </c:pt>
                      <c:pt idx="886">
                        <c:v>1.4176</c:v>
                      </c:pt>
                      <c:pt idx="887">
                        <c:v>1.4192</c:v>
                      </c:pt>
                      <c:pt idx="888">
                        <c:v>1.4208000000000001</c:v>
                      </c:pt>
                      <c:pt idx="889">
                        <c:v>1.4224000000000001</c:v>
                      </c:pt>
                      <c:pt idx="890">
                        <c:v>1.4240000000000002</c:v>
                      </c:pt>
                      <c:pt idx="891">
                        <c:v>1.4256</c:v>
                      </c:pt>
                      <c:pt idx="892">
                        <c:v>1.4272</c:v>
                      </c:pt>
                      <c:pt idx="893">
                        <c:v>1.4288000000000001</c:v>
                      </c:pt>
                      <c:pt idx="894">
                        <c:v>1.4304000000000001</c:v>
                      </c:pt>
                      <c:pt idx="895">
                        <c:v>1.4320000000000002</c:v>
                      </c:pt>
                      <c:pt idx="896">
                        <c:v>1.4336</c:v>
                      </c:pt>
                      <c:pt idx="897">
                        <c:v>1.4352</c:v>
                      </c:pt>
                      <c:pt idx="898">
                        <c:v>1.4368000000000001</c:v>
                      </c:pt>
                      <c:pt idx="899">
                        <c:v>1.4384000000000001</c:v>
                      </c:pt>
                      <c:pt idx="900">
                        <c:v>1.4400000000000002</c:v>
                      </c:pt>
                      <c:pt idx="901">
                        <c:v>1.4416</c:v>
                      </c:pt>
                      <c:pt idx="902">
                        <c:v>1.4432</c:v>
                      </c:pt>
                      <c:pt idx="903">
                        <c:v>1.4448000000000001</c:v>
                      </c:pt>
                      <c:pt idx="904">
                        <c:v>1.4464000000000001</c:v>
                      </c:pt>
                      <c:pt idx="905">
                        <c:v>1.4480000000000002</c:v>
                      </c:pt>
                      <c:pt idx="906">
                        <c:v>1.4496</c:v>
                      </c:pt>
                      <c:pt idx="907">
                        <c:v>1.4512</c:v>
                      </c:pt>
                      <c:pt idx="908">
                        <c:v>1.4528000000000001</c:v>
                      </c:pt>
                      <c:pt idx="909">
                        <c:v>1.4544000000000001</c:v>
                      </c:pt>
                      <c:pt idx="910">
                        <c:v>1.456</c:v>
                      </c:pt>
                      <c:pt idx="911">
                        <c:v>1.4576</c:v>
                      </c:pt>
                      <c:pt idx="912">
                        <c:v>1.4592000000000001</c:v>
                      </c:pt>
                      <c:pt idx="913">
                        <c:v>1.4608000000000001</c:v>
                      </c:pt>
                      <c:pt idx="914">
                        <c:v>1.4624000000000001</c:v>
                      </c:pt>
                      <c:pt idx="915">
                        <c:v>1.464</c:v>
                      </c:pt>
                      <c:pt idx="916">
                        <c:v>1.4656</c:v>
                      </c:pt>
                      <c:pt idx="917">
                        <c:v>1.4672000000000001</c:v>
                      </c:pt>
                      <c:pt idx="918">
                        <c:v>1.4688000000000001</c:v>
                      </c:pt>
                      <c:pt idx="919">
                        <c:v>1.4704000000000002</c:v>
                      </c:pt>
                      <c:pt idx="920">
                        <c:v>1.472</c:v>
                      </c:pt>
                      <c:pt idx="921">
                        <c:v>1.4736</c:v>
                      </c:pt>
                      <c:pt idx="922">
                        <c:v>1.4752000000000001</c:v>
                      </c:pt>
                      <c:pt idx="923">
                        <c:v>1.4768000000000001</c:v>
                      </c:pt>
                      <c:pt idx="924">
                        <c:v>1.4784000000000002</c:v>
                      </c:pt>
                      <c:pt idx="925">
                        <c:v>1.48</c:v>
                      </c:pt>
                      <c:pt idx="926">
                        <c:v>1.4816</c:v>
                      </c:pt>
                      <c:pt idx="927">
                        <c:v>1.4832000000000001</c:v>
                      </c:pt>
                      <c:pt idx="928">
                        <c:v>1.4848000000000001</c:v>
                      </c:pt>
                      <c:pt idx="929">
                        <c:v>1.4864000000000002</c:v>
                      </c:pt>
                      <c:pt idx="930">
                        <c:v>1.488</c:v>
                      </c:pt>
                      <c:pt idx="931">
                        <c:v>1.4896</c:v>
                      </c:pt>
                      <c:pt idx="932">
                        <c:v>1.4912000000000001</c:v>
                      </c:pt>
                      <c:pt idx="933">
                        <c:v>1.4928000000000001</c:v>
                      </c:pt>
                      <c:pt idx="934">
                        <c:v>1.4944000000000002</c:v>
                      </c:pt>
                      <c:pt idx="935">
                        <c:v>1.496</c:v>
                      </c:pt>
                      <c:pt idx="936">
                        <c:v>1.4976</c:v>
                      </c:pt>
                      <c:pt idx="937">
                        <c:v>1.4992000000000001</c:v>
                      </c:pt>
                      <c:pt idx="938">
                        <c:v>1.5008000000000001</c:v>
                      </c:pt>
                      <c:pt idx="939">
                        <c:v>1.5024000000000002</c:v>
                      </c:pt>
                      <c:pt idx="940">
                        <c:v>1.504</c:v>
                      </c:pt>
                      <c:pt idx="941">
                        <c:v>1.5056</c:v>
                      </c:pt>
                      <c:pt idx="942">
                        <c:v>1.5072000000000001</c:v>
                      </c:pt>
                      <c:pt idx="943">
                        <c:v>1.5088000000000001</c:v>
                      </c:pt>
                      <c:pt idx="944">
                        <c:v>1.5104</c:v>
                      </c:pt>
                      <c:pt idx="945">
                        <c:v>1.512</c:v>
                      </c:pt>
                      <c:pt idx="946">
                        <c:v>1.5136000000000001</c:v>
                      </c:pt>
                      <c:pt idx="947">
                        <c:v>1.5152000000000001</c:v>
                      </c:pt>
                      <c:pt idx="948">
                        <c:v>1.5168000000000001</c:v>
                      </c:pt>
                      <c:pt idx="949">
                        <c:v>1.5184</c:v>
                      </c:pt>
                      <c:pt idx="950">
                        <c:v>1.52</c:v>
                      </c:pt>
                      <c:pt idx="951">
                        <c:v>1.5216000000000001</c:v>
                      </c:pt>
                      <c:pt idx="952">
                        <c:v>1.5232000000000001</c:v>
                      </c:pt>
                      <c:pt idx="953">
                        <c:v>1.5248000000000002</c:v>
                      </c:pt>
                      <c:pt idx="954">
                        <c:v>1.5264</c:v>
                      </c:pt>
                      <c:pt idx="955">
                        <c:v>1.528</c:v>
                      </c:pt>
                      <c:pt idx="956">
                        <c:v>1.5296000000000001</c:v>
                      </c:pt>
                      <c:pt idx="957">
                        <c:v>1.5312000000000001</c:v>
                      </c:pt>
                      <c:pt idx="958">
                        <c:v>1.5328000000000002</c:v>
                      </c:pt>
                      <c:pt idx="959">
                        <c:v>1.5344</c:v>
                      </c:pt>
                      <c:pt idx="960">
                        <c:v>1.536</c:v>
                      </c:pt>
                      <c:pt idx="961">
                        <c:v>1.5376000000000001</c:v>
                      </c:pt>
                      <c:pt idx="962">
                        <c:v>1.5392000000000001</c:v>
                      </c:pt>
                      <c:pt idx="963">
                        <c:v>1.5408000000000002</c:v>
                      </c:pt>
                      <c:pt idx="964">
                        <c:v>1.5424</c:v>
                      </c:pt>
                      <c:pt idx="965">
                        <c:v>1.544</c:v>
                      </c:pt>
                      <c:pt idx="966">
                        <c:v>1.5456000000000001</c:v>
                      </c:pt>
                      <c:pt idx="967">
                        <c:v>1.5472000000000001</c:v>
                      </c:pt>
                      <c:pt idx="968">
                        <c:v>1.5488000000000002</c:v>
                      </c:pt>
                      <c:pt idx="969">
                        <c:v>1.5504</c:v>
                      </c:pt>
                      <c:pt idx="970">
                        <c:v>1.552</c:v>
                      </c:pt>
                      <c:pt idx="971">
                        <c:v>1.5536000000000001</c:v>
                      </c:pt>
                      <c:pt idx="972">
                        <c:v>1.5552000000000001</c:v>
                      </c:pt>
                      <c:pt idx="973">
                        <c:v>1.5568000000000002</c:v>
                      </c:pt>
                      <c:pt idx="974">
                        <c:v>1.5584</c:v>
                      </c:pt>
                      <c:pt idx="975">
                        <c:v>1.56</c:v>
                      </c:pt>
                      <c:pt idx="976">
                        <c:v>1.5616000000000001</c:v>
                      </c:pt>
                      <c:pt idx="977">
                        <c:v>1.5632000000000001</c:v>
                      </c:pt>
                      <c:pt idx="978">
                        <c:v>1.5648</c:v>
                      </c:pt>
                      <c:pt idx="979">
                        <c:v>1.5664</c:v>
                      </c:pt>
                      <c:pt idx="980">
                        <c:v>1.5680000000000001</c:v>
                      </c:pt>
                      <c:pt idx="981">
                        <c:v>1.5696000000000001</c:v>
                      </c:pt>
                      <c:pt idx="982">
                        <c:v>1.5712000000000002</c:v>
                      </c:pt>
                      <c:pt idx="983">
                        <c:v>1.5728</c:v>
                      </c:pt>
                      <c:pt idx="984">
                        <c:v>1.5744</c:v>
                      </c:pt>
                      <c:pt idx="985">
                        <c:v>1.5760000000000001</c:v>
                      </c:pt>
                      <c:pt idx="986">
                        <c:v>1.5776000000000001</c:v>
                      </c:pt>
                      <c:pt idx="987">
                        <c:v>1.5792000000000002</c:v>
                      </c:pt>
                      <c:pt idx="988">
                        <c:v>1.5808</c:v>
                      </c:pt>
                      <c:pt idx="989">
                        <c:v>1.5824</c:v>
                      </c:pt>
                      <c:pt idx="990">
                        <c:v>1.5840000000000001</c:v>
                      </c:pt>
                      <c:pt idx="991">
                        <c:v>1.5856000000000001</c:v>
                      </c:pt>
                      <c:pt idx="992">
                        <c:v>1.5872000000000002</c:v>
                      </c:pt>
                      <c:pt idx="993">
                        <c:v>1.5888</c:v>
                      </c:pt>
                      <c:pt idx="994">
                        <c:v>1.5904</c:v>
                      </c:pt>
                      <c:pt idx="995">
                        <c:v>1.5920000000000001</c:v>
                      </c:pt>
                      <c:pt idx="996">
                        <c:v>1.5936000000000001</c:v>
                      </c:pt>
                      <c:pt idx="997">
                        <c:v>1.5952000000000002</c:v>
                      </c:pt>
                      <c:pt idx="998">
                        <c:v>1.5968</c:v>
                      </c:pt>
                      <c:pt idx="999">
                        <c:v>1.5984</c:v>
                      </c:pt>
                      <c:pt idx="1000">
                        <c:v>1.6</c:v>
                      </c:pt>
                      <c:pt idx="1001">
                        <c:v>1.6016000000000001</c:v>
                      </c:pt>
                      <c:pt idx="1002">
                        <c:v>1.6032000000000002</c:v>
                      </c:pt>
                      <c:pt idx="1003">
                        <c:v>1.6048</c:v>
                      </c:pt>
                      <c:pt idx="1004">
                        <c:v>1.6064000000000001</c:v>
                      </c:pt>
                      <c:pt idx="1005">
                        <c:v>1.6080000000000001</c:v>
                      </c:pt>
                      <c:pt idx="1006">
                        <c:v>1.6096000000000001</c:v>
                      </c:pt>
                      <c:pt idx="1007">
                        <c:v>1.6112000000000002</c:v>
                      </c:pt>
                      <c:pt idx="1008">
                        <c:v>1.6128</c:v>
                      </c:pt>
                      <c:pt idx="1009">
                        <c:v>1.6144000000000001</c:v>
                      </c:pt>
                      <c:pt idx="1010">
                        <c:v>1.6160000000000001</c:v>
                      </c:pt>
                      <c:pt idx="1011">
                        <c:v>1.6176000000000001</c:v>
                      </c:pt>
                      <c:pt idx="1012">
                        <c:v>1.6192</c:v>
                      </c:pt>
                      <c:pt idx="1013">
                        <c:v>1.6208</c:v>
                      </c:pt>
                      <c:pt idx="1014">
                        <c:v>1.6224000000000001</c:v>
                      </c:pt>
                      <c:pt idx="1015">
                        <c:v>1.6240000000000001</c:v>
                      </c:pt>
                      <c:pt idx="1016">
                        <c:v>1.6256000000000002</c:v>
                      </c:pt>
                      <c:pt idx="1017">
                        <c:v>1.6272</c:v>
                      </c:pt>
                      <c:pt idx="1018">
                        <c:v>1.6288</c:v>
                      </c:pt>
                      <c:pt idx="1019">
                        <c:v>1.6304000000000001</c:v>
                      </c:pt>
                      <c:pt idx="1020">
                        <c:v>1.6320000000000001</c:v>
                      </c:pt>
                      <c:pt idx="1021">
                        <c:v>1.6336000000000002</c:v>
                      </c:pt>
                      <c:pt idx="1022">
                        <c:v>1.6352</c:v>
                      </c:pt>
                      <c:pt idx="1023">
                        <c:v>1.6368</c:v>
                      </c:pt>
                      <c:pt idx="1024">
                        <c:v>1.6384000000000001</c:v>
                      </c:pt>
                      <c:pt idx="1025">
                        <c:v>1.6400000000000001</c:v>
                      </c:pt>
                      <c:pt idx="1026">
                        <c:v>1.6416000000000002</c:v>
                      </c:pt>
                      <c:pt idx="1027">
                        <c:v>1.6432</c:v>
                      </c:pt>
                      <c:pt idx="1028">
                        <c:v>1.6448</c:v>
                      </c:pt>
                      <c:pt idx="1029">
                        <c:v>1.6464000000000001</c:v>
                      </c:pt>
                      <c:pt idx="1030">
                        <c:v>1.6480000000000001</c:v>
                      </c:pt>
                      <c:pt idx="1031">
                        <c:v>1.6496000000000002</c:v>
                      </c:pt>
                      <c:pt idx="1032">
                        <c:v>1.6512</c:v>
                      </c:pt>
                      <c:pt idx="1033">
                        <c:v>1.6528</c:v>
                      </c:pt>
                      <c:pt idx="1034">
                        <c:v>1.6544000000000001</c:v>
                      </c:pt>
                      <c:pt idx="1035">
                        <c:v>1.6560000000000001</c:v>
                      </c:pt>
                      <c:pt idx="1036">
                        <c:v>1.6576000000000002</c:v>
                      </c:pt>
                      <c:pt idx="1037">
                        <c:v>1.6592</c:v>
                      </c:pt>
                      <c:pt idx="1038">
                        <c:v>1.6608000000000001</c:v>
                      </c:pt>
                      <c:pt idx="1039">
                        <c:v>1.6624000000000001</c:v>
                      </c:pt>
                      <c:pt idx="1040">
                        <c:v>1.6640000000000001</c:v>
                      </c:pt>
                      <c:pt idx="1041">
                        <c:v>1.6656</c:v>
                      </c:pt>
                      <c:pt idx="1042">
                        <c:v>1.6672</c:v>
                      </c:pt>
                      <c:pt idx="1043">
                        <c:v>1.6688000000000001</c:v>
                      </c:pt>
                      <c:pt idx="1044">
                        <c:v>1.6704000000000001</c:v>
                      </c:pt>
                      <c:pt idx="1045">
                        <c:v>1.6720000000000002</c:v>
                      </c:pt>
                      <c:pt idx="1046">
                        <c:v>1.6736</c:v>
                      </c:pt>
                      <c:pt idx="1047">
                        <c:v>1.6752</c:v>
                      </c:pt>
                      <c:pt idx="1048">
                        <c:v>1.6768000000000001</c:v>
                      </c:pt>
                      <c:pt idx="1049">
                        <c:v>1.6784000000000001</c:v>
                      </c:pt>
                      <c:pt idx="1050">
                        <c:v>1.6800000000000002</c:v>
                      </c:pt>
                      <c:pt idx="1051">
                        <c:v>1.6816</c:v>
                      </c:pt>
                      <c:pt idx="1052">
                        <c:v>1.6832</c:v>
                      </c:pt>
                      <c:pt idx="1053">
                        <c:v>1.6848000000000001</c:v>
                      </c:pt>
                      <c:pt idx="1054">
                        <c:v>1.6864000000000001</c:v>
                      </c:pt>
                      <c:pt idx="1055">
                        <c:v>1.6880000000000002</c:v>
                      </c:pt>
                      <c:pt idx="1056">
                        <c:v>1.6896</c:v>
                      </c:pt>
                      <c:pt idx="1057">
                        <c:v>1.6912</c:v>
                      </c:pt>
                      <c:pt idx="1058">
                        <c:v>1.6928000000000001</c:v>
                      </c:pt>
                      <c:pt idx="1059">
                        <c:v>1.6944000000000001</c:v>
                      </c:pt>
                      <c:pt idx="1060">
                        <c:v>1.6960000000000002</c:v>
                      </c:pt>
                      <c:pt idx="1061">
                        <c:v>1.6976</c:v>
                      </c:pt>
                      <c:pt idx="1062">
                        <c:v>1.6992</c:v>
                      </c:pt>
                      <c:pt idx="1063">
                        <c:v>1.7008000000000001</c:v>
                      </c:pt>
                      <c:pt idx="1064">
                        <c:v>1.7024000000000001</c:v>
                      </c:pt>
                      <c:pt idx="1065">
                        <c:v>1.7040000000000002</c:v>
                      </c:pt>
                      <c:pt idx="1066">
                        <c:v>1.7056</c:v>
                      </c:pt>
                      <c:pt idx="1067">
                        <c:v>1.7072000000000001</c:v>
                      </c:pt>
                      <c:pt idx="1068">
                        <c:v>1.7088000000000001</c:v>
                      </c:pt>
                      <c:pt idx="1069">
                        <c:v>1.7104000000000001</c:v>
                      </c:pt>
                      <c:pt idx="1070">
                        <c:v>1.7120000000000002</c:v>
                      </c:pt>
                      <c:pt idx="1071">
                        <c:v>1.7136</c:v>
                      </c:pt>
                      <c:pt idx="1072">
                        <c:v>1.7152000000000001</c:v>
                      </c:pt>
                      <c:pt idx="1073">
                        <c:v>1.7168000000000001</c:v>
                      </c:pt>
                      <c:pt idx="1074">
                        <c:v>1.7184000000000001</c:v>
                      </c:pt>
                      <c:pt idx="1075">
                        <c:v>1.72</c:v>
                      </c:pt>
                      <c:pt idx="1076">
                        <c:v>1.7216</c:v>
                      </c:pt>
                      <c:pt idx="1077">
                        <c:v>1.7232000000000001</c:v>
                      </c:pt>
                      <c:pt idx="1078">
                        <c:v>1.7248000000000001</c:v>
                      </c:pt>
                      <c:pt idx="1079">
                        <c:v>1.7264000000000002</c:v>
                      </c:pt>
                      <c:pt idx="1080">
                        <c:v>1.728</c:v>
                      </c:pt>
                      <c:pt idx="1081">
                        <c:v>1.7296</c:v>
                      </c:pt>
                      <c:pt idx="1082">
                        <c:v>1.7312000000000001</c:v>
                      </c:pt>
                      <c:pt idx="1083">
                        <c:v>1.7328000000000001</c:v>
                      </c:pt>
                      <c:pt idx="1084">
                        <c:v>1.7344000000000002</c:v>
                      </c:pt>
                      <c:pt idx="1085">
                        <c:v>1.736</c:v>
                      </c:pt>
                      <c:pt idx="1086">
                        <c:v>1.7376</c:v>
                      </c:pt>
                      <c:pt idx="1087">
                        <c:v>1.7392000000000001</c:v>
                      </c:pt>
                      <c:pt idx="1088">
                        <c:v>1.7408000000000001</c:v>
                      </c:pt>
                      <c:pt idx="1089">
                        <c:v>1.7424000000000002</c:v>
                      </c:pt>
                      <c:pt idx="1090">
                        <c:v>1.744</c:v>
                      </c:pt>
                      <c:pt idx="1091">
                        <c:v>1.7456</c:v>
                      </c:pt>
                      <c:pt idx="1092">
                        <c:v>1.7472000000000001</c:v>
                      </c:pt>
                      <c:pt idx="1093">
                        <c:v>1.7488000000000001</c:v>
                      </c:pt>
                      <c:pt idx="1094">
                        <c:v>1.7504000000000002</c:v>
                      </c:pt>
                      <c:pt idx="1095">
                        <c:v>1.752</c:v>
                      </c:pt>
                      <c:pt idx="1096">
                        <c:v>1.7536</c:v>
                      </c:pt>
                      <c:pt idx="1097">
                        <c:v>1.7552000000000001</c:v>
                      </c:pt>
                      <c:pt idx="1098">
                        <c:v>1.7568000000000001</c:v>
                      </c:pt>
                      <c:pt idx="1099">
                        <c:v>1.7584000000000002</c:v>
                      </c:pt>
                      <c:pt idx="1100">
                        <c:v>1.76</c:v>
                      </c:pt>
                      <c:pt idx="1101">
                        <c:v>1.7616000000000001</c:v>
                      </c:pt>
                      <c:pt idx="1102">
                        <c:v>1.7632000000000001</c:v>
                      </c:pt>
                      <c:pt idx="1103">
                        <c:v>1.7648000000000001</c:v>
                      </c:pt>
                      <c:pt idx="1104">
                        <c:v>1.7664000000000002</c:v>
                      </c:pt>
                      <c:pt idx="1105">
                        <c:v>1.768</c:v>
                      </c:pt>
                      <c:pt idx="1106">
                        <c:v>1.7696000000000001</c:v>
                      </c:pt>
                      <c:pt idx="1107">
                        <c:v>1.7712000000000001</c:v>
                      </c:pt>
                      <c:pt idx="1108">
                        <c:v>1.7728000000000002</c:v>
                      </c:pt>
                      <c:pt idx="1109">
                        <c:v>1.7744</c:v>
                      </c:pt>
                      <c:pt idx="1110">
                        <c:v>1.776</c:v>
                      </c:pt>
                      <c:pt idx="1111">
                        <c:v>1.7776000000000001</c:v>
                      </c:pt>
                      <c:pt idx="1112">
                        <c:v>1.7792000000000001</c:v>
                      </c:pt>
                      <c:pt idx="1113">
                        <c:v>1.7808000000000002</c:v>
                      </c:pt>
                      <c:pt idx="1114">
                        <c:v>1.7824</c:v>
                      </c:pt>
                      <c:pt idx="1115">
                        <c:v>1.784</c:v>
                      </c:pt>
                      <c:pt idx="1116">
                        <c:v>1.7856000000000001</c:v>
                      </c:pt>
                      <c:pt idx="1117">
                        <c:v>1.7872000000000001</c:v>
                      </c:pt>
                      <c:pt idx="1118">
                        <c:v>1.7888000000000002</c:v>
                      </c:pt>
                      <c:pt idx="1119">
                        <c:v>1.7904</c:v>
                      </c:pt>
                      <c:pt idx="1120">
                        <c:v>1.792</c:v>
                      </c:pt>
                      <c:pt idx="1121">
                        <c:v>1.7936000000000001</c:v>
                      </c:pt>
                      <c:pt idx="1122">
                        <c:v>1.7952000000000001</c:v>
                      </c:pt>
                      <c:pt idx="1123">
                        <c:v>1.7968000000000002</c:v>
                      </c:pt>
                      <c:pt idx="1124">
                        <c:v>1.7984</c:v>
                      </c:pt>
                      <c:pt idx="1125">
                        <c:v>1.8</c:v>
                      </c:pt>
                      <c:pt idx="1126">
                        <c:v>1.8016000000000001</c:v>
                      </c:pt>
                      <c:pt idx="1127">
                        <c:v>1.8032000000000001</c:v>
                      </c:pt>
                      <c:pt idx="1128">
                        <c:v>1.8048000000000002</c:v>
                      </c:pt>
                      <c:pt idx="1129">
                        <c:v>1.8064</c:v>
                      </c:pt>
                      <c:pt idx="1130">
                        <c:v>1.8080000000000001</c:v>
                      </c:pt>
                      <c:pt idx="1131">
                        <c:v>1.8096000000000001</c:v>
                      </c:pt>
                      <c:pt idx="1132">
                        <c:v>1.8112000000000001</c:v>
                      </c:pt>
                      <c:pt idx="1133">
                        <c:v>1.8128000000000002</c:v>
                      </c:pt>
                      <c:pt idx="1134">
                        <c:v>1.8144</c:v>
                      </c:pt>
                      <c:pt idx="1135">
                        <c:v>1.8160000000000001</c:v>
                      </c:pt>
                      <c:pt idx="1136">
                        <c:v>1.8176000000000001</c:v>
                      </c:pt>
                      <c:pt idx="1137">
                        <c:v>1.8192000000000002</c:v>
                      </c:pt>
                      <c:pt idx="1138">
                        <c:v>1.8208000000000002</c:v>
                      </c:pt>
                      <c:pt idx="1139">
                        <c:v>1.8224</c:v>
                      </c:pt>
                      <c:pt idx="1140">
                        <c:v>1.8240000000000001</c:v>
                      </c:pt>
                      <c:pt idx="1141">
                        <c:v>1.8256000000000001</c:v>
                      </c:pt>
                      <c:pt idx="1142">
                        <c:v>1.8272000000000002</c:v>
                      </c:pt>
                      <c:pt idx="1143">
                        <c:v>1.8288</c:v>
                      </c:pt>
                      <c:pt idx="1144">
                        <c:v>1.8304</c:v>
                      </c:pt>
                      <c:pt idx="1145">
                        <c:v>1.8320000000000001</c:v>
                      </c:pt>
                      <c:pt idx="1146">
                        <c:v>1.8336000000000001</c:v>
                      </c:pt>
                      <c:pt idx="1147">
                        <c:v>1.8352000000000002</c:v>
                      </c:pt>
                      <c:pt idx="1148">
                        <c:v>1.8368</c:v>
                      </c:pt>
                      <c:pt idx="1149">
                        <c:v>1.8384</c:v>
                      </c:pt>
                      <c:pt idx="1150">
                        <c:v>1.84</c:v>
                      </c:pt>
                      <c:pt idx="1151">
                        <c:v>1.8416000000000001</c:v>
                      </c:pt>
                      <c:pt idx="1152">
                        <c:v>1.8432000000000002</c:v>
                      </c:pt>
                      <c:pt idx="1153">
                        <c:v>1.8448</c:v>
                      </c:pt>
                      <c:pt idx="1154">
                        <c:v>1.8464</c:v>
                      </c:pt>
                      <c:pt idx="1155">
                        <c:v>1.8480000000000001</c:v>
                      </c:pt>
                      <c:pt idx="1156">
                        <c:v>1.8496000000000001</c:v>
                      </c:pt>
                      <c:pt idx="1157">
                        <c:v>1.8512000000000002</c:v>
                      </c:pt>
                      <c:pt idx="1158">
                        <c:v>1.8528</c:v>
                      </c:pt>
                      <c:pt idx="1159">
                        <c:v>1.8544</c:v>
                      </c:pt>
                      <c:pt idx="1160">
                        <c:v>1.8560000000000001</c:v>
                      </c:pt>
                      <c:pt idx="1161">
                        <c:v>1.8576000000000001</c:v>
                      </c:pt>
                      <c:pt idx="1162">
                        <c:v>1.8592000000000002</c:v>
                      </c:pt>
                      <c:pt idx="1163">
                        <c:v>1.8608</c:v>
                      </c:pt>
                      <c:pt idx="1164">
                        <c:v>1.8624000000000001</c:v>
                      </c:pt>
                      <c:pt idx="1165">
                        <c:v>1.8640000000000001</c:v>
                      </c:pt>
                      <c:pt idx="1166">
                        <c:v>1.8656000000000001</c:v>
                      </c:pt>
                      <c:pt idx="1167">
                        <c:v>1.8672000000000002</c:v>
                      </c:pt>
                      <c:pt idx="1168">
                        <c:v>1.8688</c:v>
                      </c:pt>
                      <c:pt idx="1169">
                        <c:v>1.8704000000000001</c:v>
                      </c:pt>
                      <c:pt idx="1170">
                        <c:v>1.8720000000000001</c:v>
                      </c:pt>
                      <c:pt idx="1171">
                        <c:v>1.8736000000000002</c:v>
                      </c:pt>
                      <c:pt idx="1172">
                        <c:v>1.8752000000000002</c:v>
                      </c:pt>
                      <c:pt idx="1173">
                        <c:v>1.8768</c:v>
                      </c:pt>
                      <c:pt idx="1174">
                        <c:v>1.8784000000000001</c:v>
                      </c:pt>
                      <c:pt idx="1175">
                        <c:v>1.8800000000000001</c:v>
                      </c:pt>
                      <c:pt idx="1176">
                        <c:v>1.8816000000000002</c:v>
                      </c:pt>
                      <c:pt idx="1177">
                        <c:v>1.8832</c:v>
                      </c:pt>
                      <c:pt idx="1178">
                        <c:v>1.8848</c:v>
                      </c:pt>
                      <c:pt idx="1179">
                        <c:v>1.8864000000000001</c:v>
                      </c:pt>
                      <c:pt idx="1180">
                        <c:v>1.8880000000000001</c:v>
                      </c:pt>
                      <c:pt idx="1181">
                        <c:v>1.8896000000000002</c:v>
                      </c:pt>
                      <c:pt idx="1182">
                        <c:v>1.8912</c:v>
                      </c:pt>
                      <c:pt idx="1183">
                        <c:v>1.8928</c:v>
                      </c:pt>
                      <c:pt idx="1184">
                        <c:v>1.8944000000000001</c:v>
                      </c:pt>
                      <c:pt idx="1185">
                        <c:v>1.8960000000000001</c:v>
                      </c:pt>
                      <c:pt idx="1186">
                        <c:v>1.8976000000000002</c:v>
                      </c:pt>
                      <c:pt idx="1187">
                        <c:v>1.8992</c:v>
                      </c:pt>
                      <c:pt idx="1188">
                        <c:v>1.9008</c:v>
                      </c:pt>
                      <c:pt idx="1189">
                        <c:v>1.9024000000000001</c:v>
                      </c:pt>
                      <c:pt idx="1190">
                        <c:v>1.9040000000000001</c:v>
                      </c:pt>
                      <c:pt idx="1191">
                        <c:v>1.9056000000000002</c:v>
                      </c:pt>
                      <c:pt idx="1192">
                        <c:v>1.9072</c:v>
                      </c:pt>
                      <c:pt idx="1193">
                        <c:v>1.9088000000000001</c:v>
                      </c:pt>
                      <c:pt idx="1194">
                        <c:v>1.9104000000000001</c:v>
                      </c:pt>
                      <c:pt idx="1195">
                        <c:v>1.9120000000000001</c:v>
                      </c:pt>
                      <c:pt idx="1196">
                        <c:v>1.9136000000000002</c:v>
                      </c:pt>
                      <c:pt idx="1197">
                        <c:v>1.9152</c:v>
                      </c:pt>
                      <c:pt idx="1198">
                        <c:v>1.9168000000000001</c:v>
                      </c:pt>
                      <c:pt idx="1199">
                        <c:v>1.9184000000000001</c:v>
                      </c:pt>
                      <c:pt idx="1200">
                        <c:v>1.9200000000000002</c:v>
                      </c:pt>
                      <c:pt idx="1201">
                        <c:v>1.9216000000000002</c:v>
                      </c:pt>
                      <c:pt idx="1202">
                        <c:v>1.9232</c:v>
                      </c:pt>
                      <c:pt idx="1203">
                        <c:v>1.9248000000000001</c:v>
                      </c:pt>
                      <c:pt idx="1204">
                        <c:v>1.9264000000000001</c:v>
                      </c:pt>
                      <c:pt idx="1205">
                        <c:v>1.9280000000000002</c:v>
                      </c:pt>
                      <c:pt idx="1206">
                        <c:v>1.9296</c:v>
                      </c:pt>
                      <c:pt idx="1207">
                        <c:v>1.9312</c:v>
                      </c:pt>
                      <c:pt idx="1208">
                        <c:v>1.9328000000000001</c:v>
                      </c:pt>
                      <c:pt idx="1209">
                        <c:v>1.9344000000000001</c:v>
                      </c:pt>
                      <c:pt idx="1210">
                        <c:v>1.9360000000000002</c:v>
                      </c:pt>
                      <c:pt idx="1211">
                        <c:v>1.9376</c:v>
                      </c:pt>
                      <c:pt idx="1212">
                        <c:v>1.9392</c:v>
                      </c:pt>
                      <c:pt idx="1213">
                        <c:v>1.9408000000000001</c:v>
                      </c:pt>
                      <c:pt idx="1214">
                        <c:v>1.9424000000000001</c:v>
                      </c:pt>
                      <c:pt idx="1215">
                        <c:v>1.9440000000000002</c:v>
                      </c:pt>
                      <c:pt idx="1216">
                        <c:v>1.9456</c:v>
                      </c:pt>
                      <c:pt idx="1217">
                        <c:v>1.9472</c:v>
                      </c:pt>
                      <c:pt idx="1218">
                        <c:v>1.9488000000000001</c:v>
                      </c:pt>
                      <c:pt idx="1219">
                        <c:v>1.9504000000000001</c:v>
                      </c:pt>
                      <c:pt idx="1220">
                        <c:v>1.9520000000000002</c:v>
                      </c:pt>
                      <c:pt idx="1221">
                        <c:v>1.9536</c:v>
                      </c:pt>
                      <c:pt idx="1222">
                        <c:v>1.9552</c:v>
                      </c:pt>
                      <c:pt idx="1223">
                        <c:v>1.9568000000000001</c:v>
                      </c:pt>
                      <c:pt idx="1224">
                        <c:v>1.9584000000000001</c:v>
                      </c:pt>
                      <c:pt idx="1225">
                        <c:v>1.9600000000000002</c:v>
                      </c:pt>
                      <c:pt idx="1226">
                        <c:v>1.9616</c:v>
                      </c:pt>
                      <c:pt idx="1227">
                        <c:v>1.9632000000000001</c:v>
                      </c:pt>
                      <c:pt idx="1228">
                        <c:v>1.9648000000000001</c:v>
                      </c:pt>
                      <c:pt idx="1229">
                        <c:v>1.9664000000000001</c:v>
                      </c:pt>
                      <c:pt idx="1230">
                        <c:v>1.9680000000000002</c:v>
                      </c:pt>
                      <c:pt idx="1231">
                        <c:v>1.9696</c:v>
                      </c:pt>
                      <c:pt idx="1232">
                        <c:v>1.9712000000000001</c:v>
                      </c:pt>
                      <c:pt idx="1233">
                        <c:v>1.9728000000000001</c:v>
                      </c:pt>
                      <c:pt idx="1234">
                        <c:v>1.9744000000000002</c:v>
                      </c:pt>
                      <c:pt idx="1235">
                        <c:v>1.9760000000000002</c:v>
                      </c:pt>
                      <c:pt idx="1236">
                        <c:v>1.9776</c:v>
                      </c:pt>
                      <c:pt idx="1237">
                        <c:v>1.9792000000000001</c:v>
                      </c:pt>
                      <c:pt idx="1238">
                        <c:v>1.9808000000000001</c:v>
                      </c:pt>
                      <c:pt idx="1239">
                        <c:v>1.9824000000000002</c:v>
                      </c:pt>
                      <c:pt idx="1240">
                        <c:v>1.984</c:v>
                      </c:pt>
                      <c:pt idx="1241">
                        <c:v>1.9856</c:v>
                      </c:pt>
                      <c:pt idx="1242">
                        <c:v>1.9872000000000001</c:v>
                      </c:pt>
                      <c:pt idx="1243">
                        <c:v>1.9888000000000001</c:v>
                      </c:pt>
                      <c:pt idx="1244">
                        <c:v>1.9904000000000002</c:v>
                      </c:pt>
                      <c:pt idx="1245">
                        <c:v>1.992</c:v>
                      </c:pt>
                      <c:pt idx="1246">
                        <c:v>1.9936</c:v>
                      </c:pt>
                      <c:pt idx="1247">
                        <c:v>1.9952000000000001</c:v>
                      </c:pt>
                      <c:pt idx="1248">
                        <c:v>1.9968000000000001</c:v>
                      </c:pt>
                      <c:pt idx="1249">
                        <c:v>1.9984000000000002</c:v>
                      </c:pt>
                      <c:pt idx="1250">
                        <c:v>2</c:v>
                      </c:pt>
                      <c:pt idx="1251">
                        <c:v>2.0016000000000003</c:v>
                      </c:pt>
                      <c:pt idx="1252">
                        <c:v>2.0032000000000001</c:v>
                      </c:pt>
                      <c:pt idx="1253">
                        <c:v>2.0047999999999999</c:v>
                      </c:pt>
                      <c:pt idx="1254">
                        <c:v>2.0064000000000002</c:v>
                      </c:pt>
                      <c:pt idx="1255">
                        <c:v>2.008</c:v>
                      </c:pt>
                      <c:pt idx="1256">
                        <c:v>2.0096000000000003</c:v>
                      </c:pt>
                      <c:pt idx="1257">
                        <c:v>2.0112000000000001</c:v>
                      </c:pt>
                      <c:pt idx="1258">
                        <c:v>2.0127999999999999</c:v>
                      </c:pt>
                      <c:pt idx="1259">
                        <c:v>2.0144000000000002</c:v>
                      </c:pt>
                      <c:pt idx="1260">
                        <c:v>2.016</c:v>
                      </c:pt>
                      <c:pt idx="1261">
                        <c:v>2.0176000000000003</c:v>
                      </c:pt>
                      <c:pt idx="1262">
                        <c:v>2.0192000000000001</c:v>
                      </c:pt>
                      <c:pt idx="1263">
                        <c:v>2.0207999999999999</c:v>
                      </c:pt>
                      <c:pt idx="1264">
                        <c:v>2.0224000000000002</c:v>
                      </c:pt>
                      <c:pt idx="1265">
                        <c:v>2.024</c:v>
                      </c:pt>
                      <c:pt idx="1266">
                        <c:v>2.0256000000000003</c:v>
                      </c:pt>
                      <c:pt idx="1267">
                        <c:v>2.0272000000000001</c:v>
                      </c:pt>
                      <c:pt idx="1268">
                        <c:v>2.0287999999999999</c:v>
                      </c:pt>
                      <c:pt idx="1269">
                        <c:v>2.0304000000000002</c:v>
                      </c:pt>
                      <c:pt idx="1270">
                        <c:v>2.032</c:v>
                      </c:pt>
                      <c:pt idx="1271">
                        <c:v>2.0336000000000003</c:v>
                      </c:pt>
                      <c:pt idx="1272">
                        <c:v>2.0352000000000001</c:v>
                      </c:pt>
                      <c:pt idx="1273">
                        <c:v>2.0367999999999999</c:v>
                      </c:pt>
                      <c:pt idx="1274">
                        <c:v>2.0384000000000002</c:v>
                      </c:pt>
                      <c:pt idx="1275">
                        <c:v>2.04</c:v>
                      </c:pt>
                      <c:pt idx="1276">
                        <c:v>2.0416000000000003</c:v>
                      </c:pt>
                      <c:pt idx="1277">
                        <c:v>2.0432000000000001</c:v>
                      </c:pt>
                      <c:pt idx="1278">
                        <c:v>2.0448</c:v>
                      </c:pt>
                      <c:pt idx="1279">
                        <c:v>2.0464000000000002</c:v>
                      </c:pt>
                      <c:pt idx="1280">
                        <c:v>2.048</c:v>
                      </c:pt>
                      <c:pt idx="1281">
                        <c:v>2.0496000000000003</c:v>
                      </c:pt>
                      <c:pt idx="1282">
                        <c:v>2.0512000000000001</c:v>
                      </c:pt>
                      <c:pt idx="1283">
                        <c:v>2.0528</c:v>
                      </c:pt>
                      <c:pt idx="1284">
                        <c:v>2.0544000000000002</c:v>
                      </c:pt>
                      <c:pt idx="1285">
                        <c:v>2.056</c:v>
                      </c:pt>
                      <c:pt idx="1286">
                        <c:v>2.0576000000000003</c:v>
                      </c:pt>
                      <c:pt idx="1287">
                        <c:v>2.0592000000000001</c:v>
                      </c:pt>
                      <c:pt idx="1288">
                        <c:v>2.0608</c:v>
                      </c:pt>
                      <c:pt idx="1289">
                        <c:v>2.0624000000000002</c:v>
                      </c:pt>
                      <c:pt idx="1290">
                        <c:v>2.0640000000000001</c:v>
                      </c:pt>
                      <c:pt idx="1291">
                        <c:v>2.0655999999999999</c:v>
                      </c:pt>
                      <c:pt idx="1292">
                        <c:v>2.0672000000000001</c:v>
                      </c:pt>
                      <c:pt idx="1293">
                        <c:v>2.0688</c:v>
                      </c:pt>
                      <c:pt idx="1294">
                        <c:v>2.0704000000000002</c:v>
                      </c:pt>
                      <c:pt idx="1295">
                        <c:v>2.0720000000000001</c:v>
                      </c:pt>
                      <c:pt idx="1296">
                        <c:v>2.0735999999999999</c:v>
                      </c:pt>
                      <c:pt idx="1297">
                        <c:v>2.0752000000000002</c:v>
                      </c:pt>
                      <c:pt idx="1298">
                        <c:v>2.0768</c:v>
                      </c:pt>
                      <c:pt idx="1299">
                        <c:v>2.0784000000000002</c:v>
                      </c:pt>
                      <c:pt idx="1300">
                        <c:v>2.08</c:v>
                      </c:pt>
                      <c:pt idx="1301">
                        <c:v>2.0815999999999999</c:v>
                      </c:pt>
                      <c:pt idx="1302">
                        <c:v>2.0832000000000002</c:v>
                      </c:pt>
                      <c:pt idx="1303">
                        <c:v>2.0848</c:v>
                      </c:pt>
                      <c:pt idx="1304">
                        <c:v>2.0864000000000003</c:v>
                      </c:pt>
                      <c:pt idx="1305">
                        <c:v>2.0880000000000001</c:v>
                      </c:pt>
                      <c:pt idx="1306">
                        <c:v>2.0895999999999999</c:v>
                      </c:pt>
                      <c:pt idx="1307">
                        <c:v>2.0912000000000002</c:v>
                      </c:pt>
                      <c:pt idx="1308">
                        <c:v>2.0928</c:v>
                      </c:pt>
                      <c:pt idx="1309">
                        <c:v>2.0944000000000003</c:v>
                      </c:pt>
                      <c:pt idx="1310">
                        <c:v>2.0960000000000001</c:v>
                      </c:pt>
                      <c:pt idx="1311">
                        <c:v>2.0975999999999999</c:v>
                      </c:pt>
                      <c:pt idx="1312">
                        <c:v>2.0992000000000002</c:v>
                      </c:pt>
                      <c:pt idx="1313">
                        <c:v>2.1008</c:v>
                      </c:pt>
                      <c:pt idx="1314">
                        <c:v>2.1024000000000003</c:v>
                      </c:pt>
                      <c:pt idx="1315">
                        <c:v>2.1040000000000001</c:v>
                      </c:pt>
                      <c:pt idx="1316">
                        <c:v>2.1055999999999999</c:v>
                      </c:pt>
                      <c:pt idx="1317">
                        <c:v>2.1072000000000002</c:v>
                      </c:pt>
                      <c:pt idx="1318">
                        <c:v>2.1088</c:v>
                      </c:pt>
                      <c:pt idx="1319">
                        <c:v>2.1104000000000003</c:v>
                      </c:pt>
                      <c:pt idx="1320">
                        <c:v>2.1120000000000001</c:v>
                      </c:pt>
                      <c:pt idx="1321">
                        <c:v>2.1135999999999999</c:v>
                      </c:pt>
                      <c:pt idx="1322">
                        <c:v>2.1152000000000002</c:v>
                      </c:pt>
                      <c:pt idx="1323">
                        <c:v>2.1168</c:v>
                      </c:pt>
                      <c:pt idx="1324">
                        <c:v>2.1184000000000003</c:v>
                      </c:pt>
                      <c:pt idx="1325">
                        <c:v>2.12</c:v>
                      </c:pt>
                      <c:pt idx="1326">
                        <c:v>2.1215999999999999</c:v>
                      </c:pt>
                      <c:pt idx="1327">
                        <c:v>2.1232000000000002</c:v>
                      </c:pt>
                      <c:pt idx="1328">
                        <c:v>2.1248</c:v>
                      </c:pt>
                      <c:pt idx="1329">
                        <c:v>2.1264000000000003</c:v>
                      </c:pt>
                      <c:pt idx="1330">
                        <c:v>2.1280000000000001</c:v>
                      </c:pt>
                      <c:pt idx="1331">
                        <c:v>2.1295999999999999</c:v>
                      </c:pt>
                      <c:pt idx="1332">
                        <c:v>2.1312000000000002</c:v>
                      </c:pt>
                      <c:pt idx="1333">
                        <c:v>2.1328</c:v>
                      </c:pt>
                      <c:pt idx="1334">
                        <c:v>2.1344000000000003</c:v>
                      </c:pt>
                      <c:pt idx="1335">
                        <c:v>2.1360000000000001</c:v>
                      </c:pt>
                      <c:pt idx="1336">
                        <c:v>2.1375999999999999</c:v>
                      </c:pt>
                      <c:pt idx="1337">
                        <c:v>2.1392000000000002</c:v>
                      </c:pt>
                      <c:pt idx="1338">
                        <c:v>2.1408</c:v>
                      </c:pt>
                      <c:pt idx="1339">
                        <c:v>2.1424000000000003</c:v>
                      </c:pt>
                      <c:pt idx="1340">
                        <c:v>2.1440000000000001</c:v>
                      </c:pt>
                      <c:pt idx="1341">
                        <c:v>2.1456</c:v>
                      </c:pt>
                      <c:pt idx="1342">
                        <c:v>2.1472000000000002</c:v>
                      </c:pt>
                      <c:pt idx="1343">
                        <c:v>2.1488</c:v>
                      </c:pt>
                      <c:pt idx="1344">
                        <c:v>2.1504000000000003</c:v>
                      </c:pt>
                      <c:pt idx="1345">
                        <c:v>2.1520000000000001</c:v>
                      </c:pt>
                      <c:pt idx="1346">
                        <c:v>2.1536</c:v>
                      </c:pt>
                      <c:pt idx="1347">
                        <c:v>2.1552000000000002</c:v>
                      </c:pt>
                      <c:pt idx="1348">
                        <c:v>2.1568000000000001</c:v>
                      </c:pt>
                      <c:pt idx="1349">
                        <c:v>2.1584000000000003</c:v>
                      </c:pt>
                      <c:pt idx="1350">
                        <c:v>2.16</c:v>
                      </c:pt>
                      <c:pt idx="1351">
                        <c:v>2.1616</c:v>
                      </c:pt>
                      <c:pt idx="1352">
                        <c:v>2.1632000000000002</c:v>
                      </c:pt>
                      <c:pt idx="1353">
                        <c:v>2.1648000000000001</c:v>
                      </c:pt>
                      <c:pt idx="1354">
                        <c:v>2.1664000000000003</c:v>
                      </c:pt>
                      <c:pt idx="1355">
                        <c:v>2.1680000000000001</c:v>
                      </c:pt>
                      <c:pt idx="1356">
                        <c:v>2.1696</c:v>
                      </c:pt>
                      <c:pt idx="1357">
                        <c:v>2.1712000000000002</c:v>
                      </c:pt>
                      <c:pt idx="1358">
                        <c:v>2.1728000000000001</c:v>
                      </c:pt>
                      <c:pt idx="1359">
                        <c:v>2.1743999999999999</c:v>
                      </c:pt>
                      <c:pt idx="1360">
                        <c:v>2.1760000000000002</c:v>
                      </c:pt>
                      <c:pt idx="1361">
                        <c:v>2.1776</c:v>
                      </c:pt>
                      <c:pt idx="1362">
                        <c:v>2.1792000000000002</c:v>
                      </c:pt>
                      <c:pt idx="1363">
                        <c:v>2.1808000000000001</c:v>
                      </c:pt>
                      <c:pt idx="1364">
                        <c:v>2.1823999999999999</c:v>
                      </c:pt>
                      <c:pt idx="1365">
                        <c:v>2.1840000000000002</c:v>
                      </c:pt>
                      <c:pt idx="1366">
                        <c:v>2.1856</c:v>
                      </c:pt>
                      <c:pt idx="1367">
                        <c:v>2.1872000000000003</c:v>
                      </c:pt>
                      <c:pt idx="1368">
                        <c:v>2.1888000000000001</c:v>
                      </c:pt>
                      <c:pt idx="1369">
                        <c:v>2.1903999999999999</c:v>
                      </c:pt>
                      <c:pt idx="1370">
                        <c:v>2.1920000000000002</c:v>
                      </c:pt>
                      <c:pt idx="1371">
                        <c:v>2.1936</c:v>
                      </c:pt>
                      <c:pt idx="1372">
                        <c:v>2.1952000000000003</c:v>
                      </c:pt>
                      <c:pt idx="1373">
                        <c:v>2.1968000000000001</c:v>
                      </c:pt>
                      <c:pt idx="1374">
                        <c:v>2.1983999999999999</c:v>
                      </c:pt>
                      <c:pt idx="1375">
                        <c:v>2.2000000000000002</c:v>
                      </c:pt>
                      <c:pt idx="1376">
                        <c:v>2.2016</c:v>
                      </c:pt>
                      <c:pt idx="1377">
                        <c:v>2.2032000000000003</c:v>
                      </c:pt>
                      <c:pt idx="1378">
                        <c:v>2.2048000000000001</c:v>
                      </c:pt>
                      <c:pt idx="1379">
                        <c:v>2.2063999999999999</c:v>
                      </c:pt>
                      <c:pt idx="1380">
                        <c:v>2.2080000000000002</c:v>
                      </c:pt>
                      <c:pt idx="1381">
                        <c:v>2.2096</c:v>
                      </c:pt>
                      <c:pt idx="1382">
                        <c:v>2.2112000000000003</c:v>
                      </c:pt>
                      <c:pt idx="1383">
                        <c:v>2.2128000000000001</c:v>
                      </c:pt>
                      <c:pt idx="1384">
                        <c:v>2.2143999999999999</c:v>
                      </c:pt>
                      <c:pt idx="1385">
                        <c:v>2.2160000000000002</c:v>
                      </c:pt>
                      <c:pt idx="1386">
                        <c:v>2.2176</c:v>
                      </c:pt>
                      <c:pt idx="1387">
                        <c:v>2.2192000000000003</c:v>
                      </c:pt>
                      <c:pt idx="1388">
                        <c:v>2.2208000000000001</c:v>
                      </c:pt>
                      <c:pt idx="1389">
                        <c:v>2.2223999999999999</c:v>
                      </c:pt>
                      <c:pt idx="1390">
                        <c:v>2.2240000000000002</c:v>
                      </c:pt>
                      <c:pt idx="1391">
                        <c:v>2.2256</c:v>
                      </c:pt>
                      <c:pt idx="1392">
                        <c:v>2.2272000000000003</c:v>
                      </c:pt>
                      <c:pt idx="1393">
                        <c:v>2.2288000000000001</c:v>
                      </c:pt>
                      <c:pt idx="1394">
                        <c:v>2.2303999999999999</c:v>
                      </c:pt>
                      <c:pt idx="1395">
                        <c:v>2.2320000000000002</c:v>
                      </c:pt>
                      <c:pt idx="1396">
                        <c:v>2.2336</c:v>
                      </c:pt>
                      <c:pt idx="1397">
                        <c:v>2.2352000000000003</c:v>
                      </c:pt>
                      <c:pt idx="1398">
                        <c:v>2.2368000000000001</c:v>
                      </c:pt>
                      <c:pt idx="1399">
                        <c:v>2.2383999999999999</c:v>
                      </c:pt>
                      <c:pt idx="1400">
                        <c:v>2.2400000000000002</c:v>
                      </c:pt>
                      <c:pt idx="1401">
                        <c:v>2.2416</c:v>
                      </c:pt>
                      <c:pt idx="1402">
                        <c:v>2.2432000000000003</c:v>
                      </c:pt>
                      <c:pt idx="1403">
                        <c:v>2.2448000000000001</c:v>
                      </c:pt>
                      <c:pt idx="1404">
                        <c:v>2.2464</c:v>
                      </c:pt>
                      <c:pt idx="1405">
                        <c:v>2.2480000000000002</c:v>
                      </c:pt>
                      <c:pt idx="1406">
                        <c:v>2.2496</c:v>
                      </c:pt>
                      <c:pt idx="1407">
                        <c:v>2.2512000000000003</c:v>
                      </c:pt>
                      <c:pt idx="1408">
                        <c:v>2.2528000000000001</c:v>
                      </c:pt>
                      <c:pt idx="1409">
                        <c:v>2.2544</c:v>
                      </c:pt>
                      <c:pt idx="1410">
                        <c:v>2.2560000000000002</c:v>
                      </c:pt>
                      <c:pt idx="1411">
                        <c:v>2.2576000000000001</c:v>
                      </c:pt>
                      <c:pt idx="1412">
                        <c:v>2.2592000000000003</c:v>
                      </c:pt>
                      <c:pt idx="1413">
                        <c:v>2.2608000000000001</c:v>
                      </c:pt>
                      <c:pt idx="1414">
                        <c:v>2.2624</c:v>
                      </c:pt>
                      <c:pt idx="1415">
                        <c:v>2.2640000000000002</c:v>
                      </c:pt>
                      <c:pt idx="1416">
                        <c:v>2.2656000000000001</c:v>
                      </c:pt>
                      <c:pt idx="1417">
                        <c:v>2.2672000000000003</c:v>
                      </c:pt>
                      <c:pt idx="1418">
                        <c:v>2.2688000000000001</c:v>
                      </c:pt>
                      <c:pt idx="1419">
                        <c:v>2.2704</c:v>
                      </c:pt>
                      <c:pt idx="1420">
                        <c:v>2.2720000000000002</c:v>
                      </c:pt>
                      <c:pt idx="1421">
                        <c:v>2.2736000000000001</c:v>
                      </c:pt>
                      <c:pt idx="1422">
                        <c:v>2.2751999999999999</c:v>
                      </c:pt>
                      <c:pt idx="1423">
                        <c:v>2.2768000000000002</c:v>
                      </c:pt>
                      <c:pt idx="1424">
                        <c:v>2.2784</c:v>
                      </c:pt>
                      <c:pt idx="1425">
                        <c:v>2.2800000000000002</c:v>
                      </c:pt>
                      <c:pt idx="1426">
                        <c:v>2.2816000000000001</c:v>
                      </c:pt>
                      <c:pt idx="1427">
                        <c:v>2.2831999999999999</c:v>
                      </c:pt>
                      <c:pt idx="1428">
                        <c:v>2.2848000000000002</c:v>
                      </c:pt>
                      <c:pt idx="1429">
                        <c:v>2.2864</c:v>
                      </c:pt>
                      <c:pt idx="1430">
                        <c:v>2.2880000000000003</c:v>
                      </c:pt>
                      <c:pt idx="1431">
                        <c:v>2.2896000000000001</c:v>
                      </c:pt>
                      <c:pt idx="1432">
                        <c:v>2.2911999999999999</c:v>
                      </c:pt>
                      <c:pt idx="1433">
                        <c:v>2.2928000000000002</c:v>
                      </c:pt>
                      <c:pt idx="1434">
                        <c:v>2.2944</c:v>
                      </c:pt>
                      <c:pt idx="1435">
                        <c:v>2.2960000000000003</c:v>
                      </c:pt>
                      <c:pt idx="1436">
                        <c:v>2.2976000000000001</c:v>
                      </c:pt>
                      <c:pt idx="1437">
                        <c:v>2.2991999999999999</c:v>
                      </c:pt>
                      <c:pt idx="1438">
                        <c:v>2.3008000000000002</c:v>
                      </c:pt>
                      <c:pt idx="1439">
                        <c:v>2.3024</c:v>
                      </c:pt>
                      <c:pt idx="1440">
                        <c:v>2.3040000000000003</c:v>
                      </c:pt>
                      <c:pt idx="1441">
                        <c:v>2.3056000000000001</c:v>
                      </c:pt>
                      <c:pt idx="1442">
                        <c:v>2.3071999999999999</c:v>
                      </c:pt>
                      <c:pt idx="1443">
                        <c:v>2.3088000000000002</c:v>
                      </c:pt>
                      <c:pt idx="1444">
                        <c:v>2.3104</c:v>
                      </c:pt>
                      <c:pt idx="1445">
                        <c:v>2.3120000000000003</c:v>
                      </c:pt>
                      <c:pt idx="1446">
                        <c:v>2.3136000000000001</c:v>
                      </c:pt>
                      <c:pt idx="1447">
                        <c:v>2.3151999999999999</c:v>
                      </c:pt>
                      <c:pt idx="1448">
                        <c:v>2.3168000000000002</c:v>
                      </c:pt>
                      <c:pt idx="1449">
                        <c:v>2.3184</c:v>
                      </c:pt>
                      <c:pt idx="1450">
                        <c:v>2.3200000000000003</c:v>
                      </c:pt>
                      <c:pt idx="1451">
                        <c:v>2.3216000000000001</c:v>
                      </c:pt>
                      <c:pt idx="1452">
                        <c:v>2.3231999999999999</c:v>
                      </c:pt>
                      <c:pt idx="1453">
                        <c:v>2.3248000000000002</c:v>
                      </c:pt>
                      <c:pt idx="1454">
                        <c:v>2.3264</c:v>
                      </c:pt>
                      <c:pt idx="1455">
                        <c:v>2.3280000000000003</c:v>
                      </c:pt>
                      <c:pt idx="1456">
                        <c:v>2.3296000000000001</c:v>
                      </c:pt>
                      <c:pt idx="1457">
                        <c:v>2.3311999999999999</c:v>
                      </c:pt>
                      <c:pt idx="1458">
                        <c:v>2.3328000000000002</c:v>
                      </c:pt>
                      <c:pt idx="1459">
                        <c:v>2.3344</c:v>
                      </c:pt>
                      <c:pt idx="1460">
                        <c:v>2.3360000000000003</c:v>
                      </c:pt>
                      <c:pt idx="1461">
                        <c:v>2.3376000000000001</c:v>
                      </c:pt>
                      <c:pt idx="1462">
                        <c:v>2.3391999999999999</c:v>
                      </c:pt>
                      <c:pt idx="1463">
                        <c:v>2.3408000000000002</c:v>
                      </c:pt>
                      <c:pt idx="1464">
                        <c:v>2.3424</c:v>
                      </c:pt>
                      <c:pt idx="1465">
                        <c:v>2.3440000000000003</c:v>
                      </c:pt>
                      <c:pt idx="1466">
                        <c:v>2.3456000000000001</c:v>
                      </c:pt>
                      <c:pt idx="1467">
                        <c:v>2.3472</c:v>
                      </c:pt>
                      <c:pt idx="1468">
                        <c:v>2.3488000000000002</c:v>
                      </c:pt>
                      <c:pt idx="1469">
                        <c:v>2.3504</c:v>
                      </c:pt>
                      <c:pt idx="1470">
                        <c:v>2.3520000000000003</c:v>
                      </c:pt>
                      <c:pt idx="1471">
                        <c:v>2.3536000000000001</c:v>
                      </c:pt>
                      <c:pt idx="1472">
                        <c:v>2.3552</c:v>
                      </c:pt>
                      <c:pt idx="1473">
                        <c:v>2.3568000000000002</c:v>
                      </c:pt>
                      <c:pt idx="1474">
                        <c:v>2.3584000000000001</c:v>
                      </c:pt>
                      <c:pt idx="1475">
                        <c:v>2.3600000000000003</c:v>
                      </c:pt>
                      <c:pt idx="1476">
                        <c:v>2.3616000000000001</c:v>
                      </c:pt>
                      <c:pt idx="1477">
                        <c:v>2.3632</c:v>
                      </c:pt>
                      <c:pt idx="1478">
                        <c:v>2.3648000000000002</c:v>
                      </c:pt>
                      <c:pt idx="1479">
                        <c:v>2.3664000000000001</c:v>
                      </c:pt>
                      <c:pt idx="1480">
                        <c:v>2.3680000000000003</c:v>
                      </c:pt>
                      <c:pt idx="1481">
                        <c:v>2.3696000000000002</c:v>
                      </c:pt>
                      <c:pt idx="1482">
                        <c:v>2.3712</c:v>
                      </c:pt>
                      <c:pt idx="1483">
                        <c:v>2.3728000000000002</c:v>
                      </c:pt>
                      <c:pt idx="1484">
                        <c:v>2.3744000000000001</c:v>
                      </c:pt>
                      <c:pt idx="1485">
                        <c:v>2.3760000000000003</c:v>
                      </c:pt>
                      <c:pt idx="1486">
                        <c:v>2.3776000000000002</c:v>
                      </c:pt>
                      <c:pt idx="1487">
                        <c:v>2.3792</c:v>
                      </c:pt>
                      <c:pt idx="1488">
                        <c:v>2.3808000000000002</c:v>
                      </c:pt>
                      <c:pt idx="1489">
                        <c:v>2.3824000000000001</c:v>
                      </c:pt>
                      <c:pt idx="1490">
                        <c:v>2.3839999999999999</c:v>
                      </c:pt>
                      <c:pt idx="1491">
                        <c:v>2.3856000000000002</c:v>
                      </c:pt>
                      <c:pt idx="1492">
                        <c:v>2.3872</c:v>
                      </c:pt>
                      <c:pt idx="1493">
                        <c:v>2.3888000000000003</c:v>
                      </c:pt>
                      <c:pt idx="1494">
                        <c:v>2.3904000000000001</c:v>
                      </c:pt>
                      <c:pt idx="1495">
                        <c:v>2.3919999999999999</c:v>
                      </c:pt>
                      <c:pt idx="1496">
                        <c:v>2.3936000000000002</c:v>
                      </c:pt>
                      <c:pt idx="1497">
                        <c:v>2.3952</c:v>
                      </c:pt>
                      <c:pt idx="1498">
                        <c:v>2.3968000000000003</c:v>
                      </c:pt>
                      <c:pt idx="1499">
                        <c:v>2.3984000000000001</c:v>
                      </c:pt>
                      <c:pt idx="1500">
                        <c:v>2.4</c:v>
                      </c:pt>
                      <c:pt idx="1501">
                        <c:v>2.4016000000000002</c:v>
                      </c:pt>
                      <c:pt idx="1502">
                        <c:v>2.4032</c:v>
                      </c:pt>
                      <c:pt idx="1503">
                        <c:v>2.4048000000000003</c:v>
                      </c:pt>
                      <c:pt idx="1504">
                        <c:v>2.4064000000000001</c:v>
                      </c:pt>
                      <c:pt idx="1505">
                        <c:v>2.4079999999999999</c:v>
                      </c:pt>
                      <c:pt idx="1506">
                        <c:v>2.4096000000000002</c:v>
                      </c:pt>
                      <c:pt idx="1507">
                        <c:v>2.4112</c:v>
                      </c:pt>
                      <c:pt idx="1508">
                        <c:v>2.4128000000000003</c:v>
                      </c:pt>
                      <c:pt idx="1509">
                        <c:v>2.4144000000000001</c:v>
                      </c:pt>
                      <c:pt idx="1510">
                        <c:v>2.4159999999999999</c:v>
                      </c:pt>
                      <c:pt idx="1511">
                        <c:v>2.4176000000000002</c:v>
                      </c:pt>
                      <c:pt idx="1512">
                        <c:v>2.4192</c:v>
                      </c:pt>
                      <c:pt idx="1513">
                        <c:v>2.4208000000000003</c:v>
                      </c:pt>
                      <c:pt idx="1514">
                        <c:v>2.4224000000000001</c:v>
                      </c:pt>
                      <c:pt idx="1515">
                        <c:v>2.4239999999999999</c:v>
                      </c:pt>
                      <c:pt idx="1516">
                        <c:v>2.4256000000000002</c:v>
                      </c:pt>
                      <c:pt idx="1517">
                        <c:v>2.4272</c:v>
                      </c:pt>
                      <c:pt idx="1518">
                        <c:v>2.4288000000000003</c:v>
                      </c:pt>
                      <c:pt idx="1519">
                        <c:v>2.4304000000000001</c:v>
                      </c:pt>
                      <c:pt idx="1520">
                        <c:v>2.4319999999999999</c:v>
                      </c:pt>
                      <c:pt idx="1521">
                        <c:v>2.4336000000000002</c:v>
                      </c:pt>
                      <c:pt idx="1522">
                        <c:v>2.4352</c:v>
                      </c:pt>
                      <c:pt idx="1523">
                        <c:v>2.4368000000000003</c:v>
                      </c:pt>
                      <c:pt idx="1524">
                        <c:v>2.4384000000000001</c:v>
                      </c:pt>
                      <c:pt idx="1525">
                        <c:v>2.44</c:v>
                      </c:pt>
                      <c:pt idx="1526">
                        <c:v>2.4416000000000002</c:v>
                      </c:pt>
                      <c:pt idx="1527">
                        <c:v>2.4432</c:v>
                      </c:pt>
                      <c:pt idx="1528">
                        <c:v>2.4448000000000003</c:v>
                      </c:pt>
                      <c:pt idx="1529">
                        <c:v>2.4464000000000001</c:v>
                      </c:pt>
                      <c:pt idx="1530">
                        <c:v>2.448</c:v>
                      </c:pt>
                      <c:pt idx="1531">
                        <c:v>2.4496000000000002</c:v>
                      </c:pt>
                      <c:pt idx="1532">
                        <c:v>2.4512</c:v>
                      </c:pt>
                      <c:pt idx="1533">
                        <c:v>2.4528000000000003</c:v>
                      </c:pt>
                      <c:pt idx="1534">
                        <c:v>2.4544000000000001</c:v>
                      </c:pt>
                      <c:pt idx="1535">
                        <c:v>2.456</c:v>
                      </c:pt>
                      <c:pt idx="1536">
                        <c:v>2.4576000000000002</c:v>
                      </c:pt>
                      <c:pt idx="1537">
                        <c:v>2.4592000000000001</c:v>
                      </c:pt>
                      <c:pt idx="1538">
                        <c:v>2.4608000000000003</c:v>
                      </c:pt>
                      <c:pt idx="1539">
                        <c:v>2.4624000000000001</c:v>
                      </c:pt>
                      <c:pt idx="1540">
                        <c:v>2.464</c:v>
                      </c:pt>
                      <c:pt idx="1541">
                        <c:v>2.4656000000000002</c:v>
                      </c:pt>
                      <c:pt idx="1542">
                        <c:v>2.4672000000000001</c:v>
                      </c:pt>
                      <c:pt idx="1543">
                        <c:v>2.4688000000000003</c:v>
                      </c:pt>
                      <c:pt idx="1544">
                        <c:v>2.4704000000000002</c:v>
                      </c:pt>
                      <c:pt idx="1545">
                        <c:v>2.472</c:v>
                      </c:pt>
                      <c:pt idx="1546">
                        <c:v>2.4736000000000002</c:v>
                      </c:pt>
                      <c:pt idx="1547">
                        <c:v>2.4752000000000001</c:v>
                      </c:pt>
                      <c:pt idx="1548">
                        <c:v>2.4768000000000003</c:v>
                      </c:pt>
                      <c:pt idx="1549">
                        <c:v>2.4784000000000002</c:v>
                      </c:pt>
                      <c:pt idx="1550">
                        <c:v>2.48</c:v>
                      </c:pt>
                      <c:pt idx="1551">
                        <c:v>2.4816000000000003</c:v>
                      </c:pt>
                      <c:pt idx="1552">
                        <c:v>2.4832000000000001</c:v>
                      </c:pt>
                      <c:pt idx="1553">
                        <c:v>2.4847999999999999</c:v>
                      </c:pt>
                      <c:pt idx="1554">
                        <c:v>2.4864000000000002</c:v>
                      </c:pt>
                      <c:pt idx="1555">
                        <c:v>2.488</c:v>
                      </c:pt>
                      <c:pt idx="1556">
                        <c:v>2.4896000000000003</c:v>
                      </c:pt>
                      <c:pt idx="1557">
                        <c:v>2.4912000000000001</c:v>
                      </c:pt>
                      <c:pt idx="1558">
                        <c:v>2.4927999999999999</c:v>
                      </c:pt>
                      <c:pt idx="1559">
                        <c:v>2.4944000000000002</c:v>
                      </c:pt>
                      <c:pt idx="1560">
                        <c:v>2.496</c:v>
                      </c:pt>
                      <c:pt idx="1561">
                        <c:v>2.4976000000000003</c:v>
                      </c:pt>
                      <c:pt idx="1562">
                        <c:v>2.4992000000000001</c:v>
                      </c:pt>
                      <c:pt idx="1563">
                        <c:v>2.5007999999999999</c:v>
                      </c:pt>
                      <c:pt idx="1564">
                        <c:v>2.5024000000000002</c:v>
                      </c:pt>
                      <c:pt idx="1565">
                        <c:v>2.504</c:v>
                      </c:pt>
                      <c:pt idx="1566">
                        <c:v>2.5056000000000003</c:v>
                      </c:pt>
                      <c:pt idx="1567">
                        <c:v>2.5072000000000001</c:v>
                      </c:pt>
                      <c:pt idx="1568">
                        <c:v>2.5087999999999999</c:v>
                      </c:pt>
                      <c:pt idx="1569">
                        <c:v>2.5104000000000002</c:v>
                      </c:pt>
                      <c:pt idx="1570">
                        <c:v>2.512</c:v>
                      </c:pt>
                      <c:pt idx="1571">
                        <c:v>2.5136000000000003</c:v>
                      </c:pt>
                      <c:pt idx="1572">
                        <c:v>2.5152000000000001</c:v>
                      </c:pt>
                      <c:pt idx="1573">
                        <c:v>2.5167999999999999</c:v>
                      </c:pt>
                      <c:pt idx="1574">
                        <c:v>2.5184000000000002</c:v>
                      </c:pt>
                      <c:pt idx="1575">
                        <c:v>2.52</c:v>
                      </c:pt>
                      <c:pt idx="1576">
                        <c:v>2.5216000000000003</c:v>
                      </c:pt>
                      <c:pt idx="1577">
                        <c:v>2.5232000000000001</c:v>
                      </c:pt>
                      <c:pt idx="1578">
                        <c:v>2.5247999999999999</c:v>
                      </c:pt>
                      <c:pt idx="1579">
                        <c:v>2.5264000000000002</c:v>
                      </c:pt>
                      <c:pt idx="1580">
                        <c:v>2.528</c:v>
                      </c:pt>
                      <c:pt idx="1581">
                        <c:v>2.5296000000000003</c:v>
                      </c:pt>
                      <c:pt idx="1582">
                        <c:v>2.5312000000000001</c:v>
                      </c:pt>
                      <c:pt idx="1583">
                        <c:v>2.5327999999999999</c:v>
                      </c:pt>
                      <c:pt idx="1584">
                        <c:v>2.5344000000000002</c:v>
                      </c:pt>
                      <c:pt idx="1585">
                        <c:v>2.536</c:v>
                      </c:pt>
                      <c:pt idx="1586">
                        <c:v>2.5376000000000003</c:v>
                      </c:pt>
                      <c:pt idx="1587">
                        <c:v>2.5392000000000001</c:v>
                      </c:pt>
                      <c:pt idx="1588">
                        <c:v>2.5407999999999999</c:v>
                      </c:pt>
                      <c:pt idx="1589">
                        <c:v>2.5424000000000002</c:v>
                      </c:pt>
                      <c:pt idx="1590">
                        <c:v>2.544</c:v>
                      </c:pt>
                      <c:pt idx="1591">
                        <c:v>2.5456000000000003</c:v>
                      </c:pt>
                      <c:pt idx="1592">
                        <c:v>2.5472000000000001</c:v>
                      </c:pt>
                      <c:pt idx="1593">
                        <c:v>2.5488</c:v>
                      </c:pt>
                      <c:pt idx="1594">
                        <c:v>2.5504000000000002</c:v>
                      </c:pt>
                      <c:pt idx="1595">
                        <c:v>2.552</c:v>
                      </c:pt>
                      <c:pt idx="1596">
                        <c:v>2.5536000000000003</c:v>
                      </c:pt>
                      <c:pt idx="1597">
                        <c:v>2.5552000000000001</c:v>
                      </c:pt>
                      <c:pt idx="1598">
                        <c:v>2.5568</c:v>
                      </c:pt>
                      <c:pt idx="1599">
                        <c:v>2.5584000000000002</c:v>
                      </c:pt>
                      <c:pt idx="1600">
                        <c:v>2.56</c:v>
                      </c:pt>
                      <c:pt idx="1601">
                        <c:v>2.5616000000000003</c:v>
                      </c:pt>
                      <c:pt idx="1602">
                        <c:v>2.5632000000000001</c:v>
                      </c:pt>
                      <c:pt idx="1603">
                        <c:v>2.5648</c:v>
                      </c:pt>
                      <c:pt idx="1604">
                        <c:v>2.5664000000000002</c:v>
                      </c:pt>
                      <c:pt idx="1605">
                        <c:v>2.5680000000000001</c:v>
                      </c:pt>
                      <c:pt idx="1606">
                        <c:v>2.5696000000000003</c:v>
                      </c:pt>
                      <c:pt idx="1607">
                        <c:v>2.5712000000000002</c:v>
                      </c:pt>
                      <c:pt idx="1608">
                        <c:v>2.5728</c:v>
                      </c:pt>
                      <c:pt idx="1609">
                        <c:v>2.5744000000000002</c:v>
                      </c:pt>
                      <c:pt idx="1610">
                        <c:v>2.5760000000000001</c:v>
                      </c:pt>
                      <c:pt idx="1611">
                        <c:v>2.5776000000000003</c:v>
                      </c:pt>
                      <c:pt idx="1612">
                        <c:v>2.5792000000000002</c:v>
                      </c:pt>
                      <c:pt idx="1613">
                        <c:v>2.5808</c:v>
                      </c:pt>
                      <c:pt idx="1614">
                        <c:v>2.5824000000000003</c:v>
                      </c:pt>
                      <c:pt idx="1615">
                        <c:v>2.5840000000000001</c:v>
                      </c:pt>
                      <c:pt idx="1616">
                        <c:v>2.5856000000000003</c:v>
                      </c:pt>
                      <c:pt idx="1617">
                        <c:v>2.5872000000000002</c:v>
                      </c:pt>
                      <c:pt idx="1618">
                        <c:v>2.5888</c:v>
                      </c:pt>
                      <c:pt idx="1619">
                        <c:v>2.5904000000000003</c:v>
                      </c:pt>
                      <c:pt idx="1620">
                        <c:v>2.5920000000000001</c:v>
                      </c:pt>
                      <c:pt idx="1621">
                        <c:v>2.5935999999999999</c:v>
                      </c:pt>
                      <c:pt idx="1622">
                        <c:v>2.5952000000000002</c:v>
                      </c:pt>
                      <c:pt idx="1623">
                        <c:v>2.5968</c:v>
                      </c:pt>
                      <c:pt idx="1624">
                        <c:v>2.5984000000000003</c:v>
                      </c:pt>
                      <c:pt idx="1625">
                        <c:v>2.6</c:v>
                      </c:pt>
                      <c:pt idx="1626">
                        <c:v>2.6015999999999999</c:v>
                      </c:pt>
                      <c:pt idx="1627">
                        <c:v>2.6032000000000002</c:v>
                      </c:pt>
                      <c:pt idx="1628">
                        <c:v>2.6048</c:v>
                      </c:pt>
                      <c:pt idx="1629">
                        <c:v>2.6064000000000003</c:v>
                      </c:pt>
                      <c:pt idx="1630">
                        <c:v>2.6080000000000001</c:v>
                      </c:pt>
                      <c:pt idx="1631">
                        <c:v>2.6095999999999999</c:v>
                      </c:pt>
                      <c:pt idx="1632">
                        <c:v>2.6112000000000002</c:v>
                      </c:pt>
                      <c:pt idx="1633">
                        <c:v>2.6128</c:v>
                      </c:pt>
                      <c:pt idx="1634">
                        <c:v>2.6144000000000003</c:v>
                      </c:pt>
                      <c:pt idx="1635">
                        <c:v>2.6160000000000001</c:v>
                      </c:pt>
                      <c:pt idx="1636">
                        <c:v>2.6175999999999999</c:v>
                      </c:pt>
                      <c:pt idx="1637">
                        <c:v>2.6192000000000002</c:v>
                      </c:pt>
                      <c:pt idx="1638">
                        <c:v>2.6208</c:v>
                      </c:pt>
                      <c:pt idx="1639">
                        <c:v>2.6224000000000003</c:v>
                      </c:pt>
                      <c:pt idx="1640">
                        <c:v>2.6240000000000001</c:v>
                      </c:pt>
                      <c:pt idx="1641">
                        <c:v>2.6255999999999999</c:v>
                      </c:pt>
                      <c:pt idx="1642">
                        <c:v>2.6272000000000002</c:v>
                      </c:pt>
                      <c:pt idx="1643">
                        <c:v>2.6288</c:v>
                      </c:pt>
                      <c:pt idx="1644">
                        <c:v>2.6304000000000003</c:v>
                      </c:pt>
                      <c:pt idx="1645">
                        <c:v>2.6320000000000001</c:v>
                      </c:pt>
                      <c:pt idx="1646">
                        <c:v>2.6335999999999999</c:v>
                      </c:pt>
                      <c:pt idx="1647">
                        <c:v>2.6352000000000002</c:v>
                      </c:pt>
                      <c:pt idx="1648">
                        <c:v>2.6368</c:v>
                      </c:pt>
                      <c:pt idx="1649">
                        <c:v>2.6384000000000003</c:v>
                      </c:pt>
                      <c:pt idx="1650">
                        <c:v>2.64</c:v>
                      </c:pt>
                      <c:pt idx="1651">
                        <c:v>2.6415999999999999</c:v>
                      </c:pt>
                      <c:pt idx="1652">
                        <c:v>2.6432000000000002</c:v>
                      </c:pt>
                      <c:pt idx="1653">
                        <c:v>2.6448</c:v>
                      </c:pt>
                      <c:pt idx="1654">
                        <c:v>2.6464000000000003</c:v>
                      </c:pt>
                      <c:pt idx="1655">
                        <c:v>2.6480000000000001</c:v>
                      </c:pt>
                      <c:pt idx="1656">
                        <c:v>2.6496</c:v>
                      </c:pt>
                      <c:pt idx="1657">
                        <c:v>2.6512000000000002</c:v>
                      </c:pt>
                      <c:pt idx="1658">
                        <c:v>2.6528</c:v>
                      </c:pt>
                      <c:pt idx="1659">
                        <c:v>2.6544000000000003</c:v>
                      </c:pt>
                      <c:pt idx="1660">
                        <c:v>2.6560000000000001</c:v>
                      </c:pt>
                      <c:pt idx="1661">
                        <c:v>2.6576</c:v>
                      </c:pt>
                      <c:pt idx="1662">
                        <c:v>2.6592000000000002</c:v>
                      </c:pt>
                      <c:pt idx="1663">
                        <c:v>2.6608000000000001</c:v>
                      </c:pt>
                      <c:pt idx="1664">
                        <c:v>2.6624000000000003</c:v>
                      </c:pt>
                      <c:pt idx="1665">
                        <c:v>2.6640000000000001</c:v>
                      </c:pt>
                      <c:pt idx="1666">
                        <c:v>2.6656</c:v>
                      </c:pt>
                      <c:pt idx="1667">
                        <c:v>2.6672000000000002</c:v>
                      </c:pt>
                      <c:pt idx="1668">
                        <c:v>2.6688000000000001</c:v>
                      </c:pt>
                      <c:pt idx="1669">
                        <c:v>2.6704000000000003</c:v>
                      </c:pt>
                      <c:pt idx="1670">
                        <c:v>2.6720000000000002</c:v>
                      </c:pt>
                      <c:pt idx="1671">
                        <c:v>2.6736</c:v>
                      </c:pt>
                      <c:pt idx="1672">
                        <c:v>2.6752000000000002</c:v>
                      </c:pt>
                      <c:pt idx="1673">
                        <c:v>2.6768000000000001</c:v>
                      </c:pt>
                      <c:pt idx="1674">
                        <c:v>2.6784000000000003</c:v>
                      </c:pt>
                      <c:pt idx="1675">
                        <c:v>2.68</c:v>
                      </c:pt>
                      <c:pt idx="1676">
                        <c:v>2.6816</c:v>
                      </c:pt>
                      <c:pt idx="1677">
                        <c:v>2.6832000000000003</c:v>
                      </c:pt>
                      <c:pt idx="1678">
                        <c:v>2.6848000000000001</c:v>
                      </c:pt>
                      <c:pt idx="1679">
                        <c:v>2.6864000000000003</c:v>
                      </c:pt>
                      <c:pt idx="1680">
                        <c:v>2.6880000000000002</c:v>
                      </c:pt>
                      <c:pt idx="1681">
                        <c:v>2.6896</c:v>
                      </c:pt>
                      <c:pt idx="1682">
                        <c:v>2.6912000000000003</c:v>
                      </c:pt>
                      <c:pt idx="1683">
                        <c:v>2.6928000000000001</c:v>
                      </c:pt>
                      <c:pt idx="1684">
                        <c:v>2.6944000000000004</c:v>
                      </c:pt>
                      <c:pt idx="1685">
                        <c:v>2.6960000000000002</c:v>
                      </c:pt>
                      <c:pt idx="1686">
                        <c:v>2.6976</c:v>
                      </c:pt>
                      <c:pt idx="1687">
                        <c:v>2.6992000000000003</c:v>
                      </c:pt>
                      <c:pt idx="1688">
                        <c:v>2.7008000000000001</c:v>
                      </c:pt>
                      <c:pt idx="1689">
                        <c:v>2.7023999999999999</c:v>
                      </c:pt>
                      <c:pt idx="1690">
                        <c:v>2.7040000000000002</c:v>
                      </c:pt>
                      <c:pt idx="1691">
                        <c:v>2.7056</c:v>
                      </c:pt>
                      <c:pt idx="1692">
                        <c:v>2.7072000000000003</c:v>
                      </c:pt>
                      <c:pt idx="1693">
                        <c:v>2.7088000000000001</c:v>
                      </c:pt>
                      <c:pt idx="1694">
                        <c:v>2.7103999999999999</c:v>
                      </c:pt>
                      <c:pt idx="1695">
                        <c:v>2.7120000000000002</c:v>
                      </c:pt>
                      <c:pt idx="1696">
                        <c:v>2.7136</c:v>
                      </c:pt>
                      <c:pt idx="1697">
                        <c:v>2.7152000000000003</c:v>
                      </c:pt>
                      <c:pt idx="1698">
                        <c:v>2.7168000000000001</c:v>
                      </c:pt>
                      <c:pt idx="1699">
                        <c:v>2.7183999999999999</c:v>
                      </c:pt>
                      <c:pt idx="1700">
                        <c:v>2.72</c:v>
                      </c:pt>
                      <c:pt idx="1701">
                        <c:v>2.7216</c:v>
                      </c:pt>
                      <c:pt idx="1702">
                        <c:v>2.7232000000000003</c:v>
                      </c:pt>
                      <c:pt idx="1703">
                        <c:v>2.7248000000000001</c:v>
                      </c:pt>
                      <c:pt idx="1704">
                        <c:v>2.7263999999999999</c:v>
                      </c:pt>
                      <c:pt idx="1705">
                        <c:v>2.7280000000000002</c:v>
                      </c:pt>
                      <c:pt idx="1706">
                        <c:v>2.7296</c:v>
                      </c:pt>
                      <c:pt idx="1707">
                        <c:v>2.7312000000000003</c:v>
                      </c:pt>
                      <c:pt idx="1708">
                        <c:v>2.7328000000000001</c:v>
                      </c:pt>
                      <c:pt idx="1709">
                        <c:v>2.7343999999999999</c:v>
                      </c:pt>
                      <c:pt idx="1710">
                        <c:v>2.7360000000000002</c:v>
                      </c:pt>
                      <c:pt idx="1711">
                        <c:v>2.7376</c:v>
                      </c:pt>
                      <c:pt idx="1712">
                        <c:v>2.7392000000000003</c:v>
                      </c:pt>
                      <c:pt idx="1713">
                        <c:v>2.7408000000000001</c:v>
                      </c:pt>
                      <c:pt idx="1714">
                        <c:v>2.7423999999999999</c:v>
                      </c:pt>
                      <c:pt idx="1715">
                        <c:v>2.7440000000000002</c:v>
                      </c:pt>
                      <c:pt idx="1716">
                        <c:v>2.7456</c:v>
                      </c:pt>
                      <c:pt idx="1717">
                        <c:v>2.7472000000000003</c:v>
                      </c:pt>
                      <c:pt idx="1718">
                        <c:v>2.7488000000000001</c:v>
                      </c:pt>
                      <c:pt idx="1719">
                        <c:v>2.7504</c:v>
                      </c:pt>
                      <c:pt idx="1720">
                        <c:v>2.7520000000000002</c:v>
                      </c:pt>
                      <c:pt idx="1721">
                        <c:v>2.7536</c:v>
                      </c:pt>
                      <c:pt idx="1722">
                        <c:v>2.7552000000000003</c:v>
                      </c:pt>
                      <c:pt idx="1723">
                        <c:v>2.7568000000000001</c:v>
                      </c:pt>
                      <c:pt idx="1724">
                        <c:v>2.7584</c:v>
                      </c:pt>
                      <c:pt idx="1725">
                        <c:v>2.7600000000000002</c:v>
                      </c:pt>
                      <c:pt idx="1726">
                        <c:v>2.7616000000000001</c:v>
                      </c:pt>
                      <c:pt idx="1727">
                        <c:v>2.7632000000000003</c:v>
                      </c:pt>
                      <c:pt idx="1728">
                        <c:v>2.7648000000000001</c:v>
                      </c:pt>
                      <c:pt idx="1729">
                        <c:v>2.7664</c:v>
                      </c:pt>
                      <c:pt idx="1730">
                        <c:v>2.7680000000000002</c:v>
                      </c:pt>
                      <c:pt idx="1731">
                        <c:v>2.7696000000000001</c:v>
                      </c:pt>
                      <c:pt idx="1732">
                        <c:v>2.7712000000000003</c:v>
                      </c:pt>
                      <c:pt idx="1733">
                        <c:v>2.7728000000000002</c:v>
                      </c:pt>
                      <c:pt idx="1734">
                        <c:v>2.7744</c:v>
                      </c:pt>
                      <c:pt idx="1735">
                        <c:v>2.7760000000000002</c:v>
                      </c:pt>
                      <c:pt idx="1736">
                        <c:v>2.7776000000000001</c:v>
                      </c:pt>
                      <c:pt idx="1737">
                        <c:v>2.7792000000000003</c:v>
                      </c:pt>
                      <c:pt idx="1738">
                        <c:v>2.7808000000000002</c:v>
                      </c:pt>
                      <c:pt idx="1739">
                        <c:v>2.7824</c:v>
                      </c:pt>
                      <c:pt idx="1740">
                        <c:v>2.7840000000000003</c:v>
                      </c:pt>
                      <c:pt idx="1741">
                        <c:v>2.7856000000000001</c:v>
                      </c:pt>
                      <c:pt idx="1742">
                        <c:v>2.7872000000000003</c:v>
                      </c:pt>
                      <c:pt idx="1743">
                        <c:v>2.7888000000000002</c:v>
                      </c:pt>
                      <c:pt idx="1744">
                        <c:v>2.7904</c:v>
                      </c:pt>
                      <c:pt idx="1745">
                        <c:v>2.7920000000000003</c:v>
                      </c:pt>
                      <c:pt idx="1746">
                        <c:v>2.7936000000000001</c:v>
                      </c:pt>
                      <c:pt idx="1747">
                        <c:v>2.7952000000000004</c:v>
                      </c:pt>
                      <c:pt idx="1748">
                        <c:v>2.7968000000000002</c:v>
                      </c:pt>
                      <c:pt idx="1749">
                        <c:v>2.7984</c:v>
                      </c:pt>
                      <c:pt idx="1750">
                        <c:v>2.8000000000000003</c:v>
                      </c:pt>
                      <c:pt idx="1751">
                        <c:v>2.8016000000000001</c:v>
                      </c:pt>
                      <c:pt idx="1752">
                        <c:v>2.8031999999999999</c:v>
                      </c:pt>
                      <c:pt idx="1753">
                        <c:v>2.8048000000000002</c:v>
                      </c:pt>
                      <c:pt idx="1754">
                        <c:v>2.8064</c:v>
                      </c:pt>
                      <c:pt idx="1755">
                        <c:v>2.8080000000000003</c:v>
                      </c:pt>
                      <c:pt idx="1756">
                        <c:v>2.8096000000000001</c:v>
                      </c:pt>
                      <c:pt idx="1757">
                        <c:v>2.8111999999999999</c:v>
                      </c:pt>
                      <c:pt idx="1758">
                        <c:v>2.8128000000000002</c:v>
                      </c:pt>
                      <c:pt idx="1759">
                        <c:v>2.8144</c:v>
                      </c:pt>
                      <c:pt idx="1760">
                        <c:v>2.8160000000000003</c:v>
                      </c:pt>
                      <c:pt idx="1761">
                        <c:v>2.8176000000000001</c:v>
                      </c:pt>
                      <c:pt idx="1762">
                        <c:v>2.8191999999999999</c:v>
                      </c:pt>
                      <c:pt idx="1763">
                        <c:v>2.8208000000000002</c:v>
                      </c:pt>
                      <c:pt idx="1764">
                        <c:v>2.8224</c:v>
                      </c:pt>
                      <c:pt idx="1765">
                        <c:v>2.8240000000000003</c:v>
                      </c:pt>
                      <c:pt idx="1766">
                        <c:v>2.8256000000000001</c:v>
                      </c:pt>
                      <c:pt idx="1767">
                        <c:v>2.8271999999999999</c:v>
                      </c:pt>
                      <c:pt idx="1768">
                        <c:v>2.8288000000000002</c:v>
                      </c:pt>
                      <c:pt idx="1769">
                        <c:v>2.8304</c:v>
                      </c:pt>
                      <c:pt idx="1770">
                        <c:v>2.8320000000000003</c:v>
                      </c:pt>
                      <c:pt idx="1771">
                        <c:v>2.8336000000000001</c:v>
                      </c:pt>
                      <c:pt idx="1772">
                        <c:v>2.8351999999999999</c:v>
                      </c:pt>
                      <c:pt idx="1773">
                        <c:v>2.8368000000000002</c:v>
                      </c:pt>
                      <c:pt idx="1774">
                        <c:v>2.8384</c:v>
                      </c:pt>
                      <c:pt idx="1775">
                        <c:v>2.8400000000000003</c:v>
                      </c:pt>
                      <c:pt idx="1776">
                        <c:v>2.8416000000000001</c:v>
                      </c:pt>
                      <c:pt idx="1777">
                        <c:v>2.8431999999999999</c:v>
                      </c:pt>
                      <c:pt idx="1778">
                        <c:v>2.8448000000000002</c:v>
                      </c:pt>
                      <c:pt idx="1779">
                        <c:v>2.8464</c:v>
                      </c:pt>
                      <c:pt idx="1780">
                        <c:v>2.8480000000000003</c:v>
                      </c:pt>
                      <c:pt idx="1781">
                        <c:v>2.8496000000000001</c:v>
                      </c:pt>
                      <c:pt idx="1782">
                        <c:v>2.8512</c:v>
                      </c:pt>
                      <c:pt idx="1783">
                        <c:v>2.8528000000000002</c:v>
                      </c:pt>
                      <c:pt idx="1784">
                        <c:v>2.8544</c:v>
                      </c:pt>
                      <c:pt idx="1785">
                        <c:v>2.8560000000000003</c:v>
                      </c:pt>
                      <c:pt idx="1786">
                        <c:v>2.8576000000000001</c:v>
                      </c:pt>
                      <c:pt idx="1787">
                        <c:v>2.8592</c:v>
                      </c:pt>
                      <c:pt idx="1788">
                        <c:v>2.8608000000000002</c:v>
                      </c:pt>
                      <c:pt idx="1789">
                        <c:v>2.8624000000000001</c:v>
                      </c:pt>
                      <c:pt idx="1790">
                        <c:v>2.8640000000000003</c:v>
                      </c:pt>
                      <c:pt idx="1791">
                        <c:v>2.8656000000000001</c:v>
                      </c:pt>
                      <c:pt idx="1792">
                        <c:v>2.8672</c:v>
                      </c:pt>
                      <c:pt idx="1793">
                        <c:v>2.8688000000000002</c:v>
                      </c:pt>
                      <c:pt idx="1794">
                        <c:v>2.8704000000000001</c:v>
                      </c:pt>
                      <c:pt idx="1795">
                        <c:v>2.8720000000000003</c:v>
                      </c:pt>
                      <c:pt idx="1796">
                        <c:v>2.8736000000000002</c:v>
                      </c:pt>
                      <c:pt idx="1797">
                        <c:v>2.8752</c:v>
                      </c:pt>
                      <c:pt idx="1798">
                        <c:v>2.8768000000000002</c:v>
                      </c:pt>
                      <c:pt idx="1799">
                        <c:v>2.8784000000000001</c:v>
                      </c:pt>
                      <c:pt idx="1800">
                        <c:v>2.8800000000000003</c:v>
                      </c:pt>
                      <c:pt idx="1801">
                        <c:v>2.8816000000000002</c:v>
                      </c:pt>
                      <c:pt idx="1802">
                        <c:v>2.8832</c:v>
                      </c:pt>
                      <c:pt idx="1803">
                        <c:v>2.8848000000000003</c:v>
                      </c:pt>
                      <c:pt idx="1804">
                        <c:v>2.8864000000000001</c:v>
                      </c:pt>
                      <c:pt idx="1805">
                        <c:v>2.8880000000000003</c:v>
                      </c:pt>
                      <c:pt idx="1806">
                        <c:v>2.8896000000000002</c:v>
                      </c:pt>
                      <c:pt idx="1807">
                        <c:v>2.8912</c:v>
                      </c:pt>
                      <c:pt idx="1808">
                        <c:v>2.8928000000000003</c:v>
                      </c:pt>
                      <c:pt idx="1809">
                        <c:v>2.8944000000000001</c:v>
                      </c:pt>
                      <c:pt idx="1810">
                        <c:v>2.8960000000000004</c:v>
                      </c:pt>
                      <c:pt idx="1811">
                        <c:v>2.8976000000000002</c:v>
                      </c:pt>
                      <c:pt idx="1812">
                        <c:v>2.8992</c:v>
                      </c:pt>
                      <c:pt idx="1813">
                        <c:v>2.9008000000000003</c:v>
                      </c:pt>
                      <c:pt idx="1814">
                        <c:v>2.9024000000000001</c:v>
                      </c:pt>
                      <c:pt idx="1815">
                        <c:v>2.9040000000000004</c:v>
                      </c:pt>
                      <c:pt idx="1816">
                        <c:v>2.9056000000000002</c:v>
                      </c:pt>
                      <c:pt idx="1817">
                        <c:v>2.9072</c:v>
                      </c:pt>
                      <c:pt idx="1818">
                        <c:v>2.9088000000000003</c:v>
                      </c:pt>
                      <c:pt idx="1819">
                        <c:v>2.9104000000000001</c:v>
                      </c:pt>
                      <c:pt idx="1820">
                        <c:v>2.9119999999999999</c:v>
                      </c:pt>
                      <c:pt idx="1821">
                        <c:v>2.9136000000000002</c:v>
                      </c:pt>
                      <c:pt idx="1822">
                        <c:v>2.9152</c:v>
                      </c:pt>
                      <c:pt idx="1823">
                        <c:v>2.9168000000000003</c:v>
                      </c:pt>
                      <c:pt idx="1824">
                        <c:v>2.9184000000000001</c:v>
                      </c:pt>
                      <c:pt idx="1825">
                        <c:v>2.92</c:v>
                      </c:pt>
                      <c:pt idx="1826">
                        <c:v>2.9216000000000002</c:v>
                      </c:pt>
                      <c:pt idx="1827">
                        <c:v>2.9232</c:v>
                      </c:pt>
                      <c:pt idx="1828">
                        <c:v>2.9248000000000003</c:v>
                      </c:pt>
                      <c:pt idx="1829">
                        <c:v>2.9264000000000001</c:v>
                      </c:pt>
                      <c:pt idx="1830">
                        <c:v>2.9279999999999999</c:v>
                      </c:pt>
                      <c:pt idx="1831">
                        <c:v>2.9296000000000002</c:v>
                      </c:pt>
                      <c:pt idx="1832">
                        <c:v>2.9312</c:v>
                      </c:pt>
                      <c:pt idx="1833">
                        <c:v>2.9328000000000003</c:v>
                      </c:pt>
                      <c:pt idx="1834">
                        <c:v>2.9344000000000001</c:v>
                      </c:pt>
                      <c:pt idx="1835">
                        <c:v>2.9359999999999999</c:v>
                      </c:pt>
                      <c:pt idx="1836">
                        <c:v>2.9376000000000002</c:v>
                      </c:pt>
                      <c:pt idx="1837">
                        <c:v>2.9392</c:v>
                      </c:pt>
                      <c:pt idx="1838">
                        <c:v>2.9408000000000003</c:v>
                      </c:pt>
                      <c:pt idx="1839">
                        <c:v>2.9424000000000001</c:v>
                      </c:pt>
                      <c:pt idx="1840">
                        <c:v>2.944</c:v>
                      </c:pt>
                      <c:pt idx="1841">
                        <c:v>2.9456000000000002</c:v>
                      </c:pt>
                      <c:pt idx="1842">
                        <c:v>2.9472</c:v>
                      </c:pt>
                      <c:pt idx="1843">
                        <c:v>2.9488000000000003</c:v>
                      </c:pt>
                      <c:pt idx="1844">
                        <c:v>2.9504000000000001</c:v>
                      </c:pt>
                      <c:pt idx="1845">
                        <c:v>2.952</c:v>
                      </c:pt>
                      <c:pt idx="1846">
                        <c:v>2.9536000000000002</c:v>
                      </c:pt>
                      <c:pt idx="1847">
                        <c:v>2.9552</c:v>
                      </c:pt>
                      <c:pt idx="1848">
                        <c:v>2.9568000000000003</c:v>
                      </c:pt>
                      <c:pt idx="1849">
                        <c:v>2.9584000000000001</c:v>
                      </c:pt>
                      <c:pt idx="1850">
                        <c:v>2.96</c:v>
                      </c:pt>
                      <c:pt idx="1851">
                        <c:v>2.9616000000000002</c:v>
                      </c:pt>
                      <c:pt idx="1852">
                        <c:v>2.9632000000000001</c:v>
                      </c:pt>
                      <c:pt idx="1853">
                        <c:v>2.9648000000000003</c:v>
                      </c:pt>
                      <c:pt idx="1854">
                        <c:v>2.9664000000000001</c:v>
                      </c:pt>
                      <c:pt idx="1855">
                        <c:v>2.968</c:v>
                      </c:pt>
                      <c:pt idx="1856">
                        <c:v>2.9696000000000002</c:v>
                      </c:pt>
                      <c:pt idx="1857">
                        <c:v>2.9712000000000001</c:v>
                      </c:pt>
                      <c:pt idx="1858">
                        <c:v>2.9728000000000003</c:v>
                      </c:pt>
                      <c:pt idx="1859">
                        <c:v>2.9744000000000002</c:v>
                      </c:pt>
                      <c:pt idx="1860">
                        <c:v>2.976</c:v>
                      </c:pt>
                      <c:pt idx="1861">
                        <c:v>2.9776000000000002</c:v>
                      </c:pt>
                      <c:pt idx="1862">
                        <c:v>2.9792000000000001</c:v>
                      </c:pt>
                      <c:pt idx="1863">
                        <c:v>2.9808000000000003</c:v>
                      </c:pt>
                      <c:pt idx="1864">
                        <c:v>2.9824000000000002</c:v>
                      </c:pt>
                      <c:pt idx="1865">
                        <c:v>2.984</c:v>
                      </c:pt>
                      <c:pt idx="1866">
                        <c:v>2.9856000000000003</c:v>
                      </c:pt>
                      <c:pt idx="1867">
                        <c:v>2.9872000000000001</c:v>
                      </c:pt>
                      <c:pt idx="1868">
                        <c:v>2.9888000000000003</c:v>
                      </c:pt>
                      <c:pt idx="1869">
                        <c:v>2.9904000000000002</c:v>
                      </c:pt>
                      <c:pt idx="1870">
                        <c:v>2.992</c:v>
                      </c:pt>
                      <c:pt idx="1871">
                        <c:v>2.9936000000000003</c:v>
                      </c:pt>
                      <c:pt idx="1872">
                        <c:v>2.9952000000000001</c:v>
                      </c:pt>
                      <c:pt idx="1873">
                        <c:v>2.9968000000000004</c:v>
                      </c:pt>
                      <c:pt idx="1874">
                        <c:v>2.9984000000000002</c:v>
                      </c:pt>
                      <c:pt idx="1875">
                        <c:v>3</c:v>
                      </c:pt>
                      <c:pt idx="1876">
                        <c:v>3.0016000000000003</c:v>
                      </c:pt>
                      <c:pt idx="1877">
                        <c:v>3.0032000000000001</c:v>
                      </c:pt>
                      <c:pt idx="1878">
                        <c:v>3.0048000000000004</c:v>
                      </c:pt>
                      <c:pt idx="1879">
                        <c:v>3.0064000000000002</c:v>
                      </c:pt>
                      <c:pt idx="1880">
                        <c:v>3.008</c:v>
                      </c:pt>
                      <c:pt idx="1881">
                        <c:v>3.0096000000000003</c:v>
                      </c:pt>
                      <c:pt idx="1882">
                        <c:v>3.0112000000000001</c:v>
                      </c:pt>
                      <c:pt idx="1883">
                        <c:v>3.0127999999999999</c:v>
                      </c:pt>
                      <c:pt idx="1884">
                        <c:v>3.0144000000000002</c:v>
                      </c:pt>
                      <c:pt idx="1885">
                        <c:v>3.016</c:v>
                      </c:pt>
                      <c:pt idx="1886">
                        <c:v>3.0176000000000003</c:v>
                      </c:pt>
                      <c:pt idx="1887">
                        <c:v>3.0192000000000001</c:v>
                      </c:pt>
                      <c:pt idx="1888">
                        <c:v>3.0207999999999999</c:v>
                      </c:pt>
                      <c:pt idx="1889">
                        <c:v>3.0224000000000002</c:v>
                      </c:pt>
                      <c:pt idx="1890">
                        <c:v>3.024</c:v>
                      </c:pt>
                      <c:pt idx="1891">
                        <c:v>3.0256000000000003</c:v>
                      </c:pt>
                      <c:pt idx="1892">
                        <c:v>3.0272000000000001</c:v>
                      </c:pt>
                      <c:pt idx="1893">
                        <c:v>3.0287999999999999</c:v>
                      </c:pt>
                      <c:pt idx="1894">
                        <c:v>3.0304000000000002</c:v>
                      </c:pt>
                      <c:pt idx="1895">
                        <c:v>3.032</c:v>
                      </c:pt>
                      <c:pt idx="1896">
                        <c:v>3.0336000000000003</c:v>
                      </c:pt>
                      <c:pt idx="1897">
                        <c:v>3.0352000000000001</c:v>
                      </c:pt>
                      <c:pt idx="1898">
                        <c:v>3.0367999999999999</c:v>
                      </c:pt>
                      <c:pt idx="1899">
                        <c:v>3.0384000000000002</c:v>
                      </c:pt>
                      <c:pt idx="1900">
                        <c:v>3.04</c:v>
                      </c:pt>
                      <c:pt idx="1901">
                        <c:v>3.0416000000000003</c:v>
                      </c:pt>
                      <c:pt idx="1902">
                        <c:v>3.0432000000000001</c:v>
                      </c:pt>
                      <c:pt idx="1903">
                        <c:v>3.0448</c:v>
                      </c:pt>
                      <c:pt idx="1904">
                        <c:v>3.0464000000000002</c:v>
                      </c:pt>
                      <c:pt idx="1905">
                        <c:v>3.048</c:v>
                      </c:pt>
                      <c:pt idx="1906">
                        <c:v>3.0496000000000003</c:v>
                      </c:pt>
                      <c:pt idx="1907">
                        <c:v>3.0512000000000001</c:v>
                      </c:pt>
                      <c:pt idx="1908">
                        <c:v>3.0528</c:v>
                      </c:pt>
                      <c:pt idx="1909">
                        <c:v>3.0544000000000002</c:v>
                      </c:pt>
                      <c:pt idx="1910">
                        <c:v>3.056</c:v>
                      </c:pt>
                      <c:pt idx="1911">
                        <c:v>3.0576000000000003</c:v>
                      </c:pt>
                      <c:pt idx="1912">
                        <c:v>3.0592000000000001</c:v>
                      </c:pt>
                      <c:pt idx="1913">
                        <c:v>3.0608</c:v>
                      </c:pt>
                      <c:pt idx="1914">
                        <c:v>3.0624000000000002</c:v>
                      </c:pt>
                      <c:pt idx="1915">
                        <c:v>3.0640000000000001</c:v>
                      </c:pt>
                      <c:pt idx="1916">
                        <c:v>3.0656000000000003</c:v>
                      </c:pt>
                      <c:pt idx="1917">
                        <c:v>3.0672000000000001</c:v>
                      </c:pt>
                      <c:pt idx="1918">
                        <c:v>3.0688</c:v>
                      </c:pt>
                      <c:pt idx="1919">
                        <c:v>3.0704000000000002</c:v>
                      </c:pt>
                      <c:pt idx="1920">
                        <c:v>3.0720000000000001</c:v>
                      </c:pt>
                      <c:pt idx="1921">
                        <c:v>3.0736000000000003</c:v>
                      </c:pt>
                      <c:pt idx="1922">
                        <c:v>3.0752000000000002</c:v>
                      </c:pt>
                      <c:pt idx="1923">
                        <c:v>3.0768</c:v>
                      </c:pt>
                      <c:pt idx="1924">
                        <c:v>3.0784000000000002</c:v>
                      </c:pt>
                      <c:pt idx="1925">
                        <c:v>3.08</c:v>
                      </c:pt>
                      <c:pt idx="1926">
                        <c:v>3.0816000000000003</c:v>
                      </c:pt>
                      <c:pt idx="1927">
                        <c:v>3.0832000000000002</c:v>
                      </c:pt>
                      <c:pt idx="1928">
                        <c:v>3.0848</c:v>
                      </c:pt>
                      <c:pt idx="1929">
                        <c:v>3.0864000000000003</c:v>
                      </c:pt>
                      <c:pt idx="1930">
                        <c:v>3.0880000000000001</c:v>
                      </c:pt>
                      <c:pt idx="1931">
                        <c:v>3.0896000000000003</c:v>
                      </c:pt>
                      <c:pt idx="1932">
                        <c:v>3.0912000000000002</c:v>
                      </c:pt>
                      <c:pt idx="1933">
                        <c:v>3.0928</c:v>
                      </c:pt>
                      <c:pt idx="1934">
                        <c:v>3.0944000000000003</c:v>
                      </c:pt>
                      <c:pt idx="1935">
                        <c:v>3.0960000000000001</c:v>
                      </c:pt>
                      <c:pt idx="1936">
                        <c:v>3.0976000000000004</c:v>
                      </c:pt>
                      <c:pt idx="1937">
                        <c:v>3.0992000000000002</c:v>
                      </c:pt>
                      <c:pt idx="1938">
                        <c:v>3.1008</c:v>
                      </c:pt>
                      <c:pt idx="1939">
                        <c:v>3.1024000000000003</c:v>
                      </c:pt>
                      <c:pt idx="1940">
                        <c:v>3.1040000000000001</c:v>
                      </c:pt>
                      <c:pt idx="1941">
                        <c:v>3.1056000000000004</c:v>
                      </c:pt>
                      <c:pt idx="1942">
                        <c:v>3.1072000000000002</c:v>
                      </c:pt>
                      <c:pt idx="1943">
                        <c:v>3.1088</c:v>
                      </c:pt>
                      <c:pt idx="1944">
                        <c:v>3.1104000000000003</c:v>
                      </c:pt>
                      <c:pt idx="1945">
                        <c:v>3.1120000000000001</c:v>
                      </c:pt>
                      <c:pt idx="1946">
                        <c:v>3.1136000000000004</c:v>
                      </c:pt>
                      <c:pt idx="1947">
                        <c:v>3.1152000000000002</c:v>
                      </c:pt>
                      <c:pt idx="1948">
                        <c:v>3.1168</c:v>
                      </c:pt>
                      <c:pt idx="1949">
                        <c:v>3.1184000000000003</c:v>
                      </c:pt>
                      <c:pt idx="1950">
                        <c:v>3.12</c:v>
                      </c:pt>
                      <c:pt idx="1951">
                        <c:v>3.1215999999999999</c:v>
                      </c:pt>
                      <c:pt idx="1952">
                        <c:v>3.1232000000000002</c:v>
                      </c:pt>
                      <c:pt idx="1953">
                        <c:v>3.1248</c:v>
                      </c:pt>
                      <c:pt idx="1954">
                        <c:v>3.1264000000000003</c:v>
                      </c:pt>
                      <c:pt idx="1955">
                        <c:v>3.1280000000000001</c:v>
                      </c:pt>
                      <c:pt idx="1956">
                        <c:v>3.1295999999999999</c:v>
                      </c:pt>
                      <c:pt idx="1957">
                        <c:v>3.1312000000000002</c:v>
                      </c:pt>
                      <c:pt idx="1958">
                        <c:v>3.1328</c:v>
                      </c:pt>
                      <c:pt idx="1959">
                        <c:v>3.1344000000000003</c:v>
                      </c:pt>
                      <c:pt idx="1960">
                        <c:v>3.1360000000000001</c:v>
                      </c:pt>
                      <c:pt idx="1961">
                        <c:v>3.1375999999999999</c:v>
                      </c:pt>
                      <c:pt idx="1962">
                        <c:v>3.1392000000000002</c:v>
                      </c:pt>
                      <c:pt idx="1963">
                        <c:v>3.1408</c:v>
                      </c:pt>
                      <c:pt idx="1964">
                        <c:v>3.1424000000000003</c:v>
                      </c:pt>
                      <c:pt idx="1965">
                        <c:v>3.1440000000000001</c:v>
                      </c:pt>
                      <c:pt idx="1966">
                        <c:v>3.1456</c:v>
                      </c:pt>
                      <c:pt idx="1967">
                        <c:v>3.1472000000000002</c:v>
                      </c:pt>
                      <c:pt idx="1968">
                        <c:v>3.1488</c:v>
                      </c:pt>
                      <c:pt idx="1969">
                        <c:v>3.1504000000000003</c:v>
                      </c:pt>
                      <c:pt idx="1970">
                        <c:v>3.1520000000000001</c:v>
                      </c:pt>
                      <c:pt idx="1971">
                        <c:v>3.1536</c:v>
                      </c:pt>
                      <c:pt idx="1972">
                        <c:v>3.1552000000000002</c:v>
                      </c:pt>
                      <c:pt idx="1973">
                        <c:v>3.1568000000000001</c:v>
                      </c:pt>
                      <c:pt idx="1974">
                        <c:v>3.1584000000000003</c:v>
                      </c:pt>
                      <c:pt idx="1975">
                        <c:v>3.16</c:v>
                      </c:pt>
                      <c:pt idx="1976">
                        <c:v>3.1616</c:v>
                      </c:pt>
                      <c:pt idx="1977">
                        <c:v>3.1632000000000002</c:v>
                      </c:pt>
                      <c:pt idx="1978">
                        <c:v>3.1648000000000001</c:v>
                      </c:pt>
                      <c:pt idx="1979">
                        <c:v>3.1664000000000003</c:v>
                      </c:pt>
                      <c:pt idx="1980">
                        <c:v>3.1680000000000001</c:v>
                      </c:pt>
                      <c:pt idx="1981">
                        <c:v>3.1696</c:v>
                      </c:pt>
                      <c:pt idx="1982">
                        <c:v>3.1712000000000002</c:v>
                      </c:pt>
                      <c:pt idx="1983">
                        <c:v>3.1728000000000001</c:v>
                      </c:pt>
                      <c:pt idx="1984">
                        <c:v>3.1744000000000003</c:v>
                      </c:pt>
                      <c:pt idx="1985">
                        <c:v>3.1760000000000002</c:v>
                      </c:pt>
                      <c:pt idx="1986">
                        <c:v>3.1776</c:v>
                      </c:pt>
                      <c:pt idx="1987">
                        <c:v>3.1792000000000002</c:v>
                      </c:pt>
                      <c:pt idx="1988">
                        <c:v>3.1808000000000001</c:v>
                      </c:pt>
                      <c:pt idx="1989">
                        <c:v>3.1824000000000003</c:v>
                      </c:pt>
                      <c:pt idx="1990">
                        <c:v>3.1840000000000002</c:v>
                      </c:pt>
                      <c:pt idx="1991">
                        <c:v>3.1856</c:v>
                      </c:pt>
                      <c:pt idx="1992">
                        <c:v>3.1872000000000003</c:v>
                      </c:pt>
                      <c:pt idx="1993">
                        <c:v>3.1888000000000001</c:v>
                      </c:pt>
                      <c:pt idx="1994">
                        <c:v>3.1904000000000003</c:v>
                      </c:pt>
                      <c:pt idx="1995">
                        <c:v>3.1920000000000002</c:v>
                      </c:pt>
                      <c:pt idx="1996">
                        <c:v>3.1936</c:v>
                      </c:pt>
                      <c:pt idx="1997">
                        <c:v>3.1952000000000003</c:v>
                      </c:pt>
                      <c:pt idx="1998">
                        <c:v>3.1968000000000001</c:v>
                      </c:pt>
                      <c:pt idx="1999">
                        <c:v>3.1984000000000004</c:v>
                      </c:pt>
                      <c:pt idx="2000">
                        <c:v>3.2</c:v>
                      </c:pt>
                      <c:pt idx="2001">
                        <c:v>3.2016</c:v>
                      </c:pt>
                      <c:pt idx="2002">
                        <c:v>3.2032000000000003</c:v>
                      </c:pt>
                      <c:pt idx="2003">
                        <c:v>3.2048000000000001</c:v>
                      </c:pt>
                      <c:pt idx="2004">
                        <c:v>3.2064000000000004</c:v>
                      </c:pt>
                      <c:pt idx="2005">
                        <c:v>3.2080000000000002</c:v>
                      </c:pt>
                      <c:pt idx="2006">
                        <c:v>3.2096</c:v>
                      </c:pt>
                      <c:pt idx="2007">
                        <c:v>3.2112000000000003</c:v>
                      </c:pt>
                      <c:pt idx="2008">
                        <c:v>3.2128000000000001</c:v>
                      </c:pt>
                      <c:pt idx="2009">
                        <c:v>3.2144000000000004</c:v>
                      </c:pt>
                      <c:pt idx="2010">
                        <c:v>3.2160000000000002</c:v>
                      </c:pt>
                      <c:pt idx="2011">
                        <c:v>3.2176</c:v>
                      </c:pt>
                      <c:pt idx="2012">
                        <c:v>3.2192000000000003</c:v>
                      </c:pt>
                      <c:pt idx="2013">
                        <c:v>3.2208000000000001</c:v>
                      </c:pt>
                      <c:pt idx="2014">
                        <c:v>3.2224000000000004</c:v>
                      </c:pt>
                      <c:pt idx="2015">
                        <c:v>3.2240000000000002</c:v>
                      </c:pt>
                      <c:pt idx="2016">
                        <c:v>3.2256</c:v>
                      </c:pt>
                      <c:pt idx="2017">
                        <c:v>3.2272000000000003</c:v>
                      </c:pt>
                      <c:pt idx="2018">
                        <c:v>3.2288000000000001</c:v>
                      </c:pt>
                      <c:pt idx="2019">
                        <c:v>3.2303999999999999</c:v>
                      </c:pt>
                      <c:pt idx="2020">
                        <c:v>3.2320000000000002</c:v>
                      </c:pt>
                      <c:pt idx="2021">
                        <c:v>3.2336</c:v>
                      </c:pt>
                      <c:pt idx="2022">
                        <c:v>3.2352000000000003</c:v>
                      </c:pt>
                      <c:pt idx="2023">
                        <c:v>3.2368000000000001</c:v>
                      </c:pt>
                      <c:pt idx="2024">
                        <c:v>3.2383999999999999</c:v>
                      </c:pt>
                      <c:pt idx="2025">
                        <c:v>3.24</c:v>
                      </c:pt>
                      <c:pt idx="2026">
                        <c:v>3.2416</c:v>
                      </c:pt>
                      <c:pt idx="2027">
                        <c:v>3.2432000000000003</c:v>
                      </c:pt>
                      <c:pt idx="2028">
                        <c:v>3.2448000000000001</c:v>
                      </c:pt>
                      <c:pt idx="2029">
                        <c:v>3.2464</c:v>
                      </c:pt>
                      <c:pt idx="2030">
                        <c:v>3.2480000000000002</c:v>
                      </c:pt>
                      <c:pt idx="2031">
                        <c:v>3.2496</c:v>
                      </c:pt>
                      <c:pt idx="2032">
                        <c:v>3.2512000000000003</c:v>
                      </c:pt>
                      <c:pt idx="2033">
                        <c:v>3.2528000000000001</c:v>
                      </c:pt>
                      <c:pt idx="2034">
                        <c:v>3.2544</c:v>
                      </c:pt>
                      <c:pt idx="2035">
                        <c:v>3.2560000000000002</c:v>
                      </c:pt>
                      <c:pt idx="2036">
                        <c:v>3.2576000000000001</c:v>
                      </c:pt>
                      <c:pt idx="2037">
                        <c:v>3.2592000000000003</c:v>
                      </c:pt>
                      <c:pt idx="2038">
                        <c:v>3.2608000000000001</c:v>
                      </c:pt>
                      <c:pt idx="2039">
                        <c:v>3.2624</c:v>
                      </c:pt>
                      <c:pt idx="2040">
                        <c:v>3.2640000000000002</c:v>
                      </c:pt>
                      <c:pt idx="2041">
                        <c:v>3.2656000000000001</c:v>
                      </c:pt>
                      <c:pt idx="2042">
                        <c:v>3.2672000000000003</c:v>
                      </c:pt>
                      <c:pt idx="2043">
                        <c:v>3.2688000000000001</c:v>
                      </c:pt>
                      <c:pt idx="2044">
                        <c:v>3.2704</c:v>
                      </c:pt>
                      <c:pt idx="2045">
                        <c:v>3.2720000000000002</c:v>
                      </c:pt>
                      <c:pt idx="2046">
                        <c:v>3.2736000000000001</c:v>
                      </c:pt>
                      <c:pt idx="2047">
                        <c:v>3.2752000000000003</c:v>
                      </c:pt>
                      <c:pt idx="2048">
                        <c:v>3.2768000000000002</c:v>
                      </c:pt>
                      <c:pt idx="2049">
                        <c:v>3.2784</c:v>
                      </c:pt>
                      <c:pt idx="2050">
                        <c:v>3.2800000000000002</c:v>
                      </c:pt>
                      <c:pt idx="2051">
                        <c:v>3.2816000000000001</c:v>
                      </c:pt>
                      <c:pt idx="2052">
                        <c:v>3.2832000000000003</c:v>
                      </c:pt>
                      <c:pt idx="2053">
                        <c:v>3.2848000000000002</c:v>
                      </c:pt>
                      <c:pt idx="2054">
                        <c:v>3.2864</c:v>
                      </c:pt>
                      <c:pt idx="2055">
                        <c:v>3.2880000000000003</c:v>
                      </c:pt>
                      <c:pt idx="2056">
                        <c:v>3.2896000000000001</c:v>
                      </c:pt>
                      <c:pt idx="2057">
                        <c:v>3.2912000000000003</c:v>
                      </c:pt>
                      <c:pt idx="2058">
                        <c:v>3.2928000000000002</c:v>
                      </c:pt>
                      <c:pt idx="2059">
                        <c:v>3.2944</c:v>
                      </c:pt>
                      <c:pt idx="2060">
                        <c:v>3.2960000000000003</c:v>
                      </c:pt>
                      <c:pt idx="2061">
                        <c:v>3.2976000000000001</c:v>
                      </c:pt>
                      <c:pt idx="2062">
                        <c:v>3.2992000000000004</c:v>
                      </c:pt>
                      <c:pt idx="2063">
                        <c:v>3.3008000000000002</c:v>
                      </c:pt>
                      <c:pt idx="2064">
                        <c:v>3.3024</c:v>
                      </c:pt>
                      <c:pt idx="2065">
                        <c:v>3.3040000000000003</c:v>
                      </c:pt>
                      <c:pt idx="2066">
                        <c:v>3.3056000000000001</c:v>
                      </c:pt>
                      <c:pt idx="2067">
                        <c:v>3.3072000000000004</c:v>
                      </c:pt>
                      <c:pt idx="2068">
                        <c:v>3.3088000000000002</c:v>
                      </c:pt>
                      <c:pt idx="2069">
                        <c:v>3.3104</c:v>
                      </c:pt>
                      <c:pt idx="2070">
                        <c:v>3.3120000000000003</c:v>
                      </c:pt>
                      <c:pt idx="2071">
                        <c:v>3.3136000000000001</c:v>
                      </c:pt>
                      <c:pt idx="2072">
                        <c:v>3.3152000000000004</c:v>
                      </c:pt>
                      <c:pt idx="2073">
                        <c:v>3.3168000000000002</c:v>
                      </c:pt>
                      <c:pt idx="2074">
                        <c:v>3.3184</c:v>
                      </c:pt>
                      <c:pt idx="2075">
                        <c:v>3.3200000000000003</c:v>
                      </c:pt>
                      <c:pt idx="2076">
                        <c:v>3.3216000000000001</c:v>
                      </c:pt>
                      <c:pt idx="2077">
                        <c:v>3.3232000000000004</c:v>
                      </c:pt>
                      <c:pt idx="2078">
                        <c:v>3.3248000000000002</c:v>
                      </c:pt>
                      <c:pt idx="2079">
                        <c:v>3.3264</c:v>
                      </c:pt>
                      <c:pt idx="2080">
                        <c:v>3.3280000000000003</c:v>
                      </c:pt>
                      <c:pt idx="2081">
                        <c:v>3.3296000000000001</c:v>
                      </c:pt>
                      <c:pt idx="2082">
                        <c:v>3.3311999999999999</c:v>
                      </c:pt>
                      <c:pt idx="2083">
                        <c:v>3.3328000000000002</c:v>
                      </c:pt>
                      <c:pt idx="2084">
                        <c:v>3.3344</c:v>
                      </c:pt>
                      <c:pt idx="2085">
                        <c:v>3.3360000000000003</c:v>
                      </c:pt>
                      <c:pt idx="2086">
                        <c:v>3.3376000000000001</c:v>
                      </c:pt>
                      <c:pt idx="2087">
                        <c:v>3.3391999999999999</c:v>
                      </c:pt>
                      <c:pt idx="2088">
                        <c:v>3.3408000000000002</c:v>
                      </c:pt>
                      <c:pt idx="2089">
                        <c:v>3.3424</c:v>
                      </c:pt>
                      <c:pt idx="2090">
                        <c:v>3.3440000000000003</c:v>
                      </c:pt>
                      <c:pt idx="2091">
                        <c:v>3.3456000000000001</c:v>
                      </c:pt>
                      <c:pt idx="2092">
                        <c:v>3.3472</c:v>
                      </c:pt>
                      <c:pt idx="2093">
                        <c:v>3.3488000000000002</c:v>
                      </c:pt>
                      <c:pt idx="2094">
                        <c:v>3.3504</c:v>
                      </c:pt>
                      <c:pt idx="2095">
                        <c:v>3.3520000000000003</c:v>
                      </c:pt>
                      <c:pt idx="2096">
                        <c:v>3.3536000000000001</c:v>
                      </c:pt>
                      <c:pt idx="2097">
                        <c:v>3.3552</c:v>
                      </c:pt>
                      <c:pt idx="2098">
                        <c:v>3.3568000000000002</c:v>
                      </c:pt>
                      <c:pt idx="2099">
                        <c:v>3.3584000000000001</c:v>
                      </c:pt>
                      <c:pt idx="2100">
                        <c:v>3.3600000000000003</c:v>
                      </c:pt>
                      <c:pt idx="2101">
                        <c:v>3.3616000000000001</c:v>
                      </c:pt>
                      <c:pt idx="2102">
                        <c:v>3.3632</c:v>
                      </c:pt>
                      <c:pt idx="2103">
                        <c:v>3.3648000000000002</c:v>
                      </c:pt>
                      <c:pt idx="2104">
                        <c:v>3.3664000000000001</c:v>
                      </c:pt>
                      <c:pt idx="2105">
                        <c:v>3.3680000000000003</c:v>
                      </c:pt>
                      <c:pt idx="2106">
                        <c:v>3.3696000000000002</c:v>
                      </c:pt>
                      <c:pt idx="2107">
                        <c:v>3.3712</c:v>
                      </c:pt>
                      <c:pt idx="2108">
                        <c:v>3.3728000000000002</c:v>
                      </c:pt>
                      <c:pt idx="2109">
                        <c:v>3.3744000000000001</c:v>
                      </c:pt>
                      <c:pt idx="2110">
                        <c:v>3.3760000000000003</c:v>
                      </c:pt>
                      <c:pt idx="2111">
                        <c:v>3.3776000000000002</c:v>
                      </c:pt>
                      <c:pt idx="2112">
                        <c:v>3.3792</c:v>
                      </c:pt>
                      <c:pt idx="2113">
                        <c:v>3.3808000000000002</c:v>
                      </c:pt>
                      <c:pt idx="2114">
                        <c:v>3.3824000000000001</c:v>
                      </c:pt>
                      <c:pt idx="2115">
                        <c:v>3.3840000000000003</c:v>
                      </c:pt>
                      <c:pt idx="2116">
                        <c:v>3.3856000000000002</c:v>
                      </c:pt>
                      <c:pt idx="2117">
                        <c:v>3.3872</c:v>
                      </c:pt>
                      <c:pt idx="2118">
                        <c:v>3.3888000000000003</c:v>
                      </c:pt>
                      <c:pt idx="2119">
                        <c:v>3.3904000000000001</c:v>
                      </c:pt>
                      <c:pt idx="2120">
                        <c:v>3.3920000000000003</c:v>
                      </c:pt>
                      <c:pt idx="2121">
                        <c:v>3.3936000000000002</c:v>
                      </c:pt>
                      <c:pt idx="2122">
                        <c:v>3.3952</c:v>
                      </c:pt>
                      <c:pt idx="2123">
                        <c:v>3.3968000000000003</c:v>
                      </c:pt>
                      <c:pt idx="2124">
                        <c:v>3.3984000000000001</c:v>
                      </c:pt>
                      <c:pt idx="2125">
                        <c:v>3.4000000000000004</c:v>
                      </c:pt>
                      <c:pt idx="2126">
                        <c:v>3.4016000000000002</c:v>
                      </c:pt>
                      <c:pt idx="2127">
                        <c:v>3.4032</c:v>
                      </c:pt>
                      <c:pt idx="2128">
                        <c:v>3.4048000000000003</c:v>
                      </c:pt>
                      <c:pt idx="2129">
                        <c:v>3.4064000000000001</c:v>
                      </c:pt>
                      <c:pt idx="2130">
                        <c:v>3.4080000000000004</c:v>
                      </c:pt>
                      <c:pt idx="2131">
                        <c:v>3.4096000000000002</c:v>
                      </c:pt>
                      <c:pt idx="2132">
                        <c:v>3.4112</c:v>
                      </c:pt>
                      <c:pt idx="2133">
                        <c:v>3.4128000000000003</c:v>
                      </c:pt>
                      <c:pt idx="2134">
                        <c:v>3.4144000000000001</c:v>
                      </c:pt>
                      <c:pt idx="2135">
                        <c:v>3.4160000000000004</c:v>
                      </c:pt>
                      <c:pt idx="2136">
                        <c:v>3.4176000000000002</c:v>
                      </c:pt>
                      <c:pt idx="2137">
                        <c:v>3.4192</c:v>
                      </c:pt>
                      <c:pt idx="2138">
                        <c:v>3.4208000000000003</c:v>
                      </c:pt>
                      <c:pt idx="2139">
                        <c:v>3.4224000000000001</c:v>
                      </c:pt>
                      <c:pt idx="2140">
                        <c:v>3.4240000000000004</c:v>
                      </c:pt>
                      <c:pt idx="2141">
                        <c:v>3.4256000000000002</c:v>
                      </c:pt>
                      <c:pt idx="2142">
                        <c:v>3.4272</c:v>
                      </c:pt>
                      <c:pt idx="2143">
                        <c:v>3.4288000000000003</c:v>
                      </c:pt>
                      <c:pt idx="2144">
                        <c:v>3.4304000000000001</c:v>
                      </c:pt>
                      <c:pt idx="2145">
                        <c:v>3.4320000000000004</c:v>
                      </c:pt>
                      <c:pt idx="2146">
                        <c:v>3.4336000000000002</c:v>
                      </c:pt>
                      <c:pt idx="2147">
                        <c:v>3.4352</c:v>
                      </c:pt>
                      <c:pt idx="2148">
                        <c:v>3.4368000000000003</c:v>
                      </c:pt>
                      <c:pt idx="2149">
                        <c:v>3.4384000000000001</c:v>
                      </c:pt>
                      <c:pt idx="2150">
                        <c:v>3.44</c:v>
                      </c:pt>
                      <c:pt idx="2151">
                        <c:v>3.4416000000000002</c:v>
                      </c:pt>
                      <c:pt idx="2152">
                        <c:v>3.4432</c:v>
                      </c:pt>
                      <c:pt idx="2153">
                        <c:v>3.4448000000000003</c:v>
                      </c:pt>
                      <c:pt idx="2154">
                        <c:v>3.4464000000000001</c:v>
                      </c:pt>
                      <c:pt idx="2155">
                        <c:v>3.448</c:v>
                      </c:pt>
                      <c:pt idx="2156">
                        <c:v>3.4496000000000002</c:v>
                      </c:pt>
                      <c:pt idx="2157">
                        <c:v>3.4512</c:v>
                      </c:pt>
                      <c:pt idx="2158">
                        <c:v>3.4528000000000003</c:v>
                      </c:pt>
                      <c:pt idx="2159">
                        <c:v>3.4544000000000001</c:v>
                      </c:pt>
                      <c:pt idx="2160">
                        <c:v>3.456</c:v>
                      </c:pt>
                      <c:pt idx="2161">
                        <c:v>3.4576000000000002</c:v>
                      </c:pt>
                      <c:pt idx="2162">
                        <c:v>3.4592000000000001</c:v>
                      </c:pt>
                      <c:pt idx="2163">
                        <c:v>3.4608000000000003</c:v>
                      </c:pt>
                      <c:pt idx="2164">
                        <c:v>3.4624000000000001</c:v>
                      </c:pt>
                      <c:pt idx="2165">
                        <c:v>3.464</c:v>
                      </c:pt>
                      <c:pt idx="2166">
                        <c:v>3.4656000000000002</c:v>
                      </c:pt>
                      <c:pt idx="2167">
                        <c:v>3.4672000000000001</c:v>
                      </c:pt>
                      <c:pt idx="2168">
                        <c:v>3.4688000000000003</c:v>
                      </c:pt>
                      <c:pt idx="2169">
                        <c:v>3.4704000000000002</c:v>
                      </c:pt>
                      <c:pt idx="2170">
                        <c:v>3.472</c:v>
                      </c:pt>
                      <c:pt idx="2171">
                        <c:v>3.4736000000000002</c:v>
                      </c:pt>
                      <c:pt idx="2172">
                        <c:v>3.4752000000000001</c:v>
                      </c:pt>
                      <c:pt idx="2173">
                        <c:v>3.4768000000000003</c:v>
                      </c:pt>
                      <c:pt idx="2174">
                        <c:v>3.4784000000000002</c:v>
                      </c:pt>
                      <c:pt idx="2175">
                        <c:v>3.48</c:v>
                      </c:pt>
                      <c:pt idx="2176">
                        <c:v>3.4816000000000003</c:v>
                      </c:pt>
                      <c:pt idx="2177">
                        <c:v>3.4832000000000001</c:v>
                      </c:pt>
                      <c:pt idx="2178">
                        <c:v>3.4848000000000003</c:v>
                      </c:pt>
                      <c:pt idx="2179">
                        <c:v>3.4864000000000002</c:v>
                      </c:pt>
                      <c:pt idx="2180">
                        <c:v>3.488</c:v>
                      </c:pt>
                      <c:pt idx="2181">
                        <c:v>3.4896000000000003</c:v>
                      </c:pt>
                      <c:pt idx="2182">
                        <c:v>3.4912000000000001</c:v>
                      </c:pt>
                      <c:pt idx="2183">
                        <c:v>3.4928000000000003</c:v>
                      </c:pt>
                      <c:pt idx="2184">
                        <c:v>3.4944000000000002</c:v>
                      </c:pt>
                      <c:pt idx="2185">
                        <c:v>3.496</c:v>
                      </c:pt>
                      <c:pt idx="2186">
                        <c:v>3.4976000000000003</c:v>
                      </c:pt>
                      <c:pt idx="2187">
                        <c:v>3.4992000000000001</c:v>
                      </c:pt>
                      <c:pt idx="2188">
                        <c:v>3.5008000000000004</c:v>
                      </c:pt>
                      <c:pt idx="2189">
                        <c:v>3.5024000000000002</c:v>
                      </c:pt>
                      <c:pt idx="2190">
                        <c:v>3.504</c:v>
                      </c:pt>
                      <c:pt idx="2191">
                        <c:v>3.5056000000000003</c:v>
                      </c:pt>
                      <c:pt idx="2192">
                        <c:v>3.5072000000000001</c:v>
                      </c:pt>
                      <c:pt idx="2193">
                        <c:v>3.5088000000000004</c:v>
                      </c:pt>
                      <c:pt idx="2194">
                        <c:v>3.5104000000000002</c:v>
                      </c:pt>
                      <c:pt idx="2195">
                        <c:v>3.512</c:v>
                      </c:pt>
                      <c:pt idx="2196">
                        <c:v>3.5136000000000003</c:v>
                      </c:pt>
                      <c:pt idx="2197">
                        <c:v>3.5152000000000001</c:v>
                      </c:pt>
                      <c:pt idx="2198">
                        <c:v>3.5168000000000004</c:v>
                      </c:pt>
                      <c:pt idx="2199">
                        <c:v>3.5184000000000002</c:v>
                      </c:pt>
                      <c:pt idx="2200">
                        <c:v>3.52</c:v>
                      </c:pt>
                      <c:pt idx="2201">
                        <c:v>3.5216000000000003</c:v>
                      </c:pt>
                      <c:pt idx="2202">
                        <c:v>3.5232000000000001</c:v>
                      </c:pt>
                      <c:pt idx="2203">
                        <c:v>3.5248000000000004</c:v>
                      </c:pt>
                      <c:pt idx="2204">
                        <c:v>3.5264000000000002</c:v>
                      </c:pt>
                      <c:pt idx="2205">
                        <c:v>3.528</c:v>
                      </c:pt>
                      <c:pt idx="2206">
                        <c:v>3.5296000000000003</c:v>
                      </c:pt>
                      <c:pt idx="2207">
                        <c:v>3.5312000000000001</c:v>
                      </c:pt>
                      <c:pt idx="2208">
                        <c:v>3.5328000000000004</c:v>
                      </c:pt>
                      <c:pt idx="2209">
                        <c:v>3.5344000000000002</c:v>
                      </c:pt>
                      <c:pt idx="2210">
                        <c:v>3.536</c:v>
                      </c:pt>
                      <c:pt idx="2211">
                        <c:v>3.5376000000000003</c:v>
                      </c:pt>
                      <c:pt idx="2212">
                        <c:v>3.5392000000000001</c:v>
                      </c:pt>
                      <c:pt idx="2213">
                        <c:v>3.5408000000000004</c:v>
                      </c:pt>
                      <c:pt idx="2214">
                        <c:v>3.5424000000000002</c:v>
                      </c:pt>
                      <c:pt idx="2215">
                        <c:v>3.544</c:v>
                      </c:pt>
                      <c:pt idx="2216">
                        <c:v>3.5456000000000003</c:v>
                      </c:pt>
                      <c:pt idx="2217">
                        <c:v>3.5472000000000001</c:v>
                      </c:pt>
                      <c:pt idx="2218">
                        <c:v>3.5488</c:v>
                      </c:pt>
                      <c:pt idx="2219">
                        <c:v>3.5504000000000002</c:v>
                      </c:pt>
                      <c:pt idx="2220">
                        <c:v>3.552</c:v>
                      </c:pt>
                      <c:pt idx="2221">
                        <c:v>3.5536000000000003</c:v>
                      </c:pt>
                      <c:pt idx="2222">
                        <c:v>3.5552000000000001</c:v>
                      </c:pt>
                      <c:pt idx="2223">
                        <c:v>3.5568</c:v>
                      </c:pt>
                      <c:pt idx="2224">
                        <c:v>3.5584000000000002</c:v>
                      </c:pt>
                      <c:pt idx="2225">
                        <c:v>3.56</c:v>
                      </c:pt>
                      <c:pt idx="2226">
                        <c:v>3.5616000000000003</c:v>
                      </c:pt>
                      <c:pt idx="2227">
                        <c:v>3.5632000000000001</c:v>
                      </c:pt>
                      <c:pt idx="2228">
                        <c:v>3.5648</c:v>
                      </c:pt>
                      <c:pt idx="2229">
                        <c:v>3.5664000000000002</c:v>
                      </c:pt>
                      <c:pt idx="2230">
                        <c:v>3.5680000000000001</c:v>
                      </c:pt>
                      <c:pt idx="2231">
                        <c:v>3.5696000000000003</c:v>
                      </c:pt>
                      <c:pt idx="2232">
                        <c:v>3.5712000000000002</c:v>
                      </c:pt>
                      <c:pt idx="2233">
                        <c:v>3.5728</c:v>
                      </c:pt>
                      <c:pt idx="2234">
                        <c:v>3.5744000000000002</c:v>
                      </c:pt>
                      <c:pt idx="2235">
                        <c:v>3.5760000000000001</c:v>
                      </c:pt>
                      <c:pt idx="2236">
                        <c:v>3.5776000000000003</c:v>
                      </c:pt>
                      <c:pt idx="2237">
                        <c:v>3.5792000000000002</c:v>
                      </c:pt>
                      <c:pt idx="2238">
                        <c:v>3.5808</c:v>
                      </c:pt>
                      <c:pt idx="2239">
                        <c:v>3.5824000000000003</c:v>
                      </c:pt>
                      <c:pt idx="2240">
                        <c:v>3.5840000000000001</c:v>
                      </c:pt>
                      <c:pt idx="2241">
                        <c:v>3.5856000000000003</c:v>
                      </c:pt>
                      <c:pt idx="2242">
                        <c:v>3.5872000000000002</c:v>
                      </c:pt>
                      <c:pt idx="2243">
                        <c:v>3.5888</c:v>
                      </c:pt>
                      <c:pt idx="2244">
                        <c:v>3.5904000000000003</c:v>
                      </c:pt>
                      <c:pt idx="2245">
                        <c:v>3.5920000000000001</c:v>
                      </c:pt>
                      <c:pt idx="2246">
                        <c:v>3.5936000000000003</c:v>
                      </c:pt>
                      <c:pt idx="2247">
                        <c:v>3.5952000000000002</c:v>
                      </c:pt>
                      <c:pt idx="2248">
                        <c:v>3.5968</c:v>
                      </c:pt>
                      <c:pt idx="2249">
                        <c:v>3.5984000000000003</c:v>
                      </c:pt>
                      <c:pt idx="2250">
                        <c:v>3.6</c:v>
                      </c:pt>
                      <c:pt idx="2251">
                        <c:v>3.6016000000000004</c:v>
                      </c:pt>
                      <c:pt idx="2252">
                        <c:v>3.6032000000000002</c:v>
                      </c:pt>
                      <c:pt idx="2253">
                        <c:v>3.6048</c:v>
                      </c:pt>
                      <c:pt idx="2254">
                        <c:v>3.6064000000000003</c:v>
                      </c:pt>
                      <c:pt idx="2255">
                        <c:v>3.6080000000000001</c:v>
                      </c:pt>
                      <c:pt idx="2256">
                        <c:v>3.6096000000000004</c:v>
                      </c:pt>
                      <c:pt idx="2257">
                        <c:v>3.6112000000000002</c:v>
                      </c:pt>
                      <c:pt idx="2258">
                        <c:v>3.6128</c:v>
                      </c:pt>
                      <c:pt idx="2259">
                        <c:v>3.6144000000000003</c:v>
                      </c:pt>
                      <c:pt idx="2260">
                        <c:v>3.6160000000000001</c:v>
                      </c:pt>
                      <c:pt idx="2261">
                        <c:v>3.6176000000000004</c:v>
                      </c:pt>
                      <c:pt idx="2262">
                        <c:v>3.6192000000000002</c:v>
                      </c:pt>
                      <c:pt idx="2263">
                        <c:v>3.6208</c:v>
                      </c:pt>
                      <c:pt idx="2264">
                        <c:v>3.6224000000000003</c:v>
                      </c:pt>
                      <c:pt idx="2265">
                        <c:v>3.6240000000000001</c:v>
                      </c:pt>
                      <c:pt idx="2266">
                        <c:v>3.6256000000000004</c:v>
                      </c:pt>
                      <c:pt idx="2267">
                        <c:v>3.6272000000000002</c:v>
                      </c:pt>
                      <c:pt idx="2268">
                        <c:v>3.6288</c:v>
                      </c:pt>
                      <c:pt idx="2269">
                        <c:v>3.6304000000000003</c:v>
                      </c:pt>
                      <c:pt idx="2270">
                        <c:v>3.6320000000000001</c:v>
                      </c:pt>
                      <c:pt idx="2271">
                        <c:v>3.6336000000000004</c:v>
                      </c:pt>
                      <c:pt idx="2272">
                        <c:v>3.6352000000000002</c:v>
                      </c:pt>
                      <c:pt idx="2273">
                        <c:v>3.6368</c:v>
                      </c:pt>
                      <c:pt idx="2274">
                        <c:v>3.6384000000000003</c:v>
                      </c:pt>
                      <c:pt idx="2275">
                        <c:v>3.64</c:v>
                      </c:pt>
                      <c:pt idx="2276">
                        <c:v>3.6416000000000004</c:v>
                      </c:pt>
                      <c:pt idx="2277">
                        <c:v>3.6432000000000002</c:v>
                      </c:pt>
                      <c:pt idx="2278">
                        <c:v>3.6448</c:v>
                      </c:pt>
                      <c:pt idx="2279">
                        <c:v>3.6464000000000003</c:v>
                      </c:pt>
                      <c:pt idx="2280">
                        <c:v>3.6480000000000001</c:v>
                      </c:pt>
                      <c:pt idx="2281">
                        <c:v>3.6496</c:v>
                      </c:pt>
                      <c:pt idx="2282">
                        <c:v>3.6512000000000002</c:v>
                      </c:pt>
                      <c:pt idx="2283">
                        <c:v>3.6528</c:v>
                      </c:pt>
                      <c:pt idx="2284">
                        <c:v>3.6544000000000003</c:v>
                      </c:pt>
                      <c:pt idx="2285">
                        <c:v>3.6560000000000001</c:v>
                      </c:pt>
                      <c:pt idx="2286">
                        <c:v>3.6576</c:v>
                      </c:pt>
                      <c:pt idx="2287">
                        <c:v>3.6592000000000002</c:v>
                      </c:pt>
                      <c:pt idx="2288">
                        <c:v>3.6608000000000001</c:v>
                      </c:pt>
                      <c:pt idx="2289">
                        <c:v>3.6624000000000003</c:v>
                      </c:pt>
                      <c:pt idx="2290">
                        <c:v>3.6640000000000001</c:v>
                      </c:pt>
                      <c:pt idx="2291">
                        <c:v>3.6656</c:v>
                      </c:pt>
                      <c:pt idx="2292">
                        <c:v>3.6672000000000002</c:v>
                      </c:pt>
                      <c:pt idx="2293">
                        <c:v>3.6688000000000001</c:v>
                      </c:pt>
                      <c:pt idx="2294">
                        <c:v>3.6704000000000003</c:v>
                      </c:pt>
                      <c:pt idx="2295">
                        <c:v>3.6720000000000002</c:v>
                      </c:pt>
                      <c:pt idx="2296">
                        <c:v>3.6736</c:v>
                      </c:pt>
                      <c:pt idx="2297">
                        <c:v>3.6752000000000002</c:v>
                      </c:pt>
                      <c:pt idx="2298">
                        <c:v>3.6768000000000001</c:v>
                      </c:pt>
                      <c:pt idx="2299">
                        <c:v>3.6784000000000003</c:v>
                      </c:pt>
                      <c:pt idx="2300">
                        <c:v>3.68</c:v>
                      </c:pt>
                      <c:pt idx="2301">
                        <c:v>3.6816</c:v>
                      </c:pt>
                      <c:pt idx="2302">
                        <c:v>3.6832000000000003</c:v>
                      </c:pt>
                      <c:pt idx="2303">
                        <c:v>3.6848000000000001</c:v>
                      </c:pt>
                      <c:pt idx="2304">
                        <c:v>3.6864000000000003</c:v>
                      </c:pt>
                      <c:pt idx="2305">
                        <c:v>3.6880000000000002</c:v>
                      </c:pt>
                      <c:pt idx="2306">
                        <c:v>3.6896</c:v>
                      </c:pt>
                      <c:pt idx="2307">
                        <c:v>3.6912000000000003</c:v>
                      </c:pt>
                      <c:pt idx="2308">
                        <c:v>3.6928000000000001</c:v>
                      </c:pt>
                      <c:pt idx="2309">
                        <c:v>3.6944000000000004</c:v>
                      </c:pt>
                      <c:pt idx="2310">
                        <c:v>3.6960000000000002</c:v>
                      </c:pt>
                      <c:pt idx="2311">
                        <c:v>3.6976</c:v>
                      </c:pt>
                      <c:pt idx="2312">
                        <c:v>3.6992000000000003</c:v>
                      </c:pt>
                      <c:pt idx="2313">
                        <c:v>3.7008000000000001</c:v>
                      </c:pt>
                      <c:pt idx="2314">
                        <c:v>3.7024000000000004</c:v>
                      </c:pt>
                      <c:pt idx="2315">
                        <c:v>3.7040000000000002</c:v>
                      </c:pt>
                      <c:pt idx="2316">
                        <c:v>3.7056</c:v>
                      </c:pt>
                      <c:pt idx="2317">
                        <c:v>3.7072000000000003</c:v>
                      </c:pt>
                      <c:pt idx="2318">
                        <c:v>3.7088000000000001</c:v>
                      </c:pt>
                      <c:pt idx="2319">
                        <c:v>3.7104000000000004</c:v>
                      </c:pt>
                      <c:pt idx="2320">
                        <c:v>3.7120000000000002</c:v>
                      </c:pt>
                      <c:pt idx="2321">
                        <c:v>3.7136</c:v>
                      </c:pt>
                      <c:pt idx="2322">
                        <c:v>3.7152000000000003</c:v>
                      </c:pt>
                      <c:pt idx="2323">
                        <c:v>3.7168000000000001</c:v>
                      </c:pt>
                      <c:pt idx="2324">
                        <c:v>3.7184000000000004</c:v>
                      </c:pt>
                      <c:pt idx="2325">
                        <c:v>3.72</c:v>
                      </c:pt>
                      <c:pt idx="2326">
                        <c:v>3.7216</c:v>
                      </c:pt>
                      <c:pt idx="2327">
                        <c:v>3.7232000000000003</c:v>
                      </c:pt>
                      <c:pt idx="2328">
                        <c:v>3.7248000000000001</c:v>
                      </c:pt>
                      <c:pt idx="2329">
                        <c:v>3.7264000000000004</c:v>
                      </c:pt>
                      <c:pt idx="2330">
                        <c:v>3.7280000000000002</c:v>
                      </c:pt>
                      <c:pt idx="2331">
                        <c:v>3.7296</c:v>
                      </c:pt>
                      <c:pt idx="2332">
                        <c:v>3.7312000000000003</c:v>
                      </c:pt>
                      <c:pt idx="2333">
                        <c:v>3.7328000000000001</c:v>
                      </c:pt>
                      <c:pt idx="2334">
                        <c:v>3.7344000000000004</c:v>
                      </c:pt>
                      <c:pt idx="2335">
                        <c:v>3.7360000000000002</c:v>
                      </c:pt>
                      <c:pt idx="2336">
                        <c:v>3.7376</c:v>
                      </c:pt>
                      <c:pt idx="2337">
                        <c:v>3.7392000000000003</c:v>
                      </c:pt>
                      <c:pt idx="2338">
                        <c:v>3.7408000000000001</c:v>
                      </c:pt>
                      <c:pt idx="2339">
                        <c:v>3.7424000000000004</c:v>
                      </c:pt>
                      <c:pt idx="2340">
                        <c:v>3.7440000000000002</c:v>
                      </c:pt>
                      <c:pt idx="2341">
                        <c:v>3.7456</c:v>
                      </c:pt>
                      <c:pt idx="2342">
                        <c:v>3.7472000000000003</c:v>
                      </c:pt>
                      <c:pt idx="2343">
                        <c:v>3.7488000000000001</c:v>
                      </c:pt>
                      <c:pt idx="2344">
                        <c:v>3.7504000000000004</c:v>
                      </c:pt>
                      <c:pt idx="2345">
                        <c:v>3.7520000000000002</c:v>
                      </c:pt>
                      <c:pt idx="2346">
                        <c:v>3.7536</c:v>
                      </c:pt>
                      <c:pt idx="2347">
                        <c:v>3.7552000000000003</c:v>
                      </c:pt>
                      <c:pt idx="2348">
                        <c:v>3.7568000000000001</c:v>
                      </c:pt>
                      <c:pt idx="2349">
                        <c:v>3.7584</c:v>
                      </c:pt>
                      <c:pt idx="2350">
                        <c:v>3.7600000000000002</c:v>
                      </c:pt>
                      <c:pt idx="2351">
                        <c:v>3.7616000000000001</c:v>
                      </c:pt>
                      <c:pt idx="2352">
                        <c:v>3.7632000000000003</c:v>
                      </c:pt>
                      <c:pt idx="2353">
                        <c:v>3.7648000000000001</c:v>
                      </c:pt>
                      <c:pt idx="2354">
                        <c:v>3.7664</c:v>
                      </c:pt>
                      <c:pt idx="2355">
                        <c:v>3.7680000000000002</c:v>
                      </c:pt>
                      <c:pt idx="2356">
                        <c:v>3.7696000000000001</c:v>
                      </c:pt>
                      <c:pt idx="2357">
                        <c:v>3.7712000000000003</c:v>
                      </c:pt>
                      <c:pt idx="2358">
                        <c:v>3.7728000000000002</c:v>
                      </c:pt>
                      <c:pt idx="2359">
                        <c:v>3.7744</c:v>
                      </c:pt>
                      <c:pt idx="2360">
                        <c:v>3.7760000000000002</c:v>
                      </c:pt>
                      <c:pt idx="2361">
                        <c:v>3.7776000000000001</c:v>
                      </c:pt>
                      <c:pt idx="2362">
                        <c:v>3.7792000000000003</c:v>
                      </c:pt>
                      <c:pt idx="2363">
                        <c:v>3.7808000000000002</c:v>
                      </c:pt>
                      <c:pt idx="2364">
                        <c:v>3.7824</c:v>
                      </c:pt>
                      <c:pt idx="2365">
                        <c:v>3.7840000000000003</c:v>
                      </c:pt>
                      <c:pt idx="2366">
                        <c:v>3.7856000000000001</c:v>
                      </c:pt>
                      <c:pt idx="2367">
                        <c:v>3.7872000000000003</c:v>
                      </c:pt>
                      <c:pt idx="2368">
                        <c:v>3.7888000000000002</c:v>
                      </c:pt>
                      <c:pt idx="2369">
                        <c:v>3.7904</c:v>
                      </c:pt>
                      <c:pt idx="2370">
                        <c:v>3.7920000000000003</c:v>
                      </c:pt>
                      <c:pt idx="2371">
                        <c:v>3.7936000000000001</c:v>
                      </c:pt>
                      <c:pt idx="2372">
                        <c:v>3.7952000000000004</c:v>
                      </c:pt>
                      <c:pt idx="2373">
                        <c:v>3.7968000000000002</c:v>
                      </c:pt>
                      <c:pt idx="2374">
                        <c:v>3.7984</c:v>
                      </c:pt>
                      <c:pt idx="2375">
                        <c:v>3.8000000000000003</c:v>
                      </c:pt>
                      <c:pt idx="2376">
                        <c:v>3.8016000000000001</c:v>
                      </c:pt>
                      <c:pt idx="2377">
                        <c:v>3.8032000000000004</c:v>
                      </c:pt>
                      <c:pt idx="2378">
                        <c:v>3.8048000000000002</c:v>
                      </c:pt>
                      <c:pt idx="2379">
                        <c:v>3.8064</c:v>
                      </c:pt>
                      <c:pt idx="2380">
                        <c:v>3.8080000000000003</c:v>
                      </c:pt>
                      <c:pt idx="2381">
                        <c:v>3.8096000000000001</c:v>
                      </c:pt>
                      <c:pt idx="2382">
                        <c:v>3.8112000000000004</c:v>
                      </c:pt>
                      <c:pt idx="2383">
                        <c:v>3.8128000000000002</c:v>
                      </c:pt>
                      <c:pt idx="2384">
                        <c:v>3.8144</c:v>
                      </c:pt>
                      <c:pt idx="2385">
                        <c:v>3.8160000000000003</c:v>
                      </c:pt>
                      <c:pt idx="2386">
                        <c:v>3.8176000000000001</c:v>
                      </c:pt>
                      <c:pt idx="2387">
                        <c:v>3.8192000000000004</c:v>
                      </c:pt>
                      <c:pt idx="2388">
                        <c:v>3.8208000000000002</c:v>
                      </c:pt>
                      <c:pt idx="2389">
                        <c:v>3.8224</c:v>
                      </c:pt>
                      <c:pt idx="2390">
                        <c:v>3.8240000000000003</c:v>
                      </c:pt>
                      <c:pt idx="2391">
                        <c:v>3.8256000000000001</c:v>
                      </c:pt>
                      <c:pt idx="2392">
                        <c:v>3.8272000000000004</c:v>
                      </c:pt>
                      <c:pt idx="2393">
                        <c:v>3.8288000000000002</c:v>
                      </c:pt>
                      <c:pt idx="2394">
                        <c:v>3.8304</c:v>
                      </c:pt>
                      <c:pt idx="2395">
                        <c:v>3.8320000000000003</c:v>
                      </c:pt>
                      <c:pt idx="2396">
                        <c:v>3.8336000000000001</c:v>
                      </c:pt>
                      <c:pt idx="2397">
                        <c:v>3.8352000000000004</c:v>
                      </c:pt>
                      <c:pt idx="2398">
                        <c:v>3.8368000000000002</c:v>
                      </c:pt>
                      <c:pt idx="2399">
                        <c:v>3.8384</c:v>
                      </c:pt>
                      <c:pt idx="2400">
                        <c:v>3.8400000000000003</c:v>
                      </c:pt>
                      <c:pt idx="2401">
                        <c:v>3.8416000000000001</c:v>
                      </c:pt>
                      <c:pt idx="2402">
                        <c:v>3.8432000000000004</c:v>
                      </c:pt>
                      <c:pt idx="2403">
                        <c:v>3.8448000000000002</c:v>
                      </c:pt>
                      <c:pt idx="2404">
                        <c:v>3.8464</c:v>
                      </c:pt>
                      <c:pt idx="2405">
                        <c:v>3.8480000000000003</c:v>
                      </c:pt>
                      <c:pt idx="2406">
                        <c:v>3.8496000000000001</c:v>
                      </c:pt>
                      <c:pt idx="2407">
                        <c:v>3.8512000000000004</c:v>
                      </c:pt>
                      <c:pt idx="2408">
                        <c:v>3.8528000000000002</c:v>
                      </c:pt>
                      <c:pt idx="2409">
                        <c:v>3.8544</c:v>
                      </c:pt>
                      <c:pt idx="2410">
                        <c:v>3.8560000000000003</c:v>
                      </c:pt>
                      <c:pt idx="2411">
                        <c:v>3.8576000000000001</c:v>
                      </c:pt>
                      <c:pt idx="2412">
                        <c:v>3.8592</c:v>
                      </c:pt>
                      <c:pt idx="2413">
                        <c:v>3.8608000000000002</c:v>
                      </c:pt>
                      <c:pt idx="2414">
                        <c:v>3.8624000000000001</c:v>
                      </c:pt>
                      <c:pt idx="2415">
                        <c:v>3.8640000000000003</c:v>
                      </c:pt>
                      <c:pt idx="2416">
                        <c:v>3.8656000000000001</c:v>
                      </c:pt>
                      <c:pt idx="2417">
                        <c:v>3.8672</c:v>
                      </c:pt>
                      <c:pt idx="2418">
                        <c:v>3.8688000000000002</c:v>
                      </c:pt>
                      <c:pt idx="2419">
                        <c:v>3.8704000000000001</c:v>
                      </c:pt>
                      <c:pt idx="2420">
                        <c:v>3.8720000000000003</c:v>
                      </c:pt>
                      <c:pt idx="2421">
                        <c:v>3.8736000000000002</c:v>
                      </c:pt>
                      <c:pt idx="2422">
                        <c:v>3.8752</c:v>
                      </c:pt>
                      <c:pt idx="2423">
                        <c:v>3.8768000000000002</c:v>
                      </c:pt>
                      <c:pt idx="2424">
                        <c:v>3.8784000000000001</c:v>
                      </c:pt>
                      <c:pt idx="2425">
                        <c:v>3.8800000000000003</c:v>
                      </c:pt>
                      <c:pt idx="2426">
                        <c:v>3.8816000000000002</c:v>
                      </c:pt>
                      <c:pt idx="2427">
                        <c:v>3.8832</c:v>
                      </c:pt>
                      <c:pt idx="2428">
                        <c:v>3.8848000000000003</c:v>
                      </c:pt>
                      <c:pt idx="2429">
                        <c:v>3.8864000000000001</c:v>
                      </c:pt>
                      <c:pt idx="2430">
                        <c:v>3.8880000000000003</c:v>
                      </c:pt>
                      <c:pt idx="2431">
                        <c:v>3.8896000000000002</c:v>
                      </c:pt>
                      <c:pt idx="2432">
                        <c:v>3.8912</c:v>
                      </c:pt>
                      <c:pt idx="2433">
                        <c:v>3.8928000000000003</c:v>
                      </c:pt>
                      <c:pt idx="2434">
                        <c:v>3.8944000000000001</c:v>
                      </c:pt>
                      <c:pt idx="2435">
                        <c:v>3.8960000000000004</c:v>
                      </c:pt>
                      <c:pt idx="2436">
                        <c:v>3.8976000000000002</c:v>
                      </c:pt>
                      <c:pt idx="2437">
                        <c:v>3.8992</c:v>
                      </c:pt>
                      <c:pt idx="2438">
                        <c:v>3.9008000000000003</c:v>
                      </c:pt>
                      <c:pt idx="2439">
                        <c:v>3.9024000000000001</c:v>
                      </c:pt>
                      <c:pt idx="2440">
                        <c:v>3.9040000000000004</c:v>
                      </c:pt>
                      <c:pt idx="2441">
                        <c:v>3.9056000000000002</c:v>
                      </c:pt>
                      <c:pt idx="2442">
                        <c:v>3.9072</c:v>
                      </c:pt>
                      <c:pt idx="2443">
                        <c:v>3.9088000000000003</c:v>
                      </c:pt>
                      <c:pt idx="2444">
                        <c:v>3.9104000000000001</c:v>
                      </c:pt>
                      <c:pt idx="2445">
                        <c:v>3.9120000000000004</c:v>
                      </c:pt>
                      <c:pt idx="2446">
                        <c:v>3.9136000000000002</c:v>
                      </c:pt>
                      <c:pt idx="2447">
                        <c:v>3.9152</c:v>
                      </c:pt>
                      <c:pt idx="2448">
                        <c:v>3.9168000000000003</c:v>
                      </c:pt>
                      <c:pt idx="2449">
                        <c:v>3.9184000000000001</c:v>
                      </c:pt>
                      <c:pt idx="2450">
                        <c:v>3.9200000000000004</c:v>
                      </c:pt>
                      <c:pt idx="2451">
                        <c:v>3.9216000000000002</c:v>
                      </c:pt>
                      <c:pt idx="2452">
                        <c:v>3.9232</c:v>
                      </c:pt>
                      <c:pt idx="2453">
                        <c:v>3.9248000000000003</c:v>
                      </c:pt>
                      <c:pt idx="2454">
                        <c:v>3.9264000000000001</c:v>
                      </c:pt>
                      <c:pt idx="2455">
                        <c:v>3.9280000000000004</c:v>
                      </c:pt>
                      <c:pt idx="2456">
                        <c:v>3.9296000000000002</c:v>
                      </c:pt>
                      <c:pt idx="2457">
                        <c:v>3.9312</c:v>
                      </c:pt>
                      <c:pt idx="2458">
                        <c:v>3.9328000000000003</c:v>
                      </c:pt>
                      <c:pt idx="2459">
                        <c:v>3.9344000000000001</c:v>
                      </c:pt>
                      <c:pt idx="2460">
                        <c:v>3.9360000000000004</c:v>
                      </c:pt>
                      <c:pt idx="2461">
                        <c:v>3.9376000000000002</c:v>
                      </c:pt>
                      <c:pt idx="2462">
                        <c:v>3.9392</c:v>
                      </c:pt>
                      <c:pt idx="2463">
                        <c:v>3.9408000000000003</c:v>
                      </c:pt>
                      <c:pt idx="2464">
                        <c:v>3.9424000000000001</c:v>
                      </c:pt>
                      <c:pt idx="2465">
                        <c:v>3.9440000000000004</c:v>
                      </c:pt>
                      <c:pt idx="2466">
                        <c:v>3.9456000000000002</c:v>
                      </c:pt>
                      <c:pt idx="2467">
                        <c:v>3.9472</c:v>
                      </c:pt>
                      <c:pt idx="2468">
                        <c:v>3.9488000000000003</c:v>
                      </c:pt>
                      <c:pt idx="2469">
                        <c:v>3.9504000000000001</c:v>
                      </c:pt>
                      <c:pt idx="2470">
                        <c:v>3.9520000000000004</c:v>
                      </c:pt>
                      <c:pt idx="2471">
                        <c:v>3.9536000000000002</c:v>
                      </c:pt>
                      <c:pt idx="2472">
                        <c:v>3.9552</c:v>
                      </c:pt>
                      <c:pt idx="2473">
                        <c:v>3.9568000000000003</c:v>
                      </c:pt>
                      <c:pt idx="2474">
                        <c:v>3.9584000000000001</c:v>
                      </c:pt>
                      <c:pt idx="2475">
                        <c:v>3.9600000000000004</c:v>
                      </c:pt>
                      <c:pt idx="2476">
                        <c:v>3.9616000000000002</c:v>
                      </c:pt>
                      <c:pt idx="2477">
                        <c:v>3.9632000000000001</c:v>
                      </c:pt>
                      <c:pt idx="2478">
                        <c:v>3.9648000000000003</c:v>
                      </c:pt>
                      <c:pt idx="2479">
                        <c:v>3.9664000000000001</c:v>
                      </c:pt>
                      <c:pt idx="2480">
                        <c:v>3.968</c:v>
                      </c:pt>
                      <c:pt idx="2481">
                        <c:v>3.9696000000000002</c:v>
                      </c:pt>
                      <c:pt idx="2482">
                        <c:v>3.9712000000000001</c:v>
                      </c:pt>
                      <c:pt idx="2483">
                        <c:v>3.9728000000000003</c:v>
                      </c:pt>
                      <c:pt idx="2484">
                        <c:v>3.9744000000000002</c:v>
                      </c:pt>
                      <c:pt idx="2485">
                        <c:v>3.976</c:v>
                      </c:pt>
                      <c:pt idx="2486">
                        <c:v>3.9776000000000002</c:v>
                      </c:pt>
                      <c:pt idx="2487">
                        <c:v>3.9792000000000001</c:v>
                      </c:pt>
                      <c:pt idx="2488">
                        <c:v>3.9808000000000003</c:v>
                      </c:pt>
                      <c:pt idx="2489">
                        <c:v>3.9824000000000002</c:v>
                      </c:pt>
                      <c:pt idx="2490">
                        <c:v>3.984</c:v>
                      </c:pt>
                      <c:pt idx="2491">
                        <c:v>3.9856000000000003</c:v>
                      </c:pt>
                      <c:pt idx="2492">
                        <c:v>3.9872000000000001</c:v>
                      </c:pt>
                      <c:pt idx="2493">
                        <c:v>3.9888000000000003</c:v>
                      </c:pt>
                      <c:pt idx="2494">
                        <c:v>3.9904000000000002</c:v>
                      </c:pt>
                      <c:pt idx="2495">
                        <c:v>3.992</c:v>
                      </c:pt>
                      <c:pt idx="2496">
                        <c:v>3.9936000000000003</c:v>
                      </c:pt>
                      <c:pt idx="2497">
                        <c:v>3.9952000000000001</c:v>
                      </c:pt>
                      <c:pt idx="2498">
                        <c:v>3.9968000000000004</c:v>
                      </c:pt>
                      <c:pt idx="2499">
                        <c:v>3.9984000000000002</c:v>
                      </c:pt>
                      <c:pt idx="2500">
                        <c:v>4</c:v>
                      </c:pt>
                      <c:pt idx="2501">
                        <c:v>4.0015999999999998</c:v>
                      </c:pt>
                      <c:pt idx="2502">
                        <c:v>4.0032000000000005</c:v>
                      </c:pt>
                      <c:pt idx="2503">
                        <c:v>4.0048000000000004</c:v>
                      </c:pt>
                      <c:pt idx="2504">
                        <c:v>4.0064000000000002</c:v>
                      </c:pt>
                      <c:pt idx="2505">
                        <c:v>4.008</c:v>
                      </c:pt>
                      <c:pt idx="2506">
                        <c:v>4.0095999999999998</c:v>
                      </c:pt>
                      <c:pt idx="2507">
                        <c:v>4.0112000000000005</c:v>
                      </c:pt>
                      <c:pt idx="2508">
                        <c:v>4.0128000000000004</c:v>
                      </c:pt>
                      <c:pt idx="2509">
                        <c:v>4.0144000000000002</c:v>
                      </c:pt>
                      <c:pt idx="2510">
                        <c:v>4.016</c:v>
                      </c:pt>
                      <c:pt idx="2511">
                        <c:v>4.0175999999999998</c:v>
                      </c:pt>
                      <c:pt idx="2512">
                        <c:v>4.0192000000000005</c:v>
                      </c:pt>
                      <c:pt idx="2513">
                        <c:v>4.0208000000000004</c:v>
                      </c:pt>
                      <c:pt idx="2514">
                        <c:v>4.0224000000000002</c:v>
                      </c:pt>
                      <c:pt idx="2515">
                        <c:v>4.024</c:v>
                      </c:pt>
                      <c:pt idx="2516">
                        <c:v>4.0255999999999998</c:v>
                      </c:pt>
                      <c:pt idx="2517">
                        <c:v>4.0272000000000006</c:v>
                      </c:pt>
                      <c:pt idx="2518">
                        <c:v>4.0288000000000004</c:v>
                      </c:pt>
                      <c:pt idx="2519">
                        <c:v>4.0304000000000002</c:v>
                      </c:pt>
                      <c:pt idx="2520">
                        <c:v>4.032</c:v>
                      </c:pt>
                      <c:pt idx="2521">
                        <c:v>4.0335999999999999</c:v>
                      </c:pt>
                      <c:pt idx="2522">
                        <c:v>4.0352000000000006</c:v>
                      </c:pt>
                      <c:pt idx="2523">
                        <c:v>4.0368000000000004</c:v>
                      </c:pt>
                      <c:pt idx="2524">
                        <c:v>4.0384000000000002</c:v>
                      </c:pt>
                      <c:pt idx="2525">
                        <c:v>4.04</c:v>
                      </c:pt>
                      <c:pt idx="2526">
                        <c:v>4.0415999999999999</c:v>
                      </c:pt>
                      <c:pt idx="2527">
                        <c:v>4.0432000000000006</c:v>
                      </c:pt>
                      <c:pt idx="2528">
                        <c:v>4.0448000000000004</c:v>
                      </c:pt>
                      <c:pt idx="2529">
                        <c:v>4.0464000000000002</c:v>
                      </c:pt>
                      <c:pt idx="2530">
                        <c:v>4.048</c:v>
                      </c:pt>
                      <c:pt idx="2531">
                        <c:v>4.0495999999999999</c:v>
                      </c:pt>
                      <c:pt idx="2532">
                        <c:v>4.0512000000000006</c:v>
                      </c:pt>
                      <c:pt idx="2533">
                        <c:v>4.0528000000000004</c:v>
                      </c:pt>
                      <c:pt idx="2534">
                        <c:v>4.0544000000000002</c:v>
                      </c:pt>
                      <c:pt idx="2535">
                        <c:v>4.056</c:v>
                      </c:pt>
                      <c:pt idx="2536">
                        <c:v>4.0575999999999999</c:v>
                      </c:pt>
                      <c:pt idx="2537">
                        <c:v>4.0592000000000006</c:v>
                      </c:pt>
                      <c:pt idx="2538">
                        <c:v>4.0608000000000004</c:v>
                      </c:pt>
                      <c:pt idx="2539">
                        <c:v>4.0624000000000002</c:v>
                      </c:pt>
                      <c:pt idx="2540">
                        <c:v>4.0640000000000001</c:v>
                      </c:pt>
                      <c:pt idx="2541">
                        <c:v>4.0655999999999999</c:v>
                      </c:pt>
                      <c:pt idx="2542">
                        <c:v>4.0672000000000006</c:v>
                      </c:pt>
                      <c:pt idx="2543">
                        <c:v>4.0688000000000004</c:v>
                      </c:pt>
                      <c:pt idx="2544">
                        <c:v>4.0704000000000002</c:v>
                      </c:pt>
                      <c:pt idx="2545">
                        <c:v>4.0720000000000001</c:v>
                      </c:pt>
                      <c:pt idx="2546">
                        <c:v>4.0735999999999999</c:v>
                      </c:pt>
                      <c:pt idx="2547">
                        <c:v>4.0752000000000006</c:v>
                      </c:pt>
                      <c:pt idx="2548">
                        <c:v>4.0768000000000004</c:v>
                      </c:pt>
                      <c:pt idx="2549">
                        <c:v>4.0784000000000002</c:v>
                      </c:pt>
                      <c:pt idx="2550">
                        <c:v>4.08</c:v>
                      </c:pt>
                      <c:pt idx="2551">
                        <c:v>4.0815999999999999</c:v>
                      </c:pt>
                      <c:pt idx="2552">
                        <c:v>4.0832000000000006</c:v>
                      </c:pt>
                      <c:pt idx="2553">
                        <c:v>4.0848000000000004</c:v>
                      </c:pt>
                      <c:pt idx="2554">
                        <c:v>4.0864000000000003</c:v>
                      </c:pt>
                      <c:pt idx="2555">
                        <c:v>4.0880000000000001</c:v>
                      </c:pt>
                      <c:pt idx="2556">
                        <c:v>4.0895999999999999</c:v>
                      </c:pt>
                      <c:pt idx="2557">
                        <c:v>4.0912000000000006</c:v>
                      </c:pt>
                      <c:pt idx="2558">
                        <c:v>4.0928000000000004</c:v>
                      </c:pt>
                      <c:pt idx="2559">
                        <c:v>4.0944000000000003</c:v>
                      </c:pt>
                      <c:pt idx="2560">
                        <c:v>4.0960000000000001</c:v>
                      </c:pt>
                      <c:pt idx="2561">
                        <c:v>4.0975999999999999</c:v>
                      </c:pt>
                      <c:pt idx="2562">
                        <c:v>4.0992000000000006</c:v>
                      </c:pt>
                      <c:pt idx="2563">
                        <c:v>4.1008000000000004</c:v>
                      </c:pt>
                      <c:pt idx="2564">
                        <c:v>4.1024000000000003</c:v>
                      </c:pt>
                      <c:pt idx="2565">
                        <c:v>4.1040000000000001</c:v>
                      </c:pt>
                      <c:pt idx="2566">
                        <c:v>4.1055999999999999</c:v>
                      </c:pt>
                      <c:pt idx="2567">
                        <c:v>4.1072000000000006</c:v>
                      </c:pt>
                      <c:pt idx="2568">
                        <c:v>4.1088000000000005</c:v>
                      </c:pt>
                      <c:pt idx="2569">
                        <c:v>4.1104000000000003</c:v>
                      </c:pt>
                      <c:pt idx="2570">
                        <c:v>4.1120000000000001</c:v>
                      </c:pt>
                      <c:pt idx="2571">
                        <c:v>4.1135999999999999</c:v>
                      </c:pt>
                      <c:pt idx="2572">
                        <c:v>4.1152000000000006</c:v>
                      </c:pt>
                      <c:pt idx="2573">
                        <c:v>4.1168000000000005</c:v>
                      </c:pt>
                      <c:pt idx="2574">
                        <c:v>4.1184000000000003</c:v>
                      </c:pt>
                      <c:pt idx="2575">
                        <c:v>4.12</c:v>
                      </c:pt>
                      <c:pt idx="2576">
                        <c:v>4.1215999999999999</c:v>
                      </c:pt>
                      <c:pt idx="2577">
                        <c:v>4.1231999999999998</c:v>
                      </c:pt>
                      <c:pt idx="2578">
                        <c:v>4.1248000000000005</c:v>
                      </c:pt>
                      <c:pt idx="2579">
                        <c:v>4.1264000000000003</c:v>
                      </c:pt>
                      <c:pt idx="2580">
                        <c:v>4.1280000000000001</c:v>
                      </c:pt>
                      <c:pt idx="2581">
                        <c:v>4.1295999999999999</c:v>
                      </c:pt>
                      <c:pt idx="2582">
                        <c:v>4.1311999999999998</c:v>
                      </c:pt>
                      <c:pt idx="2583">
                        <c:v>4.1328000000000005</c:v>
                      </c:pt>
                      <c:pt idx="2584">
                        <c:v>4.1344000000000003</c:v>
                      </c:pt>
                      <c:pt idx="2585">
                        <c:v>4.1360000000000001</c:v>
                      </c:pt>
                      <c:pt idx="2586">
                        <c:v>4.1375999999999999</c:v>
                      </c:pt>
                      <c:pt idx="2587">
                        <c:v>4.1391999999999998</c:v>
                      </c:pt>
                      <c:pt idx="2588">
                        <c:v>4.1408000000000005</c:v>
                      </c:pt>
                      <c:pt idx="2589">
                        <c:v>4.1424000000000003</c:v>
                      </c:pt>
                      <c:pt idx="2590">
                        <c:v>4.1440000000000001</c:v>
                      </c:pt>
                      <c:pt idx="2591">
                        <c:v>4.1456</c:v>
                      </c:pt>
                      <c:pt idx="2592">
                        <c:v>4.1471999999999998</c:v>
                      </c:pt>
                      <c:pt idx="2593">
                        <c:v>4.1488000000000005</c:v>
                      </c:pt>
                      <c:pt idx="2594">
                        <c:v>4.1504000000000003</c:v>
                      </c:pt>
                      <c:pt idx="2595">
                        <c:v>4.1520000000000001</c:v>
                      </c:pt>
                      <c:pt idx="2596">
                        <c:v>4.1536</c:v>
                      </c:pt>
                      <c:pt idx="2597">
                        <c:v>4.1551999999999998</c:v>
                      </c:pt>
                      <c:pt idx="2598">
                        <c:v>4.1568000000000005</c:v>
                      </c:pt>
                      <c:pt idx="2599">
                        <c:v>4.1584000000000003</c:v>
                      </c:pt>
                      <c:pt idx="2600">
                        <c:v>4.16</c:v>
                      </c:pt>
                      <c:pt idx="2601">
                        <c:v>4.1616</c:v>
                      </c:pt>
                      <c:pt idx="2602">
                        <c:v>4.1631999999999998</c:v>
                      </c:pt>
                      <c:pt idx="2603">
                        <c:v>4.1648000000000005</c:v>
                      </c:pt>
                      <c:pt idx="2604">
                        <c:v>4.1664000000000003</c:v>
                      </c:pt>
                      <c:pt idx="2605">
                        <c:v>4.1680000000000001</c:v>
                      </c:pt>
                      <c:pt idx="2606">
                        <c:v>4.1696</c:v>
                      </c:pt>
                      <c:pt idx="2607">
                        <c:v>4.1711999999999998</c:v>
                      </c:pt>
                      <c:pt idx="2608">
                        <c:v>4.1728000000000005</c:v>
                      </c:pt>
                      <c:pt idx="2609">
                        <c:v>4.1744000000000003</c:v>
                      </c:pt>
                      <c:pt idx="2610">
                        <c:v>4.1760000000000002</c:v>
                      </c:pt>
                      <c:pt idx="2611">
                        <c:v>4.1776</c:v>
                      </c:pt>
                      <c:pt idx="2612">
                        <c:v>4.1791999999999998</c:v>
                      </c:pt>
                      <c:pt idx="2613">
                        <c:v>4.1808000000000005</c:v>
                      </c:pt>
                      <c:pt idx="2614">
                        <c:v>4.1824000000000003</c:v>
                      </c:pt>
                      <c:pt idx="2615">
                        <c:v>4.1840000000000002</c:v>
                      </c:pt>
                      <c:pt idx="2616">
                        <c:v>4.1856</c:v>
                      </c:pt>
                      <c:pt idx="2617">
                        <c:v>4.1871999999999998</c:v>
                      </c:pt>
                      <c:pt idx="2618">
                        <c:v>4.1888000000000005</c:v>
                      </c:pt>
                      <c:pt idx="2619">
                        <c:v>4.1904000000000003</c:v>
                      </c:pt>
                      <c:pt idx="2620">
                        <c:v>4.1920000000000002</c:v>
                      </c:pt>
                      <c:pt idx="2621">
                        <c:v>4.1936</c:v>
                      </c:pt>
                      <c:pt idx="2622">
                        <c:v>4.1951999999999998</c:v>
                      </c:pt>
                      <c:pt idx="2623">
                        <c:v>4.1968000000000005</c:v>
                      </c:pt>
                      <c:pt idx="2624">
                        <c:v>4.1984000000000004</c:v>
                      </c:pt>
                      <c:pt idx="2625">
                        <c:v>4.2</c:v>
                      </c:pt>
                      <c:pt idx="2626">
                        <c:v>4.2016</c:v>
                      </c:pt>
                      <c:pt idx="2627">
                        <c:v>4.2031999999999998</c:v>
                      </c:pt>
                      <c:pt idx="2628">
                        <c:v>4.2048000000000005</c:v>
                      </c:pt>
                      <c:pt idx="2629">
                        <c:v>4.2064000000000004</c:v>
                      </c:pt>
                      <c:pt idx="2630">
                        <c:v>4.2080000000000002</c:v>
                      </c:pt>
                      <c:pt idx="2631">
                        <c:v>4.2096</c:v>
                      </c:pt>
                      <c:pt idx="2632">
                        <c:v>4.2111999999999998</c:v>
                      </c:pt>
                      <c:pt idx="2633">
                        <c:v>4.2128000000000005</c:v>
                      </c:pt>
                      <c:pt idx="2634">
                        <c:v>4.2144000000000004</c:v>
                      </c:pt>
                      <c:pt idx="2635">
                        <c:v>4.2160000000000002</c:v>
                      </c:pt>
                      <c:pt idx="2636">
                        <c:v>4.2176</c:v>
                      </c:pt>
                      <c:pt idx="2637">
                        <c:v>4.2191999999999998</c:v>
                      </c:pt>
                      <c:pt idx="2638">
                        <c:v>4.2208000000000006</c:v>
                      </c:pt>
                      <c:pt idx="2639">
                        <c:v>4.2224000000000004</c:v>
                      </c:pt>
                      <c:pt idx="2640">
                        <c:v>4.2240000000000002</c:v>
                      </c:pt>
                      <c:pt idx="2641">
                        <c:v>4.2256</c:v>
                      </c:pt>
                      <c:pt idx="2642">
                        <c:v>4.2271999999999998</c:v>
                      </c:pt>
                      <c:pt idx="2643">
                        <c:v>4.2288000000000006</c:v>
                      </c:pt>
                      <c:pt idx="2644">
                        <c:v>4.2304000000000004</c:v>
                      </c:pt>
                      <c:pt idx="2645">
                        <c:v>4.2320000000000002</c:v>
                      </c:pt>
                      <c:pt idx="2646">
                        <c:v>4.2336</c:v>
                      </c:pt>
                      <c:pt idx="2647">
                        <c:v>4.2351999999999999</c:v>
                      </c:pt>
                      <c:pt idx="2648">
                        <c:v>4.2368000000000006</c:v>
                      </c:pt>
                      <c:pt idx="2649">
                        <c:v>4.2384000000000004</c:v>
                      </c:pt>
                      <c:pt idx="2650">
                        <c:v>4.24</c:v>
                      </c:pt>
                      <c:pt idx="2651">
                        <c:v>4.2416</c:v>
                      </c:pt>
                      <c:pt idx="2652">
                        <c:v>4.2431999999999999</c:v>
                      </c:pt>
                      <c:pt idx="2653">
                        <c:v>4.2448000000000006</c:v>
                      </c:pt>
                      <c:pt idx="2654">
                        <c:v>4.2464000000000004</c:v>
                      </c:pt>
                      <c:pt idx="2655">
                        <c:v>4.2480000000000002</c:v>
                      </c:pt>
                      <c:pt idx="2656">
                        <c:v>4.2496</c:v>
                      </c:pt>
                      <c:pt idx="2657">
                        <c:v>4.2511999999999999</c:v>
                      </c:pt>
                      <c:pt idx="2658">
                        <c:v>4.2528000000000006</c:v>
                      </c:pt>
                      <c:pt idx="2659">
                        <c:v>4.2544000000000004</c:v>
                      </c:pt>
                      <c:pt idx="2660">
                        <c:v>4.2560000000000002</c:v>
                      </c:pt>
                      <c:pt idx="2661">
                        <c:v>4.2576000000000001</c:v>
                      </c:pt>
                      <c:pt idx="2662">
                        <c:v>4.2591999999999999</c:v>
                      </c:pt>
                      <c:pt idx="2663">
                        <c:v>4.2608000000000006</c:v>
                      </c:pt>
                      <c:pt idx="2664">
                        <c:v>4.2624000000000004</c:v>
                      </c:pt>
                      <c:pt idx="2665">
                        <c:v>4.2640000000000002</c:v>
                      </c:pt>
                      <c:pt idx="2666">
                        <c:v>4.2656000000000001</c:v>
                      </c:pt>
                      <c:pt idx="2667">
                        <c:v>4.2671999999999999</c:v>
                      </c:pt>
                      <c:pt idx="2668">
                        <c:v>4.2688000000000006</c:v>
                      </c:pt>
                      <c:pt idx="2669">
                        <c:v>4.2704000000000004</c:v>
                      </c:pt>
                      <c:pt idx="2670">
                        <c:v>4.2720000000000002</c:v>
                      </c:pt>
                      <c:pt idx="2671">
                        <c:v>4.2736000000000001</c:v>
                      </c:pt>
                      <c:pt idx="2672">
                        <c:v>4.2751999999999999</c:v>
                      </c:pt>
                      <c:pt idx="2673">
                        <c:v>4.2768000000000006</c:v>
                      </c:pt>
                      <c:pt idx="2674">
                        <c:v>4.2784000000000004</c:v>
                      </c:pt>
                      <c:pt idx="2675">
                        <c:v>4.28</c:v>
                      </c:pt>
                      <c:pt idx="2676">
                        <c:v>4.2816000000000001</c:v>
                      </c:pt>
                      <c:pt idx="2677">
                        <c:v>4.2831999999999999</c:v>
                      </c:pt>
                      <c:pt idx="2678">
                        <c:v>4.2848000000000006</c:v>
                      </c:pt>
                      <c:pt idx="2679">
                        <c:v>4.2864000000000004</c:v>
                      </c:pt>
                      <c:pt idx="2680">
                        <c:v>4.2880000000000003</c:v>
                      </c:pt>
                      <c:pt idx="2681">
                        <c:v>4.2896000000000001</c:v>
                      </c:pt>
                      <c:pt idx="2682">
                        <c:v>4.2911999999999999</c:v>
                      </c:pt>
                      <c:pt idx="2683">
                        <c:v>4.2928000000000006</c:v>
                      </c:pt>
                      <c:pt idx="2684">
                        <c:v>4.2944000000000004</c:v>
                      </c:pt>
                      <c:pt idx="2685">
                        <c:v>4.2960000000000003</c:v>
                      </c:pt>
                      <c:pt idx="2686">
                        <c:v>4.2976000000000001</c:v>
                      </c:pt>
                      <c:pt idx="2687">
                        <c:v>4.2991999999999999</c:v>
                      </c:pt>
                      <c:pt idx="2688">
                        <c:v>4.3008000000000006</c:v>
                      </c:pt>
                      <c:pt idx="2689">
                        <c:v>4.3024000000000004</c:v>
                      </c:pt>
                      <c:pt idx="2690">
                        <c:v>4.3040000000000003</c:v>
                      </c:pt>
                      <c:pt idx="2691">
                        <c:v>4.3056000000000001</c:v>
                      </c:pt>
                      <c:pt idx="2692">
                        <c:v>4.3071999999999999</c:v>
                      </c:pt>
                      <c:pt idx="2693">
                        <c:v>4.3088000000000006</c:v>
                      </c:pt>
                      <c:pt idx="2694">
                        <c:v>4.3104000000000005</c:v>
                      </c:pt>
                      <c:pt idx="2695">
                        <c:v>4.3120000000000003</c:v>
                      </c:pt>
                      <c:pt idx="2696">
                        <c:v>4.3136000000000001</c:v>
                      </c:pt>
                      <c:pt idx="2697">
                        <c:v>4.3151999999999999</c:v>
                      </c:pt>
                      <c:pt idx="2698">
                        <c:v>4.3168000000000006</c:v>
                      </c:pt>
                      <c:pt idx="2699">
                        <c:v>4.3184000000000005</c:v>
                      </c:pt>
                      <c:pt idx="2700">
                        <c:v>4.32</c:v>
                      </c:pt>
                      <c:pt idx="2701">
                        <c:v>4.3216000000000001</c:v>
                      </c:pt>
                      <c:pt idx="2702">
                        <c:v>4.3231999999999999</c:v>
                      </c:pt>
                      <c:pt idx="2703">
                        <c:v>4.3248000000000006</c:v>
                      </c:pt>
                      <c:pt idx="2704">
                        <c:v>4.3264000000000005</c:v>
                      </c:pt>
                      <c:pt idx="2705">
                        <c:v>4.3280000000000003</c:v>
                      </c:pt>
                      <c:pt idx="2706">
                        <c:v>4.3296000000000001</c:v>
                      </c:pt>
                      <c:pt idx="2707">
                        <c:v>4.3311999999999999</c:v>
                      </c:pt>
                      <c:pt idx="2708">
                        <c:v>4.3328000000000007</c:v>
                      </c:pt>
                      <c:pt idx="2709">
                        <c:v>4.3344000000000005</c:v>
                      </c:pt>
                      <c:pt idx="2710">
                        <c:v>4.3360000000000003</c:v>
                      </c:pt>
                      <c:pt idx="2711">
                        <c:v>4.3376000000000001</c:v>
                      </c:pt>
                      <c:pt idx="2712">
                        <c:v>4.3391999999999999</c:v>
                      </c:pt>
                      <c:pt idx="2713">
                        <c:v>4.3407999999999998</c:v>
                      </c:pt>
                      <c:pt idx="2714">
                        <c:v>4.3424000000000005</c:v>
                      </c:pt>
                      <c:pt idx="2715">
                        <c:v>4.3440000000000003</c:v>
                      </c:pt>
                      <c:pt idx="2716">
                        <c:v>4.3456000000000001</c:v>
                      </c:pt>
                      <c:pt idx="2717">
                        <c:v>4.3472</c:v>
                      </c:pt>
                      <c:pt idx="2718">
                        <c:v>4.3487999999999998</c:v>
                      </c:pt>
                      <c:pt idx="2719">
                        <c:v>4.3504000000000005</c:v>
                      </c:pt>
                      <c:pt idx="2720">
                        <c:v>4.3520000000000003</c:v>
                      </c:pt>
                      <c:pt idx="2721">
                        <c:v>4.3536000000000001</c:v>
                      </c:pt>
                      <c:pt idx="2722">
                        <c:v>4.3552</c:v>
                      </c:pt>
                      <c:pt idx="2723">
                        <c:v>4.3567999999999998</c:v>
                      </c:pt>
                      <c:pt idx="2724">
                        <c:v>4.3584000000000005</c:v>
                      </c:pt>
                      <c:pt idx="2725">
                        <c:v>4.3600000000000003</c:v>
                      </c:pt>
                      <c:pt idx="2726">
                        <c:v>4.3616000000000001</c:v>
                      </c:pt>
                      <c:pt idx="2727">
                        <c:v>4.3632</c:v>
                      </c:pt>
                      <c:pt idx="2728">
                        <c:v>4.3647999999999998</c:v>
                      </c:pt>
                      <c:pt idx="2729">
                        <c:v>4.3664000000000005</c:v>
                      </c:pt>
                      <c:pt idx="2730">
                        <c:v>4.3680000000000003</c:v>
                      </c:pt>
                      <c:pt idx="2731">
                        <c:v>4.3696000000000002</c:v>
                      </c:pt>
                      <c:pt idx="2732">
                        <c:v>4.3712</c:v>
                      </c:pt>
                      <c:pt idx="2733">
                        <c:v>4.3727999999999998</c:v>
                      </c:pt>
                      <c:pt idx="2734">
                        <c:v>4.3744000000000005</c:v>
                      </c:pt>
                      <c:pt idx="2735">
                        <c:v>4.3760000000000003</c:v>
                      </c:pt>
                      <c:pt idx="2736">
                        <c:v>4.3776000000000002</c:v>
                      </c:pt>
                      <c:pt idx="2737">
                        <c:v>4.3792</c:v>
                      </c:pt>
                      <c:pt idx="2738">
                        <c:v>4.3807999999999998</c:v>
                      </c:pt>
                      <c:pt idx="2739">
                        <c:v>4.3824000000000005</c:v>
                      </c:pt>
                      <c:pt idx="2740">
                        <c:v>4.3840000000000003</c:v>
                      </c:pt>
                      <c:pt idx="2741">
                        <c:v>4.3856000000000002</c:v>
                      </c:pt>
                      <c:pt idx="2742">
                        <c:v>4.3872</c:v>
                      </c:pt>
                      <c:pt idx="2743">
                        <c:v>4.3887999999999998</c:v>
                      </c:pt>
                      <c:pt idx="2744">
                        <c:v>4.3904000000000005</c:v>
                      </c:pt>
                      <c:pt idx="2745">
                        <c:v>4.3920000000000003</c:v>
                      </c:pt>
                      <c:pt idx="2746">
                        <c:v>4.3936000000000002</c:v>
                      </c:pt>
                      <c:pt idx="2747">
                        <c:v>4.3952</c:v>
                      </c:pt>
                      <c:pt idx="2748">
                        <c:v>4.3967999999999998</c:v>
                      </c:pt>
                      <c:pt idx="2749">
                        <c:v>4.3984000000000005</c:v>
                      </c:pt>
                      <c:pt idx="2750">
                        <c:v>4.4000000000000004</c:v>
                      </c:pt>
                      <c:pt idx="2751">
                        <c:v>4.4016000000000002</c:v>
                      </c:pt>
                      <c:pt idx="2752">
                        <c:v>4.4032</c:v>
                      </c:pt>
                      <c:pt idx="2753">
                        <c:v>4.4047999999999998</c:v>
                      </c:pt>
                      <c:pt idx="2754">
                        <c:v>4.4064000000000005</c:v>
                      </c:pt>
                      <c:pt idx="2755">
                        <c:v>4.4080000000000004</c:v>
                      </c:pt>
                      <c:pt idx="2756">
                        <c:v>4.4096000000000002</c:v>
                      </c:pt>
                      <c:pt idx="2757">
                        <c:v>4.4112</c:v>
                      </c:pt>
                      <c:pt idx="2758">
                        <c:v>4.4127999999999998</c:v>
                      </c:pt>
                      <c:pt idx="2759">
                        <c:v>4.4144000000000005</c:v>
                      </c:pt>
                      <c:pt idx="2760">
                        <c:v>4.4160000000000004</c:v>
                      </c:pt>
                      <c:pt idx="2761">
                        <c:v>4.4176000000000002</c:v>
                      </c:pt>
                      <c:pt idx="2762">
                        <c:v>4.4192</c:v>
                      </c:pt>
                      <c:pt idx="2763">
                        <c:v>4.4207999999999998</c:v>
                      </c:pt>
                      <c:pt idx="2764">
                        <c:v>4.4224000000000006</c:v>
                      </c:pt>
                      <c:pt idx="2765">
                        <c:v>4.4240000000000004</c:v>
                      </c:pt>
                      <c:pt idx="2766">
                        <c:v>4.4256000000000002</c:v>
                      </c:pt>
                      <c:pt idx="2767">
                        <c:v>4.4272</c:v>
                      </c:pt>
                      <c:pt idx="2768">
                        <c:v>4.4287999999999998</c:v>
                      </c:pt>
                      <c:pt idx="2769">
                        <c:v>4.4304000000000006</c:v>
                      </c:pt>
                      <c:pt idx="2770">
                        <c:v>4.4320000000000004</c:v>
                      </c:pt>
                      <c:pt idx="2771">
                        <c:v>4.4336000000000002</c:v>
                      </c:pt>
                      <c:pt idx="2772">
                        <c:v>4.4352</c:v>
                      </c:pt>
                      <c:pt idx="2773">
                        <c:v>4.4367999999999999</c:v>
                      </c:pt>
                      <c:pt idx="2774">
                        <c:v>4.4384000000000006</c:v>
                      </c:pt>
                      <c:pt idx="2775">
                        <c:v>4.4400000000000004</c:v>
                      </c:pt>
                      <c:pt idx="2776">
                        <c:v>4.4416000000000002</c:v>
                      </c:pt>
                      <c:pt idx="2777">
                        <c:v>4.4432</c:v>
                      </c:pt>
                      <c:pt idx="2778">
                        <c:v>4.4447999999999999</c:v>
                      </c:pt>
                      <c:pt idx="2779">
                        <c:v>4.4464000000000006</c:v>
                      </c:pt>
                      <c:pt idx="2780">
                        <c:v>4.4480000000000004</c:v>
                      </c:pt>
                      <c:pt idx="2781">
                        <c:v>4.4496000000000002</c:v>
                      </c:pt>
                      <c:pt idx="2782">
                        <c:v>4.4512</c:v>
                      </c:pt>
                      <c:pt idx="2783">
                        <c:v>4.4527999999999999</c:v>
                      </c:pt>
                      <c:pt idx="2784">
                        <c:v>4.4544000000000006</c:v>
                      </c:pt>
                      <c:pt idx="2785">
                        <c:v>4.4560000000000004</c:v>
                      </c:pt>
                      <c:pt idx="2786">
                        <c:v>4.4576000000000002</c:v>
                      </c:pt>
                      <c:pt idx="2787">
                        <c:v>4.4592000000000001</c:v>
                      </c:pt>
                      <c:pt idx="2788">
                        <c:v>4.4607999999999999</c:v>
                      </c:pt>
                      <c:pt idx="2789">
                        <c:v>4.4624000000000006</c:v>
                      </c:pt>
                      <c:pt idx="2790">
                        <c:v>4.4640000000000004</c:v>
                      </c:pt>
                      <c:pt idx="2791">
                        <c:v>4.4656000000000002</c:v>
                      </c:pt>
                      <c:pt idx="2792">
                        <c:v>4.4672000000000001</c:v>
                      </c:pt>
                      <c:pt idx="2793">
                        <c:v>4.4687999999999999</c:v>
                      </c:pt>
                      <c:pt idx="2794">
                        <c:v>4.4704000000000006</c:v>
                      </c:pt>
                      <c:pt idx="2795">
                        <c:v>4.4720000000000004</c:v>
                      </c:pt>
                      <c:pt idx="2796">
                        <c:v>4.4736000000000002</c:v>
                      </c:pt>
                      <c:pt idx="2797">
                        <c:v>4.4752000000000001</c:v>
                      </c:pt>
                      <c:pt idx="2798">
                        <c:v>4.4767999999999999</c:v>
                      </c:pt>
                      <c:pt idx="2799">
                        <c:v>4.4784000000000006</c:v>
                      </c:pt>
                      <c:pt idx="2800">
                        <c:v>4.4800000000000004</c:v>
                      </c:pt>
                      <c:pt idx="2801">
                        <c:v>4.4816000000000003</c:v>
                      </c:pt>
                      <c:pt idx="2802">
                        <c:v>4.4832000000000001</c:v>
                      </c:pt>
                      <c:pt idx="2803">
                        <c:v>4.4847999999999999</c:v>
                      </c:pt>
                      <c:pt idx="2804">
                        <c:v>4.4864000000000006</c:v>
                      </c:pt>
                      <c:pt idx="2805">
                        <c:v>4.4880000000000004</c:v>
                      </c:pt>
                      <c:pt idx="2806">
                        <c:v>4.4896000000000003</c:v>
                      </c:pt>
                      <c:pt idx="2807">
                        <c:v>4.4912000000000001</c:v>
                      </c:pt>
                      <c:pt idx="2808">
                        <c:v>4.4927999999999999</c:v>
                      </c:pt>
                      <c:pt idx="2809">
                        <c:v>4.4944000000000006</c:v>
                      </c:pt>
                      <c:pt idx="2810">
                        <c:v>4.4960000000000004</c:v>
                      </c:pt>
                      <c:pt idx="2811">
                        <c:v>4.4976000000000003</c:v>
                      </c:pt>
                      <c:pt idx="2812">
                        <c:v>4.4992000000000001</c:v>
                      </c:pt>
                      <c:pt idx="2813">
                        <c:v>4.5007999999999999</c:v>
                      </c:pt>
                      <c:pt idx="2814">
                        <c:v>4.5024000000000006</c:v>
                      </c:pt>
                      <c:pt idx="2815">
                        <c:v>4.5040000000000004</c:v>
                      </c:pt>
                      <c:pt idx="2816">
                        <c:v>4.5056000000000003</c:v>
                      </c:pt>
                      <c:pt idx="2817">
                        <c:v>4.5072000000000001</c:v>
                      </c:pt>
                      <c:pt idx="2818">
                        <c:v>4.5087999999999999</c:v>
                      </c:pt>
                      <c:pt idx="2819">
                        <c:v>4.5104000000000006</c:v>
                      </c:pt>
                      <c:pt idx="2820">
                        <c:v>4.5120000000000005</c:v>
                      </c:pt>
                      <c:pt idx="2821">
                        <c:v>4.5136000000000003</c:v>
                      </c:pt>
                      <c:pt idx="2822">
                        <c:v>4.5152000000000001</c:v>
                      </c:pt>
                      <c:pt idx="2823">
                        <c:v>4.5167999999999999</c:v>
                      </c:pt>
                      <c:pt idx="2824">
                        <c:v>4.5184000000000006</c:v>
                      </c:pt>
                      <c:pt idx="2825">
                        <c:v>4.5200000000000005</c:v>
                      </c:pt>
                      <c:pt idx="2826">
                        <c:v>4.5216000000000003</c:v>
                      </c:pt>
                      <c:pt idx="2827">
                        <c:v>4.5232000000000001</c:v>
                      </c:pt>
                      <c:pt idx="2828">
                        <c:v>4.5247999999999999</c:v>
                      </c:pt>
                      <c:pt idx="2829">
                        <c:v>4.5264000000000006</c:v>
                      </c:pt>
                      <c:pt idx="2830">
                        <c:v>4.5280000000000005</c:v>
                      </c:pt>
                      <c:pt idx="2831">
                        <c:v>4.5296000000000003</c:v>
                      </c:pt>
                      <c:pt idx="2832">
                        <c:v>4.5312000000000001</c:v>
                      </c:pt>
                      <c:pt idx="2833">
                        <c:v>4.5327999999999999</c:v>
                      </c:pt>
                      <c:pt idx="2834">
                        <c:v>4.5344000000000007</c:v>
                      </c:pt>
                      <c:pt idx="2835">
                        <c:v>4.5360000000000005</c:v>
                      </c:pt>
                      <c:pt idx="2836">
                        <c:v>4.5376000000000003</c:v>
                      </c:pt>
                      <c:pt idx="2837">
                        <c:v>4.5392000000000001</c:v>
                      </c:pt>
                      <c:pt idx="2838">
                        <c:v>4.5407999999999999</c:v>
                      </c:pt>
                      <c:pt idx="2839">
                        <c:v>4.5424000000000007</c:v>
                      </c:pt>
                      <c:pt idx="2840">
                        <c:v>4.5440000000000005</c:v>
                      </c:pt>
                      <c:pt idx="2841">
                        <c:v>4.5456000000000003</c:v>
                      </c:pt>
                      <c:pt idx="2842">
                        <c:v>4.5472000000000001</c:v>
                      </c:pt>
                      <c:pt idx="2843">
                        <c:v>4.5488</c:v>
                      </c:pt>
                      <c:pt idx="2844">
                        <c:v>4.5503999999999998</c:v>
                      </c:pt>
                      <c:pt idx="2845">
                        <c:v>4.5520000000000005</c:v>
                      </c:pt>
                      <c:pt idx="2846">
                        <c:v>4.5536000000000003</c:v>
                      </c:pt>
                      <c:pt idx="2847">
                        <c:v>4.5552000000000001</c:v>
                      </c:pt>
                      <c:pt idx="2848">
                        <c:v>4.5568</c:v>
                      </c:pt>
                      <c:pt idx="2849">
                        <c:v>4.5583999999999998</c:v>
                      </c:pt>
                      <c:pt idx="2850">
                        <c:v>4.5600000000000005</c:v>
                      </c:pt>
                      <c:pt idx="2851">
                        <c:v>4.5616000000000003</c:v>
                      </c:pt>
                      <c:pt idx="2852">
                        <c:v>4.5632000000000001</c:v>
                      </c:pt>
                      <c:pt idx="2853">
                        <c:v>4.5648</c:v>
                      </c:pt>
                      <c:pt idx="2854">
                        <c:v>4.5663999999999998</c:v>
                      </c:pt>
                      <c:pt idx="2855">
                        <c:v>4.5680000000000005</c:v>
                      </c:pt>
                      <c:pt idx="2856">
                        <c:v>4.5696000000000003</c:v>
                      </c:pt>
                      <c:pt idx="2857">
                        <c:v>4.5712000000000002</c:v>
                      </c:pt>
                      <c:pt idx="2858">
                        <c:v>4.5728</c:v>
                      </c:pt>
                      <c:pt idx="2859">
                        <c:v>4.5743999999999998</c:v>
                      </c:pt>
                      <c:pt idx="2860">
                        <c:v>4.5760000000000005</c:v>
                      </c:pt>
                      <c:pt idx="2861">
                        <c:v>4.5776000000000003</c:v>
                      </c:pt>
                      <c:pt idx="2862">
                        <c:v>4.5792000000000002</c:v>
                      </c:pt>
                      <c:pt idx="2863">
                        <c:v>4.5808</c:v>
                      </c:pt>
                      <c:pt idx="2864">
                        <c:v>4.5823999999999998</c:v>
                      </c:pt>
                      <c:pt idx="2865">
                        <c:v>4.5840000000000005</c:v>
                      </c:pt>
                      <c:pt idx="2866">
                        <c:v>4.5856000000000003</c:v>
                      </c:pt>
                      <c:pt idx="2867">
                        <c:v>4.5872000000000002</c:v>
                      </c:pt>
                      <c:pt idx="2868">
                        <c:v>4.5888</c:v>
                      </c:pt>
                      <c:pt idx="2869">
                        <c:v>4.5903999999999998</c:v>
                      </c:pt>
                      <c:pt idx="2870">
                        <c:v>4.5920000000000005</c:v>
                      </c:pt>
                      <c:pt idx="2871">
                        <c:v>4.5936000000000003</c:v>
                      </c:pt>
                      <c:pt idx="2872">
                        <c:v>4.5952000000000002</c:v>
                      </c:pt>
                      <c:pt idx="2873">
                        <c:v>4.5968</c:v>
                      </c:pt>
                      <c:pt idx="2874">
                        <c:v>4.5983999999999998</c:v>
                      </c:pt>
                      <c:pt idx="2875">
                        <c:v>4.6000000000000005</c:v>
                      </c:pt>
                      <c:pt idx="2876">
                        <c:v>4.6016000000000004</c:v>
                      </c:pt>
                      <c:pt idx="2877">
                        <c:v>4.6032000000000002</c:v>
                      </c:pt>
                      <c:pt idx="2878">
                        <c:v>4.6048</c:v>
                      </c:pt>
                      <c:pt idx="2879">
                        <c:v>4.6063999999999998</c:v>
                      </c:pt>
                      <c:pt idx="2880">
                        <c:v>4.6080000000000005</c:v>
                      </c:pt>
                      <c:pt idx="2881">
                        <c:v>4.6096000000000004</c:v>
                      </c:pt>
                      <c:pt idx="2882">
                        <c:v>4.6112000000000002</c:v>
                      </c:pt>
                      <c:pt idx="2883">
                        <c:v>4.6128</c:v>
                      </c:pt>
                      <c:pt idx="2884">
                        <c:v>4.6143999999999998</c:v>
                      </c:pt>
                      <c:pt idx="2885">
                        <c:v>4.6160000000000005</c:v>
                      </c:pt>
                      <c:pt idx="2886">
                        <c:v>4.6176000000000004</c:v>
                      </c:pt>
                      <c:pt idx="2887">
                        <c:v>4.6192000000000002</c:v>
                      </c:pt>
                      <c:pt idx="2888">
                        <c:v>4.6208</c:v>
                      </c:pt>
                      <c:pt idx="2889">
                        <c:v>4.6223999999999998</c:v>
                      </c:pt>
                      <c:pt idx="2890">
                        <c:v>4.6240000000000006</c:v>
                      </c:pt>
                      <c:pt idx="2891">
                        <c:v>4.6256000000000004</c:v>
                      </c:pt>
                      <c:pt idx="2892">
                        <c:v>4.6272000000000002</c:v>
                      </c:pt>
                      <c:pt idx="2893">
                        <c:v>4.6288</c:v>
                      </c:pt>
                      <c:pt idx="2894">
                        <c:v>4.6303999999999998</c:v>
                      </c:pt>
                      <c:pt idx="2895">
                        <c:v>4.6320000000000006</c:v>
                      </c:pt>
                      <c:pt idx="2896">
                        <c:v>4.6336000000000004</c:v>
                      </c:pt>
                      <c:pt idx="2897">
                        <c:v>4.6352000000000002</c:v>
                      </c:pt>
                      <c:pt idx="2898">
                        <c:v>4.6368</c:v>
                      </c:pt>
                      <c:pt idx="2899">
                        <c:v>4.6383999999999999</c:v>
                      </c:pt>
                      <c:pt idx="2900">
                        <c:v>4.6400000000000006</c:v>
                      </c:pt>
                      <c:pt idx="2901">
                        <c:v>4.6416000000000004</c:v>
                      </c:pt>
                      <c:pt idx="2902">
                        <c:v>4.6432000000000002</c:v>
                      </c:pt>
                      <c:pt idx="2903">
                        <c:v>4.6448</c:v>
                      </c:pt>
                      <c:pt idx="2904">
                        <c:v>4.6463999999999999</c:v>
                      </c:pt>
                      <c:pt idx="2905">
                        <c:v>4.6480000000000006</c:v>
                      </c:pt>
                      <c:pt idx="2906">
                        <c:v>4.6496000000000004</c:v>
                      </c:pt>
                      <c:pt idx="2907">
                        <c:v>4.6512000000000002</c:v>
                      </c:pt>
                      <c:pt idx="2908">
                        <c:v>4.6528</c:v>
                      </c:pt>
                      <c:pt idx="2909">
                        <c:v>4.6543999999999999</c:v>
                      </c:pt>
                      <c:pt idx="2910">
                        <c:v>4.6560000000000006</c:v>
                      </c:pt>
                      <c:pt idx="2911">
                        <c:v>4.6576000000000004</c:v>
                      </c:pt>
                      <c:pt idx="2912">
                        <c:v>4.6592000000000002</c:v>
                      </c:pt>
                      <c:pt idx="2913">
                        <c:v>4.6608000000000001</c:v>
                      </c:pt>
                      <c:pt idx="2914">
                        <c:v>4.6623999999999999</c:v>
                      </c:pt>
                      <c:pt idx="2915">
                        <c:v>4.6640000000000006</c:v>
                      </c:pt>
                      <c:pt idx="2916">
                        <c:v>4.6656000000000004</c:v>
                      </c:pt>
                      <c:pt idx="2917">
                        <c:v>4.6672000000000002</c:v>
                      </c:pt>
                      <c:pt idx="2918">
                        <c:v>4.6688000000000001</c:v>
                      </c:pt>
                      <c:pt idx="2919">
                        <c:v>4.6703999999999999</c:v>
                      </c:pt>
                      <c:pt idx="2920">
                        <c:v>4.6720000000000006</c:v>
                      </c:pt>
                      <c:pt idx="2921">
                        <c:v>4.6736000000000004</c:v>
                      </c:pt>
                      <c:pt idx="2922">
                        <c:v>4.6752000000000002</c:v>
                      </c:pt>
                      <c:pt idx="2923">
                        <c:v>4.6768000000000001</c:v>
                      </c:pt>
                      <c:pt idx="2924">
                        <c:v>4.6783999999999999</c:v>
                      </c:pt>
                      <c:pt idx="2925">
                        <c:v>4.6800000000000006</c:v>
                      </c:pt>
                      <c:pt idx="2926">
                        <c:v>4.6816000000000004</c:v>
                      </c:pt>
                      <c:pt idx="2927">
                        <c:v>4.6832000000000003</c:v>
                      </c:pt>
                      <c:pt idx="2928">
                        <c:v>4.6848000000000001</c:v>
                      </c:pt>
                      <c:pt idx="2929">
                        <c:v>4.6863999999999999</c:v>
                      </c:pt>
                      <c:pt idx="2930">
                        <c:v>4.6880000000000006</c:v>
                      </c:pt>
                      <c:pt idx="2931">
                        <c:v>4.6896000000000004</c:v>
                      </c:pt>
                      <c:pt idx="2932">
                        <c:v>4.6912000000000003</c:v>
                      </c:pt>
                      <c:pt idx="2933">
                        <c:v>4.6928000000000001</c:v>
                      </c:pt>
                      <c:pt idx="2934">
                        <c:v>4.6943999999999999</c:v>
                      </c:pt>
                      <c:pt idx="2935">
                        <c:v>4.6960000000000006</c:v>
                      </c:pt>
                      <c:pt idx="2936">
                        <c:v>4.6976000000000004</c:v>
                      </c:pt>
                      <c:pt idx="2937">
                        <c:v>4.6992000000000003</c:v>
                      </c:pt>
                      <c:pt idx="2938">
                        <c:v>4.7008000000000001</c:v>
                      </c:pt>
                      <c:pt idx="2939">
                        <c:v>4.7023999999999999</c:v>
                      </c:pt>
                      <c:pt idx="2940">
                        <c:v>4.7040000000000006</c:v>
                      </c:pt>
                      <c:pt idx="2941">
                        <c:v>4.7056000000000004</c:v>
                      </c:pt>
                      <c:pt idx="2942">
                        <c:v>4.7072000000000003</c:v>
                      </c:pt>
                      <c:pt idx="2943">
                        <c:v>4.7088000000000001</c:v>
                      </c:pt>
                      <c:pt idx="2944">
                        <c:v>4.7103999999999999</c:v>
                      </c:pt>
                      <c:pt idx="2945">
                        <c:v>4.7120000000000006</c:v>
                      </c:pt>
                      <c:pt idx="2946">
                        <c:v>4.7136000000000005</c:v>
                      </c:pt>
                      <c:pt idx="2947">
                        <c:v>4.7152000000000003</c:v>
                      </c:pt>
                      <c:pt idx="2948">
                        <c:v>4.7168000000000001</c:v>
                      </c:pt>
                      <c:pt idx="2949">
                        <c:v>4.7183999999999999</c:v>
                      </c:pt>
                      <c:pt idx="2950">
                        <c:v>4.7200000000000006</c:v>
                      </c:pt>
                      <c:pt idx="2951">
                        <c:v>4.7216000000000005</c:v>
                      </c:pt>
                      <c:pt idx="2952">
                        <c:v>4.7232000000000003</c:v>
                      </c:pt>
                      <c:pt idx="2953">
                        <c:v>4.7248000000000001</c:v>
                      </c:pt>
                      <c:pt idx="2954">
                        <c:v>4.7263999999999999</c:v>
                      </c:pt>
                      <c:pt idx="2955">
                        <c:v>4.7280000000000006</c:v>
                      </c:pt>
                      <c:pt idx="2956">
                        <c:v>4.7296000000000005</c:v>
                      </c:pt>
                      <c:pt idx="2957">
                        <c:v>4.7312000000000003</c:v>
                      </c:pt>
                      <c:pt idx="2958">
                        <c:v>4.7328000000000001</c:v>
                      </c:pt>
                      <c:pt idx="2959">
                        <c:v>4.7343999999999999</c:v>
                      </c:pt>
                      <c:pt idx="2960">
                        <c:v>4.7360000000000007</c:v>
                      </c:pt>
                      <c:pt idx="2961">
                        <c:v>4.7376000000000005</c:v>
                      </c:pt>
                      <c:pt idx="2962">
                        <c:v>4.7392000000000003</c:v>
                      </c:pt>
                      <c:pt idx="2963">
                        <c:v>4.7408000000000001</c:v>
                      </c:pt>
                      <c:pt idx="2964">
                        <c:v>4.7423999999999999</c:v>
                      </c:pt>
                      <c:pt idx="2965">
                        <c:v>4.7440000000000007</c:v>
                      </c:pt>
                      <c:pt idx="2966">
                        <c:v>4.7456000000000005</c:v>
                      </c:pt>
                      <c:pt idx="2967">
                        <c:v>4.7472000000000003</c:v>
                      </c:pt>
                      <c:pt idx="2968">
                        <c:v>4.7488000000000001</c:v>
                      </c:pt>
                      <c:pt idx="2969">
                        <c:v>4.7504</c:v>
                      </c:pt>
                      <c:pt idx="2970">
                        <c:v>4.7520000000000007</c:v>
                      </c:pt>
                      <c:pt idx="2971">
                        <c:v>4.7536000000000005</c:v>
                      </c:pt>
                      <c:pt idx="2972">
                        <c:v>4.7552000000000003</c:v>
                      </c:pt>
                      <c:pt idx="2973">
                        <c:v>4.7568000000000001</c:v>
                      </c:pt>
                      <c:pt idx="2974">
                        <c:v>4.7584</c:v>
                      </c:pt>
                      <c:pt idx="2975">
                        <c:v>4.76</c:v>
                      </c:pt>
                      <c:pt idx="2976">
                        <c:v>4.7616000000000005</c:v>
                      </c:pt>
                      <c:pt idx="2977">
                        <c:v>4.7632000000000003</c:v>
                      </c:pt>
                      <c:pt idx="2978">
                        <c:v>4.7648000000000001</c:v>
                      </c:pt>
                      <c:pt idx="2979">
                        <c:v>4.7664</c:v>
                      </c:pt>
                      <c:pt idx="2980">
                        <c:v>4.7679999999999998</c:v>
                      </c:pt>
                      <c:pt idx="2981">
                        <c:v>4.7696000000000005</c:v>
                      </c:pt>
                      <c:pt idx="2982">
                        <c:v>4.7712000000000003</c:v>
                      </c:pt>
                      <c:pt idx="2983">
                        <c:v>4.7728000000000002</c:v>
                      </c:pt>
                      <c:pt idx="2984">
                        <c:v>4.7744</c:v>
                      </c:pt>
                      <c:pt idx="2985">
                        <c:v>4.7759999999999998</c:v>
                      </c:pt>
                      <c:pt idx="2986">
                        <c:v>4.7776000000000005</c:v>
                      </c:pt>
                      <c:pt idx="2987">
                        <c:v>4.7792000000000003</c:v>
                      </c:pt>
                      <c:pt idx="2988">
                        <c:v>4.7808000000000002</c:v>
                      </c:pt>
                      <c:pt idx="2989">
                        <c:v>4.7824</c:v>
                      </c:pt>
                      <c:pt idx="2990">
                        <c:v>4.7839999999999998</c:v>
                      </c:pt>
                      <c:pt idx="2991">
                        <c:v>4.7856000000000005</c:v>
                      </c:pt>
                      <c:pt idx="2992">
                        <c:v>4.7872000000000003</c:v>
                      </c:pt>
                      <c:pt idx="2993">
                        <c:v>4.7888000000000002</c:v>
                      </c:pt>
                      <c:pt idx="2994">
                        <c:v>4.7904</c:v>
                      </c:pt>
                      <c:pt idx="2995">
                        <c:v>4.7919999999999998</c:v>
                      </c:pt>
                      <c:pt idx="2996">
                        <c:v>4.7936000000000005</c:v>
                      </c:pt>
                      <c:pt idx="2997">
                        <c:v>4.7952000000000004</c:v>
                      </c:pt>
                      <c:pt idx="2998">
                        <c:v>4.7968000000000002</c:v>
                      </c:pt>
                      <c:pt idx="2999">
                        <c:v>4.7984</c:v>
                      </c:pt>
                      <c:pt idx="3000">
                        <c:v>4.8</c:v>
                      </c:pt>
                      <c:pt idx="3001">
                        <c:v>4.8016000000000005</c:v>
                      </c:pt>
                      <c:pt idx="3002">
                        <c:v>4.8032000000000004</c:v>
                      </c:pt>
                      <c:pt idx="3003">
                        <c:v>4.8048000000000002</c:v>
                      </c:pt>
                      <c:pt idx="3004">
                        <c:v>4.8064</c:v>
                      </c:pt>
                      <c:pt idx="3005">
                        <c:v>4.8079999999999998</c:v>
                      </c:pt>
                      <c:pt idx="3006">
                        <c:v>4.8096000000000005</c:v>
                      </c:pt>
                      <c:pt idx="3007">
                        <c:v>4.8112000000000004</c:v>
                      </c:pt>
                      <c:pt idx="3008">
                        <c:v>4.8128000000000002</c:v>
                      </c:pt>
                      <c:pt idx="3009">
                        <c:v>4.8144</c:v>
                      </c:pt>
                      <c:pt idx="3010">
                        <c:v>4.8159999999999998</c:v>
                      </c:pt>
                      <c:pt idx="3011">
                        <c:v>4.8176000000000005</c:v>
                      </c:pt>
                      <c:pt idx="3012">
                        <c:v>4.8192000000000004</c:v>
                      </c:pt>
                      <c:pt idx="3013">
                        <c:v>4.8208000000000002</c:v>
                      </c:pt>
                      <c:pt idx="3014">
                        <c:v>4.8224</c:v>
                      </c:pt>
                      <c:pt idx="3015">
                        <c:v>4.8239999999999998</c:v>
                      </c:pt>
                      <c:pt idx="3016">
                        <c:v>4.8256000000000006</c:v>
                      </c:pt>
                      <c:pt idx="3017">
                        <c:v>4.8272000000000004</c:v>
                      </c:pt>
                      <c:pt idx="3018">
                        <c:v>4.8288000000000002</c:v>
                      </c:pt>
                      <c:pt idx="3019">
                        <c:v>4.8304</c:v>
                      </c:pt>
                      <c:pt idx="3020">
                        <c:v>4.8319999999999999</c:v>
                      </c:pt>
                      <c:pt idx="3021">
                        <c:v>4.8336000000000006</c:v>
                      </c:pt>
                      <c:pt idx="3022">
                        <c:v>4.8352000000000004</c:v>
                      </c:pt>
                      <c:pt idx="3023">
                        <c:v>4.8368000000000002</c:v>
                      </c:pt>
                      <c:pt idx="3024">
                        <c:v>4.8384</c:v>
                      </c:pt>
                      <c:pt idx="3025">
                        <c:v>4.84</c:v>
                      </c:pt>
                      <c:pt idx="3026">
                        <c:v>4.8416000000000006</c:v>
                      </c:pt>
                      <c:pt idx="3027">
                        <c:v>4.8432000000000004</c:v>
                      </c:pt>
                      <c:pt idx="3028">
                        <c:v>4.8448000000000002</c:v>
                      </c:pt>
                      <c:pt idx="3029">
                        <c:v>4.8464</c:v>
                      </c:pt>
                      <c:pt idx="3030">
                        <c:v>4.8479999999999999</c:v>
                      </c:pt>
                      <c:pt idx="3031">
                        <c:v>4.8496000000000006</c:v>
                      </c:pt>
                      <c:pt idx="3032">
                        <c:v>4.8512000000000004</c:v>
                      </c:pt>
                      <c:pt idx="3033">
                        <c:v>4.8528000000000002</c:v>
                      </c:pt>
                      <c:pt idx="3034">
                        <c:v>4.8544</c:v>
                      </c:pt>
                      <c:pt idx="3035">
                        <c:v>4.8559999999999999</c:v>
                      </c:pt>
                      <c:pt idx="3036">
                        <c:v>4.8576000000000006</c:v>
                      </c:pt>
                      <c:pt idx="3037">
                        <c:v>4.8592000000000004</c:v>
                      </c:pt>
                      <c:pt idx="3038">
                        <c:v>4.8608000000000002</c:v>
                      </c:pt>
                      <c:pt idx="3039">
                        <c:v>4.8624000000000001</c:v>
                      </c:pt>
                      <c:pt idx="3040">
                        <c:v>4.8639999999999999</c:v>
                      </c:pt>
                      <c:pt idx="3041">
                        <c:v>4.8656000000000006</c:v>
                      </c:pt>
                      <c:pt idx="3042">
                        <c:v>4.8672000000000004</c:v>
                      </c:pt>
                      <c:pt idx="3043">
                        <c:v>4.8688000000000002</c:v>
                      </c:pt>
                      <c:pt idx="3044">
                        <c:v>4.8704000000000001</c:v>
                      </c:pt>
                      <c:pt idx="3045">
                        <c:v>4.8719999999999999</c:v>
                      </c:pt>
                      <c:pt idx="3046">
                        <c:v>4.8736000000000006</c:v>
                      </c:pt>
                      <c:pt idx="3047">
                        <c:v>4.8752000000000004</c:v>
                      </c:pt>
                      <c:pt idx="3048">
                        <c:v>4.8768000000000002</c:v>
                      </c:pt>
                      <c:pt idx="3049">
                        <c:v>4.8784000000000001</c:v>
                      </c:pt>
                      <c:pt idx="3050">
                        <c:v>4.88</c:v>
                      </c:pt>
                      <c:pt idx="3051">
                        <c:v>4.8816000000000006</c:v>
                      </c:pt>
                      <c:pt idx="3052">
                        <c:v>4.8832000000000004</c:v>
                      </c:pt>
                      <c:pt idx="3053">
                        <c:v>4.8848000000000003</c:v>
                      </c:pt>
                      <c:pt idx="3054">
                        <c:v>4.8864000000000001</c:v>
                      </c:pt>
                      <c:pt idx="3055">
                        <c:v>4.8879999999999999</c:v>
                      </c:pt>
                      <c:pt idx="3056">
                        <c:v>4.8896000000000006</c:v>
                      </c:pt>
                      <c:pt idx="3057">
                        <c:v>4.8912000000000004</c:v>
                      </c:pt>
                      <c:pt idx="3058">
                        <c:v>4.8928000000000003</c:v>
                      </c:pt>
                      <c:pt idx="3059">
                        <c:v>4.8944000000000001</c:v>
                      </c:pt>
                      <c:pt idx="3060">
                        <c:v>4.8959999999999999</c:v>
                      </c:pt>
                      <c:pt idx="3061">
                        <c:v>4.8976000000000006</c:v>
                      </c:pt>
                      <c:pt idx="3062">
                        <c:v>4.8992000000000004</c:v>
                      </c:pt>
                      <c:pt idx="3063">
                        <c:v>4.9008000000000003</c:v>
                      </c:pt>
                      <c:pt idx="3064">
                        <c:v>4.9024000000000001</c:v>
                      </c:pt>
                      <c:pt idx="3065">
                        <c:v>4.9039999999999999</c:v>
                      </c:pt>
                      <c:pt idx="3066">
                        <c:v>4.9056000000000006</c:v>
                      </c:pt>
                      <c:pt idx="3067">
                        <c:v>4.9072000000000005</c:v>
                      </c:pt>
                      <c:pt idx="3068">
                        <c:v>4.9088000000000003</c:v>
                      </c:pt>
                      <c:pt idx="3069">
                        <c:v>4.9104000000000001</c:v>
                      </c:pt>
                      <c:pt idx="3070">
                        <c:v>4.9119999999999999</c:v>
                      </c:pt>
                      <c:pt idx="3071">
                        <c:v>4.9136000000000006</c:v>
                      </c:pt>
                      <c:pt idx="3072">
                        <c:v>4.9152000000000005</c:v>
                      </c:pt>
                      <c:pt idx="3073">
                        <c:v>4.9168000000000003</c:v>
                      </c:pt>
                      <c:pt idx="3074">
                        <c:v>4.9184000000000001</c:v>
                      </c:pt>
                      <c:pt idx="3075">
                        <c:v>4.92</c:v>
                      </c:pt>
                      <c:pt idx="3076">
                        <c:v>4.9216000000000006</c:v>
                      </c:pt>
                      <c:pt idx="3077">
                        <c:v>4.9232000000000005</c:v>
                      </c:pt>
                      <c:pt idx="3078">
                        <c:v>4.9248000000000003</c:v>
                      </c:pt>
                      <c:pt idx="3079">
                        <c:v>4.9264000000000001</c:v>
                      </c:pt>
                      <c:pt idx="3080">
                        <c:v>4.9279999999999999</c:v>
                      </c:pt>
                      <c:pt idx="3081">
                        <c:v>4.9296000000000006</c:v>
                      </c:pt>
                      <c:pt idx="3082">
                        <c:v>4.9312000000000005</c:v>
                      </c:pt>
                      <c:pt idx="3083">
                        <c:v>4.9328000000000003</c:v>
                      </c:pt>
                      <c:pt idx="3084">
                        <c:v>4.9344000000000001</c:v>
                      </c:pt>
                      <c:pt idx="3085">
                        <c:v>4.9359999999999999</c:v>
                      </c:pt>
                      <c:pt idx="3086">
                        <c:v>4.9376000000000007</c:v>
                      </c:pt>
                      <c:pt idx="3087">
                        <c:v>4.9392000000000005</c:v>
                      </c:pt>
                      <c:pt idx="3088">
                        <c:v>4.9408000000000003</c:v>
                      </c:pt>
                      <c:pt idx="3089">
                        <c:v>4.9424000000000001</c:v>
                      </c:pt>
                      <c:pt idx="3090">
                        <c:v>4.944</c:v>
                      </c:pt>
                      <c:pt idx="3091">
                        <c:v>4.9456000000000007</c:v>
                      </c:pt>
                      <c:pt idx="3092">
                        <c:v>4.9472000000000005</c:v>
                      </c:pt>
                      <c:pt idx="3093">
                        <c:v>4.9488000000000003</c:v>
                      </c:pt>
                      <c:pt idx="3094">
                        <c:v>4.9504000000000001</c:v>
                      </c:pt>
                      <c:pt idx="3095">
                        <c:v>4.952</c:v>
                      </c:pt>
                      <c:pt idx="3096">
                        <c:v>4.9536000000000007</c:v>
                      </c:pt>
                      <c:pt idx="3097">
                        <c:v>4.9552000000000005</c:v>
                      </c:pt>
                      <c:pt idx="3098">
                        <c:v>4.9568000000000003</c:v>
                      </c:pt>
                      <c:pt idx="3099">
                        <c:v>4.9584000000000001</c:v>
                      </c:pt>
                      <c:pt idx="3100">
                        <c:v>4.96</c:v>
                      </c:pt>
                      <c:pt idx="3101">
                        <c:v>4.9616000000000007</c:v>
                      </c:pt>
                      <c:pt idx="3102">
                        <c:v>4.9632000000000005</c:v>
                      </c:pt>
                      <c:pt idx="3103">
                        <c:v>4.9648000000000003</c:v>
                      </c:pt>
                      <c:pt idx="3104">
                        <c:v>4.9664000000000001</c:v>
                      </c:pt>
                      <c:pt idx="3105">
                        <c:v>4.968</c:v>
                      </c:pt>
                      <c:pt idx="3106">
                        <c:v>4.9695999999999998</c:v>
                      </c:pt>
                      <c:pt idx="3107">
                        <c:v>4.9712000000000005</c:v>
                      </c:pt>
                      <c:pt idx="3108">
                        <c:v>4.9728000000000003</c:v>
                      </c:pt>
                      <c:pt idx="3109">
                        <c:v>4.9744000000000002</c:v>
                      </c:pt>
                      <c:pt idx="3110">
                        <c:v>4.976</c:v>
                      </c:pt>
                      <c:pt idx="3111">
                        <c:v>4.9775999999999998</c:v>
                      </c:pt>
                      <c:pt idx="3112">
                        <c:v>4.9792000000000005</c:v>
                      </c:pt>
                      <c:pt idx="3113">
                        <c:v>4.9808000000000003</c:v>
                      </c:pt>
                      <c:pt idx="3114">
                        <c:v>4.9824000000000002</c:v>
                      </c:pt>
                      <c:pt idx="3115">
                        <c:v>4.984</c:v>
                      </c:pt>
                      <c:pt idx="3116">
                        <c:v>4.9855999999999998</c:v>
                      </c:pt>
                      <c:pt idx="3117">
                        <c:v>4.9872000000000005</c:v>
                      </c:pt>
                      <c:pt idx="3118">
                        <c:v>4.9888000000000003</c:v>
                      </c:pt>
                      <c:pt idx="3119">
                        <c:v>4.9904000000000002</c:v>
                      </c:pt>
                      <c:pt idx="3120">
                        <c:v>4.992</c:v>
                      </c:pt>
                      <c:pt idx="3121">
                        <c:v>4.9935999999999998</c:v>
                      </c:pt>
                      <c:pt idx="3122">
                        <c:v>4.9952000000000005</c:v>
                      </c:pt>
                      <c:pt idx="3123">
                        <c:v>4.9968000000000004</c:v>
                      </c:pt>
                      <c:pt idx="3124">
                        <c:v>4.9984000000000002</c:v>
                      </c:pt>
                      <c:pt idx="3125">
                        <c:v>5</c:v>
                      </c:pt>
                      <c:pt idx="3126">
                        <c:v>5.0015999999999998</c:v>
                      </c:pt>
                      <c:pt idx="3127">
                        <c:v>5.0032000000000005</c:v>
                      </c:pt>
                      <c:pt idx="3128">
                        <c:v>5.0048000000000004</c:v>
                      </c:pt>
                      <c:pt idx="3129">
                        <c:v>5.0064000000000002</c:v>
                      </c:pt>
                      <c:pt idx="3130">
                        <c:v>5.008</c:v>
                      </c:pt>
                      <c:pt idx="3131">
                        <c:v>5.0095999999999998</c:v>
                      </c:pt>
                      <c:pt idx="3132">
                        <c:v>5.0112000000000005</c:v>
                      </c:pt>
                      <c:pt idx="3133">
                        <c:v>5.0128000000000004</c:v>
                      </c:pt>
                      <c:pt idx="3134">
                        <c:v>5.0144000000000002</c:v>
                      </c:pt>
                      <c:pt idx="3135">
                        <c:v>5.016</c:v>
                      </c:pt>
                      <c:pt idx="3136">
                        <c:v>5.0175999999999998</c:v>
                      </c:pt>
                      <c:pt idx="3137">
                        <c:v>5.0192000000000005</c:v>
                      </c:pt>
                      <c:pt idx="3138">
                        <c:v>5.0208000000000004</c:v>
                      </c:pt>
                      <c:pt idx="3139">
                        <c:v>5.0224000000000002</c:v>
                      </c:pt>
                      <c:pt idx="3140">
                        <c:v>5.024</c:v>
                      </c:pt>
                      <c:pt idx="3141">
                        <c:v>5.0255999999999998</c:v>
                      </c:pt>
                      <c:pt idx="3142">
                        <c:v>5.0272000000000006</c:v>
                      </c:pt>
                      <c:pt idx="3143">
                        <c:v>5.0288000000000004</c:v>
                      </c:pt>
                      <c:pt idx="3144">
                        <c:v>5.0304000000000002</c:v>
                      </c:pt>
                      <c:pt idx="3145">
                        <c:v>5.032</c:v>
                      </c:pt>
                      <c:pt idx="3146">
                        <c:v>5.0335999999999999</c:v>
                      </c:pt>
                      <c:pt idx="3147">
                        <c:v>5.0352000000000006</c:v>
                      </c:pt>
                      <c:pt idx="3148">
                        <c:v>5.0368000000000004</c:v>
                      </c:pt>
                      <c:pt idx="3149">
                        <c:v>5.0384000000000002</c:v>
                      </c:pt>
                      <c:pt idx="3150">
                        <c:v>5.04</c:v>
                      </c:pt>
                      <c:pt idx="3151">
                        <c:v>5.0415999999999999</c:v>
                      </c:pt>
                      <c:pt idx="3152">
                        <c:v>5.0432000000000006</c:v>
                      </c:pt>
                      <c:pt idx="3153">
                        <c:v>5.0448000000000004</c:v>
                      </c:pt>
                      <c:pt idx="3154">
                        <c:v>5.0464000000000002</c:v>
                      </c:pt>
                      <c:pt idx="3155">
                        <c:v>5.048</c:v>
                      </c:pt>
                      <c:pt idx="3156">
                        <c:v>5.0495999999999999</c:v>
                      </c:pt>
                      <c:pt idx="3157">
                        <c:v>5.0512000000000006</c:v>
                      </c:pt>
                      <c:pt idx="3158">
                        <c:v>5.0528000000000004</c:v>
                      </c:pt>
                      <c:pt idx="3159">
                        <c:v>5.0544000000000002</c:v>
                      </c:pt>
                      <c:pt idx="3160">
                        <c:v>5.056</c:v>
                      </c:pt>
                      <c:pt idx="3161">
                        <c:v>5.0575999999999999</c:v>
                      </c:pt>
                      <c:pt idx="3162">
                        <c:v>5.0592000000000006</c:v>
                      </c:pt>
                      <c:pt idx="3163">
                        <c:v>5.0608000000000004</c:v>
                      </c:pt>
                      <c:pt idx="3164">
                        <c:v>5.0624000000000002</c:v>
                      </c:pt>
                      <c:pt idx="3165">
                        <c:v>5.0640000000000001</c:v>
                      </c:pt>
                      <c:pt idx="3166">
                        <c:v>5.0655999999999999</c:v>
                      </c:pt>
                      <c:pt idx="3167">
                        <c:v>5.0672000000000006</c:v>
                      </c:pt>
                      <c:pt idx="3168">
                        <c:v>5.0688000000000004</c:v>
                      </c:pt>
                      <c:pt idx="3169">
                        <c:v>5.0704000000000002</c:v>
                      </c:pt>
                      <c:pt idx="3170">
                        <c:v>5.0720000000000001</c:v>
                      </c:pt>
                      <c:pt idx="3171">
                        <c:v>5.0735999999999999</c:v>
                      </c:pt>
                      <c:pt idx="3172">
                        <c:v>5.0752000000000006</c:v>
                      </c:pt>
                      <c:pt idx="3173">
                        <c:v>5.0768000000000004</c:v>
                      </c:pt>
                      <c:pt idx="3174">
                        <c:v>5.0784000000000002</c:v>
                      </c:pt>
                      <c:pt idx="3175">
                        <c:v>5.08</c:v>
                      </c:pt>
                      <c:pt idx="3176">
                        <c:v>5.0815999999999999</c:v>
                      </c:pt>
                      <c:pt idx="3177">
                        <c:v>5.0832000000000006</c:v>
                      </c:pt>
                      <c:pt idx="3178">
                        <c:v>5.0848000000000004</c:v>
                      </c:pt>
                      <c:pt idx="3179">
                        <c:v>5.0864000000000003</c:v>
                      </c:pt>
                      <c:pt idx="3180">
                        <c:v>5.0880000000000001</c:v>
                      </c:pt>
                      <c:pt idx="3181">
                        <c:v>5.0895999999999999</c:v>
                      </c:pt>
                      <c:pt idx="3182">
                        <c:v>5.0912000000000006</c:v>
                      </c:pt>
                      <c:pt idx="3183">
                        <c:v>5.0928000000000004</c:v>
                      </c:pt>
                      <c:pt idx="3184">
                        <c:v>5.0944000000000003</c:v>
                      </c:pt>
                      <c:pt idx="3185">
                        <c:v>5.0960000000000001</c:v>
                      </c:pt>
                      <c:pt idx="3186">
                        <c:v>5.0975999999999999</c:v>
                      </c:pt>
                      <c:pt idx="3187">
                        <c:v>5.0992000000000006</c:v>
                      </c:pt>
                      <c:pt idx="3188">
                        <c:v>5.1008000000000004</c:v>
                      </c:pt>
                      <c:pt idx="3189">
                        <c:v>5.1024000000000003</c:v>
                      </c:pt>
                      <c:pt idx="3190">
                        <c:v>5.1040000000000001</c:v>
                      </c:pt>
                      <c:pt idx="3191">
                        <c:v>5.1055999999999999</c:v>
                      </c:pt>
                      <c:pt idx="3192">
                        <c:v>5.1072000000000006</c:v>
                      </c:pt>
                      <c:pt idx="3193">
                        <c:v>5.1088000000000005</c:v>
                      </c:pt>
                      <c:pt idx="3194">
                        <c:v>5.1104000000000003</c:v>
                      </c:pt>
                      <c:pt idx="3195">
                        <c:v>5.1120000000000001</c:v>
                      </c:pt>
                      <c:pt idx="3196">
                        <c:v>5.1135999999999999</c:v>
                      </c:pt>
                      <c:pt idx="3197">
                        <c:v>5.1152000000000006</c:v>
                      </c:pt>
                      <c:pt idx="3198">
                        <c:v>5.1168000000000005</c:v>
                      </c:pt>
                      <c:pt idx="3199">
                        <c:v>5.1184000000000003</c:v>
                      </c:pt>
                      <c:pt idx="3200">
                        <c:v>5.12</c:v>
                      </c:pt>
                      <c:pt idx="3201">
                        <c:v>5.1215999999999999</c:v>
                      </c:pt>
                      <c:pt idx="3202">
                        <c:v>5.1232000000000006</c:v>
                      </c:pt>
                      <c:pt idx="3203">
                        <c:v>5.1248000000000005</c:v>
                      </c:pt>
                      <c:pt idx="3204">
                        <c:v>5.1264000000000003</c:v>
                      </c:pt>
                      <c:pt idx="3205">
                        <c:v>5.1280000000000001</c:v>
                      </c:pt>
                      <c:pt idx="3206">
                        <c:v>5.1295999999999999</c:v>
                      </c:pt>
                      <c:pt idx="3207">
                        <c:v>5.1312000000000006</c:v>
                      </c:pt>
                      <c:pt idx="3208">
                        <c:v>5.1328000000000005</c:v>
                      </c:pt>
                      <c:pt idx="3209">
                        <c:v>5.1344000000000003</c:v>
                      </c:pt>
                      <c:pt idx="3210">
                        <c:v>5.1360000000000001</c:v>
                      </c:pt>
                      <c:pt idx="3211">
                        <c:v>5.1375999999999999</c:v>
                      </c:pt>
                      <c:pt idx="3212">
                        <c:v>5.1392000000000007</c:v>
                      </c:pt>
                      <c:pt idx="3213">
                        <c:v>5.1408000000000005</c:v>
                      </c:pt>
                      <c:pt idx="3214">
                        <c:v>5.1424000000000003</c:v>
                      </c:pt>
                      <c:pt idx="3215">
                        <c:v>5.1440000000000001</c:v>
                      </c:pt>
                      <c:pt idx="3216">
                        <c:v>5.1456</c:v>
                      </c:pt>
                      <c:pt idx="3217">
                        <c:v>5.1472000000000007</c:v>
                      </c:pt>
                      <c:pt idx="3218">
                        <c:v>5.1488000000000005</c:v>
                      </c:pt>
                      <c:pt idx="3219">
                        <c:v>5.1504000000000003</c:v>
                      </c:pt>
                      <c:pt idx="3220">
                        <c:v>5.1520000000000001</c:v>
                      </c:pt>
                      <c:pt idx="3221">
                        <c:v>5.1536</c:v>
                      </c:pt>
                      <c:pt idx="3222">
                        <c:v>5.1552000000000007</c:v>
                      </c:pt>
                      <c:pt idx="3223">
                        <c:v>5.1568000000000005</c:v>
                      </c:pt>
                      <c:pt idx="3224">
                        <c:v>5.1584000000000003</c:v>
                      </c:pt>
                      <c:pt idx="3225">
                        <c:v>5.16</c:v>
                      </c:pt>
                      <c:pt idx="3226">
                        <c:v>5.1616</c:v>
                      </c:pt>
                      <c:pt idx="3227">
                        <c:v>5.1632000000000007</c:v>
                      </c:pt>
                      <c:pt idx="3228">
                        <c:v>5.1648000000000005</c:v>
                      </c:pt>
                      <c:pt idx="3229">
                        <c:v>5.1664000000000003</c:v>
                      </c:pt>
                      <c:pt idx="3230">
                        <c:v>5.1680000000000001</c:v>
                      </c:pt>
                      <c:pt idx="3231">
                        <c:v>5.1696</c:v>
                      </c:pt>
                      <c:pt idx="3232">
                        <c:v>5.1712000000000007</c:v>
                      </c:pt>
                      <c:pt idx="3233">
                        <c:v>5.1728000000000005</c:v>
                      </c:pt>
                      <c:pt idx="3234">
                        <c:v>5.1744000000000003</c:v>
                      </c:pt>
                      <c:pt idx="3235">
                        <c:v>5.1760000000000002</c:v>
                      </c:pt>
                      <c:pt idx="3236">
                        <c:v>5.1776</c:v>
                      </c:pt>
                      <c:pt idx="3237">
                        <c:v>5.1791999999999998</c:v>
                      </c:pt>
                      <c:pt idx="3238">
                        <c:v>5.1808000000000005</c:v>
                      </c:pt>
                      <c:pt idx="3239">
                        <c:v>5.1824000000000003</c:v>
                      </c:pt>
                      <c:pt idx="3240">
                        <c:v>5.1840000000000002</c:v>
                      </c:pt>
                      <c:pt idx="3241">
                        <c:v>5.1856</c:v>
                      </c:pt>
                      <c:pt idx="3242">
                        <c:v>5.1871999999999998</c:v>
                      </c:pt>
                      <c:pt idx="3243">
                        <c:v>5.1888000000000005</c:v>
                      </c:pt>
                      <c:pt idx="3244">
                        <c:v>5.1904000000000003</c:v>
                      </c:pt>
                      <c:pt idx="3245">
                        <c:v>5.1920000000000002</c:v>
                      </c:pt>
                      <c:pt idx="3246">
                        <c:v>5.1936</c:v>
                      </c:pt>
                      <c:pt idx="3247">
                        <c:v>5.1951999999999998</c:v>
                      </c:pt>
                      <c:pt idx="3248">
                        <c:v>5.1968000000000005</c:v>
                      </c:pt>
                      <c:pt idx="3249">
                        <c:v>5.1984000000000004</c:v>
                      </c:pt>
                      <c:pt idx="3250">
                        <c:v>5.2</c:v>
                      </c:pt>
                      <c:pt idx="3251">
                        <c:v>5.2016</c:v>
                      </c:pt>
                      <c:pt idx="3252">
                        <c:v>5.2031999999999998</c:v>
                      </c:pt>
                      <c:pt idx="3253">
                        <c:v>5.2048000000000005</c:v>
                      </c:pt>
                      <c:pt idx="3254">
                        <c:v>5.2064000000000004</c:v>
                      </c:pt>
                      <c:pt idx="3255">
                        <c:v>5.2080000000000002</c:v>
                      </c:pt>
                      <c:pt idx="3256">
                        <c:v>5.2096</c:v>
                      </c:pt>
                      <c:pt idx="3257">
                        <c:v>5.2111999999999998</c:v>
                      </c:pt>
                      <c:pt idx="3258">
                        <c:v>5.2128000000000005</c:v>
                      </c:pt>
                      <c:pt idx="3259">
                        <c:v>5.2144000000000004</c:v>
                      </c:pt>
                      <c:pt idx="3260">
                        <c:v>5.2160000000000002</c:v>
                      </c:pt>
                      <c:pt idx="3261">
                        <c:v>5.2176</c:v>
                      </c:pt>
                      <c:pt idx="3262">
                        <c:v>5.2191999999999998</c:v>
                      </c:pt>
                      <c:pt idx="3263">
                        <c:v>5.2208000000000006</c:v>
                      </c:pt>
                      <c:pt idx="3264">
                        <c:v>5.2224000000000004</c:v>
                      </c:pt>
                      <c:pt idx="3265">
                        <c:v>5.2240000000000002</c:v>
                      </c:pt>
                      <c:pt idx="3266">
                        <c:v>5.2256</c:v>
                      </c:pt>
                      <c:pt idx="3267">
                        <c:v>5.2271999999999998</c:v>
                      </c:pt>
                      <c:pt idx="3268">
                        <c:v>5.2288000000000006</c:v>
                      </c:pt>
                      <c:pt idx="3269">
                        <c:v>5.2304000000000004</c:v>
                      </c:pt>
                      <c:pt idx="3270">
                        <c:v>5.2320000000000002</c:v>
                      </c:pt>
                      <c:pt idx="3271">
                        <c:v>5.2336</c:v>
                      </c:pt>
                      <c:pt idx="3272">
                        <c:v>5.2351999999999999</c:v>
                      </c:pt>
                      <c:pt idx="3273">
                        <c:v>5.2368000000000006</c:v>
                      </c:pt>
                      <c:pt idx="3274">
                        <c:v>5.2384000000000004</c:v>
                      </c:pt>
                      <c:pt idx="3275">
                        <c:v>5.24</c:v>
                      </c:pt>
                      <c:pt idx="3276">
                        <c:v>5.2416</c:v>
                      </c:pt>
                      <c:pt idx="3277">
                        <c:v>5.2431999999999999</c:v>
                      </c:pt>
                      <c:pt idx="3278">
                        <c:v>5.2448000000000006</c:v>
                      </c:pt>
                      <c:pt idx="3279">
                        <c:v>5.2464000000000004</c:v>
                      </c:pt>
                      <c:pt idx="3280">
                        <c:v>5.2480000000000002</c:v>
                      </c:pt>
                      <c:pt idx="3281">
                        <c:v>5.2496</c:v>
                      </c:pt>
                      <c:pt idx="3282">
                        <c:v>5.2511999999999999</c:v>
                      </c:pt>
                      <c:pt idx="3283">
                        <c:v>5.2528000000000006</c:v>
                      </c:pt>
                      <c:pt idx="3284">
                        <c:v>5.2544000000000004</c:v>
                      </c:pt>
                      <c:pt idx="3285">
                        <c:v>5.2560000000000002</c:v>
                      </c:pt>
                      <c:pt idx="3286">
                        <c:v>5.2576000000000001</c:v>
                      </c:pt>
                      <c:pt idx="3287">
                        <c:v>5.2591999999999999</c:v>
                      </c:pt>
                      <c:pt idx="3288">
                        <c:v>5.2608000000000006</c:v>
                      </c:pt>
                      <c:pt idx="3289">
                        <c:v>5.2624000000000004</c:v>
                      </c:pt>
                      <c:pt idx="3290">
                        <c:v>5.2640000000000002</c:v>
                      </c:pt>
                      <c:pt idx="3291">
                        <c:v>5.2656000000000001</c:v>
                      </c:pt>
                      <c:pt idx="3292">
                        <c:v>5.2671999999999999</c:v>
                      </c:pt>
                      <c:pt idx="3293">
                        <c:v>5.2688000000000006</c:v>
                      </c:pt>
                      <c:pt idx="3294">
                        <c:v>5.2704000000000004</c:v>
                      </c:pt>
                      <c:pt idx="3295">
                        <c:v>5.2720000000000002</c:v>
                      </c:pt>
                      <c:pt idx="3296">
                        <c:v>5.2736000000000001</c:v>
                      </c:pt>
                      <c:pt idx="3297">
                        <c:v>5.2751999999999999</c:v>
                      </c:pt>
                      <c:pt idx="3298">
                        <c:v>5.2768000000000006</c:v>
                      </c:pt>
                      <c:pt idx="3299">
                        <c:v>5.2784000000000004</c:v>
                      </c:pt>
                      <c:pt idx="3300">
                        <c:v>5.28</c:v>
                      </c:pt>
                      <c:pt idx="3301">
                        <c:v>5.2816000000000001</c:v>
                      </c:pt>
                      <c:pt idx="3302">
                        <c:v>5.2831999999999999</c:v>
                      </c:pt>
                      <c:pt idx="3303">
                        <c:v>5.2848000000000006</c:v>
                      </c:pt>
                      <c:pt idx="3304">
                        <c:v>5.2864000000000004</c:v>
                      </c:pt>
                      <c:pt idx="3305">
                        <c:v>5.2880000000000003</c:v>
                      </c:pt>
                      <c:pt idx="3306">
                        <c:v>5.2896000000000001</c:v>
                      </c:pt>
                      <c:pt idx="3307">
                        <c:v>5.2911999999999999</c:v>
                      </c:pt>
                      <c:pt idx="3308">
                        <c:v>5.2928000000000006</c:v>
                      </c:pt>
                      <c:pt idx="3309">
                        <c:v>5.2944000000000004</c:v>
                      </c:pt>
                      <c:pt idx="3310">
                        <c:v>5.2960000000000003</c:v>
                      </c:pt>
                      <c:pt idx="3311">
                        <c:v>5.2976000000000001</c:v>
                      </c:pt>
                      <c:pt idx="3312">
                        <c:v>5.2991999999999999</c:v>
                      </c:pt>
                      <c:pt idx="3313">
                        <c:v>5.3008000000000006</c:v>
                      </c:pt>
                      <c:pt idx="3314">
                        <c:v>5.3024000000000004</c:v>
                      </c:pt>
                      <c:pt idx="3315">
                        <c:v>5.3040000000000003</c:v>
                      </c:pt>
                      <c:pt idx="3316">
                        <c:v>5.3056000000000001</c:v>
                      </c:pt>
                      <c:pt idx="3317">
                        <c:v>5.3071999999999999</c:v>
                      </c:pt>
                      <c:pt idx="3318">
                        <c:v>5.3088000000000006</c:v>
                      </c:pt>
                      <c:pt idx="3319">
                        <c:v>5.3104000000000005</c:v>
                      </c:pt>
                      <c:pt idx="3320">
                        <c:v>5.3120000000000003</c:v>
                      </c:pt>
                      <c:pt idx="3321">
                        <c:v>5.3136000000000001</c:v>
                      </c:pt>
                      <c:pt idx="3322">
                        <c:v>5.3151999999999999</c:v>
                      </c:pt>
                      <c:pt idx="3323">
                        <c:v>5.3168000000000006</c:v>
                      </c:pt>
                      <c:pt idx="3324">
                        <c:v>5.3184000000000005</c:v>
                      </c:pt>
                      <c:pt idx="3325">
                        <c:v>5.32</c:v>
                      </c:pt>
                      <c:pt idx="3326">
                        <c:v>5.3216000000000001</c:v>
                      </c:pt>
                      <c:pt idx="3327">
                        <c:v>5.3231999999999999</c:v>
                      </c:pt>
                      <c:pt idx="3328">
                        <c:v>5.3248000000000006</c:v>
                      </c:pt>
                      <c:pt idx="3329">
                        <c:v>5.3264000000000005</c:v>
                      </c:pt>
                      <c:pt idx="3330">
                        <c:v>5.3280000000000003</c:v>
                      </c:pt>
                      <c:pt idx="3331">
                        <c:v>5.3296000000000001</c:v>
                      </c:pt>
                      <c:pt idx="3332">
                        <c:v>5.3311999999999999</c:v>
                      </c:pt>
                      <c:pt idx="3333">
                        <c:v>5.3328000000000007</c:v>
                      </c:pt>
                      <c:pt idx="3334">
                        <c:v>5.3344000000000005</c:v>
                      </c:pt>
                      <c:pt idx="3335">
                        <c:v>5.3360000000000003</c:v>
                      </c:pt>
                      <c:pt idx="3336">
                        <c:v>5.3376000000000001</c:v>
                      </c:pt>
                      <c:pt idx="3337">
                        <c:v>5.3391999999999999</c:v>
                      </c:pt>
                      <c:pt idx="3338">
                        <c:v>5.3408000000000007</c:v>
                      </c:pt>
                      <c:pt idx="3339">
                        <c:v>5.3424000000000005</c:v>
                      </c:pt>
                      <c:pt idx="3340">
                        <c:v>5.3440000000000003</c:v>
                      </c:pt>
                      <c:pt idx="3341">
                        <c:v>5.3456000000000001</c:v>
                      </c:pt>
                      <c:pt idx="3342">
                        <c:v>5.3472</c:v>
                      </c:pt>
                      <c:pt idx="3343">
                        <c:v>5.3488000000000007</c:v>
                      </c:pt>
                      <c:pt idx="3344">
                        <c:v>5.3504000000000005</c:v>
                      </c:pt>
                      <c:pt idx="3345">
                        <c:v>5.3520000000000003</c:v>
                      </c:pt>
                      <c:pt idx="3346">
                        <c:v>5.3536000000000001</c:v>
                      </c:pt>
                      <c:pt idx="3347">
                        <c:v>5.3552</c:v>
                      </c:pt>
                      <c:pt idx="3348">
                        <c:v>5.3568000000000007</c:v>
                      </c:pt>
                      <c:pt idx="3349">
                        <c:v>5.3584000000000005</c:v>
                      </c:pt>
                      <c:pt idx="3350">
                        <c:v>5.36</c:v>
                      </c:pt>
                      <c:pt idx="3351">
                        <c:v>5.3616000000000001</c:v>
                      </c:pt>
                      <c:pt idx="3352">
                        <c:v>5.3632</c:v>
                      </c:pt>
                      <c:pt idx="3353">
                        <c:v>5.3648000000000007</c:v>
                      </c:pt>
                      <c:pt idx="3354">
                        <c:v>5.3664000000000005</c:v>
                      </c:pt>
                      <c:pt idx="3355">
                        <c:v>5.3680000000000003</c:v>
                      </c:pt>
                      <c:pt idx="3356">
                        <c:v>5.3696000000000002</c:v>
                      </c:pt>
                      <c:pt idx="3357">
                        <c:v>5.3712</c:v>
                      </c:pt>
                      <c:pt idx="3358">
                        <c:v>5.3728000000000007</c:v>
                      </c:pt>
                      <c:pt idx="3359">
                        <c:v>5.3744000000000005</c:v>
                      </c:pt>
                      <c:pt idx="3360">
                        <c:v>5.3760000000000003</c:v>
                      </c:pt>
                      <c:pt idx="3361">
                        <c:v>5.3776000000000002</c:v>
                      </c:pt>
                      <c:pt idx="3362">
                        <c:v>5.3792</c:v>
                      </c:pt>
                      <c:pt idx="3363">
                        <c:v>5.3808000000000007</c:v>
                      </c:pt>
                      <c:pt idx="3364">
                        <c:v>5.3824000000000005</c:v>
                      </c:pt>
                      <c:pt idx="3365">
                        <c:v>5.3840000000000003</c:v>
                      </c:pt>
                      <c:pt idx="3366">
                        <c:v>5.3856000000000002</c:v>
                      </c:pt>
                      <c:pt idx="3367">
                        <c:v>5.3872</c:v>
                      </c:pt>
                      <c:pt idx="3368">
                        <c:v>5.3888000000000007</c:v>
                      </c:pt>
                      <c:pt idx="3369">
                        <c:v>5.3904000000000005</c:v>
                      </c:pt>
                      <c:pt idx="3370">
                        <c:v>5.3920000000000003</c:v>
                      </c:pt>
                      <c:pt idx="3371">
                        <c:v>5.3936000000000002</c:v>
                      </c:pt>
                      <c:pt idx="3372">
                        <c:v>5.3952</c:v>
                      </c:pt>
                      <c:pt idx="3373">
                        <c:v>5.3967999999999998</c:v>
                      </c:pt>
                      <c:pt idx="3374">
                        <c:v>5.3984000000000005</c:v>
                      </c:pt>
                      <c:pt idx="3375">
                        <c:v>5.4</c:v>
                      </c:pt>
                      <c:pt idx="3376">
                        <c:v>5.4016000000000002</c:v>
                      </c:pt>
                      <c:pt idx="3377">
                        <c:v>5.4032</c:v>
                      </c:pt>
                      <c:pt idx="3378">
                        <c:v>5.4047999999999998</c:v>
                      </c:pt>
                      <c:pt idx="3379">
                        <c:v>5.4064000000000005</c:v>
                      </c:pt>
                      <c:pt idx="3380">
                        <c:v>5.4080000000000004</c:v>
                      </c:pt>
                      <c:pt idx="3381">
                        <c:v>5.4096000000000002</c:v>
                      </c:pt>
                      <c:pt idx="3382">
                        <c:v>5.4112</c:v>
                      </c:pt>
                      <c:pt idx="3383">
                        <c:v>5.4127999999999998</c:v>
                      </c:pt>
                      <c:pt idx="3384">
                        <c:v>5.4144000000000005</c:v>
                      </c:pt>
                      <c:pt idx="3385">
                        <c:v>5.4160000000000004</c:v>
                      </c:pt>
                      <c:pt idx="3386">
                        <c:v>5.4176000000000002</c:v>
                      </c:pt>
                      <c:pt idx="3387">
                        <c:v>5.4192</c:v>
                      </c:pt>
                      <c:pt idx="3388">
                        <c:v>5.4207999999999998</c:v>
                      </c:pt>
                      <c:pt idx="3389">
                        <c:v>5.4224000000000006</c:v>
                      </c:pt>
                      <c:pt idx="3390">
                        <c:v>5.4240000000000004</c:v>
                      </c:pt>
                      <c:pt idx="3391">
                        <c:v>5.4256000000000002</c:v>
                      </c:pt>
                      <c:pt idx="3392">
                        <c:v>5.4272</c:v>
                      </c:pt>
                      <c:pt idx="3393">
                        <c:v>5.4287999999999998</c:v>
                      </c:pt>
                      <c:pt idx="3394">
                        <c:v>5.4304000000000006</c:v>
                      </c:pt>
                      <c:pt idx="3395">
                        <c:v>5.4320000000000004</c:v>
                      </c:pt>
                      <c:pt idx="3396">
                        <c:v>5.4336000000000002</c:v>
                      </c:pt>
                      <c:pt idx="3397">
                        <c:v>5.4352</c:v>
                      </c:pt>
                      <c:pt idx="3398">
                        <c:v>5.4367999999999999</c:v>
                      </c:pt>
                      <c:pt idx="3399">
                        <c:v>5.4384000000000006</c:v>
                      </c:pt>
                      <c:pt idx="3400">
                        <c:v>5.44</c:v>
                      </c:pt>
                      <c:pt idx="3401">
                        <c:v>5.4416000000000002</c:v>
                      </c:pt>
                      <c:pt idx="3402">
                        <c:v>5.4432</c:v>
                      </c:pt>
                      <c:pt idx="3403">
                        <c:v>5.4447999999999999</c:v>
                      </c:pt>
                      <c:pt idx="3404">
                        <c:v>5.4464000000000006</c:v>
                      </c:pt>
                      <c:pt idx="3405">
                        <c:v>5.4480000000000004</c:v>
                      </c:pt>
                      <c:pt idx="3406">
                        <c:v>5.4496000000000002</c:v>
                      </c:pt>
                      <c:pt idx="3407">
                        <c:v>5.4512</c:v>
                      </c:pt>
                      <c:pt idx="3408">
                        <c:v>5.4527999999999999</c:v>
                      </c:pt>
                      <c:pt idx="3409">
                        <c:v>5.4544000000000006</c:v>
                      </c:pt>
                      <c:pt idx="3410">
                        <c:v>5.4560000000000004</c:v>
                      </c:pt>
                      <c:pt idx="3411">
                        <c:v>5.4576000000000002</c:v>
                      </c:pt>
                      <c:pt idx="3412">
                        <c:v>5.4592000000000001</c:v>
                      </c:pt>
                      <c:pt idx="3413">
                        <c:v>5.4607999999999999</c:v>
                      </c:pt>
                      <c:pt idx="3414">
                        <c:v>5.4624000000000006</c:v>
                      </c:pt>
                      <c:pt idx="3415">
                        <c:v>5.4640000000000004</c:v>
                      </c:pt>
                      <c:pt idx="3416">
                        <c:v>5.4656000000000002</c:v>
                      </c:pt>
                      <c:pt idx="3417">
                        <c:v>5.4672000000000001</c:v>
                      </c:pt>
                      <c:pt idx="3418">
                        <c:v>5.4687999999999999</c:v>
                      </c:pt>
                      <c:pt idx="3419">
                        <c:v>5.4704000000000006</c:v>
                      </c:pt>
                      <c:pt idx="3420">
                        <c:v>5.4720000000000004</c:v>
                      </c:pt>
                      <c:pt idx="3421">
                        <c:v>5.4736000000000002</c:v>
                      </c:pt>
                      <c:pt idx="3422">
                        <c:v>5.4752000000000001</c:v>
                      </c:pt>
                      <c:pt idx="3423">
                        <c:v>5.4767999999999999</c:v>
                      </c:pt>
                      <c:pt idx="3424">
                        <c:v>5.4784000000000006</c:v>
                      </c:pt>
                      <c:pt idx="3425">
                        <c:v>5.48</c:v>
                      </c:pt>
                      <c:pt idx="3426">
                        <c:v>5.4816000000000003</c:v>
                      </c:pt>
                      <c:pt idx="3427">
                        <c:v>5.4832000000000001</c:v>
                      </c:pt>
                      <c:pt idx="3428">
                        <c:v>5.4847999999999999</c:v>
                      </c:pt>
                      <c:pt idx="3429">
                        <c:v>5.4864000000000006</c:v>
                      </c:pt>
                      <c:pt idx="3430">
                        <c:v>5.4880000000000004</c:v>
                      </c:pt>
                      <c:pt idx="3431">
                        <c:v>5.4896000000000003</c:v>
                      </c:pt>
                      <c:pt idx="3432">
                        <c:v>5.4912000000000001</c:v>
                      </c:pt>
                      <c:pt idx="3433">
                        <c:v>5.4927999999999999</c:v>
                      </c:pt>
                      <c:pt idx="3434">
                        <c:v>5.4944000000000006</c:v>
                      </c:pt>
                      <c:pt idx="3435">
                        <c:v>5.4960000000000004</c:v>
                      </c:pt>
                      <c:pt idx="3436">
                        <c:v>5.4976000000000003</c:v>
                      </c:pt>
                      <c:pt idx="3437">
                        <c:v>5.4992000000000001</c:v>
                      </c:pt>
                      <c:pt idx="3438">
                        <c:v>5.5007999999999999</c:v>
                      </c:pt>
                      <c:pt idx="3439">
                        <c:v>5.5024000000000006</c:v>
                      </c:pt>
                      <c:pt idx="3440">
                        <c:v>5.5040000000000004</c:v>
                      </c:pt>
                      <c:pt idx="3441">
                        <c:v>5.5056000000000003</c:v>
                      </c:pt>
                      <c:pt idx="3442">
                        <c:v>5.5072000000000001</c:v>
                      </c:pt>
                      <c:pt idx="3443">
                        <c:v>5.5087999999999999</c:v>
                      </c:pt>
                      <c:pt idx="3444">
                        <c:v>5.5104000000000006</c:v>
                      </c:pt>
                      <c:pt idx="3445">
                        <c:v>5.5120000000000005</c:v>
                      </c:pt>
                      <c:pt idx="3446">
                        <c:v>5.5136000000000003</c:v>
                      </c:pt>
                      <c:pt idx="3447">
                        <c:v>5.5152000000000001</c:v>
                      </c:pt>
                      <c:pt idx="3448">
                        <c:v>5.5167999999999999</c:v>
                      </c:pt>
                      <c:pt idx="3449">
                        <c:v>5.5184000000000006</c:v>
                      </c:pt>
                      <c:pt idx="3450">
                        <c:v>5.5200000000000005</c:v>
                      </c:pt>
                      <c:pt idx="3451">
                        <c:v>5.5216000000000003</c:v>
                      </c:pt>
                      <c:pt idx="3452">
                        <c:v>5.5232000000000001</c:v>
                      </c:pt>
                      <c:pt idx="3453">
                        <c:v>5.5247999999999999</c:v>
                      </c:pt>
                      <c:pt idx="3454">
                        <c:v>5.5264000000000006</c:v>
                      </c:pt>
                      <c:pt idx="3455">
                        <c:v>5.5280000000000005</c:v>
                      </c:pt>
                      <c:pt idx="3456">
                        <c:v>5.5296000000000003</c:v>
                      </c:pt>
                      <c:pt idx="3457">
                        <c:v>5.5312000000000001</c:v>
                      </c:pt>
                      <c:pt idx="3458">
                        <c:v>5.5327999999999999</c:v>
                      </c:pt>
                      <c:pt idx="3459">
                        <c:v>5.5344000000000007</c:v>
                      </c:pt>
                      <c:pt idx="3460">
                        <c:v>5.5360000000000005</c:v>
                      </c:pt>
                      <c:pt idx="3461">
                        <c:v>5.5376000000000003</c:v>
                      </c:pt>
                      <c:pt idx="3462">
                        <c:v>5.5392000000000001</c:v>
                      </c:pt>
                      <c:pt idx="3463">
                        <c:v>5.5407999999999999</c:v>
                      </c:pt>
                      <c:pt idx="3464">
                        <c:v>5.5424000000000007</c:v>
                      </c:pt>
                      <c:pt idx="3465">
                        <c:v>5.5440000000000005</c:v>
                      </c:pt>
                      <c:pt idx="3466">
                        <c:v>5.5456000000000003</c:v>
                      </c:pt>
                      <c:pt idx="3467">
                        <c:v>5.5472000000000001</c:v>
                      </c:pt>
                      <c:pt idx="3468">
                        <c:v>5.5488</c:v>
                      </c:pt>
                      <c:pt idx="3469">
                        <c:v>5.5504000000000007</c:v>
                      </c:pt>
                      <c:pt idx="3470">
                        <c:v>5.5520000000000005</c:v>
                      </c:pt>
                      <c:pt idx="3471">
                        <c:v>5.5536000000000003</c:v>
                      </c:pt>
                      <c:pt idx="3472">
                        <c:v>5.5552000000000001</c:v>
                      </c:pt>
                      <c:pt idx="3473">
                        <c:v>5.5568</c:v>
                      </c:pt>
                      <c:pt idx="3474">
                        <c:v>5.5584000000000007</c:v>
                      </c:pt>
                      <c:pt idx="3475">
                        <c:v>5.5600000000000005</c:v>
                      </c:pt>
                      <c:pt idx="3476">
                        <c:v>5.5616000000000003</c:v>
                      </c:pt>
                      <c:pt idx="3477">
                        <c:v>5.5632000000000001</c:v>
                      </c:pt>
                      <c:pt idx="3478">
                        <c:v>5.5648</c:v>
                      </c:pt>
                      <c:pt idx="3479">
                        <c:v>5.5664000000000007</c:v>
                      </c:pt>
                      <c:pt idx="3480">
                        <c:v>5.5680000000000005</c:v>
                      </c:pt>
                      <c:pt idx="3481">
                        <c:v>5.5696000000000003</c:v>
                      </c:pt>
                      <c:pt idx="3482">
                        <c:v>5.5712000000000002</c:v>
                      </c:pt>
                      <c:pt idx="3483">
                        <c:v>5.5728</c:v>
                      </c:pt>
                      <c:pt idx="3484">
                        <c:v>5.5744000000000007</c:v>
                      </c:pt>
                      <c:pt idx="3485">
                        <c:v>5.5760000000000005</c:v>
                      </c:pt>
                      <c:pt idx="3486">
                        <c:v>5.5776000000000003</c:v>
                      </c:pt>
                      <c:pt idx="3487">
                        <c:v>5.5792000000000002</c:v>
                      </c:pt>
                      <c:pt idx="3488">
                        <c:v>5.5808</c:v>
                      </c:pt>
                      <c:pt idx="3489">
                        <c:v>5.5824000000000007</c:v>
                      </c:pt>
                      <c:pt idx="3490">
                        <c:v>5.5840000000000005</c:v>
                      </c:pt>
                      <c:pt idx="3491">
                        <c:v>5.5856000000000003</c:v>
                      </c:pt>
                      <c:pt idx="3492">
                        <c:v>5.5872000000000002</c:v>
                      </c:pt>
                      <c:pt idx="3493">
                        <c:v>5.5888</c:v>
                      </c:pt>
                      <c:pt idx="3494">
                        <c:v>5.5904000000000007</c:v>
                      </c:pt>
                      <c:pt idx="3495">
                        <c:v>5.5920000000000005</c:v>
                      </c:pt>
                      <c:pt idx="3496">
                        <c:v>5.5936000000000003</c:v>
                      </c:pt>
                      <c:pt idx="3497">
                        <c:v>5.5952000000000002</c:v>
                      </c:pt>
                      <c:pt idx="3498">
                        <c:v>5.5968</c:v>
                      </c:pt>
                      <c:pt idx="3499">
                        <c:v>5.5984000000000007</c:v>
                      </c:pt>
                      <c:pt idx="3500">
                        <c:v>5.6000000000000005</c:v>
                      </c:pt>
                      <c:pt idx="3501">
                        <c:v>5.6016000000000004</c:v>
                      </c:pt>
                      <c:pt idx="3502">
                        <c:v>5.6032000000000002</c:v>
                      </c:pt>
                      <c:pt idx="3503">
                        <c:v>5.6048</c:v>
                      </c:pt>
                      <c:pt idx="3504">
                        <c:v>5.6063999999999998</c:v>
                      </c:pt>
                      <c:pt idx="3505">
                        <c:v>5.6080000000000005</c:v>
                      </c:pt>
                      <c:pt idx="3506">
                        <c:v>5.6096000000000004</c:v>
                      </c:pt>
                      <c:pt idx="3507">
                        <c:v>5.6112000000000002</c:v>
                      </c:pt>
                      <c:pt idx="3508">
                        <c:v>5.6128</c:v>
                      </c:pt>
                      <c:pt idx="3509">
                        <c:v>5.6143999999999998</c:v>
                      </c:pt>
                      <c:pt idx="3510">
                        <c:v>5.6160000000000005</c:v>
                      </c:pt>
                      <c:pt idx="3511">
                        <c:v>5.6176000000000004</c:v>
                      </c:pt>
                      <c:pt idx="3512">
                        <c:v>5.6192000000000002</c:v>
                      </c:pt>
                      <c:pt idx="3513">
                        <c:v>5.6208</c:v>
                      </c:pt>
                      <c:pt idx="3514">
                        <c:v>5.6223999999999998</c:v>
                      </c:pt>
                      <c:pt idx="3515">
                        <c:v>5.6240000000000006</c:v>
                      </c:pt>
                      <c:pt idx="3516">
                        <c:v>5.6256000000000004</c:v>
                      </c:pt>
                      <c:pt idx="3517">
                        <c:v>5.6272000000000002</c:v>
                      </c:pt>
                      <c:pt idx="3518">
                        <c:v>5.6288</c:v>
                      </c:pt>
                      <c:pt idx="3519">
                        <c:v>5.6303999999999998</c:v>
                      </c:pt>
                      <c:pt idx="3520">
                        <c:v>5.6320000000000006</c:v>
                      </c:pt>
                      <c:pt idx="3521">
                        <c:v>5.6336000000000004</c:v>
                      </c:pt>
                      <c:pt idx="3522">
                        <c:v>5.6352000000000002</c:v>
                      </c:pt>
                      <c:pt idx="3523">
                        <c:v>5.6368</c:v>
                      </c:pt>
                      <c:pt idx="3524">
                        <c:v>5.6383999999999999</c:v>
                      </c:pt>
                      <c:pt idx="3525">
                        <c:v>5.6400000000000006</c:v>
                      </c:pt>
                      <c:pt idx="3526">
                        <c:v>5.6416000000000004</c:v>
                      </c:pt>
                      <c:pt idx="3527">
                        <c:v>5.6432000000000002</c:v>
                      </c:pt>
                      <c:pt idx="3528">
                        <c:v>5.6448</c:v>
                      </c:pt>
                      <c:pt idx="3529">
                        <c:v>5.6463999999999999</c:v>
                      </c:pt>
                      <c:pt idx="3530">
                        <c:v>5.6480000000000006</c:v>
                      </c:pt>
                      <c:pt idx="3531">
                        <c:v>5.6496000000000004</c:v>
                      </c:pt>
                      <c:pt idx="3532">
                        <c:v>5.6512000000000002</c:v>
                      </c:pt>
                      <c:pt idx="3533">
                        <c:v>5.6528</c:v>
                      </c:pt>
                      <c:pt idx="3534">
                        <c:v>5.6543999999999999</c:v>
                      </c:pt>
                      <c:pt idx="3535">
                        <c:v>5.6560000000000006</c:v>
                      </c:pt>
                      <c:pt idx="3536">
                        <c:v>5.6576000000000004</c:v>
                      </c:pt>
                      <c:pt idx="3537">
                        <c:v>5.6592000000000002</c:v>
                      </c:pt>
                      <c:pt idx="3538">
                        <c:v>5.6608000000000001</c:v>
                      </c:pt>
                      <c:pt idx="3539">
                        <c:v>5.6623999999999999</c:v>
                      </c:pt>
                      <c:pt idx="3540">
                        <c:v>5.6640000000000006</c:v>
                      </c:pt>
                      <c:pt idx="3541">
                        <c:v>5.6656000000000004</c:v>
                      </c:pt>
                      <c:pt idx="3542">
                        <c:v>5.6672000000000002</c:v>
                      </c:pt>
                      <c:pt idx="3543">
                        <c:v>5.6688000000000001</c:v>
                      </c:pt>
                      <c:pt idx="3544">
                        <c:v>5.6703999999999999</c:v>
                      </c:pt>
                      <c:pt idx="3545">
                        <c:v>5.6720000000000006</c:v>
                      </c:pt>
                      <c:pt idx="3546">
                        <c:v>5.6736000000000004</c:v>
                      </c:pt>
                      <c:pt idx="3547">
                        <c:v>5.6752000000000002</c:v>
                      </c:pt>
                      <c:pt idx="3548">
                        <c:v>5.6768000000000001</c:v>
                      </c:pt>
                      <c:pt idx="3549">
                        <c:v>5.6783999999999999</c:v>
                      </c:pt>
                      <c:pt idx="3550">
                        <c:v>5.6800000000000006</c:v>
                      </c:pt>
                      <c:pt idx="3551">
                        <c:v>5.6816000000000004</c:v>
                      </c:pt>
                      <c:pt idx="3552">
                        <c:v>5.6832000000000003</c:v>
                      </c:pt>
                      <c:pt idx="3553">
                        <c:v>5.6848000000000001</c:v>
                      </c:pt>
                      <c:pt idx="3554">
                        <c:v>5.6863999999999999</c:v>
                      </c:pt>
                      <c:pt idx="3555">
                        <c:v>5.6880000000000006</c:v>
                      </c:pt>
                      <c:pt idx="3556">
                        <c:v>5.6896000000000004</c:v>
                      </c:pt>
                      <c:pt idx="3557">
                        <c:v>5.6912000000000003</c:v>
                      </c:pt>
                      <c:pt idx="3558">
                        <c:v>5.6928000000000001</c:v>
                      </c:pt>
                      <c:pt idx="3559">
                        <c:v>5.6943999999999999</c:v>
                      </c:pt>
                      <c:pt idx="3560">
                        <c:v>5.6960000000000006</c:v>
                      </c:pt>
                      <c:pt idx="3561">
                        <c:v>5.6976000000000004</c:v>
                      </c:pt>
                      <c:pt idx="3562">
                        <c:v>5.6992000000000003</c:v>
                      </c:pt>
                      <c:pt idx="3563">
                        <c:v>5.7008000000000001</c:v>
                      </c:pt>
                      <c:pt idx="3564">
                        <c:v>5.7023999999999999</c:v>
                      </c:pt>
                      <c:pt idx="3565">
                        <c:v>5.7040000000000006</c:v>
                      </c:pt>
                      <c:pt idx="3566">
                        <c:v>5.7056000000000004</c:v>
                      </c:pt>
                      <c:pt idx="3567">
                        <c:v>5.7072000000000003</c:v>
                      </c:pt>
                      <c:pt idx="3568">
                        <c:v>5.7088000000000001</c:v>
                      </c:pt>
                      <c:pt idx="3569">
                        <c:v>5.7103999999999999</c:v>
                      </c:pt>
                      <c:pt idx="3570">
                        <c:v>5.7120000000000006</c:v>
                      </c:pt>
                      <c:pt idx="3571">
                        <c:v>5.7136000000000005</c:v>
                      </c:pt>
                      <c:pt idx="3572">
                        <c:v>5.7152000000000003</c:v>
                      </c:pt>
                      <c:pt idx="3573">
                        <c:v>5.7168000000000001</c:v>
                      </c:pt>
                      <c:pt idx="3574">
                        <c:v>5.7183999999999999</c:v>
                      </c:pt>
                      <c:pt idx="3575">
                        <c:v>5.7200000000000006</c:v>
                      </c:pt>
                      <c:pt idx="3576">
                        <c:v>5.7216000000000005</c:v>
                      </c:pt>
                      <c:pt idx="3577">
                        <c:v>5.7232000000000003</c:v>
                      </c:pt>
                      <c:pt idx="3578">
                        <c:v>5.7248000000000001</c:v>
                      </c:pt>
                      <c:pt idx="3579">
                        <c:v>5.7263999999999999</c:v>
                      </c:pt>
                      <c:pt idx="3580">
                        <c:v>5.7280000000000006</c:v>
                      </c:pt>
                      <c:pt idx="3581">
                        <c:v>5.7296000000000005</c:v>
                      </c:pt>
                      <c:pt idx="3582">
                        <c:v>5.7312000000000003</c:v>
                      </c:pt>
                      <c:pt idx="3583">
                        <c:v>5.7328000000000001</c:v>
                      </c:pt>
                      <c:pt idx="3584">
                        <c:v>5.7343999999999999</c:v>
                      </c:pt>
                      <c:pt idx="3585">
                        <c:v>5.7360000000000007</c:v>
                      </c:pt>
                      <c:pt idx="3586">
                        <c:v>5.7376000000000005</c:v>
                      </c:pt>
                      <c:pt idx="3587">
                        <c:v>5.7392000000000003</c:v>
                      </c:pt>
                      <c:pt idx="3588">
                        <c:v>5.7408000000000001</c:v>
                      </c:pt>
                      <c:pt idx="3589">
                        <c:v>5.7423999999999999</c:v>
                      </c:pt>
                      <c:pt idx="3590">
                        <c:v>5.7440000000000007</c:v>
                      </c:pt>
                      <c:pt idx="3591">
                        <c:v>5.7456000000000005</c:v>
                      </c:pt>
                      <c:pt idx="3592">
                        <c:v>5.7472000000000003</c:v>
                      </c:pt>
                      <c:pt idx="3593">
                        <c:v>5.7488000000000001</c:v>
                      </c:pt>
                      <c:pt idx="3594">
                        <c:v>5.7504</c:v>
                      </c:pt>
                      <c:pt idx="3595">
                        <c:v>5.7520000000000007</c:v>
                      </c:pt>
                      <c:pt idx="3596">
                        <c:v>5.7536000000000005</c:v>
                      </c:pt>
                      <c:pt idx="3597">
                        <c:v>5.7552000000000003</c:v>
                      </c:pt>
                      <c:pt idx="3598">
                        <c:v>5.7568000000000001</c:v>
                      </c:pt>
                      <c:pt idx="3599">
                        <c:v>5.7584</c:v>
                      </c:pt>
                      <c:pt idx="3600">
                        <c:v>5.7600000000000007</c:v>
                      </c:pt>
                      <c:pt idx="3601">
                        <c:v>5.7616000000000005</c:v>
                      </c:pt>
                      <c:pt idx="3602">
                        <c:v>5.7632000000000003</c:v>
                      </c:pt>
                      <c:pt idx="3603">
                        <c:v>5.7648000000000001</c:v>
                      </c:pt>
                      <c:pt idx="3604">
                        <c:v>5.7664</c:v>
                      </c:pt>
                      <c:pt idx="3605">
                        <c:v>5.7680000000000007</c:v>
                      </c:pt>
                      <c:pt idx="3606">
                        <c:v>5.7696000000000005</c:v>
                      </c:pt>
                      <c:pt idx="3607">
                        <c:v>5.7712000000000003</c:v>
                      </c:pt>
                      <c:pt idx="3608">
                        <c:v>5.7728000000000002</c:v>
                      </c:pt>
                      <c:pt idx="3609">
                        <c:v>5.7744</c:v>
                      </c:pt>
                      <c:pt idx="3610">
                        <c:v>5.7760000000000007</c:v>
                      </c:pt>
                      <c:pt idx="3611">
                        <c:v>5.7776000000000005</c:v>
                      </c:pt>
                      <c:pt idx="3612">
                        <c:v>5.7792000000000003</c:v>
                      </c:pt>
                      <c:pt idx="3613">
                        <c:v>5.7808000000000002</c:v>
                      </c:pt>
                      <c:pt idx="3614">
                        <c:v>5.7824</c:v>
                      </c:pt>
                      <c:pt idx="3615">
                        <c:v>5.7840000000000007</c:v>
                      </c:pt>
                      <c:pt idx="3616">
                        <c:v>5.7856000000000005</c:v>
                      </c:pt>
                      <c:pt idx="3617">
                        <c:v>5.7872000000000003</c:v>
                      </c:pt>
                      <c:pt idx="3618">
                        <c:v>5.7888000000000002</c:v>
                      </c:pt>
                      <c:pt idx="3619">
                        <c:v>5.7904</c:v>
                      </c:pt>
                      <c:pt idx="3620">
                        <c:v>5.7920000000000007</c:v>
                      </c:pt>
                      <c:pt idx="3621">
                        <c:v>5.7936000000000005</c:v>
                      </c:pt>
                      <c:pt idx="3622">
                        <c:v>5.7952000000000004</c:v>
                      </c:pt>
                      <c:pt idx="3623">
                        <c:v>5.7968000000000002</c:v>
                      </c:pt>
                      <c:pt idx="3624">
                        <c:v>5.7984</c:v>
                      </c:pt>
                      <c:pt idx="3625">
                        <c:v>5.8000000000000007</c:v>
                      </c:pt>
                      <c:pt idx="3626">
                        <c:v>5.8016000000000005</c:v>
                      </c:pt>
                      <c:pt idx="3627">
                        <c:v>5.8032000000000004</c:v>
                      </c:pt>
                      <c:pt idx="3628">
                        <c:v>5.8048000000000002</c:v>
                      </c:pt>
                      <c:pt idx="3629">
                        <c:v>5.8064</c:v>
                      </c:pt>
                      <c:pt idx="3630">
                        <c:v>5.8080000000000007</c:v>
                      </c:pt>
                      <c:pt idx="3631">
                        <c:v>5.8096000000000005</c:v>
                      </c:pt>
                      <c:pt idx="3632">
                        <c:v>5.8112000000000004</c:v>
                      </c:pt>
                      <c:pt idx="3633">
                        <c:v>5.8128000000000002</c:v>
                      </c:pt>
                      <c:pt idx="3634">
                        <c:v>5.8144</c:v>
                      </c:pt>
                      <c:pt idx="3635">
                        <c:v>5.8159999999999998</c:v>
                      </c:pt>
                      <c:pt idx="3636">
                        <c:v>5.8176000000000005</c:v>
                      </c:pt>
                      <c:pt idx="3637">
                        <c:v>5.8192000000000004</c:v>
                      </c:pt>
                      <c:pt idx="3638">
                        <c:v>5.8208000000000002</c:v>
                      </c:pt>
                      <c:pt idx="3639">
                        <c:v>5.8224</c:v>
                      </c:pt>
                      <c:pt idx="3640">
                        <c:v>5.8239999999999998</c:v>
                      </c:pt>
                      <c:pt idx="3641">
                        <c:v>5.8256000000000006</c:v>
                      </c:pt>
                      <c:pt idx="3642">
                        <c:v>5.8272000000000004</c:v>
                      </c:pt>
                      <c:pt idx="3643">
                        <c:v>5.8288000000000002</c:v>
                      </c:pt>
                      <c:pt idx="3644">
                        <c:v>5.8304</c:v>
                      </c:pt>
                      <c:pt idx="3645">
                        <c:v>5.8319999999999999</c:v>
                      </c:pt>
                      <c:pt idx="3646">
                        <c:v>5.8336000000000006</c:v>
                      </c:pt>
                      <c:pt idx="3647">
                        <c:v>5.8352000000000004</c:v>
                      </c:pt>
                      <c:pt idx="3648">
                        <c:v>5.8368000000000002</c:v>
                      </c:pt>
                      <c:pt idx="3649">
                        <c:v>5.8384</c:v>
                      </c:pt>
                      <c:pt idx="3650">
                        <c:v>5.84</c:v>
                      </c:pt>
                      <c:pt idx="3651">
                        <c:v>5.8416000000000006</c:v>
                      </c:pt>
                      <c:pt idx="3652">
                        <c:v>5.8432000000000004</c:v>
                      </c:pt>
                      <c:pt idx="3653">
                        <c:v>5.8448000000000002</c:v>
                      </c:pt>
                      <c:pt idx="3654">
                        <c:v>5.8464</c:v>
                      </c:pt>
                      <c:pt idx="3655">
                        <c:v>5.8479999999999999</c:v>
                      </c:pt>
                      <c:pt idx="3656">
                        <c:v>5.8496000000000006</c:v>
                      </c:pt>
                      <c:pt idx="3657">
                        <c:v>5.8512000000000004</c:v>
                      </c:pt>
                      <c:pt idx="3658">
                        <c:v>5.8528000000000002</c:v>
                      </c:pt>
                      <c:pt idx="3659">
                        <c:v>5.8544</c:v>
                      </c:pt>
                      <c:pt idx="3660">
                        <c:v>5.8559999999999999</c:v>
                      </c:pt>
                      <c:pt idx="3661">
                        <c:v>5.8576000000000006</c:v>
                      </c:pt>
                      <c:pt idx="3662">
                        <c:v>5.8592000000000004</c:v>
                      </c:pt>
                      <c:pt idx="3663">
                        <c:v>5.8608000000000002</c:v>
                      </c:pt>
                      <c:pt idx="3664">
                        <c:v>5.8624000000000001</c:v>
                      </c:pt>
                      <c:pt idx="3665">
                        <c:v>5.8639999999999999</c:v>
                      </c:pt>
                      <c:pt idx="3666">
                        <c:v>5.8656000000000006</c:v>
                      </c:pt>
                      <c:pt idx="3667">
                        <c:v>5.8672000000000004</c:v>
                      </c:pt>
                      <c:pt idx="3668">
                        <c:v>5.8688000000000002</c:v>
                      </c:pt>
                      <c:pt idx="3669">
                        <c:v>5.8704000000000001</c:v>
                      </c:pt>
                      <c:pt idx="3670">
                        <c:v>5.8719999999999999</c:v>
                      </c:pt>
                      <c:pt idx="3671">
                        <c:v>5.8736000000000006</c:v>
                      </c:pt>
                      <c:pt idx="3672">
                        <c:v>5.8752000000000004</c:v>
                      </c:pt>
                      <c:pt idx="3673">
                        <c:v>5.8768000000000002</c:v>
                      </c:pt>
                      <c:pt idx="3674">
                        <c:v>5.8784000000000001</c:v>
                      </c:pt>
                      <c:pt idx="3675">
                        <c:v>5.88</c:v>
                      </c:pt>
                      <c:pt idx="3676">
                        <c:v>5.8816000000000006</c:v>
                      </c:pt>
                      <c:pt idx="3677">
                        <c:v>5.8832000000000004</c:v>
                      </c:pt>
                      <c:pt idx="3678">
                        <c:v>5.8848000000000003</c:v>
                      </c:pt>
                      <c:pt idx="3679">
                        <c:v>5.8864000000000001</c:v>
                      </c:pt>
                      <c:pt idx="3680">
                        <c:v>5.8879999999999999</c:v>
                      </c:pt>
                      <c:pt idx="3681">
                        <c:v>5.8896000000000006</c:v>
                      </c:pt>
                      <c:pt idx="3682">
                        <c:v>5.8912000000000004</c:v>
                      </c:pt>
                      <c:pt idx="3683">
                        <c:v>5.8928000000000003</c:v>
                      </c:pt>
                      <c:pt idx="3684">
                        <c:v>5.8944000000000001</c:v>
                      </c:pt>
                      <c:pt idx="3685">
                        <c:v>5.8959999999999999</c:v>
                      </c:pt>
                      <c:pt idx="3686">
                        <c:v>5.8976000000000006</c:v>
                      </c:pt>
                      <c:pt idx="3687">
                        <c:v>5.8992000000000004</c:v>
                      </c:pt>
                      <c:pt idx="3688">
                        <c:v>5.9008000000000003</c:v>
                      </c:pt>
                      <c:pt idx="3689">
                        <c:v>5.9024000000000001</c:v>
                      </c:pt>
                      <c:pt idx="3690">
                        <c:v>5.9039999999999999</c:v>
                      </c:pt>
                      <c:pt idx="3691">
                        <c:v>5.9056000000000006</c:v>
                      </c:pt>
                      <c:pt idx="3692">
                        <c:v>5.9072000000000005</c:v>
                      </c:pt>
                      <c:pt idx="3693">
                        <c:v>5.9088000000000003</c:v>
                      </c:pt>
                      <c:pt idx="3694">
                        <c:v>5.9104000000000001</c:v>
                      </c:pt>
                      <c:pt idx="3695">
                        <c:v>5.9119999999999999</c:v>
                      </c:pt>
                      <c:pt idx="3696">
                        <c:v>5.9136000000000006</c:v>
                      </c:pt>
                      <c:pt idx="3697">
                        <c:v>5.9152000000000005</c:v>
                      </c:pt>
                      <c:pt idx="3698">
                        <c:v>5.9168000000000003</c:v>
                      </c:pt>
                      <c:pt idx="3699">
                        <c:v>5.9184000000000001</c:v>
                      </c:pt>
                      <c:pt idx="3700">
                        <c:v>5.92</c:v>
                      </c:pt>
                      <c:pt idx="3701">
                        <c:v>5.9216000000000006</c:v>
                      </c:pt>
                      <c:pt idx="3702">
                        <c:v>5.9232000000000005</c:v>
                      </c:pt>
                      <c:pt idx="3703">
                        <c:v>5.9248000000000003</c:v>
                      </c:pt>
                      <c:pt idx="3704">
                        <c:v>5.9264000000000001</c:v>
                      </c:pt>
                      <c:pt idx="3705">
                        <c:v>5.9279999999999999</c:v>
                      </c:pt>
                      <c:pt idx="3706">
                        <c:v>5.9296000000000006</c:v>
                      </c:pt>
                      <c:pt idx="3707">
                        <c:v>5.9312000000000005</c:v>
                      </c:pt>
                      <c:pt idx="3708">
                        <c:v>5.9328000000000003</c:v>
                      </c:pt>
                      <c:pt idx="3709">
                        <c:v>5.9344000000000001</c:v>
                      </c:pt>
                      <c:pt idx="3710">
                        <c:v>5.9359999999999999</c:v>
                      </c:pt>
                      <c:pt idx="3711">
                        <c:v>5.9376000000000007</c:v>
                      </c:pt>
                      <c:pt idx="3712">
                        <c:v>5.9392000000000005</c:v>
                      </c:pt>
                      <c:pt idx="3713">
                        <c:v>5.9408000000000003</c:v>
                      </c:pt>
                      <c:pt idx="3714">
                        <c:v>5.9424000000000001</c:v>
                      </c:pt>
                      <c:pt idx="3715">
                        <c:v>5.944</c:v>
                      </c:pt>
                      <c:pt idx="3716">
                        <c:v>5.9456000000000007</c:v>
                      </c:pt>
                      <c:pt idx="3717">
                        <c:v>5.9472000000000005</c:v>
                      </c:pt>
                      <c:pt idx="3718">
                        <c:v>5.9488000000000003</c:v>
                      </c:pt>
                      <c:pt idx="3719">
                        <c:v>5.9504000000000001</c:v>
                      </c:pt>
                      <c:pt idx="3720">
                        <c:v>5.952</c:v>
                      </c:pt>
                      <c:pt idx="3721">
                        <c:v>5.9536000000000007</c:v>
                      </c:pt>
                      <c:pt idx="3722">
                        <c:v>5.9552000000000005</c:v>
                      </c:pt>
                      <c:pt idx="3723">
                        <c:v>5.9568000000000003</c:v>
                      </c:pt>
                      <c:pt idx="3724">
                        <c:v>5.9584000000000001</c:v>
                      </c:pt>
                      <c:pt idx="3725">
                        <c:v>5.96</c:v>
                      </c:pt>
                      <c:pt idx="3726">
                        <c:v>5.9616000000000007</c:v>
                      </c:pt>
                      <c:pt idx="3727">
                        <c:v>5.9632000000000005</c:v>
                      </c:pt>
                      <c:pt idx="3728">
                        <c:v>5.9648000000000003</c:v>
                      </c:pt>
                      <c:pt idx="3729">
                        <c:v>5.9664000000000001</c:v>
                      </c:pt>
                      <c:pt idx="3730">
                        <c:v>5.968</c:v>
                      </c:pt>
                      <c:pt idx="3731">
                        <c:v>5.9696000000000007</c:v>
                      </c:pt>
                      <c:pt idx="3732">
                        <c:v>5.9712000000000005</c:v>
                      </c:pt>
                      <c:pt idx="3733">
                        <c:v>5.9728000000000003</c:v>
                      </c:pt>
                      <c:pt idx="3734">
                        <c:v>5.9744000000000002</c:v>
                      </c:pt>
                      <c:pt idx="3735">
                        <c:v>5.976</c:v>
                      </c:pt>
                      <c:pt idx="3736">
                        <c:v>5.9776000000000007</c:v>
                      </c:pt>
                      <c:pt idx="3737">
                        <c:v>5.9792000000000005</c:v>
                      </c:pt>
                      <c:pt idx="3738">
                        <c:v>5.9808000000000003</c:v>
                      </c:pt>
                      <c:pt idx="3739">
                        <c:v>5.9824000000000002</c:v>
                      </c:pt>
                      <c:pt idx="3740">
                        <c:v>5.984</c:v>
                      </c:pt>
                      <c:pt idx="3741">
                        <c:v>5.9856000000000007</c:v>
                      </c:pt>
                      <c:pt idx="3742">
                        <c:v>5.9872000000000005</c:v>
                      </c:pt>
                      <c:pt idx="3743">
                        <c:v>5.9888000000000003</c:v>
                      </c:pt>
                      <c:pt idx="3744">
                        <c:v>5.9904000000000002</c:v>
                      </c:pt>
                      <c:pt idx="3745">
                        <c:v>5.992</c:v>
                      </c:pt>
                      <c:pt idx="3746">
                        <c:v>5.9936000000000007</c:v>
                      </c:pt>
                      <c:pt idx="3747">
                        <c:v>5.9952000000000005</c:v>
                      </c:pt>
                      <c:pt idx="3748">
                        <c:v>5.9968000000000004</c:v>
                      </c:pt>
                      <c:pt idx="3749">
                        <c:v>5.9984000000000002</c:v>
                      </c:pt>
                      <c:pt idx="3750">
                        <c:v>6</c:v>
                      </c:pt>
                      <c:pt idx="3751">
                        <c:v>6.0016000000000007</c:v>
                      </c:pt>
                      <c:pt idx="3752">
                        <c:v>6.0032000000000005</c:v>
                      </c:pt>
                      <c:pt idx="3753">
                        <c:v>6.0048000000000004</c:v>
                      </c:pt>
                      <c:pt idx="3754">
                        <c:v>6.0064000000000002</c:v>
                      </c:pt>
                      <c:pt idx="3755">
                        <c:v>6.008</c:v>
                      </c:pt>
                      <c:pt idx="3756">
                        <c:v>6.0096000000000007</c:v>
                      </c:pt>
                      <c:pt idx="3757">
                        <c:v>6.0112000000000005</c:v>
                      </c:pt>
                      <c:pt idx="3758">
                        <c:v>6.0128000000000004</c:v>
                      </c:pt>
                      <c:pt idx="3759">
                        <c:v>6.0144000000000002</c:v>
                      </c:pt>
                      <c:pt idx="3760">
                        <c:v>6.016</c:v>
                      </c:pt>
                      <c:pt idx="3761">
                        <c:v>6.0176000000000007</c:v>
                      </c:pt>
                      <c:pt idx="3762">
                        <c:v>6.0192000000000005</c:v>
                      </c:pt>
                      <c:pt idx="3763">
                        <c:v>6.0208000000000004</c:v>
                      </c:pt>
                      <c:pt idx="3764">
                        <c:v>6.0224000000000002</c:v>
                      </c:pt>
                      <c:pt idx="3765">
                        <c:v>6.024</c:v>
                      </c:pt>
                      <c:pt idx="3766">
                        <c:v>6.0255999999999998</c:v>
                      </c:pt>
                      <c:pt idx="3767">
                        <c:v>6.0272000000000006</c:v>
                      </c:pt>
                      <c:pt idx="3768">
                        <c:v>6.0288000000000004</c:v>
                      </c:pt>
                      <c:pt idx="3769">
                        <c:v>6.0304000000000002</c:v>
                      </c:pt>
                      <c:pt idx="3770">
                        <c:v>6.032</c:v>
                      </c:pt>
                      <c:pt idx="3771">
                        <c:v>6.0335999999999999</c:v>
                      </c:pt>
                      <c:pt idx="3772">
                        <c:v>6.0352000000000006</c:v>
                      </c:pt>
                      <c:pt idx="3773">
                        <c:v>6.0368000000000004</c:v>
                      </c:pt>
                      <c:pt idx="3774">
                        <c:v>6.0384000000000002</c:v>
                      </c:pt>
                      <c:pt idx="3775">
                        <c:v>6.04</c:v>
                      </c:pt>
                      <c:pt idx="3776">
                        <c:v>6.0415999999999999</c:v>
                      </c:pt>
                      <c:pt idx="3777">
                        <c:v>6.0432000000000006</c:v>
                      </c:pt>
                      <c:pt idx="3778">
                        <c:v>6.0448000000000004</c:v>
                      </c:pt>
                      <c:pt idx="3779">
                        <c:v>6.0464000000000002</c:v>
                      </c:pt>
                      <c:pt idx="3780">
                        <c:v>6.048</c:v>
                      </c:pt>
                      <c:pt idx="3781">
                        <c:v>6.0495999999999999</c:v>
                      </c:pt>
                      <c:pt idx="3782">
                        <c:v>6.0512000000000006</c:v>
                      </c:pt>
                      <c:pt idx="3783">
                        <c:v>6.0528000000000004</c:v>
                      </c:pt>
                      <c:pt idx="3784">
                        <c:v>6.0544000000000002</c:v>
                      </c:pt>
                      <c:pt idx="3785">
                        <c:v>6.056</c:v>
                      </c:pt>
                      <c:pt idx="3786">
                        <c:v>6.0575999999999999</c:v>
                      </c:pt>
                      <c:pt idx="3787">
                        <c:v>6.0592000000000006</c:v>
                      </c:pt>
                      <c:pt idx="3788">
                        <c:v>6.0608000000000004</c:v>
                      </c:pt>
                      <c:pt idx="3789">
                        <c:v>6.0624000000000002</c:v>
                      </c:pt>
                      <c:pt idx="3790">
                        <c:v>6.0640000000000001</c:v>
                      </c:pt>
                      <c:pt idx="3791">
                        <c:v>6.0655999999999999</c:v>
                      </c:pt>
                      <c:pt idx="3792">
                        <c:v>6.0672000000000006</c:v>
                      </c:pt>
                      <c:pt idx="3793">
                        <c:v>6.0688000000000004</c:v>
                      </c:pt>
                      <c:pt idx="3794">
                        <c:v>6.0704000000000002</c:v>
                      </c:pt>
                      <c:pt idx="3795">
                        <c:v>6.0720000000000001</c:v>
                      </c:pt>
                      <c:pt idx="3796">
                        <c:v>6.0735999999999999</c:v>
                      </c:pt>
                      <c:pt idx="3797">
                        <c:v>6.0752000000000006</c:v>
                      </c:pt>
                      <c:pt idx="3798">
                        <c:v>6.0768000000000004</c:v>
                      </c:pt>
                      <c:pt idx="3799">
                        <c:v>6.0784000000000002</c:v>
                      </c:pt>
                      <c:pt idx="3800">
                        <c:v>6.08</c:v>
                      </c:pt>
                      <c:pt idx="3801">
                        <c:v>6.0815999999999999</c:v>
                      </c:pt>
                      <c:pt idx="3802">
                        <c:v>6.0832000000000006</c:v>
                      </c:pt>
                      <c:pt idx="3803">
                        <c:v>6.0848000000000004</c:v>
                      </c:pt>
                      <c:pt idx="3804">
                        <c:v>6.0864000000000003</c:v>
                      </c:pt>
                      <c:pt idx="3805">
                        <c:v>6.0880000000000001</c:v>
                      </c:pt>
                      <c:pt idx="3806">
                        <c:v>6.0895999999999999</c:v>
                      </c:pt>
                      <c:pt idx="3807">
                        <c:v>6.0912000000000006</c:v>
                      </c:pt>
                      <c:pt idx="3808">
                        <c:v>6.0928000000000004</c:v>
                      </c:pt>
                      <c:pt idx="3809">
                        <c:v>6.0944000000000003</c:v>
                      </c:pt>
                      <c:pt idx="3810">
                        <c:v>6.0960000000000001</c:v>
                      </c:pt>
                      <c:pt idx="3811">
                        <c:v>6.0975999999999999</c:v>
                      </c:pt>
                      <c:pt idx="3812">
                        <c:v>6.0992000000000006</c:v>
                      </c:pt>
                      <c:pt idx="3813">
                        <c:v>6.1008000000000004</c:v>
                      </c:pt>
                      <c:pt idx="3814">
                        <c:v>6.1024000000000003</c:v>
                      </c:pt>
                      <c:pt idx="3815">
                        <c:v>6.1040000000000001</c:v>
                      </c:pt>
                      <c:pt idx="3816">
                        <c:v>6.1055999999999999</c:v>
                      </c:pt>
                      <c:pt idx="3817">
                        <c:v>6.1072000000000006</c:v>
                      </c:pt>
                      <c:pt idx="3818">
                        <c:v>6.1088000000000005</c:v>
                      </c:pt>
                      <c:pt idx="3819">
                        <c:v>6.1104000000000003</c:v>
                      </c:pt>
                      <c:pt idx="3820">
                        <c:v>6.1120000000000001</c:v>
                      </c:pt>
                      <c:pt idx="3821">
                        <c:v>6.1135999999999999</c:v>
                      </c:pt>
                      <c:pt idx="3822">
                        <c:v>6.1152000000000006</c:v>
                      </c:pt>
                      <c:pt idx="3823">
                        <c:v>6.1168000000000005</c:v>
                      </c:pt>
                      <c:pt idx="3824">
                        <c:v>6.1184000000000003</c:v>
                      </c:pt>
                      <c:pt idx="3825">
                        <c:v>6.12</c:v>
                      </c:pt>
                      <c:pt idx="3826">
                        <c:v>6.1215999999999999</c:v>
                      </c:pt>
                      <c:pt idx="3827">
                        <c:v>6.1232000000000006</c:v>
                      </c:pt>
                      <c:pt idx="3828">
                        <c:v>6.1248000000000005</c:v>
                      </c:pt>
                      <c:pt idx="3829">
                        <c:v>6.1264000000000003</c:v>
                      </c:pt>
                      <c:pt idx="3830">
                        <c:v>6.1280000000000001</c:v>
                      </c:pt>
                      <c:pt idx="3831">
                        <c:v>6.1295999999999999</c:v>
                      </c:pt>
                      <c:pt idx="3832">
                        <c:v>6.1312000000000006</c:v>
                      </c:pt>
                      <c:pt idx="3833">
                        <c:v>6.1328000000000005</c:v>
                      </c:pt>
                      <c:pt idx="3834">
                        <c:v>6.1344000000000003</c:v>
                      </c:pt>
                      <c:pt idx="3835">
                        <c:v>6.1360000000000001</c:v>
                      </c:pt>
                      <c:pt idx="3836">
                        <c:v>6.1375999999999999</c:v>
                      </c:pt>
                      <c:pt idx="3837">
                        <c:v>6.1392000000000007</c:v>
                      </c:pt>
                      <c:pt idx="3838">
                        <c:v>6.1408000000000005</c:v>
                      </c:pt>
                      <c:pt idx="3839">
                        <c:v>6.1424000000000003</c:v>
                      </c:pt>
                      <c:pt idx="3840">
                        <c:v>6.1440000000000001</c:v>
                      </c:pt>
                      <c:pt idx="3841">
                        <c:v>6.1456</c:v>
                      </c:pt>
                      <c:pt idx="3842">
                        <c:v>6.1472000000000007</c:v>
                      </c:pt>
                      <c:pt idx="3843">
                        <c:v>6.1488000000000005</c:v>
                      </c:pt>
                      <c:pt idx="3844">
                        <c:v>6.1504000000000003</c:v>
                      </c:pt>
                      <c:pt idx="3845">
                        <c:v>6.1520000000000001</c:v>
                      </c:pt>
                      <c:pt idx="3846">
                        <c:v>6.1536</c:v>
                      </c:pt>
                      <c:pt idx="3847">
                        <c:v>6.1552000000000007</c:v>
                      </c:pt>
                      <c:pt idx="3848">
                        <c:v>6.1568000000000005</c:v>
                      </c:pt>
                      <c:pt idx="3849">
                        <c:v>6.1584000000000003</c:v>
                      </c:pt>
                      <c:pt idx="3850">
                        <c:v>6.16</c:v>
                      </c:pt>
                      <c:pt idx="3851">
                        <c:v>6.1616</c:v>
                      </c:pt>
                      <c:pt idx="3852">
                        <c:v>6.1632000000000007</c:v>
                      </c:pt>
                      <c:pt idx="3853">
                        <c:v>6.1648000000000005</c:v>
                      </c:pt>
                      <c:pt idx="3854">
                        <c:v>6.1664000000000003</c:v>
                      </c:pt>
                      <c:pt idx="3855">
                        <c:v>6.1680000000000001</c:v>
                      </c:pt>
                      <c:pt idx="3856">
                        <c:v>6.1696</c:v>
                      </c:pt>
                      <c:pt idx="3857">
                        <c:v>6.1712000000000007</c:v>
                      </c:pt>
                      <c:pt idx="3858">
                        <c:v>6.1728000000000005</c:v>
                      </c:pt>
                      <c:pt idx="3859">
                        <c:v>6.1744000000000003</c:v>
                      </c:pt>
                      <c:pt idx="3860">
                        <c:v>6.1760000000000002</c:v>
                      </c:pt>
                      <c:pt idx="3861">
                        <c:v>6.1776</c:v>
                      </c:pt>
                      <c:pt idx="3862">
                        <c:v>6.1792000000000007</c:v>
                      </c:pt>
                      <c:pt idx="3863">
                        <c:v>6.1808000000000005</c:v>
                      </c:pt>
                      <c:pt idx="3864">
                        <c:v>6.1824000000000003</c:v>
                      </c:pt>
                      <c:pt idx="3865">
                        <c:v>6.1840000000000002</c:v>
                      </c:pt>
                      <c:pt idx="3866">
                        <c:v>6.1856</c:v>
                      </c:pt>
                      <c:pt idx="3867">
                        <c:v>6.1872000000000007</c:v>
                      </c:pt>
                      <c:pt idx="3868">
                        <c:v>6.1888000000000005</c:v>
                      </c:pt>
                      <c:pt idx="3869">
                        <c:v>6.1904000000000003</c:v>
                      </c:pt>
                      <c:pt idx="3870">
                        <c:v>6.1920000000000002</c:v>
                      </c:pt>
                      <c:pt idx="3871">
                        <c:v>6.1936</c:v>
                      </c:pt>
                      <c:pt idx="3872">
                        <c:v>6.1952000000000007</c:v>
                      </c:pt>
                      <c:pt idx="3873">
                        <c:v>6.1968000000000005</c:v>
                      </c:pt>
                      <c:pt idx="3874">
                        <c:v>6.1984000000000004</c:v>
                      </c:pt>
                      <c:pt idx="3875">
                        <c:v>6.2</c:v>
                      </c:pt>
                      <c:pt idx="3876">
                        <c:v>6.2016</c:v>
                      </c:pt>
                      <c:pt idx="3877">
                        <c:v>6.2032000000000007</c:v>
                      </c:pt>
                      <c:pt idx="3878">
                        <c:v>6.2048000000000005</c:v>
                      </c:pt>
                      <c:pt idx="3879">
                        <c:v>6.2064000000000004</c:v>
                      </c:pt>
                      <c:pt idx="3880">
                        <c:v>6.2080000000000002</c:v>
                      </c:pt>
                      <c:pt idx="3881">
                        <c:v>6.2096</c:v>
                      </c:pt>
                      <c:pt idx="3882">
                        <c:v>6.2112000000000007</c:v>
                      </c:pt>
                      <c:pt idx="3883">
                        <c:v>6.2128000000000005</c:v>
                      </c:pt>
                      <c:pt idx="3884">
                        <c:v>6.2144000000000004</c:v>
                      </c:pt>
                      <c:pt idx="3885">
                        <c:v>6.2160000000000002</c:v>
                      </c:pt>
                      <c:pt idx="3886">
                        <c:v>6.2176</c:v>
                      </c:pt>
                      <c:pt idx="3887">
                        <c:v>6.2192000000000007</c:v>
                      </c:pt>
                      <c:pt idx="3888">
                        <c:v>6.2208000000000006</c:v>
                      </c:pt>
                      <c:pt idx="3889">
                        <c:v>6.2224000000000004</c:v>
                      </c:pt>
                      <c:pt idx="3890">
                        <c:v>6.2240000000000002</c:v>
                      </c:pt>
                      <c:pt idx="3891">
                        <c:v>6.2256</c:v>
                      </c:pt>
                      <c:pt idx="3892">
                        <c:v>6.2272000000000007</c:v>
                      </c:pt>
                      <c:pt idx="3893">
                        <c:v>6.2288000000000006</c:v>
                      </c:pt>
                      <c:pt idx="3894">
                        <c:v>6.2304000000000004</c:v>
                      </c:pt>
                      <c:pt idx="3895">
                        <c:v>6.2320000000000002</c:v>
                      </c:pt>
                      <c:pt idx="3896">
                        <c:v>6.2336</c:v>
                      </c:pt>
                      <c:pt idx="3897">
                        <c:v>6.2352000000000007</c:v>
                      </c:pt>
                      <c:pt idx="3898">
                        <c:v>6.2368000000000006</c:v>
                      </c:pt>
                      <c:pt idx="3899">
                        <c:v>6.2384000000000004</c:v>
                      </c:pt>
                      <c:pt idx="3900">
                        <c:v>6.24</c:v>
                      </c:pt>
                      <c:pt idx="3901">
                        <c:v>6.2416</c:v>
                      </c:pt>
                      <c:pt idx="3902">
                        <c:v>6.2431999999999999</c:v>
                      </c:pt>
                      <c:pt idx="3903">
                        <c:v>6.2448000000000006</c:v>
                      </c:pt>
                      <c:pt idx="3904">
                        <c:v>6.2464000000000004</c:v>
                      </c:pt>
                      <c:pt idx="3905">
                        <c:v>6.2480000000000002</c:v>
                      </c:pt>
                      <c:pt idx="3906">
                        <c:v>6.2496</c:v>
                      </c:pt>
                      <c:pt idx="3907">
                        <c:v>6.2511999999999999</c:v>
                      </c:pt>
                      <c:pt idx="3908">
                        <c:v>6.2528000000000006</c:v>
                      </c:pt>
                      <c:pt idx="3909">
                        <c:v>6.2544000000000004</c:v>
                      </c:pt>
                      <c:pt idx="3910">
                        <c:v>6.2560000000000002</c:v>
                      </c:pt>
                      <c:pt idx="3911">
                        <c:v>6.2576000000000001</c:v>
                      </c:pt>
                      <c:pt idx="3912">
                        <c:v>6.2591999999999999</c:v>
                      </c:pt>
                      <c:pt idx="3913">
                        <c:v>6.2608000000000006</c:v>
                      </c:pt>
                      <c:pt idx="3914">
                        <c:v>6.2624000000000004</c:v>
                      </c:pt>
                      <c:pt idx="3915">
                        <c:v>6.2640000000000002</c:v>
                      </c:pt>
                      <c:pt idx="3916">
                        <c:v>6.2656000000000001</c:v>
                      </c:pt>
                      <c:pt idx="3917">
                        <c:v>6.2671999999999999</c:v>
                      </c:pt>
                      <c:pt idx="3918">
                        <c:v>6.2688000000000006</c:v>
                      </c:pt>
                      <c:pt idx="3919">
                        <c:v>6.2704000000000004</c:v>
                      </c:pt>
                      <c:pt idx="3920">
                        <c:v>6.2720000000000002</c:v>
                      </c:pt>
                      <c:pt idx="3921">
                        <c:v>6.2736000000000001</c:v>
                      </c:pt>
                      <c:pt idx="3922">
                        <c:v>6.2751999999999999</c:v>
                      </c:pt>
                      <c:pt idx="3923">
                        <c:v>6.2768000000000006</c:v>
                      </c:pt>
                      <c:pt idx="3924">
                        <c:v>6.2784000000000004</c:v>
                      </c:pt>
                      <c:pt idx="3925">
                        <c:v>6.28</c:v>
                      </c:pt>
                      <c:pt idx="3926">
                        <c:v>6.2816000000000001</c:v>
                      </c:pt>
                      <c:pt idx="3927">
                        <c:v>6.2831999999999999</c:v>
                      </c:pt>
                      <c:pt idx="3928">
                        <c:v>6.2848000000000006</c:v>
                      </c:pt>
                      <c:pt idx="3929">
                        <c:v>6.2864000000000004</c:v>
                      </c:pt>
                      <c:pt idx="3930">
                        <c:v>6.2880000000000003</c:v>
                      </c:pt>
                      <c:pt idx="3931">
                        <c:v>6.2896000000000001</c:v>
                      </c:pt>
                      <c:pt idx="3932">
                        <c:v>6.2911999999999999</c:v>
                      </c:pt>
                      <c:pt idx="3933">
                        <c:v>6.2928000000000006</c:v>
                      </c:pt>
                      <c:pt idx="3934">
                        <c:v>6.2944000000000004</c:v>
                      </c:pt>
                      <c:pt idx="3935">
                        <c:v>6.2960000000000003</c:v>
                      </c:pt>
                      <c:pt idx="3936">
                        <c:v>6.2976000000000001</c:v>
                      </c:pt>
                      <c:pt idx="3937">
                        <c:v>6.2991999999999999</c:v>
                      </c:pt>
                      <c:pt idx="3938">
                        <c:v>6.3008000000000006</c:v>
                      </c:pt>
                      <c:pt idx="3939">
                        <c:v>6.3024000000000004</c:v>
                      </c:pt>
                      <c:pt idx="3940">
                        <c:v>6.3040000000000003</c:v>
                      </c:pt>
                      <c:pt idx="3941">
                        <c:v>6.3056000000000001</c:v>
                      </c:pt>
                      <c:pt idx="3942">
                        <c:v>6.3071999999999999</c:v>
                      </c:pt>
                      <c:pt idx="3943">
                        <c:v>6.3088000000000006</c:v>
                      </c:pt>
                      <c:pt idx="3944">
                        <c:v>6.3104000000000005</c:v>
                      </c:pt>
                      <c:pt idx="3945">
                        <c:v>6.3120000000000003</c:v>
                      </c:pt>
                      <c:pt idx="3946">
                        <c:v>6.3136000000000001</c:v>
                      </c:pt>
                      <c:pt idx="3947">
                        <c:v>6.3151999999999999</c:v>
                      </c:pt>
                      <c:pt idx="3948">
                        <c:v>6.3168000000000006</c:v>
                      </c:pt>
                      <c:pt idx="3949">
                        <c:v>6.3184000000000005</c:v>
                      </c:pt>
                      <c:pt idx="3950">
                        <c:v>6.32</c:v>
                      </c:pt>
                      <c:pt idx="3951">
                        <c:v>6.3216000000000001</c:v>
                      </c:pt>
                      <c:pt idx="3952">
                        <c:v>6.3231999999999999</c:v>
                      </c:pt>
                      <c:pt idx="3953">
                        <c:v>6.3248000000000006</c:v>
                      </c:pt>
                      <c:pt idx="3954">
                        <c:v>6.3264000000000005</c:v>
                      </c:pt>
                      <c:pt idx="3955">
                        <c:v>6.3280000000000003</c:v>
                      </c:pt>
                      <c:pt idx="3956">
                        <c:v>6.3296000000000001</c:v>
                      </c:pt>
                      <c:pt idx="3957">
                        <c:v>6.3311999999999999</c:v>
                      </c:pt>
                      <c:pt idx="3958">
                        <c:v>6.3328000000000007</c:v>
                      </c:pt>
                      <c:pt idx="3959">
                        <c:v>6.3344000000000005</c:v>
                      </c:pt>
                      <c:pt idx="3960">
                        <c:v>6.3360000000000003</c:v>
                      </c:pt>
                      <c:pt idx="3961">
                        <c:v>6.3376000000000001</c:v>
                      </c:pt>
                      <c:pt idx="3962">
                        <c:v>6.3391999999999999</c:v>
                      </c:pt>
                      <c:pt idx="3963">
                        <c:v>6.3408000000000007</c:v>
                      </c:pt>
                      <c:pt idx="3964">
                        <c:v>6.3424000000000005</c:v>
                      </c:pt>
                      <c:pt idx="3965">
                        <c:v>6.3440000000000003</c:v>
                      </c:pt>
                      <c:pt idx="3966">
                        <c:v>6.3456000000000001</c:v>
                      </c:pt>
                      <c:pt idx="3967">
                        <c:v>6.3472</c:v>
                      </c:pt>
                      <c:pt idx="3968">
                        <c:v>6.3488000000000007</c:v>
                      </c:pt>
                      <c:pt idx="3969">
                        <c:v>6.3504000000000005</c:v>
                      </c:pt>
                      <c:pt idx="3970">
                        <c:v>6.3520000000000003</c:v>
                      </c:pt>
                      <c:pt idx="3971">
                        <c:v>6.3536000000000001</c:v>
                      </c:pt>
                      <c:pt idx="3972">
                        <c:v>6.3552</c:v>
                      </c:pt>
                      <c:pt idx="3973">
                        <c:v>6.3568000000000007</c:v>
                      </c:pt>
                      <c:pt idx="3974">
                        <c:v>6.3584000000000005</c:v>
                      </c:pt>
                      <c:pt idx="3975">
                        <c:v>6.36</c:v>
                      </c:pt>
                      <c:pt idx="3976">
                        <c:v>6.3616000000000001</c:v>
                      </c:pt>
                      <c:pt idx="3977">
                        <c:v>6.3632</c:v>
                      </c:pt>
                      <c:pt idx="3978">
                        <c:v>6.3648000000000007</c:v>
                      </c:pt>
                      <c:pt idx="3979">
                        <c:v>6.3664000000000005</c:v>
                      </c:pt>
                      <c:pt idx="3980">
                        <c:v>6.3680000000000003</c:v>
                      </c:pt>
                      <c:pt idx="3981">
                        <c:v>6.3696000000000002</c:v>
                      </c:pt>
                      <c:pt idx="3982">
                        <c:v>6.3712</c:v>
                      </c:pt>
                      <c:pt idx="3983">
                        <c:v>6.3728000000000007</c:v>
                      </c:pt>
                      <c:pt idx="3984">
                        <c:v>6.3744000000000005</c:v>
                      </c:pt>
                      <c:pt idx="3985">
                        <c:v>6.3760000000000003</c:v>
                      </c:pt>
                      <c:pt idx="3986">
                        <c:v>6.3776000000000002</c:v>
                      </c:pt>
                      <c:pt idx="3987">
                        <c:v>6.3792</c:v>
                      </c:pt>
                      <c:pt idx="3988">
                        <c:v>6.3808000000000007</c:v>
                      </c:pt>
                      <c:pt idx="3989">
                        <c:v>6.3824000000000005</c:v>
                      </c:pt>
                      <c:pt idx="3990">
                        <c:v>6.3840000000000003</c:v>
                      </c:pt>
                      <c:pt idx="3991">
                        <c:v>6.3856000000000002</c:v>
                      </c:pt>
                      <c:pt idx="3992">
                        <c:v>6.3872</c:v>
                      </c:pt>
                      <c:pt idx="3993">
                        <c:v>6.3888000000000007</c:v>
                      </c:pt>
                      <c:pt idx="3994">
                        <c:v>6.3904000000000005</c:v>
                      </c:pt>
                      <c:pt idx="3995">
                        <c:v>6.3920000000000003</c:v>
                      </c:pt>
                      <c:pt idx="3996">
                        <c:v>6.3936000000000002</c:v>
                      </c:pt>
                      <c:pt idx="3997">
                        <c:v>6.3952</c:v>
                      </c:pt>
                      <c:pt idx="3998">
                        <c:v>6.3968000000000007</c:v>
                      </c:pt>
                      <c:pt idx="3999">
                        <c:v>6.3984000000000005</c:v>
                      </c:pt>
                      <c:pt idx="4000">
                        <c:v>6.4</c:v>
                      </c:pt>
                      <c:pt idx="4001">
                        <c:v>6.4016000000000002</c:v>
                      </c:pt>
                      <c:pt idx="4002">
                        <c:v>6.4032</c:v>
                      </c:pt>
                      <c:pt idx="4003">
                        <c:v>6.4048000000000007</c:v>
                      </c:pt>
                      <c:pt idx="4004">
                        <c:v>6.4064000000000005</c:v>
                      </c:pt>
                      <c:pt idx="4005">
                        <c:v>6.4080000000000004</c:v>
                      </c:pt>
                      <c:pt idx="4006">
                        <c:v>6.4096000000000002</c:v>
                      </c:pt>
                      <c:pt idx="4007">
                        <c:v>6.4112</c:v>
                      </c:pt>
                      <c:pt idx="4008">
                        <c:v>6.4128000000000007</c:v>
                      </c:pt>
                      <c:pt idx="4009">
                        <c:v>6.4144000000000005</c:v>
                      </c:pt>
                      <c:pt idx="4010">
                        <c:v>6.4160000000000004</c:v>
                      </c:pt>
                      <c:pt idx="4011">
                        <c:v>6.4176000000000002</c:v>
                      </c:pt>
                      <c:pt idx="4012">
                        <c:v>6.4192</c:v>
                      </c:pt>
                      <c:pt idx="4013">
                        <c:v>6.4208000000000007</c:v>
                      </c:pt>
                      <c:pt idx="4014">
                        <c:v>6.4224000000000006</c:v>
                      </c:pt>
                      <c:pt idx="4015">
                        <c:v>6.4240000000000004</c:v>
                      </c:pt>
                      <c:pt idx="4016">
                        <c:v>6.4256000000000002</c:v>
                      </c:pt>
                      <c:pt idx="4017">
                        <c:v>6.4272</c:v>
                      </c:pt>
                      <c:pt idx="4018">
                        <c:v>6.4288000000000007</c:v>
                      </c:pt>
                      <c:pt idx="4019">
                        <c:v>6.4304000000000006</c:v>
                      </c:pt>
                      <c:pt idx="4020">
                        <c:v>6.4320000000000004</c:v>
                      </c:pt>
                      <c:pt idx="4021">
                        <c:v>6.4336000000000002</c:v>
                      </c:pt>
                      <c:pt idx="4022">
                        <c:v>6.4352</c:v>
                      </c:pt>
                      <c:pt idx="4023">
                        <c:v>6.4368000000000007</c:v>
                      </c:pt>
                      <c:pt idx="4024">
                        <c:v>6.4384000000000006</c:v>
                      </c:pt>
                      <c:pt idx="4025">
                        <c:v>6.44</c:v>
                      </c:pt>
                      <c:pt idx="4026">
                        <c:v>6.4416000000000002</c:v>
                      </c:pt>
                      <c:pt idx="4027">
                        <c:v>6.4432</c:v>
                      </c:pt>
                      <c:pt idx="4028">
                        <c:v>6.4448000000000008</c:v>
                      </c:pt>
                      <c:pt idx="4029">
                        <c:v>6.4464000000000006</c:v>
                      </c:pt>
                      <c:pt idx="4030">
                        <c:v>6.4480000000000004</c:v>
                      </c:pt>
                      <c:pt idx="4031">
                        <c:v>6.4496000000000002</c:v>
                      </c:pt>
                      <c:pt idx="4032">
                        <c:v>6.4512</c:v>
                      </c:pt>
                      <c:pt idx="4033">
                        <c:v>6.4527999999999999</c:v>
                      </c:pt>
                      <c:pt idx="4034">
                        <c:v>6.4544000000000006</c:v>
                      </c:pt>
                      <c:pt idx="4035">
                        <c:v>6.4560000000000004</c:v>
                      </c:pt>
                      <c:pt idx="4036">
                        <c:v>6.4576000000000002</c:v>
                      </c:pt>
                      <c:pt idx="4037">
                        <c:v>6.4592000000000001</c:v>
                      </c:pt>
                      <c:pt idx="4038">
                        <c:v>6.4607999999999999</c:v>
                      </c:pt>
                      <c:pt idx="4039">
                        <c:v>6.4624000000000006</c:v>
                      </c:pt>
                      <c:pt idx="4040">
                        <c:v>6.4640000000000004</c:v>
                      </c:pt>
                      <c:pt idx="4041">
                        <c:v>6.4656000000000002</c:v>
                      </c:pt>
                      <c:pt idx="4042">
                        <c:v>6.4672000000000001</c:v>
                      </c:pt>
                      <c:pt idx="4043">
                        <c:v>6.4687999999999999</c:v>
                      </c:pt>
                      <c:pt idx="4044">
                        <c:v>6.4704000000000006</c:v>
                      </c:pt>
                      <c:pt idx="4045">
                        <c:v>6.4720000000000004</c:v>
                      </c:pt>
                      <c:pt idx="4046">
                        <c:v>6.4736000000000002</c:v>
                      </c:pt>
                      <c:pt idx="4047">
                        <c:v>6.4752000000000001</c:v>
                      </c:pt>
                      <c:pt idx="4048">
                        <c:v>6.4767999999999999</c:v>
                      </c:pt>
                      <c:pt idx="4049">
                        <c:v>6.4784000000000006</c:v>
                      </c:pt>
                      <c:pt idx="4050">
                        <c:v>6.48</c:v>
                      </c:pt>
                      <c:pt idx="4051">
                        <c:v>6.4816000000000003</c:v>
                      </c:pt>
                      <c:pt idx="4052">
                        <c:v>6.4832000000000001</c:v>
                      </c:pt>
                      <c:pt idx="4053">
                        <c:v>6.4847999999999999</c:v>
                      </c:pt>
                      <c:pt idx="4054">
                        <c:v>6.4864000000000006</c:v>
                      </c:pt>
                      <c:pt idx="4055">
                        <c:v>6.4880000000000004</c:v>
                      </c:pt>
                      <c:pt idx="4056">
                        <c:v>6.4896000000000003</c:v>
                      </c:pt>
                      <c:pt idx="4057">
                        <c:v>6.4912000000000001</c:v>
                      </c:pt>
                      <c:pt idx="4058">
                        <c:v>6.4927999999999999</c:v>
                      </c:pt>
                      <c:pt idx="4059">
                        <c:v>6.4944000000000006</c:v>
                      </c:pt>
                      <c:pt idx="4060">
                        <c:v>6.4960000000000004</c:v>
                      </c:pt>
                      <c:pt idx="4061">
                        <c:v>6.4976000000000003</c:v>
                      </c:pt>
                      <c:pt idx="4062">
                        <c:v>6.4992000000000001</c:v>
                      </c:pt>
                      <c:pt idx="4063">
                        <c:v>6.5007999999999999</c:v>
                      </c:pt>
                      <c:pt idx="4064">
                        <c:v>6.5024000000000006</c:v>
                      </c:pt>
                      <c:pt idx="4065">
                        <c:v>6.5040000000000004</c:v>
                      </c:pt>
                      <c:pt idx="4066">
                        <c:v>6.5056000000000003</c:v>
                      </c:pt>
                      <c:pt idx="4067">
                        <c:v>6.5072000000000001</c:v>
                      </c:pt>
                      <c:pt idx="4068">
                        <c:v>6.5087999999999999</c:v>
                      </c:pt>
                      <c:pt idx="4069">
                        <c:v>6.5104000000000006</c:v>
                      </c:pt>
                      <c:pt idx="4070">
                        <c:v>6.5120000000000005</c:v>
                      </c:pt>
                      <c:pt idx="4071">
                        <c:v>6.5136000000000003</c:v>
                      </c:pt>
                      <c:pt idx="4072">
                        <c:v>6.5152000000000001</c:v>
                      </c:pt>
                      <c:pt idx="4073">
                        <c:v>6.5167999999999999</c:v>
                      </c:pt>
                      <c:pt idx="4074">
                        <c:v>6.5184000000000006</c:v>
                      </c:pt>
                      <c:pt idx="4075">
                        <c:v>6.5200000000000005</c:v>
                      </c:pt>
                      <c:pt idx="4076">
                        <c:v>6.5216000000000003</c:v>
                      </c:pt>
                      <c:pt idx="4077">
                        <c:v>6.5232000000000001</c:v>
                      </c:pt>
                      <c:pt idx="4078">
                        <c:v>6.5247999999999999</c:v>
                      </c:pt>
                      <c:pt idx="4079">
                        <c:v>6.5264000000000006</c:v>
                      </c:pt>
                      <c:pt idx="4080">
                        <c:v>6.5280000000000005</c:v>
                      </c:pt>
                      <c:pt idx="4081">
                        <c:v>6.5296000000000003</c:v>
                      </c:pt>
                      <c:pt idx="4082">
                        <c:v>6.5312000000000001</c:v>
                      </c:pt>
                      <c:pt idx="4083">
                        <c:v>6.5327999999999999</c:v>
                      </c:pt>
                      <c:pt idx="4084">
                        <c:v>6.5344000000000007</c:v>
                      </c:pt>
                      <c:pt idx="4085">
                        <c:v>6.5360000000000005</c:v>
                      </c:pt>
                      <c:pt idx="4086">
                        <c:v>6.5376000000000003</c:v>
                      </c:pt>
                      <c:pt idx="4087">
                        <c:v>6.5392000000000001</c:v>
                      </c:pt>
                      <c:pt idx="4088">
                        <c:v>6.5407999999999999</c:v>
                      </c:pt>
                      <c:pt idx="4089">
                        <c:v>6.5424000000000007</c:v>
                      </c:pt>
                      <c:pt idx="4090">
                        <c:v>6.5440000000000005</c:v>
                      </c:pt>
                      <c:pt idx="4091">
                        <c:v>6.5456000000000003</c:v>
                      </c:pt>
                      <c:pt idx="4092">
                        <c:v>6.5472000000000001</c:v>
                      </c:pt>
                      <c:pt idx="4093">
                        <c:v>6.5488</c:v>
                      </c:pt>
                      <c:pt idx="4094">
                        <c:v>6.5504000000000007</c:v>
                      </c:pt>
                      <c:pt idx="4095">
                        <c:v>6.5520000000000005</c:v>
                      </c:pt>
                      <c:pt idx="4096">
                        <c:v>6.5536000000000003</c:v>
                      </c:pt>
                      <c:pt idx="4097">
                        <c:v>6.5552000000000001</c:v>
                      </c:pt>
                      <c:pt idx="4098">
                        <c:v>6.5568</c:v>
                      </c:pt>
                      <c:pt idx="4099">
                        <c:v>6.5584000000000007</c:v>
                      </c:pt>
                      <c:pt idx="4100">
                        <c:v>6.5600000000000005</c:v>
                      </c:pt>
                      <c:pt idx="4101">
                        <c:v>6.5616000000000003</c:v>
                      </c:pt>
                      <c:pt idx="4102">
                        <c:v>6.5632000000000001</c:v>
                      </c:pt>
                      <c:pt idx="4103">
                        <c:v>6.5648</c:v>
                      </c:pt>
                      <c:pt idx="4104">
                        <c:v>6.5664000000000007</c:v>
                      </c:pt>
                      <c:pt idx="4105">
                        <c:v>6.5680000000000005</c:v>
                      </c:pt>
                      <c:pt idx="4106">
                        <c:v>6.5696000000000003</c:v>
                      </c:pt>
                      <c:pt idx="4107">
                        <c:v>6.5712000000000002</c:v>
                      </c:pt>
                      <c:pt idx="4108">
                        <c:v>6.5728</c:v>
                      </c:pt>
                      <c:pt idx="4109">
                        <c:v>6.5744000000000007</c:v>
                      </c:pt>
                      <c:pt idx="4110">
                        <c:v>6.5760000000000005</c:v>
                      </c:pt>
                      <c:pt idx="4111">
                        <c:v>6.5776000000000003</c:v>
                      </c:pt>
                      <c:pt idx="4112">
                        <c:v>6.5792000000000002</c:v>
                      </c:pt>
                      <c:pt idx="4113">
                        <c:v>6.5808</c:v>
                      </c:pt>
                      <c:pt idx="4114">
                        <c:v>6.5824000000000007</c:v>
                      </c:pt>
                      <c:pt idx="4115">
                        <c:v>6.5840000000000005</c:v>
                      </c:pt>
                      <c:pt idx="4116">
                        <c:v>6.5856000000000003</c:v>
                      </c:pt>
                      <c:pt idx="4117">
                        <c:v>6.5872000000000002</c:v>
                      </c:pt>
                      <c:pt idx="4118">
                        <c:v>6.5888</c:v>
                      </c:pt>
                      <c:pt idx="4119">
                        <c:v>6.5904000000000007</c:v>
                      </c:pt>
                      <c:pt idx="4120">
                        <c:v>6.5920000000000005</c:v>
                      </c:pt>
                      <c:pt idx="4121">
                        <c:v>6.5936000000000003</c:v>
                      </c:pt>
                      <c:pt idx="4122">
                        <c:v>6.5952000000000002</c:v>
                      </c:pt>
                      <c:pt idx="4123">
                        <c:v>6.5968</c:v>
                      </c:pt>
                      <c:pt idx="4124">
                        <c:v>6.5984000000000007</c:v>
                      </c:pt>
                      <c:pt idx="4125">
                        <c:v>6.6000000000000005</c:v>
                      </c:pt>
                      <c:pt idx="4126">
                        <c:v>6.6016000000000004</c:v>
                      </c:pt>
                      <c:pt idx="4127">
                        <c:v>6.6032000000000002</c:v>
                      </c:pt>
                      <c:pt idx="4128">
                        <c:v>6.6048</c:v>
                      </c:pt>
                      <c:pt idx="4129">
                        <c:v>6.6064000000000007</c:v>
                      </c:pt>
                      <c:pt idx="4130">
                        <c:v>6.6080000000000005</c:v>
                      </c:pt>
                      <c:pt idx="4131">
                        <c:v>6.6096000000000004</c:v>
                      </c:pt>
                      <c:pt idx="4132">
                        <c:v>6.6112000000000002</c:v>
                      </c:pt>
                      <c:pt idx="4133">
                        <c:v>6.6128</c:v>
                      </c:pt>
                      <c:pt idx="4134">
                        <c:v>6.6144000000000007</c:v>
                      </c:pt>
                      <c:pt idx="4135">
                        <c:v>6.6160000000000005</c:v>
                      </c:pt>
                      <c:pt idx="4136">
                        <c:v>6.6176000000000004</c:v>
                      </c:pt>
                      <c:pt idx="4137">
                        <c:v>6.6192000000000002</c:v>
                      </c:pt>
                      <c:pt idx="4138">
                        <c:v>6.6208</c:v>
                      </c:pt>
                      <c:pt idx="4139">
                        <c:v>6.6224000000000007</c:v>
                      </c:pt>
                      <c:pt idx="4140">
                        <c:v>6.6240000000000006</c:v>
                      </c:pt>
                      <c:pt idx="4141">
                        <c:v>6.6256000000000004</c:v>
                      </c:pt>
                      <c:pt idx="4142">
                        <c:v>6.6272000000000002</c:v>
                      </c:pt>
                      <c:pt idx="4143">
                        <c:v>6.6288</c:v>
                      </c:pt>
                      <c:pt idx="4144">
                        <c:v>6.6304000000000007</c:v>
                      </c:pt>
                      <c:pt idx="4145">
                        <c:v>6.6320000000000006</c:v>
                      </c:pt>
                      <c:pt idx="4146">
                        <c:v>6.6336000000000004</c:v>
                      </c:pt>
                      <c:pt idx="4147">
                        <c:v>6.6352000000000002</c:v>
                      </c:pt>
                      <c:pt idx="4148">
                        <c:v>6.6368</c:v>
                      </c:pt>
                      <c:pt idx="4149">
                        <c:v>6.6384000000000007</c:v>
                      </c:pt>
                      <c:pt idx="4150">
                        <c:v>6.6400000000000006</c:v>
                      </c:pt>
                      <c:pt idx="4151">
                        <c:v>6.6416000000000004</c:v>
                      </c:pt>
                      <c:pt idx="4152">
                        <c:v>6.6432000000000002</c:v>
                      </c:pt>
                      <c:pt idx="4153">
                        <c:v>6.6448</c:v>
                      </c:pt>
                      <c:pt idx="4154">
                        <c:v>6.6464000000000008</c:v>
                      </c:pt>
                      <c:pt idx="4155">
                        <c:v>6.6480000000000006</c:v>
                      </c:pt>
                      <c:pt idx="4156">
                        <c:v>6.6496000000000004</c:v>
                      </c:pt>
                      <c:pt idx="4157">
                        <c:v>6.6512000000000002</c:v>
                      </c:pt>
                      <c:pt idx="4158">
                        <c:v>6.6528</c:v>
                      </c:pt>
                      <c:pt idx="4159">
                        <c:v>6.6544000000000008</c:v>
                      </c:pt>
                      <c:pt idx="4160">
                        <c:v>6.6560000000000006</c:v>
                      </c:pt>
                      <c:pt idx="4161">
                        <c:v>6.6576000000000004</c:v>
                      </c:pt>
                      <c:pt idx="4162">
                        <c:v>6.6592000000000002</c:v>
                      </c:pt>
                      <c:pt idx="4163">
                        <c:v>6.6608000000000001</c:v>
                      </c:pt>
                      <c:pt idx="4164">
                        <c:v>6.6623999999999999</c:v>
                      </c:pt>
                      <c:pt idx="4165">
                        <c:v>6.6640000000000006</c:v>
                      </c:pt>
                      <c:pt idx="4166">
                        <c:v>6.6656000000000004</c:v>
                      </c:pt>
                      <c:pt idx="4167">
                        <c:v>6.6672000000000002</c:v>
                      </c:pt>
                      <c:pt idx="4168">
                        <c:v>6.6688000000000001</c:v>
                      </c:pt>
                      <c:pt idx="4169">
                        <c:v>6.6703999999999999</c:v>
                      </c:pt>
                      <c:pt idx="4170">
                        <c:v>6.6720000000000006</c:v>
                      </c:pt>
                      <c:pt idx="4171">
                        <c:v>6.6736000000000004</c:v>
                      </c:pt>
                      <c:pt idx="4172">
                        <c:v>6.6752000000000002</c:v>
                      </c:pt>
                      <c:pt idx="4173">
                        <c:v>6.6768000000000001</c:v>
                      </c:pt>
                      <c:pt idx="4174">
                        <c:v>6.6783999999999999</c:v>
                      </c:pt>
                      <c:pt idx="4175">
                        <c:v>6.6800000000000006</c:v>
                      </c:pt>
                      <c:pt idx="4176">
                        <c:v>6.6816000000000004</c:v>
                      </c:pt>
                      <c:pt idx="4177">
                        <c:v>6.6832000000000003</c:v>
                      </c:pt>
                      <c:pt idx="4178">
                        <c:v>6.6848000000000001</c:v>
                      </c:pt>
                      <c:pt idx="4179">
                        <c:v>6.6863999999999999</c:v>
                      </c:pt>
                      <c:pt idx="4180">
                        <c:v>6.6880000000000006</c:v>
                      </c:pt>
                      <c:pt idx="4181">
                        <c:v>6.6896000000000004</c:v>
                      </c:pt>
                      <c:pt idx="4182">
                        <c:v>6.6912000000000003</c:v>
                      </c:pt>
                      <c:pt idx="4183">
                        <c:v>6.6928000000000001</c:v>
                      </c:pt>
                      <c:pt idx="4184">
                        <c:v>6.6943999999999999</c:v>
                      </c:pt>
                      <c:pt idx="4185">
                        <c:v>6.6960000000000006</c:v>
                      </c:pt>
                      <c:pt idx="4186">
                        <c:v>6.6976000000000004</c:v>
                      </c:pt>
                      <c:pt idx="4187">
                        <c:v>6.6992000000000003</c:v>
                      </c:pt>
                      <c:pt idx="4188">
                        <c:v>6.7008000000000001</c:v>
                      </c:pt>
                      <c:pt idx="4189">
                        <c:v>6.7023999999999999</c:v>
                      </c:pt>
                      <c:pt idx="4190">
                        <c:v>6.7040000000000006</c:v>
                      </c:pt>
                      <c:pt idx="4191">
                        <c:v>6.7056000000000004</c:v>
                      </c:pt>
                      <c:pt idx="4192">
                        <c:v>6.7072000000000003</c:v>
                      </c:pt>
                      <c:pt idx="4193">
                        <c:v>6.7088000000000001</c:v>
                      </c:pt>
                      <c:pt idx="4194">
                        <c:v>6.7103999999999999</c:v>
                      </c:pt>
                      <c:pt idx="4195">
                        <c:v>6.7120000000000006</c:v>
                      </c:pt>
                      <c:pt idx="4196">
                        <c:v>6.7136000000000005</c:v>
                      </c:pt>
                      <c:pt idx="4197">
                        <c:v>6.7152000000000003</c:v>
                      </c:pt>
                      <c:pt idx="4198">
                        <c:v>6.7168000000000001</c:v>
                      </c:pt>
                      <c:pt idx="4199">
                        <c:v>6.7183999999999999</c:v>
                      </c:pt>
                      <c:pt idx="4200">
                        <c:v>6.7200000000000006</c:v>
                      </c:pt>
                      <c:pt idx="4201">
                        <c:v>6.7216000000000005</c:v>
                      </c:pt>
                      <c:pt idx="4202">
                        <c:v>6.7232000000000003</c:v>
                      </c:pt>
                      <c:pt idx="4203">
                        <c:v>6.7248000000000001</c:v>
                      </c:pt>
                      <c:pt idx="4204">
                        <c:v>6.7263999999999999</c:v>
                      </c:pt>
                      <c:pt idx="4205">
                        <c:v>6.7280000000000006</c:v>
                      </c:pt>
                      <c:pt idx="4206">
                        <c:v>6.7296000000000005</c:v>
                      </c:pt>
                      <c:pt idx="4207">
                        <c:v>6.7312000000000003</c:v>
                      </c:pt>
                      <c:pt idx="4208">
                        <c:v>6.7328000000000001</c:v>
                      </c:pt>
                      <c:pt idx="4209">
                        <c:v>6.7343999999999999</c:v>
                      </c:pt>
                      <c:pt idx="4210">
                        <c:v>6.7360000000000007</c:v>
                      </c:pt>
                      <c:pt idx="4211">
                        <c:v>6.7376000000000005</c:v>
                      </c:pt>
                      <c:pt idx="4212">
                        <c:v>6.7392000000000003</c:v>
                      </c:pt>
                      <c:pt idx="4213">
                        <c:v>6.7408000000000001</c:v>
                      </c:pt>
                      <c:pt idx="4214">
                        <c:v>6.7423999999999999</c:v>
                      </c:pt>
                      <c:pt idx="4215">
                        <c:v>6.7440000000000007</c:v>
                      </c:pt>
                      <c:pt idx="4216">
                        <c:v>6.7456000000000005</c:v>
                      </c:pt>
                      <c:pt idx="4217">
                        <c:v>6.7472000000000003</c:v>
                      </c:pt>
                      <c:pt idx="4218">
                        <c:v>6.7488000000000001</c:v>
                      </c:pt>
                      <c:pt idx="4219">
                        <c:v>6.7504</c:v>
                      </c:pt>
                      <c:pt idx="4220">
                        <c:v>6.7520000000000007</c:v>
                      </c:pt>
                      <c:pt idx="4221">
                        <c:v>6.7536000000000005</c:v>
                      </c:pt>
                      <c:pt idx="4222">
                        <c:v>6.7552000000000003</c:v>
                      </c:pt>
                      <c:pt idx="4223">
                        <c:v>6.7568000000000001</c:v>
                      </c:pt>
                      <c:pt idx="4224">
                        <c:v>6.7584</c:v>
                      </c:pt>
                      <c:pt idx="4225">
                        <c:v>6.7600000000000007</c:v>
                      </c:pt>
                      <c:pt idx="4226">
                        <c:v>6.7616000000000005</c:v>
                      </c:pt>
                      <c:pt idx="4227">
                        <c:v>6.7632000000000003</c:v>
                      </c:pt>
                      <c:pt idx="4228">
                        <c:v>6.7648000000000001</c:v>
                      </c:pt>
                      <c:pt idx="4229">
                        <c:v>6.7664</c:v>
                      </c:pt>
                      <c:pt idx="4230">
                        <c:v>6.7680000000000007</c:v>
                      </c:pt>
                      <c:pt idx="4231">
                        <c:v>6.7696000000000005</c:v>
                      </c:pt>
                      <c:pt idx="4232">
                        <c:v>6.7712000000000003</c:v>
                      </c:pt>
                      <c:pt idx="4233">
                        <c:v>6.7728000000000002</c:v>
                      </c:pt>
                      <c:pt idx="4234">
                        <c:v>6.7744</c:v>
                      </c:pt>
                      <c:pt idx="4235">
                        <c:v>6.7760000000000007</c:v>
                      </c:pt>
                      <c:pt idx="4236">
                        <c:v>6.7776000000000005</c:v>
                      </c:pt>
                      <c:pt idx="4237">
                        <c:v>6.7792000000000003</c:v>
                      </c:pt>
                      <c:pt idx="4238">
                        <c:v>6.7808000000000002</c:v>
                      </c:pt>
                      <c:pt idx="4239">
                        <c:v>6.7824</c:v>
                      </c:pt>
                      <c:pt idx="4240">
                        <c:v>6.7840000000000007</c:v>
                      </c:pt>
                      <c:pt idx="4241">
                        <c:v>6.7856000000000005</c:v>
                      </c:pt>
                      <c:pt idx="4242">
                        <c:v>6.7872000000000003</c:v>
                      </c:pt>
                      <c:pt idx="4243">
                        <c:v>6.7888000000000002</c:v>
                      </c:pt>
                      <c:pt idx="4244">
                        <c:v>6.7904</c:v>
                      </c:pt>
                      <c:pt idx="4245">
                        <c:v>6.7920000000000007</c:v>
                      </c:pt>
                      <c:pt idx="4246">
                        <c:v>6.7936000000000005</c:v>
                      </c:pt>
                      <c:pt idx="4247">
                        <c:v>6.7952000000000004</c:v>
                      </c:pt>
                      <c:pt idx="4248">
                        <c:v>6.7968000000000002</c:v>
                      </c:pt>
                      <c:pt idx="4249">
                        <c:v>6.7984</c:v>
                      </c:pt>
                      <c:pt idx="4250">
                        <c:v>6.8000000000000007</c:v>
                      </c:pt>
                      <c:pt idx="4251">
                        <c:v>6.8016000000000005</c:v>
                      </c:pt>
                      <c:pt idx="4252">
                        <c:v>6.8032000000000004</c:v>
                      </c:pt>
                      <c:pt idx="4253">
                        <c:v>6.8048000000000002</c:v>
                      </c:pt>
                      <c:pt idx="4254">
                        <c:v>6.8064</c:v>
                      </c:pt>
                      <c:pt idx="4255">
                        <c:v>6.8080000000000007</c:v>
                      </c:pt>
                      <c:pt idx="4256">
                        <c:v>6.8096000000000005</c:v>
                      </c:pt>
                      <c:pt idx="4257">
                        <c:v>6.8112000000000004</c:v>
                      </c:pt>
                      <c:pt idx="4258">
                        <c:v>6.8128000000000002</c:v>
                      </c:pt>
                      <c:pt idx="4259">
                        <c:v>6.8144</c:v>
                      </c:pt>
                      <c:pt idx="4260">
                        <c:v>6.8160000000000007</c:v>
                      </c:pt>
                      <c:pt idx="4261">
                        <c:v>6.8176000000000005</c:v>
                      </c:pt>
                      <c:pt idx="4262">
                        <c:v>6.8192000000000004</c:v>
                      </c:pt>
                      <c:pt idx="4263">
                        <c:v>6.8208000000000002</c:v>
                      </c:pt>
                      <c:pt idx="4264">
                        <c:v>6.8224</c:v>
                      </c:pt>
                      <c:pt idx="4265">
                        <c:v>6.8240000000000007</c:v>
                      </c:pt>
                      <c:pt idx="4266">
                        <c:v>6.8256000000000006</c:v>
                      </c:pt>
                      <c:pt idx="4267">
                        <c:v>6.8272000000000004</c:v>
                      </c:pt>
                      <c:pt idx="4268">
                        <c:v>6.8288000000000002</c:v>
                      </c:pt>
                      <c:pt idx="4269">
                        <c:v>6.8304</c:v>
                      </c:pt>
                      <c:pt idx="4270">
                        <c:v>6.8320000000000007</c:v>
                      </c:pt>
                      <c:pt idx="4271">
                        <c:v>6.8336000000000006</c:v>
                      </c:pt>
                      <c:pt idx="4272">
                        <c:v>6.8352000000000004</c:v>
                      </c:pt>
                      <c:pt idx="4273">
                        <c:v>6.8368000000000002</c:v>
                      </c:pt>
                      <c:pt idx="4274">
                        <c:v>6.8384</c:v>
                      </c:pt>
                      <c:pt idx="4275">
                        <c:v>6.8400000000000007</c:v>
                      </c:pt>
                      <c:pt idx="4276">
                        <c:v>6.8416000000000006</c:v>
                      </c:pt>
                      <c:pt idx="4277">
                        <c:v>6.8432000000000004</c:v>
                      </c:pt>
                      <c:pt idx="4278">
                        <c:v>6.8448000000000002</c:v>
                      </c:pt>
                      <c:pt idx="4279">
                        <c:v>6.8464</c:v>
                      </c:pt>
                      <c:pt idx="4280">
                        <c:v>6.8480000000000008</c:v>
                      </c:pt>
                      <c:pt idx="4281">
                        <c:v>6.8496000000000006</c:v>
                      </c:pt>
                      <c:pt idx="4282">
                        <c:v>6.8512000000000004</c:v>
                      </c:pt>
                      <c:pt idx="4283">
                        <c:v>6.8528000000000002</c:v>
                      </c:pt>
                      <c:pt idx="4284">
                        <c:v>6.8544</c:v>
                      </c:pt>
                      <c:pt idx="4285">
                        <c:v>6.8560000000000008</c:v>
                      </c:pt>
                      <c:pt idx="4286">
                        <c:v>6.8576000000000006</c:v>
                      </c:pt>
                      <c:pt idx="4287">
                        <c:v>6.8592000000000004</c:v>
                      </c:pt>
                      <c:pt idx="4288">
                        <c:v>6.8608000000000002</c:v>
                      </c:pt>
                      <c:pt idx="4289">
                        <c:v>6.8624000000000001</c:v>
                      </c:pt>
                      <c:pt idx="4290">
                        <c:v>6.8640000000000008</c:v>
                      </c:pt>
                      <c:pt idx="4291">
                        <c:v>6.8656000000000006</c:v>
                      </c:pt>
                      <c:pt idx="4292">
                        <c:v>6.8672000000000004</c:v>
                      </c:pt>
                      <c:pt idx="4293">
                        <c:v>6.8688000000000002</c:v>
                      </c:pt>
                      <c:pt idx="4294">
                        <c:v>6.8704000000000001</c:v>
                      </c:pt>
                      <c:pt idx="4295">
                        <c:v>6.8719999999999999</c:v>
                      </c:pt>
                      <c:pt idx="4296">
                        <c:v>6.8736000000000006</c:v>
                      </c:pt>
                      <c:pt idx="4297">
                        <c:v>6.8752000000000004</c:v>
                      </c:pt>
                      <c:pt idx="4298">
                        <c:v>6.8768000000000002</c:v>
                      </c:pt>
                      <c:pt idx="4299">
                        <c:v>6.8784000000000001</c:v>
                      </c:pt>
                      <c:pt idx="4300">
                        <c:v>6.88</c:v>
                      </c:pt>
                      <c:pt idx="4301">
                        <c:v>6.8816000000000006</c:v>
                      </c:pt>
                      <c:pt idx="4302">
                        <c:v>6.8832000000000004</c:v>
                      </c:pt>
                      <c:pt idx="4303">
                        <c:v>6.8848000000000003</c:v>
                      </c:pt>
                      <c:pt idx="4304">
                        <c:v>6.8864000000000001</c:v>
                      </c:pt>
                      <c:pt idx="4305">
                        <c:v>6.8879999999999999</c:v>
                      </c:pt>
                      <c:pt idx="4306">
                        <c:v>6.8896000000000006</c:v>
                      </c:pt>
                      <c:pt idx="4307">
                        <c:v>6.8912000000000004</c:v>
                      </c:pt>
                      <c:pt idx="4308">
                        <c:v>6.8928000000000003</c:v>
                      </c:pt>
                      <c:pt idx="4309">
                        <c:v>6.8944000000000001</c:v>
                      </c:pt>
                      <c:pt idx="4310">
                        <c:v>6.8959999999999999</c:v>
                      </c:pt>
                      <c:pt idx="4311">
                        <c:v>6.8976000000000006</c:v>
                      </c:pt>
                      <c:pt idx="4312">
                        <c:v>6.8992000000000004</c:v>
                      </c:pt>
                      <c:pt idx="4313">
                        <c:v>6.9008000000000003</c:v>
                      </c:pt>
                      <c:pt idx="4314">
                        <c:v>6.9024000000000001</c:v>
                      </c:pt>
                      <c:pt idx="4315">
                        <c:v>6.9039999999999999</c:v>
                      </c:pt>
                      <c:pt idx="4316">
                        <c:v>6.9056000000000006</c:v>
                      </c:pt>
                      <c:pt idx="4317">
                        <c:v>6.9072000000000005</c:v>
                      </c:pt>
                      <c:pt idx="4318">
                        <c:v>6.9088000000000003</c:v>
                      </c:pt>
                      <c:pt idx="4319">
                        <c:v>6.9104000000000001</c:v>
                      </c:pt>
                      <c:pt idx="4320">
                        <c:v>6.9119999999999999</c:v>
                      </c:pt>
                      <c:pt idx="4321">
                        <c:v>6.9136000000000006</c:v>
                      </c:pt>
                      <c:pt idx="4322">
                        <c:v>6.9152000000000005</c:v>
                      </c:pt>
                      <c:pt idx="4323">
                        <c:v>6.9168000000000003</c:v>
                      </c:pt>
                      <c:pt idx="4324">
                        <c:v>6.9184000000000001</c:v>
                      </c:pt>
                      <c:pt idx="4325">
                        <c:v>6.92</c:v>
                      </c:pt>
                      <c:pt idx="4326">
                        <c:v>6.9216000000000006</c:v>
                      </c:pt>
                      <c:pt idx="4327">
                        <c:v>6.9232000000000005</c:v>
                      </c:pt>
                      <c:pt idx="4328">
                        <c:v>6.9248000000000003</c:v>
                      </c:pt>
                      <c:pt idx="4329">
                        <c:v>6.9264000000000001</c:v>
                      </c:pt>
                      <c:pt idx="4330">
                        <c:v>6.9279999999999999</c:v>
                      </c:pt>
                      <c:pt idx="4331">
                        <c:v>6.9296000000000006</c:v>
                      </c:pt>
                      <c:pt idx="4332">
                        <c:v>6.9312000000000005</c:v>
                      </c:pt>
                      <c:pt idx="4333">
                        <c:v>6.9328000000000003</c:v>
                      </c:pt>
                      <c:pt idx="4334">
                        <c:v>6.9344000000000001</c:v>
                      </c:pt>
                      <c:pt idx="4335">
                        <c:v>6.9359999999999999</c:v>
                      </c:pt>
                      <c:pt idx="4336">
                        <c:v>6.9376000000000007</c:v>
                      </c:pt>
                      <c:pt idx="4337">
                        <c:v>6.9392000000000005</c:v>
                      </c:pt>
                      <c:pt idx="4338">
                        <c:v>6.9408000000000003</c:v>
                      </c:pt>
                      <c:pt idx="4339">
                        <c:v>6.9424000000000001</c:v>
                      </c:pt>
                      <c:pt idx="4340">
                        <c:v>6.944</c:v>
                      </c:pt>
                      <c:pt idx="4341">
                        <c:v>6.9456000000000007</c:v>
                      </c:pt>
                      <c:pt idx="4342">
                        <c:v>6.9472000000000005</c:v>
                      </c:pt>
                      <c:pt idx="4343">
                        <c:v>6.9488000000000003</c:v>
                      </c:pt>
                      <c:pt idx="4344">
                        <c:v>6.9504000000000001</c:v>
                      </c:pt>
                      <c:pt idx="4345">
                        <c:v>6.952</c:v>
                      </c:pt>
                      <c:pt idx="4346">
                        <c:v>6.9536000000000007</c:v>
                      </c:pt>
                      <c:pt idx="4347">
                        <c:v>6.9552000000000005</c:v>
                      </c:pt>
                      <c:pt idx="4348">
                        <c:v>6.9568000000000003</c:v>
                      </c:pt>
                      <c:pt idx="4349">
                        <c:v>6.9584000000000001</c:v>
                      </c:pt>
                      <c:pt idx="4350">
                        <c:v>6.96</c:v>
                      </c:pt>
                      <c:pt idx="4351">
                        <c:v>6.9616000000000007</c:v>
                      </c:pt>
                      <c:pt idx="4352">
                        <c:v>6.9632000000000005</c:v>
                      </c:pt>
                      <c:pt idx="4353">
                        <c:v>6.9648000000000003</c:v>
                      </c:pt>
                      <c:pt idx="4354">
                        <c:v>6.9664000000000001</c:v>
                      </c:pt>
                      <c:pt idx="4355">
                        <c:v>6.968</c:v>
                      </c:pt>
                      <c:pt idx="4356">
                        <c:v>6.9696000000000007</c:v>
                      </c:pt>
                      <c:pt idx="4357">
                        <c:v>6.9712000000000005</c:v>
                      </c:pt>
                      <c:pt idx="4358">
                        <c:v>6.9728000000000003</c:v>
                      </c:pt>
                      <c:pt idx="4359">
                        <c:v>6.9744000000000002</c:v>
                      </c:pt>
                      <c:pt idx="4360">
                        <c:v>6.976</c:v>
                      </c:pt>
                      <c:pt idx="4361">
                        <c:v>6.9776000000000007</c:v>
                      </c:pt>
                      <c:pt idx="4362">
                        <c:v>6.9792000000000005</c:v>
                      </c:pt>
                      <c:pt idx="4363">
                        <c:v>6.9808000000000003</c:v>
                      </c:pt>
                      <c:pt idx="4364">
                        <c:v>6.9824000000000002</c:v>
                      </c:pt>
                      <c:pt idx="4365">
                        <c:v>6.984</c:v>
                      </c:pt>
                      <c:pt idx="4366">
                        <c:v>6.9856000000000007</c:v>
                      </c:pt>
                      <c:pt idx="4367">
                        <c:v>6.9872000000000005</c:v>
                      </c:pt>
                      <c:pt idx="4368">
                        <c:v>6.9888000000000003</c:v>
                      </c:pt>
                      <c:pt idx="4369">
                        <c:v>6.9904000000000002</c:v>
                      </c:pt>
                      <c:pt idx="4370">
                        <c:v>6.992</c:v>
                      </c:pt>
                      <c:pt idx="4371">
                        <c:v>6.9936000000000007</c:v>
                      </c:pt>
                      <c:pt idx="4372">
                        <c:v>6.9952000000000005</c:v>
                      </c:pt>
                      <c:pt idx="4373">
                        <c:v>6.9968000000000004</c:v>
                      </c:pt>
                      <c:pt idx="4374">
                        <c:v>6.9984000000000002</c:v>
                      </c:pt>
                      <c:pt idx="4375">
                        <c:v>7</c:v>
                      </c:pt>
                      <c:pt idx="4376">
                        <c:v>7.0016000000000007</c:v>
                      </c:pt>
                      <c:pt idx="4377">
                        <c:v>7.0032000000000005</c:v>
                      </c:pt>
                      <c:pt idx="4378">
                        <c:v>7.0048000000000004</c:v>
                      </c:pt>
                      <c:pt idx="4379">
                        <c:v>7.0064000000000002</c:v>
                      </c:pt>
                      <c:pt idx="4380">
                        <c:v>7.008</c:v>
                      </c:pt>
                      <c:pt idx="4381">
                        <c:v>7.0096000000000007</c:v>
                      </c:pt>
                      <c:pt idx="4382">
                        <c:v>7.0112000000000005</c:v>
                      </c:pt>
                      <c:pt idx="4383">
                        <c:v>7.0128000000000004</c:v>
                      </c:pt>
                      <c:pt idx="4384">
                        <c:v>7.0144000000000002</c:v>
                      </c:pt>
                      <c:pt idx="4385">
                        <c:v>7.016</c:v>
                      </c:pt>
                      <c:pt idx="4386">
                        <c:v>7.0176000000000007</c:v>
                      </c:pt>
                      <c:pt idx="4387">
                        <c:v>7.0192000000000005</c:v>
                      </c:pt>
                      <c:pt idx="4388">
                        <c:v>7.0208000000000004</c:v>
                      </c:pt>
                      <c:pt idx="4389">
                        <c:v>7.0224000000000002</c:v>
                      </c:pt>
                      <c:pt idx="4390">
                        <c:v>7.024</c:v>
                      </c:pt>
                      <c:pt idx="4391">
                        <c:v>7.0256000000000007</c:v>
                      </c:pt>
                      <c:pt idx="4392">
                        <c:v>7.0272000000000006</c:v>
                      </c:pt>
                      <c:pt idx="4393">
                        <c:v>7.0288000000000004</c:v>
                      </c:pt>
                      <c:pt idx="4394">
                        <c:v>7.0304000000000002</c:v>
                      </c:pt>
                      <c:pt idx="4395">
                        <c:v>7.032</c:v>
                      </c:pt>
                      <c:pt idx="4396">
                        <c:v>7.0336000000000007</c:v>
                      </c:pt>
                      <c:pt idx="4397">
                        <c:v>7.0352000000000006</c:v>
                      </c:pt>
                      <c:pt idx="4398">
                        <c:v>7.0368000000000004</c:v>
                      </c:pt>
                      <c:pt idx="4399">
                        <c:v>7.0384000000000002</c:v>
                      </c:pt>
                      <c:pt idx="4400">
                        <c:v>7.04</c:v>
                      </c:pt>
                      <c:pt idx="4401">
                        <c:v>7.0416000000000007</c:v>
                      </c:pt>
                      <c:pt idx="4402">
                        <c:v>7.0432000000000006</c:v>
                      </c:pt>
                      <c:pt idx="4403">
                        <c:v>7.0448000000000004</c:v>
                      </c:pt>
                      <c:pt idx="4404">
                        <c:v>7.0464000000000002</c:v>
                      </c:pt>
                      <c:pt idx="4405">
                        <c:v>7.048</c:v>
                      </c:pt>
                      <c:pt idx="4406">
                        <c:v>7.0496000000000008</c:v>
                      </c:pt>
                      <c:pt idx="4407">
                        <c:v>7.0512000000000006</c:v>
                      </c:pt>
                      <c:pt idx="4408">
                        <c:v>7.0528000000000004</c:v>
                      </c:pt>
                      <c:pt idx="4409">
                        <c:v>7.0544000000000002</c:v>
                      </c:pt>
                      <c:pt idx="4410">
                        <c:v>7.056</c:v>
                      </c:pt>
                      <c:pt idx="4411">
                        <c:v>7.0576000000000008</c:v>
                      </c:pt>
                      <c:pt idx="4412">
                        <c:v>7.0592000000000006</c:v>
                      </c:pt>
                      <c:pt idx="4413">
                        <c:v>7.0608000000000004</c:v>
                      </c:pt>
                      <c:pt idx="4414">
                        <c:v>7.0624000000000002</c:v>
                      </c:pt>
                      <c:pt idx="4415">
                        <c:v>7.0640000000000001</c:v>
                      </c:pt>
                      <c:pt idx="4416">
                        <c:v>7.0656000000000008</c:v>
                      </c:pt>
                      <c:pt idx="4417">
                        <c:v>7.0672000000000006</c:v>
                      </c:pt>
                      <c:pt idx="4418">
                        <c:v>7.0688000000000004</c:v>
                      </c:pt>
                      <c:pt idx="4419">
                        <c:v>7.0704000000000002</c:v>
                      </c:pt>
                      <c:pt idx="4420">
                        <c:v>7.0720000000000001</c:v>
                      </c:pt>
                      <c:pt idx="4421">
                        <c:v>7.0736000000000008</c:v>
                      </c:pt>
                      <c:pt idx="4422">
                        <c:v>7.0752000000000006</c:v>
                      </c:pt>
                      <c:pt idx="4423">
                        <c:v>7.0768000000000004</c:v>
                      </c:pt>
                      <c:pt idx="4424">
                        <c:v>7.0784000000000002</c:v>
                      </c:pt>
                      <c:pt idx="4425">
                        <c:v>7.08</c:v>
                      </c:pt>
                      <c:pt idx="4426">
                        <c:v>7.0816000000000008</c:v>
                      </c:pt>
                      <c:pt idx="4427">
                        <c:v>7.0832000000000006</c:v>
                      </c:pt>
                      <c:pt idx="4428">
                        <c:v>7.0848000000000004</c:v>
                      </c:pt>
                      <c:pt idx="4429">
                        <c:v>7.0864000000000003</c:v>
                      </c:pt>
                      <c:pt idx="4430">
                        <c:v>7.0880000000000001</c:v>
                      </c:pt>
                      <c:pt idx="4431">
                        <c:v>7.0895999999999999</c:v>
                      </c:pt>
                      <c:pt idx="4432">
                        <c:v>7.0912000000000006</c:v>
                      </c:pt>
                      <c:pt idx="4433">
                        <c:v>7.0928000000000004</c:v>
                      </c:pt>
                      <c:pt idx="4434">
                        <c:v>7.0944000000000003</c:v>
                      </c:pt>
                      <c:pt idx="4435">
                        <c:v>7.0960000000000001</c:v>
                      </c:pt>
                      <c:pt idx="4436">
                        <c:v>7.0975999999999999</c:v>
                      </c:pt>
                      <c:pt idx="4437">
                        <c:v>7.0992000000000006</c:v>
                      </c:pt>
                      <c:pt idx="4438">
                        <c:v>7.1008000000000004</c:v>
                      </c:pt>
                      <c:pt idx="4439">
                        <c:v>7.1024000000000003</c:v>
                      </c:pt>
                      <c:pt idx="4440">
                        <c:v>7.1040000000000001</c:v>
                      </c:pt>
                      <c:pt idx="4441">
                        <c:v>7.1055999999999999</c:v>
                      </c:pt>
                      <c:pt idx="4442">
                        <c:v>7.1072000000000006</c:v>
                      </c:pt>
                      <c:pt idx="4443">
                        <c:v>7.1088000000000005</c:v>
                      </c:pt>
                      <c:pt idx="4444">
                        <c:v>7.1104000000000003</c:v>
                      </c:pt>
                      <c:pt idx="4445">
                        <c:v>7.1120000000000001</c:v>
                      </c:pt>
                      <c:pt idx="4446">
                        <c:v>7.1135999999999999</c:v>
                      </c:pt>
                      <c:pt idx="4447">
                        <c:v>7.1152000000000006</c:v>
                      </c:pt>
                      <c:pt idx="4448">
                        <c:v>7.1168000000000005</c:v>
                      </c:pt>
                      <c:pt idx="4449">
                        <c:v>7.1184000000000003</c:v>
                      </c:pt>
                      <c:pt idx="4450">
                        <c:v>7.12</c:v>
                      </c:pt>
                      <c:pt idx="4451">
                        <c:v>7.1215999999999999</c:v>
                      </c:pt>
                      <c:pt idx="4452">
                        <c:v>7.1232000000000006</c:v>
                      </c:pt>
                      <c:pt idx="4453">
                        <c:v>7.1248000000000005</c:v>
                      </c:pt>
                      <c:pt idx="4454">
                        <c:v>7.1264000000000003</c:v>
                      </c:pt>
                      <c:pt idx="4455">
                        <c:v>7.1280000000000001</c:v>
                      </c:pt>
                      <c:pt idx="4456">
                        <c:v>7.1295999999999999</c:v>
                      </c:pt>
                      <c:pt idx="4457">
                        <c:v>7.1312000000000006</c:v>
                      </c:pt>
                      <c:pt idx="4458">
                        <c:v>7.1328000000000005</c:v>
                      </c:pt>
                      <c:pt idx="4459">
                        <c:v>7.1344000000000003</c:v>
                      </c:pt>
                      <c:pt idx="4460">
                        <c:v>7.1360000000000001</c:v>
                      </c:pt>
                      <c:pt idx="4461">
                        <c:v>7.1375999999999999</c:v>
                      </c:pt>
                      <c:pt idx="4462">
                        <c:v>7.1392000000000007</c:v>
                      </c:pt>
                      <c:pt idx="4463">
                        <c:v>7.1408000000000005</c:v>
                      </c:pt>
                      <c:pt idx="4464">
                        <c:v>7.1424000000000003</c:v>
                      </c:pt>
                      <c:pt idx="4465">
                        <c:v>7.1440000000000001</c:v>
                      </c:pt>
                      <c:pt idx="4466">
                        <c:v>7.1456</c:v>
                      </c:pt>
                      <c:pt idx="4467">
                        <c:v>7.1472000000000007</c:v>
                      </c:pt>
                      <c:pt idx="4468">
                        <c:v>7.1488000000000005</c:v>
                      </c:pt>
                      <c:pt idx="4469">
                        <c:v>7.1504000000000003</c:v>
                      </c:pt>
                      <c:pt idx="4470">
                        <c:v>7.1520000000000001</c:v>
                      </c:pt>
                      <c:pt idx="4471">
                        <c:v>7.1536</c:v>
                      </c:pt>
                      <c:pt idx="4472">
                        <c:v>7.1552000000000007</c:v>
                      </c:pt>
                      <c:pt idx="4473">
                        <c:v>7.1568000000000005</c:v>
                      </c:pt>
                      <c:pt idx="4474">
                        <c:v>7.1584000000000003</c:v>
                      </c:pt>
                      <c:pt idx="4475">
                        <c:v>7.16</c:v>
                      </c:pt>
                      <c:pt idx="4476">
                        <c:v>7.1616</c:v>
                      </c:pt>
                      <c:pt idx="4477">
                        <c:v>7.1632000000000007</c:v>
                      </c:pt>
                      <c:pt idx="4478">
                        <c:v>7.1648000000000005</c:v>
                      </c:pt>
                      <c:pt idx="4479">
                        <c:v>7.1664000000000003</c:v>
                      </c:pt>
                      <c:pt idx="4480">
                        <c:v>7.1680000000000001</c:v>
                      </c:pt>
                      <c:pt idx="4481">
                        <c:v>7.1696</c:v>
                      </c:pt>
                      <c:pt idx="4482">
                        <c:v>7.1712000000000007</c:v>
                      </c:pt>
                      <c:pt idx="4483">
                        <c:v>7.1728000000000005</c:v>
                      </c:pt>
                      <c:pt idx="4484">
                        <c:v>7.1744000000000003</c:v>
                      </c:pt>
                      <c:pt idx="4485">
                        <c:v>7.1760000000000002</c:v>
                      </c:pt>
                      <c:pt idx="4486">
                        <c:v>7.1776</c:v>
                      </c:pt>
                      <c:pt idx="4487">
                        <c:v>7.1792000000000007</c:v>
                      </c:pt>
                      <c:pt idx="4488">
                        <c:v>7.1808000000000005</c:v>
                      </c:pt>
                      <c:pt idx="4489">
                        <c:v>7.1824000000000003</c:v>
                      </c:pt>
                      <c:pt idx="4490">
                        <c:v>7.1840000000000002</c:v>
                      </c:pt>
                      <c:pt idx="4491">
                        <c:v>7.1856</c:v>
                      </c:pt>
                      <c:pt idx="4492">
                        <c:v>7.1872000000000007</c:v>
                      </c:pt>
                      <c:pt idx="4493">
                        <c:v>7.1888000000000005</c:v>
                      </c:pt>
                      <c:pt idx="4494">
                        <c:v>7.1904000000000003</c:v>
                      </c:pt>
                      <c:pt idx="4495">
                        <c:v>7.1920000000000002</c:v>
                      </c:pt>
                      <c:pt idx="4496">
                        <c:v>7.1936</c:v>
                      </c:pt>
                      <c:pt idx="4497">
                        <c:v>7.1952000000000007</c:v>
                      </c:pt>
                      <c:pt idx="4498">
                        <c:v>7.1968000000000005</c:v>
                      </c:pt>
                      <c:pt idx="4499">
                        <c:v>7.1984000000000004</c:v>
                      </c:pt>
                      <c:pt idx="4500">
                        <c:v>7.2</c:v>
                      </c:pt>
                      <c:pt idx="4501">
                        <c:v>7.2016</c:v>
                      </c:pt>
                      <c:pt idx="4502">
                        <c:v>7.2032000000000007</c:v>
                      </c:pt>
                      <c:pt idx="4503">
                        <c:v>7.2048000000000005</c:v>
                      </c:pt>
                      <c:pt idx="4504">
                        <c:v>7.2064000000000004</c:v>
                      </c:pt>
                      <c:pt idx="4505">
                        <c:v>7.2080000000000002</c:v>
                      </c:pt>
                      <c:pt idx="4506">
                        <c:v>7.2096</c:v>
                      </c:pt>
                      <c:pt idx="4507">
                        <c:v>7.2112000000000007</c:v>
                      </c:pt>
                      <c:pt idx="4508">
                        <c:v>7.2128000000000005</c:v>
                      </c:pt>
                      <c:pt idx="4509">
                        <c:v>7.2144000000000004</c:v>
                      </c:pt>
                      <c:pt idx="4510">
                        <c:v>7.2160000000000002</c:v>
                      </c:pt>
                      <c:pt idx="4511">
                        <c:v>7.2176</c:v>
                      </c:pt>
                      <c:pt idx="4512">
                        <c:v>7.2192000000000007</c:v>
                      </c:pt>
                      <c:pt idx="4513">
                        <c:v>7.2208000000000006</c:v>
                      </c:pt>
                      <c:pt idx="4514">
                        <c:v>7.2224000000000004</c:v>
                      </c:pt>
                      <c:pt idx="4515">
                        <c:v>7.2240000000000002</c:v>
                      </c:pt>
                      <c:pt idx="4516">
                        <c:v>7.2256</c:v>
                      </c:pt>
                      <c:pt idx="4517">
                        <c:v>7.2272000000000007</c:v>
                      </c:pt>
                      <c:pt idx="4518">
                        <c:v>7.2288000000000006</c:v>
                      </c:pt>
                      <c:pt idx="4519">
                        <c:v>7.2304000000000004</c:v>
                      </c:pt>
                      <c:pt idx="4520">
                        <c:v>7.2320000000000002</c:v>
                      </c:pt>
                      <c:pt idx="4521">
                        <c:v>7.2336</c:v>
                      </c:pt>
                      <c:pt idx="4522">
                        <c:v>7.2352000000000007</c:v>
                      </c:pt>
                      <c:pt idx="4523">
                        <c:v>7.2368000000000006</c:v>
                      </c:pt>
                      <c:pt idx="4524">
                        <c:v>7.2384000000000004</c:v>
                      </c:pt>
                      <c:pt idx="4525">
                        <c:v>7.24</c:v>
                      </c:pt>
                      <c:pt idx="4526">
                        <c:v>7.2416</c:v>
                      </c:pt>
                      <c:pt idx="4527">
                        <c:v>7.2432000000000007</c:v>
                      </c:pt>
                      <c:pt idx="4528">
                        <c:v>7.2448000000000006</c:v>
                      </c:pt>
                      <c:pt idx="4529">
                        <c:v>7.2464000000000004</c:v>
                      </c:pt>
                      <c:pt idx="4530">
                        <c:v>7.2480000000000002</c:v>
                      </c:pt>
                      <c:pt idx="4531">
                        <c:v>7.2496</c:v>
                      </c:pt>
                      <c:pt idx="4532">
                        <c:v>7.2512000000000008</c:v>
                      </c:pt>
                      <c:pt idx="4533">
                        <c:v>7.2528000000000006</c:v>
                      </c:pt>
                      <c:pt idx="4534">
                        <c:v>7.2544000000000004</c:v>
                      </c:pt>
                      <c:pt idx="4535">
                        <c:v>7.2560000000000002</c:v>
                      </c:pt>
                      <c:pt idx="4536">
                        <c:v>7.2576000000000001</c:v>
                      </c:pt>
                      <c:pt idx="4537">
                        <c:v>7.2592000000000008</c:v>
                      </c:pt>
                      <c:pt idx="4538">
                        <c:v>7.2608000000000006</c:v>
                      </c:pt>
                      <c:pt idx="4539">
                        <c:v>7.2624000000000004</c:v>
                      </c:pt>
                      <c:pt idx="4540">
                        <c:v>7.2640000000000002</c:v>
                      </c:pt>
                      <c:pt idx="4541">
                        <c:v>7.2656000000000001</c:v>
                      </c:pt>
                      <c:pt idx="4542">
                        <c:v>7.2672000000000008</c:v>
                      </c:pt>
                      <c:pt idx="4543">
                        <c:v>7.2688000000000006</c:v>
                      </c:pt>
                      <c:pt idx="4544">
                        <c:v>7.2704000000000004</c:v>
                      </c:pt>
                      <c:pt idx="4545">
                        <c:v>7.2720000000000002</c:v>
                      </c:pt>
                      <c:pt idx="4546">
                        <c:v>7.2736000000000001</c:v>
                      </c:pt>
                      <c:pt idx="4547">
                        <c:v>7.2752000000000008</c:v>
                      </c:pt>
                      <c:pt idx="4548">
                        <c:v>7.2768000000000006</c:v>
                      </c:pt>
                      <c:pt idx="4549">
                        <c:v>7.2784000000000004</c:v>
                      </c:pt>
                      <c:pt idx="4550">
                        <c:v>7.28</c:v>
                      </c:pt>
                      <c:pt idx="4551">
                        <c:v>7.2816000000000001</c:v>
                      </c:pt>
                      <c:pt idx="4552">
                        <c:v>7.2832000000000008</c:v>
                      </c:pt>
                      <c:pt idx="4553">
                        <c:v>7.2848000000000006</c:v>
                      </c:pt>
                      <c:pt idx="4554">
                        <c:v>7.2864000000000004</c:v>
                      </c:pt>
                      <c:pt idx="4555">
                        <c:v>7.2880000000000003</c:v>
                      </c:pt>
                      <c:pt idx="4556">
                        <c:v>7.2896000000000001</c:v>
                      </c:pt>
                      <c:pt idx="4557">
                        <c:v>7.2912000000000008</c:v>
                      </c:pt>
                      <c:pt idx="4558">
                        <c:v>7.2928000000000006</c:v>
                      </c:pt>
                      <c:pt idx="4559">
                        <c:v>7.2944000000000004</c:v>
                      </c:pt>
                      <c:pt idx="4560">
                        <c:v>7.2960000000000003</c:v>
                      </c:pt>
                      <c:pt idx="4561">
                        <c:v>7.2976000000000001</c:v>
                      </c:pt>
                      <c:pt idx="4562">
                        <c:v>7.2991999999999999</c:v>
                      </c:pt>
                      <c:pt idx="4563">
                        <c:v>7.3008000000000006</c:v>
                      </c:pt>
                      <c:pt idx="4564">
                        <c:v>7.3024000000000004</c:v>
                      </c:pt>
                      <c:pt idx="4565">
                        <c:v>7.3040000000000003</c:v>
                      </c:pt>
                      <c:pt idx="4566">
                        <c:v>7.3056000000000001</c:v>
                      </c:pt>
                      <c:pt idx="4567">
                        <c:v>7.3071999999999999</c:v>
                      </c:pt>
                      <c:pt idx="4568">
                        <c:v>7.3088000000000006</c:v>
                      </c:pt>
                      <c:pt idx="4569">
                        <c:v>7.3104000000000005</c:v>
                      </c:pt>
                      <c:pt idx="4570">
                        <c:v>7.3120000000000003</c:v>
                      </c:pt>
                      <c:pt idx="4571">
                        <c:v>7.3136000000000001</c:v>
                      </c:pt>
                      <c:pt idx="4572">
                        <c:v>7.3151999999999999</c:v>
                      </c:pt>
                      <c:pt idx="4573">
                        <c:v>7.3168000000000006</c:v>
                      </c:pt>
                      <c:pt idx="4574">
                        <c:v>7.3184000000000005</c:v>
                      </c:pt>
                      <c:pt idx="4575">
                        <c:v>7.32</c:v>
                      </c:pt>
                      <c:pt idx="4576">
                        <c:v>7.3216000000000001</c:v>
                      </c:pt>
                      <c:pt idx="4577">
                        <c:v>7.3231999999999999</c:v>
                      </c:pt>
                      <c:pt idx="4578">
                        <c:v>7.3248000000000006</c:v>
                      </c:pt>
                      <c:pt idx="4579">
                        <c:v>7.3264000000000005</c:v>
                      </c:pt>
                      <c:pt idx="4580">
                        <c:v>7.3280000000000003</c:v>
                      </c:pt>
                      <c:pt idx="4581">
                        <c:v>7.3296000000000001</c:v>
                      </c:pt>
                      <c:pt idx="4582">
                        <c:v>7.3311999999999999</c:v>
                      </c:pt>
                      <c:pt idx="4583">
                        <c:v>7.3328000000000007</c:v>
                      </c:pt>
                      <c:pt idx="4584">
                        <c:v>7.3344000000000005</c:v>
                      </c:pt>
                      <c:pt idx="4585">
                        <c:v>7.3360000000000003</c:v>
                      </c:pt>
                      <c:pt idx="4586">
                        <c:v>7.3376000000000001</c:v>
                      </c:pt>
                      <c:pt idx="4587">
                        <c:v>7.3391999999999999</c:v>
                      </c:pt>
                      <c:pt idx="4588">
                        <c:v>7.3408000000000007</c:v>
                      </c:pt>
                      <c:pt idx="4589">
                        <c:v>7.3424000000000005</c:v>
                      </c:pt>
                      <c:pt idx="4590">
                        <c:v>7.3440000000000003</c:v>
                      </c:pt>
                      <c:pt idx="4591">
                        <c:v>7.3456000000000001</c:v>
                      </c:pt>
                      <c:pt idx="4592">
                        <c:v>7.3472</c:v>
                      </c:pt>
                      <c:pt idx="4593">
                        <c:v>7.3488000000000007</c:v>
                      </c:pt>
                      <c:pt idx="4594">
                        <c:v>7.3504000000000005</c:v>
                      </c:pt>
                      <c:pt idx="4595">
                        <c:v>7.3520000000000003</c:v>
                      </c:pt>
                      <c:pt idx="4596">
                        <c:v>7.3536000000000001</c:v>
                      </c:pt>
                      <c:pt idx="4597">
                        <c:v>7.3552</c:v>
                      </c:pt>
                      <c:pt idx="4598">
                        <c:v>7.3568000000000007</c:v>
                      </c:pt>
                      <c:pt idx="4599">
                        <c:v>7.3584000000000005</c:v>
                      </c:pt>
                      <c:pt idx="4600">
                        <c:v>7.36</c:v>
                      </c:pt>
                      <c:pt idx="4601">
                        <c:v>7.3616000000000001</c:v>
                      </c:pt>
                      <c:pt idx="4602">
                        <c:v>7.3632</c:v>
                      </c:pt>
                      <c:pt idx="4603">
                        <c:v>7.3648000000000007</c:v>
                      </c:pt>
                      <c:pt idx="4604">
                        <c:v>7.3664000000000005</c:v>
                      </c:pt>
                      <c:pt idx="4605">
                        <c:v>7.3680000000000003</c:v>
                      </c:pt>
                      <c:pt idx="4606">
                        <c:v>7.3696000000000002</c:v>
                      </c:pt>
                      <c:pt idx="4607">
                        <c:v>7.3712</c:v>
                      </c:pt>
                      <c:pt idx="4608">
                        <c:v>7.3728000000000007</c:v>
                      </c:pt>
                      <c:pt idx="4609">
                        <c:v>7.3744000000000005</c:v>
                      </c:pt>
                      <c:pt idx="4610">
                        <c:v>7.3760000000000003</c:v>
                      </c:pt>
                      <c:pt idx="4611">
                        <c:v>7.3776000000000002</c:v>
                      </c:pt>
                      <c:pt idx="4612">
                        <c:v>7.3792</c:v>
                      </c:pt>
                      <c:pt idx="4613">
                        <c:v>7.3808000000000007</c:v>
                      </c:pt>
                      <c:pt idx="4614">
                        <c:v>7.3824000000000005</c:v>
                      </c:pt>
                      <c:pt idx="4615">
                        <c:v>7.3840000000000003</c:v>
                      </c:pt>
                      <c:pt idx="4616">
                        <c:v>7.3856000000000002</c:v>
                      </c:pt>
                      <c:pt idx="4617">
                        <c:v>7.3872</c:v>
                      </c:pt>
                      <c:pt idx="4618">
                        <c:v>7.3888000000000007</c:v>
                      </c:pt>
                      <c:pt idx="4619">
                        <c:v>7.3904000000000005</c:v>
                      </c:pt>
                      <c:pt idx="4620">
                        <c:v>7.3920000000000003</c:v>
                      </c:pt>
                      <c:pt idx="4621">
                        <c:v>7.3936000000000002</c:v>
                      </c:pt>
                      <c:pt idx="4622">
                        <c:v>7.3952</c:v>
                      </c:pt>
                      <c:pt idx="4623">
                        <c:v>7.3968000000000007</c:v>
                      </c:pt>
                      <c:pt idx="4624">
                        <c:v>7.3984000000000005</c:v>
                      </c:pt>
                      <c:pt idx="4625">
                        <c:v>7.4</c:v>
                      </c:pt>
                      <c:pt idx="4626">
                        <c:v>7.4016000000000002</c:v>
                      </c:pt>
                      <c:pt idx="4627">
                        <c:v>7.4032</c:v>
                      </c:pt>
                      <c:pt idx="4628">
                        <c:v>7.4048000000000007</c:v>
                      </c:pt>
                      <c:pt idx="4629">
                        <c:v>7.4064000000000005</c:v>
                      </c:pt>
                      <c:pt idx="4630">
                        <c:v>7.4080000000000004</c:v>
                      </c:pt>
                      <c:pt idx="4631">
                        <c:v>7.4096000000000002</c:v>
                      </c:pt>
                      <c:pt idx="4632">
                        <c:v>7.4112</c:v>
                      </c:pt>
                      <c:pt idx="4633">
                        <c:v>7.4128000000000007</c:v>
                      </c:pt>
                      <c:pt idx="4634">
                        <c:v>7.4144000000000005</c:v>
                      </c:pt>
                      <c:pt idx="4635">
                        <c:v>7.4160000000000004</c:v>
                      </c:pt>
                      <c:pt idx="4636">
                        <c:v>7.4176000000000002</c:v>
                      </c:pt>
                      <c:pt idx="4637">
                        <c:v>7.4192</c:v>
                      </c:pt>
                      <c:pt idx="4638">
                        <c:v>7.4208000000000007</c:v>
                      </c:pt>
                      <c:pt idx="4639">
                        <c:v>7.4224000000000006</c:v>
                      </c:pt>
                      <c:pt idx="4640">
                        <c:v>7.4240000000000004</c:v>
                      </c:pt>
                      <c:pt idx="4641">
                        <c:v>7.4256000000000002</c:v>
                      </c:pt>
                      <c:pt idx="4642">
                        <c:v>7.4272</c:v>
                      </c:pt>
                      <c:pt idx="4643">
                        <c:v>7.4288000000000007</c:v>
                      </c:pt>
                      <c:pt idx="4644">
                        <c:v>7.4304000000000006</c:v>
                      </c:pt>
                      <c:pt idx="4645">
                        <c:v>7.4320000000000004</c:v>
                      </c:pt>
                      <c:pt idx="4646">
                        <c:v>7.4336000000000002</c:v>
                      </c:pt>
                      <c:pt idx="4647">
                        <c:v>7.4352</c:v>
                      </c:pt>
                      <c:pt idx="4648">
                        <c:v>7.4368000000000007</c:v>
                      </c:pt>
                      <c:pt idx="4649">
                        <c:v>7.4384000000000006</c:v>
                      </c:pt>
                      <c:pt idx="4650">
                        <c:v>7.44</c:v>
                      </c:pt>
                      <c:pt idx="4651">
                        <c:v>7.4416000000000002</c:v>
                      </c:pt>
                      <c:pt idx="4652">
                        <c:v>7.4432</c:v>
                      </c:pt>
                      <c:pt idx="4653">
                        <c:v>7.4448000000000008</c:v>
                      </c:pt>
                      <c:pt idx="4654">
                        <c:v>7.4464000000000006</c:v>
                      </c:pt>
                      <c:pt idx="4655">
                        <c:v>7.4480000000000004</c:v>
                      </c:pt>
                      <c:pt idx="4656">
                        <c:v>7.4496000000000002</c:v>
                      </c:pt>
                      <c:pt idx="4657">
                        <c:v>7.4512</c:v>
                      </c:pt>
                      <c:pt idx="4658">
                        <c:v>7.4528000000000008</c:v>
                      </c:pt>
                      <c:pt idx="4659">
                        <c:v>7.4544000000000006</c:v>
                      </c:pt>
                      <c:pt idx="4660">
                        <c:v>7.4560000000000004</c:v>
                      </c:pt>
                      <c:pt idx="4661">
                        <c:v>7.4576000000000002</c:v>
                      </c:pt>
                      <c:pt idx="4662">
                        <c:v>7.4592000000000001</c:v>
                      </c:pt>
                      <c:pt idx="4663">
                        <c:v>7.4608000000000008</c:v>
                      </c:pt>
                      <c:pt idx="4664">
                        <c:v>7.4624000000000006</c:v>
                      </c:pt>
                      <c:pt idx="4665">
                        <c:v>7.4640000000000004</c:v>
                      </c:pt>
                      <c:pt idx="4666">
                        <c:v>7.4656000000000002</c:v>
                      </c:pt>
                      <c:pt idx="4667">
                        <c:v>7.4672000000000001</c:v>
                      </c:pt>
                      <c:pt idx="4668">
                        <c:v>7.4688000000000008</c:v>
                      </c:pt>
                      <c:pt idx="4669">
                        <c:v>7.4704000000000006</c:v>
                      </c:pt>
                      <c:pt idx="4670">
                        <c:v>7.4720000000000004</c:v>
                      </c:pt>
                      <c:pt idx="4671">
                        <c:v>7.4736000000000002</c:v>
                      </c:pt>
                      <c:pt idx="4672">
                        <c:v>7.4752000000000001</c:v>
                      </c:pt>
                      <c:pt idx="4673">
                        <c:v>7.4768000000000008</c:v>
                      </c:pt>
                      <c:pt idx="4674">
                        <c:v>7.4784000000000006</c:v>
                      </c:pt>
                      <c:pt idx="4675">
                        <c:v>7.48</c:v>
                      </c:pt>
                      <c:pt idx="4676">
                        <c:v>7.4816000000000003</c:v>
                      </c:pt>
                      <c:pt idx="4677">
                        <c:v>7.4832000000000001</c:v>
                      </c:pt>
                      <c:pt idx="4678">
                        <c:v>7.4848000000000008</c:v>
                      </c:pt>
                      <c:pt idx="4679">
                        <c:v>7.4864000000000006</c:v>
                      </c:pt>
                      <c:pt idx="4680">
                        <c:v>7.4880000000000004</c:v>
                      </c:pt>
                      <c:pt idx="4681">
                        <c:v>7.4896000000000003</c:v>
                      </c:pt>
                      <c:pt idx="4682">
                        <c:v>7.4912000000000001</c:v>
                      </c:pt>
                      <c:pt idx="4683">
                        <c:v>7.4928000000000008</c:v>
                      </c:pt>
                      <c:pt idx="4684">
                        <c:v>7.4944000000000006</c:v>
                      </c:pt>
                      <c:pt idx="4685">
                        <c:v>7.4960000000000004</c:v>
                      </c:pt>
                      <c:pt idx="4686">
                        <c:v>7.4976000000000003</c:v>
                      </c:pt>
                      <c:pt idx="4687">
                        <c:v>7.4992000000000001</c:v>
                      </c:pt>
                      <c:pt idx="4688">
                        <c:v>7.5008000000000008</c:v>
                      </c:pt>
                      <c:pt idx="4689">
                        <c:v>7.5024000000000006</c:v>
                      </c:pt>
                      <c:pt idx="4690">
                        <c:v>7.5040000000000004</c:v>
                      </c:pt>
                      <c:pt idx="4691">
                        <c:v>7.5056000000000003</c:v>
                      </c:pt>
                      <c:pt idx="4692">
                        <c:v>7.5072000000000001</c:v>
                      </c:pt>
                      <c:pt idx="4693">
                        <c:v>7.5087999999999999</c:v>
                      </c:pt>
                      <c:pt idx="4694">
                        <c:v>7.5104000000000006</c:v>
                      </c:pt>
                      <c:pt idx="4695">
                        <c:v>7.5120000000000005</c:v>
                      </c:pt>
                      <c:pt idx="4696">
                        <c:v>7.5136000000000003</c:v>
                      </c:pt>
                      <c:pt idx="4697">
                        <c:v>7.5152000000000001</c:v>
                      </c:pt>
                      <c:pt idx="4698">
                        <c:v>7.5167999999999999</c:v>
                      </c:pt>
                      <c:pt idx="4699">
                        <c:v>7.5184000000000006</c:v>
                      </c:pt>
                      <c:pt idx="4700">
                        <c:v>7.5200000000000005</c:v>
                      </c:pt>
                      <c:pt idx="4701">
                        <c:v>7.5216000000000003</c:v>
                      </c:pt>
                      <c:pt idx="4702">
                        <c:v>7.5232000000000001</c:v>
                      </c:pt>
                      <c:pt idx="4703">
                        <c:v>7.5247999999999999</c:v>
                      </c:pt>
                      <c:pt idx="4704">
                        <c:v>7.5264000000000006</c:v>
                      </c:pt>
                      <c:pt idx="4705">
                        <c:v>7.5280000000000005</c:v>
                      </c:pt>
                      <c:pt idx="4706">
                        <c:v>7.5296000000000003</c:v>
                      </c:pt>
                      <c:pt idx="4707">
                        <c:v>7.5312000000000001</c:v>
                      </c:pt>
                      <c:pt idx="4708">
                        <c:v>7.5327999999999999</c:v>
                      </c:pt>
                      <c:pt idx="4709">
                        <c:v>7.5344000000000007</c:v>
                      </c:pt>
                      <c:pt idx="4710">
                        <c:v>7.5360000000000005</c:v>
                      </c:pt>
                      <c:pt idx="4711">
                        <c:v>7.5376000000000003</c:v>
                      </c:pt>
                      <c:pt idx="4712">
                        <c:v>7.5392000000000001</c:v>
                      </c:pt>
                      <c:pt idx="4713">
                        <c:v>7.5407999999999999</c:v>
                      </c:pt>
                      <c:pt idx="4714">
                        <c:v>7.5424000000000007</c:v>
                      </c:pt>
                      <c:pt idx="4715">
                        <c:v>7.5440000000000005</c:v>
                      </c:pt>
                      <c:pt idx="4716">
                        <c:v>7.5456000000000003</c:v>
                      </c:pt>
                      <c:pt idx="4717">
                        <c:v>7.5472000000000001</c:v>
                      </c:pt>
                      <c:pt idx="4718">
                        <c:v>7.5488</c:v>
                      </c:pt>
                      <c:pt idx="4719">
                        <c:v>7.5504000000000007</c:v>
                      </c:pt>
                      <c:pt idx="4720">
                        <c:v>7.5520000000000005</c:v>
                      </c:pt>
                      <c:pt idx="4721">
                        <c:v>7.5536000000000003</c:v>
                      </c:pt>
                      <c:pt idx="4722">
                        <c:v>7.5552000000000001</c:v>
                      </c:pt>
                      <c:pt idx="4723">
                        <c:v>7.5568</c:v>
                      </c:pt>
                      <c:pt idx="4724">
                        <c:v>7.5584000000000007</c:v>
                      </c:pt>
                      <c:pt idx="4725">
                        <c:v>7.5600000000000005</c:v>
                      </c:pt>
                      <c:pt idx="4726">
                        <c:v>7.5616000000000003</c:v>
                      </c:pt>
                      <c:pt idx="4727">
                        <c:v>7.5632000000000001</c:v>
                      </c:pt>
                      <c:pt idx="4728">
                        <c:v>7.5648</c:v>
                      </c:pt>
                      <c:pt idx="4729">
                        <c:v>7.5664000000000007</c:v>
                      </c:pt>
                      <c:pt idx="4730">
                        <c:v>7.5680000000000005</c:v>
                      </c:pt>
                      <c:pt idx="4731">
                        <c:v>7.5696000000000003</c:v>
                      </c:pt>
                      <c:pt idx="4732">
                        <c:v>7.5712000000000002</c:v>
                      </c:pt>
                      <c:pt idx="4733">
                        <c:v>7.5728</c:v>
                      </c:pt>
                      <c:pt idx="4734">
                        <c:v>7.5744000000000007</c:v>
                      </c:pt>
                      <c:pt idx="4735">
                        <c:v>7.5760000000000005</c:v>
                      </c:pt>
                      <c:pt idx="4736">
                        <c:v>7.5776000000000003</c:v>
                      </c:pt>
                      <c:pt idx="4737">
                        <c:v>7.5792000000000002</c:v>
                      </c:pt>
                      <c:pt idx="4738">
                        <c:v>7.5808</c:v>
                      </c:pt>
                      <c:pt idx="4739">
                        <c:v>7.5824000000000007</c:v>
                      </c:pt>
                      <c:pt idx="4740">
                        <c:v>7.5840000000000005</c:v>
                      </c:pt>
                      <c:pt idx="4741">
                        <c:v>7.5856000000000003</c:v>
                      </c:pt>
                      <c:pt idx="4742">
                        <c:v>7.5872000000000002</c:v>
                      </c:pt>
                      <c:pt idx="4743">
                        <c:v>7.5888</c:v>
                      </c:pt>
                      <c:pt idx="4744">
                        <c:v>7.5904000000000007</c:v>
                      </c:pt>
                      <c:pt idx="4745">
                        <c:v>7.5920000000000005</c:v>
                      </c:pt>
                      <c:pt idx="4746">
                        <c:v>7.5936000000000003</c:v>
                      </c:pt>
                      <c:pt idx="4747">
                        <c:v>7.5952000000000002</c:v>
                      </c:pt>
                      <c:pt idx="4748">
                        <c:v>7.5968</c:v>
                      </c:pt>
                      <c:pt idx="4749">
                        <c:v>7.5984000000000007</c:v>
                      </c:pt>
                      <c:pt idx="4750">
                        <c:v>7.6000000000000005</c:v>
                      </c:pt>
                      <c:pt idx="4751">
                        <c:v>7.6016000000000004</c:v>
                      </c:pt>
                      <c:pt idx="4752">
                        <c:v>7.6032000000000002</c:v>
                      </c:pt>
                      <c:pt idx="4753">
                        <c:v>7.6048</c:v>
                      </c:pt>
                      <c:pt idx="4754">
                        <c:v>7.6064000000000007</c:v>
                      </c:pt>
                      <c:pt idx="4755">
                        <c:v>7.6080000000000005</c:v>
                      </c:pt>
                      <c:pt idx="4756">
                        <c:v>7.6096000000000004</c:v>
                      </c:pt>
                      <c:pt idx="4757">
                        <c:v>7.6112000000000002</c:v>
                      </c:pt>
                      <c:pt idx="4758">
                        <c:v>7.6128</c:v>
                      </c:pt>
                      <c:pt idx="4759">
                        <c:v>7.6144000000000007</c:v>
                      </c:pt>
                      <c:pt idx="4760">
                        <c:v>7.6160000000000005</c:v>
                      </c:pt>
                      <c:pt idx="4761">
                        <c:v>7.6176000000000004</c:v>
                      </c:pt>
                      <c:pt idx="4762">
                        <c:v>7.6192000000000002</c:v>
                      </c:pt>
                      <c:pt idx="4763">
                        <c:v>7.6208</c:v>
                      </c:pt>
                      <c:pt idx="4764">
                        <c:v>7.6224000000000007</c:v>
                      </c:pt>
                      <c:pt idx="4765">
                        <c:v>7.6240000000000006</c:v>
                      </c:pt>
                      <c:pt idx="4766">
                        <c:v>7.6256000000000004</c:v>
                      </c:pt>
                      <c:pt idx="4767">
                        <c:v>7.6272000000000002</c:v>
                      </c:pt>
                      <c:pt idx="4768">
                        <c:v>7.6288</c:v>
                      </c:pt>
                      <c:pt idx="4769">
                        <c:v>7.6304000000000007</c:v>
                      </c:pt>
                      <c:pt idx="4770">
                        <c:v>7.6320000000000006</c:v>
                      </c:pt>
                      <c:pt idx="4771">
                        <c:v>7.6336000000000004</c:v>
                      </c:pt>
                      <c:pt idx="4772">
                        <c:v>7.6352000000000002</c:v>
                      </c:pt>
                      <c:pt idx="4773">
                        <c:v>7.6368</c:v>
                      </c:pt>
                      <c:pt idx="4774">
                        <c:v>7.6384000000000007</c:v>
                      </c:pt>
                      <c:pt idx="4775">
                        <c:v>7.6400000000000006</c:v>
                      </c:pt>
                      <c:pt idx="4776">
                        <c:v>7.6416000000000004</c:v>
                      </c:pt>
                      <c:pt idx="4777">
                        <c:v>7.6432000000000002</c:v>
                      </c:pt>
                      <c:pt idx="4778">
                        <c:v>7.6448</c:v>
                      </c:pt>
                      <c:pt idx="4779">
                        <c:v>7.6464000000000008</c:v>
                      </c:pt>
                      <c:pt idx="4780">
                        <c:v>7.6480000000000006</c:v>
                      </c:pt>
                      <c:pt idx="4781">
                        <c:v>7.6496000000000004</c:v>
                      </c:pt>
                      <c:pt idx="4782">
                        <c:v>7.6512000000000002</c:v>
                      </c:pt>
                      <c:pt idx="4783">
                        <c:v>7.6528</c:v>
                      </c:pt>
                      <c:pt idx="4784">
                        <c:v>7.6544000000000008</c:v>
                      </c:pt>
                      <c:pt idx="4785">
                        <c:v>7.6560000000000006</c:v>
                      </c:pt>
                      <c:pt idx="4786">
                        <c:v>7.6576000000000004</c:v>
                      </c:pt>
                      <c:pt idx="4787">
                        <c:v>7.6592000000000002</c:v>
                      </c:pt>
                      <c:pt idx="4788">
                        <c:v>7.6608000000000001</c:v>
                      </c:pt>
                      <c:pt idx="4789">
                        <c:v>7.6624000000000008</c:v>
                      </c:pt>
                      <c:pt idx="4790">
                        <c:v>7.6640000000000006</c:v>
                      </c:pt>
                      <c:pt idx="4791">
                        <c:v>7.6656000000000004</c:v>
                      </c:pt>
                      <c:pt idx="4792">
                        <c:v>7.6672000000000002</c:v>
                      </c:pt>
                      <c:pt idx="4793">
                        <c:v>7.6688000000000001</c:v>
                      </c:pt>
                      <c:pt idx="4794">
                        <c:v>7.6704000000000008</c:v>
                      </c:pt>
                      <c:pt idx="4795">
                        <c:v>7.6720000000000006</c:v>
                      </c:pt>
                      <c:pt idx="4796">
                        <c:v>7.6736000000000004</c:v>
                      </c:pt>
                      <c:pt idx="4797">
                        <c:v>7.6752000000000002</c:v>
                      </c:pt>
                      <c:pt idx="4798">
                        <c:v>7.6768000000000001</c:v>
                      </c:pt>
                      <c:pt idx="4799">
                        <c:v>7.6784000000000008</c:v>
                      </c:pt>
                      <c:pt idx="4800">
                        <c:v>7.6800000000000006</c:v>
                      </c:pt>
                      <c:pt idx="4801">
                        <c:v>7.6816000000000004</c:v>
                      </c:pt>
                      <c:pt idx="4802">
                        <c:v>7.6832000000000003</c:v>
                      </c:pt>
                      <c:pt idx="4803">
                        <c:v>7.6848000000000001</c:v>
                      </c:pt>
                      <c:pt idx="4804">
                        <c:v>7.6864000000000008</c:v>
                      </c:pt>
                      <c:pt idx="4805">
                        <c:v>7.6880000000000006</c:v>
                      </c:pt>
                      <c:pt idx="4806">
                        <c:v>7.6896000000000004</c:v>
                      </c:pt>
                      <c:pt idx="4807">
                        <c:v>7.6912000000000003</c:v>
                      </c:pt>
                      <c:pt idx="4808">
                        <c:v>7.6928000000000001</c:v>
                      </c:pt>
                      <c:pt idx="4809">
                        <c:v>7.6944000000000008</c:v>
                      </c:pt>
                      <c:pt idx="4810">
                        <c:v>7.6960000000000006</c:v>
                      </c:pt>
                      <c:pt idx="4811">
                        <c:v>7.6976000000000004</c:v>
                      </c:pt>
                      <c:pt idx="4812">
                        <c:v>7.6992000000000003</c:v>
                      </c:pt>
                      <c:pt idx="4813">
                        <c:v>7.7008000000000001</c:v>
                      </c:pt>
                      <c:pt idx="4814">
                        <c:v>7.7024000000000008</c:v>
                      </c:pt>
                      <c:pt idx="4815">
                        <c:v>7.7040000000000006</c:v>
                      </c:pt>
                      <c:pt idx="4816">
                        <c:v>7.7056000000000004</c:v>
                      </c:pt>
                      <c:pt idx="4817">
                        <c:v>7.7072000000000003</c:v>
                      </c:pt>
                      <c:pt idx="4818">
                        <c:v>7.7088000000000001</c:v>
                      </c:pt>
                      <c:pt idx="4819">
                        <c:v>7.7104000000000008</c:v>
                      </c:pt>
                      <c:pt idx="4820">
                        <c:v>7.7120000000000006</c:v>
                      </c:pt>
                      <c:pt idx="4821">
                        <c:v>7.7136000000000005</c:v>
                      </c:pt>
                      <c:pt idx="4822">
                        <c:v>7.7152000000000003</c:v>
                      </c:pt>
                      <c:pt idx="4823">
                        <c:v>7.7168000000000001</c:v>
                      </c:pt>
                      <c:pt idx="4824">
                        <c:v>7.7183999999999999</c:v>
                      </c:pt>
                      <c:pt idx="4825">
                        <c:v>7.7200000000000006</c:v>
                      </c:pt>
                      <c:pt idx="4826">
                        <c:v>7.7216000000000005</c:v>
                      </c:pt>
                      <c:pt idx="4827">
                        <c:v>7.7232000000000003</c:v>
                      </c:pt>
                      <c:pt idx="4828">
                        <c:v>7.7248000000000001</c:v>
                      </c:pt>
                      <c:pt idx="4829">
                        <c:v>7.7263999999999999</c:v>
                      </c:pt>
                      <c:pt idx="4830">
                        <c:v>7.7280000000000006</c:v>
                      </c:pt>
                      <c:pt idx="4831">
                        <c:v>7.7296000000000005</c:v>
                      </c:pt>
                      <c:pt idx="4832">
                        <c:v>7.7312000000000003</c:v>
                      </c:pt>
                      <c:pt idx="4833">
                        <c:v>7.7328000000000001</c:v>
                      </c:pt>
                      <c:pt idx="4834">
                        <c:v>7.7343999999999999</c:v>
                      </c:pt>
                      <c:pt idx="4835">
                        <c:v>7.7360000000000007</c:v>
                      </c:pt>
                      <c:pt idx="4836">
                        <c:v>7.7376000000000005</c:v>
                      </c:pt>
                      <c:pt idx="4837">
                        <c:v>7.7392000000000003</c:v>
                      </c:pt>
                      <c:pt idx="4838">
                        <c:v>7.7408000000000001</c:v>
                      </c:pt>
                      <c:pt idx="4839">
                        <c:v>7.7423999999999999</c:v>
                      </c:pt>
                      <c:pt idx="4840">
                        <c:v>7.7440000000000007</c:v>
                      </c:pt>
                      <c:pt idx="4841">
                        <c:v>7.7456000000000005</c:v>
                      </c:pt>
                      <c:pt idx="4842">
                        <c:v>7.7472000000000003</c:v>
                      </c:pt>
                      <c:pt idx="4843">
                        <c:v>7.7488000000000001</c:v>
                      </c:pt>
                      <c:pt idx="4844">
                        <c:v>7.7504</c:v>
                      </c:pt>
                      <c:pt idx="4845">
                        <c:v>7.7520000000000007</c:v>
                      </c:pt>
                      <c:pt idx="4846">
                        <c:v>7.7536000000000005</c:v>
                      </c:pt>
                      <c:pt idx="4847">
                        <c:v>7.7552000000000003</c:v>
                      </c:pt>
                      <c:pt idx="4848">
                        <c:v>7.7568000000000001</c:v>
                      </c:pt>
                      <c:pt idx="4849">
                        <c:v>7.7584</c:v>
                      </c:pt>
                      <c:pt idx="4850">
                        <c:v>7.7600000000000007</c:v>
                      </c:pt>
                      <c:pt idx="4851">
                        <c:v>7.7616000000000005</c:v>
                      </c:pt>
                      <c:pt idx="4852">
                        <c:v>7.7632000000000003</c:v>
                      </c:pt>
                      <c:pt idx="4853">
                        <c:v>7.7648000000000001</c:v>
                      </c:pt>
                      <c:pt idx="4854">
                        <c:v>7.7664</c:v>
                      </c:pt>
                      <c:pt idx="4855">
                        <c:v>7.7680000000000007</c:v>
                      </c:pt>
                      <c:pt idx="4856">
                        <c:v>7.7696000000000005</c:v>
                      </c:pt>
                      <c:pt idx="4857">
                        <c:v>7.7712000000000003</c:v>
                      </c:pt>
                      <c:pt idx="4858">
                        <c:v>7.7728000000000002</c:v>
                      </c:pt>
                      <c:pt idx="4859">
                        <c:v>7.7744</c:v>
                      </c:pt>
                      <c:pt idx="4860">
                        <c:v>7.7760000000000007</c:v>
                      </c:pt>
                      <c:pt idx="4861">
                        <c:v>7.7776000000000005</c:v>
                      </c:pt>
                      <c:pt idx="4862">
                        <c:v>7.7792000000000003</c:v>
                      </c:pt>
                      <c:pt idx="4863">
                        <c:v>7.7808000000000002</c:v>
                      </c:pt>
                      <c:pt idx="4864">
                        <c:v>7.7824</c:v>
                      </c:pt>
                      <c:pt idx="4865">
                        <c:v>7.7840000000000007</c:v>
                      </c:pt>
                      <c:pt idx="4866">
                        <c:v>7.7856000000000005</c:v>
                      </c:pt>
                      <c:pt idx="4867">
                        <c:v>7.7872000000000003</c:v>
                      </c:pt>
                      <c:pt idx="4868">
                        <c:v>7.7888000000000002</c:v>
                      </c:pt>
                      <c:pt idx="4869">
                        <c:v>7.7904</c:v>
                      </c:pt>
                      <c:pt idx="4870">
                        <c:v>7.7920000000000007</c:v>
                      </c:pt>
                      <c:pt idx="4871">
                        <c:v>7.7936000000000005</c:v>
                      </c:pt>
                      <c:pt idx="4872">
                        <c:v>7.7952000000000004</c:v>
                      </c:pt>
                      <c:pt idx="4873">
                        <c:v>7.7968000000000002</c:v>
                      </c:pt>
                      <c:pt idx="4874">
                        <c:v>7.7984</c:v>
                      </c:pt>
                      <c:pt idx="4875">
                        <c:v>7.8000000000000007</c:v>
                      </c:pt>
                      <c:pt idx="4876">
                        <c:v>7.8016000000000005</c:v>
                      </c:pt>
                      <c:pt idx="4877">
                        <c:v>7.8032000000000004</c:v>
                      </c:pt>
                      <c:pt idx="4878">
                        <c:v>7.8048000000000002</c:v>
                      </c:pt>
                      <c:pt idx="4879">
                        <c:v>7.8064</c:v>
                      </c:pt>
                      <c:pt idx="4880">
                        <c:v>7.8080000000000007</c:v>
                      </c:pt>
                      <c:pt idx="4881">
                        <c:v>7.8096000000000005</c:v>
                      </c:pt>
                      <c:pt idx="4882">
                        <c:v>7.8112000000000004</c:v>
                      </c:pt>
                      <c:pt idx="4883">
                        <c:v>7.8128000000000002</c:v>
                      </c:pt>
                      <c:pt idx="4884">
                        <c:v>7.8144</c:v>
                      </c:pt>
                      <c:pt idx="4885">
                        <c:v>7.8160000000000007</c:v>
                      </c:pt>
                      <c:pt idx="4886">
                        <c:v>7.8176000000000005</c:v>
                      </c:pt>
                      <c:pt idx="4887">
                        <c:v>7.8192000000000004</c:v>
                      </c:pt>
                      <c:pt idx="4888">
                        <c:v>7.8208000000000002</c:v>
                      </c:pt>
                      <c:pt idx="4889">
                        <c:v>7.8224</c:v>
                      </c:pt>
                      <c:pt idx="4890">
                        <c:v>7.8240000000000007</c:v>
                      </c:pt>
                      <c:pt idx="4891">
                        <c:v>7.8256000000000006</c:v>
                      </c:pt>
                      <c:pt idx="4892">
                        <c:v>7.8272000000000004</c:v>
                      </c:pt>
                      <c:pt idx="4893">
                        <c:v>7.8288000000000002</c:v>
                      </c:pt>
                      <c:pt idx="4894">
                        <c:v>7.8304</c:v>
                      </c:pt>
                      <c:pt idx="4895">
                        <c:v>7.8320000000000007</c:v>
                      </c:pt>
                      <c:pt idx="4896">
                        <c:v>7.8336000000000006</c:v>
                      </c:pt>
                      <c:pt idx="4897">
                        <c:v>7.8352000000000004</c:v>
                      </c:pt>
                      <c:pt idx="4898">
                        <c:v>7.8368000000000002</c:v>
                      </c:pt>
                      <c:pt idx="4899">
                        <c:v>7.8384</c:v>
                      </c:pt>
                      <c:pt idx="4900">
                        <c:v>7.8400000000000007</c:v>
                      </c:pt>
                      <c:pt idx="4901">
                        <c:v>7.8416000000000006</c:v>
                      </c:pt>
                      <c:pt idx="4902">
                        <c:v>7.8432000000000004</c:v>
                      </c:pt>
                      <c:pt idx="4903">
                        <c:v>7.8448000000000002</c:v>
                      </c:pt>
                      <c:pt idx="4904">
                        <c:v>7.8464</c:v>
                      </c:pt>
                      <c:pt idx="4905">
                        <c:v>7.8480000000000008</c:v>
                      </c:pt>
                      <c:pt idx="4906">
                        <c:v>7.8496000000000006</c:v>
                      </c:pt>
                      <c:pt idx="4907">
                        <c:v>7.8512000000000004</c:v>
                      </c:pt>
                      <c:pt idx="4908">
                        <c:v>7.8528000000000002</c:v>
                      </c:pt>
                      <c:pt idx="4909">
                        <c:v>7.8544</c:v>
                      </c:pt>
                      <c:pt idx="4910">
                        <c:v>7.8560000000000008</c:v>
                      </c:pt>
                      <c:pt idx="4911">
                        <c:v>7.8576000000000006</c:v>
                      </c:pt>
                      <c:pt idx="4912">
                        <c:v>7.8592000000000004</c:v>
                      </c:pt>
                      <c:pt idx="4913">
                        <c:v>7.8608000000000002</c:v>
                      </c:pt>
                      <c:pt idx="4914">
                        <c:v>7.8624000000000001</c:v>
                      </c:pt>
                      <c:pt idx="4915">
                        <c:v>7.8640000000000008</c:v>
                      </c:pt>
                      <c:pt idx="4916">
                        <c:v>7.8656000000000006</c:v>
                      </c:pt>
                      <c:pt idx="4917">
                        <c:v>7.8672000000000004</c:v>
                      </c:pt>
                      <c:pt idx="4918">
                        <c:v>7.8688000000000002</c:v>
                      </c:pt>
                      <c:pt idx="4919">
                        <c:v>7.8704000000000001</c:v>
                      </c:pt>
                      <c:pt idx="4920">
                        <c:v>7.8720000000000008</c:v>
                      </c:pt>
                      <c:pt idx="4921">
                        <c:v>7.8736000000000006</c:v>
                      </c:pt>
                      <c:pt idx="4922">
                        <c:v>7.8752000000000004</c:v>
                      </c:pt>
                      <c:pt idx="4923">
                        <c:v>7.8768000000000002</c:v>
                      </c:pt>
                      <c:pt idx="4924">
                        <c:v>7.8784000000000001</c:v>
                      </c:pt>
                      <c:pt idx="4925">
                        <c:v>7.8800000000000008</c:v>
                      </c:pt>
                      <c:pt idx="4926">
                        <c:v>7.8816000000000006</c:v>
                      </c:pt>
                      <c:pt idx="4927">
                        <c:v>7.8832000000000004</c:v>
                      </c:pt>
                      <c:pt idx="4928">
                        <c:v>7.8848000000000003</c:v>
                      </c:pt>
                      <c:pt idx="4929">
                        <c:v>7.8864000000000001</c:v>
                      </c:pt>
                      <c:pt idx="4930">
                        <c:v>7.8880000000000008</c:v>
                      </c:pt>
                      <c:pt idx="4931">
                        <c:v>7.8896000000000006</c:v>
                      </c:pt>
                      <c:pt idx="4932">
                        <c:v>7.8912000000000004</c:v>
                      </c:pt>
                      <c:pt idx="4933">
                        <c:v>7.8928000000000003</c:v>
                      </c:pt>
                      <c:pt idx="4934">
                        <c:v>7.8944000000000001</c:v>
                      </c:pt>
                      <c:pt idx="4935">
                        <c:v>7.8960000000000008</c:v>
                      </c:pt>
                      <c:pt idx="4936">
                        <c:v>7.8976000000000006</c:v>
                      </c:pt>
                      <c:pt idx="4937">
                        <c:v>7.8992000000000004</c:v>
                      </c:pt>
                      <c:pt idx="4938">
                        <c:v>7.9008000000000003</c:v>
                      </c:pt>
                      <c:pt idx="4939">
                        <c:v>7.9024000000000001</c:v>
                      </c:pt>
                      <c:pt idx="4940">
                        <c:v>7.9040000000000008</c:v>
                      </c:pt>
                      <c:pt idx="4941">
                        <c:v>7.9056000000000006</c:v>
                      </c:pt>
                      <c:pt idx="4942">
                        <c:v>7.9072000000000005</c:v>
                      </c:pt>
                      <c:pt idx="4943">
                        <c:v>7.9088000000000003</c:v>
                      </c:pt>
                      <c:pt idx="4944">
                        <c:v>7.9104000000000001</c:v>
                      </c:pt>
                      <c:pt idx="4945">
                        <c:v>7.9120000000000008</c:v>
                      </c:pt>
                      <c:pt idx="4946">
                        <c:v>7.9136000000000006</c:v>
                      </c:pt>
                      <c:pt idx="4947">
                        <c:v>7.9152000000000005</c:v>
                      </c:pt>
                      <c:pt idx="4948">
                        <c:v>7.9168000000000003</c:v>
                      </c:pt>
                      <c:pt idx="4949">
                        <c:v>7.9184000000000001</c:v>
                      </c:pt>
                      <c:pt idx="4950">
                        <c:v>7.9200000000000008</c:v>
                      </c:pt>
                      <c:pt idx="4951">
                        <c:v>7.9216000000000006</c:v>
                      </c:pt>
                      <c:pt idx="4952">
                        <c:v>7.9232000000000005</c:v>
                      </c:pt>
                      <c:pt idx="4953">
                        <c:v>7.9248000000000003</c:v>
                      </c:pt>
                      <c:pt idx="4954">
                        <c:v>7.9264000000000001</c:v>
                      </c:pt>
                      <c:pt idx="4955">
                        <c:v>7.9280000000000008</c:v>
                      </c:pt>
                      <c:pt idx="4956">
                        <c:v>7.9296000000000006</c:v>
                      </c:pt>
                      <c:pt idx="4957">
                        <c:v>7.9312000000000005</c:v>
                      </c:pt>
                      <c:pt idx="4958">
                        <c:v>7.9328000000000003</c:v>
                      </c:pt>
                      <c:pt idx="4959">
                        <c:v>7.9344000000000001</c:v>
                      </c:pt>
                      <c:pt idx="4960">
                        <c:v>7.9359999999999999</c:v>
                      </c:pt>
                      <c:pt idx="4961">
                        <c:v>7.9376000000000007</c:v>
                      </c:pt>
                      <c:pt idx="4962">
                        <c:v>7.9392000000000005</c:v>
                      </c:pt>
                      <c:pt idx="4963">
                        <c:v>7.9408000000000003</c:v>
                      </c:pt>
                      <c:pt idx="4964">
                        <c:v>7.9424000000000001</c:v>
                      </c:pt>
                      <c:pt idx="4965">
                        <c:v>7.944</c:v>
                      </c:pt>
                      <c:pt idx="4966">
                        <c:v>7.9456000000000007</c:v>
                      </c:pt>
                      <c:pt idx="4967">
                        <c:v>7.9472000000000005</c:v>
                      </c:pt>
                      <c:pt idx="4968">
                        <c:v>7.9488000000000003</c:v>
                      </c:pt>
                      <c:pt idx="4969">
                        <c:v>7.9504000000000001</c:v>
                      </c:pt>
                      <c:pt idx="4970">
                        <c:v>7.952</c:v>
                      </c:pt>
                      <c:pt idx="4971">
                        <c:v>7.9536000000000007</c:v>
                      </c:pt>
                      <c:pt idx="4972">
                        <c:v>7.9552000000000005</c:v>
                      </c:pt>
                      <c:pt idx="4973">
                        <c:v>7.9568000000000003</c:v>
                      </c:pt>
                      <c:pt idx="4974">
                        <c:v>7.9584000000000001</c:v>
                      </c:pt>
                      <c:pt idx="4975">
                        <c:v>7.96</c:v>
                      </c:pt>
                      <c:pt idx="4976">
                        <c:v>7.9616000000000007</c:v>
                      </c:pt>
                      <c:pt idx="4977">
                        <c:v>7.9632000000000005</c:v>
                      </c:pt>
                      <c:pt idx="4978">
                        <c:v>7.9648000000000003</c:v>
                      </c:pt>
                      <c:pt idx="4979">
                        <c:v>7.9664000000000001</c:v>
                      </c:pt>
                      <c:pt idx="4980">
                        <c:v>7.968</c:v>
                      </c:pt>
                      <c:pt idx="4981">
                        <c:v>7.9696000000000007</c:v>
                      </c:pt>
                      <c:pt idx="4982">
                        <c:v>7.9712000000000005</c:v>
                      </c:pt>
                      <c:pt idx="4983">
                        <c:v>7.9728000000000003</c:v>
                      </c:pt>
                      <c:pt idx="4984">
                        <c:v>7.9744000000000002</c:v>
                      </c:pt>
                      <c:pt idx="4985">
                        <c:v>7.976</c:v>
                      </c:pt>
                      <c:pt idx="4986">
                        <c:v>7.9776000000000007</c:v>
                      </c:pt>
                      <c:pt idx="4987">
                        <c:v>7.9792000000000005</c:v>
                      </c:pt>
                      <c:pt idx="4988">
                        <c:v>7.9808000000000003</c:v>
                      </c:pt>
                      <c:pt idx="4989">
                        <c:v>7.9824000000000002</c:v>
                      </c:pt>
                      <c:pt idx="4990">
                        <c:v>7.984</c:v>
                      </c:pt>
                      <c:pt idx="4991">
                        <c:v>7.9856000000000007</c:v>
                      </c:pt>
                      <c:pt idx="4992">
                        <c:v>7.9872000000000005</c:v>
                      </c:pt>
                      <c:pt idx="4993">
                        <c:v>7.9888000000000003</c:v>
                      </c:pt>
                      <c:pt idx="4994">
                        <c:v>7.9904000000000002</c:v>
                      </c:pt>
                      <c:pt idx="4995">
                        <c:v>7.992</c:v>
                      </c:pt>
                      <c:pt idx="4996">
                        <c:v>7.9936000000000007</c:v>
                      </c:pt>
                      <c:pt idx="4997">
                        <c:v>7.9952000000000005</c:v>
                      </c:pt>
                      <c:pt idx="4998">
                        <c:v>7.9968000000000004</c:v>
                      </c:pt>
                      <c:pt idx="4999">
                        <c:v>7.9984000000000002</c:v>
                      </c:pt>
                      <c:pt idx="5000">
                        <c:v>8</c:v>
                      </c:pt>
                      <c:pt idx="5001">
                        <c:v>8.0015999999999998</c:v>
                      </c:pt>
                      <c:pt idx="5002">
                        <c:v>8.0031999999999996</c:v>
                      </c:pt>
                      <c:pt idx="5003">
                        <c:v>8.0048000000000012</c:v>
                      </c:pt>
                      <c:pt idx="5004">
                        <c:v>8.0064000000000011</c:v>
                      </c:pt>
                      <c:pt idx="5005">
                        <c:v>8.0080000000000009</c:v>
                      </c:pt>
                      <c:pt idx="5006">
                        <c:v>8.0096000000000007</c:v>
                      </c:pt>
                      <c:pt idx="5007">
                        <c:v>8.0112000000000005</c:v>
                      </c:pt>
                      <c:pt idx="5008">
                        <c:v>8.0128000000000004</c:v>
                      </c:pt>
                      <c:pt idx="5009">
                        <c:v>8.0144000000000002</c:v>
                      </c:pt>
                      <c:pt idx="5010">
                        <c:v>8.016</c:v>
                      </c:pt>
                      <c:pt idx="5011">
                        <c:v>8.0175999999999998</c:v>
                      </c:pt>
                      <c:pt idx="5012">
                        <c:v>8.0191999999999997</c:v>
                      </c:pt>
                      <c:pt idx="5013">
                        <c:v>8.0208000000000013</c:v>
                      </c:pt>
                      <c:pt idx="5014">
                        <c:v>8.0224000000000011</c:v>
                      </c:pt>
                      <c:pt idx="5015">
                        <c:v>8.0240000000000009</c:v>
                      </c:pt>
                      <c:pt idx="5016">
                        <c:v>8.0256000000000007</c:v>
                      </c:pt>
                      <c:pt idx="5017">
                        <c:v>8.0272000000000006</c:v>
                      </c:pt>
                      <c:pt idx="5018">
                        <c:v>8.0288000000000004</c:v>
                      </c:pt>
                      <c:pt idx="5019">
                        <c:v>8.0304000000000002</c:v>
                      </c:pt>
                      <c:pt idx="5020">
                        <c:v>8.032</c:v>
                      </c:pt>
                      <c:pt idx="5021">
                        <c:v>8.0335999999999999</c:v>
                      </c:pt>
                      <c:pt idx="5022">
                        <c:v>8.0351999999999997</c:v>
                      </c:pt>
                      <c:pt idx="5023">
                        <c:v>8.0367999999999995</c:v>
                      </c:pt>
                      <c:pt idx="5024">
                        <c:v>8.0384000000000011</c:v>
                      </c:pt>
                      <c:pt idx="5025">
                        <c:v>8.0400000000000009</c:v>
                      </c:pt>
                      <c:pt idx="5026">
                        <c:v>8.0416000000000007</c:v>
                      </c:pt>
                      <c:pt idx="5027">
                        <c:v>8.0432000000000006</c:v>
                      </c:pt>
                      <c:pt idx="5028">
                        <c:v>8.0448000000000004</c:v>
                      </c:pt>
                      <c:pt idx="5029">
                        <c:v>8.0464000000000002</c:v>
                      </c:pt>
                      <c:pt idx="5030">
                        <c:v>8.048</c:v>
                      </c:pt>
                      <c:pt idx="5031">
                        <c:v>8.0495999999999999</c:v>
                      </c:pt>
                      <c:pt idx="5032">
                        <c:v>8.0511999999999997</c:v>
                      </c:pt>
                      <c:pt idx="5033">
                        <c:v>8.0527999999999995</c:v>
                      </c:pt>
                      <c:pt idx="5034">
                        <c:v>8.0544000000000011</c:v>
                      </c:pt>
                      <c:pt idx="5035">
                        <c:v>8.0560000000000009</c:v>
                      </c:pt>
                      <c:pt idx="5036">
                        <c:v>8.0576000000000008</c:v>
                      </c:pt>
                      <c:pt idx="5037">
                        <c:v>8.0592000000000006</c:v>
                      </c:pt>
                      <c:pt idx="5038">
                        <c:v>8.0608000000000004</c:v>
                      </c:pt>
                      <c:pt idx="5039">
                        <c:v>8.0624000000000002</c:v>
                      </c:pt>
                      <c:pt idx="5040">
                        <c:v>8.0640000000000001</c:v>
                      </c:pt>
                      <c:pt idx="5041">
                        <c:v>8.0655999999999999</c:v>
                      </c:pt>
                      <c:pt idx="5042">
                        <c:v>8.0671999999999997</c:v>
                      </c:pt>
                      <c:pt idx="5043">
                        <c:v>8.0687999999999995</c:v>
                      </c:pt>
                      <c:pt idx="5044">
                        <c:v>8.0704000000000011</c:v>
                      </c:pt>
                      <c:pt idx="5045">
                        <c:v>8.072000000000001</c:v>
                      </c:pt>
                      <c:pt idx="5046">
                        <c:v>8.0736000000000008</c:v>
                      </c:pt>
                      <c:pt idx="5047">
                        <c:v>8.0752000000000006</c:v>
                      </c:pt>
                      <c:pt idx="5048">
                        <c:v>8.0768000000000004</c:v>
                      </c:pt>
                      <c:pt idx="5049">
                        <c:v>8.0784000000000002</c:v>
                      </c:pt>
                      <c:pt idx="5050">
                        <c:v>8.08</c:v>
                      </c:pt>
                      <c:pt idx="5051">
                        <c:v>8.0815999999999999</c:v>
                      </c:pt>
                      <c:pt idx="5052">
                        <c:v>8.0831999999999997</c:v>
                      </c:pt>
                      <c:pt idx="5053">
                        <c:v>8.0847999999999995</c:v>
                      </c:pt>
                      <c:pt idx="5054">
                        <c:v>8.0864000000000011</c:v>
                      </c:pt>
                      <c:pt idx="5055">
                        <c:v>8.088000000000001</c:v>
                      </c:pt>
                      <c:pt idx="5056">
                        <c:v>8.0896000000000008</c:v>
                      </c:pt>
                      <c:pt idx="5057">
                        <c:v>8.0912000000000006</c:v>
                      </c:pt>
                      <c:pt idx="5058">
                        <c:v>8.0928000000000004</c:v>
                      </c:pt>
                      <c:pt idx="5059">
                        <c:v>8.0944000000000003</c:v>
                      </c:pt>
                      <c:pt idx="5060">
                        <c:v>8.0960000000000001</c:v>
                      </c:pt>
                      <c:pt idx="5061">
                        <c:v>8.0975999999999999</c:v>
                      </c:pt>
                      <c:pt idx="5062">
                        <c:v>8.0991999999999997</c:v>
                      </c:pt>
                      <c:pt idx="5063">
                        <c:v>8.1007999999999996</c:v>
                      </c:pt>
                      <c:pt idx="5064">
                        <c:v>8.1024000000000012</c:v>
                      </c:pt>
                      <c:pt idx="5065">
                        <c:v>8.104000000000001</c:v>
                      </c:pt>
                      <c:pt idx="5066">
                        <c:v>8.1056000000000008</c:v>
                      </c:pt>
                      <c:pt idx="5067">
                        <c:v>8.1072000000000006</c:v>
                      </c:pt>
                      <c:pt idx="5068">
                        <c:v>8.1088000000000005</c:v>
                      </c:pt>
                      <c:pt idx="5069">
                        <c:v>8.1104000000000003</c:v>
                      </c:pt>
                      <c:pt idx="5070">
                        <c:v>8.1120000000000001</c:v>
                      </c:pt>
                      <c:pt idx="5071">
                        <c:v>8.1135999999999999</c:v>
                      </c:pt>
                      <c:pt idx="5072">
                        <c:v>8.1151999999999997</c:v>
                      </c:pt>
                      <c:pt idx="5073">
                        <c:v>8.1167999999999996</c:v>
                      </c:pt>
                      <c:pt idx="5074">
                        <c:v>8.1184000000000012</c:v>
                      </c:pt>
                      <c:pt idx="5075">
                        <c:v>8.120000000000001</c:v>
                      </c:pt>
                      <c:pt idx="5076">
                        <c:v>8.1216000000000008</c:v>
                      </c:pt>
                      <c:pt idx="5077">
                        <c:v>8.1232000000000006</c:v>
                      </c:pt>
                      <c:pt idx="5078">
                        <c:v>8.1248000000000005</c:v>
                      </c:pt>
                      <c:pt idx="5079">
                        <c:v>8.1264000000000003</c:v>
                      </c:pt>
                      <c:pt idx="5080">
                        <c:v>8.1280000000000001</c:v>
                      </c:pt>
                      <c:pt idx="5081">
                        <c:v>8.1295999999999999</c:v>
                      </c:pt>
                      <c:pt idx="5082">
                        <c:v>8.1311999999999998</c:v>
                      </c:pt>
                      <c:pt idx="5083">
                        <c:v>8.1327999999999996</c:v>
                      </c:pt>
                      <c:pt idx="5084">
                        <c:v>8.1344000000000012</c:v>
                      </c:pt>
                      <c:pt idx="5085">
                        <c:v>8.136000000000001</c:v>
                      </c:pt>
                      <c:pt idx="5086">
                        <c:v>8.1376000000000008</c:v>
                      </c:pt>
                      <c:pt idx="5087">
                        <c:v>8.1392000000000007</c:v>
                      </c:pt>
                      <c:pt idx="5088">
                        <c:v>8.1408000000000005</c:v>
                      </c:pt>
                      <c:pt idx="5089">
                        <c:v>8.1424000000000003</c:v>
                      </c:pt>
                      <c:pt idx="5090">
                        <c:v>8.1440000000000001</c:v>
                      </c:pt>
                      <c:pt idx="5091">
                        <c:v>8.1456</c:v>
                      </c:pt>
                      <c:pt idx="5092">
                        <c:v>8.1471999999999998</c:v>
                      </c:pt>
                      <c:pt idx="5093">
                        <c:v>8.1487999999999996</c:v>
                      </c:pt>
                      <c:pt idx="5094">
                        <c:v>8.1504000000000012</c:v>
                      </c:pt>
                      <c:pt idx="5095">
                        <c:v>8.152000000000001</c:v>
                      </c:pt>
                      <c:pt idx="5096">
                        <c:v>8.1536000000000008</c:v>
                      </c:pt>
                      <c:pt idx="5097">
                        <c:v>8.1552000000000007</c:v>
                      </c:pt>
                      <c:pt idx="5098">
                        <c:v>8.1568000000000005</c:v>
                      </c:pt>
                      <c:pt idx="5099">
                        <c:v>8.1584000000000003</c:v>
                      </c:pt>
                      <c:pt idx="5100">
                        <c:v>8.16</c:v>
                      </c:pt>
                      <c:pt idx="5101">
                        <c:v>8.1616</c:v>
                      </c:pt>
                      <c:pt idx="5102">
                        <c:v>8.1631999999999998</c:v>
                      </c:pt>
                      <c:pt idx="5103">
                        <c:v>8.1647999999999996</c:v>
                      </c:pt>
                      <c:pt idx="5104">
                        <c:v>8.1664000000000012</c:v>
                      </c:pt>
                      <c:pt idx="5105">
                        <c:v>8.168000000000001</c:v>
                      </c:pt>
                      <c:pt idx="5106">
                        <c:v>8.1696000000000009</c:v>
                      </c:pt>
                      <c:pt idx="5107">
                        <c:v>8.1712000000000007</c:v>
                      </c:pt>
                      <c:pt idx="5108">
                        <c:v>8.1728000000000005</c:v>
                      </c:pt>
                      <c:pt idx="5109">
                        <c:v>8.1744000000000003</c:v>
                      </c:pt>
                      <c:pt idx="5110">
                        <c:v>8.1760000000000002</c:v>
                      </c:pt>
                      <c:pt idx="5111">
                        <c:v>8.1776</c:v>
                      </c:pt>
                      <c:pt idx="5112">
                        <c:v>8.1791999999999998</c:v>
                      </c:pt>
                      <c:pt idx="5113">
                        <c:v>8.1807999999999996</c:v>
                      </c:pt>
                      <c:pt idx="5114">
                        <c:v>8.1824000000000012</c:v>
                      </c:pt>
                      <c:pt idx="5115">
                        <c:v>8.1840000000000011</c:v>
                      </c:pt>
                      <c:pt idx="5116">
                        <c:v>8.1856000000000009</c:v>
                      </c:pt>
                      <c:pt idx="5117">
                        <c:v>8.1872000000000007</c:v>
                      </c:pt>
                      <c:pt idx="5118">
                        <c:v>8.1888000000000005</c:v>
                      </c:pt>
                      <c:pt idx="5119">
                        <c:v>8.1904000000000003</c:v>
                      </c:pt>
                      <c:pt idx="5120">
                        <c:v>8.1920000000000002</c:v>
                      </c:pt>
                      <c:pt idx="5121">
                        <c:v>8.1936</c:v>
                      </c:pt>
                      <c:pt idx="5122">
                        <c:v>8.1951999999999998</c:v>
                      </c:pt>
                      <c:pt idx="5123">
                        <c:v>8.1967999999999996</c:v>
                      </c:pt>
                      <c:pt idx="5124">
                        <c:v>8.1984000000000012</c:v>
                      </c:pt>
                      <c:pt idx="5125">
                        <c:v>8.2000000000000011</c:v>
                      </c:pt>
                      <c:pt idx="5126">
                        <c:v>8.2016000000000009</c:v>
                      </c:pt>
                      <c:pt idx="5127">
                        <c:v>8.2032000000000007</c:v>
                      </c:pt>
                      <c:pt idx="5128">
                        <c:v>8.2048000000000005</c:v>
                      </c:pt>
                      <c:pt idx="5129">
                        <c:v>8.2064000000000004</c:v>
                      </c:pt>
                      <c:pt idx="5130">
                        <c:v>8.2080000000000002</c:v>
                      </c:pt>
                      <c:pt idx="5131">
                        <c:v>8.2096</c:v>
                      </c:pt>
                      <c:pt idx="5132">
                        <c:v>8.2111999999999998</c:v>
                      </c:pt>
                      <c:pt idx="5133">
                        <c:v>8.2127999999999997</c:v>
                      </c:pt>
                      <c:pt idx="5134">
                        <c:v>8.2144000000000013</c:v>
                      </c:pt>
                      <c:pt idx="5135">
                        <c:v>8.2160000000000011</c:v>
                      </c:pt>
                      <c:pt idx="5136">
                        <c:v>8.2176000000000009</c:v>
                      </c:pt>
                      <c:pt idx="5137">
                        <c:v>8.2192000000000007</c:v>
                      </c:pt>
                      <c:pt idx="5138">
                        <c:v>8.2208000000000006</c:v>
                      </c:pt>
                      <c:pt idx="5139">
                        <c:v>8.2224000000000004</c:v>
                      </c:pt>
                      <c:pt idx="5140">
                        <c:v>8.2240000000000002</c:v>
                      </c:pt>
                      <c:pt idx="5141">
                        <c:v>8.2256</c:v>
                      </c:pt>
                      <c:pt idx="5142">
                        <c:v>8.2271999999999998</c:v>
                      </c:pt>
                      <c:pt idx="5143">
                        <c:v>8.2287999999999997</c:v>
                      </c:pt>
                      <c:pt idx="5144">
                        <c:v>8.2304000000000013</c:v>
                      </c:pt>
                      <c:pt idx="5145">
                        <c:v>8.2320000000000011</c:v>
                      </c:pt>
                      <c:pt idx="5146">
                        <c:v>8.2336000000000009</c:v>
                      </c:pt>
                      <c:pt idx="5147">
                        <c:v>8.2352000000000007</c:v>
                      </c:pt>
                      <c:pt idx="5148">
                        <c:v>8.2368000000000006</c:v>
                      </c:pt>
                      <c:pt idx="5149">
                        <c:v>8.2384000000000004</c:v>
                      </c:pt>
                      <c:pt idx="5150">
                        <c:v>8.24</c:v>
                      </c:pt>
                      <c:pt idx="5151">
                        <c:v>8.2416</c:v>
                      </c:pt>
                      <c:pt idx="5152">
                        <c:v>8.2431999999999999</c:v>
                      </c:pt>
                      <c:pt idx="5153">
                        <c:v>8.2447999999999997</c:v>
                      </c:pt>
                      <c:pt idx="5154">
                        <c:v>8.2463999999999995</c:v>
                      </c:pt>
                      <c:pt idx="5155">
                        <c:v>8.2480000000000011</c:v>
                      </c:pt>
                      <c:pt idx="5156">
                        <c:v>8.2496000000000009</c:v>
                      </c:pt>
                      <c:pt idx="5157">
                        <c:v>8.2512000000000008</c:v>
                      </c:pt>
                      <c:pt idx="5158">
                        <c:v>8.2528000000000006</c:v>
                      </c:pt>
                      <c:pt idx="5159">
                        <c:v>8.2544000000000004</c:v>
                      </c:pt>
                      <c:pt idx="5160">
                        <c:v>8.2560000000000002</c:v>
                      </c:pt>
                      <c:pt idx="5161">
                        <c:v>8.2576000000000001</c:v>
                      </c:pt>
                      <c:pt idx="5162">
                        <c:v>8.2591999999999999</c:v>
                      </c:pt>
                      <c:pt idx="5163">
                        <c:v>8.2607999999999997</c:v>
                      </c:pt>
                      <c:pt idx="5164">
                        <c:v>8.2623999999999995</c:v>
                      </c:pt>
                      <c:pt idx="5165">
                        <c:v>8.2640000000000011</c:v>
                      </c:pt>
                      <c:pt idx="5166">
                        <c:v>8.2656000000000009</c:v>
                      </c:pt>
                      <c:pt idx="5167">
                        <c:v>8.2672000000000008</c:v>
                      </c:pt>
                      <c:pt idx="5168">
                        <c:v>8.2688000000000006</c:v>
                      </c:pt>
                      <c:pt idx="5169">
                        <c:v>8.2704000000000004</c:v>
                      </c:pt>
                      <c:pt idx="5170">
                        <c:v>8.2720000000000002</c:v>
                      </c:pt>
                      <c:pt idx="5171">
                        <c:v>8.2736000000000001</c:v>
                      </c:pt>
                      <c:pt idx="5172">
                        <c:v>8.2751999999999999</c:v>
                      </c:pt>
                      <c:pt idx="5173">
                        <c:v>8.2767999999999997</c:v>
                      </c:pt>
                      <c:pt idx="5174">
                        <c:v>8.2783999999999995</c:v>
                      </c:pt>
                      <c:pt idx="5175">
                        <c:v>8.2800000000000011</c:v>
                      </c:pt>
                      <c:pt idx="5176">
                        <c:v>8.281600000000001</c:v>
                      </c:pt>
                      <c:pt idx="5177">
                        <c:v>8.2832000000000008</c:v>
                      </c:pt>
                      <c:pt idx="5178">
                        <c:v>8.2848000000000006</c:v>
                      </c:pt>
                      <c:pt idx="5179">
                        <c:v>8.2864000000000004</c:v>
                      </c:pt>
                      <c:pt idx="5180">
                        <c:v>8.2880000000000003</c:v>
                      </c:pt>
                      <c:pt idx="5181">
                        <c:v>8.2896000000000001</c:v>
                      </c:pt>
                      <c:pt idx="5182">
                        <c:v>8.2911999999999999</c:v>
                      </c:pt>
                      <c:pt idx="5183">
                        <c:v>8.2927999999999997</c:v>
                      </c:pt>
                      <c:pt idx="5184">
                        <c:v>8.2943999999999996</c:v>
                      </c:pt>
                      <c:pt idx="5185">
                        <c:v>8.2960000000000012</c:v>
                      </c:pt>
                      <c:pt idx="5186">
                        <c:v>8.297600000000001</c:v>
                      </c:pt>
                      <c:pt idx="5187">
                        <c:v>8.2992000000000008</c:v>
                      </c:pt>
                      <c:pt idx="5188">
                        <c:v>8.3008000000000006</c:v>
                      </c:pt>
                      <c:pt idx="5189">
                        <c:v>8.3024000000000004</c:v>
                      </c:pt>
                      <c:pt idx="5190">
                        <c:v>8.3040000000000003</c:v>
                      </c:pt>
                      <c:pt idx="5191">
                        <c:v>8.3056000000000001</c:v>
                      </c:pt>
                      <c:pt idx="5192">
                        <c:v>8.3071999999999999</c:v>
                      </c:pt>
                      <c:pt idx="5193">
                        <c:v>8.3087999999999997</c:v>
                      </c:pt>
                      <c:pt idx="5194">
                        <c:v>8.3103999999999996</c:v>
                      </c:pt>
                      <c:pt idx="5195">
                        <c:v>8.3120000000000012</c:v>
                      </c:pt>
                      <c:pt idx="5196">
                        <c:v>8.313600000000001</c:v>
                      </c:pt>
                      <c:pt idx="5197">
                        <c:v>8.3152000000000008</c:v>
                      </c:pt>
                      <c:pt idx="5198">
                        <c:v>8.3168000000000006</c:v>
                      </c:pt>
                      <c:pt idx="5199">
                        <c:v>8.3184000000000005</c:v>
                      </c:pt>
                      <c:pt idx="5200">
                        <c:v>8.32</c:v>
                      </c:pt>
                      <c:pt idx="5201">
                        <c:v>8.3216000000000001</c:v>
                      </c:pt>
                      <c:pt idx="5202">
                        <c:v>8.3231999999999999</c:v>
                      </c:pt>
                      <c:pt idx="5203">
                        <c:v>8.3247999999999998</c:v>
                      </c:pt>
                      <c:pt idx="5204">
                        <c:v>8.3263999999999996</c:v>
                      </c:pt>
                      <c:pt idx="5205">
                        <c:v>8.3280000000000012</c:v>
                      </c:pt>
                      <c:pt idx="5206">
                        <c:v>8.329600000000001</c:v>
                      </c:pt>
                      <c:pt idx="5207">
                        <c:v>8.3312000000000008</c:v>
                      </c:pt>
                      <c:pt idx="5208">
                        <c:v>8.3328000000000007</c:v>
                      </c:pt>
                      <c:pt idx="5209">
                        <c:v>8.3344000000000005</c:v>
                      </c:pt>
                      <c:pt idx="5210">
                        <c:v>8.3360000000000003</c:v>
                      </c:pt>
                      <c:pt idx="5211">
                        <c:v>8.3376000000000001</c:v>
                      </c:pt>
                      <c:pt idx="5212">
                        <c:v>8.3391999999999999</c:v>
                      </c:pt>
                      <c:pt idx="5213">
                        <c:v>8.3407999999999998</c:v>
                      </c:pt>
                      <c:pt idx="5214">
                        <c:v>8.3423999999999996</c:v>
                      </c:pt>
                      <c:pt idx="5215">
                        <c:v>8.3440000000000012</c:v>
                      </c:pt>
                      <c:pt idx="5216">
                        <c:v>8.345600000000001</c:v>
                      </c:pt>
                      <c:pt idx="5217">
                        <c:v>8.3472000000000008</c:v>
                      </c:pt>
                      <c:pt idx="5218">
                        <c:v>8.3488000000000007</c:v>
                      </c:pt>
                      <c:pt idx="5219">
                        <c:v>8.3504000000000005</c:v>
                      </c:pt>
                      <c:pt idx="5220">
                        <c:v>8.3520000000000003</c:v>
                      </c:pt>
                      <c:pt idx="5221">
                        <c:v>8.3536000000000001</c:v>
                      </c:pt>
                      <c:pt idx="5222">
                        <c:v>8.3552</c:v>
                      </c:pt>
                      <c:pt idx="5223">
                        <c:v>8.3567999999999998</c:v>
                      </c:pt>
                      <c:pt idx="5224">
                        <c:v>8.3583999999999996</c:v>
                      </c:pt>
                      <c:pt idx="5225">
                        <c:v>8.3600000000000012</c:v>
                      </c:pt>
                      <c:pt idx="5226">
                        <c:v>8.361600000000001</c:v>
                      </c:pt>
                      <c:pt idx="5227">
                        <c:v>8.3632000000000009</c:v>
                      </c:pt>
                      <c:pt idx="5228">
                        <c:v>8.3648000000000007</c:v>
                      </c:pt>
                      <c:pt idx="5229">
                        <c:v>8.3664000000000005</c:v>
                      </c:pt>
                      <c:pt idx="5230">
                        <c:v>8.3680000000000003</c:v>
                      </c:pt>
                      <c:pt idx="5231">
                        <c:v>8.3696000000000002</c:v>
                      </c:pt>
                      <c:pt idx="5232">
                        <c:v>8.3712</c:v>
                      </c:pt>
                      <c:pt idx="5233">
                        <c:v>8.3727999999999998</c:v>
                      </c:pt>
                      <c:pt idx="5234">
                        <c:v>8.3743999999999996</c:v>
                      </c:pt>
                      <c:pt idx="5235">
                        <c:v>8.3760000000000012</c:v>
                      </c:pt>
                      <c:pt idx="5236">
                        <c:v>8.377600000000001</c:v>
                      </c:pt>
                      <c:pt idx="5237">
                        <c:v>8.3792000000000009</c:v>
                      </c:pt>
                      <c:pt idx="5238">
                        <c:v>8.3808000000000007</c:v>
                      </c:pt>
                      <c:pt idx="5239">
                        <c:v>8.3824000000000005</c:v>
                      </c:pt>
                      <c:pt idx="5240">
                        <c:v>8.3840000000000003</c:v>
                      </c:pt>
                      <c:pt idx="5241">
                        <c:v>8.3856000000000002</c:v>
                      </c:pt>
                      <c:pt idx="5242">
                        <c:v>8.3872</c:v>
                      </c:pt>
                      <c:pt idx="5243">
                        <c:v>8.3887999999999998</c:v>
                      </c:pt>
                      <c:pt idx="5244">
                        <c:v>8.3903999999999996</c:v>
                      </c:pt>
                      <c:pt idx="5245">
                        <c:v>8.3920000000000012</c:v>
                      </c:pt>
                      <c:pt idx="5246">
                        <c:v>8.3936000000000011</c:v>
                      </c:pt>
                      <c:pt idx="5247">
                        <c:v>8.3952000000000009</c:v>
                      </c:pt>
                      <c:pt idx="5248">
                        <c:v>8.3968000000000007</c:v>
                      </c:pt>
                      <c:pt idx="5249">
                        <c:v>8.3984000000000005</c:v>
                      </c:pt>
                      <c:pt idx="5250">
                        <c:v>8.4</c:v>
                      </c:pt>
                      <c:pt idx="5251">
                        <c:v>8.4016000000000002</c:v>
                      </c:pt>
                      <c:pt idx="5252">
                        <c:v>8.4032</c:v>
                      </c:pt>
                      <c:pt idx="5253">
                        <c:v>8.4047999999999998</c:v>
                      </c:pt>
                      <c:pt idx="5254">
                        <c:v>8.4063999999999997</c:v>
                      </c:pt>
                      <c:pt idx="5255">
                        <c:v>8.4080000000000013</c:v>
                      </c:pt>
                      <c:pt idx="5256">
                        <c:v>8.4096000000000011</c:v>
                      </c:pt>
                      <c:pt idx="5257">
                        <c:v>8.4112000000000009</c:v>
                      </c:pt>
                      <c:pt idx="5258">
                        <c:v>8.4128000000000007</c:v>
                      </c:pt>
                      <c:pt idx="5259">
                        <c:v>8.4144000000000005</c:v>
                      </c:pt>
                      <c:pt idx="5260">
                        <c:v>8.4160000000000004</c:v>
                      </c:pt>
                      <c:pt idx="5261">
                        <c:v>8.4176000000000002</c:v>
                      </c:pt>
                      <c:pt idx="5262">
                        <c:v>8.4192</c:v>
                      </c:pt>
                      <c:pt idx="5263">
                        <c:v>8.4207999999999998</c:v>
                      </c:pt>
                      <c:pt idx="5264">
                        <c:v>8.4223999999999997</c:v>
                      </c:pt>
                      <c:pt idx="5265">
                        <c:v>8.4240000000000013</c:v>
                      </c:pt>
                      <c:pt idx="5266">
                        <c:v>8.4256000000000011</c:v>
                      </c:pt>
                      <c:pt idx="5267">
                        <c:v>8.4272000000000009</c:v>
                      </c:pt>
                      <c:pt idx="5268">
                        <c:v>8.4288000000000007</c:v>
                      </c:pt>
                      <c:pt idx="5269">
                        <c:v>8.4304000000000006</c:v>
                      </c:pt>
                      <c:pt idx="5270">
                        <c:v>8.4320000000000004</c:v>
                      </c:pt>
                      <c:pt idx="5271">
                        <c:v>8.4336000000000002</c:v>
                      </c:pt>
                      <c:pt idx="5272">
                        <c:v>8.4352</c:v>
                      </c:pt>
                      <c:pt idx="5273">
                        <c:v>8.4367999999999999</c:v>
                      </c:pt>
                      <c:pt idx="5274">
                        <c:v>8.4383999999999997</c:v>
                      </c:pt>
                      <c:pt idx="5275">
                        <c:v>8.4400000000000013</c:v>
                      </c:pt>
                      <c:pt idx="5276">
                        <c:v>8.4416000000000011</c:v>
                      </c:pt>
                      <c:pt idx="5277">
                        <c:v>8.4432000000000009</c:v>
                      </c:pt>
                      <c:pt idx="5278">
                        <c:v>8.4448000000000008</c:v>
                      </c:pt>
                      <c:pt idx="5279">
                        <c:v>8.4464000000000006</c:v>
                      </c:pt>
                      <c:pt idx="5280">
                        <c:v>8.4480000000000004</c:v>
                      </c:pt>
                      <c:pt idx="5281">
                        <c:v>8.4496000000000002</c:v>
                      </c:pt>
                      <c:pt idx="5282">
                        <c:v>8.4512</c:v>
                      </c:pt>
                      <c:pt idx="5283">
                        <c:v>8.4527999999999999</c:v>
                      </c:pt>
                      <c:pt idx="5284">
                        <c:v>8.4543999999999997</c:v>
                      </c:pt>
                      <c:pt idx="5285">
                        <c:v>8.4559999999999995</c:v>
                      </c:pt>
                      <c:pt idx="5286">
                        <c:v>8.4576000000000011</c:v>
                      </c:pt>
                      <c:pt idx="5287">
                        <c:v>8.4592000000000009</c:v>
                      </c:pt>
                      <c:pt idx="5288">
                        <c:v>8.4608000000000008</c:v>
                      </c:pt>
                      <c:pt idx="5289">
                        <c:v>8.4624000000000006</c:v>
                      </c:pt>
                      <c:pt idx="5290">
                        <c:v>8.4640000000000004</c:v>
                      </c:pt>
                      <c:pt idx="5291">
                        <c:v>8.4656000000000002</c:v>
                      </c:pt>
                      <c:pt idx="5292">
                        <c:v>8.4672000000000001</c:v>
                      </c:pt>
                      <c:pt idx="5293">
                        <c:v>8.4687999999999999</c:v>
                      </c:pt>
                      <c:pt idx="5294">
                        <c:v>8.4703999999999997</c:v>
                      </c:pt>
                      <c:pt idx="5295">
                        <c:v>8.4719999999999995</c:v>
                      </c:pt>
                      <c:pt idx="5296">
                        <c:v>8.4736000000000011</c:v>
                      </c:pt>
                      <c:pt idx="5297">
                        <c:v>8.475200000000001</c:v>
                      </c:pt>
                      <c:pt idx="5298">
                        <c:v>8.4768000000000008</c:v>
                      </c:pt>
                      <c:pt idx="5299">
                        <c:v>8.4784000000000006</c:v>
                      </c:pt>
                      <c:pt idx="5300">
                        <c:v>8.48</c:v>
                      </c:pt>
                      <c:pt idx="5301">
                        <c:v>8.4816000000000003</c:v>
                      </c:pt>
                      <c:pt idx="5302">
                        <c:v>8.4832000000000001</c:v>
                      </c:pt>
                      <c:pt idx="5303">
                        <c:v>8.4847999999999999</c:v>
                      </c:pt>
                      <c:pt idx="5304">
                        <c:v>8.4863999999999997</c:v>
                      </c:pt>
                      <c:pt idx="5305">
                        <c:v>8.4879999999999995</c:v>
                      </c:pt>
                      <c:pt idx="5306">
                        <c:v>8.4896000000000011</c:v>
                      </c:pt>
                      <c:pt idx="5307">
                        <c:v>8.491200000000001</c:v>
                      </c:pt>
                      <c:pt idx="5308">
                        <c:v>8.4928000000000008</c:v>
                      </c:pt>
                      <c:pt idx="5309">
                        <c:v>8.4944000000000006</c:v>
                      </c:pt>
                      <c:pt idx="5310">
                        <c:v>8.4960000000000004</c:v>
                      </c:pt>
                      <c:pt idx="5311">
                        <c:v>8.4976000000000003</c:v>
                      </c:pt>
                      <c:pt idx="5312">
                        <c:v>8.4992000000000001</c:v>
                      </c:pt>
                      <c:pt idx="5313">
                        <c:v>8.5007999999999999</c:v>
                      </c:pt>
                      <c:pt idx="5314">
                        <c:v>8.5023999999999997</c:v>
                      </c:pt>
                      <c:pt idx="5315">
                        <c:v>8.5039999999999996</c:v>
                      </c:pt>
                      <c:pt idx="5316">
                        <c:v>8.5056000000000012</c:v>
                      </c:pt>
                      <c:pt idx="5317">
                        <c:v>8.507200000000001</c:v>
                      </c:pt>
                      <c:pt idx="5318">
                        <c:v>8.5088000000000008</c:v>
                      </c:pt>
                      <c:pt idx="5319">
                        <c:v>8.5104000000000006</c:v>
                      </c:pt>
                      <c:pt idx="5320">
                        <c:v>8.5120000000000005</c:v>
                      </c:pt>
                      <c:pt idx="5321">
                        <c:v>8.5136000000000003</c:v>
                      </c:pt>
                      <c:pt idx="5322">
                        <c:v>8.5152000000000001</c:v>
                      </c:pt>
                      <c:pt idx="5323">
                        <c:v>8.5167999999999999</c:v>
                      </c:pt>
                      <c:pt idx="5324">
                        <c:v>8.5183999999999997</c:v>
                      </c:pt>
                      <c:pt idx="5325">
                        <c:v>8.52</c:v>
                      </c:pt>
                      <c:pt idx="5326">
                        <c:v>8.5216000000000012</c:v>
                      </c:pt>
                      <c:pt idx="5327">
                        <c:v>8.523200000000001</c:v>
                      </c:pt>
                      <c:pt idx="5328">
                        <c:v>8.5248000000000008</c:v>
                      </c:pt>
                      <c:pt idx="5329">
                        <c:v>8.5264000000000006</c:v>
                      </c:pt>
                      <c:pt idx="5330">
                        <c:v>8.5280000000000005</c:v>
                      </c:pt>
                      <c:pt idx="5331">
                        <c:v>8.5296000000000003</c:v>
                      </c:pt>
                      <c:pt idx="5332">
                        <c:v>8.5312000000000001</c:v>
                      </c:pt>
                      <c:pt idx="5333">
                        <c:v>8.5327999999999999</c:v>
                      </c:pt>
                      <c:pt idx="5334">
                        <c:v>8.5343999999999998</c:v>
                      </c:pt>
                      <c:pt idx="5335">
                        <c:v>8.5359999999999996</c:v>
                      </c:pt>
                      <c:pt idx="5336">
                        <c:v>8.5376000000000012</c:v>
                      </c:pt>
                      <c:pt idx="5337">
                        <c:v>8.539200000000001</c:v>
                      </c:pt>
                      <c:pt idx="5338">
                        <c:v>8.5408000000000008</c:v>
                      </c:pt>
                      <c:pt idx="5339">
                        <c:v>8.5424000000000007</c:v>
                      </c:pt>
                      <c:pt idx="5340">
                        <c:v>8.5440000000000005</c:v>
                      </c:pt>
                      <c:pt idx="5341">
                        <c:v>8.5456000000000003</c:v>
                      </c:pt>
                      <c:pt idx="5342">
                        <c:v>8.5472000000000001</c:v>
                      </c:pt>
                      <c:pt idx="5343">
                        <c:v>8.5488</c:v>
                      </c:pt>
                      <c:pt idx="5344">
                        <c:v>8.5503999999999998</c:v>
                      </c:pt>
                      <c:pt idx="5345">
                        <c:v>8.5519999999999996</c:v>
                      </c:pt>
                      <c:pt idx="5346">
                        <c:v>8.5536000000000012</c:v>
                      </c:pt>
                      <c:pt idx="5347">
                        <c:v>8.555200000000001</c:v>
                      </c:pt>
                      <c:pt idx="5348">
                        <c:v>8.5568000000000008</c:v>
                      </c:pt>
                      <c:pt idx="5349">
                        <c:v>8.5584000000000007</c:v>
                      </c:pt>
                      <c:pt idx="5350">
                        <c:v>8.56</c:v>
                      </c:pt>
                      <c:pt idx="5351">
                        <c:v>8.5616000000000003</c:v>
                      </c:pt>
                      <c:pt idx="5352">
                        <c:v>8.5632000000000001</c:v>
                      </c:pt>
                      <c:pt idx="5353">
                        <c:v>8.5648</c:v>
                      </c:pt>
                      <c:pt idx="5354">
                        <c:v>8.5663999999999998</c:v>
                      </c:pt>
                      <c:pt idx="5355">
                        <c:v>8.5679999999999996</c:v>
                      </c:pt>
                      <c:pt idx="5356">
                        <c:v>8.5696000000000012</c:v>
                      </c:pt>
                      <c:pt idx="5357">
                        <c:v>8.571200000000001</c:v>
                      </c:pt>
                      <c:pt idx="5358">
                        <c:v>8.5728000000000009</c:v>
                      </c:pt>
                      <c:pt idx="5359">
                        <c:v>8.5744000000000007</c:v>
                      </c:pt>
                      <c:pt idx="5360">
                        <c:v>8.5760000000000005</c:v>
                      </c:pt>
                      <c:pt idx="5361">
                        <c:v>8.5776000000000003</c:v>
                      </c:pt>
                      <c:pt idx="5362">
                        <c:v>8.5792000000000002</c:v>
                      </c:pt>
                      <c:pt idx="5363">
                        <c:v>8.5808</c:v>
                      </c:pt>
                      <c:pt idx="5364">
                        <c:v>8.5823999999999998</c:v>
                      </c:pt>
                      <c:pt idx="5365">
                        <c:v>8.5839999999999996</c:v>
                      </c:pt>
                      <c:pt idx="5366">
                        <c:v>8.5856000000000012</c:v>
                      </c:pt>
                      <c:pt idx="5367">
                        <c:v>8.5872000000000011</c:v>
                      </c:pt>
                      <c:pt idx="5368">
                        <c:v>8.5888000000000009</c:v>
                      </c:pt>
                      <c:pt idx="5369">
                        <c:v>8.5904000000000007</c:v>
                      </c:pt>
                      <c:pt idx="5370">
                        <c:v>8.5920000000000005</c:v>
                      </c:pt>
                      <c:pt idx="5371">
                        <c:v>8.5936000000000003</c:v>
                      </c:pt>
                      <c:pt idx="5372">
                        <c:v>8.5952000000000002</c:v>
                      </c:pt>
                      <c:pt idx="5373">
                        <c:v>8.5968</c:v>
                      </c:pt>
                      <c:pt idx="5374">
                        <c:v>8.5983999999999998</c:v>
                      </c:pt>
                      <c:pt idx="5375">
                        <c:v>8.6</c:v>
                      </c:pt>
                      <c:pt idx="5376">
                        <c:v>8.6016000000000012</c:v>
                      </c:pt>
                      <c:pt idx="5377">
                        <c:v>8.6032000000000011</c:v>
                      </c:pt>
                      <c:pt idx="5378">
                        <c:v>8.6048000000000009</c:v>
                      </c:pt>
                      <c:pt idx="5379">
                        <c:v>8.6064000000000007</c:v>
                      </c:pt>
                      <c:pt idx="5380">
                        <c:v>8.6080000000000005</c:v>
                      </c:pt>
                      <c:pt idx="5381">
                        <c:v>8.6096000000000004</c:v>
                      </c:pt>
                      <c:pt idx="5382">
                        <c:v>8.6112000000000002</c:v>
                      </c:pt>
                      <c:pt idx="5383">
                        <c:v>8.6128</c:v>
                      </c:pt>
                      <c:pt idx="5384">
                        <c:v>8.6143999999999998</c:v>
                      </c:pt>
                      <c:pt idx="5385">
                        <c:v>8.6159999999999997</c:v>
                      </c:pt>
                      <c:pt idx="5386">
                        <c:v>8.6176000000000013</c:v>
                      </c:pt>
                      <c:pt idx="5387">
                        <c:v>8.6192000000000011</c:v>
                      </c:pt>
                      <c:pt idx="5388">
                        <c:v>8.6208000000000009</c:v>
                      </c:pt>
                      <c:pt idx="5389">
                        <c:v>8.6224000000000007</c:v>
                      </c:pt>
                      <c:pt idx="5390">
                        <c:v>8.6240000000000006</c:v>
                      </c:pt>
                      <c:pt idx="5391">
                        <c:v>8.6256000000000004</c:v>
                      </c:pt>
                      <c:pt idx="5392">
                        <c:v>8.6272000000000002</c:v>
                      </c:pt>
                      <c:pt idx="5393">
                        <c:v>8.6288</c:v>
                      </c:pt>
                      <c:pt idx="5394">
                        <c:v>8.6303999999999998</c:v>
                      </c:pt>
                      <c:pt idx="5395">
                        <c:v>8.6319999999999997</c:v>
                      </c:pt>
                      <c:pt idx="5396">
                        <c:v>8.6336000000000013</c:v>
                      </c:pt>
                      <c:pt idx="5397">
                        <c:v>8.6352000000000011</c:v>
                      </c:pt>
                      <c:pt idx="5398">
                        <c:v>8.6368000000000009</c:v>
                      </c:pt>
                      <c:pt idx="5399">
                        <c:v>8.6384000000000007</c:v>
                      </c:pt>
                      <c:pt idx="5400">
                        <c:v>8.64</c:v>
                      </c:pt>
                      <c:pt idx="5401">
                        <c:v>8.6416000000000004</c:v>
                      </c:pt>
                      <c:pt idx="5402">
                        <c:v>8.6432000000000002</c:v>
                      </c:pt>
                      <c:pt idx="5403">
                        <c:v>8.6448</c:v>
                      </c:pt>
                      <c:pt idx="5404">
                        <c:v>8.6463999999999999</c:v>
                      </c:pt>
                      <c:pt idx="5405">
                        <c:v>8.6479999999999997</c:v>
                      </c:pt>
                      <c:pt idx="5406">
                        <c:v>8.6496000000000013</c:v>
                      </c:pt>
                      <c:pt idx="5407">
                        <c:v>8.6512000000000011</c:v>
                      </c:pt>
                      <c:pt idx="5408">
                        <c:v>8.6528000000000009</c:v>
                      </c:pt>
                      <c:pt idx="5409">
                        <c:v>8.6544000000000008</c:v>
                      </c:pt>
                      <c:pt idx="5410">
                        <c:v>8.6560000000000006</c:v>
                      </c:pt>
                      <c:pt idx="5411">
                        <c:v>8.6576000000000004</c:v>
                      </c:pt>
                      <c:pt idx="5412">
                        <c:v>8.6592000000000002</c:v>
                      </c:pt>
                      <c:pt idx="5413">
                        <c:v>8.6608000000000001</c:v>
                      </c:pt>
                      <c:pt idx="5414">
                        <c:v>8.6623999999999999</c:v>
                      </c:pt>
                      <c:pt idx="5415">
                        <c:v>8.6639999999999997</c:v>
                      </c:pt>
                      <c:pt idx="5416">
                        <c:v>8.6656000000000013</c:v>
                      </c:pt>
                      <c:pt idx="5417">
                        <c:v>8.6672000000000011</c:v>
                      </c:pt>
                      <c:pt idx="5418">
                        <c:v>8.6688000000000009</c:v>
                      </c:pt>
                      <c:pt idx="5419">
                        <c:v>8.6704000000000008</c:v>
                      </c:pt>
                      <c:pt idx="5420">
                        <c:v>8.6720000000000006</c:v>
                      </c:pt>
                      <c:pt idx="5421">
                        <c:v>8.6736000000000004</c:v>
                      </c:pt>
                      <c:pt idx="5422">
                        <c:v>8.6752000000000002</c:v>
                      </c:pt>
                      <c:pt idx="5423">
                        <c:v>8.6768000000000001</c:v>
                      </c:pt>
                      <c:pt idx="5424">
                        <c:v>8.6783999999999999</c:v>
                      </c:pt>
                      <c:pt idx="5425">
                        <c:v>8.68</c:v>
                      </c:pt>
                      <c:pt idx="5426">
                        <c:v>8.6815999999999995</c:v>
                      </c:pt>
                      <c:pt idx="5427">
                        <c:v>8.6832000000000011</c:v>
                      </c:pt>
                      <c:pt idx="5428">
                        <c:v>8.684800000000001</c:v>
                      </c:pt>
                      <c:pt idx="5429">
                        <c:v>8.6864000000000008</c:v>
                      </c:pt>
                      <c:pt idx="5430">
                        <c:v>8.6880000000000006</c:v>
                      </c:pt>
                      <c:pt idx="5431">
                        <c:v>8.6896000000000004</c:v>
                      </c:pt>
                      <c:pt idx="5432">
                        <c:v>8.6912000000000003</c:v>
                      </c:pt>
                      <c:pt idx="5433">
                        <c:v>8.6928000000000001</c:v>
                      </c:pt>
                      <c:pt idx="5434">
                        <c:v>8.6943999999999999</c:v>
                      </c:pt>
                      <c:pt idx="5435">
                        <c:v>8.6959999999999997</c:v>
                      </c:pt>
                      <c:pt idx="5436">
                        <c:v>8.6975999999999996</c:v>
                      </c:pt>
                      <c:pt idx="5437">
                        <c:v>8.6992000000000012</c:v>
                      </c:pt>
                      <c:pt idx="5438">
                        <c:v>8.700800000000001</c:v>
                      </c:pt>
                      <c:pt idx="5439">
                        <c:v>8.7024000000000008</c:v>
                      </c:pt>
                      <c:pt idx="5440">
                        <c:v>8.7040000000000006</c:v>
                      </c:pt>
                      <c:pt idx="5441">
                        <c:v>8.7056000000000004</c:v>
                      </c:pt>
                      <c:pt idx="5442">
                        <c:v>8.7072000000000003</c:v>
                      </c:pt>
                      <c:pt idx="5443">
                        <c:v>8.7088000000000001</c:v>
                      </c:pt>
                      <c:pt idx="5444">
                        <c:v>8.7103999999999999</c:v>
                      </c:pt>
                      <c:pt idx="5445">
                        <c:v>8.7119999999999997</c:v>
                      </c:pt>
                      <c:pt idx="5446">
                        <c:v>8.7135999999999996</c:v>
                      </c:pt>
                      <c:pt idx="5447">
                        <c:v>8.7152000000000012</c:v>
                      </c:pt>
                      <c:pt idx="5448">
                        <c:v>8.716800000000001</c:v>
                      </c:pt>
                      <c:pt idx="5449">
                        <c:v>8.7184000000000008</c:v>
                      </c:pt>
                      <c:pt idx="5450">
                        <c:v>8.7200000000000006</c:v>
                      </c:pt>
                      <c:pt idx="5451">
                        <c:v>8.7216000000000005</c:v>
                      </c:pt>
                      <c:pt idx="5452">
                        <c:v>8.7232000000000003</c:v>
                      </c:pt>
                      <c:pt idx="5453">
                        <c:v>8.7248000000000001</c:v>
                      </c:pt>
                      <c:pt idx="5454">
                        <c:v>8.7263999999999999</c:v>
                      </c:pt>
                      <c:pt idx="5455">
                        <c:v>8.7279999999999998</c:v>
                      </c:pt>
                      <c:pt idx="5456">
                        <c:v>8.7295999999999996</c:v>
                      </c:pt>
                      <c:pt idx="5457">
                        <c:v>8.7312000000000012</c:v>
                      </c:pt>
                      <c:pt idx="5458">
                        <c:v>8.732800000000001</c:v>
                      </c:pt>
                      <c:pt idx="5459">
                        <c:v>8.7344000000000008</c:v>
                      </c:pt>
                      <c:pt idx="5460">
                        <c:v>8.7360000000000007</c:v>
                      </c:pt>
                      <c:pt idx="5461">
                        <c:v>8.7376000000000005</c:v>
                      </c:pt>
                      <c:pt idx="5462">
                        <c:v>8.7392000000000003</c:v>
                      </c:pt>
                      <c:pt idx="5463">
                        <c:v>8.7408000000000001</c:v>
                      </c:pt>
                      <c:pt idx="5464">
                        <c:v>8.7423999999999999</c:v>
                      </c:pt>
                      <c:pt idx="5465">
                        <c:v>8.7439999999999998</c:v>
                      </c:pt>
                      <c:pt idx="5466">
                        <c:v>8.7455999999999996</c:v>
                      </c:pt>
                      <c:pt idx="5467">
                        <c:v>8.7472000000000012</c:v>
                      </c:pt>
                      <c:pt idx="5468">
                        <c:v>8.748800000000001</c:v>
                      </c:pt>
                      <c:pt idx="5469">
                        <c:v>8.7504000000000008</c:v>
                      </c:pt>
                      <c:pt idx="5470">
                        <c:v>8.7520000000000007</c:v>
                      </c:pt>
                      <c:pt idx="5471">
                        <c:v>8.7536000000000005</c:v>
                      </c:pt>
                      <c:pt idx="5472">
                        <c:v>8.7552000000000003</c:v>
                      </c:pt>
                      <c:pt idx="5473">
                        <c:v>8.7568000000000001</c:v>
                      </c:pt>
                      <c:pt idx="5474">
                        <c:v>8.7584</c:v>
                      </c:pt>
                      <c:pt idx="5475">
                        <c:v>8.76</c:v>
                      </c:pt>
                      <c:pt idx="5476">
                        <c:v>8.7615999999999996</c:v>
                      </c:pt>
                      <c:pt idx="5477">
                        <c:v>8.7632000000000012</c:v>
                      </c:pt>
                      <c:pt idx="5478">
                        <c:v>8.764800000000001</c:v>
                      </c:pt>
                      <c:pt idx="5479">
                        <c:v>8.7664000000000009</c:v>
                      </c:pt>
                      <c:pt idx="5480">
                        <c:v>8.7680000000000007</c:v>
                      </c:pt>
                      <c:pt idx="5481">
                        <c:v>8.7696000000000005</c:v>
                      </c:pt>
                      <c:pt idx="5482">
                        <c:v>8.7712000000000003</c:v>
                      </c:pt>
                      <c:pt idx="5483">
                        <c:v>8.7728000000000002</c:v>
                      </c:pt>
                      <c:pt idx="5484">
                        <c:v>8.7744</c:v>
                      </c:pt>
                      <c:pt idx="5485">
                        <c:v>8.7759999999999998</c:v>
                      </c:pt>
                      <c:pt idx="5486">
                        <c:v>8.7775999999999996</c:v>
                      </c:pt>
                      <c:pt idx="5487">
                        <c:v>8.7792000000000012</c:v>
                      </c:pt>
                      <c:pt idx="5488">
                        <c:v>8.780800000000001</c:v>
                      </c:pt>
                      <c:pt idx="5489">
                        <c:v>8.7824000000000009</c:v>
                      </c:pt>
                      <c:pt idx="5490">
                        <c:v>8.7840000000000007</c:v>
                      </c:pt>
                      <c:pt idx="5491">
                        <c:v>8.7856000000000005</c:v>
                      </c:pt>
                      <c:pt idx="5492">
                        <c:v>8.7872000000000003</c:v>
                      </c:pt>
                      <c:pt idx="5493">
                        <c:v>8.7888000000000002</c:v>
                      </c:pt>
                      <c:pt idx="5494">
                        <c:v>8.7904</c:v>
                      </c:pt>
                      <c:pt idx="5495">
                        <c:v>8.7919999999999998</c:v>
                      </c:pt>
                      <c:pt idx="5496">
                        <c:v>8.7935999999999996</c:v>
                      </c:pt>
                      <c:pt idx="5497">
                        <c:v>8.7952000000000012</c:v>
                      </c:pt>
                      <c:pt idx="5498">
                        <c:v>8.7968000000000011</c:v>
                      </c:pt>
                      <c:pt idx="5499">
                        <c:v>8.7984000000000009</c:v>
                      </c:pt>
                      <c:pt idx="5500">
                        <c:v>8.8000000000000007</c:v>
                      </c:pt>
                      <c:pt idx="5501">
                        <c:v>8.8016000000000005</c:v>
                      </c:pt>
                      <c:pt idx="5502">
                        <c:v>8.8032000000000004</c:v>
                      </c:pt>
                      <c:pt idx="5503">
                        <c:v>8.8048000000000002</c:v>
                      </c:pt>
                      <c:pt idx="5504">
                        <c:v>8.8064</c:v>
                      </c:pt>
                      <c:pt idx="5505">
                        <c:v>8.8079999999999998</c:v>
                      </c:pt>
                      <c:pt idx="5506">
                        <c:v>8.8095999999999997</c:v>
                      </c:pt>
                      <c:pt idx="5507">
                        <c:v>8.8112000000000013</c:v>
                      </c:pt>
                      <c:pt idx="5508">
                        <c:v>8.8128000000000011</c:v>
                      </c:pt>
                      <c:pt idx="5509">
                        <c:v>8.8144000000000009</c:v>
                      </c:pt>
                      <c:pt idx="5510">
                        <c:v>8.8160000000000007</c:v>
                      </c:pt>
                      <c:pt idx="5511">
                        <c:v>8.8176000000000005</c:v>
                      </c:pt>
                      <c:pt idx="5512">
                        <c:v>8.8192000000000004</c:v>
                      </c:pt>
                      <c:pt idx="5513">
                        <c:v>8.8208000000000002</c:v>
                      </c:pt>
                      <c:pt idx="5514">
                        <c:v>8.8224</c:v>
                      </c:pt>
                      <c:pt idx="5515">
                        <c:v>8.8239999999999998</c:v>
                      </c:pt>
                      <c:pt idx="5516">
                        <c:v>8.8255999999999997</c:v>
                      </c:pt>
                      <c:pt idx="5517">
                        <c:v>8.8272000000000013</c:v>
                      </c:pt>
                      <c:pt idx="5518">
                        <c:v>8.8288000000000011</c:v>
                      </c:pt>
                      <c:pt idx="5519">
                        <c:v>8.8304000000000009</c:v>
                      </c:pt>
                      <c:pt idx="5520">
                        <c:v>8.8320000000000007</c:v>
                      </c:pt>
                      <c:pt idx="5521">
                        <c:v>8.8336000000000006</c:v>
                      </c:pt>
                      <c:pt idx="5522">
                        <c:v>8.8352000000000004</c:v>
                      </c:pt>
                      <c:pt idx="5523">
                        <c:v>8.8368000000000002</c:v>
                      </c:pt>
                      <c:pt idx="5524">
                        <c:v>8.8384</c:v>
                      </c:pt>
                      <c:pt idx="5525">
                        <c:v>8.84</c:v>
                      </c:pt>
                      <c:pt idx="5526">
                        <c:v>8.8415999999999997</c:v>
                      </c:pt>
                      <c:pt idx="5527">
                        <c:v>8.8432000000000013</c:v>
                      </c:pt>
                      <c:pt idx="5528">
                        <c:v>8.8448000000000011</c:v>
                      </c:pt>
                      <c:pt idx="5529">
                        <c:v>8.8464000000000009</c:v>
                      </c:pt>
                      <c:pt idx="5530">
                        <c:v>8.8480000000000008</c:v>
                      </c:pt>
                      <c:pt idx="5531">
                        <c:v>8.8496000000000006</c:v>
                      </c:pt>
                      <c:pt idx="5532">
                        <c:v>8.8512000000000004</c:v>
                      </c:pt>
                      <c:pt idx="5533">
                        <c:v>8.8528000000000002</c:v>
                      </c:pt>
                      <c:pt idx="5534">
                        <c:v>8.8544</c:v>
                      </c:pt>
                      <c:pt idx="5535">
                        <c:v>8.8559999999999999</c:v>
                      </c:pt>
                      <c:pt idx="5536">
                        <c:v>8.8575999999999997</c:v>
                      </c:pt>
                      <c:pt idx="5537">
                        <c:v>8.8592000000000013</c:v>
                      </c:pt>
                      <c:pt idx="5538">
                        <c:v>8.8608000000000011</c:v>
                      </c:pt>
                      <c:pt idx="5539">
                        <c:v>8.8624000000000009</c:v>
                      </c:pt>
                      <c:pt idx="5540">
                        <c:v>8.8640000000000008</c:v>
                      </c:pt>
                      <c:pt idx="5541">
                        <c:v>8.8656000000000006</c:v>
                      </c:pt>
                      <c:pt idx="5542">
                        <c:v>8.8672000000000004</c:v>
                      </c:pt>
                      <c:pt idx="5543">
                        <c:v>8.8688000000000002</c:v>
                      </c:pt>
                      <c:pt idx="5544">
                        <c:v>8.8704000000000001</c:v>
                      </c:pt>
                      <c:pt idx="5545">
                        <c:v>8.8719999999999999</c:v>
                      </c:pt>
                      <c:pt idx="5546">
                        <c:v>8.8735999999999997</c:v>
                      </c:pt>
                      <c:pt idx="5547">
                        <c:v>8.8752000000000013</c:v>
                      </c:pt>
                      <c:pt idx="5548">
                        <c:v>8.8768000000000011</c:v>
                      </c:pt>
                      <c:pt idx="5549">
                        <c:v>8.878400000000001</c:v>
                      </c:pt>
                      <c:pt idx="5550">
                        <c:v>8.8800000000000008</c:v>
                      </c:pt>
                      <c:pt idx="5551">
                        <c:v>8.8816000000000006</c:v>
                      </c:pt>
                      <c:pt idx="5552">
                        <c:v>8.8832000000000004</c:v>
                      </c:pt>
                      <c:pt idx="5553">
                        <c:v>8.8848000000000003</c:v>
                      </c:pt>
                      <c:pt idx="5554">
                        <c:v>8.8864000000000001</c:v>
                      </c:pt>
                      <c:pt idx="5555">
                        <c:v>8.8879999999999999</c:v>
                      </c:pt>
                      <c:pt idx="5556">
                        <c:v>8.8895999999999997</c:v>
                      </c:pt>
                      <c:pt idx="5557">
                        <c:v>8.8911999999999995</c:v>
                      </c:pt>
                      <c:pt idx="5558">
                        <c:v>8.8928000000000011</c:v>
                      </c:pt>
                      <c:pt idx="5559">
                        <c:v>8.894400000000001</c:v>
                      </c:pt>
                      <c:pt idx="5560">
                        <c:v>8.8960000000000008</c:v>
                      </c:pt>
                      <c:pt idx="5561">
                        <c:v>8.8976000000000006</c:v>
                      </c:pt>
                      <c:pt idx="5562">
                        <c:v>8.8992000000000004</c:v>
                      </c:pt>
                      <c:pt idx="5563">
                        <c:v>8.9008000000000003</c:v>
                      </c:pt>
                      <c:pt idx="5564">
                        <c:v>8.9024000000000001</c:v>
                      </c:pt>
                      <c:pt idx="5565">
                        <c:v>8.9039999999999999</c:v>
                      </c:pt>
                      <c:pt idx="5566">
                        <c:v>8.9055999999999997</c:v>
                      </c:pt>
                      <c:pt idx="5567">
                        <c:v>8.9071999999999996</c:v>
                      </c:pt>
                      <c:pt idx="5568">
                        <c:v>8.9088000000000012</c:v>
                      </c:pt>
                      <c:pt idx="5569">
                        <c:v>8.910400000000001</c:v>
                      </c:pt>
                      <c:pt idx="5570">
                        <c:v>8.9120000000000008</c:v>
                      </c:pt>
                      <c:pt idx="5571">
                        <c:v>8.9136000000000006</c:v>
                      </c:pt>
                      <c:pt idx="5572">
                        <c:v>8.9152000000000005</c:v>
                      </c:pt>
                      <c:pt idx="5573">
                        <c:v>8.9168000000000003</c:v>
                      </c:pt>
                      <c:pt idx="5574">
                        <c:v>8.9184000000000001</c:v>
                      </c:pt>
                      <c:pt idx="5575">
                        <c:v>8.92</c:v>
                      </c:pt>
                      <c:pt idx="5576">
                        <c:v>8.9215999999999998</c:v>
                      </c:pt>
                      <c:pt idx="5577">
                        <c:v>8.9231999999999996</c:v>
                      </c:pt>
                      <c:pt idx="5578">
                        <c:v>8.9248000000000012</c:v>
                      </c:pt>
                      <c:pt idx="5579">
                        <c:v>8.926400000000001</c:v>
                      </c:pt>
                      <c:pt idx="5580">
                        <c:v>8.9280000000000008</c:v>
                      </c:pt>
                      <c:pt idx="5581">
                        <c:v>8.9296000000000006</c:v>
                      </c:pt>
                      <c:pt idx="5582">
                        <c:v>8.9312000000000005</c:v>
                      </c:pt>
                      <c:pt idx="5583">
                        <c:v>8.9328000000000003</c:v>
                      </c:pt>
                      <c:pt idx="5584">
                        <c:v>8.9344000000000001</c:v>
                      </c:pt>
                      <c:pt idx="5585">
                        <c:v>8.9359999999999999</c:v>
                      </c:pt>
                      <c:pt idx="5586">
                        <c:v>8.9375999999999998</c:v>
                      </c:pt>
                      <c:pt idx="5587">
                        <c:v>8.9391999999999996</c:v>
                      </c:pt>
                      <c:pt idx="5588">
                        <c:v>8.9408000000000012</c:v>
                      </c:pt>
                      <c:pt idx="5589">
                        <c:v>8.942400000000001</c:v>
                      </c:pt>
                      <c:pt idx="5590">
                        <c:v>8.9440000000000008</c:v>
                      </c:pt>
                      <c:pt idx="5591">
                        <c:v>8.9456000000000007</c:v>
                      </c:pt>
                      <c:pt idx="5592">
                        <c:v>8.9472000000000005</c:v>
                      </c:pt>
                      <c:pt idx="5593">
                        <c:v>8.9488000000000003</c:v>
                      </c:pt>
                      <c:pt idx="5594">
                        <c:v>8.9504000000000001</c:v>
                      </c:pt>
                      <c:pt idx="5595">
                        <c:v>8.952</c:v>
                      </c:pt>
                      <c:pt idx="5596">
                        <c:v>8.9535999999999998</c:v>
                      </c:pt>
                      <c:pt idx="5597">
                        <c:v>8.9551999999999996</c:v>
                      </c:pt>
                      <c:pt idx="5598">
                        <c:v>8.9568000000000012</c:v>
                      </c:pt>
                      <c:pt idx="5599">
                        <c:v>8.958400000000001</c:v>
                      </c:pt>
                      <c:pt idx="5600">
                        <c:v>8.9600000000000009</c:v>
                      </c:pt>
                      <c:pt idx="5601">
                        <c:v>8.9616000000000007</c:v>
                      </c:pt>
                      <c:pt idx="5602">
                        <c:v>8.9632000000000005</c:v>
                      </c:pt>
                      <c:pt idx="5603">
                        <c:v>8.9648000000000003</c:v>
                      </c:pt>
                      <c:pt idx="5604">
                        <c:v>8.9664000000000001</c:v>
                      </c:pt>
                      <c:pt idx="5605">
                        <c:v>8.968</c:v>
                      </c:pt>
                      <c:pt idx="5606">
                        <c:v>8.9695999999999998</c:v>
                      </c:pt>
                      <c:pt idx="5607">
                        <c:v>8.9711999999999996</c:v>
                      </c:pt>
                      <c:pt idx="5608">
                        <c:v>8.9728000000000012</c:v>
                      </c:pt>
                      <c:pt idx="5609">
                        <c:v>8.974400000000001</c:v>
                      </c:pt>
                      <c:pt idx="5610">
                        <c:v>8.9760000000000009</c:v>
                      </c:pt>
                      <c:pt idx="5611">
                        <c:v>8.9776000000000007</c:v>
                      </c:pt>
                      <c:pt idx="5612">
                        <c:v>8.9792000000000005</c:v>
                      </c:pt>
                      <c:pt idx="5613">
                        <c:v>8.9808000000000003</c:v>
                      </c:pt>
                      <c:pt idx="5614">
                        <c:v>8.9824000000000002</c:v>
                      </c:pt>
                      <c:pt idx="5615">
                        <c:v>8.984</c:v>
                      </c:pt>
                      <c:pt idx="5616">
                        <c:v>8.9855999999999998</c:v>
                      </c:pt>
                      <c:pt idx="5617">
                        <c:v>8.9871999999999996</c:v>
                      </c:pt>
                      <c:pt idx="5618">
                        <c:v>8.9888000000000012</c:v>
                      </c:pt>
                      <c:pt idx="5619">
                        <c:v>8.9904000000000011</c:v>
                      </c:pt>
                      <c:pt idx="5620">
                        <c:v>8.9920000000000009</c:v>
                      </c:pt>
                      <c:pt idx="5621">
                        <c:v>8.9936000000000007</c:v>
                      </c:pt>
                      <c:pt idx="5622">
                        <c:v>8.9952000000000005</c:v>
                      </c:pt>
                      <c:pt idx="5623">
                        <c:v>8.9968000000000004</c:v>
                      </c:pt>
                      <c:pt idx="5624">
                        <c:v>8.9984000000000002</c:v>
                      </c:pt>
                      <c:pt idx="5625">
                        <c:v>9</c:v>
                      </c:pt>
                      <c:pt idx="5626">
                        <c:v>9.0015999999999998</c:v>
                      </c:pt>
                      <c:pt idx="5627">
                        <c:v>9.0031999999999996</c:v>
                      </c:pt>
                      <c:pt idx="5628">
                        <c:v>9.0048000000000012</c:v>
                      </c:pt>
                      <c:pt idx="5629">
                        <c:v>9.0064000000000011</c:v>
                      </c:pt>
                      <c:pt idx="5630">
                        <c:v>9.0080000000000009</c:v>
                      </c:pt>
                      <c:pt idx="5631">
                        <c:v>9.0096000000000007</c:v>
                      </c:pt>
                      <c:pt idx="5632">
                        <c:v>9.0112000000000005</c:v>
                      </c:pt>
                      <c:pt idx="5633">
                        <c:v>9.0128000000000004</c:v>
                      </c:pt>
                      <c:pt idx="5634">
                        <c:v>9.0144000000000002</c:v>
                      </c:pt>
                      <c:pt idx="5635">
                        <c:v>9.016</c:v>
                      </c:pt>
                      <c:pt idx="5636">
                        <c:v>9.0175999999999998</c:v>
                      </c:pt>
                      <c:pt idx="5637">
                        <c:v>9.0191999999999997</c:v>
                      </c:pt>
                      <c:pt idx="5638">
                        <c:v>9.0208000000000013</c:v>
                      </c:pt>
                      <c:pt idx="5639">
                        <c:v>9.0224000000000011</c:v>
                      </c:pt>
                      <c:pt idx="5640">
                        <c:v>9.0240000000000009</c:v>
                      </c:pt>
                      <c:pt idx="5641">
                        <c:v>9.0256000000000007</c:v>
                      </c:pt>
                      <c:pt idx="5642">
                        <c:v>9.0272000000000006</c:v>
                      </c:pt>
                      <c:pt idx="5643">
                        <c:v>9.0288000000000004</c:v>
                      </c:pt>
                      <c:pt idx="5644">
                        <c:v>9.0304000000000002</c:v>
                      </c:pt>
                      <c:pt idx="5645">
                        <c:v>9.032</c:v>
                      </c:pt>
                      <c:pt idx="5646">
                        <c:v>9.0335999999999999</c:v>
                      </c:pt>
                      <c:pt idx="5647">
                        <c:v>9.0351999999999997</c:v>
                      </c:pt>
                      <c:pt idx="5648">
                        <c:v>9.0368000000000013</c:v>
                      </c:pt>
                      <c:pt idx="5649">
                        <c:v>9.0384000000000011</c:v>
                      </c:pt>
                      <c:pt idx="5650">
                        <c:v>9.0400000000000009</c:v>
                      </c:pt>
                      <c:pt idx="5651">
                        <c:v>9.0416000000000007</c:v>
                      </c:pt>
                      <c:pt idx="5652">
                        <c:v>9.0432000000000006</c:v>
                      </c:pt>
                      <c:pt idx="5653">
                        <c:v>9.0448000000000004</c:v>
                      </c:pt>
                      <c:pt idx="5654">
                        <c:v>9.0464000000000002</c:v>
                      </c:pt>
                      <c:pt idx="5655">
                        <c:v>9.048</c:v>
                      </c:pt>
                      <c:pt idx="5656">
                        <c:v>9.0495999999999999</c:v>
                      </c:pt>
                      <c:pt idx="5657">
                        <c:v>9.0511999999999997</c:v>
                      </c:pt>
                      <c:pt idx="5658">
                        <c:v>9.0528000000000013</c:v>
                      </c:pt>
                      <c:pt idx="5659">
                        <c:v>9.0544000000000011</c:v>
                      </c:pt>
                      <c:pt idx="5660">
                        <c:v>9.0560000000000009</c:v>
                      </c:pt>
                      <c:pt idx="5661">
                        <c:v>9.0576000000000008</c:v>
                      </c:pt>
                      <c:pt idx="5662">
                        <c:v>9.0592000000000006</c:v>
                      </c:pt>
                      <c:pt idx="5663">
                        <c:v>9.0608000000000004</c:v>
                      </c:pt>
                      <c:pt idx="5664">
                        <c:v>9.0624000000000002</c:v>
                      </c:pt>
                      <c:pt idx="5665">
                        <c:v>9.0640000000000001</c:v>
                      </c:pt>
                      <c:pt idx="5666">
                        <c:v>9.0655999999999999</c:v>
                      </c:pt>
                      <c:pt idx="5667">
                        <c:v>9.0671999999999997</c:v>
                      </c:pt>
                      <c:pt idx="5668">
                        <c:v>9.0688000000000013</c:v>
                      </c:pt>
                      <c:pt idx="5669">
                        <c:v>9.0704000000000011</c:v>
                      </c:pt>
                      <c:pt idx="5670">
                        <c:v>9.072000000000001</c:v>
                      </c:pt>
                      <c:pt idx="5671">
                        <c:v>9.0736000000000008</c:v>
                      </c:pt>
                      <c:pt idx="5672">
                        <c:v>9.0752000000000006</c:v>
                      </c:pt>
                      <c:pt idx="5673">
                        <c:v>9.0768000000000004</c:v>
                      </c:pt>
                      <c:pt idx="5674">
                        <c:v>9.0784000000000002</c:v>
                      </c:pt>
                      <c:pt idx="5675">
                        <c:v>9.08</c:v>
                      </c:pt>
                      <c:pt idx="5676">
                        <c:v>9.0815999999999999</c:v>
                      </c:pt>
                      <c:pt idx="5677">
                        <c:v>9.0831999999999997</c:v>
                      </c:pt>
                      <c:pt idx="5678">
                        <c:v>9.0848000000000013</c:v>
                      </c:pt>
                      <c:pt idx="5679">
                        <c:v>9.0864000000000011</c:v>
                      </c:pt>
                      <c:pt idx="5680">
                        <c:v>9.088000000000001</c:v>
                      </c:pt>
                      <c:pt idx="5681">
                        <c:v>9.0896000000000008</c:v>
                      </c:pt>
                      <c:pt idx="5682">
                        <c:v>9.0912000000000006</c:v>
                      </c:pt>
                      <c:pt idx="5683">
                        <c:v>9.0928000000000004</c:v>
                      </c:pt>
                      <c:pt idx="5684">
                        <c:v>9.0944000000000003</c:v>
                      </c:pt>
                      <c:pt idx="5685">
                        <c:v>9.0960000000000001</c:v>
                      </c:pt>
                      <c:pt idx="5686">
                        <c:v>9.0975999999999999</c:v>
                      </c:pt>
                      <c:pt idx="5687">
                        <c:v>9.0991999999999997</c:v>
                      </c:pt>
                      <c:pt idx="5688">
                        <c:v>9.1007999999999996</c:v>
                      </c:pt>
                      <c:pt idx="5689">
                        <c:v>9.1024000000000012</c:v>
                      </c:pt>
                      <c:pt idx="5690">
                        <c:v>9.104000000000001</c:v>
                      </c:pt>
                      <c:pt idx="5691">
                        <c:v>9.1056000000000008</c:v>
                      </c:pt>
                      <c:pt idx="5692">
                        <c:v>9.1072000000000006</c:v>
                      </c:pt>
                      <c:pt idx="5693">
                        <c:v>9.1088000000000005</c:v>
                      </c:pt>
                      <c:pt idx="5694">
                        <c:v>9.1104000000000003</c:v>
                      </c:pt>
                      <c:pt idx="5695">
                        <c:v>9.1120000000000001</c:v>
                      </c:pt>
                      <c:pt idx="5696">
                        <c:v>9.1135999999999999</c:v>
                      </c:pt>
                      <c:pt idx="5697">
                        <c:v>9.1151999999999997</c:v>
                      </c:pt>
                      <c:pt idx="5698">
                        <c:v>9.1167999999999996</c:v>
                      </c:pt>
                      <c:pt idx="5699">
                        <c:v>9.1184000000000012</c:v>
                      </c:pt>
                      <c:pt idx="5700">
                        <c:v>9.120000000000001</c:v>
                      </c:pt>
                      <c:pt idx="5701">
                        <c:v>9.1216000000000008</c:v>
                      </c:pt>
                      <c:pt idx="5702">
                        <c:v>9.1232000000000006</c:v>
                      </c:pt>
                      <c:pt idx="5703">
                        <c:v>9.1248000000000005</c:v>
                      </c:pt>
                      <c:pt idx="5704">
                        <c:v>9.1264000000000003</c:v>
                      </c:pt>
                      <c:pt idx="5705">
                        <c:v>9.1280000000000001</c:v>
                      </c:pt>
                      <c:pt idx="5706">
                        <c:v>9.1295999999999999</c:v>
                      </c:pt>
                      <c:pt idx="5707">
                        <c:v>9.1311999999999998</c:v>
                      </c:pt>
                      <c:pt idx="5708">
                        <c:v>9.1327999999999996</c:v>
                      </c:pt>
                      <c:pt idx="5709">
                        <c:v>9.1344000000000012</c:v>
                      </c:pt>
                      <c:pt idx="5710">
                        <c:v>9.136000000000001</c:v>
                      </c:pt>
                      <c:pt idx="5711">
                        <c:v>9.1376000000000008</c:v>
                      </c:pt>
                      <c:pt idx="5712">
                        <c:v>9.1392000000000007</c:v>
                      </c:pt>
                      <c:pt idx="5713">
                        <c:v>9.1408000000000005</c:v>
                      </c:pt>
                      <c:pt idx="5714">
                        <c:v>9.1424000000000003</c:v>
                      </c:pt>
                      <c:pt idx="5715">
                        <c:v>9.1440000000000001</c:v>
                      </c:pt>
                      <c:pt idx="5716">
                        <c:v>9.1456</c:v>
                      </c:pt>
                      <c:pt idx="5717">
                        <c:v>9.1471999999999998</c:v>
                      </c:pt>
                      <c:pt idx="5718">
                        <c:v>9.1487999999999996</c:v>
                      </c:pt>
                      <c:pt idx="5719">
                        <c:v>9.1504000000000012</c:v>
                      </c:pt>
                      <c:pt idx="5720">
                        <c:v>9.152000000000001</c:v>
                      </c:pt>
                      <c:pt idx="5721">
                        <c:v>9.1536000000000008</c:v>
                      </c:pt>
                      <c:pt idx="5722">
                        <c:v>9.1552000000000007</c:v>
                      </c:pt>
                      <c:pt idx="5723">
                        <c:v>9.1568000000000005</c:v>
                      </c:pt>
                      <c:pt idx="5724">
                        <c:v>9.1584000000000003</c:v>
                      </c:pt>
                      <c:pt idx="5725">
                        <c:v>9.16</c:v>
                      </c:pt>
                      <c:pt idx="5726">
                        <c:v>9.1616</c:v>
                      </c:pt>
                      <c:pt idx="5727">
                        <c:v>9.1631999999999998</c:v>
                      </c:pt>
                      <c:pt idx="5728">
                        <c:v>9.1647999999999996</c:v>
                      </c:pt>
                      <c:pt idx="5729">
                        <c:v>9.1664000000000012</c:v>
                      </c:pt>
                      <c:pt idx="5730">
                        <c:v>9.168000000000001</c:v>
                      </c:pt>
                      <c:pt idx="5731">
                        <c:v>9.1696000000000009</c:v>
                      </c:pt>
                      <c:pt idx="5732">
                        <c:v>9.1712000000000007</c:v>
                      </c:pt>
                      <c:pt idx="5733">
                        <c:v>9.1728000000000005</c:v>
                      </c:pt>
                      <c:pt idx="5734">
                        <c:v>9.1744000000000003</c:v>
                      </c:pt>
                      <c:pt idx="5735">
                        <c:v>9.1760000000000002</c:v>
                      </c:pt>
                      <c:pt idx="5736">
                        <c:v>9.1776</c:v>
                      </c:pt>
                      <c:pt idx="5737">
                        <c:v>9.1791999999999998</c:v>
                      </c:pt>
                      <c:pt idx="5738">
                        <c:v>9.1807999999999996</c:v>
                      </c:pt>
                      <c:pt idx="5739">
                        <c:v>9.1824000000000012</c:v>
                      </c:pt>
                      <c:pt idx="5740">
                        <c:v>9.1840000000000011</c:v>
                      </c:pt>
                      <c:pt idx="5741">
                        <c:v>9.1856000000000009</c:v>
                      </c:pt>
                      <c:pt idx="5742">
                        <c:v>9.1872000000000007</c:v>
                      </c:pt>
                      <c:pt idx="5743">
                        <c:v>9.1888000000000005</c:v>
                      </c:pt>
                      <c:pt idx="5744">
                        <c:v>9.1904000000000003</c:v>
                      </c:pt>
                      <c:pt idx="5745">
                        <c:v>9.1920000000000002</c:v>
                      </c:pt>
                      <c:pt idx="5746">
                        <c:v>9.1936</c:v>
                      </c:pt>
                      <c:pt idx="5747">
                        <c:v>9.1951999999999998</c:v>
                      </c:pt>
                      <c:pt idx="5748">
                        <c:v>9.1967999999999996</c:v>
                      </c:pt>
                      <c:pt idx="5749">
                        <c:v>9.1984000000000012</c:v>
                      </c:pt>
                      <c:pt idx="5750">
                        <c:v>9.2000000000000011</c:v>
                      </c:pt>
                      <c:pt idx="5751">
                        <c:v>9.2016000000000009</c:v>
                      </c:pt>
                      <c:pt idx="5752">
                        <c:v>9.2032000000000007</c:v>
                      </c:pt>
                      <c:pt idx="5753">
                        <c:v>9.2048000000000005</c:v>
                      </c:pt>
                      <c:pt idx="5754">
                        <c:v>9.2064000000000004</c:v>
                      </c:pt>
                      <c:pt idx="5755">
                        <c:v>9.2080000000000002</c:v>
                      </c:pt>
                      <c:pt idx="5756">
                        <c:v>9.2096</c:v>
                      </c:pt>
                      <c:pt idx="5757">
                        <c:v>9.2111999999999998</c:v>
                      </c:pt>
                      <c:pt idx="5758">
                        <c:v>9.2127999999999997</c:v>
                      </c:pt>
                      <c:pt idx="5759">
                        <c:v>9.2144000000000013</c:v>
                      </c:pt>
                      <c:pt idx="5760">
                        <c:v>9.2160000000000011</c:v>
                      </c:pt>
                      <c:pt idx="5761">
                        <c:v>9.2176000000000009</c:v>
                      </c:pt>
                      <c:pt idx="5762">
                        <c:v>9.2192000000000007</c:v>
                      </c:pt>
                      <c:pt idx="5763">
                        <c:v>9.2208000000000006</c:v>
                      </c:pt>
                      <c:pt idx="5764">
                        <c:v>9.2224000000000004</c:v>
                      </c:pt>
                      <c:pt idx="5765">
                        <c:v>9.2240000000000002</c:v>
                      </c:pt>
                      <c:pt idx="5766">
                        <c:v>9.2256</c:v>
                      </c:pt>
                      <c:pt idx="5767">
                        <c:v>9.2271999999999998</c:v>
                      </c:pt>
                      <c:pt idx="5768">
                        <c:v>9.2287999999999997</c:v>
                      </c:pt>
                      <c:pt idx="5769">
                        <c:v>9.2304000000000013</c:v>
                      </c:pt>
                      <c:pt idx="5770">
                        <c:v>9.2320000000000011</c:v>
                      </c:pt>
                      <c:pt idx="5771">
                        <c:v>9.2336000000000009</c:v>
                      </c:pt>
                      <c:pt idx="5772">
                        <c:v>9.2352000000000007</c:v>
                      </c:pt>
                      <c:pt idx="5773">
                        <c:v>9.2368000000000006</c:v>
                      </c:pt>
                      <c:pt idx="5774">
                        <c:v>9.2384000000000004</c:v>
                      </c:pt>
                      <c:pt idx="5775">
                        <c:v>9.24</c:v>
                      </c:pt>
                      <c:pt idx="5776">
                        <c:v>9.2416</c:v>
                      </c:pt>
                      <c:pt idx="5777">
                        <c:v>9.2431999999999999</c:v>
                      </c:pt>
                      <c:pt idx="5778">
                        <c:v>9.2447999999999997</c:v>
                      </c:pt>
                      <c:pt idx="5779">
                        <c:v>9.2464000000000013</c:v>
                      </c:pt>
                      <c:pt idx="5780">
                        <c:v>9.2480000000000011</c:v>
                      </c:pt>
                      <c:pt idx="5781">
                        <c:v>9.2496000000000009</c:v>
                      </c:pt>
                      <c:pt idx="5782">
                        <c:v>9.2512000000000008</c:v>
                      </c:pt>
                      <c:pt idx="5783">
                        <c:v>9.2528000000000006</c:v>
                      </c:pt>
                      <c:pt idx="5784">
                        <c:v>9.2544000000000004</c:v>
                      </c:pt>
                      <c:pt idx="5785">
                        <c:v>9.2560000000000002</c:v>
                      </c:pt>
                      <c:pt idx="5786">
                        <c:v>9.2576000000000001</c:v>
                      </c:pt>
                      <c:pt idx="5787">
                        <c:v>9.2591999999999999</c:v>
                      </c:pt>
                      <c:pt idx="5788">
                        <c:v>9.2607999999999997</c:v>
                      </c:pt>
                      <c:pt idx="5789">
                        <c:v>9.2624000000000013</c:v>
                      </c:pt>
                      <c:pt idx="5790">
                        <c:v>9.2640000000000011</c:v>
                      </c:pt>
                      <c:pt idx="5791">
                        <c:v>9.2656000000000009</c:v>
                      </c:pt>
                      <c:pt idx="5792">
                        <c:v>9.2672000000000008</c:v>
                      </c:pt>
                      <c:pt idx="5793">
                        <c:v>9.2688000000000006</c:v>
                      </c:pt>
                      <c:pt idx="5794">
                        <c:v>9.2704000000000004</c:v>
                      </c:pt>
                      <c:pt idx="5795">
                        <c:v>9.2720000000000002</c:v>
                      </c:pt>
                      <c:pt idx="5796">
                        <c:v>9.2736000000000001</c:v>
                      </c:pt>
                      <c:pt idx="5797">
                        <c:v>9.2751999999999999</c:v>
                      </c:pt>
                      <c:pt idx="5798">
                        <c:v>9.2767999999999997</c:v>
                      </c:pt>
                      <c:pt idx="5799">
                        <c:v>9.2784000000000013</c:v>
                      </c:pt>
                      <c:pt idx="5800">
                        <c:v>9.2800000000000011</c:v>
                      </c:pt>
                      <c:pt idx="5801">
                        <c:v>9.281600000000001</c:v>
                      </c:pt>
                      <c:pt idx="5802">
                        <c:v>9.2832000000000008</c:v>
                      </c:pt>
                      <c:pt idx="5803">
                        <c:v>9.2848000000000006</c:v>
                      </c:pt>
                      <c:pt idx="5804">
                        <c:v>9.2864000000000004</c:v>
                      </c:pt>
                      <c:pt idx="5805">
                        <c:v>9.2880000000000003</c:v>
                      </c:pt>
                      <c:pt idx="5806">
                        <c:v>9.2896000000000001</c:v>
                      </c:pt>
                      <c:pt idx="5807">
                        <c:v>9.2911999999999999</c:v>
                      </c:pt>
                      <c:pt idx="5808">
                        <c:v>9.2927999999999997</c:v>
                      </c:pt>
                      <c:pt idx="5809">
                        <c:v>9.2944000000000013</c:v>
                      </c:pt>
                      <c:pt idx="5810">
                        <c:v>9.2960000000000012</c:v>
                      </c:pt>
                      <c:pt idx="5811">
                        <c:v>9.297600000000001</c:v>
                      </c:pt>
                      <c:pt idx="5812">
                        <c:v>9.2992000000000008</c:v>
                      </c:pt>
                      <c:pt idx="5813">
                        <c:v>9.3008000000000006</c:v>
                      </c:pt>
                      <c:pt idx="5814">
                        <c:v>9.3024000000000004</c:v>
                      </c:pt>
                      <c:pt idx="5815">
                        <c:v>9.3040000000000003</c:v>
                      </c:pt>
                      <c:pt idx="5816">
                        <c:v>9.3056000000000001</c:v>
                      </c:pt>
                      <c:pt idx="5817">
                        <c:v>9.3071999999999999</c:v>
                      </c:pt>
                      <c:pt idx="5818">
                        <c:v>9.3087999999999997</c:v>
                      </c:pt>
                      <c:pt idx="5819">
                        <c:v>9.3103999999999996</c:v>
                      </c:pt>
                      <c:pt idx="5820">
                        <c:v>9.3120000000000012</c:v>
                      </c:pt>
                      <c:pt idx="5821">
                        <c:v>9.313600000000001</c:v>
                      </c:pt>
                      <c:pt idx="5822">
                        <c:v>9.3152000000000008</c:v>
                      </c:pt>
                      <c:pt idx="5823">
                        <c:v>9.3168000000000006</c:v>
                      </c:pt>
                      <c:pt idx="5824">
                        <c:v>9.3184000000000005</c:v>
                      </c:pt>
                      <c:pt idx="5825">
                        <c:v>9.32</c:v>
                      </c:pt>
                      <c:pt idx="5826">
                        <c:v>9.3216000000000001</c:v>
                      </c:pt>
                      <c:pt idx="5827">
                        <c:v>9.3231999999999999</c:v>
                      </c:pt>
                      <c:pt idx="5828">
                        <c:v>9.3247999999999998</c:v>
                      </c:pt>
                      <c:pt idx="5829">
                        <c:v>9.3263999999999996</c:v>
                      </c:pt>
                      <c:pt idx="5830">
                        <c:v>9.3280000000000012</c:v>
                      </c:pt>
                      <c:pt idx="5831">
                        <c:v>9.329600000000001</c:v>
                      </c:pt>
                      <c:pt idx="5832">
                        <c:v>9.3312000000000008</c:v>
                      </c:pt>
                      <c:pt idx="5833">
                        <c:v>9.3328000000000007</c:v>
                      </c:pt>
                      <c:pt idx="5834">
                        <c:v>9.3344000000000005</c:v>
                      </c:pt>
                      <c:pt idx="5835">
                        <c:v>9.3360000000000003</c:v>
                      </c:pt>
                      <c:pt idx="5836">
                        <c:v>9.3376000000000001</c:v>
                      </c:pt>
                      <c:pt idx="5837">
                        <c:v>9.3391999999999999</c:v>
                      </c:pt>
                      <c:pt idx="5838">
                        <c:v>9.3407999999999998</c:v>
                      </c:pt>
                      <c:pt idx="5839">
                        <c:v>9.3423999999999996</c:v>
                      </c:pt>
                      <c:pt idx="5840">
                        <c:v>9.3440000000000012</c:v>
                      </c:pt>
                      <c:pt idx="5841">
                        <c:v>9.345600000000001</c:v>
                      </c:pt>
                      <c:pt idx="5842">
                        <c:v>9.3472000000000008</c:v>
                      </c:pt>
                      <c:pt idx="5843">
                        <c:v>9.3488000000000007</c:v>
                      </c:pt>
                      <c:pt idx="5844">
                        <c:v>9.3504000000000005</c:v>
                      </c:pt>
                      <c:pt idx="5845">
                        <c:v>9.3520000000000003</c:v>
                      </c:pt>
                      <c:pt idx="5846">
                        <c:v>9.3536000000000001</c:v>
                      </c:pt>
                      <c:pt idx="5847">
                        <c:v>9.3552</c:v>
                      </c:pt>
                      <c:pt idx="5848">
                        <c:v>9.3567999999999998</c:v>
                      </c:pt>
                      <c:pt idx="5849">
                        <c:v>9.3583999999999996</c:v>
                      </c:pt>
                      <c:pt idx="5850">
                        <c:v>9.3600000000000012</c:v>
                      </c:pt>
                      <c:pt idx="5851">
                        <c:v>9.361600000000001</c:v>
                      </c:pt>
                      <c:pt idx="5852">
                        <c:v>9.3632000000000009</c:v>
                      </c:pt>
                      <c:pt idx="5853">
                        <c:v>9.3648000000000007</c:v>
                      </c:pt>
                      <c:pt idx="5854">
                        <c:v>9.3664000000000005</c:v>
                      </c:pt>
                      <c:pt idx="5855">
                        <c:v>9.3680000000000003</c:v>
                      </c:pt>
                      <c:pt idx="5856">
                        <c:v>9.3696000000000002</c:v>
                      </c:pt>
                      <c:pt idx="5857">
                        <c:v>9.3712</c:v>
                      </c:pt>
                      <c:pt idx="5858">
                        <c:v>9.3727999999999998</c:v>
                      </c:pt>
                      <c:pt idx="5859">
                        <c:v>9.3743999999999996</c:v>
                      </c:pt>
                      <c:pt idx="5860">
                        <c:v>9.3760000000000012</c:v>
                      </c:pt>
                      <c:pt idx="5861">
                        <c:v>9.377600000000001</c:v>
                      </c:pt>
                      <c:pt idx="5862">
                        <c:v>9.3792000000000009</c:v>
                      </c:pt>
                      <c:pt idx="5863">
                        <c:v>9.3808000000000007</c:v>
                      </c:pt>
                      <c:pt idx="5864">
                        <c:v>9.3824000000000005</c:v>
                      </c:pt>
                      <c:pt idx="5865">
                        <c:v>9.3840000000000003</c:v>
                      </c:pt>
                      <c:pt idx="5866">
                        <c:v>9.3856000000000002</c:v>
                      </c:pt>
                      <c:pt idx="5867">
                        <c:v>9.3872</c:v>
                      </c:pt>
                      <c:pt idx="5868">
                        <c:v>9.3887999999999998</c:v>
                      </c:pt>
                      <c:pt idx="5869">
                        <c:v>9.3903999999999996</c:v>
                      </c:pt>
                      <c:pt idx="5870">
                        <c:v>9.3920000000000012</c:v>
                      </c:pt>
                      <c:pt idx="5871">
                        <c:v>9.3936000000000011</c:v>
                      </c:pt>
                      <c:pt idx="5872">
                        <c:v>9.3952000000000009</c:v>
                      </c:pt>
                      <c:pt idx="5873">
                        <c:v>9.3968000000000007</c:v>
                      </c:pt>
                      <c:pt idx="5874">
                        <c:v>9.3984000000000005</c:v>
                      </c:pt>
                      <c:pt idx="5875">
                        <c:v>9.4</c:v>
                      </c:pt>
                      <c:pt idx="5876">
                        <c:v>9.4016000000000002</c:v>
                      </c:pt>
                      <c:pt idx="5877">
                        <c:v>9.4032</c:v>
                      </c:pt>
                      <c:pt idx="5878">
                        <c:v>9.4047999999999998</c:v>
                      </c:pt>
                      <c:pt idx="5879">
                        <c:v>9.4063999999999997</c:v>
                      </c:pt>
                      <c:pt idx="5880">
                        <c:v>9.4080000000000013</c:v>
                      </c:pt>
                      <c:pt idx="5881">
                        <c:v>9.4096000000000011</c:v>
                      </c:pt>
                      <c:pt idx="5882">
                        <c:v>9.4112000000000009</c:v>
                      </c:pt>
                      <c:pt idx="5883">
                        <c:v>9.4128000000000007</c:v>
                      </c:pt>
                      <c:pt idx="5884">
                        <c:v>9.4144000000000005</c:v>
                      </c:pt>
                      <c:pt idx="5885">
                        <c:v>9.4160000000000004</c:v>
                      </c:pt>
                      <c:pt idx="5886">
                        <c:v>9.4176000000000002</c:v>
                      </c:pt>
                      <c:pt idx="5887">
                        <c:v>9.4192</c:v>
                      </c:pt>
                      <c:pt idx="5888">
                        <c:v>9.4207999999999998</c:v>
                      </c:pt>
                      <c:pt idx="5889">
                        <c:v>9.4223999999999997</c:v>
                      </c:pt>
                      <c:pt idx="5890">
                        <c:v>9.4240000000000013</c:v>
                      </c:pt>
                      <c:pt idx="5891">
                        <c:v>9.4256000000000011</c:v>
                      </c:pt>
                      <c:pt idx="5892">
                        <c:v>9.4272000000000009</c:v>
                      </c:pt>
                      <c:pt idx="5893">
                        <c:v>9.4288000000000007</c:v>
                      </c:pt>
                      <c:pt idx="5894">
                        <c:v>9.4304000000000006</c:v>
                      </c:pt>
                      <c:pt idx="5895">
                        <c:v>9.4320000000000004</c:v>
                      </c:pt>
                      <c:pt idx="5896">
                        <c:v>9.4336000000000002</c:v>
                      </c:pt>
                      <c:pt idx="5897">
                        <c:v>9.4352</c:v>
                      </c:pt>
                      <c:pt idx="5898">
                        <c:v>9.4367999999999999</c:v>
                      </c:pt>
                      <c:pt idx="5899">
                        <c:v>9.4383999999999997</c:v>
                      </c:pt>
                      <c:pt idx="5900">
                        <c:v>9.4400000000000013</c:v>
                      </c:pt>
                      <c:pt idx="5901">
                        <c:v>9.4416000000000011</c:v>
                      </c:pt>
                      <c:pt idx="5902">
                        <c:v>9.4432000000000009</c:v>
                      </c:pt>
                      <c:pt idx="5903">
                        <c:v>9.4448000000000008</c:v>
                      </c:pt>
                      <c:pt idx="5904">
                        <c:v>9.4464000000000006</c:v>
                      </c:pt>
                      <c:pt idx="5905">
                        <c:v>9.4480000000000004</c:v>
                      </c:pt>
                      <c:pt idx="5906">
                        <c:v>9.4496000000000002</c:v>
                      </c:pt>
                      <c:pt idx="5907">
                        <c:v>9.4512</c:v>
                      </c:pt>
                      <c:pt idx="5908">
                        <c:v>9.4527999999999999</c:v>
                      </c:pt>
                      <c:pt idx="5909">
                        <c:v>9.4543999999999997</c:v>
                      </c:pt>
                      <c:pt idx="5910">
                        <c:v>9.4560000000000013</c:v>
                      </c:pt>
                      <c:pt idx="5911">
                        <c:v>9.4576000000000011</c:v>
                      </c:pt>
                      <c:pt idx="5912">
                        <c:v>9.4592000000000009</c:v>
                      </c:pt>
                      <c:pt idx="5913">
                        <c:v>9.4608000000000008</c:v>
                      </c:pt>
                      <c:pt idx="5914">
                        <c:v>9.4624000000000006</c:v>
                      </c:pt>
                      <c:pt idx="5915">
                        <c:v>9.4640000000000004</c:v>
                      </c:pt>
                      <c:pt idx="5916">
                        <c:v>9.4656000000000002</c:v>
                      </c:pt>
                      <c:pt idx="5917">
                        <c:v>9.4672000000000001</c:v>
                      </c:pt>
                      <c:pt idx="5918">
                        <c:v>9.4687999999999999</c:v>
                      </c:pt>
                      <c:pt idx="5919">
                        <c:v>9.4703999999999997</c:v>
                      </c:pt>
                      <c:pt idx="5920">
                        <c:v>9.4720000000000013</c:v>
                      </c:pt>
                      <c:pt idx="5921">
                        <c:v>9.4736000000000011</c:v>
                      </c:pt>
                      <c:pt idx="5922">
                        <c:v>9.475200000000001</c:v>
                      </c:pt>
                      <c:pt idx="5923">
                        <c:v>9.4768000000000008</c:v>
                      </c:pt>
                      <c:pt idx="5924">
                        <c:v>9.4784000000000006</c:v>
                      </c:pt>
                      <c:pt idx="5925">
                        <c:v>9.48</c:v>
                      </c:pt>
                      <c:pt idx="5926">
                        <c:v>9.4816000000000003</c:v>
                      </c:pt>
                      <c:pt idx="5927">
                        <c:v>9.4832000000000001</c:v>
                      </c:pt>
                      <c:pt idx="5928">
                        <c:v>9.4847999999999999</c:v>
                      </c:pt>
                      <c:pt idx="5929">
                        <c:v>9.4863999999999997</c:v>
                      </c:pt>
                      <c:pt idx="5930">
                        <c:v>9.4880000000000013</c:v>
                      </c:pt>
                      <c:pt idx="5931">
                        <c:v>9.4896000000000011</c:v>
                      </c:pt>
                      <c:pt idx="5932">
                        <c:v>9.491200000000001</c:v>
                      </c:pt>
                      <c:pt idx="5933">
                        <c:v>9.4928000000000008</c:v>
                      </c:pt>
                      <c:pt idx="5934">
                        <c:v>9.4944000000000006</c:v>
                      </c:pt>
                      <c:pt idx="5935">
                        <c:v>9.4960000000000004</c:v>
                      </c:pt>
                      <c:pt idx="5936">
                        <c:v>9.4976000000000003</c:v>
                      </c:pt>
                      <c:pt idx="5937">
                        <c:v>9.4992000000000001</c:v>
                      </c:pt>
                      <c:pt idx="5938">
                        <c:v>9.5007999999999999</c:v>
                      </c:pt>
                      <c:pt idx="5939">
                        <c:v>9.5023999999999997</c:v>
                      </c:pt>
                      <c:pt idx="5940">
                        <c:v>9.5040000000000013</c:v>
                      </c:pt>
                      <c:pt idx="5941">
                        <c:v>9.5056000000000012</c:v>
                      </c:pt>
                      <c:pt idx="5942">
                        <c:v>9.507200000000001</c:v>
                      </c:pt>
                      <c:pt idx="5943">
                        <c:v>9.5088000000000008</c:v>
                      </c:pt>
                      <c:pt idx="5944">
                        <c:v>9.5104000000000006</c:v>
                      </c:pt>
                      <c:pt idx="5945">
                        <c:v>9.5120000000000005</c:v>
                      </c:pt>
                      <c:pt idx="5946">
                        <c:v>9.5136000000000003</c:v>
                      </c:pt>
                      <c:pt idx="5947">
                        <c:v>9.5152000000000001</c:v>
                      </c:pt>
                      <c:pt idx="5948">
                        <c:v>9.5167999999999999</c:v>
                      </c:pt>
                      <c:pt idx="5949">
                        <c:v>9.5183999999999997</c:v>
                      </c:pt>
                      <c:pt idx="5950">
                        <c:v>9.52</c:v>
                      </c:pt>
                      <c:pt idx="5951">
                        <c:v>9.5216000000000012</c:v>
                      </c:pt>
                      <c:pt idx="5952">
                        <c:v>9.523200000000001</c:v>
                      </c:pt>
                      <c:pt idx="5953">
                        <c:v>9.5248000000000008</c:v>
                      </c:pt>
                      <c:pt idx="5954">
                        <c:v>9.5264000000000006</c:v>
                      </c:pt>
                      <c:pt idx="5955">
                        <c:v>9.5280000000000005</c:v>
                      </c:pt>
                      <c:pt idx="5956">
                        <c:v>9.5296000000000003</c:v>
                      </c:pt>
                      <c:pt idx="5957">
                        <c:v>9.5312000000000001</c:v>
                      </c:pt>
                      <c:pt idx="5958">
                        <c:v>9.5327999999999999</c:v>
                      </c:pt>
                      <c:pt idx="5959">
                        <c:v>9.5343999999999998</c:v>
                      </c:pt>
                      <c:pt idx="5960">
                        <c:v>9.5359999999999996</c:v>
                      </c:pt>
                      <c:pt idx="5961">
                        <c:v>9.5376000000000012</c:v>
                      </c:pt>
                      <c:pt idx="5962">
                        <c:v>9.539200000000001</c:v>
                      </c:pt>
                      <c:pt idx="5963">
                        <c:v>9.5408000000000008</c:v>
                      </c:pt>
                      <c:pt idx="5964">
                        <c:v>9.5424000000000007</c:v>
                      </c:pt>
                      <c:pt idx="5965">
                        <c:v>9.5440000000000005</c:v>
                      </c:pt>
                      <c:pt idx="5966">
                        <c:v>9.5456000000000003</c:v>
                      </c:pt>
                      <c:pt idx="5967">
                        <c:v>9.5472000000000001</c:v>
                      </c:pt>
                      <c:pt idx="5968">
                        <c:v>9.5488</c:v>
                      </c:pt>
                      <c:pt idx="5969">
                        <c:v>9.5503999999999998</c:v>
                      </c:pt>
                      <c:pt idx="5970">
                        <c:v>9.5519999999999996</c:v>
                      </c:pt>
                      <c:pt idx="5971">
                        <c:v>9.5536000000000012</c:v>
                      </c:pt>
                      <c:pt idx="5972">
                        <c:v>9.555200000000001</c:v>
                      </c:pt>
                      <c:pt idx="5973">
                        <c:v>9.5568000000000008</c:v>
                      </c:pt>
                      <c:pt idx="5974">
                        <c:v>9.5584000000000007</c:v>
                      </c:pt>
                      <c:pt idx="5975">
                        <c:v>9.56</c:v>
                      </c:pt>
                      <c:pt idx="5976">
                        <c:v>9.5616000000000003</c:v>
                      </c:pt>
                      <c:pt idx="5977">
                        <c:v>9.5632000000000001</c:v>
                      </c:pt>
                      <c:pt idx="5978">
                        <c:v>9.5648</c:v>
                      </c:pt>
                      <c:pt idx="5979">
                        <c:v>9.5663999999999998</c:v>
                      </c:pt>
                      <c:pt idx="5980">
                        <c:v>9.5679999999999996</c:v>
                      </c:pt>
                      <c:pt idx="5981">
                        <c:v>9.5696000000000012</c:v>
                      </c:pt>
                      <c:pt idx="5982">
                        <c:v>9.571200000000001</c:v>
                      </c:pt>
                      <c:pt idx="5983">
                        <c:v>9.5728000000000009</c:v>
                      </c:pt>
                      <c:pt idx="5984">
                        <c:v>9.5744000000000007</c:v>
                      </c:pt>
                      <c:pt idx="5985">
                        <c:v>9.5760000000000005</c:v>
                      </c:pt>
                      <c:pt idx="5986">
                        <c:v>9.5776000000000003</c:v>
                      </c:pt>
                      <c:pt idx="5987">
                        <c:v>9.5792000000000002</c:v>
                      </c:pt>
                      <c:pt idx="5988">
                        <c:v>9.5808</c:v>
                      </c:pt>
                      <c:pt idx="5989">
                        <c:v>9.5823999999999998</c:v>
                      </c:pt>
                      <c:pt idx="5990">
                        <c:v>9.5839999999999996</c:v>
                      </c:pt>
                      <c:pt idx="5991">
                        <c:v>9.5856000000000012</c:v>
                      </c:pt>
                      <c:pt idx="5992">
                        <c:v>9.5872000000000011</c:v>
                      </c:pt>
                      <c:pt idx="5993">
                        <c:v>9.5888000000000009</c:v>
                      </c:pt>
                      <c:pt idx="5994">
                        <c:v>9.5904000000000007</c:v>
                      </c:pt>
                      <c:pt idx="5995">
                        <c:v>9.5920000000000005</c:v>
                      </c:pt>
                      <c:pt idx="5996">
                        <c:v>9.5936000000000003</c:v>
                      </c:pt>
                      <c:pt idx="5997">
                        <c:v>9.5952000000000002</c:v>
                      </c:pt>
                      <c:pt idx="5998">
                        <c:v>9.5968</c:v>
                      </c:pt>
                      <c:pt idx="5999">
                        <c:v>9.5983999999999998</c:v>
                      </c:pt>
                      <c:pt idx="6000">
                        <c:v>9.6</c:v>
                      </c:pt>
                      <c:pt idx="6001">
                        <c:v>9.6016000000000012</c:v>
                      </c:pt>
                      <c:pt idx="6002">
                        <c:v>9.6032000000000011</c:v>
                      </c:pt>
                      <c:pt idx="6003">
                        <c:v>9.6048000000000009</c:v>
                      </c:pt>
                      <c:pt idx="6004">
                        <c:v>9.6064000000000007</c:v>
                      </c:pt>
                      <c:pt idx="6005">
                        <c:v>9.6080000000000005</c:v>
                      </c:pt>
                      <c:pt idx="6006">
                        <c:v>9.6096000000000004</c:v>
                      </c:pt>
                      <c:pt idx="6007">
                        <c:v>9.6112000000000002</c:v>
                      </c:pt>
                      <c:pt idx="6008">
                        <c:v>9.6128</c:v>
                      </c:pt>
                      <c:pt idx="6009">
                        <c:v>9.6143999999999998</c:v>
                      </c:pt>
                      <c:pt idx="6010">
                        <c:v>9.6159999999999997</c:v>
                      </c:pt>
                      <c:pt idx="6011">
                        <c:v>9.6176000000000013</c:v>
                      </c:pt>
                      <c:pt idx="6012">
                        <c:v>9.6192000000000011</c:v>
                      </c:pt>
                      <c:pt idx="6013">
                        <c:v>9.6208000000000009</c:v>
                      </c:pt>
                      <c:pt idx="6014">
                        <c:v>9.6224000000000007</c:v>
                      </c:pt>
                      <c:pt idx="6015">
                        <c:v>9.6240000000000006</c:v>
                      </c:pt>
                      <c:pt idx="6016">
                        <c:v>9.6256000000000004</c:v>
                      </c:pt>
                      <c:pt idx="6017">
                        <c:v>9.6272000000000002</c:v>
                      </c:pt>
                      <c:pt idx="6018">
                        <c:v>9.6288</c:v>
                      </c:pt>
                      <c:pt idx="6019">
                        <c:v>9.6303999999999998</c:v>
                      </c:pt>
                      <c:pt idx="6020">
                        <c:v>9.6319999999999997</c:v>
                      </c:pt>
                      <c:pt idx="6021">
                        <c:v>9.6336000000000013</c:v>
                      </c:pt>
                      <c:pt idx="6022">
                        <c:v>9.6352000000000011</c:v>
                      </c:pt>
                      <c:pt idx="6023">
                        <c:v>9.6368000000000009</c:v>
                      </c:pt>
                      <c:pt idx="6024">
                        <c:v>9.6384000000000007</c:v>
                      </c:pt>
                      <c:pt idx="6025">
                        <c:v>9.64</c:v>
                      </c:pt>
                      <c:pt idx="6026">
                        <c:v>9.6416000000000004</c:v>
                      </c:pt>
                      <c:pt idx="6027">
                        <c:v>9.6432000000000002</c:v>
                      </c:pt>
                      <c:pt idx="6028">
                        <c:v>9.6448</c:v>
                      </c:pt>
                      <c:pt idx="6029">
                        <c:v>9.6463999999999999</c:v>
                      </c:pt>
                      <c:pt idx="6030">
                        <c:v>9.6479999999999997</c:v>
                      </c:pt>
                      <c:pt idx="6031">
                        <c:v>9.6496000000000013</c:v>
                      </c:pt>
                      <c:pt idx="6032">
                        <c:v>9.6512000000000011</c:v>
                      </c:pt>
                      <c:pt idx="6033">
                        <c:v>9.6528000000000009</c:v>
                      </c:pt>
                      <c:pt idx="6034">
                        <c:v>9.6544000000000008</c:v>
                      </c:pt>
                      <c:pt idx="6035">
                        <c:v>9.6560000000000006</c:v>
                      </c:pt>
                      <c:pt idx="6036">
                        <c:v>9.6576000000000004</c:v>
                      </c:pt>
                      <c:pt idx="6037">
                        <c:v>9.6592000000000002</c:v>
                      </c:pt>
                      <c:pt idx="6038">
                        <c:v>9.6608000000000001</c:v>
                      </c:pt>
                      <c:pt idx="6039">
                        <c:v>9.6623999999999999</c:v>
                      </c:pt>
                      <c:pt idx="6040">
                        <c:v>9.6639999999999997</c:v>
                      </c:pt>
                      <c:pt idx="6041">
                        <c:v>9.6656000000000013</c:v>
                      </c:pt>
                      <c:pt idx="6042">
                        <c:v>9.6672000000000011</c:v>
                      </c:pt>
                      <c:pt idx="6043">
                        <c:v>9.6688000000000009</c:v>
                      </c:pt>
                      <c:pt idx="6044">
                        <c:v>9.6704000000000008</c:v>
                      </c:pt>
                      <c:pt idx="6045">
                        <c:v>9.6720000000000006</c:v>
                      </c:pt>
                      <c:pt idx="6046">
                        <c:v>9.6736000000000004</c:v>
                      </c:pt>
                      <c:pt idx="6047">
                        <c:v>9.6752000000000002</c:v>
                      </c:pt>
                      <c:pt idx="6048">
                        <c:v>9.6768000000000001</c:v>
                      </c:pt>
                      <c:pt idx="6049">
                        <c:v>9.6783999999999999</c:v>
                      </c:pt>
                      <c:pt idx="6050">
                        <c:v>9.68</c:v>
                      </c:pt>
                      <c:pt idx="6051">
                        <c:v>9.6816000000000013</c:v>
                      </c:pt>
                      <c:pt idx="6052">
                        <c:v>9.6832000000000011</c:v>
                      </c:pt>
                      <c:pt idx="6053">
                        <c:v>9.684800000000001</c:v>
                      </c:pt>
                      <c:pt idx="6054">
                        <c:v>9.6864000000000008</c:v>
                      </c:pt>
                      <c:pt idx="6055">
                        <c:v>9.6880000000000006</c:v>
                      </c:pt>
                      <c:pt idx="6056">
                        <c:v>9.6896000000000004</c:v>
                      </c:pt>
                      <c:pt idx="6057">
                        <c:v>9.6912000000000003</c:v>
                      </c:pt>
                      <c:pt idx="6058">
                        <c:v>9.6928000000000001</c:v>
                      </c:pt>
                      <c:pt idx="6059">
                        <c:v>9.6943999999999999</c:v>
                      </c:pt>
                      <c:pt idx="6060">
                        <c:v>9.6959999999999997</c:v>
                      </c:pt>
                      <c:pt idx="6061">
                        <c:v>9.6976000000000013</c:v>
                      </c:pt>
                      <c:pt idx="6062">
                        <c:v>9.6992000000000012</c:v>
                      </c:pt>
                      <c:pt idx="6063">
                        <c:v>9.700800000000001</c:v>
                      </c:pt>
                      <c:pt idx="6064">
                        <c:v>9.7024000000000008</c:v>
                      </c:pt>
                      <c:pt idx="6065">
                        <c:v>9.7040000000000006</c:v>
                      </c:pt>
                      <c:pt idx="6066">
                        <c:v>9.7056000000000004</c:v>
                      </c:pt>
                      <c:pt idx="6067">
                        <c:v>9.7072000000000003</c:v>
                      </c:pt>
                      <c:pt idx="6068">
                        <c:v>9.7088000000000001</c:v>
                      </c:pt>
                      <c:pt idx="6069">
                        <c:v>9.7103999999999999</c:v>
                      </c:pt>
                      <c:pt idx="6070">
                        <c:v>9.7119999999999997</c:v>
                      </c:pt>
                      <c:pt idx="6071">
                        <c:v>9.7136000000000013</c:v>
                      </c:pt>
                      <c:pt idx="6072">
                        <c:v>9.7152000000000012</c:v>
                      </c:pt>
                      <c:pt idx="6073">
                        <c:v>9.716800000000001</c:v>
                      </c:pt>
                      <c:pt idx="6074">
                        <c:v>9.7184000000000008</c:v>
                      </c:pt>
                      <c:pt idx="6075">
                        <c:v>9.7200000000000006</c:v>
                      </c:pt>
                      <c:pt idx="6076">
                        <c:v>9.7216000000000005</c:v>
                      </c:pt>
                      <c:pt idx="6077">
                        <c:v>9.7232000000000003</c:v>
                      </c:pt>
                      <c:pt idx="6078">
                        <c:v>9.7248000000000001</c:v>
                      </c:pt>
                      <c:pt idx="6079">
                        <c:v>9.7263999999999999</c:v>
                      </c:pt>
                      <c:pt idx="6080">
                        <c:v>9.7279999999999998</c:v>
                      </c:pt>
                      <c:pt idx="6081">
                        <c:v>9.7295999999999996</c:v>
                      </c:pt>
                      <c:pt idx="6082">
                        <c:v>9.7312000000000012</c:v>
                      </c:pt>
                      <c:pt idx="6083">
                        <c:v>9.732800000000001</c:v>
                      </c:pt>
                      <c:pt idx="6084">
                        <c:v>9.7344000000000008</c:v>
                      </c:pt>
                      <c:pt idx="6085">
                        <c:v>9.7360000000000007</c:v>
                      </c:pt>
                      <c:pt idx="6086">
                        <c:v>9.7376000000000005</c:v>
                      </c:pt>
                      <c:pt idx="6087">
                        <c:v>9.7392000000000003</c:v>
                      </c:pt>
                      <c:pt idx="6088">
                        <c:v>9.7408000000000001</c:v>
                      </c:pt>
                      <c:pt idx="6089">
                        <c:v>9.7423999999999999</c:v>
                      </c:pt>
                      <c:pt idx="6090">
                        <c:v>9.7439999999999998</c:v>
                      </c:pt>
                      <c:pt idx="6091">
                        <c:v>9.7455999999999996</c:v>
                      </c:pt>
                      <c:pt idx="6092">
                        <c:v>9.7472000000000012</c:v>
                      </c:pt>
                      <c:pt idx="6093">
                        <c:v>9.748800000000001</c:v>
                      </c:pt>
                      <c:pt idx="6094">
                        <c:v>9.7504000000000008</c:v>
                      </c:pt>
                      <c:pt idx="6095">
                        <c:v>9.7520000000000007</c:v>
                      </c:pt>
                      <c:pt idx="6096">
                        <c:v>9.7536000000000005</c:v>
                      </c:pt>
                      <c:pt idx="6097">
                        <c:v>9.7552000000000003</c:v>
                      </c:pt>
                      <c:pt idx="6098">
                        <c:v>9.7568000000000001</c:v>
                      </c:pt>
                      <c:pt idx="6099">
                        <c:v>9.7584</c:v>
                      </c:pt>
                      <c:pt idx="6100">
                        <c:v>9.76</c:v>
                      </c:pt>
                      <c:pt idx="6101">
                        <c:v>9.7615999999999996</c:v>
                      </c:pt>
                      <c:pt idx="6102">
                        <c:v>9.7632000000000012</c:v>
                      </c:pt>
                      <c:pt idx="6103">
                        <c:v>9.764800000000001</c:v>
                      </c:pt>
                      <c:pt idx="6104">
                        <c:v>9.7664000000000009</c:v>
                      </c:pt>
                      <c:pt idx="6105">
                        <c:v>9.7680000000000007</c:v>
                      </c:pt>
                      <c:pt idx="6106">
                        <c:v>9.7696000000000005</c:v>
                      </c:pt>
                      <c:pt idx="6107">
                        <c:v>9.7712000000000003</c:v>
                      </c:pt>
                      <c:pt idx="6108">
                        <c:v>9.7728000000000002</c:v>
                      </c:pt>
                      <c:pt idx="6109">
                        <c:v>9.7744</c:v>
                      </c:pt>
                      <c:pt idx="6110">
                        <c:v>9.7759999999999998</c:v>
                      </c:pt>
                      <c:pt idx="6111">
                        <c:v>9.7775999999999996</c:v>
                      </c:pt>
                      <c:pt idx="6112">
                        <c:v>9.7792000000000012</c:v>
                      </c:pt>
                      <c:pt idx="6113">
                        <c:v>9.780800000000001</c:v>
                      </c:pt>
                      <c:pt idx="6114">
                        <c:v>9.7824000000000009</c:v>
                      </c:pt>
                      <c:pt idx="6115">
                        <c:v>9.7840000000000007</c:v>
                      </c:pt>
                      <c:pt idx="6116">
                        <c:v>9.7856000000000005</c:v>
                      </c:pt>
                      <c:pt idx="6117">
                        <c:v>9.7872000000000003</c:v>
                      </c:pt>
                      <c:pt idx="6118">
                        <c:v>9.7888000000000002</c:v>
                      </c:pt>
                      <c:pt idx="6119">
                        <c:v>9.7904</c:v>
                      </c:pt>
                      <c:pt idx="6120">
                        <c:v>9.7919999999999998</c:v>
                      </c:pt>
                      <c:pt idx="6121">
                        <c:v>9.7935999999999996</c:v>
                      </c:pt>
                      <c:pt idx="6122">
                        <c:v>9.7952000000000012</c:v>
                      </c:pt>
                      <c:pt idx="6123">
                        <c:v>9.7968000000000011</c:v>
                      </c:pt>
                      <c:pt idx="6124">
                        <c:v>9.7984000000000009</c:v>
                      </c:pt>
                      <c:pt idx="6125">
                        <c:v>9.8000000000000007</c:v>
                      </c:pt>
                      <c:pt idx="6126">
                        <c:v>9.8016000000000005</c:v>
                      </c:pt>
                      <c:pt idx="6127">
                        <c:v>9.8032000000000004</c:v>
                      </c:pt>
                      <c:pt idx="6128">
                        <c:v>9.8048000000000002</c:v>
                      </c:pt>
                      <c:pt idx="6129">
                        <c:v>9.8064</c:v>
                      </c:pt>
                      <c:pt idx="6130">
                        <c:v>9.8079999999999998</c:v>
                      </c:pt>
                      <c:pt idx="6131">
                        <c:v>9.8095999999999997</c:v>
                      </c:pt>
                      <c:pt idx="6132">
                        <c:v>9.8112000000000013</c:v>
                      </c:pt>
                      <c:pt idx="6133">
                        <c:v>9.8128000000000011</c:v>
                      </c:pt>
                      <c:pt idx="6134">
                        <c:v>9.8144000000000009</c:v>
                      </c:pt>
                      <c:pt idx="6135">
                        <c:v>9.8160000000000007</c:v>
                      </c:pt>
                      <c:pt idx="6136">
                        <c:v>9.8176000000000005</c:v>
                      </c:pt>
                      <c:pt idx="6137">
                        <c:v>9.8192000000000004</c:v>
                      </c:pt>
                      <c:pt idx="6138">
                        <c:v>9.8208000000000002</c:v>
                      </c:pt>
                      <c:pt idx="6139">
                        <c:v>9.8224</c:v>
                      </c:pt>
                      <c:pt idx="6140">
                        <c:v>9.8239999999999998</c:v>
                      </c:pt>
                      <c:pt idx="6141">
                        <c:v>9.8255999999999997</c:v>
                      </c:pt>
                      <c:pt idx="6142">
                        <c:v>9.8272000000000013</c:v>
                      </c:pt>
                      <c:pt idx="6143">
                        <c:v>9.8288000000000011</c:v>
                      </c:pt>
                      <c:pt idx="6144">
                        <c:v>9.8304000000000009</c:v>
                      </c:pt>
                      <c:pt idx="6145">
                        <c:v>9.8320000000000007</c:v>
                      </c:pt>
                      <c:pt idx="6146">
                        <c:v>9.8336000000000006</c:v>
                      </c:pt>
                      <c:pt idx="6147">
                        <c:v>9.8352000000000004</c:v>
                      </c:pt>
                      <c:pt idx="6148">
                        <c:v>9.8368000000000002</c:v>
                      </c:pt>
                      <c:pt idx="6149">
                        <c:v>9.8384</c:v>
                      </c:pt>
                      <c:pt idx="6150">
                        <c:v>9.84</c:v>
                      </c:pt>
                      <c:pt idx="6151">
                        <c:v>9.8415999999999997</c:v>
                      </c:pt>
                      <c:pt idx="6152">
                        <c:v>9.8432000000000013</c:v>
                      </c:pt>
                      <c:pt idx="6153">
                        <c:v>9.8448000000000011</c:v>
                      </c:pt>
                      <c:pt idx="6154">
                        <c:v>9.8464000000000009</c:v>
                      </c:pt>
                      <c:pt idx="6155">
                        <c:v>9.8480000000000008</c:v>
                      </c:pt>
                      <c:pt idx="6156">
                        <c:v>9.8496000000000006</c:v>
                      </c:pt>
                      <c:pt idx="6157">
                        <c:v>9.8512000000000004</c:v>
                      </c:pt>
                      <c:pt idx="6158">
                        <c:v>9.8528000000000002</c:v>
                      </c:pt>
                      <c:pt idx="6159">
                        <c:v>9.8544</c:v>
                      </c:pt>
                      <c:pt idx="6160">
                        <c:v>9.8559999999999999</c:v>
                      </c:pt>
                      <c:pt idx="6161">
                        <c:v>9.8575999999999997</c:v>
                      </c:pt>
                      <c:pt idx="6162">
                        <c:v>9.8592000000000013</c:v>
                      </c:pt>
                      <c:pt idx="6163">
                        <c:v>9.8608000000000011</c:v>
                      </c:pt>
                      <c:pt idx="6164">
                        <c:v>9.8624000000000009</c:v>
                      </c:pt>
                      <c:pt idx="6165">
                        <c:v>9.8640000000000008</c:v>
                      </c:pt>
                      <c:pt idx="6166">
                        <c:v>9.8656000000000006</c:v>
                      </c:pt>
                      <c:pt idx="6167">
                        <c:v>9.8672000000000004</c:v>
                      </c:pt>
                      <c:pt idx="6168">
                        <c:v>9.8688000000000002</c:v>
                      </c:pt>
                      <c:pt idx="6169">
                        <c:v>9.8704000000000001</c:v>
                      </c:pt>
                      <c:pt idx="6170">
                        <c:v>9.8719999999999999</c:v>
                      </c:pt>
                      <c:pt idx="6171">
                        <c:v>9.8735999999999997</c:v>
                      </c:pt>
                      <c:pt idx="6172">
                        <c:v>9.8752000000000013</c:v>
                      </c:pt>
                      <c:pt idx="6173">
                        <c:v>9.8768000000000011</c:v>
                      </c:pt>
                      <c:pt idx="6174">
                        <c:v>9.878400000000001</c:v>
                      </c:pt>
                      <c:pt idx="6175">
                        <c:v>9.8800000000000008</c:v>
                      </c:pt>
                      <c:pt idx="6176">
                        <c:v>9.8816000000000006</c:v>
                      </c:pt>
                      <c:pt idx="6177">
                        <c:v>9.8832000000000004</c:v>
                      </c:pt>
                      <c:pt idx="6178">
                        <c:v>9.8848000000000003</c:v>
                      </c:pt>
                      <c:pt idx="6179">
                        <c:v>9.8864000000000001</c:v>
                      </c:pt>
                      <c:pt idx="6180">
                        <c:v>9.8879999999999999</c:v>
                      </c:pt>
                      <c:pt idx="6181">
                        <c:v>9.8895999999999997</c:v>
                      </c:pt>
                      <c:pt idx="6182">
                        <c:v>9.8912000000000013</c:v>
                      </c:pt>
                      <c:pt idx="6183">
                        <c:v>9.8928000000000011</c:v>
                      </c:pt>
                      <c:pt idx="6184">
                        <c:v>9.894400000000001</c:v>
                      </c:pt>
                      <c:pt idx="6185">
                        <c:v>9.8960000000000008</c:v>
                      </c:pt>
                      <c:pt idx="6186">
                        <c:v>9.8976000000000006</c:v>
                      </c:pt>
                      <c:pt idx="6187">
                        <c:v>9.8992000000000004</c:v>
                      </c:pt>
                      <c:pt idx="6188">
                        <c:v>9.9008000000000003</c:v>
                      </c:pt>
                      <c:pt idx="6189">
                        <c:v>9.9024000000000001</c:v>
                      </c:pt>
                      <c:pt idx="6190">
                        <c:v>9.9039999999999999</c:v>
                      </c:pt>
                      <c:pt idx="6191">
                        <c:v>9.9055999999999997</c:v>
                      </c:pt>
                      <c:pt idx="6192">
                        <c:v>9.9072000000000013</c:v>
                      </c:pt>
                      <c:pt idx="6193">
                        <c:v>9.9088000000000012</c:v>
                      </c:pt>
                      <c:pt idx="6194">
                        <c:v>9.910400000000001</c:v>
                      </c:pt>
                      <c:pt idx="6195">
                        <c:v>9.9120000000000008</c:v>
                      </c:pt>
                      <c:pt idx="6196">
                        <c:v>9.9136000000000006</c:v>
                      </c:pt>
                      <c:pt idx="6197">
                        <c:v>9.9152000000000005</c:v>
                      </c:pt>
                      <c:pt idx="6198">
                        <c:v>9.9168000000000003</c:v>
                      </c:pt>
                      <c:pt idx="6199">
                        <c:v>9.9184000000000001</c:v>
                      </c:pt>
                      <c:pt idx="6200">
                        <c:v>9.92</c:v>
                      </c:pt>
                      <c:pt idx="6201">
                        <c:v>9.9215999999999998</c:v>
                      </c:pt>
                      <c:pt idx="6202">
                        <c:v>9.9232000000000014</c:v>
                      </c:pt>
                      <c:pt idx="6203">
                        <c:v>9.9248000000000012</c:v>
                      </c:pt>
                      <c:pt idx="6204">
                        <c:v>9.926400000000001</c:v>
                      </c:pt>
                      <c:pt idx="6205">
                        <c:v>9.9280000000000008</c:v>
                      </c:pt>
                      <c:pt idx="6206">
                        <c:v>9.9296000000000006</c:v>
                      </c:pt>
                      <c:pt idx="6207">
                        <c:v>9.9312000000000005</c:v>
                      </c:pt>
                      <c:pt idx="6208">
                        <c:v>9.9328000000000003</c:v>
                      </c:pt>
                      <c:pt idx="6209">
                        <c:v>9.9344000000000001</c:v>
                      </c:pt>
                      <c:pt idx="6210">
                        <c:v>9.9359999999999999</c:v>
                      </c:pt>
                      <c:pt idx="6211">
                        <c:v>9.9375999999999998</c:v>
                      </c:pt>
                      <c:pt idx="6212">
                        <c:v>9.9391999999999996</c:v>
                      </c:pt>
                      <c:pt idx="6213">
                        <c:v>9.9408000000000012</c:v>
                      </c:pt>
                      <c:pt idx="6214">
                        <c:v>9.942400000000001</c:v>
                      </c:pt>
                      <c:pt idx="6215">
                        <c:v>9.9440000000000008</c:v>
                      </c:pt>
                      <c:pt idx="6216">
                        <c:v>9.9456000000000007</c:v>
                      </c:pt>
                      <c:pt idx="6217">
                        <c:v>9.9472000000000005</c:v>
                      </c:pt>
                      <c:pt idx="6218">
                        <c:v>9.9488000000000003</c:v>
                      </c:pt>
                      <c:pt idx="6219">
                        <c:v>9.9504000000000001</c:v>
                      </c:pt>
                      <c:pt idx="6220">
                        <c:v>9.952</c:v>
                      </c:pt>
                      <c:pt idx="6221">
                        <c:v>9.9535999999999998</c:v>
                      </c:pt>
                      <c:pt idx="6222">
                        <c:v>9.9551999999999996</c:v>
                      </c:pt>
                      <c:pt idx="6223">
                        <c:v>9.9568000000000012</c:v>
                      </c:pt>
                      <c:pt idx="6224">
                        <c:v>9.958400000000001</c:v>
                      </c:pt>
                      <c:pt idx="6225">
                        <c:v>9.9600000000000009</c:v>
                      </c:pt>
                      <c:pt idx="6226">
                        <c:v>9.9616000000000007</c:v>
                      </c:pt>
                      <c:pt idx="6227">
                        <c:v>9.9632000000000005</c:v>
                      </c:pt>
                      <c:pt idx="6228">
                        <c:v>9.9648000000000003</c:v>
                      </c:pt>
                      <c:pt idx="6229">
                        <c:v>9.9664000000000001</c:v>
                      </c:pt>
                      <c:pt idx="6230">
                        <c:v>9.968</c:v>
                      </c:pt>
                      <c:pt idx="6231">
                        <c:v>9.9695999999999998</c:v>
                      </c:pt>
                      <c:pt idx="6232">
                        <c:v>9.9711999999999996</c:v>
                      </c:pt>
                      <c:pt idx="6233">
                        <c:v>9.9728000000000012</c:v>
                      </c:pt>
                      <c:pt idx="6234">
                        <c:v>9.974400000000001</c:v>
                      </c:pt>
                      <c:pt idx="6235">
                        <c:v>9.9760000000000009</c:v>
                      </c:pt>
                      <c:pt idx="6236">
                        <c:v>9.9776000000000007</c:v>
                      </c:pt>
                      <c:pt idx="6237">
                        <c:v>9.9792000000000005</c:v>
                      </c:pt>
                      <c:pt idx="6238">
                        <c:v>9.9808000000000003</c:v>
                      </c:pt>
                      <c:pt idx="6239">
                        <c:v>9.9824000000000002</c:v>
                      </c:pt>
                      <c:pt idx="6240">
                        <c:v>9.984</c:v>
                      </c:pt>
                      <c:pt idx="6241">
                        <c:v>9.9855999999999998</c:v>
                      </c:pt>
                      <c:pt idx="6242">
                        <c:v>9.9871999999999996</c:v>
                      </c:pt>
                      <c:pt idx="6243">
                        <c:v>9.9888000000000012</c:v>
                      </c:pt>
                      <c:pt idx="6244">
                        <c:v>9.9904000000000011</c:v>
                      </c:pt>
                      <c:pt idx="6245">
                        <c:v>9.9920000000000009</c:v>
                      </c:pt>
                      <c:pt idx="6246">
                        <c:v>9.9936000000000007</c:v>
                      </c:pt>
                      <c:pt idx="6247">
                        <c:v>9.9952000000000005</c:v>
                      </c:pt>
                      <c:pt idx="6248">
                        <c:v>9.9968000000000004</c:v>
                      </c:pt>
                      <c:pt idx="6249">
                        <c:v>9.9984000000000002</c:v>
                      </c:pt>
                      <c:pt idx="6250">
                        <c:v>10</c:v>
                      </c:pt>
                      <c:pt idx="6251">
                        <c:v>10.0016</c:v>
                      </c:pt>
                      <c:pt idx="6252">
                        <c:v>10.0032</c:v>
                      </c:pt>
                      <c:pt idx="6253">
                        <c:v>10.004800000000001</c:v>
                      </c:pt>
                      <c:pt idx="6254">
                        <c:v>10.006400000000001</c:v>
                      </c:pt>
                      <c:pt idx="6255">
                        <c:v>10.008000000000001</c:v>
                      </c:pt>
                      <c:pt idx="6256">
                        <c:v>10.009600000000001</c:v>
                      </c:pt>
                      <c:pt idx="6257">
                        <c:v>10.011200000000001</c:v>
                      </c:pt>
                      <c:pt idx="6258">
                        <c:v>10.0128</c:v>
                      </c:pt>
                      <c:pt idx="6259">
                        <c:v>10.0144</c:v>
                      </c:pt>
                      <c:pt idx="6260">
                        <c:v>10.016</c:v>
                      </c:pt>
                      <c:pt idx="6261">
                        <c:v>10.0176</c:v>
                      </c:pt>
                      <c:pt idx="6262">
                        <c:v>10.0192</c:v>
                      </c:pt>
                      <c:pt idx="6263">
                        <c:v>10.020800000000001</c:v>
                      </c:pt>
                      <c:pt idx="6264">
                        <c:v>10.022400000000001</c:v>
                      </c:pt>
                      <c:pt idx="6265">
                        <c:v>10.024000000000001</c:v>
                      </c:pt>
                      <c:pt idx="6266">
                        <c:v>10.025600000000001</c:v>
                      </c:pt>
                      <c:pt idx="6267">
                        <c:v>10.027200000000001</c:v>
                      </c:pt>
                      <c:pt idx="6268">
                        <c:v>10.0288</c:v>
                      </c:pt>
                      <c:pt idx="6269">
                        <c:v>10.0304</c:v>
                      </c:pt>
                      <c:pt idx="6270">
                        <c:v>10.032</c:v>
                      </c:pt>
                      <c:pt idx="6271">
                        <c:v>10.0336</c:v>
                      </c:pt>
                      <c:pt idx="6272">
                        <c:v>10.0352</c:v>
                      </c:pt>
                      <c:pt idx="6273">
                        <c:v>10.036800000000001</c:v>
                      </c:pt>
                      <c:pt idx="6274">
                        <c:v>10.038400000000001</c:v>
                      </c:pt>
                      <c:pt idx="6275">
                        <c:v>10.040000000000001</c:v>
                      </c:pt>
                      <c:pt idx="6276">
                        <c:v>10.041600000000001</c:v>
                      </c:pt>
                      <c:pt idx="6277">
                        <c:v>10.043200000000001</c:v>
                      </c:pt>
                      <c:pt idx="6278">
                        <c:v>10.0448</c:v>
                      </c:pt>
                      <c:pt idx="6279">
                        <c:v>10.0464</c:v>
                      </c:pt>
                      <c:pt idx="6280">
                        <c:v>10.048</c:v>
                      </c:pt>
                      <c:pt idx="6281">
                        <c:v>10.0496</c:v>
                      </c:pt>
                      <c:pt idx="6282">
                        <c:v>10.0512</c:v>
                      </c:pt>
                      <c:pt idx="6283">
                        <c:v>10.052800000000001</c:v>
                      </c:pt>
                      <c:pt idx="6284">
                        <c:v>10.054400000000001</c:v>
                      </c:pt>
                      <c:pt idx="6285">
                        <c:v>10.056000000000001</c:v>
                      </c:pt>
                      <c:pt idx="6286">
                        <c:v>10.057600000000001</c:v>
                      </c:pt>
                      <c:pt idx="6287">
                        <c:v>10.059200000000001</c:v>
                      </c:pt>
                      <c:pt idx="6288">
                        <c:v>10.0608</c:v>
                      </c:pt>
                      <c:pt idx="6289">
                        <c:v>10.0624</c:v>
                      </c:pt>
                      <c:pt idx="6290">
                        <c:v>10.064</c:v>
                      </c:pt>
                      <c:pt idx="6291">
                        <c:v>10.0656</c:v>
                      </c:pt>
                      <c:pt idx="6292">
                        <c:v>10.0672</c:v>
                      </c:pt>
                      <c:pt idx="6293">
                        <c:v>10.068800000000001</c:v>
                      </c:pt>
                      <c:pt idx="6294">
                        <c:v>10.070400000000001</c:v>
                      </c:pt>
                      <c:pt idx="6295">
                        <c:v>10.072000000000001</c:v>
                      </c:pt>
                      <c:pt idx="6296">
                        <c:v>10.073600000000001</c:v>
                      </c:pt>
                      <c:pt idx="6297">
                        <c:v>10.075200000000001</c:v>
                      </c:pt>
                      <c:pt idx="6298">
                        <c:v>10.0768</c:v>
                      </c:pt>
                      <c:pt idx="6299">
                        <c:v>10.0784</c:v>
                      </c:pt>
                      <c:pt idx="6300">
                        <c:v>10.08</c:v>
                      </c:pt>
                      <c:pt idx="6301">
                        <c:v>10.0816</c:v>
                      </c:pt>
                      <c:pt idx="6302">
                        <c:v>10.0832</c:v>
                      </c:pt>
                      <c:pt idx="6303">
                        <c:v>10.084800000000001</c:v>
                      </c:pt>
                      <c:pt idx="6304">
                        <c:v>10.086400000000001</c:v>
                      </c:pt>
                      <c:pt idx="6305">
                        <c:v>10.088000000000001</c:v>
                      </c:pt>
                      <c:pt idx="6306">
                        <c:v>10.089600000000001</c:v>
                      </c:pt>
                      <c:pt idx="6307">
                        <c:v>10.091200000000001</c:v>
                      </c:pt>
                      <c:pt idx="6308">
                        <c:v>10.0928</c:v>
                      </c:pt>
                      <c:pt idx="6309">
                        <c:v>10.0944</c:v>
                      </c:pt>
                      <c:pt idx="6310">
                        <c:v>10.096</c:v>
                      </c:pt>
                      <c:pt idx="6311">
                        <c:v>10.0976</c:v>
                      </c:pt>
                      <c:pt idx="6312">
                        <c:v>10.0992</c:v>
                      </c:pt>
                      <c:pt idx="6313">
                        <c:v>10.100800000000001</c:v>
                      </c:pt>
                      <c:pt idx="6314">
                        <c:v>10.102400000000001</c:v>
                      </c:pt>
                      <c:pt idx="6315">
                        <c:v>10.104000000000001</c:v>
                      </c:pt>
                      <c:pt idx="6316">
                        <c:v>10.105600000000001</c:v>
                      </c:pt>
                      <c:pt idx="6317">
                        <c:v>10.107200000000001</c:v>
                      </c:pt>
                      <c:pt idx="6318">
                        <c:v>10.1088</c:v>
                      </c:pt>
                      <c:pt idx="6319">
                        <c:v>10.1104</c:v>
                      </c:pt>
                      <c:pt idx="6320">
                        <c:v>10.112</c:v>
                      </c:pt>
                      <c:pt idx="6321">
                        <c:v>10.1136</c:v>
                      </c:pt>
                      <c:pt idx="6322">
                        <c:v>10.1152</c:v>
                      </c:pt>
                      <c:pt idx="6323">
                        <c:v>10.116800000000001</c:v>
                      </c:pt>
                      <c:pt idx="6324">
                        <c:v>10.118400000000001</c:v>
                      </c:pt>
                      <c:pt idx="6325">
                        <c:v>10.120000000000001</c:v>
                      </c:pt>
                      <c:pt idx="6326">
                        <c:v>10.121600000000001</c:v>
                      </c:pt>
                      <c:pt idx="6327">
                        <c:v>10.123200000000001</c:v>
                      </c:pt>
                      <c:pt idx="6328">
                        <c:v>10.1248</c:v>
                      </c:pt>
                      <c:pt idx="6329">
                        <c:v>10.1264</c:v>
                      </c:pt>
                      <c:pt idx="6330">
                        <c:v>10.128</c:v>
                      </c:pt>
                      <c:pt idx="6331">
                        <c:v>10.1296</c:v>
                      </c:pt>
                      <c:pt idx="6332">
                        <c:v>10.1312</c:v>
                      </c:pt>
                      <c:pt idx="6333">
                        <c:v>10.132800000000001</c:v>
                      </c:pt>
                      <c:pt idx="6334">
                        <c:v>10.134400000000001</c:v>
                      </c:pt>
                      <c:pt idx="6335">
                        <c:v>10.136000000000001</c:v>
                      </c:pt>
                      <c:pt idx="6336">
                        <c:v>10.137600000000001</c:v>
                      </c:pt>
                      <c:pt idx="6337">
                        <c:v>10.139200000000001</c:v>
                      </c:pt>
                      <c:pt idx="6338">
                        <c:v>10.1408</c:v>
                      </c:pt>
                      <c:pt idx="6339">
                        <c:v>10.1424</c:v>
                      </c:pt>
                      <c:pt idx="6340">
                        <c:v>10.144</c:v>
                      </c:pt>
                      <c:pt idx="6341">
                        <c:v>10.1456</c:v>
                      </c:pt>
                      <c:pt idx="6342">
                        <c:v>10.1472</c:v>
                      </c:pt>
                      <c:pt idx="6343">
                        <c:v>10.1488</c:v>
                      </c:pt>
                      <c:pt idx="6344">
                        <c:v>10.150400000000001</c:v>
                      </c:pt>
                      <c:pt idx="6345">
                        <c:v>10.152000000000001</c:v>
                      </c:pt>
                      <c:pt idx="6346">
                        <c:v>10.153600000000001</c:v>
                      </c:pt>
                      <c:pt idx="6347">
                        <c:v>10.155200000000001</c:v>
                      </c:pt>
                      <c:pt idx="6348">
                        <c:v>10.1568</c:v>
                      </c:pt>
                      <c:pt idx="6349">
                        <c:v>10.1584</c:v>
                      </c:pt>
                      <c:pt idx="6350">
                        <c:v>10.16</c:v>
                      </c:pt>
                      <c:pt idx="6351">
                        <c:v>10.1616</c:v>
                      </c:pt>
                      <c:pt idx="6352">
                        <c:v>10.1632</c:v>
                      </c:pt>
                      <c:pt idx="6353">
                        <c:v>10.1648</c:v>
                      </c:pt>
                      <c:pt idx="6354">
                        <c:v>10.166400000000001</c:v>
                      </c:pt>
                      <c:pt idx="6355">
                        <c:v>10.168000000000001</c:v>
                      </c:pt>
                      <c:pt idx="6356">
                        <c:v>10.169600000000001</c:v>
                      </c:pt>
                      <c:pt idx="6357">
                        <c:v>10.171200000000001</c:v>
                      </c:pt>
                      <c:pt idx="6358">
                        <c:v>10.172800000000001</c:v>
                      </c:pt>
                      <c:pt idx="6359">
                        <c:v>10.1744</c:v>
                      </c:pt>
                      <c:pt idx="6360">
                        <c:v>10.176</c:v>
                      </c:pt>
                      <c:pt idx="6361">
                        <c:v>10.1776</c:v>
                      </c:pt>
                      <c:pt idx="6362">
                        <c:v>10.1792</c:v>
                      </c:pt>
                      <c:pt idx="6363">
                        <c:v>10.1808</c:v>
                      </c:pt>
                      <c:pt idx="6364">
                        <c:v>10.182400000000001</c:v>
                      </c:pt>
                      <c:pt idx="6365">
                        <c:v>10.184000000000001</c:v>
                      </c:pt>
                      <c:pt idx="6366">
                        <c:v>10.185600000000001</c:v>
                      </c:pt>
                      <c:pt idx="6367">
                        <c:v>10.187200000000001</c:v>
                      </c:pt>
                      <c:pt idx="6368">
                        <c:v>10.188800000000001</c:v>
                      </c:pt>
                      <c:pt idx="6369">
                        <c:v>10.1904</c:v>
                      </c:pt>
                      <c:pt idx="6370">
                        <c:v>10.192</c:v>
                      </c:pt>
                      <c:pt idx="6371">
                        <c:v>10.1936</c:v>
                      </c:pt>
                      <c:pt idx="6372">
                        <c:v>10.1952</c:v>
                      </c:pt>
                      <c:pt idx="6373">
                        <c:v>10.1968</c:v>
                      </c:pt>
                      <c:pt idx="6374">
                        <c:v>10.198400000000001</c:v>
                      </c:pt>
                      <c:pt idx="6375">
                        <c:v>10.200000000000001</c:v>
                      </c:pt>
                      <c:pt idx="6376">
                        <c:v>10.201600000000001</c:v>
                      </c:pt>
                      <c:pt idx="6377">
                        <c:v>10.203200000000001</c:v>
                      </c:pt>
                      <c:pt idx="6378">
                        <c:v>10.204800000000001</c:v>
                      </c:pt>
                      <c:pt idx="6379">
                        <c:v>10.2064</c:v>
                      </c:pt>
                      <c:pt idx="6380">
                        <c:v>10.208</c:v>
                      </c:pt>
                      <c:pt idx="6381">
                        <c:v>10.2096</c:v>
                      </c:pt>
                      <c:pt idx="6382">
                        <c:v>10.2112</c:v>
                      </c:pt>
                      <c:pt idx="6383">
                        <c:v>10.2128</c:v>
                      </c:pt>
                      <c:pt idx="6384">
                        <c:v>10.214400000000001</c:v>
                      </c:pt>
                      <c:pt idx="6385">
                        <c:v>10.216000000000001</c:v>
                      </c:pt>
                      <c:pt idx="6386">
                        <c:v>10.217600000000001</c:v>
                      </c:pt>
                      <c:pt idx="6387">
                        <c:v>10.219200000000001</c:v>
                      </c:pt>
                      <c:pt idx="6388">
                        <c:v>10.220800000000001</c:v>
                      </c:pt>
                      <c:pt idx="6389">
                        <c:v>10.2224</c:v>
                      </c:pt>
                      <c:pt idx="6390">
                        <c:v>10.224</c:v>
                      </c:pt>
                      <c:pt idx="6391">
                        <c:v>10.2256</c:v>
                      </c:pt>
                      <c:pt idx="6392">
                        <c:v>10.2272</c:v>
                      </c:pt>
                      <c:pt idx="6393">
                        <c:v>10.2288</c:v>
                      </c:pt>
                      <c:pt idx="6394">
                        <c:v>10.230400000000001</c:v>
                      </c:pt>
                      <c:pt idx="6395">
                        <c:v>10.232000000000001</c:v>
                      </c:pt>
                      <c:pt idx="6396">
                        <c:v>10.233600000000001</c:v>
                      </c:pt>
                      <c:pt idx="6397">
                        <c:v>10.235200000000001</c:v>
                      </c:pt>
                      <c:pt idx="6398">
                        <c:v>10.236800000000001</c:v>
                      </c:pt>
                      <c:pt idx="6399">
                        <c:v>10.2384</c:v>
                      </c:pt>
                      <c:pt idx="6400">
                        <c:v>10.24</c:v>
                      </c:pt>
                      <c:pt idx="6401">
                        <c:v>10.2416</c:v>
                      </c:pt>
                      <c:pt idx="6402">
                        <c:v>10.2432</c:v>
                      </c:pt>
                      <c:pt idx="6403">
                        <c:v>10.2448</c:v>
                      </c:pt>
                      <c:pt idx="6404">
                        <c:v>10.246400000000001</c:v>
                      </c:pt>
                      <c:pt idx="6405">
                        <c:v>10.248000000000001</c:v>
                      </c:pt>
                      <c:pt idx="6406">
                        <c:v>10.249600000000001</c:v>
                      </c:pt>
                      <c:pt idx="6407">
                        <c:v>10.251200000000001</c:v>
                      </c:pt>
                      <c:pt idx="6408">
                        <c:v>10.252800000000001</c:v>
                      </c:pt>
                      <c:pt idx="6409">
                        <c:v>10.2544</c:v>
                      </c:pt>
                      <c:pt idx="6410">
                        <c:v>10.256</c:v>
                      </c:pt>
                      <c:pt idx="6411">
                        <c:v>10.2576</c:v>
                      </c:pt>
                      <c:pt idx="6412">
                        <c:v>10.2592</c:v>
                      </c:pt>
                      <c:pt idx="6413">
                        <c:v>10.2608</c:v>
                      </c:pt>
                      <c:pt idx="6414">
                        <c:v>10.262400000000001</c:v>
                      </c:pt>
                      <c:pt idx="6415">
                        <c:v>10.264000000000001</c:v>
                      </c:pt>
                      <c:pt idx="6416">
                        <c:v>10.265600000000001</c:v>
                      </c:pt>
                      <c:pt idx="6417">
                        <c:v>10.267200000000001</c:v>
                      </c:pt>
                      <c:pt idx="6418">
                        <c:v>10.268800000000001</c:v>
                      </c:pt>
                      <c:pt idx="6419">
                        <c:v>10.2704</c:v>
                      </c:pt>
                      <c:pt idx="6420">
                        <c:v>10.272</c:v>
                      </c:pt>
                      <c:pt idx="6421">
                        <c:v>10.2736</c:v>
                      </c:pt>
                      <c:pt idx="6422">
                        <c:v>10.2752</c:v>
                      </c:pt>
                      <c:pt idx="6423">
                        <c:v>10.2768</c:v>
                      </c:pt>
                      <c:pt idx="6424">
                        <c:v>10.278400000000001</c:v>
                      </c:pt>
                      <c:pt idx="6425">
                        <c:v>10.280000000000001</c:v>
                      </c:pt>
                      <c:pt idx="6426">
                        <c:v>10.281600000000001</c:v>
                      </c:pt>
                      <c:pt idx="6427">
                        <c:v>10.283200000000001</c:v>
                      </c:pt>
                      <c:pt idx="6428">
                        <c:v>10.284800000000001</c:v>
                      </c:pt>
                      <c:pt idx="6429">
                        <c:v>10.2864</c:v>
                      </c:pt>
                      <c:pt idx="6430">
                        <c:v>10.288</c:v>
                      </c:pt>
                      <c:pt idx="6431">
                        <c:v>10.2896</c:v>
                      </c:pt>
                      <c:pt idx="6432">
                        <c:v>10.2912</c:v>
                      </c:pt>
                      <c:pt idx="6433">
                        <c:v>10.2928</c:v>
                      </c:pt>
                      <c:pt idx="6434">
                        <c:v>10.294400000000001</c:v>
                      </c:pt>
                      <c:pt idx="6435">
                        <c:v>10.296000000000001</c:v>
                      </c:pt>
                      <c:pt idx="6436">
                        <c:v>10.297600000000001</c:v>
                      </c:pt>
                      <c:pt idx="6437">
                        <c:v>10.299200000000001</c:v>
                      </c:pt>
                      <c:pt idx="6438">
                        <c:v>10.300800000000001</c:v>
                      </c:pt>
                      <c:pt idx="6439">
                        <c:v>10.3024</c:v>
                      </c:pt>
                      <c:pt idx="6440">
                        <c:v>10.304</c:v>
                      </c:pt>
                      <c:pt idx="6441">
                        <c:v>10.3056</c:v>
                      </c:pt>
                      <c:pt idx="6442">
                        <c:v>10.3072</c:v>
                      </c:pt>
                      <c:pt idx="6443">
                        <c:v>10.3088</c:v>
                      </c:pt>
                      <c:pt idx="6444">
                        <c:v>10.310400000000001</c:v>
                      </c:pt>
                      <c:pt idx="6445">
                        <c:v>10.312000000000001</c:v>
                      </c:pt>
                      <c:pt idx="6446">
                        <c:v>10.313600000000001</c:v>
                      </c:pt>
                      <c:pt idx="6447">
                        <c:v>10.315200000000001</c:v>
                      </c:pt>
                      <c:pt idx="6448">
                        <c:v>10.316800000000001</c:v>
                      </c:pt>
                      <c:pt idx="6449">
                        <c:v>10.3184</c:v>
                      </c:pt>
                      <c:pt idx="6450">
                        <c:v>10.32</c:v>
                      </c:pt>
                      <c:pt idx="6451">
                        <c:v>10.3216</c:v>
                      </c:pt>
                      <c:pt idx="6452">
                        <c:v>10.3232</c:v>
                      </c:pt>
                      <c:pt idx="6453">
                        <c:v>10.3248</c:v>
                      </c:pt>
                      <c:pt idx="6454">
                        <c:v>10.326400000000001</c:v>
                      </c:pt>
                      <c:pt idx="6455">
                        <c:v>10.328000000000001</c:v>
                      </c:pt>
                      <c:pt idx="6456">
                        <c:v>10.329600000000001</c:v>
                      </c:pt>
                      <c:pt idx="6457">
                        <c:v>10.331200000000001</c:v>
                      </c:pt>
                      <c:pt idx="6458">
                        <c:v>10.332800000000001</c:v>
                      </c:pt>
                      <c:pt idx="6459">
                        <c:v>10.3344</c:v>
                      </c:pt>
                      <c:pt idx="6460">
                        <c:v>10.336</c:v>
                      </c:pt>
                      <c:pt idx="6461">
                        <c:v>10.3376</c:v>
                      </c:pt>
                      <c:pt idx="6462">
                        <c:v>10.3392</c:v>
                      </c:pt>
                      <c:pt idx="6463">
                        <c:v>10.3408</c:v>
                      </c:pt>
                      <c:pt idx="6464">
                        <c:v>10.342400000000001</c:v>
                      </c:pt>
                      <c:pt idx="6465">
                        <c:v>10.344000000000001</c:v>
                      </c:pt>
                      <c:pt idx="6466">
                        <c:v>10.345600000000001</c:v>
                      </c:pt>
                      <c:pt idx="6467">
                        <c:v>10.347200000000001</c:v>
                      </c:pt>
                      <c:pt idx="6468">
                        <c:v>10.348800000000001</c:v>
                      </c:pt>
                      <c:pt idx="6469">
                        <c:v>10.3504</c:v>
                      </c:pt>
                      <c:pt idx="6470">
                        <c:v>10.352</c:v>
                      </c:pt>
                      <c:pt idx="6471">
                        <c:v>10.3536</c:v>
                      </c:pt>
                      <c:pt idx="6472">
                        <c:v>10.3552</c:v>
                      </c:pt>
                      <c:pt idx="6473">
                        <c:v>10.3568</c:v>
                      </c:pt>
                      <c:pt idx="6474">
                        <c:v>10.3584</c:v>
                      </c:pt>
                      <c:pt idx="6475">
                        <c:v>10.360000000000001</c:v>
                      </c:pt>
                      <c:pt idx="6476">
                        <c:v>10.361600000000001</c:v>
                      </c:pt>
                      <c:pt idx="6477">
                        <c:v>10.363200000000001</c:v>
                      </c:pt>
                      <c:pt idx="6478">
                        <c:v>10.364800000000001</c:v>
                      </c:pt>
                      <c:pt idx="6479">
                        <c:v>10.366400000000001</c:v>
                      </c:pt>
                      <c:pt idx="6480">
                        <c:v>10.368</c:v>
                      </c:pt>
                      <c:pt idx="6481">
                        <c:v>10.3696</c:v>
                      </c:pt>
                      <c:pt idx="6482">
                        <c:v>10.3712</c:v>
                      </c:pt>
                      <c:pt idx="6483">
                        <c:v>10.3728</c:v>
                      </c:pt>
                      <c:pt idx="6484">
                        <c:v>10.3744</c:v>
                      </c:pt>
                      <c:pt idx="6485">
                        <c:v>10.376000000000001</c:v>
                      </c:pt>
                      <c:pt idx="6486">
                        <c:v>10.377600000000001</c:v>
                      </c:pt>
                      <c:pt idx="6487">
                        <c:v>10.379200000000001</c:v>
                      </c:pt>
                      <c:pt idx="6488">
                        <c:v>10.380800000000001</c:v>
                      </c:pt>
                      <c:pt idx="6489">
                        <c:v>10.382400000000001</c:v>
                      </c:pt>
                      <c:pt idx="6490">
                        <c:v>10.384</c:v>
                      </c:pt>
                      <c:pt idx="6491">
                        <c:v>10.3856</c:v>
                      </c:pt>
                      <c:pt idx="6492">
                        <c:v>10.3872</c:v>
                      </c:pt>
                      <c:pt idx="6493">
                        <c:v>10.3888</c:v>
                      </c:pt>
                      <c:pt idx="6494">
                        <c:v>10.3904</c:v>
                      </c:pt>
                      <c:pt idx="6495">
                        <c:v>10.392000000000001</c:v>
                      </c:pt>
                      <c:pt idx="6496">
                        <c:v>10.393600000000001</c:v>
                      </c:pt>
                      <c:pt idx="6497">
                        <c:v>10.395200000000001</c:v>
                      </c:pt>
                      <c:pt idx="6498">
                        <c:v>10.396800000000001</c:v>
                      </c:pt>
                      <c:pt idx="6499">
                        <c:v>10.398400000000001</c:v>
                      </c:pt>
                      <c:pt idx="6500">
                        <c:v>10.4</c:v>
                      </c:pt>
                      <c:pt idx="6501">
                        <c:v>10.4016</c:v>
                      </c:pt>
                      <c:pt idx="6502">
                        <c:v>10.4032</c:v>
                      </c:pt>
                      <c:pt idx="6503">
                        <c:v>10.4048</c:v>
                      </c:pt>
                      <c:pt idx="6504">
                        <c:v>10.4064</c:v>
                      </c:pt>
                      <c:pt idx="6505">
                        <c:v>10.408000000000001</c:v>
                      </c:pt>
                      <c:pt idx="6506">
                        <c:v>10.409600000000001</c:v>
                      </c:pt>
                      <c:pt idx="6507">
                        <c:v>10.411200000000001</c:v>
                      </c:pt>
                      <c:pt idx="6508">
                        <c:v>10.412800000000001</c:v>
                      </c:pt>
                      <c:pt idx="6509">
                        <c:v>10.414400000000001</c:v>
                      </c:pt>
                      <c:pt idx="6510">
                        <c:v>10.416</c:v>
                      </c:pt>
                      <c:pt idx="6511">
                        <c:v>10.4176</c:v>
                      </c:pt>
                      <c:pt idx="6512">
                        <c:v>10.4192</c:v>
                      </c:pt>
                      <c:pt idx="6513">
                        <c:v>10.4208</c:v>
                      </c:pt>
                      <c:pt idx="6514">
                        <c:v>10.4224</c:v>
                      </c:pt>
                      <c:pt idx="6515">
                        <c:v>10.424000000000001</c:v>
                      </c:pt>
                      <c:pt idx="6516">
                        <c:v>10.425600000000001</c:v>
                      </c:pt>
                      <c:pt idx="6517">
                        <c:v>10.427200000000001</c:v>
                      </c:pt>
                      <c:pt idx="6518">
                        <c:v>10.428800000000001</c:v>
                      </c:pt>
                      <c:pt idx="6519">
                        <c:v>10.430400000000001</c:v>
                      </c:pt>
                      <c:pt idx="6520">
                        <c:v>10.432</c:v>
                      </c:pt>
                      <c:pt idx="6521">
                        <c:v>10.4336</c:v>
                      </c:pt>
                      <c:pt idx="6522">
                        <c:v>10.4352</c:v>
                      </c:pt>
                      <c:pt idx="6523">
                        <c:v>10.4368</c:v>
                      </c:pt>
                      <c:pt idx="6524">
                        <c:v>10.4384</c:v>
                      </c:pt>
                      <c:pt idx="6525">
                        <c:v>10.440000000000001</c:v>
                      </c:pt>
                      <c:pt idx="6526">
                        <c:v>10.441600000000001</c:v>
                      </c:pt>
                      <c:pt idx="6527">
                        <c:v>10.443200000000001</c:v>
                      </c:pt>
                      <c:pt idx="6528">
                        <c:v>10.444800000000001</c:v>
                      </c:pt>
                      <c:pt idx="6529">
                        <c:v>10.446400000000001</c:v>
                      </c:pt>
                      <c:pt idx="6530">
                        <c:v>10.448</c:v>
                      </c:pt>
                      <c:pt idx="6531">
                        <c:v>10.4496</c:v>
                      </c:pt>
                      <c:pt idx="6532">
                        <c:v>10.4512</c:v>
                      </c:pt>
                      <c:pt idx="6533">
                        <c:v>10.4528</c:v>
                      </c:pt>
                      <c:pt idx="6534">
                        <c:v>10.4544</c:v>
                      </c:pt>
                      <c:pt idx="6535">
                        <c:v>10.456000000000001</c:v>
                      </c:pt>
                      <c:pt idx="6536">
                        <c:v>10.457600000000001</c:v>
                      </c:pt>
                      <c:pt idx="6537">
                        <c:v>10.459200000000001</c:v>
                      </c:pt>
                      <c:pt idx="6538">
                        <c:v>10.460800000000001</c:v>
                      </c:pt>
                      <c:pt idx="6539">
                        <c:v>10.462400000000001</c:v>
                      </c:pt>
                      <c:pt idx="6540">
                        <c:v>10.464</c:v>
                      </c:pt>
                      <c:pt idx="6541">
                        <c:v>10.4656</c:v>
                      </c:pt>
                      <c:pt idx="6542">
                        <c:v>10.4672</c:v>
                      </c:pt>
                      <c:pt idx="6543">
                        <c:v>10.4688</c:v>
                      </c:pt>
                      <c:pt idx="6544">
                        <c:v>10.4704</c:v>
                      </c:pt>
                      <c:pt idx="6545">
                        <c:v>10.472000000000001</c:v>
                      </c:pt>
                      <c:pt idx="6546">
                        <c:v>10.473600000000001</c:v>
                      </c:pt>
                      <c:pt idx="6547">
                        <c:v>10.475200000000001</c:v>
                      </c:pt>
                      <c:pt idx="6548">
                        <c:v>10.476800000000001</c:v>
                      </c:pt>
                      <c:pt idx="6549">
                        <c:v>10.478400000000001</c:v>
                      </c:pt>
                      <c:pt idx="6550">
                        <c:v>10.48</c:v>
                      </c:pt>
                      <c:pt idx="6551">
                        <c:v>10.4816</c:v>
                      </c:pt>
                      <c:pt idx="6552">
                        <c:v>10.4832</c:v>
                      </c:pt>
                      <c:pt idx="6553">
                        <c:v>10.4848</c:v>
                      </c:pt>
                      <c:pt idx="6554">
                        <c:v>10.4864</c:v>
                      </c:pt>
                      <c:pt idx="6555">
                        <c:v>10.488000000000001</c:v>
                      </c:pt>
                      <c:pt idx="6556">
                        <c:v>10.489600000000001</c:v>
                      </c:pt>
                      <c:pt idx="6557">
                        <c:v>10.491200000000001</c:v>
                      </c:pt>
                      <c:pt idx="6558">
                        <c:v>10.492800000000001</c:v>
                      </c:pt>
                      <c:pt idx="6559">
                        <c:v>10.494400000000001</c:v>
                      </c:pt>
                      <c:pt idx="6560">
                        <c:v>10.496</c:v>
                      </c:pt>
                      <c:pt idx="6561">
                        <c:v>10.4976</c:v>
                      </c:pt>
                      <c:pt idx="6562">
                        <c:v>10.4992</c:v>
                      </c:pt>
                      <c:pt idx="6563">
                        <c:v>10.5008</c:v>
                      </c:pt>
                      <c:pt idx="6564">
                        <c:v>10.5024</c:v>
                      </c:pt>
                      <c:pt idx="6565">
                        <c:v>10.504000000000001</c:v>
                      </c:pt>
                      <c:pt idx="6566">
                        <c:v>10.505600000000001</c:v>
                      </c:pt>
                      <c:pt idx="6567">
                        <c:v>10.507200000000001</c:v>
                      </c:pt>
                      <c:pt idx="6568">
                        <c:v>10.508800000000001</c:v>
                      </c:pt>
                      <c:pt idx="6569">
                        <c:v>10.510400000000001</c:v>
                      </c:pt>
                      <c:pt idx="6570">
                        <c:v>10.512</c:v>
                      </c:pt>
                      <c:pt idx="6571">
                        <c:v>10.5136</c:v>
                      </c:pt>
                      <c:pt idx="6572">
                        <c:v>10.5152</c:v>
                      </c:pt>
                      <c:pt idx="6573">
                        <c:v>10.5168</c:v>
                      </c:pt>
                      <c:pt idx="6574">
                        <c:v>10.5184</c:v>
                      </c:pt>
                      <c:pt idx="6575">
                        <c:v>10.520000000000001</c:v>
                      </c:pt>
                      <c:pt idx="6576">
                        <c:v>10.521600000000001</c:v>
                      </c:pt>
                      <c:pt idx="6577">
                        <c:v>10.523200000000001</c:v>
                      </c:pt>
                      <c:pt idx="6578">
                        <c:v>10.524800000000001</c:v>
                      </c:pt>
                      <c:pt idx="6579">
                        <c:v>10.526400000000001</c:v>
                      </c:pt>
                      <c:pt idx="6580">
                        <c:v>10.528</c:v>
                      </c:pt>
                      <c:pt idx="6581">
                        <c:v>10.5296</c:v>
                      </c:pt>
                      <c:pt idx="6582">
                        <c:v>10.5312</c:v>
                      </c:pt>
                      <c:pt idx="6583">
                        <c:v>10.5328</c:v>
                      </c:pt>
                      <c:pt idx="6584">
                        <c:v>10.5344</c:v>
                      </c:pt>
                      <c:pt idx="6585">
                        <c:v>10.536000000000001</c:v>
                      </c:pt>
                      <c:pt idx="6586">
                        <c:v>10.537600000000001</c:v>
                      </c:pt>
                      <c:pt idx="6587">
                        <c:v>10.539200000000001</c:v>
                      </c:pt>
                      <c:pt idx="6588">
                        <c:v>10.540800000000001</c:v>
                      </c:pt>
                      <c:pt idx="6589">
                        <c:v>10.542400000000001</c:v>
                      </c:pt>
                      <c:pt idx="6590">
                        <c:v>10.544</c:v>
                      </c:pt>
                      <c:pt idx="6591">
                        <c:v>10.5456</c:v>
                      </c:pt>
                      <c:pt idx="6592">
                        <c:v>10.5472</c:v>
                      </c:pt>
                      <c:pt idx="6593">
                        <c:v>10.5488</c:v>
                      </c:pt>
                      <c:pt idx="6594">
                        <c:v>10.5504</c:v>
                      </c:pt>
                      <c:pt idx="6595">
                        <c:v>10.552000000000001</c:v>
                      </c:pt>
                      <c:pt idx="6596">
                        <c:v>10.553600000000001</c:v>
                      </c:pt>
                      <c:pt idx="6597">
                        <c:v>10.555200000000001</c:v>
                      </c:pt>
                      <c:pt idx="6598">
                        <c:v>10.556800000000001</c:v>
                      </c:pt>
                      <c:pt idx="6599">
                        <c:v>10.558400000000001</c:v>
                      </c:pt>
                      <c:pt idx="6600">
                        <c:v>10.56</c:v>
                      </c:pt>
                      <c:pt idx="6601">
                        <c:v>10.5616</c:v>
                      </c:pt>
                      <c:pt idx="6602">
                        <c:v>10.5632</c:v>
                      </c:pt>
                      <c:pt idx="6603">
                        <c:v>10.5648</c:v>
                      </c:pt>
                      <c:pt idx="6604">
                        <c:v>10.5664</c:v>
                      </c:pt>
                      <c:pt idx="6605">
                        <c:v>10.568000000000001</c:v>
                      </c:pt>
                      <c:pt idx="6606">
                        <c:v>10.569600000000001</c:v>
                      </c:pt>
                      <c:pt idx="6607">
                        <c:v>10.571200000000001</c:v>
                      </c:pt>
                      <c:pt idx="6608">
                        <c:v>10.572800000000001</c:v>
                      </c:pt>
                      <c:pt idx="6609">
                        <c:v>10.574400000000001</c:v>
                      </c:pt>
                      <c:pt idx="6610">
                        <c:v>10.576000000000001</c:v>
                      </c:pt>
                      <c:pt idx="6611">
                        <c:v>10.5776</c:v>
                      </c:pt>
                      <c:pt idx="6612">
                        <c:v>10.5792</c:v>
                      </c:pt>
                      <c:pt idx="6613">
                        <c:v>10.5808</c:v>
                      </c:pt>
                      <c:pt idx="6614">
                        <c:v>10.5824</c:v>
                      </c:pt>
                      <c:pt idx="6615">
                        <c:v>10.584</c:v>
                      </c:pt>
                      <c:pt idx="6616">
                        <c:v>10.585600000000001</c:v>
                      </c:pt>
                      <c:pt idx="6617">
                        <c:v>10.587200000000001</c:v>
                      </c:pt>
                      <c:pt idx="6618">
                        <c:v>10.588800000000001</c:v>
                      </c:pt>
                      <c:pt idx="6619">
                        <c:v>10.590400000000001</c:v>
                      </c:pt>
                      <c:pt idx="6620">
                        <c:v>10.592000000000001</c:v>
                      </c:pt>
                      <c:pt idx="6621">
                        <c:v>10.5936</c:v>
                      </c:pt>
                      <c:pt idx="6622">
                        <c:v>10.5952</c:v>
                      </c:pt>
                      <c:pt idx="6623">
                        <c:v>10.5968</c:v>
                      </c:pt>
                      <c:pt idx="6624">
                        <c:v>10.5984</c:v>
                      </c:pt>
                      <c:pt idx="6625">
                        <c:v>10.6</c:v>
                      </c:pt>
                      <c:pt idx="6626">
                        <c:v>10.601600000000001</c:v>
                      </c:pt>
                      <c:pt idx="6627">
                        <c:v>10.603200000000001</c:v>
                      </c:pt>
                      <c:pt idx="6628">
                        <c:v>10.604800000000001</c:v>
                      </c:pt>
                      <c:pt idx="6629">
                        <c:v>10.606400000000001</c:v>
                      </c:pt>
                      <c:pt idx="6630">
                        <c:v>10.608000000000001</c:v>
                      </c:pt>
                      <c:pt idx="6631">
                        <c:v>10.6096</c:v>
                      </c:pt>
                      <c:pt idx="6632">
                        <c:v>10.6112</c:v>
                      </c:pt>
                      <c:pt idx="6633">
                        <c:v>10.6128</c:v>
                      </c:pt>
                      <c:pt idx="6634">
                        <c:v>10.6144</c:v>
                      </c:pt>
                      <c:pt idx="6635">
                        <c:v>10.616</c:v>
                      </c:pt>
                      <c:pt idx="6636">
                        <c:v>10.617600000000001</c:v>
                      </c:pt>
                      <c:pt idx="6637">
                        <c:v>10.619200000000001</c:v>
                      </c:pt>
                      <c:pt idx="6638">
                        <c:v>10.620800000000001</c:v>
                      </c:pt>
                      <c:pt idx="6639">
                        <c:v>10.622400000000001</c:v>
                      </c:pt>
                      <c:pt idx="6640">
                        <c:v>10.624000000000001</c:v>
                      </c:pt>
                      <c:pt idx="6641">
                        <c:v>10.6256</c:v>
                      </c:pt>
                      <c:pt idx="6642">
                        <c:v>10.6272</c:v>
                      </c:pt>
                      <c:pt idx="6643">
                        <c:v>10.6288</c:v>
                      </c:pt>
                      <c:pt idx="6644">
                        <c:v>10.6304</c:v>
                      </c:pt>
                      <c:pt idx="6645">
                        <c:v>10.632</c:v>
                      </c:pt>
                      <c:pt idx="6646">
                        <c:v>10.633600000000001</c:v>
                      </c:pt>
                      <c:pt idx="6647">
                        <c:v>10.635200000000001</c:v>
                      </c:pt>
                      <c:pt idx="6648">
                        <c:v>10.636800000000001</c:v>
                      </c:pt>
                      <c:pt idx="6649">
                        <c:v>10.638400000000001</c:v>
                      </c:pt>
                      <c:pt idx="6650">
                        <c:v>10.64</c:v>
                      </c:pt>
                      <c:pt idx="6651">
                        <c:v>10.6416</c:v>
                      </c:pt>
                      <c:pt idx="6652">
                        <c:v>10.6432</c:v>
                      </c:pt>
                      <c:pt idx="6653">
                        <c:v>10.6448</c:v>
                      </c:pt>
                      <c:pt idx="6654">
                        <c:v>10.6464</c:v>
                      </c:pt>
                      <c:pt idx="6655">
                        <c:v>10.648</c:v>
                      </c:pt>
                      <c:pt idx="6656">
                        <c:v>10.649600000000001</c:v>
                      </c:pt>
                      <c:pt idx="6657">
                        <c:v>10.651200000000001</c:v>
                      </c:pt>
                      <c:pt idx="6658">
                        <c:v>10.652800000000001</c:v>
                      </c:pt>
                      <c:pt idx="6659">
                        <c:v>10.654400000000001</c:v>
                      </c:pt>
                      <c:pt idx="6660">
                        <c:v>10.656000000000001</c:v>
                      </c:pt>
                      <c:pt idx="6661">
                        <c:v>10.6576</c:v>
                      </c:pt>
                      <c:pt idx="6662">
                        <c:v>10.6592</c:v>
                      </c:pt>
                      <c:pt idx="6663">
                        <c:v>10.6608</c:v>
                      </c:pt>
                      <c:pt idx="6664">
                        <c:v>10.6624</c:v>
                      </c:pt>
                      <c:pt idx="6665">
                        <c:v>10.664</c:v>
                      </c:pt>
                      <c:pt idx="6666">
                        <c:v>10.665600000000001</c:v>
                      </c:pt>
                      <c:pt idx="6667">
                        <c:v>10.667200000000001</c:v>
                      </c:pt>
                      <c:pt idx="6668">
                        <c:v>10.668800000000001</c:v>
                      </c:pt>
                      <c:pt idx="6669">
                        <c:v>10.670400000000001</c:v>
                      </c:pt>
                      <c:pt idx="6670">
                        <c:v>10.672000000000001</c:v>
                      </c:pt>
                      <c:pt idx="6671">
                        <c:v>10.6736</c:v>
                      </c:pt>
                      <c:pt idx="6672">
                        <c:v>10.6752</c:v>
                      </c:pt>
                      <c:pt idx="6673">
                        <c:v>10.6768</c:v>
                      </c:pt>
                      <c:pt idx="6674">
                        <c:v>10.6784</c:v>
                      </c:pt>
                      <c:pt idx="6675">
                        <c:v>10.68</c:v>
                      </c:pt>
                      <c:pt idx="6676">
                        <c:v>10.681600000000001</c:v>
                      </c:pt>
                      <c:pt idx="6677">
                        <c:v>10.683200000000001</c:v>
                      </c:pt>
                      <c:pt idx="6678">
                        <c:v>10.684800000000001</c:v>
                      </c:pt>
                      <c:pt idx="6679">
                        <c:v>10.686400000000001</c:v>
                      </c:pt>
                      <c:pt idx="6680">
                        <c:v>10.688000000000001</c:v>
                      </c:pt>
                      <c:pt idx="6681">
                        <c:v>10.6896</c:v>
                      </c:pt>
                      <c:pt idx="6682">
                        <c:v>10.6912</c:v>
                      </c:pt>
                      <c:pt idx="6683">
                        <c:v>10.6928</c:v>
                      </c:pt>
                      <c:pt idx="6684">
                        <c:v>10.6944</c:v>
                      </c:pt>
                      <c:pt idx="6685">
                        <c:v>10.696</c:v>
                      </c:pt>
                      <c:pt idx="6686">
                        <c:v>10.697600000000001</c:v>
                      </c:pt>
                      <c:pt idx="6687">
                        <c:v>10.699200000000001</c:v>
                      </c:pt>
                      <c:pt idx="6688">
                        <c:v>10.700800000000001</c:v>
                      </c:pt>
                      <c:pt idx="6689">
                        <c:v>10.702400000000001</c:v>
                      </c:pt>
                      <c:pt idx="6690">
                        <c:v>10.704000000000001</c:v>
                      </c:pt>
                      <c:pt idx="6691">
                        <c:v>10.7056</c:v>
                      </c:pt>
                      <c:pt idx="6692">
                        <c:v>10.7072</c:v>
                      </c:pt>
                      <c:pt idx="6693">
                        <c:v>10.7088</c:v>
                      </c:pt>
                      <c:pt idx="6694">
                        <c:v>10.7104</c:v>
                      </c:pt>
                      <c:pt idx="6695">
                        <c:v>10.712</c:v>
                      </c:pt>
                      <c:pt idx="6696">
                        <c:v>10.713600000000001</c:v>
                      </c:pt>
                      <c:pt idx="6697">
                        <c:v>10.715200000000001</c:v>
                      </c:pt>
                      <c:pt idx="6698">
                        <c:v>10.716800000000001</c:v>
                      </c:pt>
                      <c:pt idx="6699">
                        <c:v>10.718400000000001</c:v>
                      </c:pt>
                      <c:pt idx="6700">
                        <c:v>10.72</c:v>
                      </c:pt>
                      <c:pt idx="6701">
                        <c:v>10.7216</c:v>
                      </c:pt>
                      <c:pt idx="6702">
                        <c:v>10.7232</c:v>
                      </c:pt>
                      <c:pt idx="6703">
                        <c:v>10.7248</c:v>
                      </c:pt>
                      <c:pt idx="6704">
                        <c:v>10.7264</c:v>
                      </c:pt>
                      <c:pt idx="6705">
                        <c:v>10.728</c:v>
                      </c:pt>
                      <c:pt idx="6706">
                        <c:v>10.729600000000001</c:v>
                      </c:pt>
                      <c:pt idx="6707">
                        <c:v>10.731200000000001</c:v>
                      </c:pt>
                      <c:pt idx="6708">
                        <c:v>10.732800000000001</c:v>
                      </c:pt>
                      <c:pt idx="6709">
                        <c:v>10.734400000000001</c:v>
                      </c:pt>
                      <c:pt idx="6710">
                        <c:v>10.736000000000001</c:v>
                      </c:pt>
                      <c:pt idx="6711">
                        <c:v>10.7376</c:v>
                      </c:pt>
                      <c:pt idx="6712">
                        <c:v>10.7392</c:v>
                      </c:pt>
                      <c:pt idx="6713">
                        <c:v>10.7408</c:v>
                      </c:pt>
                      <c:pt idx="6714">
                        <c:v>10.7424</c:v>
                      </c:pt>
                      <c:pt idx="6715">
                        <c:v>10.744</c:v>
                      </c:pt>
                      <c:pt idx="6716">
                        <c:v>10.745600000000001</c:v>
                      </c:pt>
                      <c:pt idx="6717">
                        <c:v>10.747200000000001</c:v>
                      </c:pt>
                      <c:pt idx="6718">
                        <c:v>10.748800000000001</c:v>
                      </c:pt>
                      <c:pt idx="6719">
                        <c:v>10.750400000000001</c:v>
                      </c:pt>
                      <c:pt idx="6720">
                        <c:v>10.752000000000001</c:v>
                      </c:pt>
                      <c:pt idx="6721">
                        <c:v>10.7536</c:v>
                      </c:pt>
                      <c:pt idx="6722">
                        <c:v>10.7552</c:v>
                      </c:pt>
                      <c:pt idx="6723">
                        <c:v>10.7568</c:v>
                      </c:pt>
                      <c:pt idx="6724">
                        <c:v>10.7584</c:v>
                      </c:pt>
                      <c:pt idx="6725">
                        <c:v>10.76</c:v>
                      </c:pt>
                      <c:pt idx="6726">
                        <c:v>10.761600000000001</c:v>
                      </c:pt>
                      <c:pt idx="6727">
                        <c:v>10.763200000000001</c:v>
                      </c:pt>
                      <c:pt idx="6728">
                        <c:v>10.764800000000001</c:v>
                      </c:pt>
                      <c:pt idx="6729">
                        <c:v>10.766400000000001</c:v>
                      </c:pt>
                      <c:pt idx="6730">
                        <c:v>10.768000000000001</c:v>
                      </c:pt>
                      <c:pt idx="6731">
                        <c:v>10.769600000000001</c:v>
                      </c:pt>
                      <c:pt idx="6732">
                        <c:v>10.7712</c:v>
                      </c:pt>
                      <c:pt idx="6733">
                        <c:v>10.7728</c:v>
                      </c:pt>
                      <c:pt idx="6734">
                        <c:v>10.7744</c:v>
                      </c:pt>
                      <c:pt idx="6735">
                        <c:v>10.776</c:v>
                      </c:pt>
                      <c:pt idx="6736">
                        <c:v>10.777600000000001</c:v>
                      </c:pt>
                      <c:pt idx="6737">
                        <c:v>10.779200000000001</c:v>
                      </c:pt>
                      <c:pt idx="6738">
                        <c:v>10.780800000000001</c:v>
                      </c:pt>
                      <c:pt idx="6739">
                        <c:v>10.782400000000001</c:v>
                      </c:pt>
                      <c:pt idx="6740">
                        <c:v>10.784000000000001</c:v>
                      </c:pt>
                      <c:pt idx="6741">
                        <c:v>10.785600000000001</c:v>
                      </c:pt>
                      <c:pt idx="6742">
                        <c:v>10.7872</c:v>
                      </c:pt>
                      <c:pt idx="6743">
                        <c:v>10.7888</c:v>
                      </c:pt>
                      <c:pt idx="6744">
                        <c:v>10.7904</c:v>
                      </c:pt>
                      <c:pt idx="6745">
                        <c:v>10.792</c:v>
                      </c:pt>
                      <c:pt idx="6746">
                        <c:v>10.7936</c:v>
                      </c:pt>
                      <c:pt idx="6747">
                        <c:v>10.795200000000001</c:v>
                      </c:pt>
                      <c:pt idx="6748">
                        <c:v>10.796800000000001</c:v>
                      </c:pt>
                      <c:pt idx="6749">
                        <c:v>10.798400000000001</c:v>
                      </c:pt>
                      <c:pt idx="6750">
                        <c:v>10.8</c:v>
                      </c:pt>
                      <c:pt idx="6751">
                        <c:v>10.801600000000001</c:v>
                      </c:pt>
                      <c:pt idx="6752">
                        <c:v>10.8032</c:v>
                      </c:pt>
                      <c:pt idx="6753">
                        <c:v>10.8048</c:v>
                      </c:pt>
                      <c:pt idx="6754">
                        <c:v>10.8064</c:v>
                      </c:pt>
                      <c:pt idx="6755">
                        <c:v>10.808</c:v>
                      </c:pt>
                      <c:pt idx="6756">
                        <c:v>10.8096</c:v>
                      </c:pt>
                      <c:pt idx="6757">
                        <c:v>10.811200000000001</c:v>
                      </c:pt>
                      <c:pt idx="6758">
                        <c:v>10.812800000000001</c:v>
                      </c:pt>
                      <c:pt idx="6759">
                        <c:v>10.814400000000001</c:v>
                      </c:pt>
                      <c:pt idx="6760">
                        <c:v>10.816000000000001</c:v>
                      </c:pt>
                      <c:pt idx="6761">
                        <c:v>10.817600000000001</c:v>
                      </c:pt>
                      <c:pt idx="6762">
                        <c:v>10.8192</c:v>
                      </c:pt>
                      <c:pt idx="6763">
                        <c:v>10.8208</c:v>
                      </c:pt>
                      <c:pt idx="6764">
                        <c:v>10.8224</c:v>
                      </c:pt>
                      <c:pt idx="6765">
                        <c:v>10.824</c:v>
                      </c:pt>
                      <c:pt idx="6766">
                        <c:v>10.8256</c:v>
                      </c:pt>
                      <c:pt idx="6767">
                        <c:v>10.827200000000001</c:v>
                      </c:pt>
                      <c:pt idx="6768">
                        <c:v>10.828800000000001</c:v>
                      </c:pt>
                      <c:pt idx="6769">
                        <c:v>10.830400000000001</c:v>
                      </c:pt>
                      <c:pt idx="6770">
                        <c:v>10.832000000000001</c:v>
                      </c:pt>
                      <c:pt idx="6771">
                        <c:v>10.833600000000001</c:v>
                      </c:pt>
                      <c:pt idx="6772">
                        <c:v>10.8352</c:v>
                      </c:pt>
                      <c:pt idx="6773">
                        <c:v>10.8368</c:v>
                      </c:pt>
                      <c:pt idx="6774">
                        <c:v>10.8384</c:v>
                      </c:pt>
                      <c:pt idx="6775">
                        <c:v>10.84</c:v>
                      </c:pt>
                      <c:pt idx="6776">
                        <c:v>10.8416</c:v>
                      </c:pt>
                      <c:pt idx="6777">
                        <c:v>10.843200000000001</c:v>
                      </c:pt>
                      <c:pt idx="6778">
                        <c:v>10.844800000000001</c:v>
                      </c:pt>
                      <c:pt idx="6779">
                        <c:v>10.846400000000001</c:v>
                      </c:pt>
                      <c:pt idx="6780">
                        <c:v>10.848000000000001</c:v>
                      </c:pt>
                      <c:pt idx="6781">
                        <c:v>10.849600000000001</c:v>
                      </c:pt>
                      <c:pt idx="6782">
                        <c:v>10.8512</c:v>
                      </c:pt>
                      <c:pt idx="6783">
                        <c:v>10.8528</c:v>
                      </c:pt>
                      <c:pt idx="6784">
                        <c:v>10.8544</c:v>
                      </c:pt>
                      <c:pt idx="6785">
                        <c:v>10.856</c:v>
                      </c:pt>
                      <c:pt idx="6786">
                        <c:v>10.8576</c:v>
                      </c:pt>
                      <c:pt idx="6787">
                        <c:v>10.859200000000001</c:v>
                      </c:pt>
                      <c:pt idx="6788">
                        <c:v>10.860800000000001</c:v>
                      </c:pt>
                      <c:pt idx="6789">
                        <c:v>10.862400000000001</c:v>
                      </c:pt>
                      <c:pt idx="6790">
                        <c:v>10.864000000000001</c:v>
                      </c:pt>
                      <c:pt idx="6791">
                        <c:v>10.865600000000001</c:v>
                      </c:pt>
                      <c:pt idx="6792">
                        <c:v>10.8672</c:v>
                      </c:pt>
                      <c:pt idx="6793">
                        <c:v>10.8688</c:v>
                      </c:pt>
                      <c:pt idx="6794">
                        <c:v>10.8704</c:v>
                      </c:pt>
                      <c:pt idx="6795">
                        <c:v>10.872</c:v>
                      </c:pt>
                      <c:pt idx="6796">
                        <c:v>10.8736</c:v>
                      </c:pt>
                      <c:pt idx="6797">
                        <c:v>10.875200000000001</c:v>
                      </c:pt>
                      <c:pt idx="6798">
                        <c:v>10.876800000000001</c:v>
                      </c:pt>
                      <c:pt idx="6799">
                        <c:v>10.878400000000001</c:v>
                      </c:pt>
                      <c:pt idx="6800">
                        <c:v>10.88</c:v>
                      </c:pt>
                      <c:pt idx="6801">
                        <c:v>10.881600000000001</c:v>
                      </c:pt>
                      <c:pt idx="6802">
                        <c:v>10.8832</c:v>
                      </c:pt>
                      <c:pt idx="6803">
                        <c:v>10.8848</c:v>
                      </c:pt>
                      <c:pt idx="6804">
                        <c:v>10.8864</c:v>
                      </c:pt>
                      <c:pt idx="6805">
                        <c:v>10.888</c:v>
                      </c:pt>
                      <c:pt idx="6806">
                        <c:v>10.8896</c:v>
                      </c:pt>
                      <c:pt idx="6807">
                        <c:v>10.891200000000001</c:v>
                      </c:pt>
                      <c:pt idx="6808">
                        <c:v>10.892800000000001</c:v>
                      </c:pt>
                      <c:pt idx="6809">
                        <c:v>10.894400000000001</c:v>
                      </c:pt>
                      <c:pt idx="6810">
                        <c:v>10.896000000000001</c:v>
                      </c:pt>
                      <c:pt idx="6811">
                        <c:v>10.897600000000001</c:v>
                      </c:pt>
                      <c:pt idx="6812">
                        <c:v>10.8992</c:v>
                      </c:pt>
                      <c:pt idx="6813">
                        <c:v>10.9008</c:v>
                      </c:pt>
                      <c:pt idx="6814">
                        <c:v>10.9024</c:v>
                      </c:pt>
                      <c:pt idx="6815">
                        <c:v>10.904</c:v>
                      </c:pt>
                      <c:pt idx="6816">
                        <c:v>10.9056</c:v>
                      </c:pt>
                      <c:pt idx="6817">
                        <c:v>10.907200000000001</c:v>
                      </c:pt>
                      <c:pt idx="6818">
                        <c:v>10.908800000000001</c:v>
                      </c:pt>
                      <c:pt idx="6819">
                        <c:v>10.910400000000001</c:v>
                      </c:pt>
                      <c:pt idx="6820">
                        <c:v>10.912000000000001</c:v>
                      </c:pt>
                      <c:pt idx="6821">
                        <c:v>10.913600000000001</c:v>
                      </c:pt>
                      <c:pt idx="6822">
                        <c:v>10.9152</c:v>
                      </c:pt>
                      <c:pt idx="6823">
                        <c:v>10.9168</c:v>
                      </c:pt>
                      <c:pt idx="6824">
                        <c:v>10.9184</c:v>
                      </c:pt>
                      <c:pt idx="6825">
                        <c:v>10.92</c:v>
                      </c:pt>
                      <c:pt idx="6826">
                        <c:v>10.9216</c:v>
                      </c:pt>
                      <c:pt idx="6827">
                        <c:v>10.923200000000001</c:v>
                      </c:pt>
                      <c:pt idx="6828">
                        <c:v>10.924800000000001</c:v>
                      </c:pt>
                      <c:pt idx="6829">
                        <c:v>10.926400000000001</c:v>
                      </c:pt>
                      <c:pt idx="6830">
                        <c:v>10.928000000000001</c:v>
                      </c:pt>
                      <c:pt idx="6831">
                        <c:v>10.929600000000001</c:v>
                      </c:pt>
                      <c:pt idx="6832">
                        <c:v>10.9312</c:v>
                      </c:pt>
                      <c:pt idx="6833">
                        <c:v>10.9328</c:v>
                      </c:pt>
                      <c:pt idx="6834">
                        <c:v>10.9344</c:v>
                      </c:pt>
                      <c:pt idx="6835">
                        <c:v>10.936</c:v>
                      </c:pt>
                      <c:pt idx="6836">
                        <c:v>10.9376</c:v>
                      </c:pt>
                      <c:pt idx="6837">
                        <c:v>10.939200000000001</c:v>
                      </c:pt>
                      <c:pt idx="6838">
                        <c:v>10.940800000000001</c:v>
                      </c:pt>
                      <c:pt idx="6839">
                        <c:v>10.942400000000001</c:v>
                      </c:pt>
                      <c:pt idx="6840">
                        <c:v>10.944000000000001</c:v>
                      </c:pt>
                      <c:pt idx="6841">
                        <c:v>10.945600000000001</c:v>
                      </c:pt>
                      <c:pt idx="6842">
                        <c:v>10.9472</c:v>
                      </c:pt>
                      <c:pt idx="6843">
                        <c:v>10.9488</c:v>
                      </c:pt>
                      <c:pt idx="6844">
                        <c:v>10.9504</c:v>
                      </c:pt>
                      <c:pt idx="6845">
                        <c:v>10.952</c:v>
                      </c:pt>
                      <c:pt idx="6846">
                        <c:v>10.9536</c:v>
                      </c:pt>
                      <c:pt idx="6847">
                        <c:v>10.955200000000001</c:v>
                      </c:pt>
                      <c:pt idx="6848">
                        <c:v>10.956800000000001</c:v>
                      </c:pt>
                      <c:pt idx="6849">
                        <c:v>10.958400000000001</c:v>
                      </c:pt>
                      <c:pt idx="6850">
                        <c:v>10.96</c:v>
                      </c:pt>
                      <c:pt idx="6851">
                        <c:v>10.961600000000001</c:v>
                      </c:pt>
                      <c:pt idx="6852">
                        <c:v>10.963200000000001</c:v>
                      </c:pt>
                      <c:pt idx="6853">
                        <c:v>10.9648</c:v>
                      </c:pt>
                      <c:pt idx="6854">
                        <c:v>10.9664</c:v>
                      </c:pt>
                      <c:pt idx="6855">
                        <c:v>10.968</c:v>
                      </c:pt>
                      <c:pt idx="6856">
                        <c:v>10.9696</c:v>
                      </c:pt>
                      <c:pt idx="6857">
                        <c:v>10.971200000000001</c:v>
                      </c:pt>
                      <c:pt idx="6858">
                        <c:v>10.972800000000001</c:v>
                      </c:pt>
                      <c:pt idx="6859">
                        <c:v>10.974400000000001</c:v>
                      </c:pt>
                      <c:pt idx="6860">
                        <c:v>10.976000000000001</c:v>
                      </c:pt>
                      <c:pt idx="6861">
                        <c:v>10.977600000000001</c:v>
                      </c:pt>
                      <c:pt idx="6862">
                        <c:v>10.979200000000001</c:v>
                      </c:pt>
                      <c:pt idx="6863">
                        <c:v>10.9808</c:v>
                      </c:pt>
                      <c:pt idx="6864">
                        <c:v>10.9824</c:v>
                      </c:pt>
                      <c:pt idx="6865">
                        <c:v>10.984</c:v>
                      </c:pt>
                      <c:pt idx="6866">
                        <c:v>10.9856</c:v>
                      </c:pt>
                      <c:pt idx="6867">
                        <c:v>10.987200000000001</c:v>
                      </c:pt>
                      <c:pt idx="6868">
                        <c:v>10.988800000000001</c:v>
                      </c:pt>
                      <c:pt idx="6869">
                        <c:v>10.990400000000001</c:v>
                      </c:pt>
                      <c:pt idx="6870">
                        <c:v>10.992000000000001</c:v>
                      </c:pt>
                      <c:pt idx="6871">
                        <c:v>10.993600000000001</c:v>
                      </c:pt>
                      <c:pt idx="6872">
                        <c:v>10.995200000000001</c:v>
                      </c:pt>
                      <c:pt idx="6873">
                        <c:v>10.9968</c:v>
                      </c:pt>
                      <c:pt idx="6874">
                        <c:v>10.9984</c:v>
                      </c:pt>
                      <c:pt idx="6875">
                        <c:v>11</c:v>
                      </c:pt>
                      <c:pt idx="6876">
                        <c:v>11.0016</c:v>
                      </c:pt>
                      <c:pt idx="6877">
                        <c:v>11.0032</c:v>
                      </c:pt>
                      <c:pt idx="6878">
                        <c:v>11.004800000000001</c:v>
                      </c:pt>
                      <c:pt idx="6879">
                        <c:v>11.006400000000001</c:v>
                      </c:pt>
                      <c:pt idx="6880">
                        <c:v>11.008000000000001</c:v>
                      </c:pt>
                      <c:pt idx="6881">
                        <c:v>11.009600000000001</c:v>
                      </c:pt>
                      <c:pt idx="6882">
                        <c:v>11.011200000000001</c:v>
                      </c:pt>
                      <c:pt idx="6883">
                        <c:v>11.0128</c:v>
                      </c:pt>
                      <c:pt idx="6884">
                        <c:v>11.0144</c:v>
                      </c:pt>
                      <c:pt idx="6885">
                        <c:v>11.016</c:v>
                      </c:pt>
                      <c:pt idx="6886">
                        <c:v>11.0176</c:v>
                      </c:pt>
                      <c:pt idx="6887">
                        <c:v>11.0192</c:v>
                      </c:pt>
                      <c:pt idx="6888">
                        <c:v>11.020800000000001</c:v>
                      </c:pt>
                      <c:pt idx="6889">
                        <c:v>11.022400000000001</c:v>
                      </c:pt>
                      <c:pt idx="6890">
                        <c:v>11.024000000000001</c:v>
                      </c:pt>
                      <c:pt idx="6891">
                        <c:v>11.025600000000001</c:v>
                      </c:pt>
                      <c:pt idx="6892">
                        <c:v>11.027200000000001</c:v>
                      </c:pt>
                      <c:pt idx="6893">
                        <c:v>11.0288</c:v>
                      </c:pt>
                      <c:pt idx="6894">
                        <c:v>11.0304</c:v>
                      </c:pt>
                      <c:pt idx="6895">
                        <c:v>11.032</c:v>
                      </c:pt>
                      <c:pt idx="6896">
                        <c:v>11.0336</c:v>
                      </c:pt>
                      <c:pt idx="6897">
                        <c:v>11.0352</c:v>
                      </c:pt>
                      <c:pt idx="6898">
                        <c:v>11.036800000000001</c:v>
                      </c:pt>
                      <c:pt idx="6899">
                        <c:v>11.038400000000001</c:v>
                      </c:pt>
                      <c:pt idx="6900">
                        <c:v>11.040000000000001</c:v>
                      </c:pt>
                      <c:pt idx="6901">
                        <c:v>11.041600000000001</c:v>
                      </c:pt>
                      <c:pt idx="6902">
                        <c:v>11.043200000000001</c:v>
                      </c:pt>
                      <c:pt idx="6903">
                        <c:v>11.0448</c:v>
                      </c:pt>
                      <c:pt idx="6904">
                        <c:v>11.0464</c:v>
                      </c:pt>
                      <c:pt idx="6905">
                        <c:v>11.048</c:v>
                      </c:pt>
                      <c:pt idx="6906">
                        <c:v>11.0496</c:v>
                      </c:pt>
                      <c:pt idx="6907">
                        <c:v>11.0512</c:v>
                      </c:pt>
                      <c:pt idx="6908">
                        <c:v>11.052800000000001</c:v>
                      </c:pt>
                      <c:pt idx="6909">
                        <c:v>11.054400000000001</c:v>
                      </c:pt>
                      <c:pt idx="6910">
                        <c:v>11.056000000000001</c:v>
                      </c:pt>
                      <c:pt idx="6911">
                        <c:v>11.057600000000001</c:v>
                      </c:pt>
                      <c:pt idx="6912">
                        <c:v>11.059200000000001</c:v>
                      </c:pt>
                      <c:pt idx="6913">
                        <c:v>11.0608</c:v>
                      </c:pt>
                      <c:pt idx="6914">
                        <c:v>11.0624</c:v>
                      </c:pt>
                      <c:pt idx="6915">
                        <c:v>11.064</c:v>
                      </c:pt>
                      <c:pt idx="6916">
                        <c:v>11.0656</c:v>
                      </c:pt>
                      <c:pt idx="6917">
                        <c:v>11.0672</c:v>
                      </c:pt>
                      <c:pt idx="6918">
                        <c:v>11.068800000000001</c:v>
                      </c:pt>
                      <c:pt idx="6919">
                        <c:v>11.070400000000001</c:v>
                      </c:pt>
                      <c:pt idx="6920">
                        <c:v>11.072000000000001</c:v>
                      </c:pt>
                      <c:pt idx="6921">
                        <c:v>11.073600000000001</c:v>
                      </c:pt>
                      <c:pt idx="6922">
                        <c:v>11.075200000000001</c:v>
                      </c:pt>
                      <c:pt idx="6923">
                        <c:v>11.0768</c:v>
                      </c:pt>
                      <c:pt idx="6924">
                        <c:v>11.0784</c:v>
                      </c:pt>
                      <c:pt idx="6925">
                        <c:v>11.08</c:v>
                      </c:pt>
                      <c:pt idx="6926">
                        <c:v>11.0816</c:v>
                      </c:pt>
                      <c:pt idx="6927">
                        <c:v>11.0832</c:v>
                      </c:pt>
                      <c:pt idx="6928">
                        <c:v>11.084800000000001</c:v>
                      </c:pt>
                      <c:pt idx="6929">
                        <c:v>11.086400000000001</c:v>
                      </c:pt>
                      <c:pt idx="6930">
                        <c:v>11.088000000000001</c:v>
                      </c:pt>
                      <c:pt idx="6931">
                        <c:v>11.089600000000001</c:v>
                      </c:pt>
                      <c:pt idx="6932">
                        <c:v>11.091200000000001</c:v>
                      </c:pt>
                      <c:pt idx="6933">
                        <c:v>11.0928</c:v>
                      </c:pt>
                      <c:pt idx="6934">
                        <c:v>11.0944</c:v>
                      </c:pt>
                      <c:pt idx="6935">
                        <c:v>11.096</c:v>
                      </c:pt>
                      <c:pt idx="6936">
                        <c:v>11.0976</c:v>
                      </c:pt>
                      <c:pt idx="6937">
                        <c:v>11.0992</c:v>
                      </c:pt>
                      <c:pt idx="6938">
                        <c:v>11.100800000000001</c:v>
                      </c:pt>
                      <c:pt idx="6939">
                        <c:v>11.102400000000001</c:v>
                      </c:pt>
                      <c:pt idx="6940">
                        <c:v>11.104000000000001</c:v>
                      </c:pt>
                      <c:pt idx="6941">
                        <c:v>11.105600000000001</c:v>
                      </c:pt>
                      <c:pt idx="6942">
                        <c:v>11.107200000000001</c:v>
                      </c:pt>
                      <c:pt idx="6943">
                        <c:v>11.1088</c:v>
                      </c:pt>
                      <c:pt idx="6944">
                        <c:v>11.1104</c:v>
                      </c:pt>
                      <c:pt idx="6945">
                        <c:v>11.112</c:v>
                      </c:pt>
                      <c:pt idx="6946">
                        <c:v>11.1136</c:v>
                      </c:pt>
                      <c:pt idx="6947">
                        <c:v>11.1152</c:v>
                      </c:pt>
                      <c:pt idx="6948">
                        <c:v>11.116800000000001</c:v>
                      </c:pt>
                      <c:pt idx="6949">
                        <c:v>11.118400000000001</c:v>
                      </c:pt>
                      <c:pt idx="6950">
                        <c:v>11.120000000000001</c:v>
                      </c:pt>
                      <c:pt idx="6951">
                        <c:v>11.121600000000001</c:v>
                      </c:pt>
                      <c:pt idx="6952">
                        <c:v>11.123200000000001</c:v>
                      </c:pt>
                      <c:pt idx="6953">
                        <c:v>11.1248</c:v>
                      </c:pt>
                      <c:pt idx="6954">
                        <c:v>11.1264</c:v>
                      </c:pt>
                      <c:pt idx="6955">
                        <c:v>11.128</c:v>
                      </c:pt>
                      <c:pt idx="6956">
                        <c:v>11.1296</c:v>
                      </c:pt>
                      <c:pt idx="6957">
                        <c:v>11.1312</c:v>
                      </c:pt>
                      <c:pt idx="6958">
                        <c:v>11.132800000000001</c:v>
                      </c:pt>
                      <c:pt idx="6959">
                        <c:v>11.134400000000001</c:v>
                      </c:pt>
                      <c:pt idx="6960">
                        <c:v>11.136000000000001</c:v>
                      </c:pt>
                      <c:pt idx="6961">
                        <c:v>11.137600000000001</c:v>
                      </c:pt>
                      <c:pt idx="6962">
                        <c:v>11.139200000000001</c:v>
                      </c:pt>
                      <c:pt idx="6963">
                        <c:v>11.1408</c:v>
                      </c:pt>
                      <c:pt idx="6964">
                        <c:v>11.1424</c:v>
                      </c:pt>
                      <c:pt idx="6965">
                        <c:v>11.144</c:v>
                      </c:pt>
                      <c:pt idx="6966">
                        <c:v>11.1456</c:v>
                      </c:pt>
                      <c:pt idx="6967">
                        <c:v>11.1472</c:v>
                      </c:pt>
                      <c:pt idx="6968">
                        <c:v>11.148800000000001</c:v>
                      </c:pt>
                      <c:pt idx="6969">
                        <c:v>11.150400000000001</c:v>
                      </c:pt>
                      <c:pt idx="6970">
                        <c:v>11.152000000000001</c:v>
                      </c:pt>
                      <c:pt idx="6971">
                        <c:v>11.153600000000001</c:v>
                      </c:pt>
                      <c:pt idx="6972">
                        <c:v>11.155200000000001</c:v>
                      </c:pt>
                      <c:pt idx="6973">
                        <c:v>11.1568</c:v>
                      </c:pt>
                      <c:pt idx="6974">
                        <c:v>11.1584</c:v>
                      </c:pt>
                      <c:pt idx="6975">
                        <c:v>11.16</c:v>
                      </c:pt>
                      <c:pt idx="6976">
                        <c:v>11.1616</c:v>
                      </c:pt>
                      <c:pt idx="6977">
                        <c:v>11.1632</c:v>
                      </c:pt>
                      <c:pt idx="6978">
                        <c:v>11.164800000000001</c:v>
                      </c:pt>
                      <c:pt idx="6979">
                        <c:v>11.166400000000001</c:v>
                      </c:pt>
                      <c:pt idx="6980">
                        <c:v>11.168000000000001</c:v>
                      </c:pt>
                      <c:pt idx="6981">
                        <c:v>11.169600000000001</c:v>
                      </c:pt>
                      <c:pt idx="6982">
                        <c:v>11.171200000000001</c:v>
                      </c:pt>
                      <c:pt idx="6983">
                        <c:v>11.172800000000001</c:v>
                      </c:pt>
                      <c:pt idx="6984">
                        <c:v>11.1744</c:v>
                      </c:pt>
                      <c:pt idx="6985">
                        <c:v>11.176</c:v>
                      </c:pt>
                      <c:pt idx="6986">
                        <c:v>11.1776</c:v>
                      </c:pt>
                      <c:pt idx="6987">
                        <c:v>11.1792</c:v>
                      </c:pt>
                      <c:pt idx="6988">
                        <c:v>11.180800000000001</c:v>
                      </c:pt>
                      <c:pt idx="6989">
                        <c:v>11.182400000000001</c:v>
                      </c:pt>
                      <c:pt idx="6990">
                        <c:v>11.184000000000001</c:v>
                      </c:pt>
                      <c:pt idx="6991">
                        <c:v>11.185600000000001</c:v>
                      </c:pt>
                      <c:pt idx="6992">
                        <c:v>11.187200000000001</c:v>
                      </c:pt>
                      <c:pt idx="6993">
                        <c:v>11.188800000000001</c:v>
                      </c:pt>
                      <c:pt idx="6994">
                        <c:v>11.1904</c:v>
                      </c:pt>
                      <c:pt idx="6995">
                        <c:v>11.192</c:v>
                      </c:pt>
                      <c:pt idx="6996">
                        <c:v>11.1936</c:v>
                      </c:pt>
                      <c:pt idx="6997">
                        <c:v>11.1952</c:v>
                      </c:pt>
                      <c:pt idx="6998">
                        <c:v>11.196800000000001</c:v>
                      </c:pt>
                      <c:pt idx="6999">
                        <c:v>11.198400000000001</c:v>
                      </c:pt>
                      <c:pt idx="7000">
                        <c:v>11.200000000000001</c:v>
                      </c:pt>
                      <c:pt idx="7001">
                        <c:v>11.201600000000001</c:v>
                      </c:pt>
                      <c:pt idx="7002">
                        <c:v>11.203200000000001</c:v>
                      </c:pt>
                      <c:pt idx="7003">
                        <c:v>11.204800000000001</c:v>
                      </c:pt>
                      <c:pt idx="7004">
                        <c:v>11.2064</c:v>
                      </c:pt>
                      <c:pt idx="7005">
                        <c:v>11.208</c:v>
                      </c:pt>
                      <c:pt idx="7006">
                        <c:v>11.2096</c:v>
                      </c:pt>
                      <c:pt idx="7007">
                        <c:v>11.2112</c:v>
                      </c:pt>
                      <c:pt idx="7008">
                        <c:v>11.2128</c:v>
                      </c:pt>
                      <c:pt idx="7009">
                        <c:v>11.214400000000001</c:v>
                      </c:pt>
                      <c:pt idx="7010">
                        <c:v>11.216000000000001</c:v>
                      </c:pt>
                      <c:pt idx="7011">
                        <c:v>11.217600000000001</c:v>
                      </c:pt>
                      <c:pt idx="7012">
                        <c:v>11.219200000000001</c:v>
                      </c:pt>
                      <c:pt idx="7013">
                        <c:v>11.220800000000001</c:v>
                      </c:pt>
                      <c:pt idx="7014">
                        <c:v>11.2224</c:v>
                      </c:pt>
                      <c:pt idx="7015">
                        <c:v>11.224</c:v>
                      </c:pt>
                      <c:pt idx="7016">
                        <c:v>11.2256</c:v>
                      </c:pt>
                      <c:pt idx="7017">
                        <c:v>11.2272</c:v>
                      </c:pt>
                      <c:pt idx="7018">
                        <c:v>11.2288</c:v>
                      </c:pt>
                      <c:pt idx="7019">
                        <c:v>11.230400000000001</c:v>
                      </c:pt>
                      <c:pt idx="7020">
                        <c:v>11.232000000000001</c:v>
                      </c:pt>
                      <c:pt idx="7021">
                        <c:v>11.233600000000001</c:v>
                      </c:pt>
                      <c:pt idx="7022">
                        <c:v>11.235200000000001</c:v>
                      </c:pt>
                      <c:pt idx="7023">
                        <c:v>11.236800000000001</c:v>
                      </c:pt>
                      <c:pt idx="7024">
                        <c:v>11.2384</c:v>
                      </c:pt>
                      <c:pt idx="7025">
                        <c:v>11.24</c:v>
                      </c:pt>
                      <c:pt idx="7026">
                        <c:v>11.2416</c:v>
                      </c:pt>
                      <c:pt idx="7027">
                        <c:v>11.2432</c:v>
                      </c:pt>
                      <c:pt idx="7028">
                        <c:v>11.2448</c:v>
                      </c:pt>
                      <c:pt idx="7029">
                        <c:v>11.246400000000001</c:v>
                      </c:pt>
                      <c:pt idx="7030">
                        <c:v>11.248000000000001</c:v>
                      </c:pt>
                      <c:pt idx="7031">
                        <c:v>11.249600000000001</c:v>
                      </c:pt>
                      <c:pt idx="7032">
                        <c:v>11.251200000000001</c:v>
                      </c:pt>
                      <c:pt idx="7033">
                        <c:v>11.252800000000001</c:v>
                      </c:pt>
                      <c:pt idx="7034">
                        <c:v>11.2544</c:v>
                      </c:pt>
                      <c:pt idx="7035">
                        <c:v>11.256</c:v>
                      </c:pt>
                      <c:pt idx="7036">
                        <c:v>11.2576</c:v>
                      </c:pt>
                      <c:pt idx="7037">
                        <c:v>11.2592</c:v>
                      </c:pt>
                      <c:pt idx="7038">
                        <c:v>11.2608</c:v>
                      </c:pt>
                      <c:pt idx="7039">
                        <c:v>11.262400000000001</c:v>
                      </c:pt>
                      <c:pt idx="7040">
                        <c:v>11.264000000000001</c:v>
                      </c:pt>
                      <c:pt idx="7041">
                        <c:v>11.265600000000001</c:v>
                      </c:pt>
                      <c:pt idx="7042">
                        <c:v>11.267200000000001</c:v>
                      </c:pt>
                      <c:pt idx="7043">
                        <c:v>11.268800000000001</c:v>
                      </c:pt>
                      <c:pt idx="7044">
                        <c:v>11.2704</c:v>
                      </c:pt>
                      <c:pt idx="7045">
                        <c:v>11.272</c:v>
                      </c:pt>
                      <c:pt idx="7046">
                        <c:v>11.2736</c:v>
                      </c:pt>
                      <c:pt idx="7047">
                        <c:v>11.2752</c:v>
                      </c:pt>
                      <c:pt idx="7048">
                        <c:v>11.2768</c:v>
                      </c:pt>
                      <c:pt idx="7049">
                        <c:v>11.278400000000001</c:v>
                      </c:pt>
                      <c:pt idx="7050">
                        <c:v>11.280000000000001</c:v>
                      </c:pt>
                      <c:pt idx="7051">
                        <c:v>11.281600000000001</c:v>
                      </c:pt>
                      <c:pt idx="7052">
                        <c:v>11.283200000000001</c:v>
                      </c:pt>
                      <c:pt idx="7053">
                        <c:v>11.284800000000001</c:v>
                      </c:pt>
                      <c:pt idx="7054">
                        <c:v>11.2864</c:v>
                      </c:pt>
                      <c:pt idx="7055">
                        <c:v>11.288</c:v>
                      </c:pt>
                      <c:pt idx="7056">
                        <c:v>11.2896</c:v>
                      </c:pt>
                      <c:pt idx="7057">
                        <c:v>11.2912</c:v>
                      </c:pt>
                      <c:pt idx="7058">
                        <c:v>11.2928</c:v>
                      </c:pt>
                      <c:pt idx="7059">
                        <c:v>11.294400000000001</c:v>
                      </c:pt>
                      <c:pt idx="7060">
                        <c:v>11.296000000000001</c:v>
                      </c:pt>
                      <c:pt idx="7061">
                        <c:v>11.297600000000001</c:v>
                      </c:pt>
                      <c:pt idx="7062">
                        <c:v>11.299200000000001</c:v>
                      </c:pt>
                      <c:pt idx="7063">
                        <c:v>11.300800000000001</c:v>
                      </c:pt>
                      <c:pt idx="7064">
                        <c:v>11.3024</c:v>
                      </c:pt>
                      <c:pt idx="7065">
                        <c:v>11.304</c:v>
                      </c:pt>
                      <c:pt idx="7066">
                        <c:v>11.3056</c:v>
                      </c:pt>
                      <c:pt idx="7067">
                        <c:v>11.3072</c:v>
                      </c:pt>
                      <c:pt idx="7068">
                        <c:v>11.3088</c:v>
                      </c:pt>
                      <c:pt idx="7069">
                        <c:v>11.310400000000001</c:v>
                      </c:pt>
                      <c:pt idx="7070">
                        <c:v>11.312000000000001</c:v>
                      </c:pt>
                      <c:pt idx="7071">
                        <c:v>11.313600000000001</c:v>
                      </c:pt>
                      <c:pt idx="7072">
                        <c:v>11.315200000000001</c:v>
                      </c:pt>
                      <c:pt idx="7073">
                        <c:v>11.316800000000001</c:v>
                      </c:pt>
                      <c:pt idx="7074">
                        <c:v>11.3184</c:v>
                      </c:pt>
                      <c:pt idx="7075">
                        <c:v>11.32</c:v>
                      </c:pt>
                      <c:pt idx="7076">
                        <c:v>11.3216</c:v>
                      </c:pt>
                      <c:pt idx="7077">
                        <c:v>11.3232</c:v>
                      </c:pt>
                      <c:pt idx="7078">
                        <c:v>11.3248</c:v>
                      </c:pt>
                      <c:pt idx="7079">
                        <c:v>11.326400000000001</c:v>
                      </c:pt>
                      <c:pt idx="7080">
                        <c:v>11.328000000000001</c:v>
                      </c:pt>
                      <c:pt idx="7081">
                        <c:v>11.329600000000001</c:v>
                      </c:pt>
                      <c:pt idx="7082">
                        <c:v>11.331200000000001</c:v>
                      </c:pt>
                      <c:pt idx="7083">
                        <c:v>11.332800000000001</c:v>
                      </c:pt>
                      <c:pt idx="7084">
                        <c:v>11.3344</c:v>
                      </c:pt>
                      <c:pt idx="7085">
                        <c:v>11.336</c:v>
                      </c:pt>
                      <c:pt idx="7086">
                        <c:v>11.3376</c:v>
                      </c:pt>
                      <c:pt idx="7087">
                        <c:v>11.3392</c:v>
                      </c:pt>
                      <c:pt idx="7088">
                        <c:v>11.3408</c:v>
                      </c:pt>
                      <c:pt idx="7089">
                        <c:v>11.342400000000001</c:v>
                      </c:pt>
                      <c:pt idx="7090">
                        <c:v>11.344000000000001</c:v>
                      </c:pt>
                      <c:pt idx="7091">
                        <c:v>11.345600000000001</c:v>
                      </c:pt>
                      <c:pt idx="7092">
                        <c:v>11.347200000000001</c:v>
                      </c:pt>
                      <c:pt idx="7093">
                        <c:v>11.348800000000001</c:v>
                      </c:pt>
                      <c:pt idx="7094">
                        <c:v>11.3504</c:v>
                      </c:pt>
                      <c:pt idx="7095">
                        <c:v>11.352</c:v>
                      </c:pt>
                      <c:pt idx="7096">
                        <c:v>11.3536</c:v>
                      </c:pt>
                      <c:pt idx="7097">
                        <c:v>11.3552</c:v>
                      </c:pt>
                      <c:pt idx="7098">
                        <c:v>11.3568</c:v>
                      </c:pt>
                      <c:pt idx="7099">
                        <c:v>11.358400000000001</c:v>
                      </c:pt>
                      <c:pt idx="7100">
                        <c:v>11.360000000000001</c:v>
                      </c:pt>
                      <c:pt idx="7101">
                        <c:v>11.361600000000001</c:v>
                      </c:pt>
                      <c:pt idx="7102">
                        <c:v>11.363200000000001</c:v>
                      </c:pt>
                      <c:pt idx="7103">
                        <c:v>11.364800000000001</c:v>
                      </c:pt>
                      <c:pt idx="7104">
                        <c:v>11.366400000000001</c:v>
                      </c:pt>
                      <c:pt idx="7105">
                        <c:v>11.368</c:v>
                      </c:pt>
                      <c:pt idx="7106">
                        <c:v>11.3696</c:v>
                      </c:pt>
                      <c:pt idx="7107">
                        <c:v>11.3712</c:v>
                      </c:pt>
                      <c:pt idx="7108">
                        <c:v>11.3728</c:v>
                      </c:pt>
                      <c:pt idx="7109">
                        <c:v>11.374400000000001</c:v>
                      </c:pt>
                      <c:pt idx="7110">
                        <c:v>11.376000000000001</c:v>
                      </c:pt>
                      <c:pt idx="7111">
                        <c:v>11.377600000000001</c:v>
                      </c:pt>
                      <c:pt idx="7112">
                        <c:v>11.379200000000001</c:v>
                      </c:pt>
                      <c:pt idx="7113">
                        <c:v>11.380800000000001</c:v>
                      </c:pt>
                      <c:pt idx="7114">
                        <c:v>11.382400000000001</c:v>
                      </c:pt>
                      <c:pt idx="7115">
                        <c:v>11.384</c:v>
                      </c:pt>
                      <c:pt idx="7116">
                        <c:v>11.3856</c:v>
                      </c:pt>
                      <c:pt idx="7117">
                        <c:v>11.3872</c:v>
                      </c:pt>
                      <c:pt idx="7118">
                        <c:v>11.3888</c:v>
                      </c:pt>
                      <c:pt idx="7119">
                        <c:v>11.390400000000001</c:v>
                      </c:pt>
                      <c:pt idx="7120">
                        <c:v>11.392000000000001</c:v>
                      </c:pt>
                      <c:pt idx="7121">
                        <c:v>11.393600000000001</c:v>
                      </c:pt>
                      <c:pt idx="7122">
                        <c:v>11.395200000000001</c:v>
                      </c:pt>
                      <c:pt idx="7123">
                        <c:v>11.396800000000001</c:v>
                      </c:pt>
                      <c:pt idx="7124">
                        <c:v>11.398400000000001</c:v>
                      </c:pt>
                      <c:pt idx="7125">
                        <c:v>11.4</c:v>
                      </c:pt>
                      <c:pt idx="7126">
                        <c:v>11.4016</c:v>
                      </c:pt>
                      <c:pt idx="7127">
                        <c:v>11.4032</c:v>
                      </c:pt>
                      <c:pt idx="7128">
                        <c:v>11.4048</c:v>
                      </c:pt>
                      <c:pt idx="7129">
                        <c:v>11.406400000000001</c:v>
                      </c:pt>
                      <c:pt idx="7130">
                        <c:v>11.408000000000001</c:v>
                      </c:pt>
                      <c:pt idx="7131">
                        <c:v>11.409600000000001</c:v>
                      </c:pt>
                      <c:pt idx="7132">
                        <c:v>11.411200000000001</c:v>
                      </c:pt>
                      <c:pt idx="7133">
                        <c:v>11.412800000000001</c:v>
                      </c:pt>
                      <c:pt idx="7134">
                        <c:v>11.414400000000001</c:v>
                      </c:pt>
                      <c:pt idx="7135">
                        <c:v>11.416</c:v>
                      </c:pt>
                      <c:pt idx="7136">
                        <c:v>11.4176</c:v>
                      </c:pt>
                      <c:pt idx="7137">
                        <c:v>11.4192</c:v>
                      </c:pt>
                      <c:pt idx="7138">
                        <c:v>11.4208</c:v>
                      </c:pt>
                      <c:pt idx="7139">
                        <c:v>11.4224</c:v>
                      </c:pt>
                      <c:pt idx="7140">
                        <c:v>11.424000000000001</c:v>
                      </c:pt>
                      <c:pt idx="7141">
                        <c:v>11.425600000000001</c:v>
                      </c:pt>
                      <c:pt idx="7142">
                        <c:v>11.427200000000001</c:v>
                      </c:pt>
                      <c:pt idx="7143">
                        <c:v>11.428800000000001</c:v>
                      </c:pt>
                      <c:pt idx="7144">
                        <c:v>11.430400000000001</c:v>
                      </c:pt>
                      <c:pt idx="7145">
                        <c:v>11.432</c:v>
                      </c:pt>
                      <c:pt idx="7146">
                        <c:v>11.4336</c:v>
                      </c:pt>
                      <c:pt idx="7147">
                        <c:v>11.4352</c:v>
                      </c:pt>
                      <c:pt idx="7148">
                        <c:v>11.4368</c:v>
                      </c:pt>
                      <c:pt idx="7149">
                        <c:v>11.4384</c:v>
                      </c:pt>
                      <c:pt idx="7150">
                        <c:v>11.440000000000001</c:v>
                      </c:pt>
                      <c:pt idx="7151">
                        <c:v>11.441600000000001</c:v>
                      </c:pt>
                      <c:pt idx="7152">
                        <c:v>11.443200000000001</c:v>
                      </c:pt>
                      <c:pt idx="7153">
                        <c:v>11.444800000000001</c:v>
                      </c:pt>
                      <c:pt idx="7154">
                        <c:v>11.446400000000001</c:v>
                      </c:pt>
                      <c:pt idx="7155">
                        <c:v>11.448</c:v>
                      </c:pt>
                      <c:pt idx="7156">
                        <c:v>11.4496</c:v>
                      </c:pt>
                      <c:pt idx="7157">
                        <c:v>11.4512</c:v>
                      </c:pt>
                      <c:pt idx="7158">
                        <c:v>11.4528</c:v>
                      </c:pt>
                      <c:pt idx="7159">
                        <c:v>11.4544</c:v>
                      </c:pt>
                      <c:pt idx="7160">
                        <c:v>11.456000000000001</c:v>
                      </c:pt>
                      <c:pt idx="7161">
                        <c:v>11.457600000000001</c:v>
                      </c:pt>
                      <c:pt idx="7162">
                        <c:v>11.459200000000001</c:v>
                      </c:pt>
                      <c:pt idx="7163">
                        <c:v>11.460800000000001</c:v>
                      </c:pt>
                      <c:pt idx="7164">
                        <c:v>11.462400000000001</c:v>
                      </c:pt>
                      <c:pt idx="7165">
                        <c:v>11.464</c:v>
                      </c:pt>
                      <c:pt idx="7166">
                        <c:v>11.4656</c:v>
                      </c:pt>
                      <c:pt idx="7167">
                        <c:v>11.4672</c:v>
                      </c:pt>
                      <c:pt idx="7168">
                        <c:v>11.4688</c:v>
                      </c:pt>
                      <c:pt idx="7169">
                        <c:v>11.4704</c:v>
                      </c:pt>
                      <c:pt idx="7170">
                        <c:v>11.472000000000001</c:v>
                      </c:pt>
                      <c:pt idx="7171">
                        <c:v>11.473600000000001</c:v>
                      </c:pt>
                      <c:pt idx="7172">
                        <c:v>11.475200000000001</c:v>
                      </c:pt>
                      <c:pt idx="7173">
                        <c:v>11.476800000000001</c:v>
                      </c:pt>
                      <c:pt idx="7174">
                        <c:v>11.478400000000001</c:v>
                      </c:pt>
                      <c:pt idx="7175">
                        <c:v>11.48</c:v>
                      </c:pt>
                      <c:pt idx="7176">
                        <c:v>11.4816</c:v>
                      </c:pt>
                      <c:pt idx="7177">
                        <c:v>11.4832</c:v>
                      </c:pt>
                      <c:pt idx="7178">
                        <c:v>11.4848</c:v>
                      </c:pt>
                      <c:pt idx="7179">
                        <c:v>11.4864</c:v>
                      </c:pt>
                      <c:pt idx="7180">
                        <c:v>11.488000000000001</c:v>
                      </c:pt>
                      <c:pt idx="7181">
                        <c:v>11.489600000000001</c:v>
                      </c:pt>
                      <c:pt idx="7182">
                        <c:v>11.491200000000001</c:v>
                      </c:pt>
                      <c:pt idx="7183">
                        <c:v>11.492800000000001</c:v>
                      </c:pt>
                      <c:pt idx="7184">
                        <c:v>11.494400000000001</c:v>
                      </c:pt>
                      <c:pt idx="7185">
                        <c:v>11.496</c:v>
                      </c:pt>
                      <c:pt idx="7186">
                        <c:v>11.4976</c:v>
                      </c:pt>
                      <c:pt idx="7187">
                        <c:v>11.4992</c:v>
                      </c:pt>
                      <c:pt idx="7188">
                        <c:v>11.5008</c:v>
                      </c:pt>
                      <c:pt idx="7189">
                        <c:v>11.5024</c:v>
                      </c:pt>
                      <c:pt idx="7190">
                        <c:v>11.504000000000001</c:v>
                      </c:pt>
                      <c:pt idx="7191">
                        <c:v>11.505600000000001</c:v>
                      </c:pt>
                      <c:pt idx="7192">
                        <c:v>11.507200000000001</c:v>
                      </c:pt>
                      <c:pt idx="7193">
                        <c:v>11.508800000000001</c:v>
                      </c:pt>
                      <c:pt idx="7194">
                        <c:v>11.510400000000001</c:v>
                      </c:pt>
                      <c:pt idx="7195">
                        <c:v>11.512</c:v>
                      </c:pt>
                      <c:pt idx="7196">
                        <c:v>11.5136</c:v>
                      </c:pt>
                      <c:pt idx="7197">
                        <c:v>11.5152</c:v>
                      </c:pt>
                      <c:pt idx="7198">
                        <c:v>11.5168</c:v>
                      </c:pt>
                      <c:pt idx="7199">
                        <c:v>11.5184</c:v>
                      </c:pt>
                      <c:pt idx="7200">
                        <c:v>11.520000000000001</c:v>
                      </c:pt>
                      <c:pt idx="7201">
                        <c:v>11.521600000000001</c:v>
                      </c:pt>
                      <c:pt idx="7202">
                        <c:v>11.523200000000001</c:v>
                      </c:pt>
                      <c:pt idx="7203">
                        <c:v>11.524800000000001</c:v>
                      </c:pt>
                      <c:pt idx="7204">
                        <c:v>11.526400000000001</c:v>
                      </c:pt>
                      <c:pt idx="7205">
                        <c:v>11.528</c:v>
                      </c:pt>
                      <c:pt idx="7206">
                        <c:v>11.5296</c:v>
                      </c:pt>
                      <c:pt idx="7207">
                        <c:v>11.5312</c:v>
                      </c:pt>
                      <c:pt idx="7208">
                        <c:v>11.5328</c:v>
                      </c:pt>
                      <c:pt idx="7209">
                        <c:v>11.5344</c:v>
                      </c:pt>
                      <c:pt idx="7210">
                        <c:v>11.536000000000001</c:v>
                      </c:pt>
                      <c:pt idx="7211">
                        <c:v>11.537600000000001</c:v>
                      </c:pt>
                      <c:pt idx="7212">
                        <c:v>11.539200000000001</c:v>
                      </c:pt>
                      <c:pt idx="7213">
                        <c:v>11.540800000000001</c:v>
                      </c:pt>
                      <c:pt idx="7214">
                        <c:v>11.542400000000001</c:v>
                      </c:pt>
                      <c:pt idx="7215">
                        <c:v>11.544</c:v>
                      </c:pt>
                      <c:pt idx="7216">
                        <c:v>11.5456</c:v>
                      </c:pt>
                      <c:pt idx="7217">
                        <c:v>11.5472</c:v>
                      </c:pt>
                      <c:pt idx="7218">
                        <c:v>11.5488</c:v>
                      </c:pt>
                      <c:pt idx="7219">
                        <c:v>11.5504</c:v>
                      </c:pt>
                      <c:pt idx="7220">
                        <c:v>11.552000000000001</c:v>
                      </c:pt>
                      <c:pt idx="7221">
                        <c:v>11.553600000000001</c:v>
                      </c:pt>
                      <c:pt idx="7222">
                        <c:v>11.555200000000001</c:v>
                      </c:pt>
                      <c:pt idx="7223">
                        <c:v>11.556800000000001</c:v>
                      </c:pt>
                      <c:pt idx="7224">
                        <c:v>11.558400000000001</c:v>
                      </c:pt>
                      <c:pt idx="7225">
                        <c:v>11.56</c:v>
                      </c:pt>
                      <c:pt idx="7226">
                        <c:v>11.5616</c:v>
                      </c:pt>
                      <c:pt idx="7227">
                        <c:v>11.5632</c:v>
                      </c:pt>
                      <c:pt idx="7228">
                        <c:v>11.5648</c:v>
                      </c:pt>
                      <c:pt idx="7229">
                        <c:v>11.5664</c:v>
                      </c:pt>
                      <c:pt idx="7230">
                        <c:v>11.568000000000001</c:v>
                      </c:pt>
                      <c:pt idx="7231">
                        <c:v>11.569600000000001</c:v>
                      </c:pt>
                      <c:pt idx="7232">
                        <c:v>11.571200000000001</c:v>
                      </c:pt>
                      <c:pt idx="7233">
                        <c:v>11.572800000000001</c:v>
                      </c:pt>
                      <c:pt idx="7234">
                        <c:v>11.574400000000001</c:v>
                      </c:pt>
                      <c:pt idx="7235">
                        <c:v>11.576000000000001</c:v>
                      </c:pt>
                      <c:pt idx="7236">
                        <c:v>11.5776</c:v>
                      </c:pt>
                      <c:pt idx="7237">
                        <c:v>11.5792</c:v>
                      </c:pt>
                      <c:pt idx="7238">
                        <c:v>11.5808</c:v>
                      </c:pt>
                      <c:pt idx="7239">
                        <c:v>11.5824</c:v>
                      </c:pt>
                      <c:pt idx="7240">
                        <c:v>11.584000000000001</c:v>
                      </c:pt>
                      <c:pt idx="7241">
                        <c:v>11.585600000000001</c:v>
                      </c:pt>
                      <c:pt idx="7242">
                        <c:v>11.587200000000001</c:v>
                      </c:pt>
                      <c:pt idx="7243">
                        <c:v>11.588800000000001</c:v>
                      </c:pt>
                      <c:pt idx="7244">
                        <c:v>11.590400000000001</c:v>
                      </c:pt>
                      <c:pt idx="7245">
                        <c:v>11.592000000000001</c:v>
                      </c:pt>
                      <c:pt idx="7246">
                        <c:v>11.5936</c:v>
                      </c:pt>
                      <c:pt idx="7247">
                        <c:v>11.5952</c:v>
                      </c:pt>
                      <c:pt idx="7248">
                        <c:v>11.5968</c:v>
                      </c:pt>
                      <c:pt idx="7249">
                        <c:v>11.5984</c:v>
                      </c:pt>
                      <c:pt idx="7250">
                        <c:v>11.600000000000001</c:v>
                      </c:pt>
                      <c:pt idx="7251">
                        <c:v>11.601600000000001</c:v>
                      </c:pt>
                      <c:pt idx="7252">
                        <c:v>11.603200000000001</c:v>
                      </c:pt>
                      <c:pt idx="7253">
                        <c:v>11.604800000000001</c:v>
                      </c:pt>
                      <c:pt idx="7254">
                        <c:v>11.606400000000001</c:v>
                      </c:pt>
                      <c:pt idx="7255">
                        <c:v>11.608000000000001</c:v>
                      </c:pt>
                      <c:pt idx="7256">
                        <c:v>11.6096</c:v>
                      </c:pt>
                      <c:pt idx="7257">
                        <c:v>11.6112</c:v>
                      </c:pt>
                      <c:pt idx="7258">
                        <c:v>11.6128</c:v>
                      </c:pt>
                      <c:pt idx="7259">
                        <c:v>11.6144</c:v>
                      </c:pt>
                      <c:pt idx="7260">
                        <c:v>11.616000000000001</c:v>
                      </c:pt>
                      <c:pt idx="7261">
                        <c:v>11.617600000000001</c:v>
                      </c:pt>
                      <c:pt idx="7262">
                        <c:v>11.619200000000001</c:v>
                      </c:pt>
                      <c:pt idx="7263">
                        <c:v>11.620800000000001</c:v>
                      </c:pt>
                      <c:pt idx="7264">
                        <c:v>11.622400000000001</c:v>
                      </c:pt>
                      <c:pt idx="7265">
                        <c:v>11.624000000000001</c:v>
                      </c:pt>
                      <c:pt idx="7266">
                        <c:v>11.6256</c:v>
                      </c:pt>
                      <c:pt idx="7267">
                        <c:v>11.6272</c:v>
                      </c:pt>
                      <c:pt idx="7268">
                        <c:v>11.6288</c:v>
                      </c:pt>
                      <c:pt idx="7269">
                        <c:v>11.6304</c:v>
                      </c:pt>
                      <c:pt idx="7270">
                        <c:v>11.632</c:v>
                      </c:pt>
                      <c:pt idx="7271">
                        <c:v>11.633600000000001</c:v>
                      </c:pt>
                      <c:pt idx="7272">
                        <c:v>11.635200000000001</c:v>
                      </c:pt>
                      <c:pt idx="7273">
                        <c:v>11.636800000000001</c:v>
                      </c:pt>
                      <c:pt idx="7274">
                        <c:v>11.638400000000001</c:v>
                      </c:pt>
                      <c:pt idx="7275">
                        <c:v>11.64</c:v>
                      </c:pt>
                      <c:pt idx="7276">
                        <c:v>11.6416</c:v>
                      </c:pt>
                      <c:pt idx="7277">
                        <c:v>11.6432</c:v>
                      </c:pt>
                      <c:pt idx="7278">
                        <c:v>11.6448</c:v>
                      </c:pt>
                      <c:pt idx="7279">
                        <c:v>11.6464</c:v>
                      </c:pt>
                      <c:pt idx="7280">
                        <c:v>11.648</c:v>
                      </c:pt>
                      <c:pt idx="7281">
                        <c:v>11.649600000000001</c:v>
                      </c:pt>
                      <c:pt idx="7282">
                        <c:v>11.651200000000001</c:v>
                      </c:pt>
                      <c:pt idx="7283">
                        <c:v>11.652800000000001</c:v>
                      </c:pt>
                      <c:pt idx="7284">
                        <c:v>11.654400000000001</c:v>
                      </c:pt>
                      <c:pt idx="7285">
                        <c:v>11.656000000000001</c:v>
                      </c:pt>
                      <c:pt idx="7286">
                        <c:v>11.6576</c:v>
                      </c:pt>
                      <c:pt idx="7287">
                        <c:v>11.6592</c:v>
                      </c:pt>
                      <c:pt idx="7288">
                        <c:v>11.6608</c:v>
                      </c:pt>
                      <c:pt idx="7289">
                        <c:v>11.6624</c:v>
                      </c:pt>
                      <c:pt idx="7290">
                        <c:v>11.664</c:v>
                      </c:pt>
                      <c:pt idx="7291">
                        <c:v>11.665600000000001</c:v>
                      </c:pt>
                      <c:pt idx="7292">
                        <c:v>11.667200000000001</c:v>
                      </c:pt>
                      <c:pt idx="7293">
                        <c:v>11.668800000000001</c:v>
                      </c:pt>
                      <c:pt idx="7294">
                        <c:v>11.670400000000001</c:v>
                      </c:pt>
                      <c:pt idx="7295">
                        <c:v>11.672000000000001</c:v>
                      </c:pt>
                      <c:pt idx="7296">
                        <c:v>11.6736</c:v>
                      </c:pt>
                      <c:pt idx="7297">
                        <c:v>11.6752</c:v>
                      </c:pt>
                      <c:pt idx="7298">
                        <c:v>11.6768</c:v>
                      </c:pt>
                      <c:pt idx="7299">
                        <c:v>11.6784</c:v>
                      </c:pt>
                      <c:pt idx="7300">
                        <c:v>11.68</c:v>
                      </c:pt>
                      <c:pt idx="7301">
                        <c:v>11.681600000000001</c:v>
                      </c:pt>
                      <c:pt idx="7302">
                        <c:v>11.683200000000001</c:v>
                      </c:pt>
                      <c:pt idx="7303">
                        <c:v>11.684800000000001</c:v>
                      </c:pt>
                      <c:pt idx="7304">
                        <c:v>11.686400000000001</c:v>
                      </c:pt>
                      <c:pt idx="7305">
                        <c:v>11.688000000000001</c:v>
                      </c:pt>
                      <c:pt idx="7306">
                        <c:v>11.6896</c:v>
                      </c:pt>
                      <c:pt idx="7307">
                        <c:v>11.6912</c:v>
                      </c:pt>
                      <c:pt idx="7308">
                        <c:v>11.6928</c:v>
                      </c:pt>
                      <c:pt idx="7309">
                        <c:v>11.6944</c:v>
                      </c:pt>
                      <c:pt idx="7310">
                        <c:v>11.696</c:v>
                      </c:pt>
                      <c:pt idx="7311">
                        <c:v>11.697600000000001</c:v>
                      </c:pt>
                      <c:pt idx="7312">
                        <c:v>11.699200000000001</c:v>
                      </c:pt>
                      <c:pt idx="7313">
                        <c:v>11.700800000000001</c:v>
                      </c:pt>
                      <c:pt idx="7314">
                        <c:v>11.702400000000001</c:v>
                      </c:pt>
                      <c:pt idx="7315">
                        <c:v>11.704000000000001</c:v>
                      </c:pt>
                      <c:pt idx="7316">
                        <c:v>11.7056</c:v>
                      </c:pt>
                      <c:pt idx="7317">
                        <c:v>11.7072</c:v>
                      </c:pt>
                      <c:pt idx="7318">
                        <c:v>11.7088</c:v>
                      </c:pt>
                      <c:pt idx="7319">
                        <c:v>11.7104</c:v>
                      </c:pt>
                      <c:pt idx="7320">
                        <c:v>11.712</c:v>
                      </c:pt>
                      <c:pt idx="7321">
                        <c:v>11.713600000000001</c:v>
                      </c:pt>
                      <c:pt idx="7322">
                        <c:v>11.715200000000001</c:v>
                      </c:pt>
                      <c:pt idx="7323">
                        <c:v>11.716800000000001</c:v>
                      </c:pt>
                      <c:pt idx="7324">
                        <c:v>11.718400000000001</c:v>
                      </c:pt>
                      <c:pt idx="7325">
                        <c:v>11.72</c:v>
                      </c:pt>
                      <c:pt idx="7326">
                        <c:v>11.7216</c:v>
                      </c:pt>
                      <c:pt idx="7327">
                        <c:v>11.7232</c:v>
                      </c:pt>
                      <c:pt idx="7328">
                        <c:v>11.7248</c:v>
                      </c:pt>
                      <c:pt idx="7329">
                        <c:v>11.7264</c:v>
                      </c:pt>
                      <c:pt idx="7330">
                        <c:v>11.728</c:v>
                      </c:pt>
                      <c:pt idx="7331">
                        <c:v>11.729600000000001</c:v>
                      </c:pt>
                      <c:pt idx="7332">
                        <c:v>11.731200000000001</c:v>
                      </c:pt>
                      <c:pt idx="7333">
                        <c:v>11.732800000000001</c:v>
                      </c:pt>
                      <c:pt idx="7334">
                        <c:v>11.734400000000001</c:v>
                      </c:pt>
                      <c:pt idx="7335">
                        <c:v>11.736000000000001</c:v>
                      </c:pt>
                      <c:pt idx="7336">
                        <c:v>11.7376</c:v>
                      </c:pt>
                      <c:pt idx="7337">
                        <c:v>11.7392</c:v>
                      </c:pt>
                      <c:pt idx="7338">
                        <c:v>11.7408</c:v>
                      </c:pt>
                      <c:pt idx="7339">
                        <c:v>11.7424</c:v>
                      </c:pt>
                      <c:pt idx="7340">
                        <c:v>11.744</c:v>
                      </c:pt>
                      <c:pt idx="7341">
                        <c:v>11.745600000000001</c:v>
                      </c:pt>
                      <c:pt idx="7342">
                        <c:v>11.747200000000001</c:v>
                      </c:pt>
                      <c:pt idx="7343">
                        <c:v>11.748800000000001</c:v>
                      </c:pt>
                      <c:pt idx="7344">
                        <c:v>11.750400000000001</c:v>
                      </c:pt>
                      <c:pt idx="7345">
                        <c:v>11.752000000000001</c:v>
                      </c:pt>
                      <c:pt idx="7346">
                        <c:v>11.7536</c:v>
                      </c:pt>
                      <c:pt idx="7347">
                        <c:v>11.7552</c:v>
                      </c:pt>
                      <c:pt idx="7348">
                        <c:v>11.7568</c:v>
                      </c:pt>
                      <c:pt idx="7349">
                        <c:v>11.7584</c:v>
                      </c:pt>
                      <c:pt idx="7350">
                        <c:v>11.76</c:v>
                      </c:pt>
                      <c:pt idx="7351">
                        <c:v>11.761600000000001</c:v>
                      </c:pt>
                      <c:pt idx="7352">
                        <c:v>11.763200000000001</c:v>
                      </c:pt>
                      <c:pt idx="7353">
                        <c:v>11.764800000000001</c:v>
                      </c:pt>
                      <c:pt idx="7354">
                        <c:v>11.766400000000001</c:v>
                      </c:pt>
                      <c:pt idx="7355">
                        <c:v>11.768000000000001</c:v>
                      </c:pt>
                      <c:pt idx="7356">
                        <c:v>11.769600000000001</c:v>
                      </c:pt>
                      <c:pt idx="7357">
                        <c:v>11.7712</c:v>
                      </c:pt>
                      <c:pt idx="7358">
                        <c:v>11.7728</c:v>
                      </c:pt>
                      <c:pt idx="7359">
                        <c:v>11.7744</c:v>
                      </c:pt>
                      <c:pt idx="7360">
                        <c:v>11.776</c:v>
                      </c:pt>
                      <c:pt idx="7361">
                        <c:v>11.777600000000001</c:v>
                      </c:pt>
                      <c:pt idx="7362">
                        <c:v>11.779200000000001</c:v>
                      </c:pt>
                      <c:pt idx="7363">
                        <c:v>11.780800000000001</c:v>
                      </c:pt>
                      <c:pt idx="7364">
                        <c:v>11.782400000000001</c:v>
                      </c:pt>
                      <c:pt idx="7365">
                        <c:v>11.784000000000001</c:v>
                      </c:pt>
                      <c:pt idx="7366">
                        <c:v>11.785600000000001</c:v>
                      </c:pt>
                      <c:pt idx="7367">
                        <c:v>11.7872</c:v>
                      </c:pt>
                      <c:pt idx="7368">
                        <c:v>11.7888</c:v>
                      </c:pt>
                      <c:pt idx="7369">
                        <c:v>11.7904</c:v>
                      </c:pt>
                      <c:pt idx="7370">
                        <c:v>11.792</c:v>
                      </c:pt>
                      <c:pt idx="7371">
                        <c:v>11.793600000000001</c:v>
                      </c:pt>
                      <c:pt idx="7372">
                        <c:v>11.795200000000001</c:v>
                      </c:pt>
                      <c:pt idx="7373">
                        <c:v>11.796800000000001</c:v>
                      </c:pt>
                      <c:pt idx="7374">
                        <c:v>11.798400000000001</c:v>
                      </c:pt>
                      <c:pt idx="7375">
                        <c:v>11.8</c:v>
                      </c:pt>
                      <c:pt idx="7376">
                        <c:v>11.801600000000001</c:v>
                      </c:pt>
                      <c:pt idx="7377">
                        <c:v>11.8032</c:v>
                      </c:pt>
                      <c:pt idx="7378">
                        <c:v>11.8048</c:v>
                      </c:pt>
                      <c:pt idx="7379">
                        <c:v>11.8064</c:v>
                      </c:pt>
                      <c:pt idx="7380">
                        <c:v>11.808</c:v>
                      </c:pt>
                      <c:pt idx="7381">
                        <c:v>11.809600000000001</c:v>
                      </c:pt>
                      <c:pt idx="7382">
                        <c:v>11.811200000000001</c:v>
                      </c:pt>
                      <c:pt idx="7383">
                        <c:v>11.812800000000001</c:v>
                      </c:pt>
                      <c:pt idx="7384">
                        <c:v>11.814400000000001</c:v>
                      </c:pt>
                      <c:pt idx="7385">
                        <c:v>11.816000000000001</c:v>
                      </c:pt>
                      <c:pt idx="7386">
                        <c:v>11.817600000000001</c:v>
                      </c:pt>
                      <c:pt idx="7387">
                        <c:v>11.8192</c:v>
                      </c:pt>
                      <c:pt idx="7388">
                        <c:v>11.8208</c:v>
                      </c:pt>
                      <c:pt idx="7389">
                        <c:v>11.8224</c:v>
                      </c:pt>
                      <c:pt idx="7390">
                        <c:v>11.824</c:v>
                      </c:pt>
                      <c:pt idx="7391">
                        <c:v>11.825600000000001</c:v>
                      </c:pt>
                      <c:pt idx="7392">
                        <c:v>11.827200000000001</c:v>
                      </c:pt>
                      <c:pt idx="7393">
                        <c:v>11.828800000000001</c:v>
                      </c:pt>
                      <c:pt idx="7394">
                        <c:v>11.830400000000001</c:v>
                      </c:pt>
                      <c:pt idx="7395">
                        <c:v>11.832000000000001</c:v>
                      </c:pt>
                      <c:pt idx="7396">
                        <c:v>11.833600000000001</c:v>
                      </c:pt>
                      <c:pt idx="7397">
                        <c:v>11.8352</c:v>
                      </c:pt>
                      <c:pt idx="7398">
                        <c:v>11.8368</c:v>
                      </c:pt>
                      <c:pt idx="7399">
                        <c:v>11.8384</c:v>
                      </c:pt>
                      <c:pt idx="7400">
                        <c:v>11.84</c:v>
                      </c:pt>
                      <c:pt idx="7401">
                        <c:v>11.8416</c:v>
                      </c:pt>
                      <c:pt idx="7402">
                        <c:v>11.843200000000001</c:v>
                      </c:pt>
                      <c:pt idx="7403">
                        <c:v>11.844800000000001</c:v>
                      </c:pt>
                      <c:pt idx="7404">
                        <c:v>11.846400000000001</c:v>
                      </c:pt>
                      <c:pt idx="7405">
                        <c:v>11.848000000000001</c:v>
                      </c:pt>
                      <c:pt idx="7406">
                        <c:v>11.849600000000001</c:v>
                      </c:pt>
                      <c:pt idx="7407">
                        <c:v>11.8512</c:v>
                      </c:pt>
                      <c:pt idx="7408">
                        <c:v>11.8528</c:v>
                      </c:pt>
                      <c:pt idx="7409">
                        <c:v>11.8544</c:v>
                      </c:pt>
                      <c:pt idx="7410">
                        <c:v>11.856</c:v>
                      </c:pt>
                      <c:pt idx="7411">
                        <c:v>11.8576</c:v>
                      </c:pt>
                      <c:pt idx="7412">
                        <c:v>11.859200000000001</c:v>
                      </c:pt>
                      <c:pt idx="7413">
                        <c:v>11.860800000000001</c:v>
                      </c:pt>
                      <c:pt idx="7414">
                        <c:v>11.862400000000001</c:v>
                      </c:pt>
                      <c:pt idx="7415">
                        <c:v>11.864000000000001</c:v>
                      </c:pt>
                      <c:pt idx="7416">
                        <c:v>11.865600000000001</c:v>
                      </c:pt>
                      <c:pt idx="7417">
                        <c:v>11.8672</c:v>
                      </c:pt>
                      <c:pt idx="7418">
                        <c:v>11.8688</c:v>
                      </c:pt>
                      <c:pt idx="7419">
                        <c:v>11.8704</c:v>
                      </c:pt>
                      <c:pt idx="7420">
                        <c:v>11.872</c:v>
                      </c:pt>
                      <c:pt idx="7421">
                        <c:v>11.8736</c:v>
                      </c:pt>
                      <c:pt idx="7422">
                        <c:v>11.875200000000001</c:v>
                      </c:pt>
                      <c:pt idx="7423">
                        <c:v>11.876800000000001</c:v>
                      </c:pt>
                      <c:pt idx="7424">
                        <c:v>11.878400000000001</c:v>
                      </c:pt>
                      <c:pt idx="7425">
                        <c:v>11.88</c:v>
                      </c:pt>
                      <c:pt idx="7426">
                        <c:v>11.881600000000001</c:v>
                      </c:pt>
                      <c:pt idx="7427">
                        <c:v>11.8832</c:v>
                      </c:pt>
                      <c:pt idx="7428">
                        <c:v>11.8848</c:v>
                      </c:pt>
                      <c:pt idx="7429">
                        <c:v>11.8864</c:v>
                      </c:pt>
                      <c:pt idx="7430">
                        <c:v>11.888</c:v>
                      </c:pt>
                      <c:pt idx="7431">
                        <c:v>11.8896</c:v>
                      </c:pt>
                      <c:pt idx="7432">
                        <c:v>11.891200000000001</c:v>
                      </c:pt>
                      <c:pt idx="7433">
                        <c:v>11.892800000000001</c:v>
                      </c:pt>
                      <c:pt idx="7434">
                        <c:v>11.894400000000001</c:v>
                      </c:pt>
                      <c:pt idx="7435">
                        <c:v>11.896000000000001</c:v>
                      </c:pt>
                      <c:pt idx="7436">
                        <c:v>11.897600000000001</c:v>
                      </c:pt>
                      <c:pt idx="7437">
                        <c:v>11.8992</c:v>
                      </c:pt>
                      <c:pt idx="7438">
                        <c:v>11.9008</c:v>
                      </c:pt>
                      <c:pt idx="7439">
                        <c:v>11.9024</c:v>
                      </c:pt>
                      <c:pt idx="7440">
                        <c:v>11.904</c:v>
                      </c:pt>
                      <c:pt idx="7441">
                        <c:v>11.9056</c:v>
                      </c:pt>
                      <c:pt idx="7442">
                        <c:v>11.907200000000001</c:v>
                      </c:pt>
                      <c:pt idx="7443">
                        <c:v>11.908800000000001</c:v>
                      </c:pt>
                      <c:pt idx="7444">
                        <c:v>11.910400000000001</c:v>
                      </c:pt>
                      <c:pt idx="7445">
                        <c:v>11.912000000000001</c:v>
                      </c:pt>
                      <c:pt idx="7446">
                        <c:v>11.913600000000001</c:v>
                      </c:pt>
                      <c:pt idx="7447">
                        <c:v>11.9152</c:v>
                      </c:pt>
                      <c:pt idx="7448">
                        <c:v>11.9168</c:v>
                      </c:pt>
                      <c:pt idx="7449">
                        <c:v>11.9184</c:v>
                      </c:pt>
                      <c:pt idx="7450">
                        <c:v>11.92</c:v>
                      </c:pt>
                      <c:pt idx="7451">
                        <c:v>11.9216</c:v>
                      </c:pt>
                      <c:pt idx="7452">
                        <c:v>11.923200000000001</c:v>
                      </c:pt>
                      <c:pt idx="7453">
                        <c:v>11.924800000000001</c:v>
                      </c:pt>
                      <c:pt idx="7454">
                        <c:v>11.926400000000001</c:v>
                      </c:pt>
                      <c:pt idx="7455">
                        <c:v>11.928000000000001</c:v>
                      </c:pt>
                      <c:pt idx="7456">
                        <c:v>11.929600000000001</c:v>
                      </c:pt>
                      <c:pt idx="7457">
                        <c:v>11.9312</c:v>
                      </c:pt>
                      <c:pt idx="7458">
                        <c:v>11.9328</c:v>
                      </c:pt>
                      <c:pt idx="7459">
                        <c:v>11.9344</c:v>
                      </c:pt>
                      <c:pt idx="7460">
                        <c:v>11.936</c:v>
                      </c:pt>
                      <c:pt idx="7461">
                        <c:v>11.9376</c:v>
                      </c:pt>
                      <c:pt idx="7462">
                        <c:v>11.939200000000001</c:v>
                      </c:pt>
                      <c:pt idx="7463">
                        <c:v>11.940800000000001</c:v>
                      </c:pt>
                      <c:pt idx="7464">
                        <c:v>11.942400000000001</c:v>
                      </c:pt>
                      <c:pt idx="7465">
                        <c:v>11.944000000000001</c:v>
                      </c:pt>
                      <c:pt idx="7466">
                        <c:v>11.945600000000001</c:v>
                      </c:pt>
                      <c:pt idx="7467">
                        <c:v>11.9472</c:v>
                      </c:pt>
                      <c:pt idx="7468">
                        <c:v>11.9488</c:v>
                      </c:pt>
                      <c:pt idx="7469">
                        <c:v>11.9504</c:v>
                      </c:pt>
                      <c:pt idx="7470">
                        <c:v>11.952</c:v>
                      </c:pt>
                      <c:pt idx="7471">
                        <c:v>11.9536</c:v>
                      </c:pt>
                      <c:pt idx="7472">
                        <c:v>11.955200000000001</c:v>
                      </c:pt>
                      <c:pt idx="7473">
                        <c:v>11.956800000000001</c:v>
                      </c:pt>
                      <c:pt idx="7474">
                        <c:v>11.958400000000001</c:v>
                      </c:pt>
                      <c:pt idx="7475">
                        <c:v>11.96</c:v>
                      </c:pt>
                      <c:pt idx="7476">
                        <c:v>11.961600000000001</c:v>
                      </c:pt>
                      <c:pt idx="7477">
                        <c:v>11.963200000000001</c:v>
                      </c:pt>
                      <c:pt idx="7478">
                        <c:v>11.9648</c:v>
                      </c:pt>
                      <c:pt idx="7479">
                        <c:v>11.9664</c:v>
                      </c:pt>
                      <c:pt idx="7480">
                        <c:v>11.968</c:v>
                      </c:pt>
                      <c:pt idx="7481">
                        <c:v>11.9696</c:v>
                      </c:pt>
                      <c:pt idx="7482">
                        <c:v>11.971200000000001</c:v>
                      </c:pt>
                      <c:pt idx="7483">
                        <c:v>11.972800000000001</c:v>
                      </c:pt>
                      <c:pt idx="7484">
                        <c:v>11.974400000000001</c:v>
                      </c:pt>
                      <c:pt idx="7485">
                        <c:v>11.976000000000001</c:v>
                      </c:pt>
                      <c:pt idx="7486">
                        <c:v>11.977600000000001</c:v>
                      </c:pt>
                      <c:pt idx="7487">
                        <c:v>11.979200000000001</c:v>
                      </c:pt>
                      <c:pt idx="7488">
                        <c:v>11.9808</c:v>
                      </c:pt>
                      <c:pt idx="7489">
                        <c:v>11.9824</c:v>
                      </c:pt>
                      <c:pt idx="7490">
                        <c:v>11.984</c:v>
                      </c:pt>
                      <c:pt idx="7491">
                        <c:v>11.9856</c:v>
                      </c:pt>
                      <c:pt idx="7492">
                        <c:v>11.987200000000001</c:v>
                      </c:pt>
                      <c:pt idx="7493">
                        <c:v>11.988800000000001</c:v>
                      </c:pt>
                      <c:pt idx="7494">
                        <c:v>11.990400000000001</c:v>
                      </c:pt>
                      <c:pt idx="7495">
                        <c:v>11.992000000000001</c:v>
                      </c:pt>
                      <c:pt idx="7496">
                        <c:v>11.993600000000001</c:v>
                      </c:pt>
                      <c:pt idx="7497">
                        <c:v>11.995200000000001</c:v>
                      </c:pt>
                      <c:pt idx="7498">
                        <c:v>11.9968</c:v>
                      </c:pt>
                      <c:pt idx="7499">
                        <c:v>11.9984</c:v>
                      </c:pt>
                      <c:pt idx="7500">
                        <c:v>12</c:v>
                      </c:pt>
                      <c:pt idx="7501">
                        <c:v>12.0016</c:v>
                      </c:pt>
                      <c:pt idx="7502">
                        <c:v>12.003200000000001</c:v>
                      </c:pt>
                      <c:pt idx="7503">
                        <c:v>12.004800000000001</c:v>
                      </c:pt>
                      <c:pt idx="7504">
                        <c:v>12.006400000000001</c:v>
                      </c:pt>
                      <c:pt idx="7505">
                        <c:v>12.008000000000001</c:v>
                      </c:pt>
                      <c:pt idx="7506">
                        <c:v>12.009600000000001</c:v>
                      </c:pt>
                      <c:pt idx="7507">
                        <c:v>12.011200000000001</c:v>
                      </c:pt>
                      <c:pt idx="7508">
                        <c:v>12.0128</c:v>
                      </c:pt>
                      <c:pt idx="7509">
                        <c:v>12.0144</c:v>
                      </c:pt>
                      <c:pt idx="7510">
                        <c:v>12.016</c:v>
                      </c:pt>
                      <c:pt idx="7511">
                        <c:v>12.0176</c:v>
                      </c:pt>
                      <c:pt idx="7512">
                        <c:v>12.019200000000001</c:v>
                      </c:pt>
                      <c:pt idx="7513">
                        <c:v>12.020800000000001</c:v>
                      </c:pt>
                      <c:pt idx="7514">
                        <c:v>12.022400000000001</c:v>
                      </c:pt>
                      <c:pt idx="7515">
                        <c:v>12.024000000000001</c:v>
                      </c:pt>
                      <c:pt idx="7516">
                        <c:v>12.025600000000001</c:v>
                      </c:pt>
                      <c:pt idx="7517">
                        <c:v>12.027200000000001</c:v>
                      </c:pt>
                      <c:pt idx="7518">
                        <c:v>12.0288</c:v>
                      </c:pt>
                      <c:pt idx="7519">
                        <c:v>12.0304</c:v>
                      </c:pt>
                      <c:pt idx="7520">
                        <c:v>12.032</c:v>
                      </c:pt>
                      <c:pt idx="7521">
                        <c:v>12.0336</c:v>
                      </c:pt>
                      <c:pt idx="7522">
                        <c:v>12.035200000000001</c:v>
                      </c:pt>
                      <c:pt idx="7523">
                        <c:v>12.036800000000001</c:v>
                      </c:pt>
                      <c:pt idx="7524">
                        <c:v>12.038400000000001</c:v>
                      </c:pt>
                      <c:pt idx="7525">
                        <c:v>12.040000000000001</c:v>
                      </c:pt>
                      <c:pt idx="7526">
                        <c:v>12.041600000000001</c:v>
                      </c:pt>
                      <c:pt idx="7527">
                        <c:v>12.043200000000001</c:v>
                      </c:pt>
                      <c:pt idx="7528">
                        <c:v>12.0448</c:v>
                      </c:pt>
                      <c:pt idx="7529">
                        <c:v>12.0464</c:v>
                      </c:pt>
                      <c:pt idx="7530">
                        <c:v>12.048</c:v>
                      </c:pt>
                      <c:pt idx="7531">
                        <c:v>12.0496</c:v>
                      </c:pt>
                      <c:pt idx="7532">
                        <c:v>12.0512</c:v>
                      </c:pt>
                      <c:pt idx="7533">
                        <c:v>12.052800000000001</c:v>
                      </c:pt>
                      <c:pt idx="7534">
                        <c:v>12.054400000000001</c:v>
                      </c:pt>
                      <c:pt idx="7535">
                        <c:v>12.056000000000001</c:v>
                      </c:pt>
                      <c:pt idx="7536">
                        <c:v>12.057600000000001</c:v>
                      </c:pt>
                      <c:pt idx="7537">
                        <c:v>12.059200000000001</c:v>
                      </c:pt>
                      <c:pt idx="7538">
                        <c:v>12.0608</c:v>
                      </c:pt>
                      <c:pt idx="7539">
                        <c:v>12.0624</c:v>
                      </c:pt>
                      <c:pt idx="7540">
                        <c:v>12.064</c:v>
                      </c:pt>
                      <c:pt idx="7541">
                        <c:v>12.0656</c:v>
                      </c:pt>
                      <c:pt idx="7542">
                        <c:v>12.0672</c:v>
                      </c:pt>
                      <c:pt idx="7543">
                        <c:v>12.068800000000001</c:v>
                      </c:pt>
                      <c:pt idx="7544">
                        <c:v>12.070400000000001</c:v>
                      </c:pt>
                      <c:pt idx="7545">
                        <c:v>12.072000000000001</c:v>
                      </c:pt>
                      <c:pt idx="7546">
                        <c:v>12.073600000000001</c:v>
                      </c:pt>
                      <c:pt idx="7547">
                        <c:v>12.075200000000001</c:v>
                      </c:pt>
                      <c:pt idx="7548">
                        <c:v>12.0768</c:v>
                      </c:pt>
                      <c:pt idx="7549">
                        <c:v>12.0784</c:v>
                      </c:pt>
                      <c:pt idx="7550">
                        <c:v>12.08</c:v>
                      </c:pt>
                      <c:pt idx="7551">
                        <c:v>12.0816</c:v>
                      </c:pt>
                      <c:pt idx="7552">
                        <c:v>12.0832</c:v>
                      </c:pt>
                      <c:pt idx="7553">
                        <c:v>12.084800000000001</c:v>
                      </c:pt>
                      <c:pt idx="7554">
                        <c:v>12.086400000000001</c:v>
                      </c:pt>
                      <c:pt idx="7555">
                        <c:v>12.088000000000001</c:v>
                      </c:pt>
                      <c:pt idx="7556">
                        <c:v>12.089600000000001</c:v>
                      </c:pt>
                      <c:pt idx="7557">
                        <c:v>12.091200000000001</c:v>
                      </c:pt>
                      <c:pt idx="7558">
                        <c:v>12.0928</c:v>
                      </c:pt>
                      <c:pt idx="7559">
                        <c:v>12.0944</c:v>
                      </c:pt>
                      <c:pt idx="7560">
                        <c:v>12.096</c:v>
                      </c:pt>
                      <c:pt idx="7561">
                        <c:v>12.0976</c:v>
                      </c:pt>
                      <c:pt idx="7562">
                        <c:v>12.0992</c:v>
                      </c:pt>
                      <c:pt idx="7563">
                        <c:v>12.100800000000001</c:v>
                      </c:pt>
                      <c:pt idx="7564">
                        <c:v>12.102400000000001</c:v>
                      </c:pt>
                      <c:pt idx="7565">
                        <c:v>12.104000000000001</c:v>
                      </c:pt>
                      <c:pt idx="7566">
                        <c:v>12.105600000000001</c:v>
                      </c:pt>
                      <c:pt idx="7567">
                        <c:v>12.107200000000001</c:v>
                      </c:pt>
                      <c:pt idx="7568">
                        <c:v>12.1088</c:v>
                      </c:pt>
                      <c:pt idx="7569">
                        <c:v>12.1104</c:v>
                      </c:pt>
                      <c:pt idx="7570">
                        <c:v>12.112</c:v>
                      </c:pt>
                      <c:pt idx="7571">
                        <c:v>12.1136</c:v>
                      </c:pt>
                      <c:pt idx="7572">
                        <c:v>12.1152</c:v>
                      </c:pt>
                      <c:pt idx="7573">
                        <c:v>12.116800000000001</c:v>
                      </c:pt>
                      <c:pt idx="7574">
                        <c:v>12.118400000000001</c:v>
                      </c:pt>
                      <c:pt idx="7575">
                        <c:v>12.120000000000001</c:v>
                      </c:pt>
                      <c:pt idx="7576">
                        <c:v>12.121600000000001</c:v>
                      </c:pt>
                      <c:pt idx="7577">
                        <c:v>12.123200000000001</c:v>
                      </c:pt>
                      <c:pt idx="7578">
                        <c:v>12.1248</c:v>
                      </c:pt>
                      <c:pt idx="7579">
                        <c:v>12.1264</c:v>
                      </c:pt>
                      <c:pt idx="7580">
                        <c:v>12.128</c:v>
                      </c:pt>
                      <c:pt idx="7581">
                        <c:v>12.1296</c:v>
                      </c:pt>
                      <c:pt idx="7582">
                        <c:v>12.1312</c:v>
                      </c:pt>
                      <c:pt idx="7583">
                        <c:v>12.132800000000001</c:v>
                      </c:pt>
                      <c:pt idx="7584">
                        <c:v>12.134400000000001</c:v>
                      </c:pt>
                      <c:pt idx="7585">
                        <c:v>12.136000000000001</c:v>
                      </c:pt>
                      <c:pt idx="7586">
                        <c:v>12.137600000000001</c:v>
                      </c:pt>
                      <c:pt idx="7587">
                        <c:v>12.139200000000001</c:v>
                      </c:pt>
                      <c:pt idx="7588">
                        <c:v>12.1408</c:v>
                      </c:pt>
                      <c:pt idx="7589">
                        <c:v>12.1424</c:v>
                      </c:pt>
                      <c:pt idx="7590">
                        <c:v>12.144</c:v>
                      </c:pt>
                      <c:pt idx="7591">
                        <c:v>12.1456</c:v>
                      </c:pt>
                      <c:pt idx="7592">
                        <c:v>12.1472</c:v>
                      </c:pt>
                      <c:pt idx="7593">
                        <c:v>12.148800000000001</c:v>
                      </c:pt>
                      <c:pt idx="7594">
                        <c:v>12.150400000000001</c:v>
                      </c:pt>
                      <c:pt idx="7595">
                        <c:v>12.152000000000001</c:v>
                      </c:pt>
                      <c:pt idx="7596">
                        <c:v>12.153600000000001</c:v>
                      </c:pt>
                      <c:pt idx="7597">
                        <c:v>12.155200000000001</c:v>
                      </c:pt>
                      <c:pt idx="7598">
                        <c:v>12.1568</c:v>
                      </c:pt>
                      <c:pt idx="7599">
                        <c:v>12.1584</c:v>
                      </c:pt>
                      <c:pt idx="7600">
                        <c:v>12.16</c:v>
                      </c:pt>
                      <c:pt idx="7601">
                        <c:v>12.1616</c:v>
                      </c:pt>
                      <c:pt idx="7602">
                        <c:v>12.1632</c:v>
                      </c:pt>
                      <c:pt idx="7603">
                        <c:v>12.164800000000001</c:v>
                      </c:pt>
                      <c:pt idx="7604">
                        <c:v>12.166400000000001</c:v>
                      </c:pt>
                      <c:pt idx="7605">
                        <c:v>12.168000000000001</c:v>
                      </c:pt>
                      <c:pt idx="7606">
                        <c:v>12.169600000000001</c:v>
                      </c:pt>
                      <c:pt idx="7607">
                        <c:v>12.171200000000001</c:v>
                      </c:pt>
                      <c:pt idx="7608">
                        <c:v>12.172800000000001</c:v>
                      </c:pt>
                      <c:pt idx="7609">
                        <c:v>12.1744</c:v>
                      </c:pt>
                      <c:pt idx="7610">
                        <c:v>12.176</c:v>
                      </c:pt>
                      <c:pt idx="7611">
                        <c:v>12.1776</c:v>
                      </c:pt>
                      <c:pt idx="7612">
                        <c:v>12.1792</c:v>
                      </c:pt>
                      <c:pt idx="7613">
                        <c:v>12.180800000000001</c:v>
                      </c:pt>
                      <c:pt idx="7614">
                        <c:v>12.182400000000001</c:v>
                      </c:pt>
                      <c:pt idx="7615">
                        <c:v>12.184000000000001</c:v>
                      </c:pt>
                      <c:pt idx="7616">
                        <c:v>12.185600000000001</c:v>
                      </c:pt>
                      <c:pt idx="7617">
                        <c:v>12.187200000000001</c:v>
                      </c:pt>
                      <c:pt idx="7618">
                        <c:v>12.188800000000001</c:v>
                      </c:pt>
                      <c:pt idx="7619">
                        <c:v>12.1904</c:v>
                      </c:pt>
                      <c:pt idx="7620">
                        <c:v>12.192</c:v>
                      </c:pt>
                      <c:pt idx="7621">
                        <c:v>12.1936</c:v>
                      </c:pt>
                      <c:pt idx="7622">
                        <c:v>12.1952</c:v>
                      </c:pt>
                      <c:pt idx="7623">
                        <c:v>12.196800000000001</c:v>
                      </c:pt>
                      <c:pt idx="7624">
                        <c:v>12.198400000000001</c:v>
                      </c:pt>
                      <c:pt idx="7625">
                        <c:v>12.200000000000001</c:v>
                      </c:pt>
                      <c:pt idx="7626">
                        <c:v>12.201600000000001</c:v>
                      </c:pt>
                      <c:pt idx="7627">
                        <c:v>12.203200000000001</c:v>
                      </c:pt>
                      <c:pt idx="7628">
                        <c:v>12.204800000000001</c:v>
                      </c:pt>
                      <c:pt idx="7629">
                        <c:v>12.2064</c:v>
                      </c:pt>
                      <c:pt idx="7630">
                        <c:v>12.208</c:v>
                      </c:pt>
                      <c:pt idx="7631">
                        <c:v>12.2096</c:v>
                      </c:pt>
                      <c:pt idx="7632">
                        <c:v>12.2112</c:v>
                      </c:pt>
                      <c:pt idx="7633">
                        <c:v>12.212800000000001</c:v>
                      </c:pt>
                      <c:pt idx="7634">
                        <c:v>12.214400000000001</c:v>
                      </c:pt>
                      <c:pt idx="7635">
                        <c:v>12.216000000000001</c:v>
                      </c:pt>
                      <c:pt idx="7636">
                        <c:v>12.217600000000001</c:v>
                      </c:pt>
                      <c:pt idx="7637">
                        <c:v>12.219200000000001</c:v>
                      </c:pt>
                      <c:pt idx="7638">
                        <c:v>12.220800000000001</c:v>
                      </c:pt>
                      <c:pt idx="7639">
                        <c:v>12.2224</c:v>
                      </c:pt>
                      <c:pt idx="7640">
                        <c:v>12.224</c:v>
                      </c:pt>
                      <c:pt idx="7641">
                        <c:v>12.2256</c:v>
                      </c:pt>
                      <c:pt idx="7642">
                        <c:v>12.2272</c:v>
                      </c:pt>
                      <c:pt idx="7643">
                        <c:v>12.228800000000001</c:v>
                      </c:pt>
                      <c:pt idx="7644">
                        <c:v>12.230400000000001</c:v>
                      </c:pt>
                      <c:pt idx="7645">
                        <c:v>12.232000000000001</c:v>
                      </c:pt>
                      <c:pt idx="7646">
                        <c:v>12.233600000000001</c:v>
                      </c:pt>
                      <c:pt idx="7647">
                        <c:v>12.235200000000001</c:v>
                      </c:pt>
                      <c:pt idx="7648">
                        <c:v>12.236800000000001</c:v>
                      </c:pt>
                      <c:pt idx="7649">
                        <c:v>12.2384</c:v>
                      </c:pt>
                      <c:pt idx="7650">
                        <c:v>12.24</c:v>
                      </c:pt>
                      <c:pt idx="7651">
                        <c:v>12.2416</c:v>
                      </c:pt>
                      <c:pt idx="7652">
                        <c:v>12.2432</c:v>
                      </c:pt>
                      <c:pt idx="7653">
                        <c:v>12.244800000000001</c:v>
                      </c:pt>
                      <c:pt idx="7654">
                        <c:v>12.246400000000001</c:v>
                      </c:pt>
                      <c:pt idx="7655">
                        <c:v>12.248000000000001</c:v>
                      </c:pt>
                      <c:pt idx="7656">
                        <c:v>12.249600000000001</c:v>
                      </c:pt>
                      <c:pt idx="7657">
                        <c:v>12.251200000000001</c:v>
                      </c:pt>
                      <c:pt idx="7658">
                        <c:v>12.252800000000001</c:v>
                      </c:pt>
                      <c:pt idx="7659">
                        <c:v>12.2544</c:v>
                      </c:pt>
                      <c:pt idx="7660">
                        <c:v>12.256</c:v>
                      </c:pt>
                      <c:pt idx="7661">
                        <c:v>12.2576</c:v>
                      </c:pt>
                      <c:pt idx="7662">
                        <c:v>12.2592</c:v>
                      </c:pt>
                      <c:pt idx="7663">
                        <c:v>12.260800000000001</c:v>
                      </c:pt>
                      <c:pt idx="7664">
                        <c:v>12.262400000000001</c:v>
                      </c:pt>
                      <c:pt idx="7665">
                        <c:v>12.264000000000001</c:v>
                      </c:pt>
                      <c:pt idx="7666">
                        <c:v>12.265600000000001</c:v>
                      </c:pt>
                      <c:pt idx="7667">
                        <c:v>12.267200000000001</c:v>
                      </c:pt>
                      <c:pt idx="7668">
                        <c:v>12.268800000000001</c:v>
                      </c:pt>
                      <c:pt idx="7669">
                        <c:v>12.2704</c:v>
                      </c:pt>
                      <c:pt idx="7670">
                        <c:v>12.272</c:v>
                      </c:pt>
                      <c:pt idx="7671">
                        <c:v>12.2736</c:v>
                      </c:pt>
                      <c:pt idx="7672">
                        <c:v>12.2752</c:v>
                      </c:pt>
                      <c:pt idx="7673">
                        <c:v>12.2768</c:v>
                      </c:pt>
                      <c:pt idx="7674">
                        <c:v>12.278400000000001</c:v>
                      </c:pt>
                      <c:pt idx="7675">
                        <c:v>12.280000000000001</c:v>
                      </c:pt>
                      <c:pt idx="7676">
                        <c:v>12.281600000000001</c:v>
                      </c:pt>
                      <c:pt idx="7677">
                        <c:v>12.283200000000001</c:v>
                      </c:pt>
                      <c:pt idx="7678">
                        <c:v>12.284800000000001</c:v>
                      </c:pt>
                      <c:pt idx="7679">
                        <c:v>12.2864</c:v>
                      </c:pt>
                      <c:pt idx="7680">
                        <c:v>12.288</c:v>
                      </c:pt>
                      <c:pt idx="7681">
                        <c:v>12.2896</c:v>
                      </c:pt>
                      <c:pt idx="7682">
                        <c:v>12.2912</c:v>
                      </c:pt>
                      <c:pt idx="7683">
                        <c:v>12.2928</c:v>
                      </c:pt>
                      <c:pt idx="7684">
                        <c:v>12.294400000000001</c:v>
                      </c:pt>
                      <c:pt idx="7685">
                        <c:v>12.296000000000001</c:v>
                      </c:pt>
                      <c:pt idx="7686">
                        <c:v>12.297600000000001</c:v>
                      </c:pt>
                      <c:pt idx="7687">
                        <c:v>12.299200000000001</c:v>
                      </c:pt>
                      <c:pt idx="7688">
                        <c:v>12.300800000000001</c:v>
                      </c:pt>
                      <c:pt idx="7689">
                        <c:v>12.3024</c:v>
                      </c:pt>
                      <c:pt idx="7690">
                        <c:v>12.304</c:v>
                      </c:pt>
                      <c:pt idx="7691">
                        <c:v>12.3056</c:v>
                      </c:pt>
                      <c:pt idx="7692">
                        <c:v>12.3072</c:v>
                      </c:pt>
                      <c:pt idx="7693">
                        <c:v>12.3088</c:v>
                      </c:pt>
                      <c:pt idx="7694">
                        <c:v>12.310400000000001</c:v>
                      </c:pt>
                      <c:pt idx="7695">
                        <c:v>12.312000000000001</c:v>
                      </c:pt>
                      <c:pt idx="7696">
                        <c:v>12.313600000000001</c:v>
                      </c:pt>
                      <c:pt idx="7697">
                        <c:v>12.315200000000001</c:v>
                      </c:pt>
                      <c:pt idx="7698">
                        <c:v>12.316800000000001</c:v>
                      </c:pt>
                      <c:pt idx="7699">
                        <c:v>12.3184</c:v>
                      </c:pt>
                      <c:pt idx="7700">
                        <c:v>12.32</c:v>
                      </c:pt>
                      <c:pt idx="7701">
                        <c:v>12.3216</c:v>
                      </c:pt>
                      <c:pt idx="7702">
                        <c:v>12.3232</c:v>
                      </c:pt>
                      <c:pt idx="7703">
                        <c:v>12.3248</c:v>
                      </c:pt>
                      <c:pt idx="7704">
                        <c:v>12.326400000000001</c:v>
                      </c:pt>
                      <c:pt idx="7705">
                        <c:v>12.328000000000001</c:v>
                      </c:pt>
                      <c:pt idx="7706">
                        <c:v>12.329600000000001</c:v>
                      </c:pt>
                      <c:pt idx="7707">
                        <c:v>12.331200000000001</c:v>
                      </c:pt>
                      <c:pt idx="7708">
                        <c:v>12.332800000000001</c:v>
                      </c:pt>
                      <c:pt idx="7709">
                        <c:v>12.3344</c:v>
                      </c:pt>
                      <c:pt idx="7710">
                        <c:v>12.336</c:v>
                      </c:pt>
                      <c:pt idx="7711">
                        <c:v>12.3376</c:v>
                      </c:pt>
                      <c:pt idx="7712">
                        <c:v>12.3392</c:v>
                      </c:pt>
                      <c:pt idx="7713">
                        <c:v>12.3408</c:v>
                      </c:pt>
                      <c:pt idx="7714">
                        <c:v>12.342400000000001</c:v>
                      </c:pt>
                      <c:pt idx="7715">
                        <c:v>12.344000000000001</c:v>
                      </c:pt>
                      <c:pt idx="7716">
                        <c:v>12.345600000000001</c:v>
                      </c:pt>
                      <c:pt idx="7717">
                        <c:v>12.347200000000001</c:v>
                      </c:pt>
                      <c:pt idx="7718">
                        <c:v>12.348800000000001</c:v>
                      </c:pt>
                      <c:pt idx="7719">
                        <c:v>12.3504</c:v>
                      </c:pt>
                      <c:pt idx="7720">
                        <c:v>12.352</c:v>
                      </c:pt>
                      <c:pt idx="7721">
                        <c:v>12.3536</c:v>
                      </c:pt>
                      <c:pt idx="7722">
                        <c:v>12.3552</c:v>
                      </c:pt>
                      <c:pt idx="7723">
                        <c:v>12.3568</c:v>
                      </c:pt>
                      <c:pt idx="7724">
                        <c:v>12.358400000000001</c:v>
                      </c:pt>
                      <c:pt idx="7725">
                        <c:v>12.360000000000001</c:v>
                      </c:pt>
                      <c:pt idx="7726">
                        <c:v>12.361600000000001</c:v>
                      </c:pt>
                      <c:pt idx="7727">
                        <c:v>12.363200000000001</c:v>
                      </c:pt>
                      <c:pt idx="7728">
                        <c:v>12.364800000000001</c:v>
                      </c:pt>
                      <c:pt idx="7729">
                        <c:v>12.366400000000001</c:v>
                      </c:pt>
                      <c:pt idx="7730">
                        <c:v>12.368</c:v>
                      </c:pt>
                      <c:pt idx="7731">
                        <c:v>12.3696</c:v>
                      </c:pt>
                      <c:pt idx="7732">
                        <c:v>12.3712</c:v>
                      </c:pt>
                      <c:pt idx="7733">
                        <c:v>12.3728</c:v>
                      </c:pt>
                      <c:pt idx="7734">
                        <c:v>12.374400000000001</c:v>
                      </c:pt>
                      <c:pt idx="7735">
                        <c:v>12.376000000000001</c:v>
                      </c:pt>
                      <c:pt idx="7736">
                        <c:v>12.377600000000001</c:v>
                      </c:pt>
                      <c:pt idx="7737">
                        <c:v>12.379200000000001</c:v>
                      </c:pt>
                      <c:pt idx="7738">
                        <c:v>12.380800000000001</c:v>
                      </c:pt>
                      <c:pt idx="7739">
                        <c:v>12.382400000000001</c:v>
                      </c:pt>
                      <c:pt idx="7740">
                        <c:v>12.384</c:v>
                      </c:pt>
                      <c:pt idx="7741">
                        <c:v>12.3856</c:v>
                      </c:pt>
                      <c:pt idx="7742">
                        <c:v>12.3872</c:v>
                      </c:pt>
                      <c:pt idx="7743">
                        <c:v>12.3888</c:v>
                      </c:pt>
                      <c:pt idx="7744">
                        <c:v>12.390400000000001</c:v>
                      </c:pt>
                      <c:pt idx="7745">
                        <c:v>12.392000000000001</c:v>
                      </c:pt>
                      <c:pt idx="7746">
                        <c:v>12.393600000000001</c:v>
                      </c:pt>
                      <c:pt idx="7747">
                        <c:v>12.395200000000001</c:v>
                      </c:pt>
                      <c:pt idx="7748">
                        <c:v>12.396800000000001</c:v>
                      </c:pt>
                      <c:pt idx="7749">
                        <c:v>12.398400000000001</c:v>
                      </c:pt>
                      <c:pt idx="7750">
                        <c:v>12.4</c:v>
                      </c:pt>
                      <c:pt idx="7751">
                        <c:v>12.4016</c:v>
                      </c:pt>
                      <c:pt idx="7752">
                        <c:v>12.4032</c:v>
                      </c:pt>
                      <c:pt idx="7753">
                        <c:v>12.4048</c:v>
                      </c:pt>
                      <c:pt idx="7754">
                        <c:v>12.406400000000001</c:v>
                      </c:pt>
                      <c:pt idx="7755">
                        <c:v>12.408000000000001</c:v>
                      </c:pt>
                      <c:pt idx="7756">
                        <c:v>12.409600000000001</c:v>
                      </c:pt>
                      <c:pt idx="7757">
                        <c:v>12.411200000000001</c:v>
                      </c:pt>
                      <c:pt idx="7758">
                        <c:v>12.412800000000001</c:v>
                      </c:pt>
                      <c:pt idx="7759">
                        <c:v>12.414400000000001</c:v>
                      </c:pt>
                      <c:pt idx="7760">
                        <c:v>12.416</c:v>
                      </c:pt>
                      <c:pt idx="7761">
                        <c:v>12.4176</c:v>
                      </c:pt>
                      <c:pt idx="7762">
                        <c:v>12.4192</c:v>
                      </c:pt>
                      <c:pt idx="7763">
                        <c:v>12.4208</c:v>
                      </c:pt>
                      <c:pt idx="7764">
                        <c:v>12.422400000000001</c:v>
                      </c:pt>
                      <c:pt idx="7765">
                        <c:v>12.424000000000001</c:v>
                      </c:pt>
                      <c:pt idx="7766">
                        <c:v>12.425600000000001</c:v>
                      </c:pt>
                      <c:pt idx="7767">
                        <c:v>12.427200000000001</c:v>
                      </c:pt>
                      <c:pt idx="7768">
                        <c:v>12.428800000000001</c:v>
                      </c:pt>
                      <c:pt idx="7769">
                        <c:v>12.430400000000001</c:v>
                      </c:pt>
                      <c:pt idx="7770">
                        <c:v>12.432</c:v>
                      </c:pt>
                      <c:pt idx="7771">
                        <c:v>12.4336</c:v>
                      </c:pt>
                      <c:pt idx="7772">
                        <c:v>12.4352</c:v>
                      </c:pt>
                      <c:pt idx="7773">
                        <c:v>12.4368</c:v>
                      </c:pt>
                      <c:pt idx="7774">
                        <c:v>12.438400000000001</c:v>
                      </c:pt>
                      <c:pt idx="7775">
                        <c:v>12.440000000000001</c:v>
                      </c:pt>
                      <c:pt idx="7776">
                        <c:v>12.441600000000001</c:v>
                      </c:pt>
                      <c:pt idx="7777">
                        <c:v>12.443200000000001</c:v>
                      </c:pt>
                      <c:pt idx="7778">
                        <c:v>12.444800000000001</c:v>
                      </c:pt>
                      <c:pt idx="7779">
                        <c:v>12.446400000000001</c:v>
                      </c:pt>
                      <c:pt idx="7780">
                        <c:v>12.448</c:v>
                      </c:pt>
                      <c:pt idx="7781">
                        <c:v>12.4496</c:v>
                      </c:pt>
                      <c:pt idx="7782">
                        <c:v>12.4512</c:v>
                      </c:pt>
                      <c:pt idx="7783">
                        <c:v>12.4528</c:v>
                      </c:pt>
                      <c:pt idx="7784">
                        <c:v>12.454400000000001</c:v>
                      </c:pt>
                      <c:pt idx="7785">
                        <c:v>12.456000000000001</c:v>
                      </c:pt>
                      <c:pt idx="7786">
                        <c:v>12.457600000000001</c:v>
                      </c:pt>
                      <c:pt idx="7787">
                        <c:v>12.459200000000001</c:v>
                      </c:pt>
                      <c:pt idx="7788">
                        <c:v>12.460800000000001</c:v>
                      </c:pt>
                      <c:pt idx="7789">
                        <c:v>12.462400000000001</c:v>
                      </c:pt>
                      <c:pt idx="7790">
                        <c:v>12.464</c:v>
                      </c:pt>
                      <c:pt idx="7791">
                        <c:v>12.4656</c:v>
                      </c:pt>
                      <c:pt idx="7792">
                        <c:v>12.4672</c:v>
                      </c:pt>
                      <c:pt idx="7793">
                        <c:v>12.4688</c:v>
                      </c:pt>
                      <c:pt idx="7794">
                        <c:v>12.470400000000001</c:v>
                      </c:pt>
                      <c:pt idx="7795">
                        <c:v>12.472000000000001</c:v>
                      </c:pt>
                      <c:pt idx="7796">
                        <c:v>12.473600000000001</c:v>
                      </c:pt>
                      <c:pt idx="7797">
                        <c:v>12.475200000000001</c:v>
                      </c:pt>
                      <c:pt idx="7798">
                        <c:v>12.476800000000001</c:v>
                      </c:pt>
                      <c:pt idx="7799">
                        <c:v>12.478400000000001</c:v>
                      </c:pt>
                      <c:pt idx="7800">
                        <c:v>12.48</c:v>
                      </c:pt>
                      <c:pt idx="7801">
                        <c:v>12.4816</c:v>
                      </c:pt>
                      <c:pt idx="7802">
                        <c:v>12.4832</c:v>
                      </c:pt>
                      <c:pt idx="7803">
                        <c:v>12.4848</c:v>
                      </c:pt>
                      <c:pt idx="7804">
                        <c:v>12.4864</c:v>
                      </c:pt>
                      <c:pt idx="7805">
                        <c:v>12.488000000000001</c:v>
                      </c:pt>
                      <c:pt idx="7806">
                        <c:v>12.489600000000001</c:v>
                      </c:pt>
                      <c:pt idx="7807">
                        <c:v>12.491200000000001</c:v>
                      </c:pt>
                      <c:pt idx="7808">
                        <c:v>12.492800000000001</c:v>
                      </c:pt>
                      <c:pt idx="7809">
                        <c:v>12.494400000000001</c:v>
                      </c:pt>
                      <c:pt idx="7810">
                        <c:v>12.496</c:v>
                      </c:pt>
                      <c:pt idx="7811">
                        <c:v>12.4976</c:v>
                      </c:pt>
                      <c:pt idx="7812">
                        <c:v>12.4992</c:v>
                      </c:pt>
                      <c:pt idx="7813">
                        <c:v>12.5008</c:v>
                      </c:pt>
                      <c:pt idx="7814">
                        <c:v>12.5024</c:v>
                      </c:pt>
                      <c:pt idx="7815">
                        <c:v>12.504000000000001</c:v>
                      </c:pt>
                      <c:pt idx="7816">
                        <c:v>12.505600000000001</c:v>
                      </c:pt>
                      <c:pt idx="7817">
                        <c:v>12.507200000000001</c:v>
                      </c:pt>
                      <c:pt idx="7818">
                        <c:v>12.508800000000001</c:v>
                      </c:pt>
                      <c:pt idx="7819">
                        <c:v>12.510400000000001</c:v>
                      </c:pt>
                      <c:pt idx="7820">
                        <c:v>12.512</c:v>
                      </c:pt>
                      <c:pt idx="7821">
                        <c:v>12.5136</c:v>
                      </c:pt>
                      <c:pt idx="7822">
                        <c:v>12.5152</c:v>
                      </c:pt>
                      <c:pt idx="7823">
                        <c:v>12.5168</c:v>
                      </c:pt>
                      <c:pt idx="7824">
                        <c:v>12.5184</c:v>
                      </c:pt>
                      <c:pt idx="7825">
                        <c:v>12.520000000000001</c:v>
                      </c:pt>
                      <c:pt idx="7826">
                        <c:v>12.521600000000001</c:v>
                      </c:pt>
                      <c:pt idx="7827">
                        <c:v>12.523200000000001</c:v>
                      </c:pt>
                      <c:pt idx="7828">
                        <c:v>12.524800000000001</c:v>
                      </c:pt>
                      <c:pt idx="7829">
                        <c:v>12.526400000000001</c:v>
                      </c:pt>
                      <c:pt idx="7830">
                        <c:v>12.528</c:v>
                      </c:pt>
                      <c:pt idx="7831">
                        <c:v>12.5296</c:v>
                      </c:pt>
                      <c:pt idx="7832">
                        <c:v>12.5312</c:v>
                      </c:pt>
                      <c:pt idx="7833">
                        <c:v>12.5328</c:v>
                      </c:pt>
                      <c:pt idx="7834">
                        <c:v>12.5344</c:v>
                      </c:pt>
                      <c:pt idx="7835">
                        <c:v>12.536000000000001</c:v>
                      </c:pt>
                      <c:pt idx="7836">
                        <c:v>12.537600000000001</c:v>
                      </c:pt>
                      <c:pt idx="7837">
                        <c:v>12.539200000000001</c:v>
                      </c:pt>
                      <c:pt idx="7838">
                        <c:v>12.540800000000001</c:v>
                      </c:pt>
                      <c:pt idx="7839">
                        <c:v>12.542400000000001</c:v>
                      </c:pt>
                      <c:pt idx="7840">
                        <c:v>12.544</c:v>
                      </c:pt>
                      <c:pt idx="7841">
                        <c:v>12.5456</c:v>
                      </c:pt>
                      <c:pt idx="7842">
                        <c:v>12.5472</c:v>
                      </c:pt>
                      <c:pt idx="7843">
                        <c:v>12.5488</c:v>
                      </c:pt>
                      <c:pt idx="7844">
                        <c:v>12.5504</c:v>
                      </c:pt>
                      <c:pt idx="7845">
                        <c:v>12.552000000000001</c:v>
                      </c:pt>
                      <c:pt idx="7846">
                        <c:v>12.553600000000001</c:v>
                      </c:pt>
                      <c:pt idx="7847">
                        <c:v>12.555200000000001</c:v>
                      </c:pt>
                      <c:pt idx="7848">
                        <c:v>12.556800000000001</c:v>
                      </c:pt>
                      <c:pt idx="7849">
                        <c:v>12.558400000000001</c:v>
                      </c:pt>
                      <c:pt idx="7850">
                        <c:v>12.56</c:v>
                      </c:pt>
                      <c:pt idx="7851">
                        <c:v>12.5616</c:v>
                      </c:pt>
                      <c:pt idx="7852">
                        <c:v>12.5632</c:v>
                      </c:pt>
                      <c:pt idx="7853">
                        <c:v>12.5648</c:v>
                      </c:pt>
                      <c:pt idx="7854">
                        <c:v>12.5664</c:v>
                      </c:pt>
                      <c:pt idx="7855">
                        <c:v>12.568000000000001</c:v>
                      </c:pt>
                      <c:pt idx="7856">
                        <c:v>12.569600000000001</c:v>
                      </c:pt>
                      <c:pt idx="7857">
                        <c:v>12.571200000000001</c:v>
                      </c:pt>
                      <c:pt idx="7858">
                        <c:v>12.572800000000001</c:v>
                      </c:pt>
                      <c:pt idx="7859">
                        <c:v>12.574400000000001</c:v>
                      </c:pt>
                      <c:pt idx="7860">
                        <c:v>12.576000000000001</c:v>
                      </c:pt>
                      <c:pt idx="7861">
                        <c:v>12.5776</c:v>
                      </c:pt>
                      <c:pt idx="7862">
                        <c:v>12.5792</c:v>
                      </c:pt>
                      <c:pt idx="7863">
                        <c:v>12.5808</c:v>
                      </c:pt>
                      <c:pt idx="7864">
                        <c:v>12.5824</c:v>
                      </c:pt>
                      <c:pt idx="7865">
                        <c:v>12.584000000000001</c:v>
                      </c:pt>
                      <c:pt idx="7866">
                        <c:v>12.585600000000001</c:v>
                      </c:pt>
                      <c:pt idx="7867">
                        <c:v>12.587200000000001</c:v>
                      </c:pt>
                      <c:pt idx="7868">
                        <c:v>12.588800000000001</c:v>
                      </c:pt>
                      <c:pt idx="7869">
                        <c:v>12.590400000000001</c:v>
                      </c:pt>
                      <c:pt idx="7870">
                        <c:v>12.592000000000001</c:v>
                      </c:pt>
                      <c:pt idx="7871">
                        <c:v>12.5936</c:v>
                      </c:pt>
                      <c:pt idx="7872">
                        <c:v>12.5952</c:v>
                      </c:pt>
                      <c:pt idx="7873">
                        <c:v>12.5968</c:v>
                      </c:pt>
                      <c:pt idx="7874">
                        <c:v>12.5984</c:v>
                      </c:pt>
                      <c:pt idx="7875">
                        <c:v>12.600000000000001</c:v>
                      </c:pt>
                      <c:pt idx="7876">
                        <c:v>12.601600000000001</c:v>
                      </c:pt>
                      <c:pt idx="7877">
                        <c:v>12.603200000000001</c:v>
                      </c:pt>
                      <c:pt idx="7878">
                        <c:v>12.604800000000001</c:v>
                      </c:pt>
                      <c:pt idx="7879">
                        <c:v>12.606400000000001</c:v>
                      </c:pt>
                      <c:pt idx="7880">
                        <c:v>12.608000000000001</c:v>
                      </c:pt>
                      <c:pt idx="7881">
                        <c:v>12.6096</c:v>
                      </c:pt>
                      <c:pt idx="7882">
                        <c:v>12.6112</c:v>
                      </c:pt>
                      <c:pt idx="7883">
                        <c:v>12.6128</c:v>
                      </c:pt>
                      <c:pt idx="7884">
                        <c:v>12.6144</c:v>
                      </c:pt>
                      <c:pt idx="7885">
                        <c:v>12.616000000000001</c:v>
                      </c:pt>
                      <c:pt idx="7886">
                        <c:v>12.617600000000001</c:v>
                      </c:pt>
                      <c:pt idx="7887">
                        <c:v>12.619200000000001</c:v>
                      </c:pt>
                      <c:pt idx="7888">
                        <c:v>12.620800000000001</c:v>
                      </c:pt>
                      <c:pt idx="7889">
                        <c:v>12.622400000000001</c:v>
                      </c:pt>
                      <c:pt idx="7890">
                        <c:v>12.624000000000001</c:v>
                      </c:pt>
                      <c:pt idx="7891">
                        <c:v>12.6256</c:v>
                      </c:pt>
                      <c:pt idx="7892">
                        <c:v>12.6272</c:v>
                      </c:pt>
                      <c:pt idx="7893">
                        <c:v>12.6288</c:v>
                      </c:pt>
                      <c:pt idx="7894">
                        <c:v>12.6304</c:v>
                      </c:pt>
                      <c:pt idx="7895">
                        <c:v>12.632000000000001</c:v>
                      </c:pt>
                      <c:pt idx="7896">
                        <c:v>12.633600000000001</c:v>
                      </c:pt>
                      <c:pt idx="7897">
                        <c:v>12.635200000000001</c:v>
                      </c:pt>
                      <c:pt idx="7898">
                        <c:v>12.636800000000001</c:v>
                      </c:pt>
                      <c:pt idx="7899">
                        <c:v>12.638400000000001</c:v>
                      </c:pt>
                      <c:pt idx="7900">
                        <c:v>12.64</c:v>
                      </c:pt>
                      <c:pt idx="7901">
                        <c:v>12.6416</c:v>
                      </c:pt>
                      <c:pt idx="7902">
                        <c:v>12.6432</c:v>
                      </c:pt>
                      <c:pt idx="7903">
                        <c:v>12.6448</c:v>
                      </c:pt>
                      <c:pt idx="7904">
                        <c:v>12.6464</c:v>
                      </c:pt>
                      <c:pt idx="7905">
                        <c:v>12.648000000000001</c:v>
                      </c:pt>
                      <c:pt idx="7906">
                        <c:v>12.649600000000001</c:v>
                      </c:pt>
                      <c:pt idx="7907">
                        <c:v>12.651200000000001</c:v>
                      </c:pt>
                      <c:pt idx="7908">
                        <c:v>12.652800000000001</c:v>
                      </c:pt>
                      <c:pt idx="7909">
                        <c:v>12.654400000000001</c:v>
                      </c:pt>
                      <c:pt idx="7910">
                        <c:v>12.656000000000001</c:v>
                      </c:pt>
                      <c:pt idx="7911">
                        <c:v>12.6576</c:v>
                      </c:pt>
                      <c:pt idx="7912">
                        <c:v>12.6592</c:v>
                      </c:pt>
                      <c:pt idx="7913">
                        <c:v>12.6608</c:v>
                      </c:pt>
                      <c:pt idx="7914">
                        <c:v>12.6624</c:v>
                      </c:pt>
                      <c:pt idx="7915">
                        <c:v>12.664000000000001</c:v>
                      </c:pt>
                      <c:pt idx="7916">
                        <c:v>12.665600000000001</c:v>
                      </c:pt>
                      <c:pt idx="7917">
                        <c:v>12.667200000000001</c:v>
                      </c:pt>
                      <c:pt idx="7918">
                        <c:v>12.668800000000001</c:v>
                      </c:pt>
                      <c:pt idx="7919">
                        <c:v>12.670400000000001</c:v>
                      </c:pt>
                      <c:pt idx="7920">
                        <c:v>12.672000000000001</c:v>
                      </c:pt>
                      <c:pt idx="7921">
                        <c:v>12.6736</c:v>
                      </c:pt>
                      <c:pt idx="7922">
                        <c:v>12.6752</c:v>
                      </c:pt>
                      <c:pt idx="7923">
                        <c:v>12.6768</c:v>
                      </c:pt>
                      <c:pt idx="7924">
                        <c:v>12.6784</c:v>
                      </c:pt>
                      <c:pt idx="7925">
                        <c:v>12.680000000000001</c:v>
                      </c:pt>
                      <c:pt idx="7926">
                        <c:v>12.681600000000001</c:v>
                      </c:pt>
                      <c:pt idx="7927">
                        <c:v>12.683200000000001</c:v>
                      </c:pt>
                      <c:pt idx="7928">
                        <c:v>12.684800000000001</c:v>
                      </c:pt>
                      <c:pt idx="7929">
                        <c:v>12.686400000000001</c:v>
                      </c:pt>
                      <c:pt idx="7930">
                        <c:v>12.688000000000001</c:v>
                      </c:pt>
                      <c:pt idx="7931">
                        <c:v>12.6896</c:v>
                      </c:pt>
                      <c:pt idx="7932">
                        <c:v>12.6912</c:v>
                      </c:pt>
                      <c:pt idx="7933">
                        <c:v>12.6928</c:v>
                      </c:pt>
                      <c:pt idx="7934">
                        <c:v>12.6944</c:v>
                      </c:pt>
                      <c:pt idx="7935">
                        <c:v>12.696</c:v>
                      </c:pt>
                      <c:pt idx="7936">
                        <c:v>12.697600000000001</c:v>
                      </c:pt>
                      <c:pt idx="7937">
                        <c:v>12.699200000000001</c:v>
                      </c:pt>
                      <c:pt idx="7938">
                        <c:v>12.700800000000001</c:v>
                      </c:pt>
                      <c:pt idx="7939">
                        <c:v>12.702400000000001</c:v>
                      </c:pt>
                      <c:pt idx="7940">
                        <c:v>12.704000000000001</c:v>
                      </c:pt>
                      <c:pt idx="7941">
                        <c:v>12.7056</c:v>
                      </c:pt>
                      <c:pt idx="7942">
                        <c:v>12.7072</c:v>
                      </c:pt>
                      <c:pt idx="7943">
                        <c:v>12.7088</c:v>
                      </c:pt>
                      <c:pt idx="7944">
                        <c:v>12.7104</c:v>
                      </c:pt>
                      <c:pt idx="7945">
                        <c:v>12.712</c:v>
                      </c:pt>
                      <c:pt idx="7946">
                        <c:v>12.713600000000001</c:v>
                      </c:pt>
                      <c:pt idx="7947">
                        <c:v>12.715200000000001</c:v>
                      </c:pt>
                      <c:pt idx="7948">
                        <c:v>12.716800000000001</c:v>
                      </c:pt>
                      <c:pt idx="7949">
                        <c:v>12.718400000000001</c:v>
                      </c:pt>
                      <c:pt idx="7950">
                        <c:v>12.72</c:v>
                      </c:pt>
                      <c:pt idx="7951">
                        <c:v>12.7216</c:v>
                      </c:pt>
                      <c:pt idx="7952">
                        <c:v>12.7232</c:v>
                      </c:pt>
                      <c:pt idx="7953">
                        <c:v>12.7248</c:v>
                      </c:pt>
                      <c:pt idx="7954">
                        <c:v>12.7264</c:v>
                      </c:pt>
                      <c:pt idx="7955">
                        <c:v>12.728</c:v>
                      </c:pt>
                      <c:pt idx="7956">
                        <c:v>12.729600000000001</c:v>
                      </c:pt>
                      <c:pt idx="7957">
                        <c:v>12.731200000000001</c:v>
                      </c:pt>
                      <c:pt idx="7958">
                        <c:v>12.732800000000001</c:v>
                      </c:pt>
                      <c:pt idx="7959">
                        <c:v>12.734400000000001</c:v>
                      </c:pt>
                      <c:pt idx="7960">
                        <c:v>12.736000000000001</c:v>
                      </c:pt>
                      <c:pt idx="7961">
                        <c:v>12.7376</c:v>
                      </c:pt>
                      <c:pt idx="7962">
                        <c:v>12.7392</c:v>
                      </c:pt>
                      <c:pt idx="7963">
                        <c:v>12.7408</c:v>
                      </c:pt>
                      <c:pt idx="7964">
                        <c:v>12.7424</c:v>
                      </c:pt>
                      <c:pt idx="7965">
                        <c:v>12.744</c:v>
                      </c:pt>
                      <c:pt idx="7966">
                        <c:v>12.745600000000001</c:v>
                      </c:pt>
                      <c:pt idx="7967">
                        <c:v>12.747200000000001</c:v>
                      </c:pt>
                      <c:pt idx="7968">
                        <c:v>12.748800000000001</c:v>
                      </c:pt>
                      <c:pt idx="7969">
                        <c:v>12.750400000000001</c:v>
                      </c:pt>
                      <c:pt idx="7970">
                        <c:v>12.752000000000001</c:v>
                      </c:pt>
                      <c:pt idx="7971">
                        <c:v>12.7536</c:v>
                      </c:pt>
                      <c:pt idx="7972">
                        <c:v>12.7552</c:v>
                      </c:pt>
                      <c:pt idx="7973">
                        <c:v>12.7568</c:v>
                      </c:pt>
                      <c:pt idx="7974">
                        <c:v>12.7584</c:v>
                      </c:pt>
                      <c:pt idx="7975">
                        <c:v>12.76</c:v>
                      </c:pt>
                      <c:pt idx="7976">
                        <c:v>12.761600000000001</c:v>
                      </c:pt>
                      <c:pt idx="7977">
                        <c:v>12.763200000000001</c:v>
                      </c:pt>
                      <c:pt idx="7978">
                        <c:v>12.764800000000001</c:v>
                      </c:pt>
                      <c:pt idx="7979">
                        <c:v>12.766400000000001</c:v>
                      </c:pt>
                      <c:pt idx="7980">
                        <c:v>12.768000000000001</c:v>
                      </c:pt>
                      <c:pt idx="7981">
                        <c:v>12.769600000000001</c:v>
                      </c:pt>
                      <c:pt idx="7982">
                        <c:v>12.7712</c:v>
                      </c:pt>
                      <c:pt idx="7983">
                        <c:v>12.7728</c:v>
                      </c:pt>
                      <c:pt idx="7984">
                        <c:v>12.7744</c:v>
                      </c:pt>
                      <c:pt idx="7985">
                        <c:v>12.776</c:v>
                      </c:pt>
                      <c:pt idx="7986">
                        <c:v>12.777600000000001</c:v>
                      </c:pt>
                      <c:pt idx="7987">
                        <c:v>12.779200000000001</c:v>
                      </c:pt>
                      <c:pt idx="7988">
                        <c:v>12.780800000000001</c:v>
                      </c:pt>
                      <c:pt idx="7989">
                        <c:v>12.782400000000001</c:v>
                      </c:pt>
                      <c:pt idx="7990">
                        <c:v>12.784000000000001</c:v>
                      </c:pt>
                      <c:pt idx="7991">
                        <c:v>12.785600000000001</c:v>
                      </c:pt>
                      <c:pt idx="7992">
                        <c:v>12.7872</c:v>
                      </c:pt>
                      <c:pt idx="7993">
                        <c:v>12.7888</c:v>
                      </c:pt>
                      <c:pt idx="7994">
                        <c:v>12.7904</c:v>
                      </c:pt>
                      <c:pt idx="7995">
                        <c:v>12.792</c:v>
                      </c:pt>
                      <c:pt idx="7996">
                        <c:v>12.793600000000001</c:v>
                      </c:pt>
                      <c:pt idx="7997">
                        <c:v>12.795200000000001</c:v>
                      </c:pt>
                      <c:pt idx="7998">
                        <c:v>12.796800000000001</c:v>
                      </c:pt>
                      <c:pt idx="7999">
                        <c:v>12.798400000000001</c:v>
                      </c:pt>
                      <c:pt idx="8000">
                        <c:v>12.8</c:v>
                      </c:pt>
                      <c:pt idx="8001">
                        <c:v>12.801600000000001</c:v>
                      </c:pt>
                      <c:pt idx="8002">
                        <c:v>12.8032</c:v>
                      </c:pt>
                      <c:pt idx="8003">
                        <c:v>12.8048</c:v>
                      </c:pt>
                      <c:pt idx="8004">
                        <c:v>12.8064</c:v>
                      </c:pt>
                      <c:pt idx="8005">
                        <c:v>12.808</c:v>
                      </c:pt>
                      <c:pt idx="8006">
                        <c:v>12.809600000000001</c:v>
                      </c:pt>
                      <c:pt idx="8007">
                        <c:v>12.811200000000001</c:v>
                      </c:pt>
                      <c:pt idx="8008">
                        <c:v>12.812800000000001</c:v>
                      </c:pt>
                      <c:pt idx="8009">
                        <c:v>12.814400000000001</c:v>
                      </c:pt>
                      <c:pt idx="8010">
                        <c:v>12.816000000000001</c:v>
                      </c:pt>
                      <c:pt idx="8011">
                        <c:v>12.817600000000001</c:v>
                      </c:pt>
                      <c:pt idx="8012">
                        <c:v>12.8192</c:v>
                      </c:pt>
                      <c:pt idx="8013">
                        <c:v>12.8208</c:v>
                      </c:pt>
                      <c:pt idx="8014">
                        <c:v>12.8224</c:v>
                      </c:pt>
                      <c:pt idx="8015">
                        <c:v>12.824</c:v>
                      </c:pt>
                      <c:pt idx="8016">
                        <c:v>12.825600000000001</c:v>
                      </c:pt>
                      <c:pt idx="8017">
                        <c:v>12.827200000000001</c:v>
                      </c:pt>
                      <c:pt idx="8018">
                        <c:v>12.828800000000001</c:v>
                      </c:pt>
                      <c:pt idx="8019">
                        <c:v>12.830400000000001</c:v>
                      </c:pt>
                      <c:pt idx="8020">
                        <c:v>12.832000000000001</c:v>
                      </c:pt>
                      <c:pt idx="8021">
                        <c:v>12.833600000000001</c:v>
                      </c:pt>
                      <c:pt idx="8022">
                        <c:v>12.8352</c:v>
                      </c:pt>
                      <c:pt idx="8023">
                        <c:v>12.8368</c:v>
                      </c:pt>
                      <c:pt idx="8024">
                        <c:v>12.8384</c:v>
                      </c:pt>
                      <c:pt idx="8025">
                        <c:v>12.84</c:v>
                      </c:pt>
                      <c:pt idx="8026">
                        <c:v>12.841600000000001</c:v>
                      </c:pt>
                      <c:pt idx="8027">
                        <c:v>12.843200000000001</c:v>
                      </c:pt>
                      <c:pt idx="8028">
                        <c:v>12.844800000000001</c:v>
                      </c:pt>
                      <c:pt idx="8029">
                        <c:v>12.846400000000001</c:v>
                      </c:pt>
                      <c:pt idx="8030">
                        <c:v>12.848000000000001</c:v>
                      </c:pt>
                      <c:pt idx="8031">
                        <c:v>12.849600000000001</c:v>
                      </c:pt>
                      <c:pt idx="8032">
                        <c:v>12.8512</c:v>
                      </c:pt>
                      <c:pt idx="8033">
                        <c:v>12.8528</c:v>
                      </c:pt>
                      <c:pt idx="8034">
                        <c:v>12.8544</c:v>
                      </c:pt>
                      <c:pt idx="8035">
                        <c:v>12.856</c:v>
                      </c:pt>
                      <c:pt idx="8036">
                        <c:v>12.857600000000001</c:v>
                      </c:pt>
                      <c:pt idx="8037">
                        <c:v>12.859200000000001</c:v>
                      </c:pt>
                      <c:pt idx="8038">
                        <c:v>12.860800000000001</c:v>
                      </c:pt>
                      <c:pt idx="8039">
                        <c:v>12.862400000000001</c:v>
                      </c:pt>
                      <c:pt idx="8040">
                        <c:v>12.864000000000001</c:v>
                      </c:pt>
                      <c:pt idx="8041">
                        <c:v>12.865600000000001</c:v>
                      </c:pt>
                      <c:pt idx="8042">
                        <c:v>12.8672</c:v>
                      </c:pt>
                      <c:pt idx="8043">
                        <c:v>12.8688</c:v>
                      </c:pt>
                      <c:pt idx="8044">
                        <c:v>12.8704</c:v>
                      </c:pt>
                      <c:pt idx="8045">
                        <c:v>12.872</c:v>
                      </c:pt>
                      <c:pt idx="8046">
                        <c:v>12.873600000000001</c:v>
                      </c:pt>
                      <c:pt idx="8047">
                        <c:v>12.875200000000001</c:v>
                      </c:pt>
                      <c:pt idx="8048">
                        <c:v>12.876800000000001</c:v>
                      </c:pt>
                      <c:pt idx="8049">
                        <c:v>12.878400000000001</c:v>
                      </c:pt>
                      <c:pt idx="8050">
                        <c:v>12.88</c:v>
                      </c:pt>
                      <c:pt idx="8051">
                        <c:v>12.881600000000001</c:v>
                      </c:pt>
                      <c:pt idx="8052">
                        <c:v>12.8832</c:v>
                      </c:pt>
                      <c:pt idx="8053">
                        <c:v>12.8848</c:v>
                      </c:pt>
                      <c:pt idx="8054">
                        <c:v>12.8864</c:v>
                      </c:pt>
                      <c:pt idx="8055">
                        <c:v>12.888</c:v>
                      </c:pt>
                      <c:pt idx="8056">
                        <c:v>12.889600000000002</c:v>
                      </c:pt>
                      <c:pt idx="8057">
                        <c:v>12.891200000000001</c:v>
                      </c:pt>
                      <c:pt idx="8058">
                        <c:v>12.892800000000001</c:v>
                      </c:pt>
                      <c:pt idx="8059">
                        <c:v>12.894400000000001</c:v>
                      </c:pt>
                      <c:pt idx="8060">
                        <c:v>12.896000000000001</c:v>
                      </c:pt>
                      <c:pt idx="8061">
                        <c:v>12.897600000000001</c:v>
                      </c:pt>
                      <c:pt idx="8062">
                        <c:v>12.8992</c:v>
                      </c:pt>
                      <c:pt idx="8063">
                        <c:v>12.9008</c:v>
                      </c:pt>
                      <c:pt idx="8064">
                        <c:v>12.9024</c:v>
                      </c:pt>
                      <c:pt idx="8065">
                        <c:v>12.904</c:v>
                      </c:pt>
                      <c:pt idx="8066">
                        <c:v>12.9056</c:v>
                      </c:pt>
                      <c:pt idx="8067">
                        <c:v>12.907200000000001</c:v>
                      </c:pt>
                      <c:pt idx="8068">
                        <c:v>12.908800000000001</c:v>
                      </c:pt>
                      <c:pt idx="8069">
                        <c:v>12.910400000000001</c:v>
                      </c:pt>
                      <c:pt idx="8070">
                        <c:v>12.912000000000001</c:v>
                      </c:pt>
                      <c:pt idx="8071">
                        <c:v>12.913600000000001</c:v>
                      </c:pt>
                      <c:pt idx="8072">
                        <c:v>12.9152</c:v>
                      </c:pt>
                      <c:pt idx="8073">
                        <c:v>12.9168</c:v>
                      </c:pt>
                      <c:pt idx="8074">
                        <c:v>12.9184</c:v>
                      </c:pt>
                      <c:pt idx="8075">
                        <c:v>12.92</c:v>
                      </c:pt>
                      <c:pt idx="8076">
                        <c:v>12.9216</c:v>
                      </c:pt>
                      <c:pt idx="8077">
                        <c:v>12.923200000000001</c:v>
                      </c:pt>
                      <c:pt idx="8078">
                        <c:v>12.924800000000001</c:v>
                      </c:pt>
                      <c:pt idx="8079">
                        <c:v>12.926400000000001</c:v>
                      </c:pt>
                      <c:pt idx="8080">
                        <c:v>12.928000000000001</c:v>
                      </c:pt>
                      <c:pt idx="8081">
                        <c:v>12.929600000000001</c:v>
                      </c:pt>
                      <c:pt idx="8082">
                        <c:v>12.9312</c:v>
                      </c:pt>
                      <c:pt idx="8083">
                        <c:v>12.9328</c:v>
                      </c:pt>
                      <c:pt idx="8084">
                        <c:v>12.9344</c:v>
                      </c:pt>
                      <c:pt idx="8085">
                        <c:v>12.936</c:v>
                      </c:pt>
                      <c:pt idx="8086">
                        <c:v>12.9376</c:v>
                      </c:pt>
                      <c:pt idx="8087">
                        <c:v>12.939200000000001</c:v>
                      </c:pt>
                      <c:pt idx="8088">
                        <c:v>12.940800000000001</c:v>
                      </c:pt>
                      <c:pt idx="8089">
                        <c:v>12.942400000000001</c:v>
                      </c:pt>
                      <c:pt idx="8090">
                        <c:v>12.944000000000001</c:v>
                      </c:pt>
                      <c:pt idx="8091">
                        <c:v>12.945600000000001</c:v>
                      </c:pt>
                      <c:pt idx="8092">
                        <c:v>12.9472</c:v>
                      </c:pt>
                      <c:pt idx="8093">
                        <c:v>12.9488</c:v>
                      </c:pt>
                      <c:pt idx="8094">
                        <c:v>12.9504</c:v>
                      </c:pt>
                      <c:pt idx="8095">
                        <c:v>12.952</c:v>
                      </c:pt>
                      <c:pt idx="8096">
                        <c:v>12.9536</c:v>
                      </c:pt>
                      <c:pt idx="8097">
                        <c:v>12.955200000000001</c:v>
                      </c:pt>
                      <c:pt idx="8098">
                        <c:v>12.956800000000001</c:v>
                      </c:pt>
                      <c:pt idx="8099">
                        <c:v>12.958400000000001</c:v>
                      </c:pt>
                      <c:pt idx="8100">
                        <c:v>12.96</c:v>
                      </c:pt>
                      <c:pt idx="8101">
                        <c:v>12.961600000000001</c:v>
                      </c:pt>
                      <c:pt idx="8102">
                        <c:v>12.963200000000001</c:v>
                      </c:pt>
                      <c:pt idx="8103">
                        <c:v>12.9648</c:v>
                      </c:pt>
                      <c:pt idx="8104">
                        <c:v>12.9664</c:v>
                      </c:pt>
                      <c:pt idx="8105">
                        <c:v>12.968</c:v>
                      </c:pt>
                      <c:pt idx="8106">
                        <c:v>12.9696</c:v>
                      </c:pt>
                      <c:pt idx="8107">
                        <c:v>12.971200000000001</c:v>
                      </c:pt>
                      <c:pt idx="8108">
                        <c:v>12.972800000000001</c:v>
                      </c:pt>
                      <c:pt idx="8109">
                        <c:v>12.974400000000001</c:v>
                      </c:pt>
                      <c:pt idx="8110">
                        <c:v>12.976000000000001</c:v>
                      </c:pt>
                      <c:pt idx="8111">
                        <c:v>12.977600000000001</c:v>
                      </c:pt>
                      <c:pt idx="8112">
                        <c:v>12.979200000000001</c:v>
                      </c:pt>
                      <c:pt idx="8113">
                        <c:v>12.9808</c:v>
                      </c:pt>
                      <c:pt idx="8114">
                        <c:v>12.9824</c:v>
                      </c:pt>
                      <c:pt idx="8115">
                        <c:v>12.984</c:v>
                      </c:pt>
                      <c:pt idx="8116">
                        <c:v>12.9856</c:v>
                      </c:pt>
                      <c:pt idx="8117">
                        <c:v>12.987200000000001</c:v>
                      </c:pt>
                      <c:pt idx="8118">
                        <c:v>12.988800000000001</c:v>
                      </c:pt>
                      <c:pt idx="8119">
                        <c:v>12.990400000000001</c:v>
                      </c:pt>
                      <c:pt idx="8120">
                        <c:v>12.992000000000001</c:v>
                      </c:pt>
                      <c:pt idx="8121">
                        <c:v>12.993600000000001</c:v>
                      </c:pt>
                      <c:pt idx="8122">
                        <c:v>12.995200000000001</c:v>
                      </c:pt>
                      <c:pt idx="8123">
                        <c:v>12.9968</c:v>
                      </c:pt>
                      <c:pt idx="8124">
                        <c:v>12.9984</c:v>
                      </c:pt>
                      <c:pt idx="8125">
                        <c:v>13</c:v>
                      </c:pt>
                      <c:pt idx="8126">
                        <c:v>13.0016</c:v>
                      </c:pt>
                      <c:pt idx="8127">
                        <c:v>13.003200000000001</c:v>
                      </c:pt>
                      <c:pt idx="8128">
                        <c:v>13.004800000000001</c:v>
                      </c:pt>
                      <c:pt idx="8129">
                        <c:v>13.006400000000001</c:v>
                      </c:pt>
                      <c:pt idx="8130">
                        <c:v>13.008000000000001</c:v>
                      </c:pt>
                      <c:pt idx="8131">
                        <c:v>13.009600000000001</c:v>
                      </c:pt>
                      <c:pt idx="8132">
                        <c:v>13.011200000000001</c:v>
                      </c:pt>
                      <c:pt idx="8133">
                        <c:v>13.0128</c:v>
                      </c:pt>
                      <c:pt idx="8134">
                        <c:v>13.0144</c:v>
                      </c:pt>
                      <c:pt idx="8135">
                        <c:v>13.016</c:v>
                      </c:pt>
                      <c:pt idx="8136">
                        <c:v>13.0176</c:v>
                      </c:pt>
                      <c:pt idx="8137">
                        <c:v>13.019200000000001</c:v>
                      </c:pt>
                      <c:pt idx="8138">
                        <c:v>13.020800000000001</c:v>
                      </c:pt>
                      <c:pt idx="8139">
                        <c:v>13.022400000000001</c:v>
                      </c:pt>
                      <c:pt idx="8140">
                        <c:v>13.024000000000001</c:v>
                      </c:pt>
                      <c:pt idx="8141">
                        <c:v>13.025600000000001</c:v>
                      </c:pt>
                      <c:pt idx="8142">
                        <c:v>13.027200000000001</c:v>
                      </c:pt>
                      <c:pt idx="8143">
                        <c:v>13.0288</c:v>
                      </c:pt>
                      <c:pt idx="8144">
                        <c:v>13.0304</c:v>
                      </c:pt>
                      <c:pt idx="8145">
                        <c:v>13.032</c:v>
                      </c:pt>
                      <c:pt idx="8146">
                        <c:v>13.0336</c:v>
                      </c:pt>
                      <c:pt idx="8147">
                        <c:v>13.035200000000001</c:v>
                      </c:pt>
                      <c:pt idx="8148">
                        <c:v>13.036800000000001</c:v>
                      </c:pt>
                      <c:pt idx="8149">
                        <c:v>13.038400000000001</c:v>
                      </c:pt>
                      <c:pt idx="8150">
                        <c:v>13.040000000000001</c:v>
                      </c:pt>
                      <c:pt idx="8151">
                        <c:v>13.041600000000001</c:v>
                      </c:pt>
                      <c:pt idx="8152">
                        <c:v>13.043200000000001</c:v>
                      </c:pt>
                      <c:pt idx="8153">
                        <c:v>13.0448</c:v>
                      </c:pt>
                      <c:pt idx="8154">
                        <c:v>13.0464</c:v>
                      </c:pt>
                      <c:pt idx="8155">
                        <c:v>13.048</c:v>
                      </c:pt>
                      <c:pt idx="8156">
                        <c:v>13.0496</c:v>
                      </c:pt>
                      <c:pt idx="8157">
                        <c:v>13.051200000000001</c:v>
                      </c:pt>
                      <c:pt idx="8158">
                        <c:v>13.052800000000001</c:v>
                      </c:pt>
                      <c:pt idx="8159">
                        <c:v>13.054400000000001</c:v>
                      </c:pt>
                      <c:pt idx="8160">
                        <c:v>13.056000000000001</c:v>
                      </c:pt>
                      <c:pt idx="8161">
                        <c:v>13.057600000000001</c:v>
                      </c:pt>
                      <c:pt idx="8162">
                        <c:v>13.059200000000001</c:v>
                      </c:pt>
                      <c:pt idx="8163">
                        <c:v>13.0608</c:v>
                      </c:pt>
                      <c:pt idx="8164">
                        <c:v>13.0624</c:v>
                      </c:pt>
                      <c:pt idx="8165">
                        <c:v>13.064</c:v>
                      </c:pt>
                      <c:pt idx="8166">
                        <c:v>13.0656</c:v>
                      </c:pt>
                      <c:pt idx="8167">
                        <c:v>13.067200000000001</c:v>
                      </c:pt>
                      <c:pt idx="8168">
                        <c:v>13.068800000000001</c:v>
                      </c:pt>
                      <c:pt idx="8169">
                        <c:v>13.070400000000001</c:v>
                      </c:pt>
                      <c:pt idx="8170">
                        <c:v>13.072000000000001</c:v>
                      </c:pt>
                      <c:pt idx="8171">
                        <c:v>13.073600000000001</c:v>
                      </c:pt>
                      <c:pt idx="8172">
                        <c:v>13.075200000000001</c:v>
                      </c:pt>
                      <c:pt idx="8173">
                        <c:v>13.0768</c:v>
                      </c:pt>
                      <c:pt idx="8174">
                        <c:v>13.0784</c:v>
                      </c:pt>
                      <c:pt idx="8175">
                        <c:v>13.08</c:v>
                      </c:pt>
                      <c:pt idx="8176">
                        <c:v>13.0816</c:v>
                      </c:pt>
                      <c:pt idx="8177">
                        <c:v>13.083200000000001</c:v>
                      </c:pt>
                      <c:pt idx="8178">
                        <c:v>13.084800000000001</c:v>
                      </c:pt>
                      <c:pt idx="8179">
                        <c:v>13.086400000000001</c:v>
                      </c:pt>
                      <c:pt idx="8180">
                        <c:v>13.088000000000001</c:v>
                      </c:pt>
                      <c:pt idx="8181">
                        <c:v>13.089600000000001</c:v>
                      </c:pt>
                      <c:pt idx="8182">
                        <c:v>13.091200000000001</c:v>
                      </c:pt>
                      <c:pt idx="8183">
                        <c:v>13.0928</c:v>
                      </c:pt>
                      <c:pt idx="8184">
                        <c:v>13.0944</c:v>
                      </c:pt>
                      <c:pt idx="8185">
                        <c:v>13.096</c:v>
                      </c:pt>
                      <c:pt idx="8186">
                        <c:v>13.0976</c:v>
                      </c:pt>
                      <c:pt idx="8187">
                        <c:v>13.099200000000002</c:v>
                      </c:pt>
                      <c:pt idx="8188">
                        <c:v>13.100800000000001</c:v>
                      </c:pt>
                      <c:pt idx="8189">
                        <c:v>13.102400000000001</c:v>
                      </c:pt>
                      <c:pt idx="8190">
                        <c:v>13.104000000000001</c:v>
                      </c:pt>
                      <c:pt idx="8191">
                        <c:v>13.105600000000001</c:v>
                      </c:pt>
                      <c:pt idx="8192">
                        <c:v>13.107200000000001</c:v>
                      </c:pt>
                      <c:pt idx="8193">
                        <c:v>13.1088</c:v>
                      </c:pt>
                      <c:pt idx="8194">
                        <c:v>13.1104</c:v>
                      </c:pt>
                      <c:pt idx="8195">
                        <c:v>13.112</c:v>
                      </c:pt>
                      <c:pt idx="8196">
                        <c:v>13.1136</c:v>
                      </c:pt>
                      <c:pt idx="8197">
                        <c:v>13.1152</c:v>
                      </c:pt>
                      <c:pt idx="8198">
                        <c:v>13.116800000000001</c:v>
                      </c:pt>
                      <c:pt idx="8199">
                        <c:v>13.118400000000001</c:v>
                      </c:pt>
                      <c:pt idx="8200">
                        <c:v>13.120000000000001</c:v>
                      </c:pt>
                      <c:pt idx="8201">
                        <c:v>13.121600000000001</c:v>
                      </c:pt>
                      <c:pt idx="8202">
                        <c:v>13.123200000000001</c:v>
                      </c:pt>
                      <c:pt idx="8203">
                        <c:v>13.1248</c:v>
                      </c:pt>
                      <c:pt idx="8204">
                        <c:v>13.1264</c:v>
                      </c:pt>
                      <c:pt idx="8205">
                        <c:v>13.128</c:v>
                      </c:pt>
                      <c:pt idx="8206">
                        <c:v>13.1296</c:v>
                      </c:pt>
                      <c:pt idx="8207">
                        <c:v>13.1312</c:v>
                      </c:pt>
                      <c:pt idx="8208">
                        <c:v>13.132800000000001</c:v>
                      </c:pt>
                      <c:pt idx="8209">
                        <c:v>13.134400000000001</c:v>
                      </c:pt>
                      <c:pt idx="8210">
                        <c:v>13.136000000000001</c:v>
                      </c:pt>
                      <c:pt idx="8211">
                        <c:v>13.137600000000001</c:v>
                      </c:pt>
                      <c:pt idx="8212">
                        <c:v>13.139200000000001</c:v>
                      </c:pt>
                      <c:pt idx="8213">
                        <c:v>13.1408</c:v>
                      </c:pt>
                      <c:pt idx="8214">
                        <c:v>13.1424</c:v>
                      </c:pt>
                      <c:pt idx="8215">
                        <c:v>13.144</c:v>
                      </c:pt>
                      <c:pt idx="8216">
                        <c:v>13.1456</c:v>
                      </c:pt>
                      <c:pt idx="8217">
                        <c:v>13.1472</c:v>
                      </c:pt>
                      <c:pt idx="8218">
                        <c:v>13.148800000000001</c:v>
                      </c:pt>
                      <c:pt idx="8219">
                        <c:v>13.150400000000001</c:v>
                      </c:pt>
                      <c:pt idx="8220">
                        <c:v>13.152000000000001</c:v>
                      </c:pt>
                      <c:pt idx="8221">
                        <c:v>13.153600000000001</c:v>
                      </c:pt>
                      <c:pt idx="8222">
                        <c:v>13.155200000000001</c:v>
                      </c:pt>
                      <c:pt idx="8223">
                        <c:v>13.1568</c:v>
                      </c:pt>
                      <c:pt idx="8224">
                        <c:v>13.1584</c:v>
                      </c:pt>
                      <c:pt idx="8225">
                        <c:v>13.16</c:v>
                      </c:pt>
                      <c:pt idx="8226">
                        <c:v>13.1616</c:v>
                      </c:pt>
                      <c:pt idx="8227">
                        <c:v>13.1632</c:v>
                      </c:pt>
                      <c:pt idx="8228">
                        <c:v>13.164800000000001</c:v>
                      </c:pt>
                      <c:pt idx="8229">
                        <c:v>13.166400000000001</c:v>
                      </c:pt>
                      <c:pt idx="8230">
                        <c:v>13.168000000000001</c:v>
                      </c:pt>
                      <c:pt idx="8231">
                        <c:v>13.169600000000001</c:v>
                      </c:pt>
                      <c:pt idx="8232">
                        <c:v>13.171200000000001</c:v>
                      </c:pt>
                      <c:pt idx="8233">
                        <c:v>13.172800000000001</c:v>
                      </c:pt>
                      <c:pt idx="8234">
                        <c:v>13.1744</c:v>
                      </c:pt>
                      <c:pt idx="8235">
                        <c:v>13.176</c:v>
                      </c:pt>
                      <c:pt idx="8236">
                        <c:v>13.1776</c:v>
                      </c:pt>
                      <c:pt idx="8237">
                        <c:v>13.1792</c:v>
                      </c:pt>
                      <c:pt idx="8238">
                        <c:v>13.180800000000001</c:v>
                      </c:pt>
                      <c:pt idx="8239">
                        <c:v>13.182400000000001</c:v>
                      </c:pt>
                      <c:pt idx="8240">
                        <c:v>13.184000000000001</c:v>
                      </c:pt>
                      <c:pt idx="8241">
                        <c:v>13.185600000000001</c:v>
                      </c:pt>
                      <c:pt idx="8242">
                        <c:v>13.187200000000001</c:v>
                      </c:pt>
                      <c:pt idx="8243">
                        <c:v>13.188800000000001</c:v>
                      </c:pt>
                      <c:pt idx="8244">
                        <c:v>13.1904</c:v>
                      </c:pt>
                      <c:pt idx="8245">
                        <c:v>13.192</c:v>
                      </c:pt>
                      <c:pt idx="8246">
                        <c:v>13.1936</c:v>
                      </c:pt>
                      <c:pt idx="8247">
                        <c:v>13.1952</c:v>
                      </c:pt>
                      <c:pt idx="8248">
                        <c:v>13.196800000000001</c:v>
                      </c:pt>
                      <c:pt idx="8249">
                        <c:v>13.198400000000001</c:v>
                      </c:pt>
                      <c:pt idx="8250">
                        <c:v>13.200000000000001</c:v>
                      </c:pt>
                      <c:pt idx="8251">
                        <c:v>13.201600000000001</c:v>
                      </c:pt>
                      <c:pt idx="8252">
                        <c:v>13.203200000000001</c:v>
                      </c:pt>
                      <c:pt idx="8253">
                        <c:v>13.204800000000001</c:v>
                      </c:pt>
                      <c:pt idx="8254">
                        <c:v>13.2064</c:v>
                      </c:pt>
                      <c:pt idx="8255">
                        <c:v>13.208</c:v>
                      </c:pt>
                      <c:pt idx="8256">
                        <c:v>13.2096</c:v>
                      </c:pt>
                      <c:pt idx="8257">
                        <c:v>13.2112</c:v>
                      </c:pt>
                      <c:pt idx="8258">
                        <c:v>13.212800000000001</c:v>
                      </c:pt>
                      <c:pt idx="8259">
                        <c:v>13.214400000000001</c:v>
                      </c:pt>
                      <c:pt idx="8260">
                        <c:v>13.216000000000001</c:v>
                      </c:pt>
                      <c:pt idx="8261">
                        <c:v>13.217600000000001</c:v>
                      </c:pt>
                      <c:pt idx="8262">
                        <c:v>13.219200000000001</c:v>
                      </c:pt>
                      <c:pt idx="8263">
                        <c:v>13.220800000000001</c:v>
                      </c:pt>
                      <c:pt idx="8264">
                        <c:v>13.2224</c:v>
                      </c:pt>
                      <c:pt idx="8265">
                        <c:v>13.224</c:v>
                      </c:pt>
                      <c:pt idx="8266">
                        <c:v>13.2256</c:v>
                      </c:pt>
                      <c:pt idx="8267">
                        <c:v>13.2272</c:v>
                      </c:pt>
                      <c:pt idx="8268">
                        <c:v>13.228800000000001</c:v>
                      </c:pt>
                      <c:pt idx="8269">
                        <c:v>13.230400000000001</c:v>
                      </c:pt>
                      <c:pt idx="8270">
                        <c:v>13.232000000000001</c:v>
                      </c:pt>
                      <c:pt idx="8271">
                        <c:v>13.233600000000001</c:v>
                      </c:pt>
                      <c:pt idx="8272">
                        <c:v>13.235200000000001</c:v>
                      </c:pt>
                      <c:pt idx="8273">
                        <c:v>13.236800000000001</c:v>
                      </c:pt>
                      <c:pt idx="8274">
                        <c:v>13.2384</c:v>
                      </c:pt>
                      <c:pt idx="8275">
                        <c:v>13.24</c:v>
                      </c:pt>
                      <c:pt idx="8276">
                        <c:v>13.2416</c:v>
                      </c:pt>
                      <c:pt idx="8277">
                        <c:v>13.2432</c:v>
                      </c:pt>
                      <c:pt idx="8278">
                        <c:v>13.244800000000001</c:v>
                      </c:pt>
                      <c:pt idx="8279">
                        <c:v>13.246400000000001</c:v>
                      </c:pt>
                      <c:pt idx="8280">
                        <c:v>13.248000000000001</c:v>
                      </c:pt>
                      <c:pt idx="8281">
                        <c:v>13.249600000000001</c:v>
                      </c:pt>
                      <c:pt idx="8282">
                        <c:v>13.251200000000001</c:v>
                      </c:pt>
                      <c:pt idx="8283">
                        <c:v>13.252800000000001</c:v>
                      </c:pt>
                      <c:pt idx="8284">
                        <c:v>13.2544</c:v>
                      </c:pt>
                      <c:pt idx="8285">
                        <c:v>13.256</c:v>
                      </c:pt>
                      <c:pt idx="8286">
                        <c:v>13.2576</c:v>
                      </c:pt>
                      <c:pt idx="8287">
                        <c:v>13.2592</c:v>
                      </c:pt>
                      <c:pt idx="8288">
                        <c:v>13.260800000000001</c:v>
                      </c:pt>
                      <c:pt idx="8289">
                        <c:v>13.262400000000001</c:v>
                      </c:pt>
                      <c:pt idx="8290">
                        <c:v>13.264000000000001</c:v>
                      </c:pt>
                      <c:pt idx="8291">
                        <c:v>13.265600000000001</c:v>
                      </c:pt>
                      <c:pt idx="8292">
                        <c:v>13.267200000000001</c:v>
                      </c:pt>
                      <c:pt idx="8293">
                        <c:v>13.268800000000001</c:v>
                      </c:pt>
                      <c:pt idx="8294">
                        <c:v>13.2704</c:v>
                      </c:pt>
                      <c:pt idx="8295">
                        <c:v>13.272</c:v>
                      </c:pt>
                      <c:pt idx="8296">
                        <c:v>13.2736</c:v>
                      </c:pt>
                      <c:pt idx="8297">
                        <c:v>13.2752</c:v>
                      </c:pt>
                      <c:pt idx="8298">
                        <c:v>13.276800000000001</c:v>
                      </c:pt>
                      <c:pt idx="8299">
                        <c:v>13.278400000000001</c:v>
                      </c:pt>
                      <c:pt idx="8300">
                        <c:v>13.280000000000001</c:v>
                      </c:pt>
                      <c:pt idx="8301">
                        <c:v>13.281600000000001</c:v>
                      </c:pt>
                      <c:pt idx="8302">
                        <c:v>13.283200000000001</c:v>
                      </c:pt>
                      <c:pt idx="8303">
                        <c:v>13.284800000000001</c:v>
                      </c:pt>
                      <c:pt idx="8304">
                        <c:v>13.2864</c:v>
                      </c:pt>
                      <c:pt idx="8305">
                        <c:v>13.288</c:v>
                      </c:pt>
                      <c:pt idx="8306">
                        <c:v>13.2896</c:v>
                      </c:pt>
                      <c:pt idx="8307">
                        <c:v>13.2912</c:v>
                      </c:pt>
                      <c:pt idx="8308">
                        <c:v>13.292800000000002</c:v>
                      </c:pt>
                      <c:pt idx="8309">
                        <c:v>13.294400000000001</c:v>
                      </c:pt>
                      <c:pt idx="8310">
                        <c:v>13.296000000000001</c:v>
                      </c:pt>
                      <c:pt idx="8311">
                        <c:v>13.297600000000001</c:v>
                      </c:pt>
                      <c:pt idx="8312">
                        <c:v>13.299200000000001</c:v>
                      </c:pt>
                      <c:pt idx="8313">
                        <c:v>13.300800000000001</c:v>
                      </c:pt>
                      <c:pt idx="8314">
                        <c:v>13.3024</c:v>
                      </c:pt>
                      <c:pt idx="8315">
                        <c:v>13.304</c:v>
                      </c:pt>
                      <c:pt idx="8316">
                        <c:v>13.3056</c:v>
                      </c:pt>
                      <c:pt idx="8317">
                        <c:v>13.3072</c:v>
                      </c:pt>
                      <c:pt idx="8318">
                        <c:v>13.308800000000002</c:v>
                      </c:pt>
                      <c:pt idx="8319">
                        <c:v>13.310400000000001</c:v>
                      </c:pt>
                      <c:pt idx="8320">
                        <c:v>13.312000000000001</c:v>
                      </c:pt>
                      <c:pt idx="8321">
                        <c:v>13.313600000000001</c:v>
                      </c:pt>
                      <c:pt idx="8322">
                        <c:v>13.315200000000001</c:v>
                      </c:pt>
                      <c:pt idx="8323">
                        <c:v>13.316800000000001</c:v>
                      </c:pt>
                      <c:pt idx="8324">
                        <c:v>13.3184</c:v>
                      </c:pt>
                      <c:pt idx="8325">
                        <c:v>13.32</c:v>
                      </c:pt>
                      <c:pt idx="8326">
                        <c:v>13.3216</c:v>
                      </c:pt>
                      <c:pt idx="8327">
                        <c:v>13.3232</c:v>
                      </c:pt>
                      <c:pt idx="8328">
                        <c:v>13.3248</c:v>
                      </c:pt>
                      <c:pt idx="8329">
                        <c:v>13.326400000000001</c:v>
                      </c:pt>
                      <c:pt idx="8330">
                        <c:v>13.328000000000001</c:v>
                      </c:pt>
                      <c:pt idx="8331">
                        <c:v>13.329600000000001</c:v>
                      </c:pt>
                      <c:pt idx="8332">
                        <c:v>13.331200000000001</c:v>
                      </c:pt>
                      <c:pt idx="8333">
                        <c:v>13.332800000000001</c:v>
                      </c:pt>
                      <c:pt idx="8334">
                        <c:v>13.3344</c:v>
                      </c:pt>
                      <c:pt idx="8335">
                        <c:v>13.336</c:v>
                      </c:pt>
                      <c:pt idx="8336">
                        <c:v>13.3376</c:v>
                      </c:pt>
                      <c:pt idx="8337">
                        <c:v>13.3392</c:v>
                      </c:pt>
                      <c:pt idx="8338">
                        <c:v>13.3408</c:v>
                      </c:pt>
                      <c:pt idx="8339">
                        <c:v>13.342400000000001</c:v>
                      </c:pt>
                      <c:pt idx="8340">
                        <c:v>13.344000000000001</c:v>
                      </c:pt>
                      <c:pt idx="8341">
                        <c:v>13.345600000000001</c:v>
                      </c:pt>
                      <c:pt idx="8342">
                        <c:v>13.347200000000001</c:v>
                      </c:pt>
                      <c:pt idx="8343">
                        <c:v>13.348800000000001</c:v>
                      </c:pt>
                      <c:pt idx="8344">
                        <c:v>13.3504</c:v>
                      </c:pt>
                      <c:pt idx="8345">
                        <c:v>13.352</c:v>
                      </c:pt>
                      <c:pt idx="8346">
                        <c:v>13.3536</c:v>
                      </c:pt>
                      <c:pt idx="8347">
                        <c:v>13.3552</c:v>
                      </c:pt>
                      <c:pt idx="8348">
                        <c:v>13.3568</c:v>
                      </c:pt>
                      <c:pt idx="8349">
                        <c:v>13.358400000000001</c:v>
                      </c:pt>
                      <c:pt idx="8350">
                        <c:v>13.360000000000001</c:v>
                      </c:pt>
                      <c:pt idx="8351">
                        <c:v>13.361600000000001</c:v>
                      </c:pt>
                      <c:pt idx="8352">
                        <c:v>13.363200000000001</c:v>
                      </c:pt>
                      <c:pt idx="8353">
                        <c:v>13.364800000000001</c:v>
                      </c:pt>
                      <c:pt idx="8354">
                        <c:v>13.366400000000001</c:v>
                      </c:pt>
                      <c:pt idx="8355">
                        <c:v>13.368</c:v>
                      </c:pt>
                      <c:pt idx="8356">
                        <c:v>13.3696</c:v>
                      </c:pt>
                      <c:pt idx="8357">
                        <c:v>13.3712</c:v>
                      </c:pt>
                      <c:pt idx="8358">
                        <c:v>13.3728</c:v>
                      </c:pt>
                      <c:pt idx="8359">
                        <c:v>13.374400000000001</c:v>
                      </c:pt>
                      <c:pt idx="8360">
                        <c:v>13.376000000000001</c:v>
                      </c:pt>
                      <c:pt idx="8361">
                        <c:v>13.377600000000001</c:v>
                      </c:pt>
                      <c:pt idx="8362">
                        <c:v>13.379200000000001</c:v>
                      </c:pt>
                      <c:pt idx="8363">
                        <c:v>13.380800000000001</c:v>
                      </c:pt>
                      <c:pt idx="8364">
                        <c:v>13.382400000000001</c:v>
                      </c:pt>
                      <c:pt idx="8365">
                        <c:v>13.384</c:v>
                      </c:pt>
                      <c:pt idx="8366">
                        <c:v>13.3856</c:v>
                      </c:pt>
                      <c:pt idx="8367">
                        <c:v>13.3872</c:v>
                      </c:pt>
                      <c:pt idx="8368">
                        <c:v>13.3888</c:v>
                      </c:pt>
                      <c:pt idx="8369">
                        <c:v>13.390400000000001</c:v>
                      </c:pt>
                      <c:pt idx="8370">
                        <c:v>13.392000000000001</c:v>
                      </c:pt>
                      <c:pt idx="8371">
                        <c:v>13.393600000000001</c:v>
                      </c:pt>
                      <c:pt idx="8372">
                        <c:v>13.395200000000001</c:v>
                      </c:pt>
                      <c:pt idx="8373">
                        <c:v>13.396800000000001</c:v>
                      </c:pt>
                      <c:pt idx="8374">
                        <c:v>13.398400000000001</c:v>
                      </c:pt>
                      <c:pt idx="8375">
                        <c:v>13.4</c:v>
                      </c:pt>
                      <c:pt idx="8376">
                        <c:v>13.4016</c:v>
                      </c:pt>
                      <c:pt idx="8377">
                        <c:v>13.4032</c:v>
                      </c:pt>
                      <c:pt idx="8378">
                        <c:v>13.4048</c:v>
                      </c:pt>
                      <c:pt idx="8379">
                        <c:v>13.406400000000001</c:v>
                      </c:pt>
                      <c:pt idx="8380">
                        <c:v>13.408000000000001</c:v>
                      </c:pt>
                      <c:pt idx="8381">
                        <c:v>13.409600000000001</c:v>
                      </c:pt>
                      <c:pt idx="8382">
                        <c:v>13.411200000000001</c:v>
                      </c:pt>
                      <c:pt idx="8383">
                        <c:v>13.412800000000001</c:v>
                      </c:pt>
                      <c:pt idx="8384">
                        <c:v>13.414400000000001</c:v>
                      </c:pt>
                      <c:pt idx="8385">
                        <c:v>13.416</c:v>
                      </c:pt>
                      <c:pt idx="8386">
                        <c:v>13.4176</c:v>
                      </c:pt>
                      <c:pt idx="8387">
                        <c:v>13.4192</c:v>
                      </c:pt>
                      <c:pt idx="8388">
                        <c:v>13.4208</c:v>
                      </c:pt>
                      <c:pt idx="8389">
                        <c:v>13.422400000000001</c:v>
                      </c:pt>
                      <c:pt idx="8390">
                        <c:v>13.424000000000001</c:v>
                      </c:pt>
                      <c:pt idx="8391">
                        <c:v>13.425600000000001</c:v>
                      </c:pt>
                      <c:pt idx="8392">
                        <c:v>13.427200000000001</c:v>
                      </c:pt>
                      <c:pt idx="8393">
                        <c:v>13.428800000000001</c:v>
                      </c:pt>
                      <c:pt idx="8394">
                        <c:v>13.430400000000001</c:v>
                      </c:pt>
                      <c:pt idx="8395">
                        <c:v>13.432</c:v>
                      </c:pt>
                      <c:pt idx="8396">
                        <c:v>13.4336</c:v>
                      </c:pt>
                      <c:pt idx="8397">
                        <c:v>13.4352</c:v>
                      </c:pt>
                      <c:pt idx="8398">
                        <c:v>13.4368</c:v>
                      </c:pt>
                      <c:pt idx="8399">
                        <c:v>13.438400000000001</c:v>
                      </c:pt>
                      <c:pt idx="8400">
                        <c:v>13.440000000000001</c:v>
                      </c:pt>
                      <c:pt idx="8401">
                        <c:v>13.441600000000001</c:v>
                      </c:pt>
                      <c:pt idx="8402">
                        <c:v>13.443200000000001</c:v>
                      </c:pt>
                      <c:pt idx="8403">
                        <c:v>13.444800000000001</c:v>
                      </c:pt>
                      <c:pt idx="8404">
                        <c:v>13.446400000000001</c:v>
                      </c:pt>
                      <c:pt idx="8405">
                        <c:v>13.448</c:v>
                      </c:pt>
                      <c:pt idx="8406">
                        <c:v>13.4496</c:v>
                      </c:pt>
                      <c:pt idx="8407">
                        <c:v>13.4512</c:v>
                      </c:pt>
                      <c:pt idx="8408">
                        <c:v>13.4528</c:v>
                      </c:pt>
                      <c:pt idx="8409">
                        <c:v>13.454400000000001</c:v>
                      </c:pt>
                      <c:pt idx="8410">
                        <c:v>13.456000000000001</c:v>
                      </c:pt>
                      <c:pt idx="8411">
                        <c:v>13.457600000000001</c:v>
                      </c:pt>
                      <c:pt idx="8412">
                        <c:v>13.459200000000001</c:v>
                      </c:pt>
                      <c:pt idx="8413">
                        <c:v>13.460800000000001</c:v>
                      </c:pt>
                      <c:pt idx="8414">
                        <c:v>13.462400000000001</c:v>
                      </c:pt>
                      <c:pt idx="8415">
                        <c:v>13.464</c:v>
                      </c:pt>
                      <c:pt idx="8416">
                        <c:v>13.4656</c:v>
                      </c:pt>
                      <c:pt idx="8417">
                        <c:v>13.4672</c:v>
                      </c:pt>
                      <c:pt idx="8418">
                        <c:v>13.4688</c:v>
                      </c:pt>
                      <c:pt idx="8419">
                        <c:v>13.470400000000001</c:v>
                      </c:pt>
                      <c:pt idx="8420">
                        <c:v>13.472000000000001</c:v>
                      </c:pt>
                      <c:pt idx="8421">
                        <c:v>13.473600000000001</c:v>
                      </c:pt>
                      <c:pt idx="8422">
                        <c:v>13.475200000000001</c:v>
                      </c:pt>
                      <c:pt idx="8423">
                        <c:v>13.476800000000001</c:v>
                      </c:pt>
                      <c:pt idx="8424">
                        <c:v>13.478400000000001</c:v>
                      </c:pt>
                      <c:pt idx="8425">
                        <c:v>13.48</c:v>
                      </c:pt>
                      <c:pt idx="8426">
                        <c:v>13.4816</c:v>
                      </c:pt>
                      <c:pt idx="8427">
                        <c:v>13.4832</c:v>
                      </c:pt>
                      <c:pt idx="8428">
                        <c:v>13.4848</c:v>
                      </c:pt>
                      <c:pt idx="8429">
                        <c:v>13.486400000000001</c:v>
                      </c:pt>
                      <c:pt idx="8430">
                        <c:v>13.488000000000001</c:v>
                      </c:pt>
                      <c:pt idx="8431">
                        <c:v>13.489600000000001</c:v>
                      </c:pt>
                      <c:pt idx="8432">
                        <c:v>13.491200000000001</c:v>
                      </c:pt>
                      <c:pt idx="8433">
                        <c:v>13.492800000000001</c:v>
                      </c:pt>
                      <c:pt idx="8434">
                        <c:v>13.494400000000001</c:v>
                      </c:pt>
                      <c:pt idx="8435">
                        <c:v>13.496</c:v>
                      </c:pt>
                      <c:pt idx="8436">
                        <c:v>13.4976</c:v>
                      </c:pt>
                      <c:pt idx="8437">
                        <c:v>13.4992</c:v>
                      </c:pt>
                      <c:pt idx="8438">
                        <c:v>13.5008</c:v>
                      </c:pt>
                      <c:pt idx="8439">
                        <c:v>13.502400000000002</c:v>
                      </c:pt>
                      <c:pt idx="8440">
                        <c:v>13.504000000000001</c:v>
                      </c:pt>
                      <c:pt idx="8441">
                        <c:v>13.505600000000001</c:v>
                      </c:pt>
                      <c:pt idx="8442">
                        <c:v>13.507200000000001</c:v>
                      </c:pt>
                      <c:pt idx="8443">
                        <c:v>13.508800000000001</c:v>
                      </c:pt>
                      <c:pt idx="8444">
                        <c:v>13.510400000000001</c:v>
                      </c:pt>
                      <c:pt idx="8445">
                        <c:v>13.512</c:v>
                      </c:pt>
                      <c:pt idx="8446">
                        <c:v>13.5136</c:v>
                      </c:pt>
                      <c:pt idx="8447">
                        <c:v>13.5152</c:v>
                      </c:pt>
                      <c:pt idx="8448">
                        <c:v>13.5168</c:v>
                      </c:pt>
                      <c:pt idx="8449">
                        <c:v>13.518400000000002</c:v>
                      </c:pt>
                      <c:pt idx="8450">
                        <c:v>13.520000000000001</c:v>
                      </c:pt>
                      <c:pt idx="8451">
                        <c:v>13.521600000000001</c:v>
                      </c:pt>
                      <c:pt idx="8452">
                        <c:v>13.523200000000001</c:v>
                      </c:pt>
                      <c:pt idx="8453">
                        <c:v>13.524800000000001</c:v>
                      </c:pt>
                      <c:pt idx="8454">
                        <c:v>13.526400000000001</c:v>
                      </c:pt>
                      <c:pt idx="8455">
                        <c:v>13.528</c:v>
                      </c:pt>
                      <c:pt idx="8456">
                        <c:v>13.5296</c:v>
                      </c:pt>
                      <c:pt idx="8457">
                        <c:v>13.5312</c:v>
                      </c:pt>
                      <c:pt idx="8458">
                        <c:v>13.5328</c:v>
                      </c:pt>
                      <c:pt idx="8459">
                        <c:v>13.5344</c:v>
                      </c:pt>
                      <c:pt idx="8460">
                        <c:v>13.536000000000001</c:v>
                      </c:pt>
                      <c:pt idx="8461">
                        <c:v>13.537600000000001</c:v>
                      </c:pt>
                      <c:pt idx="8462">
                        <c:v>13.539200000000001</c:v>
                      </c:pt>
                      <c:pt idx="8463">
                        <c:v>13.540800000000001</c:v>
                      </c:pt>
                      <c:pt idx="8464">
                        <c:v>13.542400000000001</c:v>
                      </c:pt>
                      <c:pt idx="8465">
                        <c:v>13.544</c:v>
                      </c:pt>
                      <c:pt idx="8466">
                        <c:v>13.5456</c:v>
                      </c:pt>
                      <c:pt idx="8467">
                        <c:v>13.5472</c:v>
                      </c:pt>
                      <c:pt idx="8468">
                        <c:v>13.5488</c:v>
                      </c:pt>
                      <c:pt idx="8469">
                        <c:v>13.5504</c:v>
                      </c:pt>
                      <c:pt idx="8470">
                        <c:v>13.552000000000001</c:v>
                      </c:pt>
                      <c:pt idx="8471">
                        <c:v>13.553600000000001</c:v>
                      </c:pt>
                      <c:pt idx="8472">
                        <c:v>13.555200000000001</c:v>
                      </c:pt>
                      <c:pt idx="8473">
                        <c:v>13.556800000000001</c:v>
                      </c:pt>
                      <c:pt idx="8474">
                        <c:v>13.558400000000001</c:v>
                      </c:pt>
                      <c:pt idx="8475">
                        <c:v>13.56</c:v>
                      </c:pt>
                      <c:pt idx="8476">
                        <c:v>13.5616</c:v>
                      </c:pt>
                      <c:pt idx="8477">
                        <c:v>13.5632</c:v>
                      </c:pt>
                      <c:pt idx="8478">
                        <c:v>13.5648</c:v>
                      </c:pt>
                      <c:pt idx="8479">
                        <c:v>13.5664</c:v>
                      </c:pt>
                      <c:pt idx="8480">
                        <c:v>13.568000000000001</c:v>
                      </c:pt>
                      <c:pt idx="8481">
                        <c:v>13.569600000000001</c:v>
                      </c:pt>
                      <c:pt idx="8482">
                        <c:v>13.571200000000001</c:v>
                      </c:pt>
                      <c:pt idx="8483">
                        <c:v>13.572800000000001</c:v>
                      </c:pt>
                      <c:pt idx="8484">
                        <c:v>13.574400000000001</c:v>
                      </c:pt>
                      <c:pt idx="8485">
                        <c:v>13.576000000000001</c:v>
                      </c:pt>
                      <c:pt idx="8486">
                        <c:v>13.5776</c:v>
                      </c:pt>
                      <c:pt idx="8487">
                        <c:v>13.5792</c:v>
                      </c:pt>
                      <c:pt idx="8488">
                        <c:v>13.5808</c:v>
                      </c:pt>
                      <c:pt idx="8489">
                        <c:v>13.5824</c:v>
                      </c:pt>
                      <c:pt idx="8490">
                        <c:v>13.584000000000001</c:v>
                      </c:pt>
                      <c:pt idx="8491">
                        <c:v>13.585600000000001</c:v>
                      </c:pt>
                      <c:pt idx="8492">
                        <c:v>13.587200000000001</c:v>
                      </c:pt>
                      <c:pt idx="8493">
                        <c:v>13.588800000000001</c:v>
                      </c:pt>
                      <c:pt idx="8494">
                        <c:v>13.590400000000001</c:v>
                      </c:pt>
                      <c:pt idx="8495">
                        <c:v>13.592000000000001</c:v>
                      </c:pt>
                      <c:pt idx="8496">
                        <c:v>13.5936</c:v>
                      </c:pt>
                      <c:pt idx="8497">
                        <c:v>13.5952</c:v>
                      </c:pt>
                      <c:pt idx="8498">
                        <c:v>13.5968</c:v>
                      </c:pt>
                      <c:pt idx="8499">
                        <c:v>13.5984</c:v>
                      </c:pt>
                      <c:pt idx="8500">
                        <c:v>13.600000000000001</c:v>
                      </c:pt>
                      <c:pt idx="8501">
                        <c:v>13.601600000000001</c:v>
                      </c:pt>
                      <c:pt idx="8502">
                        <c:v>13.603200000000001</c:v>
                      </c:pt>
                      <c:pt idx="8503">
                        <c:v>13.604800000000001</c:v>
                      </c:pt>
                      <c:pt idx="8504">
                        <c:v>13.606400000000001</c:v>
                      </c:pt>
                      <c:pt idx="8505">
                        <c:v>13.608000000000001</c:v>
                      </c:pt>
                      <c:pt idx="8506">
                        <c:v>13.6096</c:v>
                      </c:pt>
                      <c:pt idx="8507">
                        <c:v>13.6112</c:v>
                      </c:pt>
                      <c:pt idx="8508">
                        <c:v>13.6128</c:v>
                      </c:pt>
                      <c:pt idx="8509">
                        <c:v>13.6144</c:v>
                      </c:pt>
                      <c:pt idx="8510">
                        <c:v>13.616000000000001</c:v>
                      </c:pt>
                      <c:pt idx="8511">
                        <c:v>13.617600000000001</c:v>
                      </c:pt>
                      <c:pt idx="8512">
                        <c:v>13.619200000000001</c:v>
                      </c:pt>
                      <c:pt idx="8513">
                        <c:v>13.620800000000001</c:v>
                      </c:pt>
                      <c:pt idx="8514">
                        <c:v>13.622400000000001</c:v>
                      </c:pt>
                      <c:pt idx="8515">
                        <c:v>13.624000000000001</c:v>
                      </c:pt>
                      <c:pt idx="8516">
                        <c:v>13.6256</c:v>
                      </c:pt>
                      <c:pt idx="8517">
                        <c:v>13.6272</c:v>
                      </c:pt>
                      <c:pt idx="8518">
                        <c:v>13.6288</c:v>
                      </c:pt>
                      <c:pt idx="8519">
                        <c:v>13.6304</c:v>
                      </c:pt>
                      <c:pt idx="8520">
                        <c:v>13.632000000000001</c:v>
                      </c:pt>
                      <c:pt idx="8521">
                        <c:v>13.633600000000001</c:v>
                      </c:pt>
                      <c:pt idx="8522">
                        <c:v>13.635200000000001</c:v>
                      </c:pt>
                      <c:pt idx="8523">
                        <c:v>13.636800000000001</c:v>
                      </c:pt>
                      <c:pt idx="8524">
                        <c:v>13.638400000000001</c:v>
                      </c:pt>
                      <c:pt idx="8525">
                        <c:v>13.64</c:v>
                      </c:pt>
                      <c:pt idx="8526">
                        <c:v>13.6416</c:v>
                      </c:pt>
                      <c:pt idx="8527">
                        <c:v>13.6432</c:v>
                      </c:pt>
                      <c:pt idx="8528">
                        <c:v>13.6448</c:v>
                      </c:pt>
                      <c:pt idx="8529">
                        <c:v>13.6464</c:v>
                      </c:pt>
                      <c:pt idx="8530">
                        <c:v>13.648000000000001</c:v>
                      </c:pt>
                      <c:pt idx="8531">
                        <c:v>13.649600000000001</c:v>
                      </c:pt>
                      <c:pt idx="8532">
                        <c:v>13.651200000000001</c:v>
                      </c:pt>
                      <c:pt idx="8533">
                        <c:v>13.652800000000001</c:v>
                      </c:pt>
                      <c:pt idx="8534">
                        <c:v>13.654400000000001</c:v>
                      </c:pt>
                      <c:pt idx="8535">
                        <c:v>13.656000000000001</c:v>
                      </c:pt>
                      <c:pt idx="8536">
                        <c:v>13.6576</c:v>
                      </c:pt>
                      <c:pt idx="8537">
                        <c:v>13.6592</c:v>
                      </c:pt>
                      <c:pt idx="8538">
                        <c:v>13.6608</c:v>
                      </c:pt>
                      <c:pt idx="8539">
                        <c:v>13.6624</c:v>
                      </c:pt>
                      <c:pt idx="8540">
                        <c:v>13.664000000000001</c:v>
                      </c:pt>
                      <c:pt idx="8541">
                        <c:v>13.665600000000001</c:v>
                      </c:pt>
                      <c:pt idx="8542">
                        <c:v>13.667200000000001</c:v>
                      </c:pt>
                      <c:pt idx="8543">
                        <c:v>13.668800000000001</c:v>
                      </c:pt>
                      <c:pt idx="8544">
                        <c:v>13.670400000000001</c:v>
                      </c:pt>
                      <c:pt idx="8545">
                        <c:v>13.672000000000001</c:v>
                      </c:pt>
                      <c:pt idx="8546">
                        <c:v>13.6736</c:v>
                      </c:pt>
                      <c:pt idx="8547">
                        <c:v>13.6752</c:v>
                      </c:pt>
                      <c:pt idx="8548">
                        <c:v>13.6768</c:v>
                      </c:pt>
                      <c:pt idx="8549">
                        <c:v>13.6784</c:v>
                      </c:pt>
                      <c:pt idx="8550">
                        <c:v>13.680000000000001</c:v>
                      </c:pt>
                      <c:pt idx="8551">
                        <c:v>13.681600000000001</c:v>
                      </c:pt>
                      <c:pt idx="8552">
                        <c:v>13.683200000000001</c:v>
                      </c:pt>
                      <c:pt idx="8553">
                        <c:v>13.684800000000001</c:v>
                      </c:pt>
                      <c:pt idx="8554">
                        <c:v>13.686400000000001</c:v>
                      </c:pt>
                      <c:pt idx="8555">
                        <c:v>13.688000000000001</c:v>
                      </c:pt>
                      <c:pt idx="8556">
                        <c:v>13.6896</c:v>
                      </c:pt>
                      <c:pt idx="8557">
                        <c:v>13.6912</c:v>
                      </c:pt>
                      <c:pt idx="8558">
                        <c:v>13.6928</c:v>
                      </c:pt>
                      <c:pt idx="8559">
                        <c:v>13.6944</c:v>
                      </c:pt>
                      <c:pt idx="8560">
                        <c:v>13.696000000000002</c:v>
                      </c:pt>
                      <c:pt idx="8561">
                        <c:v>13.697600000000001</c:v>
                      </c:pt>
                      <c:pt idx="8562">
                        <c:v>13.699200000000001</c:v>
                      </c:pt>
                      <c:pt idx="8563">
                        <c:v>13.700800000000001</c:v>
                      </c:pt>
                      <c:pt idx="8564">
                        <c:v>13.702400000000001</c:v>
                      </c:pt>
                      <c:pt idx="8565">
                        <c:v>13.704000000000001</c:v>
                      </c:pt>
                      <c:pt idx="8566">
                        <c:v>13.7056</c:v>
                      </c:pt>
                      <c:pt idx="8567">
                        <c:v>13.7072</c:v>
                      </c:pt>
                      <c:pt idx="8568">
                        <c:v>13.7088</c:v>
                      </c:pt>
                      <c:pt idx="8569">
                        <c:v>13.7104</c:v>
                      </c:pt>
                      <c:pt idx="8570">
                        <c:v>13.712000000000002</c:v>
                      </c:pt>
                      <c:pt idx="8571">
                        <c:v>13.713600000000001</c:v>
                      </c:pt>
                      <c:pt idx="8572">
                        <c:v>13.715200000000001</c:v>
                      </c:pt>
                      <c:pt idx="8573">
                        <c:v>13.716800000000001</c:v>
                      </c:pt>
                      <c:pt idx="8574">
                        <c:v>13.718400000000001</c:v>
                      </c:pt>
                      <c:pt idx="8575">
                        <c:v>13.72</c:v>
                      </c:pt>
                      <c:pt idx="8576">
                        <c:v>13.7216</c:v>
                      </c:pt>
                      <c:pt idx="8577">
                        <c:v>13.7232</c:v>
                      </c:pt>
                      <c:pt idx="8578">
                        <c:v>13.7248</c:v>
                      </c:pt>
                      <c:pt idx="8579">
                        <c:v>13.7264</c:v>
                      </c:pt>
                      <c:pt idx="8580">
                        <c:v>13.728000000000002</c:v>
                      </c:pt>
                      <c:pt idx="8581">
                        <c:v>13.729600000000001</c:v>
                      </c:pt>
                      <c:pt idx="8582">
                        <c:v>13.731200000000001</c:v>
                      </c:pt>
                      <c:pt idx="8583">
                        <c:v>13.732800000000001</c:v>
                      </c:pt>
                      <c:pt idx="8584">
                        <c:v>13.734400000000001</c:v>
                      </c:pt>
                      <c:pt idx="8585">
                        <c:v>13.736000000000001</c:v>
                      </c:pt>
                      <c:pt idx="8586">
                        <c:v>13.7376</c:v>
                      </c:pt>
                      <c:pt idx="8587">
                        <c:v>13.7392</c:v>
                      </c:pt>
                      <c:pt idx="8588">
                        <c:v>13.7408</c:v>
                      </c:pt>
                      <c:pt idx="8589">
                        <c:v>13.7424</c:v>
                      </c:pt>
                      <c:pt idx="8590">
                        <c:v>13.744</c:v>
                      </c:pt>
                      <c:pt idx="8591">
                        <c:v>13.745600000000001</c:v>
                      </c:pt>
                      <c:pt idx="8592">
                        <c:v>13.747200000000001</c:v>
                      </c:pt>
                      <c:pt idx="8593">
                        <c:v>13.748800000000001</c:v>
                      </c:pt>
                      <c:pt idx="8594">
                        <c:v>13.750400000000001</c:v>
                      </c:pt>
                      <c:pt idx="8595">
                        <c:v>13.752000000000001</c:v>
                      </c:pt>
                      <c:pt idx="8596">
                        <c:v>13.7536</c:v>
                      </c:pt>
                      <c:pt idx="8597">
                        <c:v>13.7552</c:v>
                      </c:pt>
                      <c:pt idx="8598">
                        <c:v>13.7568</c:v>
                      </c:pt>
                      <c:pt idx="8599">
                        <c:v>13.7584</c:v>
                      </c:pt>
                      <c:pt idx="8600">
                        <c:v>13.76</c:v>
                      </c:pt>
                      <c:pt idx="8601">
                        <c:v>13.761600000000001</c:v>
                      </c:pt>
                      <c:pt idx="8602">
                        <c:v>13.763200000000001</c:v>
                      </c:pt>
                      <c:pt idx="8603">
                        <c:v>13.764800000000001</c:v>
                      </c:pt>
                      <c:pt idx="8604">
                        <c:v>13.766400000000001</c:v>
                      </c:pt>
                      <c:pt idx="8605">
                        <c:v>13.768000000000001</c:v>
                      </c:pt>
                      <c:pt idx="8606">
                        <c:v>13.769600000000001</c:v>
                      </c:pt>
                      <c:pt idx="8607">
                        <c:v>13.7712</c:v>
                      </c:pt>
                      <c:pt idx="8608">
                        <c:v>13.7728</c:v>
                      </c:pt>
                      <c:pt idx="8609">
                        <c:v>13.7744</c:v>
                      </c:pt>
                      <c:pt idx="8610">
                        <c:v>13.776</c:v>
                      </c:pt>
                      <c:pt idx="8611">
                        <c:v>13.777600000000001</c:v>
                      </c:pt>
                      <c:pt idx="8612">
                        <c:v>13.779200000000001</c:v>
                      </c:pt>
                      <c:pt idx="8613">
                        <c:v>13.780800000000001</c:v>
                      </c:pt>
                      <c:pt idx="8614">
                        <c:v>13.782400000000001</c:v>
                      </c:pt>
                      <c:pt idx="8615">
                        <c:v>13.784000000000001</c:v>
                      </c:pt>
                      <c:pt idx="8616">
                        <c:v>13.785600000000001</c:v>
                      </c:pt>
                      <c:pt idx="8617">
                        <c:v>13.7872</c:v>
                      </c:pt>
                      <c:pt idx="8618">
                        <c:v>13.7888</c:v>
                      </c:pt>
                      <c:pt idx="8619">
                        <c:v>13.7904</c:v>
                      </c:pt>
                      <c:pt idx="8620">
                        <c:v>13.792</c:v>
                      </c:pt>
                      <c:pt idx="8621">
                        <c:v>13.793600000000001</c:v>
                      </c:pt>
                      <c:pt idx="8622">
                        <c:v>13.795200000000001</c:v>
                      </c:pt>
                      <c:pt idx="8623">
                        <c:v>13.796800000000001</c:v>
                      </c:pt>
                      <c:pt idx="8624">
                        <c:v>13.798400000000001</c:v>
                      </c:pt>
                      <c:pt idx="8625">
                        <c:v>13.8</c:v>
                      </c:pt>
                      <c:pt idx="8626">
                        <c:v>13.801600000000001</c:v>
                      </c:pt>
                      <c:pt idx="8627">
                        <c:v>13.8032</c:v>
                      </c:pt>
                      <c:pt idx="8628">
                        <c:v>13.8048</c:v>
                      </c:pt>
                      <c:pt idx="8629">
                        <c:v>13.8064</c:v>
                      </c:pt>
                      <c:pt idx="8630">
                        <c:v>13.808</c:v>
                      </c:pt>
                      <c:pt idx="8631">
                        <c:v>13.809600000000001</c:v>
                      </c:pt>
                      <c:pt idx="8632">
                        <c:v>13.811200000000001</c:v>
                      </c:pt>
                      <c:pt idx="8633">
                        <c:v>13.812800000000001</c:v>
                      </c:pt>
                      <c:pt idx="8634">
                        <c:v>13.814400000000001</c:v>
                      </c:pt>
                      <c:pt idx="8635">
                        <c:v>13.816000000000001</c:v>
                      </c:pt>
                      <c:pt idx="8636">
                        <c:v>13.817600000000001</c:v>
                      </c:pt>
                      <c:pt idx="8637">
                        <c:v>13.8192</c:v>
                      </c:pt>
                      <c:pt idx="8638">
                        <c:v>13.8208</c:v>
                      </c:pt>
                      <c:pt idx="8639">
                        <c:v>13.8224</c:v>
                      </c:pt>
                      <c:pt idx="8640">
                        <c:v>13.824</c:v>
                      </c:pt>
                      <c:pt idx="8641">
                        <c:v>13.825600000000001</c:v>
                      </c:pt>
                      <c:pt idx="8642">
                        <c:v>13.827200000000001</c:v>
                      </c:pt>
                      <c:pt idx="8643">
                        <c:v>13.828800000000001</c:v>
                      </c:pt>
                      <c:pt idx="8644">
                        <c:v>13.830400000000001</c:v>
                      </c:pt>
                      <c:pt idx="8645">
                        <c:v>13.832000000000001</c:v>
                      </c:pt>
                      <c:pt idx="8646">
                        <c:v>13.833600000000001</c:v>
                      </c:pt>
                      <c:pt idx="8647">
                        <c:v>13.8352</c:v>
                      </c:pt>
                      <c:pt idx="8648">
                        <c:v>13.8368</c:v>
                      </c:pt>
                      <c:pt idx="8649">
                        <c:v>13.8384</c:v>
                      </c:pt>
                      <c:pt idx="8650">
                        <c:v>13.84</c:v>
                      </c:pt>
                      <c:pt idx="8651">
                        <c:v>13.841600000000001</c:v>
                      </c:pt>
                      <c:pt idx="8652">
                        <c:v>13.843200000000001</c:v>
                      </c:pt>
                      <c:pt idx="8653">
                        <c:v>13.844800000000001</c:v>
                      </c:pt>
                      <c:pt idx="8654">
                        <c:v>13.846400000000001</c:v>
                      </c:pt>
                      <c:pt idx="8655">
                        <c:v>13.848000000000001</c:v>
                      </c:pt>
                      <c:pt idx="8656">
                        <c:v>13.849600000000001</c:v>
                      </c:pt>
                      <c:pt idx="8657">
                        <c:v>13.8512</c:v>
                      </c:pt>
                      <c:pt idx="8658">
                        <c:v>13.8528</c:v>
                      </c:pt>
                      <c:pt idx="8659">
                        <c:v>13.8544</c:v>
                      </c:pt>
                      <c:pt idx="8660">
                        <c:v>13.856</c:v>
                      </c:pt>
                      <c:pt idx="8661">
                        <c:v>13.857600000000001</c:v>
                      </c:pt>
                      <c:pt idx="8662">
                        <c:v>13.859200000000001</c:v>
                      </c:pt>
                      <c:pt idx="8663">
                        <c:v>13.860800000000001</c:v>
                      </c:pt>
                      <c:pt idx="8664">
                        <c:v>13.862400000000001</c:v>
                      </c:pt>
                      <c:pt idx="8665">
                        <c:v>13.864000000000001</c:v>
                      </c:pt>
                      <c:pt idx="8666">
                        <c:v>13.865600000000001</c:v>
                      </c:pt>
                      <c:pt idx="8667">
                        <c:v>13.8672</c:v>
                      </c:pt>
                      <c:pt idx="8668">
                        <c:v>13.8688</c:v>
                      </c:pt>
                      <c:pt idx="8669">
                        <c:v>13.8704</c:v>
                      </c:pt>
                      <c:pt idx="8670">
                        <c:v>13.872</c:v>
                      </c:pt>
                      <c:pt idx="8671">
                        <c:v>13.873600000000001</c:v>
                      </c:pt>
                      <c:pt idx="8672">
                        <c:v>13.875200000000001</c:v>
                      </c:pt>
                      <c:pt idx="8673">
                        <c:v>13.876800000000001</c:v>
                      </c:pt>
                      <c:pt idx="8674">
                        <c:v>13.878400000000001</c:v>
                      </c:pt>
                      <c:pt idx="8675">
                        <c:v>13.88</c:v>
                      </c:pt>
                      <c:pt idx="8676">
                        <c:v>13.881600000000001</c:v>
                      </c:pt>
                      <c:pt idx="8677">
                        <c:v>13.8832</c:v>
                      </c:pt>
                      <c:pt idx="8678">
                        <c:v>13.8848</c:v>
                      </c:pt>
                      <c:pt idx="8679">
                        <c:v>13.8864</c:v>
                      </c:pt>
                      <c:pt idx="8680">
                        <c:v>13.888</c:v>
                      </c:pt>
                      <c:pt idx="8681">
                        <c:v>13.889600000000002</c:v>
                      </c:pt>
                      <c:pt idx="8682">
                        <c:v>13.891200000000001</c:v>
                      </c:pt>
                      <c:pt idx="8683">
                        <c:v>13.892800000000001</c:v>
                      </c:pt>
                      <c:pt idx="8684">
                        <c:v>13.894400000000001</c:v>
                      </c:pt>
                      <c:pt idx="8685">
                        <c:v>13.896000000000001</c:v>
                      </c:pt>
                      <c:pt idx="8686">
                        <c:v>13.897600000000001</c:v>
                      </c:pt>
                      <c:pt idx="8687">
                        <c:v>13.8992</c:v>
                      </c:pt>
                      <c:pt idx="8688">
                        <c:v>13.9008</c:v>
                      </c:pt>
                      <c:pt idx="8689">
                        <c:v>13.9024</c:v>
                      </c:pt>
                      <c:pt idx="8690">
                        <c:v>13.904</c:v>
                      </c:pt>
                      <c:pt idx="8691">
                        <c:v>13.905600000000002</c:v>
                      </c:pt>
                      <c:pt idx="8692">
                        <c:v>13.907200000000001</c:v>
                      </c:pt>
                      <c:pt idx="8693">
                        <c:v>13.908800000000001</c:v>
                      </c:pt>
                      <c:pt idx="8694">
                        <c:v>13.910400000000001</c:v>
                      </c:pt>
                      <c:pt idx="8695">
                        <c:v>13.912000000000001</c:v>
                      </c:pt>
                      <c:pt idx="8696">
                        <c:v>13.913600000000001</c:v>
                      </c:pt>
                      <c:pt idx="8697">
                        <c:v>13.9152</c:v>
                      </c:pt>
                      <c:pt idx="8698">
                        <c:v>13.9168</c:v>
                      </c:pt>
                      <c:pt idx="8699">
                        <c:v>13.9184</c:v>
                      </c:pt>
                      <c:pt idx="8700">
                        <c:v>13.92</c:v>
                      </c:pt>
                      <c:pt idx="8701">
                        <c:v>13.921600000000002</c:v>
                      </c:pt>
                      <c:pt idx="8702">
                        <c:v>13.923200000000001</c:v>
                      </c:pt>
                      <c:pt idx="8703">
                        <c:v>13.924800000000001</c:v>
                      </c:pt>
                      <c:pt idx="8704">
                        <c:v>13.926400000000001</c:v>
                      </c:pt>
                      <c:pt idx="8705">
                        <c:v>13.928000000000001</c:v>
                      </c:pt>
                      <c:pt idx="8706">
                        <c:v>13.929600000000001</c:v>
                      </c:pt>
                      <c:pt idx="8707">
                        <c:v>13.9312</c:v>
                      </c:pt>
                      <c:pt idx="8708">
                        <c:v>13.9328</c:v>
                      </c:pt>
                      <c:pt idx="8709">
                        <c:v>13.9344</c:v>
                      </c:pt>
                      <c:pt idx="8710">
                        <c:v>13.936</c:v>
                      </c:pt>
                      <c:pt idx="8711">
                        <c:v>13.937600000000002</c:v>
                      </c:pt>
                      <c:pt idx="8712">
                        <c:v>13.939200000000001</c:v>
                      </c:pt>
                      <c:pt idx="8713">
                        <c:v>13.940800000000001</c:v>
                      </c:pt>
                      <c:pt idx="8714">
                        <c:v>13.942400000000001</c:v>
                      </c:pt>
                      <c:pt idx="8715">
                        <c:v>13.944000000000001</c:v>
                      </c:pt>
                      <c:pt idx="8716">
                        <c:v>13.945600000000001</c:v>
                      </c:pt>
                      <c:pt idx="8717">
                        <c:v>13.9472</c:v>
                      </c:pt>
                      <c:pt idx="8718">
                        <c:v>13.9488</c:v>
                      </c:pt>
                      <c:pt idx="8719">
                        <c:v>13.9504</c:v>
                      </c:pt>
                      <c:pt idx="8720">
                        <c:v>13.952</c:v>
                      </c:pt>
                      <c:pt idx="8721">
                        <c:v>13.9536</c:v>
                      </c:pt>
                      <c:pt idx="8722">
                        <c:v>13.955200000000001</c:v>
                      </c:pt>
                      <c:pt idx="8723">
                        <c:v>13.956800000000001</c:v>
                      </c:pt>
                      <c:pt idx="8724">
                        <c:v>13.958400000000001</c:v>
                      </c:pt>
                      <c:pt idx="8725">
                        <c:v>13.96</c:v>
                      </c:pt>
                      <c:pt idx="8726">
                        <c:v>13.961600000000001</c:v>
                      </c:pt>
                      <c:pt idx="8727">
                        <c:v>13.963200000000001</c:v>
                      </c:pt>
                      <c:pt idx="8728">
                        <c:v>13.9648</c:v>
                      </c:pt>
                      <c:pt idx="8729">
                        <c:v>13.9664</c:v>
                      </c:pt>
                      <c:pt idx="8730">
                        <c:v>13.968</c:v>
                      </c:pt>
                      <c:pt idx="8731">
                        <c:v>13.9696</c:v>
                      </c:pt>
                      <c:pt idx="8732">
                        <c:v>13.971200000000001</c:v>
                      </c:pt>
                      <c:pt idx="8733">
                        <c:v>13.972800000000001</c:v>
                      </c:pt>
                      <c:pt idx="8734">
                        <c:v>13.974400000000001</c:v>
                      </c:pt>
                      <c:pt idx="8735">
                        <c:v>13.976000000000001</c:v>
                      </c:pt>
                      <c:pt idx="8736">
                        <c:v>13.977600000000001</c:v>
                      </c:pt>
                      <c:pt idx="8737">
                        <c:v>13.979200000000001</c:v>
                      </c:pt>
                      <c:pt idx="8738">
                        <c:v>13.9808</c:v>
                      </c:pt>
                      <c:pt idx="8739">
                        <c:v>13.9824</c:v>
                      </c:pt>
                      <c:pt idx="8740">
                        <c:v>13.984</c:v>
                      </c:pt>
                      <c:pt idx="8741">
                        <c:v>13.9856</c:v>
                      </c:pt>
                      <c:pt idx="8742">
                        <c:v>13.987200000000001</c:v>
                      </c:pt>
                      <c:pt idx="8743">
                        <c:v>13.988800000000001</c:v>
                      </c:pt>
                      <c:pt idx="8744">
                        <c:v>13.990400000000001</c:v>
                      </c:pt>
                      <c:pt idx="8745">
                        <c:v>13.992000000000001</c:v>
                      </c:pt>
                      <c:pt idx="8746">
                        <c:v>13.993600000000001</c:v>
                      </c:pt>
                      <c:pt idx="8747">
                        <c:v>13.995200000000001</c:v>
                      </c:pt>
                      <c:pt idx="8748">
                        <c:v>13.9968</c:v>
                      </c:pt>
                      <c:pt idx="8749">
                        <c:v>13.9984</c:v>
                      </c:pt>
                      <c:pt idx="8750">
                        <c:v>14</c:v>
                      </c:pt>
                      <c:pt idx="8751">
                        <c:v>14.0016</c:v>
                      </c:pt>
                      <c:pt idx="8752">
                        <c:v>14.003200000000001</c:v>
                      </c:pt>
                      <c:pt idx="8753">
                        <c:v>14.004800000000001</c:v>
                      </c:pt>
                      <c:pt idx="8754">
                        <c:v>14.006400000000001</c:v>
                      </c:pt>
                      <c:pt idx="8755">
                        <c:v>14.008000000000001</c:v>
                      </c:pt>
                      <c:pt idx="8756">
                        <c:v>14.009600000000001</c:v>
                      </c:pt>
                      <c:pt idx="8757">
                        <c:v>14.011200000000001</c:v>
                      </c:pt>
                      <c:pt idx="8758">
                        <c:v>14.0128</c:v>
                      </c:pt>
                      <c:pt idx="8759">
                        <c:v>14.0144</c:v>
                      </c:pt>
                      <c:pt idx="8760">
                        <c:v>14.016</c:v>
                      </c:pt>
                      <c:pt idx="8761">
                        <c:v>14.0176</c:v>
                      </c:pt>
                      <c:pt idx="8762">
                        <c:v>14.019200000000001</c:v>
                      </c:pt>
                      <c:pt idx="8763">
                        <c:v>14.020800000000001</c:v>
                      </c:pt>
                      <c:pt idx="8764">
                        <c:v>14.022400000000001</c:v>
                      </c:pt>
                      <c:pt idx="8765">
                        <c:v>14.024000000000001</c:v>
                      </c:pt>
                      <c:pt idx="8766">
                        <c:v>14.025600000000001</c:v>
                      </c:pt>
                      <c:pt idx="8767">
                        <c:v>14.027200000000001</c:v>
                      </c:pt>
                      <c:pt idx="8768">
                        <c:v>14.0288</c:v>
                      </c:pt>
                      <c:pt idx="8769">
                        <c:v>14.0304</c:v>
                      </c:pt>
                      <c:pt idx="8770">
                        <c:v>14.032</c:v>
                      </c:pt>
                      <c:pt idx="8771">
                        <c:v>14.0336</c:v>
                      </c:pt>
                      <c:pt idx="8772">
                        <c:v>14.035200000000001</c:v>
                      </c:pt>
                      <c:pt idx="8773">
                        <c:v>14.036800000000001</c:v>
                      </c:pt>
                      <c:pt idx="8774">
                        <c:v>14.038400000000001</c:v>
                      </c:pt>
                      <c:pt idx="8775">
                        <c:v>14.040000000000001</c:v>
                      </c:pt>
                      <c:pt idx="8776">
                        <c:v>14.041600000000001</c:v>
                      </c:pt>
                      <c:pt idx="8777">
                        <c:v>14.043200000000001</c:v>
                      </c:pt>
                      <c:pt idx="8778">
                        <c:v>14.0448</c:v>
                      </c:pt>
                      <c:pt idx="8779">
                        <c:v>14.0464</c:v>
                      </c:pt>
                      <c:pt idx="8780">
                        <c:v>14.048</c:v>
                      </c:pt>
                      <c:pt idx="8781">
                        <c:v>14.0496</c:v>
                      </c:pt>
                      <c:pt idx="8782">
                        <c:v>14.051200000000001</c:v>
                      </c:pt>
                      <c:pt idx="8783">
                        <c:v>14.052800000000001</c:v>
                      </c:pt>
                      <c:pt idx="8784">
                        <c:v>14.054400000000001</c:v>
                      </c:pt>
                      <c:pt idx="8785">
                        <c:v>14.056000000000001</c:v>
                      </c:pt>
                      <c:pt idx="8786">
                        <c:v>14.057600000000001</c:v>
                      </c:pt>
                      <c:pt idx="8787">
                        <c:v>14.059200000000001</c:v>
                      </c:pt>
                      <c:pt idx="8788">
                        <c:v>14.0608</c:v>
                      </c:pt>
                      <c:pt idx="8789">
                        <c:v>14.0624</c:v>
                      </c:pt>
                      <c:pt idx="8790">
                        <c:v>14.064</c:v>
                      </c:pt>
                      <c:pt idx="8791">
                        <c:v>14.0656</c:v>
                      </c:pt>
                      <c:pt idx="8792">
                        <c:v>14.067200000000001</c:v>
                      </c:pt>
                      <c:pt idx="8793">
                        <c:v>14.068800000000001</c:v>
                      </c:pt>
                      <c:pt idx="8794">
                        <c:v>14.070400000000001</c:v>
                      </c:pt>
                      <c:pt idx="8795">
                        <c:v>14.072000000000001</c:v>
                      </c:pt>
                      <c:pt idx="8796">
                        <c:v>14.073600000000001</c:v>
                      </c:pt>
                      <c:pt idx="8797">
                        <c:v>14.075200000000001</c:v>
                      </c:pt>
                      <c:pt idx="8798">
                        <c:v>14.0768</c:v>
                      </c:pt>
                      <c:pt idx="8799">
                        <c:v>14.0784</c:v>
                      </c:pt>
                      <c:pt idx="8800">
                        <c:v>14.08</c:v>
                      </c:pt>
                      <c:pt idx="8801">
                        <c:v>14.0816</c:v>
                      </c:pt>
                      <c:pt idx="8802">
                        <c:v>14.083200000000001</c:v>
                      </c:pt>
                      <c:pt idx="8803">
                        <c:v>14.084800000000001</c:v>
                      </c:pt>
                      <c:pt idx="8804">
                        <c:v>14.086400000000001</c:v>
                      </c:pt>
                      <c:pt idx="8805">
                        <c:v>14.088000000000001</c:v>
                      </c:pt>
                      <c:pt idx="8806">
                        <c:v>14.089600000000001</c:v>
                      </c:pt>
                      <c:pt idx="8807">
                        <c:v>14.091200000000001</c:v>
                      </c:pt>
                      <c:pt idx="8808">
                        <c:v>14.0928</c:v>
                      </c:pt>
                      <c:pt idx="8809">
                        <c:v>14.0944</c:v>
                      </c:pt>
                      <c:pt idx="8810">
                        <c:v>14.096</c:v>
                      </c:pt>
                      <c:pt idx="8811">
                        <c:v>14.0976</c:v>
                      </c:pt>
                      <c:pt idx="8812">
                        <c:v>14.099200000000002</c:v>
                      </c:pt>
                      <c:pt idx="8813">
                        <c:v>14.100800000000001</c:v>
                      </c:pt>
                      <c:pt idx="8814">
                        <c:v>14.102400000000001</c:v>
                      </c:pt>
                      <c:pt idx="8815">
                        <c:v>14.104000000000001</c:v>
                      </c:pt>
                      <c:pt idx="8816">
                        <c:v>14.105600000000001</c:v>
                      </c:pt>
                      <c:pt idx="8817">
                        <c:v>14.107200000000001</c:v>
                      </c:pt>
                      <c:pt idx="8818">
                        <c:v>14.1088</c:v>
                      </c:pt>
                      <c:pt idx="8819">
                        <c:v>14.1104</c:v>
                      </c:pt>
                      <c:pt idx="8820">
                        <c:v>14.112</c:v>
                      </c:pt>
                      <c:pt idx="8821">
                        <c:v>14.1136</c:v>
                      </c:pt>
                      <c:pt idx="8822">
                        <c:v>14.115200000000002</c:v>
                      </c:pt>
                      <c:pt idx="8823">
                        <c:v>14.116800000000001</c:v>
                      </c:pt>
                      <c:pt idx="8824">
                        <c:v>14.118400000000001</c:v>
                      </c:pt>
                      <c:pt idx="8825">
                        <c:v>14.120000000000001</c:v>
                      </c:pt>
                      <c:pt idx="8826">
                        <c:v>14.121600000000001</c:v>
                      </c:pt>
                      <c:pt idx="8827">
                        <c:v>14.123200000000001</c:v>
                      </c:pt>
                      <c:pt idx="8828">
                        <c:v>14.1248</c:v>
                      </c:pt>
                      <c:pt idx="8829">
                        <c:v>14.1264</c:v>
                      </c:pt>
                      <c:pt idx="8830">
                        <c:v>14.128</c:v>
                      </c:pt>
                      <c:pt idx="8831">
                        <c:v>14.1296</c:v>
                      </c:pt>
                      <c:pt idx="8832">
                        <c:v>14.131200000000002</c:v>
                      </c:pt>
                      <c:pt idx="8833">
                        <c:v>14.132800000000001</c:v>
                      </c:pt>
                      <c:pt idx="8834">
                        <c:v>14.134400000000001</c:v>
                      </c:pt>
                      <c:pt idx="8835">
                        <c:v>14.136000000000001</c:v>
                      </c:pt>
                      <c:pt idx="8836">
                        <c:v>14.137600000000001</c:v>
                      </c:pt>
                      <c:pt idx="8837">
                        <c:v>14.139200000000001</c:v>
                      </c:pt>
                      <c:pt idx="8838">
                        <c:v>14.1408</c:v>
                      </c:pt>
                      <c:pt idx="8839">
                        <c:v>14.1424</c:v>
                      </c:pt>
                      <c:pt idx="8840">
                        <c:v>14.144</c:v>
                      </c:pt>
                      <c:pt idx="8841">
                        <c:v>14.1456</c:v>
                      </c:pt>
                      <c:pt idx="8842">
                        <c:v>14.147200000000002</c:v>
                      </c:pt>
                      <c:pt idx="8843">
                        <c:v>14.148800000000001</c:v>
                      </c:pt>
                      <c:pt idx="8844">
                        <c:v>14.150400000000001</c:v>
                      </c:pt>
                      <c:pt idx="8845">
                        <c:v>14.152000000000001</c:v>
                      </c:pt>
                      <c:pt idx="8846">
                        <c:v>14.153600000000001</c:v>
                      </c:pt>
                      <c:pt idx="8847">
                        <c:v>14.155200000000001</c:v>
                      </c:pt>
                      <c:pt idx="8848">
                        <c:v>14.1568</c:v>
                      </c:pt>
                      <c:pt idx="8849">
                        <c:v>14.1584</c:v>
                      </c:pt>
                      <c:pt idx="8850">
                        <c:v>14.16</c:v>
                      </c:pt>
                      <c:pt idx="8851">
                        <c:v>14.1616</c:v>
                      </c:pt>
                      <c:pt idx="8852">
                        <c:v>14.163200000000002</c:v>
                      </c:pt>
                      <c:pt idx="8853">
                        <c:v>14.164800000000001</c:v>
                      </c:pt>
                      <c:pt idx="8854">
                        <c:v>14.166400000000001</c:v>
                      </c:pt>
                      <c:pt idx="8855">
                        <c:v>14.168000000000001</c:v>
                      </c:pt>
                      <c:pt idx="8856">
                        <c:v>14.169600000000001</c:v>
                      </c:pt>
                      <c:pt idx="8857">
                        <c:v>14.171200000000001</c:v>
                      </c:pt>
                      <c:pt idx="8858">
                        <c:v>14.172800000000001</c:v>
                      </c:pt>
                      <c:pt idx="8859">
                        <c:v>14.1744</c:v>
                      </c:pt>
                      <c:pt idx="8860">
                        <c:v>14.176</c:v>
                      </c:pt>
                      <c:pt idx="8861">
                        <c:v>14.1776</c:v>
                      </c:pt>
                      <c:pt idx="8862">
                        <c:v>14.1792</c:v>
                      </c:pt>
                      <c:pt idx="8863">
                        <c:v>14.180800000000001</c:v>
                      </c:pt>
                      <c:pt idx="8864">
                        <c:v>14.182400000000001</c:v>
                      </c:pt>
                      <c:pt idx="8865">
                        <c:v>14.184000000000001</c:v>
                      </c:pt>
                      <c:pt idx="8866">
                        <c:v>14.185600000000001</c:v>
                      </c:pt>
                      <c:pt idx="8867">
                        <c:v>14.187200000000001</c:v>
                      </c:pt>
                      <c:pt idx="8868">
                        <c:v>14.188800000000001</c:v>
                      </c:pt>
                      <c:pt idx="8869">
                        <c:v>14.1904</c:v>
                      </c:pt>
                      <c:pt idx="8870">
                        <c:v>14.192</c:v>
                      </c:pt>
                      <c:pt idx="8871">
                        <c:v>14.1936</c:v>
                      </c:pt>
                      <c:pt idx="8872">
                        <c:v>14.1952</c:v>
                      </c:pt>
                      <c:pt idx="8873">
                        <c:v>14.196800000000001</c:v>
                      </c:pt>
                      <c:pt idx="8874">
                        <c:v>14.198400000000001</c:v>
                      </c:pt>
                      <c:pt idx="8875">
                        <c:v>14.200000000000001</c:v>
                      </c:pt>
                      <c:pt idx="8876">
                        <c:v>14.201600000000001</c:v>
                      </c:pt>
                      <c:pt idx="8877">
                        <c:v>14.203200000000001</c:v>
                      </c:pt>
                      <c:pt idx="8878">
                        <c:v>14.204800000000001</c:v>
                      </c:pt>
                      <c:pt idx="8879">
                        <c:v>14.2064</c:v>
                      </c:pt>
                      <c:pt idx="8880">
                        <c:v>14.208</c:v>
                      </c:pt>
                      <c:pt idx="8881">
                        <c:v>14.2096</c:v>
                      </c:pt>
                      <c:pt idx="8882">
                        <c:v>14.2112</c:v>
                      </c:pt>
                      <c:pt idx="8883">
                        <c:v>14.212800000000001</c:v>
                      </c:pt>
                      <c:pt idx="8884">
                        <c:v>14.214400000000001</c:v>
                      </c:pt>
                      <c:pt idx="8885">
                        <c:v>14.216000000000001</c:v>
                      </c:pt>
                      <c:pt idx="8886">
                        <c:v>14.217600000000001</c:v>
                      </c:pt>
                      <c:pt idx="8887">
                        <c:v>14.219200000000001</c:v>
                      </c:pt>
                      <c:pt idx="8888">
                        <c:v>14.220800000000001</c:v>
                      </c:pt>
                      <c:pt idx="8889">
                        <c:v>14.2224</c:v>
                      </c:pt>
                      <c:pt idx="8890">
                        <c:v>14.224</c:v>
                      </c:pt>
                      <c:pt idx="8891">
                        <c:v>14.2256</c:v>
                      </c:pt>
                      <c:pt idx="8892">
                        <c:v>14.2272</c:v>
                      </c:pt>
                      <c:pt idx="8893">
                        <c:v>14.228800000000001</c:v>
                      </c:pt>
                      <c:pt idx="8894">
                        <c:v>14.230400000000001</c:v>
                      </c:pt>
                      <c:pt idx="8895">
                        <c:v>14.232000000000001</c:v>
                      </c:pt>
                      <c:pt idx="8896">
                        <c:v>14.233600000000001</c:v>
                      </c:pt>
                      <c:pt idx="8897">
                        <c:v>14.235200000000001</c:v>
                      </c:pt>
                      <c:pt idx="8898">
                        <c:v>14.236800000000001</c:v>
                      </c:pt>
                      <c:pt idx="8899">
                        <c:v>14.2384</c:v>
                      </c:pt>
                      <c:pt idx="8900">
                        <c:v>14.24</c:v>
                      </c:pt>
                      <c:pt idx="8901">
                        <c:v>14.2416</c:v>
                      </c:pt>
                      <c:pt idx="8902">
                        <c:v>14.2432</c:v>
                      </c:pt>
                      <c:pt idx="8903">
                        <c:v>14.244800000000001</c:v>
                      </c:pt>
                      <c:pt idx="8904">
                        <c:v>14.246400000000001</c:v>
                      </c:pt>
                      <c:pt idx="8905">
                        <c:v>14.248000000000001</c:v>
                      </c:pt>
                      <c:pt idx="8906">
                        <c:v>14.249600000000001</c:v>
                      </c:pt>
                      <c:pt idx="8907">
                        <c:v>14.251200000000001</c:v>
                      </c:pt>
                      <c:pt idx="8908">
                        <c:v>14.252800000000001</c:v>
                      </c:pt>
                      <c:pt idx="8909">
                        <c:v>14.2544</c:v>
                      </c:pt>
                      <c:pt idx="8910">
                        <c:v>14.256</c:v>
                      </c:pt>
                      <c:pt idx="8911">
                        <c:v>14.2576</c:v>
                      </c:pt>
                      <c:pt idx="8912">
                        <c:v>14.2592</c:v>
                      </c:pt>
                      <c:pt idx="8913">
                        <c:v>14.260800000000001</c:v>
                      </c:pt>
                      <c:pt idx="8914">
                        <c:v>14.262400000000001</c:v>
                      </c:pt>
                      <c:pt idx="8915">
                        <c:v>14.264000000000001</c:v>
                      </c:pt>
                      <c:pt idx="8916">
                        <c:v>14.265600000000001</c:v>
                      </c:pt>
                      <c:pt idx="8917">
                        <c:v>14.267200000000001</c:v>
                      </c:pt>
                      <c:pt idx="8918">
                        <c:v>14.268800000000001</c:v>
                      </c:pt>
                      <c:pt idx="8919">
                        <c:v>14.2704</c:v>
                      </c:pt>
                      <c:pt idx="8920">
                        <c:v>14.272</c:v>
                      </c:pt>
                      <c:pt idx="8921">
                        <c:v>14.2736</c:v>
                      </c:pt>
                      <c:pt idx="8922">
                        <c:v>14.2752</c:v>
                      </c:pt>
                      <c:pt idx="8923">
                        <c:v>14.276800000000001</c:v>
                      </c:pt>
                      <c:pt idx="8924">
                        <c:v>14.278400000000001</c:v>
                      </c:pt>
                      <c:pt idx="8925">
                        <c:v>14.280000000000001</c:v>
                      </c:pt>
                      <c:pt idx="8926">
                        <c:v>14.281600000000001</c:v>
                      </c:pt>
                      <c:pt idx="8927">
                        <c:v>14.283200000000001</c:v>
                      </c:pt>
                      <c:pt idx="8928">
                        <c:v>14.284800000000001</c:v>
                      </c:pt>
                      <c:pt idx="8929">
                        <c:v>14.2864</c:v>
                      </c:pt>
                      <c:pt idx="8930">
                        <c:v>14.288</c:v>
                      </c:pt>
                      <c:pt idx="8931">
                        <c:v>14.2896</c:v>
                      </c:pt>
                      <c:pt idx="8932">
                        <c:v>14.2912</c:v>
                      </c:pt>
                      <c:pt idx="8933">
                        <c:v>14.292800000000002</c:v>
                      </c:pt>
                      <c:pt idx="8934">
                        <c:v>14.294400000000001</c:v>
                      </c:pt>
                      <c:pt idx="8935">
                        <c:v>14.296000000000001</c:v>
                      </c:pt>
                      <c:pt idx="8936">
                        <c:v>14.297600000000001</c:v>
                      </c:pt>
                      <c:pt idx="8937">
                        <c:v>14.299200000000001</c:v>
                      </c:pt>
                      <c:pt idx="8938">
                        <c:v>14.300800000000001</c:v>
                      </c:pt>
                      <c:pt idx="8939">
                        <c:v>14.3024</c:v>
                      </c:pt>
                      <c:pt idx="8940">
                        <c:v>14.304</c:v>
                      </c:pt>
                      <c:pt idx="8941">
                        <c:v>14.3056</c:v>
                      </c:pt>
                      <c:pt idx="8942">
                        <c:v>14.3072</c:v>
                      </c:pt>
                      <c:pt idx="8943">
                        <c:v>14.308800000000002</c:v>
                      </c:pt>
                      <c:pt idx="8944">
                        <c:v>14.310400000000001</c:v>
                      </c:pt>
                      <c:pt idx="8945">
                        <c:v>14.312000000000001</c:v>
                      </c:pt>
                      <c:pt idx="8946">
                        <c:v>14.313600000000001</c:v>
                      </c:pt>
                      <c:pt idx="8947">
                        <c:v>14.315200000000001</c:v>
                      </c:pt>
                      <c:pt idx="8948">
                        <c:v>14.316800000000001</c:v>
                      </c:pt>
                      <c:pt idx="8949">
                        <c:v>14.3184</c:v>
                      </c:pt>
                      <c:pt idx="8950">
                        <c:v>14.32</c:v>
                      </c:pt>
                      <c:pt idx="8951">
                        <c:v>14.3216</c:v>
                      </c:pt>
                      <c:pt idx="8952">
                        <c:v>14.3232</c:v>
                      </c:pt>
                      <c:pt idx="8953">
                        <c:v>14.324800000000002</c:v>
                      </c:pt>
                      <c:pt idx="8954">
                        <c:v>14.326400000000001</c:v>
                      </c:pt>
                      <c:pt idx="8955">
                        <c:v>14.328000000000001</c:v>
                      </c:pt>
                      <c:pt idx="8956">
                        <c:v>14.329600000000001</c:v>
                      </c:pt>
                      <c:pt idx="8957">
                        <c:v>14.331200000000001</c:v>
                      </c:pt>
                      <c:pt idx="8958">
                        <c:v>14.332800000000001</c:v>
                      </c:pt>
                      <c:pt idx="8959">
                        <c:v>14.3344</c:v>
                      </c:pt>
                      <c:pt idx="8960">
                        <c:v>14.336</c:v>
                      </c:pt>
                      <c:pt idx="8961">
                        <c:v>14.3376</c:v>
                      </c:pt>
                      <c:pt idx="8962">
                        <c:v>14.3392</c:v>
                      </c:pt>
                      <c:pt idx="8963">
                        <c:v>14.340800000000002</c:v>
                      </c:pt>
                      <c:pt idx="8964">
                        <c:v>14.342400000000001</c:v>
                      </c:pt>
                      <c:pt idx="8965">
                        <c:v>14.344000000000001</c:v>
                      </c:pt>
                      <c:pt idx="8966">
                        <c:v>14.345600000000001</c:v>
                      </c:pt>
                      <c:pt idx="8967">
                        <c:v>14.347200000000001</c:v>
                      </c:pt>
                      <c:pt idx="8968">
                        <c:v>14.348800000000001</c:v>
                      </c:pt>
                      <c:pt idx="8969">
                        <c:v>14.3504</c:v>
                      </c:pt>
                      <c:pt idx="8970">
                        <c:v>14.352</c:v>
                      </c:pt>
                      <c:pt idx="8971">
                        <c:v>14.3536</c:v>
                      </c:pt>
                      <c:pt idx="8972">
                        <c:v>14.3552</c:v>
                      </c:pt>
                      <c:pt idx="8973">
                        <c:v>14.356800000000002</c:v>
                      </c:pt>
                      <c:pt idx="8974">
                        <c:v>14.358400000000001</c:v>
                      </c:pt>
                      <c:pt idx="8975">
                        <c:v>14.360000000000001</c:v>
                      </c:pt>
                      <c:pt idx="8976">
                        <c:v>14.361600000000001</c:v>
                      </c:pt>
                      <c:pt idx="8977">
                        <c:v>14.363200000000001</c:v>
                      </c:pt>
                      <c:pt idx="8978">
                        <c:v>14.364800000000001</c:v>
                      </c:pt>
                      <c:pt idx="8979">
                        <c:v>14.366400000000001</c:v>
                      </c:pt>
                      <c:pt idx="8980">
                        <c:v>14.368</c:v>
                      </c:pt>
                      <c:pt idx="8981">
                        <c:v>14.3696</c:v>
                      </c:pt>
                      <c:pt idx="8982">
                        <c:v>14.3712</c:v>
                      </c:pt>
                      <c:pt idx="8983">
                        <c:v>14.372800000000002</c:v>
                      </c:pt>
                      <c:pt idx="8984">
                        <c:v>14.374400000000001</c:v>
                      </c:pt>
                      <c:pt idx="8985">
                        <c:v>14.376000000000001</c:v>
                      </c:pt>
                      <c:pt idx="8986">
                        <c:v>14.377600000000001</c:v>
                      </c:pt>
                      <c:pt idx="8987">
                        <c:v>14.379200000000001</c:v>
                      </c:pt>
                      <c:pt idx="8988">
                        <c:v>14.380800000000001</c:v>
                      </c:pt>
                      <c:pt idx="8989">
                        <c:v>14.382400000000001</c:v>
                      </c:pt>
                      <c:pt idx="8990">
                        <c:v>14.384</c:v>
                      </c:pt>
                      <c:pt idx="8991">
                        <c:v>14.3856</c:v>
                      </c:pt>
                      <c:pt idx="8992">
                        <c:v>14.3872</c:v>
                      </c:pt>
                      <c:pt idx="8993">
                        <c:v>14.3888</c:v>
                      </c:pt>
                      <c:pt idx="8994">
                        <c:v>14.390400000000001</c:v>
                      </c:pt>
                      <c:pt idx="8995">
                        <c:v>14.392000000000001</c:v>
                      </c:pt>
                      <c:pt idx="8996">
                        <c:v>14.393600000000001</c:v>
                      </c:pt>
                      <c:pt idx="8997">
                        <c:v>14.395200000000001</c:v>
                      </c:pt>
                      <c:pt idx="8998">
                        <c:v>14.396800000000001</c:v>
                      </c:pt>
                      <c:pt idx="8999">
                        <c:v>14.398400000000001</c:v>
                      </c:pt>
                      <c:pt idx="9000">
                        <c:v>14.4</c:v>
                      </c:pt>
                      <c:pt idx="9001">
                        <c:v>14.4016</c:v>
                      </c:pt>
                      <c:pt idx="9002">
                        <c:v>14.4032</c:v>
                      </c:pt>
                      <c:pt idx="9003">
                        <c:v>14.4048</c:v>
                      </c:pt>
                      <c:pt idx="9004">
                        <c:v>14.406400000000001</c:v>
                      </c:pt>
                      <c:pt idx="9005">
                        <c:v>14.408000000000001</c:v>
                      </c:pt>
                      <c:pt idx="9006">
                        <c:v>14.409600000000001</c:v>
                      </c:pt>
                      <c:pt idx="9007">
                        <c:v>14.411200000000001</c:v>
                      </c:pt>
                      <c:pt idx="9008">
                        <c:v>14.412800000000001</c:v>
                      </c:pt>
                      <c:pt idx="9009">
                        <c:v>14.414400000000001</c:v>
                      </c:pt>
                      <c:pt idx="9010">
                        <c:v>14.416</c:v>
                      </c:pt>
                      <c:pt idx="9011">
                        <c:v>14.4176</c:v>
                      </c:pt>
                      <c:pt idx="9012">
                        <c:v>14.4192</c:v>
                      </c:pt>
                      <c:pt idx="9013">
                        <c:v>14.4208</c:v>
                      </c:pt>
                      <c:pt idx="9014">
                        <c:v>14.422400000000001</c:v>
                      </c:pt>
                      <c:pt idx="9015">
                        <c:v>14.424000000000001</c:v>
                      </c:pt>
                      <c:pt idx="9016">
                        <c:v>14.425600000000001</c:v>
                      </c:pt>
                      <c:pt idx="9017">
                        <c:v>14.427200000000001</c:v>
                      </c:pt>
                      <c:pt idx="9018">
                        <c:v>14.428800000000001</c:v>
                      </c:pt>
                      <c:pt idx="9019">
                        <c:v>14.430400000000001</c:v>
                      </c:pt>
                      <c:pt idx="9020">
                        <c:v>14.432</c:v>
                      </c:pt>
                      <c:pt idx="9021">
                        <c:v>14.4336</c:v>
                      </c:pt>
                      <c:pt idx="9022">
                        <c:v>14.4352</c:v>
                      </c:pt>
                      <c:pt idx="9023">
                        <c:v>14.4368</c:v>
                      </c:pt>
                      <c:pt idx="9024">
                        <c:v>14.438400000000001</c:v>
                      </c:pt>
                      <c:pt idx="9025">
                        <c:v>14.440000000000001</c:v>
                      </c:pt>
                      <c:pt idx="9026">
                        <c:v>14.441600000000001</c:v>
                      </c:pt>
                      <c:pt idx="9027">
                        <c:v>14.443200000000001</c:v>
                      </c:pt>
                      <c:pt idx="9028">
                        <c:v>14.444800000000001</c:v>
                      </c:pt>
                      <c:pt idx="9029">
                        <c:v>14.446400000000001</c:v>
                      </c:pt>
                      <c:pt idx="9030">
                        <c:v>14.448</c:v>
                      </c:pt>
                      <c:pt idx="9031">
                        <c:v>14.4496</c:v>
                      </c:pt>
                      <c:pt idx="9032">
                        <c:v>14.4512</c:v>
                      </c:pt>
                      <c:pt idx="9033">
                        <c:v>14.4528</c:v>
                      </c:pt>
                      <c:pt idx="9034">
                        <c:v>14.454400000000001</c:v>
                      </c:pt>
                      <c:pt idx="9035">
                        <c:v>14.456000000000001</c:v>
                      </c:pt>
                      <c:pt idx="9036">
                        <c:v>14.457600000000001</c:v>
                      </c:pt>
                      <c:pt idx="9037">
                        <c:v>14.459200000000001</c:v>
                      </c:pt>
                      <c:pt idx="9038">
                        <c:v>14.460800000000001</c:v>
                      </c:pt>
                      <c:pt idx="9039">
                        <c:v>14.462400000000001</c:v>
                      </c:pt>
                      <c:pt idx="9040">
                        <c:v>14.464</c:v>
                      </c:pt>
                      <c:pt idx="9041">
                        <c:v>14.4656</c:v>
                      </c:pt>
                      <c:pt idx="9042">
                        <c:v>14.4672</c:v>
                      </c:pt>
                      <c:pt idx="9043">
                        <c:v>14.4688</c:v>
                      </c:pt>
                      <c:pt idx="9044">
                        <c:v>14.470400000000001</c:v>
                      </c:pt>
                      <c:pt idx="9045">
                        <c:v>14.472000000000001</c:v>
                      </c:pt>
                      <c:pt idx="9046">
                        <c:v>14.473600000000001</c:v>
                      </c:pt>
                      <c:pt idx="9047">
                        <c:v>14.475200000000001</c:v>
                      </c:pt>
                      <c:pt idx="9048">
                        <c:v>14.476800000000001</c:v>
                      </c:pt>
                      <c:pt idx="9049">
                        <c:v>14.478400000000001</c:v>
                      </c:pt>
                      <c:pt idx="9050">
                        <c:v>14.48</c:v>
                      </c:pt>
                      <c:pt idx="9051">
                        <c:v>14.4816</c:v>
                      </c:pt>
                      <c:pt idx="9052">
                        <c:v>14.4832</c:v>
                      </c:pt>
                      <c:pt idx="9053">
                        <c:v>14.4848</c:v>
                      </c:pt>
                      <c:pt idx="9054">
                        <c:v>14.486400000000001</c:v>
                      </c:pt>
                      <c:pt idx="9055">
                        <c:v>14.488000000000001</c:v>
                      </c:pt>
                      <c:pt idx="9056">
                        <c:v>14.489600000000001</c:v>
                      </c:pt>
                      <c:pt idx="9057">
                        <c:v>14.491200000000001</c:v>
                      </c:pt>
                      <c:pt idx="9058">
                        <c:v>14.492800000000001</c:v>
                      </c:pt>
                      <c:pt idx="9059">
                        <c:v>14.494400000000001</c:v>
                      </c:pt>
                      <c:pt idx="9060">
                        <c:v>14.496</c:v>
                      </c:pt>
                      <c:pt idx="9061">
                        <c:v>14.4976</c:v>
                      </c:pt>
                      <c:pt idx="9062">
                        <c:v>14.4992</c:v>
                      </c:pt>
                      <c:pt idx="9063">
                        <c:v>14.5008</c:v>
                      </c:pt>
                      <c:pt idx="9064">
                        <c:v>14.502400000000002</c:v>
                      </c:pt>
                      <c:pt idx="9065">
                        <c:v>14.504000000000001</c:v>
                      </c:pt>
                      <c:pt idx="9066">
                        <c:v>14.505600000000001</c:v>
                      </c:pt>
                      <c:pt idx="9067">
                        <c:v>14.507200000000001</c:v>
                      </c:pt>
                      <c:pt idx="9068">
                        <c:v>14.508800000000001</c:v>
                      </c:pt>
                      <c:pt idx="9069">
                        <c:v>14.510400000000001</c:v>
                      </c:pt>
                      <c:pt idx="9070">
                        <c:v>14.512</c:v>
                      </c:pt>
                      <c:pt idx="9071">
                        <c:v>14.5136</c:v>
                      </c:pt>
                      <c:pt idx="9072">
                        <c:v>14.5152</c:v>
                      </c:pt>
                      <c:pt idx="9073">
                        <c:v>14.5168</c:v>
                      </c:pt>
                      <c:pt idx="9074">
                        <c:v>14.518400000000002</c:v>
                      </c:pt>
                      <c:pt idx="9075">
                        <c:v>14.520000000000001</c:v>
                      </c:pt>
                      <c:pt idx="9076">
                        <c:v>14.521600000000001</c:v>
                      </c:pt>
                      <c:pt idx="9077">
                        <c:v>14.523200000000001</c:v>
                      </c:pt>
                      <c:pt idx="9078">
                        <c:v>14.524800000000001</c:v>
                      </c:pt>
                      <c:pt idx="9079">
                        <c:v>14.526400000000001</c:v>
                      </c:pt>
                      <c:pt idx="9080">
                        <c:v>14.528</c:v>
                      </c:pt>
                      <c:pt idx="9081">
                        <c:v>14.5296</c:v>
                      </c:pt>
                      <c:pt idx="9082">
                        <c:v>14.5312</c:v>
                      </c:pt>
                      <c:pt idx="9083">
                        <c:v>14.5328</c:v>
                      </c:pt>
                      <c:pt idx="9084">
                        <c:v>14.534400000000002</c:v>
                      </c:pt>
                      <c:pt idx="9085">
                        <c:v>14.536000000000001</c:v>
                      </c:pt>
                      <c:pt idx="9086">
                        <c:v>14.537600000000001</c:v>
                      </c:pt>
                      <c:pt idx="9087">
                        <c:v>14.539200000000001</c:v>
                      </c:pt>
                      <c:pt idx="9088">
                        <c:v>14.540800000000001</c:v>
                      </c:pt>
                      <c:pt idx="9089">
                        <c:v>14.542400000000001</c:v>
                      </c:pt>
                      <c:pt idx="9090">
                        <c:v>14.544</c:v>
                      </c:pt>
                      <c:pt idx="9091">
                        <c:v>14.5456</c:v>
                      </c:pt>
                      <c:pt idx="9092">
                        <c:v>14.5472</c:v>
                      </c:pt>
                      <c:pt idx="9093">
                        <c:v>14.5488</c:v>
                      </c:pt>
                      <c:pt idx="9094">
                        <c:v>14.550400000000002</c:v>
                      </c:pt>
                      <c:pt idx="9095">
                        <c:v>14.552000000000001</c:v>
                      </c:pt>
                      <c:pt idx="9096">
                        <c:v>14.553600000000001</c:v>
                      </c:pt>
                      <c:pt idx="9097">
                        <c:v>14.555200000000001</c:v>
                      </c:pt>
                      <c:pt idx="9098">
                        <c:v>14.556800000000001</c:v>
                      </c:pt>
                      <c:pt idx="9099">
                        <c:v>14.558400000000001</c:v>
                      </c:pt>
                      <c:pt idx="9100">
                        <c:v>14.56</c:v>
                      </c:pt>
                      <c:pt idx="9101">
                        <c:v>14.5616</c:v>
                      </c:pt>
                      <c:pt idx="9102">
                        <c:v>14.5632</c:v>
                      </c:pt>
                      <c:pt idx="9103">
                        <c:v>14.5648</c:v>
                      </c:pt>
                      <c:pt idx="9104">
                        <c:v>14.566400000000002</c:v>
                      </c:pt>
                      <c:pt idx="9105">
                        <c:v>14.568000000000001</c:v>
                      </c:pt>
                      <c:pt idx="9106">
                        <c:v>14.569600000000001</c:v>
                      </c:pt>
                      <c:pt idx="9107">
                        <c:v>14.571200000000001</c:v>
                      </c:pt>
                      <c:pt idx="9108">
                        <c:v>14.572800000000001</c:v>
                      </c:pt>
                      <c:pt idx="9109">
                        <c:v>14.574400000000001</c:v>
                      </c:pt>
                      <c:pt idx="9110">
                        <c:v>14.576000000000001</c:v>
                      </c:pt>
                      <c:pt idx="9111">
                        <c:v>14.5776</c:v>
                      </c:pt>
                      <c:pt idx="9112">
                        <c:v>14.5792</c:v>
                      </c:pt>
                      <c:pt idx="9113">
                        <c:v>14.5808</c:v>
                      </c:pt>
                      <c:pt idx="9114">
                        <c:v>14.582400000000002</c:v>
                      </c:pt>
                      <c:pt idx="9115">
                        <c:v>14.584000000000001</c:v>
                      </c:pt>
                      <c:pt idx="9116">
                        <c:v>14.585600000000001</c:v>
                      </c:pt>
                      <c:pt idx="9117">
                        <c:v>14.587200000000001</c:v>
                      </c:pt>
                      <c:pt idx="9118">
                        <c:v>14.588800000000001</c:v>
                      </c:pt>
                      <c:pt idx="9119">
                        <c:v>14.590400000000001</c:v>
                      </c:pt>
                      <c:pt idx="9120">
                        <c:v>14.592000000000001</c:v>
                      </c:pt>
                      <c:pt idx="9121">
                        <c:v>14.5936</c:v>
                      </c:pt>
                      <c:pt idx="9122">
                        <c:v>14.5952</c:v>
                      </c:pt>
                      <c:pt idx="9123">
                        <c:v>14.5968</c:v>
                      </c:pt>
                      <c:pt idx="9124">
                        <c:v>14.5984</c:v>
                      </c:pt>
                      <c:pt idx="9125">
                        <c:v>14.600000000000001</c:v>
                      </c:pt>
                      <c:pt idx="9126">
                        <c:v>14.601600000000001</c:v>
                      </c:pt>
                      <c:pt idx="9127">
                        <c:v>14.603200000000001</c:v>
                      </c:pt>
                      <c:pt idx="9128">
                        <c:v>14.604800000000001</c:v>
                      </c:pt>
                      <c:pt idx="9129">
                        <c:v>14.606400000000001</c:v>
                      </c:pt>
                      <c:pt idx="9130">
                        <c:v>14.608000000000001</c:v>
                      </c:pt>
                      <c:pt idx="9131">
                        <c:v>14.6096</c:v>
                      </c:pt>
                      <c:pt idx="9132">
                        <c:v>14.6112</c:v>
                      </c:pt>
                      <c:pt idx="9133">
                        <c:v>14.6128</c:v>
                      </c:pt>
                      <c:pt idx="9134">
                        <c:v>14.6144</c:v>
                      </c:pt>
                      <c:pt idx="9135">
                        <c:v>14.616000000000001</c:v>
                      </c:pt>
                      <c:pt idx="9136">
                        <c:v>14.617600000000001</c:v>
                      </c:pt>
                      <c:pt idx="9137">
                        <c:v>14.619200000000001</c:v>
                      </c:pt>
                      <c:pt idx="9138">
                        <c:v>14.620800000000001</c:v>
                      </c:pt>
                      <c:pt idx="9139">
                        <c:v>14.622400000000001</c:v>
                      </c:pt>
                      <c:pt idx="9140">
                        <c:v>14.624000000000001</c:v>
                      </c:pt>
                      <c:pt idx="9141">
                        <c:v>14.6256</c:v>
                      </c:pt>
                      <c:pt idx="9142">
                        <c:v>14.6272</c:v>
                      </c:pt>
                      <c:pt idx="9143">
                        <c:v>14.6288</c:v>
                      </c:pt>
                      <c:pt idx="9144">
                        <c:v>14.6304</c:v>
                      </c:pt>
                      <c:pt idx="9145">
                        <c:v>14.632000000000001</c:v>
                      </c:pt>
                      <c:pt idx="9146">
                        <c:v>14.633600000000001</c:v>
                      </c:pt>
                      <c:pt idx="9147">
                        <c:v>14.635200000000001</c:v>
                      </c:pt>
                      <c:pt idx="9148">
                        <c:v>14.636800000000001</c:v>
                      </c:pt>
                      <c:pt idx="9149">
                        <c:v>14.638400000000001</c:v>
                      </c:pt>
                      <c:pt idx="9150">
                        <c:v>14.64</c:v>
                      </c:pt>
                      <c:pt idx="9151">
                        <c:v>14.6416</c:v>
                      </c:pt>
                      <c:pt idx="9152">
                        <c:v>14.6432</c:v>
                      </c:pt>
                      <c:pt idx="9153">
                        <c:v>14.6448</c:v>
                      </c:pt>
                      <c:pt idx="9154">
                        <c:v>14.6464</c:v>
                      </c:pt>
                      <c:pt idx="9155">
                        <c:v>14.648000000000001</c:v>
                      </c:pt>
                      <c:pt idx="9156">
                        <c:v>14.649600000000001</c:v>
                      </c:pt>
                      <c:pt idx="9157">
                        <c:v>14.651200000000001</c:v>
                      </c:pt>
                      <c:pt idx="9158">
                        <c:v>14.652800000000001</c:v>
                      </c:pt>
                      <c:pt idx="9159">
                        <c:v>14.654400000000001</c:v>
                      </c:pt>
                      <c:pt idx="9160">
                        <c:v>14.656000000000001</c:v>
                      </c:pt>
                      <c:pt idx="9161">
                        <c:v>14.6576</c:v>
                      </c:pt>
                      <c:pt idx="9162">
                        <c:v>14.6592</c:v>
                      </c:pt>
                      <c:pt idx="9163">
                        <c:v>14.6608</c:v>
                      </c:pt>
                      <c:pt idx="9164">
                        <c:v>14.6624</c:v>
                      </c:pt>
                      <c:pt idx="9165">
                        <c:v>14.664000000000001</c:v>
                      </c:pt>
                      <c:pt idx="9166">
                        <c:v>14.665600000000001</c:v>
                      </c:pt>
                      <c:pt idx="9167">
                        <c:v>14.667200000000001</c:v>
                      </c:pt>
                      <c:pt idx="9168">
                        <c:v>14.668800000000001</c:v>
                      </c:pt>
                      <c:pt idx="9169">
                        <c:v>14.670400000000001</c:v>
                      </c:pt>
                      <c:pt idx="9170">
                        <c:v>14.672000000000001</c:v>
                      </c:pt>
                      <c:pt idx="9171">
                        <c:v>14.6736</c:v>
                      </c:pt>
                      <c:pt idx="9172">
                        <c:v>14.6752</c:v>
                      </c:pt>
                      <c:pt idx="9173">
                        <c:v>14.6768</c:v>
                      </c:pt>
                      <c:pt idx="9174">
                        <c:v>14.6784</c:v>
                      </c:pt>
                      <c:pt idx="9175">
                        <c:v>14.680000000000001</c:v>
                      </c:pt>
                      <c:pt idx="9176">
                        <c:v>14.681600000000001</c:v>
                      </c:pt>
                      <c:pt idx="9177">
                        <c:v>14.683200000000001</c:v>
                      </c:pt>
                      <c:pt idx="9178">
                        <c:v>14.684800000000001</c:v>
                      </c:pt>
                      <c:pt idx="9179">
                        <c:v>14.686400000000001</c:v>
                      </c:pt>
                      <c:pt idx="9180">
                        <c:v>14.688000000000001</c:v>
                      </c:pt>
                      <c:pt idx="9181">
                        <c:v>14.6896</c:v>
                      </c:pt>
                      <c:pt idx="9182">
                        <c:v>14.6912</c:v>
                      </c:pt>
                      <c:pt idx="9183">
                        <c:v>14.6928</c:v>
                      </c:pt>
                      <c:pt idx="9184">
                        <c:v>14.6944</c:v>
                      </c:pt>
                      <c:pt idx="9185">
                        <c:v>14.696000000000002</c:v>
                      </c:pt>
                      <c:pt idx="9186">
                        <c:v>14.697600000000001</c:v>
                      </c:pt>
                      <c:pt idx="9187">
                        <c:v>14.699200000000001</c:v>
                      </c:pt>
                      <c:pt idx="9188">
                        <c:v>14.700800000000001</c:v>
                      </c:pt>
                      <c:pt idx="9189">
                        <c:v>14.702400000000001</c:v>
                      </c:pt>
                      <c:pt idx="9190">
                        <c:v>14.704000000000001</c:v>
                      </c:pt>
                      <c:pt idx="9191">
                        <c:v>14.7056</c:v>
                      </c:pt>
                      <c:pt idx="9192">
                        <c:v>14.7072</c:v>
                      </c:pt>
                      <c:pt idx="9193">
                        <c:v>14.7088</c:v>
                      </c:pt>
                      <c:pt idx="9194">
                        <c:v>14.7104</c:v>
                      </c:pt>
                      <c:pt idx="9195">
                        <c:v>14.712000000000002</c:v>
                      </c:pt>
                      <c:pt idx="9196">
                        <c:v>14.713600000000001</c:v>
                      </c:pt>
                      <c:pt idx="9197">
                        <c:v>14.715200000000001</c:v>
                      </c:pt>
                      <c:pt idx="9198">
                        <c:v>14.716800000000001</c:v>
                      </c:pt>
                      <c:pt idx="9199">
                        <c:v>14.718400000000001</c:v>
                      </c:pt>
                      <c:pt idx="9200">
                        <c:v>14.72</c:v>
                      </c:pt>
                      <c:pt idx="9201">
                        <c:v>14.7216</c:v>
                      </c:pt>
                      <c:pt idx="9202">
                        <c:v>14.7232</c:v>
                      </c:pt>
                      <c:pt idx="9203">
                        <c:v>14.7248</c:v>
                      </c:pt>
                      <c:pt idx="9204">
                        <c:v>14.7264</c:v>
                      </c:pt>
                      <c:pt idx="9205">
                        <c:v>14.728000000000002</c:v>
                      </c:pt>
                      <c:pt idx="9206">
                        <c:v>14.729600000000001</c:v>
                      </c:pt>
                      <c:pt idx="9207">
                        <c:v>14.731200000000001</c:v>
                      </c:pt>
                      <c:pt idx="9208">
                        <c:v>14.732800000000001</c:v>
                      </c:pt>
                      <c:pt idx="9209">
                        <c:v>14.734400000000001</c:v>
                      </c:pt>
                      <c:pt idx="9210">
                        <c:v>14.736000000000001</c:v>
                      </c:pt>
                      <c:pt idx="9211">
                        <c:v>14.7376</c:v>
                      </c:pt>
                      <c:pt idx="9212">
                        <c:v>14.7392</c:v>
                      </c:pt>
                      <c:pt idx="9213">
                        <c:v>14.7408</c:v>
                      </c:pt>
                      <c:pt idx="9214">
                        <c:v>14.7424</c:v>
                      </c:pt>
                      <c:pt idx="9215">
                        <c:v>14.744000000000002</c:v>
                      </c:pt>
                      <c:pt idx="9216">
                        <c:v>14.745600000000001</c:v>
                      </c:pt>
                      <c:pt idx="9217">
                        <c:v>14.747200000000001</c:v>
                      </c:pt>
                      <c:pt idx="9218">
                        <c:v>14.748800000000001</c:v>
                      </c:pt>
                      <c:pt idx="9219">
                        <c:v>14.750400000000001</c:v>
                      </c:pt>
                      <c:pt idx="9220">
                        <c:v>14.752000000000001</c:v>
                      </c:pt>
                      <c:pt idx="9221">
                        <c:v>14.7536</c:v>
                      </c:pt>
                      <c:pt idx="9222">
                        <c:v>14.7552</c:v>
                      </c:pt>
                      <c:pt idx="9223">
                        <c:v>14.7568</c:v>
                      </c:pt>
                      <c:pt idx="9224">
                        <c:v>14.7584</c:v>
                      </c:pt>
                      <c:pt idx="9225">
                        <c:v>14.760000000000002</c:v>
                      </c:pt>
                      <c:pt idx="9226">
                        <c:v>14.761600000000001</c:v>
                      </c:pt>
                      <c:pt idx="9227">
                        <c:v>14.763200000000001</c:v>
                      </c:pt>
                      <c:pt idx="9228">
                        <c:v>14.764800000000001</c:v>
                      </c:pt>
                      <c:pt idx="9229">
                        <c:v>14.766400000000001</c:v>
                      </c:pt>
                      <c:pt idx="9230">
                        <c:v>14.768000000000001</c:v>
                      </c:pt>
                      <c:pt idx="9231">
                        <c:v>14.769600000000001</c:v>
                      </c:pt>
                      <c:pt idx="9232">
                        <c:v>14.7712</c:v>
                      </c:pt>
                      <c:pt idx="9233">
                        <c:v>14.7728</c:v>
                      </c:pt>
                      <c:pt idx="9234">
                        <c:v>14.7744</c:v>
                      </c:pt>
                      <c:pt idx="9235">
                        <c:v>14.776000000000002</c:v>
                      </c:pt>
                      <c:pt idx="9236">
                        <c:v>14.777600000000001</c:v>
                      </c:pt>
                      <c:pt idx="9237">
                        <c:v>14.779200000000001</c:v>
                      </c:pt>
                      <c:pt idx="9238">
                        <c:v>14.780800000000001</c:v>
                      </c:pt>
                      <c:pt idx="9239">
                        <c:v>14.782400000000001</c:v>
                      </c:pt>
                      <c:pt idx="9240">
                        <c:v>14.784000000000001</c:v>
                      </c:pt>
                      <c:pt idx="9241">
                        <c:v>14.785600000000001</c:v>
                      </c:pt>
                      <c:pt idx="9242">
                        <c:v>14.7872</c:v>
                      </c:pt>
                      <c:pt idx="9243">
                        <c:v>14.7888</c:v>
                      </c:pt>
                      <c:pt idx="9244">
                        <c:v>14.7904</c:v>
                      </c:pt>
                      <c:pt idx="9245">
                        <c:v>14.792000000000002</c:v>
                      </c:pt>
                      <c:pt idx="9246">
                        <c:v>14.793600000000001</c:v>
                      </c:pt>
                      <c:pt idx="9247">
                        <c:v>14.795200000000001</c:v>
                      </c:pt>
                      <c:pt idx="9248">
                        <c:v>14.796800000000001</c:v>
                      </c:pt>
                      <c:pt idx="9249">
                        <c:v>14.798400000000001</c:v>
                      </c:pt>
                      <c:pt idx="9250">
                        <c:v>14.8</c:v>
                      </c:pt>
                      <c:pt idx="9251">
                        <c:v>14.801600000000001</c:v>
                      </c:pt>
                      <c:pt idx="9252">
                        <c:v>14.8032</c:v>
                      </c:pt>
                      <c:pt idx="9253">
                        <c:v>14.8048</c:v>
                      </c:pt>
                      <c:pt idx="9254">
                        <c:v>14.8064</c:v>
                      </c:pt>
                      <c:pt idx="9255">
                        <c:v>14.808</c:v>
                      </c:pt>
                      <c:pt idx="9256">
                        <c:v>14.809600000000001</c:v>
                      </c:pt>
                      <c:pt idx="9257">
                        <c:v>14.811200000000001</c:v>
                      </c:pt>
                      <c:pt idx="9258">
                        <c:v>14.812800000000001</c:v>
                      </c:pt>
                      <c:pt idx="9259">
                        <c:v>14.814400000000001</c:v>
                      </c:pt>
                      <c:pt idx="9260">
                        <c:v>14.816000000000001</c:v>
                      </c:pt>
                      <c:pt idx="9261">
                        <c:v>14.817600000000001</c:v>
                      </c:pt>
                      <c:pt idx="9262">
                        <c:v>14.8192</c:v>
                      </c:pt>
                      <c:pt idx="9263">
                        <c:v>14.8208</c:v>
                      </c:pt>
                      <c:pt idx="9264">
                        <c:v>14.8224</c:v>
                      </c:pt>
                      <c:pt idx="9265">
                        <c:v>14.824</c:v>
                      </c:pt>
                      <c:pt idx="9266">
                        <c:v>14.825600000000001</c:v>
                      </c:pt>
                      <c:pt idx="9267">
                        <c:v>14.827200000000001</c:v>
                      </c:pt>
                      <c:pt idx="9268">
                        <c:v>14.828800000000001</c:v>
                      </c:pt>
                      <c:pt idx="9269">
                        <c:v>14.830400000000001</c:v>
                      </c:pt>
                      <c:pt idx="9270">
                        <c:v>14.832000000000001</c:v>
                      </c:pt>
                      <c:pt idx="9271">
                        <c:v>14.833600000000001</c:v>
                      </c:pt>
                      <c:pt idx="9272">
                        <c:v>14.8352</c:v>
                      </c:pt>
                      <c:pt idx="9273">
                        <c:v>14.8368</c:v>
                      </c:pt>
                      <c:pt idx="9274">
                        <c:v>14.8384</c:v>
                      </c:pt>
                      <c:pt idx="9275">
                        <c:v>14.84</c:v>
                      </c:pt>
                      <c:pt idx="9276">
                        <c:v>14.841600000000001</c:v>
                      </c:pt>
                      <c:pt idx="9277">
                        <c:v>14.843200000000001</c:v>
                      </c:pt>
                      <c:pt idx="9278">
                        <c:v>14.844800000000001</c:v>
                      </c:pt>
                      <c:pt idx="9279">
                        <c:v>14.846400000000001</c:v>
                      </c:pt>
                      <c:pt idx="9280">
                        <c:v>14.848000000000001</c:v>
                      </c:pt>
                      <c:pt idx="9281">
                        <c:v>14.849600000000001</c:v>
                      </c:pt>
                      <c:pt idx="9282">
                        <c:v>14.8512</c:v>
                      </c:pt>
                      <c:pt idx="9283">
                        <c:v>14.8528</c:v>
                      </c:pt>
                      <c:pt idx="9284">
                        <c:v>14.8544</c:v>
                      </c:pt>
                      <c:pt idx="9285">
                        <c:v>14.856</c:v>
                      </c:pt>
                      <c:pt idx="9286">
                        <c:v>14.857600000000001</c:v>
                      </c:pt>
                      <c:pt idx="9287">
                        <c:v>14.859200000000001</c:v>
                      </c:pt>
                      <c:pt idx="9288">
                        <c:v>14.860800000000001</c:v>
                      </c:pt>
                      <c:pt idx="9289">
                        <c:v>14.862400000000001</c:v>
                      </c:pt>
                      <c:pt idx="9290">
                        <c:v>14.864000000000001</c:v>
                      </c:pt>
                      <c:pt idx="9291">
                        <c:v>14.865600000000001</c:v>
                      </c:pt>
                      <c:pt idx="9292">
                        <c:v>14.8672</c:v>
                      </c:pt>
                      <c:pt idx="9293">
                        <c:v>14.8688</c:v>
                      </c:pt>
                      <c:pt idx="9294">
                        <c:v>14.8704</c:v>
                      </c:pt>
                      <c:pt idx="9295">
                        <c:v>14.872</c:v>
                      </c:pt>
                      <c:pt idx="9296">
                        <c:v>14.873600000000001</c:v>
                      </c:pt>
                      <c:pt idx="9297">
                        <c:v>14.875200000000001</c:v>
                      </c:pt>
                      <c:pt idx="9298">
                        <c:v>14.876800000000001</c:v>
                      </c:pt>
                      <c:pt idx="9299">
                        <c:v>14.878400000000001</c:v>
                      </c:pt>
                      <c:pt idx="9300">
                        <c:v>14.88</c:v>
                      </c:pt>
                      <c:pt idx="9301">
                        <c:v>14.881600000000001</c:v>
                      </c:pt>
                      <c:pt idx="9302">
                        <c:v>14.8832</c:v>
                      </c:pt>
                      <c:pt idx="9303">
                        <c:v>14.8848</c:v>
                      </c:pt>
                      <c:pt idx="9304">
                        <c:v>14.8864</c:v>
                      </c:pt>
                      <c:pt idx="9305">
                        <c:v>14.888</c:v>
                      </c:pt>
                      <c:pt idx="9306">
                        <c:v>14.889600000000002</c:v>
                      </c:pt>
                      <c:pt idx="9307">
                        <c:v>14.891200000000001</c:v>
                      </c:pt>
                      <c:pt idx="9308">
                        <c:v>14.892800000000001</c:v>
                      </c:pt>
                      <c:pt idx="9309">
                        <c:v>14.894400000000001</c:v>
                      </c:pt>
                      <c:pt idx="9310">
                        <c:v>14.896000000000001</c:v>
                      </c:pt>
                      <c:pt idx="9311">
                        <c:v>14.897600000000001</c:v>
                      </c:pt>
                      <c:pt idx="9312">
                        <c:v>14.8992</c:v>
                      </c:pt>
                      <c:pt idx="9313">
                        <c:v>14.9008</c:v>
                      </c:pt>
                      <c:pt idx="9314">
                        <c:v>14.9024</c:v>
                      </c:pt>
                      <c:pt idx="9315">
                        <c:v>14.904</c:v>
                      </c:pt>
                      <c:pt idx="9316">
                        <c:v>14.905600000000002</c:v>
                      </c:pt>
                      <c:pt idx="9317">
                        <c:v>14.907200000000001</c:v>
                      </c:pt>
                      <c:pt idx="9318">
                        <c:v>14.908800000000001</c:v>
                      </c:pt>
                      <c:pt idx="9319">
                        <c:v>14.910400000000001</c:v>
                      </c:pt>
                      <c:pt idx="9320">
                        <c:v>14.912000000000001</c:v>
                      </c:pt>
                      <c:pt idx="9321">
                        <c:v>14.913600000000001</c:v>
                      </c:pt>
                      <c:pt idx="9322">
                        <c:v>14.9152</c:v>
                      </c:pt>
                      <c:pt idx="9323">
                        <c:v>14.9168</c:v>
                      </c:pt>
                      <c:pt idx="9324">
                        <c:v>14.9184</c:v>
                      </c:pt>
                      <c:pt idx="9325">
                        <c:v>14.92</c:v>
                      </c:pt>
                      <c:pt idx="9326">
                        <c:v>14.921600000000002</c:v>
                      </c:pt>
                      <c:pt idx="9327">
                        <c:v>14.923200000000001</c:v>
                      </c:pt>
                      <c:pt idx="9328">
                        <c:v>14.924800000000001</c:v>
                      </c:pt>
                      <c:pt idx="9329">
                        <c:v>14.926400000000001</c:v>
                      </c:pt>
                      <c:pt idx="9330">
                        <c:v>14.928000000000001</c:v>
                      </c:pt>
                      <c:pt idx="9331">
                        <c:v>14.929600000000001</c:v>
                      </c:pt>
                      <c:pt idx="9332">
                        <c:v>14.9312</c:v>
                      </c:pt>
                      <c:pt idx="9333">
                        <c:v>14.9328</c:v>
                      </c:pt>
                      <c:pt idx="9334">
                        <c:v>14.9344</c:v>
                      </c:pt>
                      <c:pt idx="9335">
                        <c:v>14.936</c:v>
                      </c:pt>
                      <c:pt idx="9336">
                        <c:v>14.937600000000002</c:v>
                      </c:pt>
                      <c:pt idx="9337">
                        <c:v>14.939200000000001</c:v>
                      </c:pt>
                      <c:pt idx="9338">
                        <c:v>14.940800000000001</c:v>
                      </c:pt>
                      <c:pt idx="9339">
                        <c:v>14.942400000000001</c:v>
                      </c:pt>
                      <c:pt idx="9340">
                        <c:v>14.944000000000001</c:v>
                      </c:pt>
                      <c:pt idx="9341">
                        <c:v>14.945600000000001</c:v>
                      </c:pt>
                      <c:pt idx="9342">
                        <c:v>14.9472</c:v>
                      </c:pt>
                      <c:pt idx="9343">
                        <c:v>14.9488</c:v>
                      </c:pt>
                      <c:pt idx="9344">
                        <c:v>14.9504</c:v>
                      </c:pt>
                      <c:pt idx="9345">
                        <c:v>14.952</c:v>
                      </c:pt>
                      <c:pt idx="9346">
                        <c:v>14.953600000000002</c:v>
                      </c:pt>
                      <c:pt idx="9347">
                        <c:v>14.955200000000001</c:v>
                      </c:pt>
                      <c:pt idx="9348">
                        <c:v>14.956800000000001</c:v>
                      </c:pt>
                      <c:pt idx="9349">
                        <c:v>14.958400000000001</c:v>
                      </c:pt>
                      <c:pt idx="9350">
                        <c:v>14.96</c:v>
                      </c:pt>
                      <c:pt idx="9351">
                        <c:v>14.961600000000001</c:v>
                      </c:pt>
                      <c:pt idx="9352">
                        <c:v>14.963200000000001</c:v>
                      </c:pt>
                      <c:pt idx="9353">
                        <c:v>14.9648</c:v>
                      </c:pt>
                      <c:pt idx="9354">
                        <c:v>14.9664</c:v>
                      </c:pt>
                      <c:pt idx="9355">
                        <c:v>14.968</c:v>
                      </c:pt>
                      <c:pt idx="9356">
                        <c:v>14.969600000000002</c:v>
                      </c:pt>
                      <c:pt idx="9357">
                        <c:v>14.971200000000001</c:v>
                      </c:pt>
                      <c:pt idx="9358">
                        <c:v>14.972800000000001</c:v>
                      </c:pt>
                      <c:pt idx="9359">
                        <c:v>14.974400000000001</c:v>
                      </c:pt>
                      <c:pt idx="9360">
                        <c:v>14.976000000000001</c:v>
                      </c:pt>
                      <c:pt idx="9361">
                        <c:v>14.977600000000001</c:v>
                      </c:pt>
                      <c:pt idx="9362">
                        <c:v>14.979200000000001</c:v>
                      </c:pt>
                      <c:pt idx="9363">
                        <c:v>14.9808</c:v>
                      </c:pt>
                      <c:pt idx="9364">
                        <c:v>14.9824</c:v>
                      </c:pt>
                      <c:pt idx="9365">
                        <c:v>14.984</c:v>
                      </c:pt>
                      <c:pt idx="9366">
                        <c:v>14.985600000000002</c:v>
                      </c:pt>
                      <c:pt idx="9367">
                        <c:v>14.987200000000001</c:v>
                      </c:pt>
                      <c:pt idx="9368">
                        <c:v>14.988800000000001</c:v>
                      </c:pt>
                      <c:pt idx="9369">
                        <c:v>14.990400000000001</c:v>
                      </c:pt>
                      <c:pt idx="9370">
                        <c:v>14.992000000000001</c:v>
                      </c:pt>
                      <c:pt idx="9371">
                        <c:v>14.993600000000001</c:v>
                      </c:pt>
                      <c:pt idx="9372">
                        <c:v>14.995200000000001</c:v>
                      </c:pt>
                      <c:pt idx="9373">
                        <c:v>14.9968</c:v>
                      </c:pt>
                      <c:pt idx="9374">
                        <c:v>14.9984</c:v>
                      </c:pt>
                      <c:pt idx="9375">
                        <c:v>15</c:v>
                      </c:pt>
                      <c:pt idx="9376">
                        <c:v>15.001600000000002</c:v>
                      </c:pt>
                      <c:pt idx="9377">
                        <c:v>15.003200000000001</c:v>
                      </c:pt>
                      <c:pt idx="9378">
                        <c:v>15.004800000000001</c:v>
                      </c:pt>
                      <c:pt idx="9379">
                        <c:v>15.006400000000001</c:v>
                      </c:pt>
                      <c:pt idx="9380">
                        <c:v>15.008000000000001</c:v>
                      </c:pt>
                      <c:pt idx="9381">
                        <c:v>15.009600000000001</c:v>
                      </c:pt>
                      <c:pt idx="9382">
                        <c:v>15.011200000000001</c:v>
                      </c:pt>
                      <c:pt idx="9383">
                        <c:v>15.0128</c:v>
                      </c:pt>
                      <c:pt idx="9384">
                        <c:v>15.0144</c:v>
                      </c:pt>
                      <c:pt idx="9385">
                        <c:v>15.016</c:v>
                      </c:pt>
                      <c:pt idx="9386">
                        <c:v>15.0176</c:v>
                      </c:pt>
                      <c:pt idx="9387">
                        <c:v>15.019200000000001</c:v>
                      </c:pt>
                      <c:pt idx="9388">
                        <c:v>15.020800000000001</c:v>
                      </c:pt>
                      <c:pt idx="9389">
                        <c:v>15.022400000000001</c:v>
                      </c:pt>
                      <c:pt idx="9390">
                        <c:v>15.024000000000001</c:v>
                      </c:pt>
                      <c:pt idx="9391">
                        <c:v>15.025600000000001</c:v>
                      </c:pt>
                      <c:pt idx="9392">
                        <c:v>15.027200000000001</c:v>
                      </c:pt>
                      <c:pt idx="9393">
                        <c:v>15.0288</c:v>
                      </c:pt>
                      <c:pt idx="9394">
                        <c:v>15.0304</c:v>
                      </c:pt>
                      <c:pt idx="9395">
                        <c:v>15.032</c:v>
                      </c:pt>
                      <c:pt idx="9396">
                        <c:v>15.0336</c:v>
                      </c:pt>
                      <c:pt idx="9397">
                        <c:v>15.035200000000001</c:v>
                      </c:pt>
                      <c:pt idx="9398">
                        <c:v>15.036800000000001</c:v>
                      </c:pt>
                      <c:pt idx="9399">
                        <c:v>15.038400000000001</c:v>
                      </c:pt>
                      <c:pt idx="9400">
                        <c:v>15.040000000000001</c:v>
                      </c:pt>
                      <c:pt idx="9401">
                        <c:v>15.041600000000001</c:v>
                      </c:pt>
                      <c:pt idx="9402">
                        <c:v>15.043200000000001</c:v>
                      </c:pt>
                      <c:pt idx="9403">
                        <c:v>15.0448</c:v>
                      </c:pt>
                      <c:pt idx="9404">
                        <c:v>15.0464</c:v>
                      </c:pt>
                      <c:pt idx="9405">
                        <c:v>15.048</c:v>
                      </c:pt>
                      <c:pt idx="9406">
                        <c:v>15.0496</c:v>
                      </c:pt>
                      <c:pt idx="9407">
                        <c:v>15.051200000000001</c:v>
                      </c:pt>
                      <c:pt idx="9408">
                        <c:v>15.052800000000001</c:v>
                      </c:pt>
                      <c:pt idx="9409">
                        <c:v>15.054400000000001</c:v>
                      </c:pt>
                      <c:pt idx="9410">
                        <c:v>15.056000000000001</c:v>
                      </c:pt>
                      <c:pt idx="9411">
                        <c:v>15.057600000000001</c:v>
                      </c:pt>
                      <c:pt idx="9412">
                        <c:v>15.059200000000001</c:v>
                      </c:pt>
                      <c:pt idx="9413">
                        <c:v>15.0608</c:v>
                      </c:pt>
                      <c:pt idx="9414">
                        <c:v>15.0624</c:v>
                      </c:pt>
                      <c:pt idx="9415">
                        <c:v>15.064</c:v>
                      </c:pt>
                      <c:pt idx="9416">
                        <c:v>15.0656</c:v>
                      </c:pt>
                      <c:pt idx="9417">
                        <c:v>15.067200000000001</c:v>
                      </c:pt>
                      <c:pt idx="9418">
                        <c:v>15.068800000000001</c:v>
                      </c:pt>
                      <c:pt idx="9419">
                        <c:v>15.070400000000001</c:v>
                      </c:pt>
                      <c:pt idx="9420">
                        <c:v>15.072000000000001</c:v>
                      </c:pt>
                      <c:pt idx="9421">
                        <c:v>15.073600000000001</c:v>
                      </c:pt>
                      <c:pt idx="9422">
                        <c:v>15.075200000000001</c:v>
                      </c:pt>
                      <c:pt idx="9423">
                        <c:v>15.0768</c:v>
                      </c:pt>
                      <c:pt idx="9424">
                        <c:v>15.0784</c:v>
                      </c:pt>
                      <c:pt idx="9425">
                        <c:v>15.08</c:v>
                      </c:pt>
                      <c:pt idx="9426">
                        <c:v>15.0816</c:v>
                      </c:pt>
                      <c:pt idx="9427">
                        <c:v>15.083200000000001</c:v>
                      </c:pt>
                      <c:pt idx="9428">
                        <c:v>15.084800000000001</c:v>
                      </c:pt>
                      <c:pt idx="9429">
                        <c:v>15.086400000000001</c:v>
                      </c:pt>
                      <c:pt idx="9430">
                        <c:v>15.088000000000001</c:v>
                      </c:pt>
                      <c:pt idx="9431">
                        <c:v>15.089600000000001</c:v>
                      </c:pt>
                      <c:pt idx="9432">
                        <c:v>15.091200000000001</c:v>
                      </c:pt>
                      <c:pt idx="9433">
                        <c:v>15.0928</c:v>
                      </c:pt>
                      <c:pt idx="9434">
                        <c:v>15.0944</c:v>
                      </c:pt>
                      <c:pt idx="9435">
                        <c:v>15.096</c:v>
                      </c:pt>
                      <c:pt idx="9436">
                        <c:v>15.0976</c:v>
                      </c:pt>
                      <c:pt idx="9437">
                        <c:v>15.099200000000002</c:v>
                      </c:pt>
                      <c:pt idx="9438">
                        <c:v>15.100800000000001</c:v>
                      </c:pt>
                      <c:pt idx="9439">
                        <c:v>15.102400000000001</c:v>
                      </c:pt>
                      <c:pt idx="9440">
                        <c:v>15.104000000000001</c:v>
                      </c:pt>
                      <c:pt idx="9441">
                        <c:v>15.105600000000001</c:v>
                      </c:pt>
                      <c:pt idx="9442">
                        <c:v>15.107200000000001</c:v>
                      </c:pt>
                      <c:pt idx="9443">
                        <c:v>15.1088</c:v>
                      </c:pt>
                      <c:pt idx="9444">
                        <c:v>15.1104</c:v>
                      </c:pt>
                      <c:pt idx="9445">
                        <c:v>15.112</c:v>
                      </c:pt>
                      <c:pt idx="9446">
                        <c:v>15.1136</c:v>
                      </c:pt>
                      <c:pt idx="9447">
                        <c:v>15.115200000000002</c:v>
                      </c:pt>
                      <c:pt idx="9448">
                        <c:v>15.116800000000001</c:v>
                      </c:pt>
                      <c:pt idx="9449">
                        <c:v>15.118400000000001</c:v>
                      </c:pt>
                      <c:pt idx="9450">
                        <c:v>15.120000000000001</c:v>
                      </c:pt>
                      <c:pt idx="9451">
                        <c:v>15.121600000000001</c:v>
                      </c:pt>
                      <c:pt idx="9452">
                        <c:v>15.123200000000001</c:v>
                      </c:pt>
                      <c:pt idx="9453">
                        <c:v>15.1248</c:v>
                      </c:pt>
                      <c:pt idx="9454">
                        <c:v>15.1264</c:v>
                      </c:pt>
                      <c:pt idx="9455">
                        <c:v>15.128</c:v>
                      </c:pt>
                      <c:pt idx="9456">
                        <c:v>15.1296</c:v>
                      </c:pt>
                      <c:pt idx="9457">
                        <c:v>15.131200000000002</c:v>
                      </c:pt>
                      <c:pt idx="9458">
                        <c:v>15.132800000000001</c:v>
                      </c:pt>
                      <c:pt idx="9459">
                        <c:v>15.134400000000001</c:v>
                      </c:pt>
                      <c:pt idx="9460">
                        <c:v>15.136000000000001</c:v>
                      </c:pt>
                      <c:pt idx="9461">
                        <c:v>15.137600000000001</c:v>
                      </c:pt>
                      <c:pt idx="9462">
                        <c:v>15.139200000000001</c:v>
                      </c:pt>
                      <c:pt idx="9463">
                        <c:v>15.1408</c:v>
                      </c:pt>
                      <c:pt idx="9464">
                        <c:v>15.1424</c:v>
                      </c:pt>
                      <c:pt idx="9465">
                        <c:v>15.144</c:v>
                      </c:pt>
                      <c:pt idx="9466">
                        <c:v>15.1456</c:v>
                      </c:pt>
                      <c:pt idx="9467">
                        <c:v>15.147200000000002</c:v>
                      </c:pt>
                      <c:pt idx="9468">
                        <c:v>15.148800000000001</c:v>
                      </c:pt>
                      <c:pt idx="9469">
                        <c:v>15.150400000000001</c:v>
                      </c:pt>
                      <c:pt idx="9470">
                        <c:v>15.152000000000001</c:v>
                      </c:pt>
                      <c:pt idx="9471">
                        <c:v>15.153600000000001</c:v>
                      </c:pt>
                      <c:pt idx="9472">
                        <c:v>15.155200000000001</c:v>
                      </c:pt>
                      <c:pt idx="9473">
                        <c:v>15.1568</c:v>
                      </c:pt>
                      <c:pt idx="9474">
                        <c:v>15.1584</c:v>
                      </c:pt>
                      <c:pt idx="9475">
                        <c:v>15.16</c:v>
                      </c:pt>
                      <c:pt idx="9476">
                        <c:v>15.1616</c:v>
                      </c:pt>
                      <c:pt idx="9477">
                        <c:v>15.163200000000002</c:v>
                      </c:pt>
                      <c:pt idx="9478">
                        <c:v>15.164800000000001</c:v>
                      </c:pt>
                      <c:pt idx="9479">
                        <c:v>15.166400000000001</c:v>
                      </c:pt>
                      <c:pt idx="9480">
                        <c:v>15.168000000000001</c:v>
                      </c:pt>
                      <c:pt idx="9481">
                        <c:v>15.169600000000001</c:v>
                      </c:pt>
                      <c:pt idx="9482">
                        <c:v>15.171200000000001</c:v>
                      </c:pt>
                      <c:pt idx="9483">
                        <c:v>15.172800000000001</c:v>
                      </c:pt>
                      <c:pt idx="9484">
                        <c:v>15.1744</c:v>
                      </c:pt>
                      <c:pt idx="9485">
                        <c:v>15.176</c:v>
                      </c:pt>
                      <c:pt idx="9486">
                        <c:v>15.1776</c:v>
                      </c:pt>
                      <c:pt idx="9487">
                        <c:v>15.179200000000002</c:v>
                      </c:pt>
                      <c:pt idx="9488">
                        <c:v>15.180800000000001</c:v>
                      </c:pt>
                      <c:pt idx="9489">
                        <c:v>15.182400000000001</c:v>
                      </c:pt>
                      <c:pt idx="9490">
                        <c:v>15.184000000000001</c:v>
                      </c:pt>
                      <c:pt idx="9491">
                        <c:v>15.185600000000001</c:v>
                      </c:pt>
                      <c:pt idx="9492">
                        <c:v>15.187200000000001</c:v>
                      </c:pt>
                      <c:pt idx="9493">
                        <c:v>15.188800000000001</c:v>
                      </c:pt>
                      <c:pt idx="9494">
                        <c:v>15.1904</c:v>
                      </c:pt>
                      <c:pt idx="9495">
                        <c:v>15.192</c:v>
                      </c:pt>
                      <c:pt idx="9496">
                        <c:v>15.1936</c:v>
                      </c:pt>
                      <c:pt idx="9497">
                        <c:v>15.195200000000002</c:v>
                      </c:pt>
                      <c:pt idx="9498">
                        <c:v>15.196800000000001</c:v>
                      </c:pt>
                      <c:pt idx="9499">
                        <c:v>15.198400000000001</c:v>
                      </c:pt>
                      <c:pt idx="9500">
                        <c:v>15.200000000000001</c:v>
                      </c:pt>
                      <c:pt idx="9501">
                        <c:v>15.201600000000001</c:v>
                      </c:pt>
                      <c:pt idx="9502">
                        <c:v>15.203200000000001</c:v>
                      </c:pt>
                      <c:pt idx="9503">
                        <c:v>15.204800000000001</c:v>
                      </c:pt>
                      <c:pt idx="9504">
                        <c:v>15.2064</c:v>
                      </c:pt>
                      <c:pt idx="9505">
                        <c:v>15.208</c:v>
                      </c:pt>
                      <c:pt idx="9506">
                        <c:v>15.2096</c:v>
                      </c:pt>
                      <c:pt idx="9507">
                        <c:v>15.211200000000002</c:v>
                      </c:pt>
                      <c:pt idx="9508">
                        <c:v>15.212800000000001</c:v>
                      </c:pt>
                      <c:pt idx="9509">
                        <c:v>15.214400000000001</c:v>
                      </c:pt>
                      <c:pt idx="9510">
                        <c:v>15.216000000000001</c:v>
                      </c:pt>
                      <c:pt idx="9511">
                        <c:v>15.217600000000001</c:v>
                      </c:pt>
                      <c:pt idx="9512">
                        <c:v>15.219200000000001</c:v>
                      </c:pt>
                      <c:pt idx="9513">
                        <c:v>15.220800000000001</c:v>
                      </c:pt>
                      <c:pt idx="9514">
                        <c:v>15.2224</c:v>
                      </c:pt>
                      <c:pt idx="9515">
                        <c:v>15.224</c:v>
                      </c:pt>
                      <c:pt idx="9516">
                        <c:v>15.2256</c:v>
                      </c:pt>
                      <c:pt idx="9517">
                        <c:v>15.2272</c:v>
                      </c:pt>
                      <c:pt idx="9518">
                        <c:v>15.228800000000001</c:v>
                      </c:pt>
                      <c:pt idx="9519">
                        <c:v>15.230400000000001</c:v>
                      </c:pt>
                      <c:pt idx="9520">
                        <c:v>15.232000000000001</c:v>
                      </c:pt>
                      <c:pt idx="9521">
                        <c:v>15.233600000000001</c:v>
                      </c:pt>
                      <c:pt idx="9522">
                        <c:v>15.235200000000001</c:v>
                      </c:pt>
                      <c:pt idx="9523">
                        <c:v>15.236800000000001</c:v>
                      </c:pt>
                      <c:pt idx="9524">
                        <c:v>15.2384</c:v>
                      </c:pt>
                      <c:pt idx="9525">
                        <c:v>15.24</c:v>
                      </c:pt>
                      <c:pt idx="9526">
                        <c:v>15.2416</c:v>
                      </c:pt>
                      <c:pt idx="9527">
                        <c:v>15.2432</c:v>
                      </c:pt>
                      <c:pt idx="9528">
                        <c:v>15.244800000000001</c:v>
                      </c:pt>
                      <c:pt idx="9529">
                        <c:v>15.246400000000001</c:v>
                      </c:pt>
                      <c:pt idx="9530">
                        <c:v>15.248000000000001</c:v>
                      </c:pt>
                      <c:pt idx="9531">
                        <c:v>15.249600000000001</c:v>
                      </c:pt>
                      <c:pt idx="9532">
                        <c:v>15.251200000000001</c:v>
                      </c:pt>
                      <c:pt idx="9533">
                        <c:v>15.252800000000001</c:v>
                      </c:pt>
                      <c:pt idx="9534">
                        <c:v>15.2544</c:v>
                      </c:pt>
                      <c:pt idx="9535">
                        <c:v>15.256</c:v>
                      </c:pt>
                      <c:pt idx="9536">
                        <c:v>15.2576</c:v>
                      </c:pt>
                      <c:pt idx="9537">
                        <c:v>15.2592</c:v>
                      </c:pt>
                      <c:pt idx="9538">
                        <c:v>15.260800000000001</c:v>
                      </c:pt>
                      <c:pt idx="9539">
                        <c:v>15.262400000000001</c:v>
                      </c:pt>
                      <c:pt idx="9540">
                        <c:v>15.264000000000001</c:v>
                      </c:pt>
                      <c:pt idx="9541">
                        <c:v>15.265600000000001</c:v>
                      </c:pt>
                      <c:pt idx="9542">
                        <c:v>15.267200000000001</c:v>
                      </c:pt>
                      <c:pt idx="9543">
                        <c:v>15.268800000000001</c:v>
                      </c:pt>
                      <c:pt idx="9544">
                        <c:v>15.2704</c:v>
                      </c:pt>
                      <c:pt idx="9545">
                        <c:v>15.272</c:v>
                      </c:pt>
                      <c:pt idx="9546">
                        <c:v>15.2736</c:v>
                      </c:pt>
                      <c:pt idx="9547">
                        <c:v>15.2752</c:v>
                      </c:pt>
                      <c:pt idx="9548">
                        <c:v>15.276800000000001</c:v>
                      </c:pt>
                      <c:pt idx="9549">
                        <c:v>15.278400000000001</c:v>
                      </c:pt>
                      <c:pt idx="9550">
                        <c:v>15.280000000000001</c:v>
                      </c:pt>
                      <c:pt idx="9551">
                        <c:v>15.281600000000001</c:v>
                      </c:pt>
                      <c:pt idx="9552">
                        <c:v>15.283200000000001</c:v>
                      </c:pt>
                      <c:pt idx="9553">
                        <c:v>15.284800000000001</c:v>
                      </c:pt>
                      <c:pt idx="9554">
                        <c:v>15.2864</c:v>
                      </c:pt>
                      <c:pt idx="9555">
                        <c:v>15.288</c:v>
                      </c:pt>
                      <c:pt idx="9556">
                        <c:v>15.2896</c:v>
                      </c:pt>
                      <c:pt idx="9557">
                        <c:v>15.2912</c:v>
                      </c:pt>
                      <c:pt idx="9558">
                        <c:v>15.292800000000002</c:v>
                      </c:pt>
                      <c:pt idx="9559">
                        <c:v>15.294400000000001</c:v>
                      </c:pt>
                      <c:pt idx="9560">
                        <c:v>15.296000000000001</c:v>
                      </c:pt>
                      <c:pt idx="9561">
                        <c:v>15.297600000000001</c:v>
                      </c:pt>
                      <c:pt idx="9562">
                        <c:v>15.299200000000001</c:v>
                      </c:pt>
                      <c:pt idx="9563">
                        <c:v>15.300800000000001</c:v>
                      </c:pt>
                      <c:pt idx="9564">
                        <c:v>15.3024</c:v>
                      </c:pt>
                      <c:pt idx="9565">
                        <c:v>15.304</c:v>
                      </c:pt>
                      <c:pt idx="9566">
                        <c:v>15.3056</c:v>
                      </c:pt>
                      <c:pt idx="9567">
                        <c:v>15.3072</c:v>
                      </c:pt>
                      <c:pt idx="9568">
                        <c:v>15.308800000000002</c:v>
                      </c:pt>
                      <c:pt idx="9569">
                        <c:v>15.310400000000001</c:v>
                      </c:pt>
                      <c:pt idx="9570">
                        <c:v>15.312000000000001</c:v>
                      </c:pt>
                      <c:pt idx="9571">
                        <c:v>15.313600000000001</c:v>
                      </c:pt>
                      <c:pt idx="9572">
                        <c:v>15.315200000000001</c:v>
                      </c:pt>
                      <c:pt idx="9573">
                        <c:v>15.316800000000001</c:v>
                      </c:pt>
                      <c:pt idx="9574">
                        <c:v>15.3184</c:v>
                      </c:pt>
                      <c:pt idx="9575">
                        <c:v>15.32</c:v>
                      </c:pt>
                      <c:pt idx="9576">
                        <c:v>15.3216</c:v>
                      </c:pt>
                      <c:pt idx="9577">
                        <c:v>15.3232</c:v>
                      </c:pt>
                      <c:pt idx="9578">
                        <c:v>15.324800000000002</c:v>
                      </c:pt>
                      <c:pt idx="9579">
                        <c:v>15.326400000000001</c:v>
                      </c:pt>
                      <c:pt idx="9580">
                        <c:v>15.328000000000001</c:v>
                      </c:pt>
                      <c:pt idx="9581">
                        <c:v>15.329600000000001</c:v>
                      </c:pt>
                      <c:pt idx="9582">
                        <c:v>15.331200000000001</c:v>
                      </c:pt>
                      <c:pt idx="9583">
                        <c:v>15.332800000000001</c:v>
                      </c:pt>
                      <c:pt idx="9584">
                        <c:v>15.3344</c:v>
                      </c:pt>
                      <c:pt idx="9585">
                        <c:v>15.336</c:v>
                      </c:pt>
                      <c:pt idx="9586">
                        <c:v>15.3376</c:v>
                      </c:pt>
                      <c:pt idx="9587">
                        <c:v>15.3392</c:v>
                      </c:pt>
                      <c:pt idx="9588">
                        <c:v>15.340800000000002</c:v>
                      </c:pt>
                      <c:pt idx="9589">
                        <c:v>15.342400000000001</c:v>
                      </c:pt>
                      <c:pt idx="9590">
                        <c:v>15.344000000000001</c:v>
                      </c:pt>
                      <c:pt idx="9591">
                        <c:v>15.345600000000001</c:v>
                      </c:pt>
                      <c:pt idx="9592">
                        <c:v>15.347200000000001</c:v>
                      </c:pt>
                      <c:pt idx="9593">
                        <c:v>15.348800000000001</c:v>
                      </c:pt>
                      <c:pt idx="9594">
                        <c:v>15.3504</c:v>
                      </c:pt>
                      <c:pt idx="9595">
                        <c:v>15.352</c:v>
                      </c:pt>
                      <c:pt idx="9596">
                        <c:v>15.3536</c:v>
                      </c:pt>
                      <c:pt idx="9597">
                        <c:v>15.3552</c:v>
                      </c:pt>
                      <c:pt idx="9598">
                        <c:v>15.356800000000002</c:v>
                      </c:pt>
                      <c:pt idx="9599">
                        <c:v>15.358400000000001</c:v>
                      </c:pt>
                      <c:pt idx="9600">
                        <c:v>15.360000000000001</c:v>
                      </c:pt>
                      <c:pt idx="9601">
                        <c:v>15.361600000000001</c:v>
                      </c:pt>
                      <c:pt idx="9602">
                        <c:v>15.363200000000001</c:v>
                      </c:pt>
                      <c:pt idx="9603">
                        <c:v>15.364800000000001</c:v>
                      </c:pt>
                      <c:pt idx="9604">
                        <c:v>15.366400000000001</c:v>
                      </c:pt>
                      <c:pt idx="9605">
                        <c:v>15.368</c:v>
                      </c:pt>
                      <c:pt idx="9606">
                        <c:v>15.3696</c:v>
                      </c:pt>
                      <c:pt idx="9607">
                        <c:v>15.3712</c:v>
                      </c:pt>
                      <c:pt idx="9608">
                        <c:v>15.372800000000002</c:v>
                      </c:pt>
                      <c:pt idx="9609">
                        <c:v>15.374400000000001</c:v>
                      </c:pt>
                      <c:pt idx="9610">
                        <c:v>15.376000000000001</c:v>
                      </c:pt>
                      <c:pt idx="9611">
                        <c:v>15.377600000000001</c:v>
                      </c:pt>
                      <c:pt idx="9612">
                        <c:v>15.379200000000001</c:v>
                      </c:pt>
                      <c:pt idx="9613">
                        <c:v>15.380800000000001</c:v>
                      </c:pt>
                      <c:pt idx="9614">
                        <c:v>15.382400000000001</c:v>
                      </c:pt>
                      <c:pt idx="9615">
                        <c:v>15.384</c:v>
                      </c:pt>
                      <c:pt idx="9616">
                        <c:v>15.3856</c:v>
                      </c:pt>
                      <c:pt idx="9617">
                        <c:v>15.3872</c:v>
                      </c:pt>
                      <c:pt idx="9618">
                        <c:v>15.388800000000002</c:v>
                      </c:pt>
                      <c:pt idx="9619">
                        <c:v>15.390400000000001</c:v>
                      </c:pt>
                      <c:pt idx="9620">
                        <c:v>15.392000000000001</c:v>
                      </c:pt>
                      <c:pt idx="9621">
                        <c:v>15.393600000000001</c:v>
                      </c:pt>
                      <c:pt idx="9622">
                        <c:v>15.395200000000001</c:v>
                      </c:pt>
                      <c:pt idx="9623">
                        <c:v>15.396800000000001</c:v>
                      </c:pt>
                      <c:pt idx="9624">
                        <c:v>15.398400000000001</c:v>
                      </c:pt>
                      <c:pt idx="9625">
                        <c:v>15.4</c:v>
                      </c:pt>
                      <c:pt idx="9626">
                        <c:v>15.4016</c:v>
                      </c:pt>
                      <c:pt idx="9627">
                        <c:v>15.4032</c:v>
                      </c:pt>
                      <c:pt idx="9628">
                        <c:v>15.404800000000002</c:v>
                      </c:pt>
                      <c:pt idx="9629">
                        <c:v>15.406400000000001</c:v>
                      </c:pt>
                      <c:pt idx="9630">
                        <c:v>15.408000000000001</c:v>
                      </c:pt>
                      <c:pt idx="9631">
                        <c:v>15.409600000000001</c:v>
                      </c:pt>
                      <c:pt idx="9632">
                        <c:v>15.411200000000001</c:v>
                      </c:pt>
                      <c:pt idx="9633">
                        <c:v>15.412800000000001</c:v>
                      </c:pt>
                      <c:pt idx="9634">
                        <c:v>15.414400000000001</c:v>
                      </c:pt>
                      <c:pt idx="9635">
                        <c:v>15.416</c:v>
                      </c:pt>
                      <c:pt idx="9636">
                        <c:v>15.4176</c:v>
                      </c:pt>
                      <c:pt idx="9637">
                        <c:v>15.4192</c:v>
                      </c:pt>
                      <c:pt idx="9638">
                        <c:v>15.420800000000002</c:v>
                      </c:pt>
                      <c:pt idx="9639">
                        <c:v>15.422400000000001</c:v>
                      </c:pt>
                      <c:pt idx="9640">
                        <c:v>15.424000000000001</c:v>
                      </c:pt>
                      <c:pt idx="9641">
                        <c:v>15.425600000000001</c:v>
                      </c:pt>
                      <c:pt idx="9642">
                        <c:v>15.427200000000001</c:v>
                      </c:pt>
                      <c:pt idx="9643">
                        <c:v>15.428800000000001</c:v>
                      </c:pt>
                      <c:pt idx="9644">
                        <c:v>15.430400000000001</c:v>
                      </c:pt>
                      <c:pt idx="9645">
                        <c:v>15.432</c:v>
                      </c:pt>
                      <c:pt idx="9646">
                        <c:v>15.4336</c:v>
                      </c:pt>
                      <c:pt idx="9647">
                        <c:v>15.4352</c:v>
                      </c:pt>
                      <c:pt idx="9648">
                        <c:v>15.4368</c:v>
                      </c:pt>
                      <c:pt idx="9649">
                        <c:v>15.438400000000001</c:v>
                      </c:pt>
                      <c:pt idx="9650">
                        <c:v>15.440000000000001</c:v>
                      </c:pt>
                      <c:pt idx="9651">
                        <c:v>15.441600000000001</c:v>
                      </c:pt>
                      <c:pt idx="9652">
                        <c:v>15.443200000000001</c:v>
                      </c:pt>
                      <c:pt idx="9653">
                        <c:v>15.444800000000001</c:v>
                      </c:pt>
                      <c:pt idx="9654">
                        <c:v>15.446400000000001</c:v>
                      </c:pt>
                      <c:pt idx="9655">
                        <c:v>15.448</c:v>
                      </c:pt>
                      <c:pt idx="9656">
                        <c:v>15.4496</c:v>
                      </c:pt>
                      <c:pt idx="9657">
                        <c:v>15.4512</c:v>
                      </c:pt>
                      <c:pt idx="9658">
                        <c:v>15.4528</c:v>
                      </c:pt>
                      <c:pt idx="9659">
                        <c:v>15.454400000000001</c:v>
                      </c:pt>
                      <c:pt idx="9660">
                        <c:v>15.456000000000001</c:v>
                      </c:pt>
                      <c:pt idx="9661">
                        <c:v>15.457600000000001</c:v>
                      </c:pt>
                      <c:pt idx="9662">
                        <c:v>15.459200000000001</c:v>
                      </c:pt>
                      <c:pt idx="9663">
                        <c:v>15.460800000000001</c:v>
                      </c:pt>
                      <c:pt idx="9664">
                        <c:v>15.462400000000001</c:v>
                      </c:pt>
                      <c:pt idx="9665">
                        <c:v>15.464</c:v>
                      </c:pt>
                      <c:pt idx="9666">
                        <c:v>15.4656</c:v>
                      </c:pt>
                      <c:pt idx="9667">
                        <c:v>15.4672</c:v>
                      </c:pt>
                      <c:pt idx="9668">
                        <c:v>15.4688</c:v>
                      </c:pt>
                      <c:pt idx="9669">
                        <c:v>15.470400000000001</c:v>
                      </c:pt>
                      <c:pt idx="9670">
                        <c:v>15.472000000000001</c:v>
                      </c:pt>
                      <c:pt idx="9671">
                        <c:v>15.473600000000001</c:v>
                      </c:pt>
                      <c:pt idx="9672">
                        <c:v>15.475200000000001</c:v>
                      </c:pt>
                      <c:pt idx="9673">
                        <c:v>15.476800000000001</c:v>
                      </c:pt>
                      <c:pt idx="9674">
                        <c:v>15.478400000000001</c:v>
                      </c:pt>
                      <c:pt idx="9675">
                        <c:v>15.48</c:v>
                      </c:pt>
                      <c:pt idx="9676">
                        <c:v>15.4816</c:v>
                      </c:pt>
                      <c:pt idx="9677">
                        <c:v>15.4832</c:v>
                      </c:pt>
                      <c:pt idx="9678">
                        <c:v>15.4848</c:v>
                      </c:pt>
                      <c:pt idx="9679">
                        <c:v>15.486400000000001</c:v>
                      </c:pt>
                      <c:pt idx="9680">
                        <c:v>15.488000000000001</c:v>
                      </c:pt>
                      <c:pt idx="9681">
                        <c:v>15.489600000000001</c:v>
                      </c:pt>
                      <c:pt idx="9682">
                        <c:v>15.491200000000001</c:v>
                      </c:pt>
                      <c:pt idx="9683">
                        <c:v>15.492800000000001</c:v>
                      </c:pt>
                      <c:pt idx="9684">
                        <c:v>15.494400000000001</c:v>
                      </c:pt>
                      <c:pt idx="9685">
                        <c:v>15.496</c:v>
                      </c:pt>
                      <c:pt idx="9686">
                        <c:v>15.4976</c:v>
                      </c:pt>
                      <c:pt idx="9687">
                        <c:v>15.4992</c:v>
                      </c:pt>
                      <c:pt idx="9688">
                        <c:v>15.5008</c:v>
                      </c:pt>
                      <c:pt idx="9689">
                        <c:v>15.502400000000002</c:v>
                      </c:pt>
                      <c:pt idx="9690">
                        <c:v>15.504000000000001</c:v>
                      </c:pt>
                      <c:pt idx="9691">
                        <c:v>15.505600000000001</c:v>
                      </c:pt>
                      <c:pt idx="9692">
                        <c:v>15.507200000000001</c:v>
                      </c:pt>
                      <c:pt idx="9693">
                        <c:v>15.508800000000001</c:v>
                      </c:pt>
                      <c:pt idx="9694">
                        <c:v>15.510400000000001</c:v>
                      </c:pt>
                      <c:pt idx="9695">
                        <c:v>15.512</c:v>
                      </c:pt>
                      <c:pt idx="9696">
                        <c:v>15.5136</c:v>
                      </c:pt>
                      <c:pt idx="9697">
                        <c:v>15.5152</c:v>
                      </c:pt>
                      <c:pt idx="9698">
                        <c:v>15.5168</c:v>
                      </c:pt>
                      <c:pt idx="9699">
                        <c:v>15.518400000000002</c:v>
                      </c:pt>
                      <c:pt idx="9700">
                        <c:v>15.520000000000001</c:v>
                      </c:pt>
                      <c:pt idx="9701">
                        <c:v>15.521600000000001</c:v>
                      </c:pt>
                      <c:pt idx="9702">
                        <c:v>15.523200000000001</c:v>
                      </c:pt>
                      <c:pt idx="9703">
                        <c:v>15.524800000000001</c:v>
                      </c:pt>
                      <c:pt idx="9704">
                        <c:v>15.526400000000001</c:v>
                      </c:pt>
                      <c:pt idx="9705">
                        <c:v>15.528</c:v>
                      </c:pt>
                      <c:pt idx="9706">
                        <c:v>15.5296</c:v>
                      </c:pt>
                      <c:pt idx="9707">
                        <c:v>15.5312</c:v>
                      </c:pt>
                      <c:pt idx="9708">
                        <c:v>15.5328</c:v>
                      </c:pt>
                      <c:pt idx="9709">
                        <c:v>15.534400000000002</c:v>
                      </c:pt>
                      <c:pt idx="9710">
                        <c:v>15.536000000000001</c:v>
                      </c:pt>
                      <c:pt idx="9711">
                        <c:v>15.537600000000001</c:v>
                      </c:pt>
                      <c:pt idx="9712">
                        <c:v>15.539200000000001</c:v>
                      </c:pt>
                      <c:pt idx="9713">
                        <c:v>15.540800000000001</c:v>
                      </c:pt>
                      <c:pt idx="9714">
                        <c:v>15.542400000000001</c:v>
                      </c:pt>
                      <c:pt idx="9715">
                        <c:v>15.544</c:v>
                      </c:pt>
                      <c:pt idx="9716">
                        <c:v>15.5456</c:v>
                      </c:pt>
                      <c:pt idx="9717">
                        <c:v>15.5472</c:v>
                      </c:pt>
                      <c:pt idx="9718">
                        <c:v>15.5488</c:v>
                      </c:pt>
                      <c:pt idx="9719">
                        <c:v>15.550400000000002</c:v>
                      </c:pt>
                      <c:pt idx="9720">
                        <c:v>15.552000000000001</c:v>
                      </c:pt>
                      <c:pt idx="9721">
                        <c:v>15.553600000000001</c:v>
                      </c:pt>
                      <c:pt idx="9722">
                        <c:v>15.555200000000001</c:v>
                      </c:pt>
                      <c:pt idx="9723">
                        <c:v>15.556800000000001</c:v>
                      </c:pt>
                      <c:pt idx="9724">
                        <c:v>15.558400000000001</c:v>
                      </c:pt>
                      <c:pt idx="9725">
                        <c:v>15.56</c:v>
                      </c:pt>
                      <c:pt idx="9726">
                        <c:v>15.5616</c:v>
                      </c:pt>
                      <c:pt idx="9727">
                        <c:v>15.5632</c:v>
                      </c:pt>
                      <c:pt idx="9728">
                        <c:v>15.5648</c:v>
                      </c:pt>
                      <c:pt idx="9729">
                        <c:v>15.566400000000002</c:v>
                      </c:pt>
                      <c:pt idx="9730">
                        <c:v>15.568000000000001</c:v>
                      </c:pt>
                      <c:pt idx="9731">
                        <c:v>15.569600000000001</c:v>
                      </c:pt>
                      <c:pt idx="9732">
                        <c:v>15.571200000000001</c:v>
                      </c:pt>
                      <c:pt idx="9733">
                        <c:v>15.572800000000001</c:v>
                      </c:pt>
                      <c:pt idx="9734">
                        <c:v>15.574400000000001</c:v>
                      </c:pt>
                      <c:pt idx="9735">
                        <c:v>15.576000000000001</c:v>
                      </c:pt>
                      <c:pt idx="9736">
                        <c:v>15.5776</c:v>
                      </c:pt>
                      <c:pt idx="9737">
                        <c:v>15.5792</c:v>
                      </c:pt>
                      <c:pt idx="9738">
                        <c:v>15.5808</c:v>
                      </c:pt>
                      <c:pt idx="9739">
                        <c:v>15.582400000000002</c:v>
                      </c:pt>
                      <c:pt idx="9740">
                        <c:v>15.584000000000001</c:v>
                      </c:pt>
                      <c:pt idx="9741">
                        <c:v>15.585600000000001</c:v>
                      </c:pt>
                      <c:pt idx="9742">
                        <c:v>15.587200000000001</c:v>
                      </c:pt>
                      <c:pt idx="9743">
                        <c:v>15.588800000000001</c:v>
                      </c:pt>
                      <c:pt idx="9744">
                        <c:v>15.590400000000001</c:v>
                      </c:pt>
                      <c:pt idx="9745">
                        <c:v>15.592000000000001</c:v>
                      </c:pt>
                      <c:pt idx="9746">
                        <c:v>15.5936</c:v>
                      </c:pt>
                      <c:pt idx="9747">
                        <c:v>15.5952</c:v>
                      </c:pt>
                      <c:pt idx="9748">
                        <c:v>15.5968</c:v>
                      </c:pt>
                      <c:pt idx="9749">
                        <c:v>15.598400000000002</c:v>
                      </c:pt>
                      <c:pt idx="9750">
                        <c:v>15.600000000000001</c:v>
                      </c:pt>
                      <c:pt idx="9751">
                        <c:v>15.601600000000001</c:v>
                      </c:pt>
                      <c:pt idx="9752">
                        <c:v>15.603200000000001</c:v>
                      </c:pt>
                      <c:pt idx="9753">
                        <c:v>15.604800000000001</c:v>
                      </c:pt>
                      <c:pt idx="9754">
                        <c:v>15.606400000000001</c:v>
                      </c:pt>
                      <c:pt idx="9755">
                        <c:v>15.608000000000001</c:v>
                      </c:pt>
                      <c:pt idx="9756">
                        <c:v>15.6096</c:v>
                      </c:pt>
                      <c:pt idx="9757">
                        <c:v>15.6112</c:v>
                      </c:pt>
                      <c:pt idx="9758">
                        <c:v>15.6128</c:v>
                      </c:pt>
                      <c:pt idx="9759">
                        <c:v>15.614400000000002</c:v>
                      </c:pt>
                      <c:pt idx="9760">
                        <c:v>15.616000000000001</c:v>
                      </c:pt>
                      <c:pt idx="9761">
                        <c:v>15.617600000000001</c:v>
                      </c:pt>
                      <c:pt idx="9762">
                        <c:v>15.619200000000001</c:v>
                      </c:pt>
                      <c:pt idx="9763">
                        <c:v>15.620800000000001</c:v>
                      </c:pt>
                      <c:pt idx="9764">
                        <c:v>15.622400000000001</c:v>
                      </c:pt>
                      <c:pt idx="9765">
                        <c:v>15.624000000000001</c:v>
                      </c:pt>
                      <c:pt idx="9766">
                        <c:v>15.6256</c:v>
                      </c:pt>
                      <c:pt idx="9767">
                        <c:v>15.6272</c:v>
                      </c:pt>
                      <c:pt idx="9768">
                        <c:v>15.6288</c:v>
                      </c:pt>
                      <c:pt idx="9769">
                        <c:v>15.630400000000002</c:v>
                      </c:pt>
                      <c:pt idx="9770">
                        <c:v>15.632000000000001</c:v>
                      </c:pt>
                      <c:pt idx="9771">
                        <c:v>15.633600000000001</c:v>
                      </c:pt>
                      <c:pt idx="9772">
                        <c:v>15.635200000000001</c:v>
                      </c:pt>
                      <c:pt idx="9773">
                        <c:v>15.636800000000001</c:v>
                      </c:pt>
                      <c:pt idx="9774">
                        <c:v>15.638400000000001</c:v>
                      </c:pt>
                      <c:pt idx="9775">
                        <c:v>15.64</c:v>
                      </c:pt>
                      <c:pt idx="9776">
                        <c:v>15.6416</c:v>
                      </c:pt>
                      <c:pt idx="9777">
                        <c:v>15.6432</c:v>
                      </c:pt>
                      <c:pt idx="9778">
                        <c:v>15.6448</c:v>
                      </c:pt>
                      <c:pt idx="9779">
                        <c:v>15.6464</c:v>
                      </c:pt>
                      <c:pt idx="9780">
                        <c:v>15.648000000000001</c:v>
                      </c:pt>
                      <c:pt idx="9781">
                        <c:v>15.649600000000001</c:v>
                      </c:pt>
                      <c:pt idx="9782">
                        <c:v>15.651200000000001</c:v>
                      </c:pt>
                      <c:pt idx="9783">
                        <c:v>15.652800000000001</c:v>
                      </c:pt>
                      <c:pt idx="9784">
                        <c:v>15.654400000000001</c:v>
                      </c:pt>
                      <c:pt idx="9785">
                        <c:v>15.656000000000001</c:v>
                      </c:pt>
                      <c:pt idx="9786">
                        <c:v>15.6576</c:v>
                      </c:pt>
                      <c:pt idx="9787">
                        <c:v>15.6592</c:v>
                      </c:pt>
                      <c:pt idx="9788">
                        <c:v>15.6608</c:v>
                      </c:pt>
                      <c:pt idx="9789">
                        <c:v>15.6624</c:v>
                      </c:pt>
                      <c:pt idx="9790">
                        <c:v>15.664000000000001</c:v>
                      </c:pt>
                      <c:pt idx="9791">
                        <c:v>15.665600000000001</c:v>
                      </c:pt>
                      <c:pt idx="9792">
                        <c:v>15.667200000000001</c:v>
                      </c:pt>
                      <c:pt idx="9793">
                        <c:v>15.668800000000001</c:v>
                      </c:pt>
                      <c:pt idx="9794">
                        <c:v>15.670400000000001</c:v>
                      </c:pt>
                      <c:pt idx="9795">
                        <c:v>15.672000000000001</c:v>
                      </c:pt>
                      <c:pt idx="9796">
                        <c:v>15.6736</c:v>
                      </c:pt>
                      <c:pt idx="9797">
                        <c:v>15.6752</c:v>
                      </c:pt>
                      <c:pt idx="9798">
                        <c:v>15.6768</c:v>
                      </c:pt>
                      <c:pt idx="9799">
                        <c:v>15.6784</c:v>
                      </c:pt>
                      <c:pt idx="9800">
                        <c:v>15.680000000000001</c:v>
                      </c:pt>
                      <c:pt idx="9801">
                        <c:v>15.681600000000001</c:v>
                      </c:pt>
                      <c:pt idx="9802">
                        <c:v>15.683200000000001</c:v>
                      </c:pt>
                      <c:pt idx="9803">
                        <c:v>15.684800000000001</c:v>
                      </c:pt>
                      <c:pt idx="9804">
                        <c:v>15.686400000000001</c:v>
                      </c:pt>
                      <c:pt idx="9805">
                        <c:v>15.688000000000001</c:v>
                      </c:pt>
                      <c:pt idx="9806">
                        <c:v>15.6896</c:v>
                      </c:pt>
                      <c:pt idx="9807">
                        <c:v>15.6912</c:v>
                      </c:pt>
                      <c:pt idx="9808">
                        <c:v>15.6928</c:v>
                      </c:pt>
                      <c:pt idx="9809">
                        <c:v>15.6944</c:v>
                      </c:pt>
                      <c:pt idx="9810">
                        <c:v>15.696000000000002</c:v>
                      </c:pt>
                      <c:pt idx="9811">
                        <c:v>15.697600000000001</c:v>
                      </c:pt>
                      <c:pt idx="9812">
                        <c:v>15.699200000000001</c:v>
                      </c:pt>
                      <c:pt idx="9813">
                        <c:v>15.700800000000001</c:v>
                      </c:pt>
                      <c:pt idx="9814">
                        <c:v>15.702400000000001</c:v>
                      </c:pt>
                      <c:pt idx="9815">
                        <c:v>15.704000000000001</c:v>
                      </c:pt>
                      <c:pt idx="9816">
                        <c:v>15.7056</c:v>
                      </c:pt>
                      <c:pt idx="9817">
                        <c:v>15.7072</c:v>
                      </c:pt>
                      <c:pt idx="9818">
                        <c:v>15.7088</c:v>
                      </c:pt>
                      <c:pt idx="9819">
                        <c:v>15.7104</c:v>
                      </c:pt>
                      <c:pt idx="9820">
                        <c:v>15.712000000000002</c:v>
                      </c:pt>
                      <c:pt idx="9821">
                        <c:v>15.713600000000001</c:v>
                      </c:pt>
                      <c:pt idx="9822">
                        <c:v>15.715200000000001</c:v>
                      </c:pt>
                      <c:pt idx="9823">
                        <c:v>15.716800000000001</c:v>
                      </c:pt>
                      <c:pt idx="9824">
                        <c:v>15.718400000000001</c:v>
                      </c:pt>
                      <c:pt idx="9825">
                        <c:v>15.72</c:v>
                      </c:pt>
                      <c:pt idx="9826">
                        <c:v>15.7216</c:v>
                      </c:pt>
                      <c:pt idx="9827">
                        <c:v>15.7232</c:v>
                      </c:pt>
                      <c:pt idx="9828">
                        <c:v>15.7248</c:v>
                      </c:pt>
                      <c:pt idx="9829">
                        <c:v>15.7264</c:v>
                      </c:pt>
                      <c:pt idx="9830">
                        <c:v>15.728000000000002</c:v>
                      </c:pt>
                      <c:pt idx="9831">
                        <c:v>15.729600000000001</c:v>
                      </c:pt>
                      <c:pt idx="9832">
                        <c:v>15.731200000000001</c:v>
                      </c:pt>
                      <c:pt idx="9833">
                        <c:v>15.732800000000001</c:v>
                      </c:pt>
                      <c:pt idx="9834">
                        <c:v>15.734400000000001</c:v>
                      </c:pt>
                      <c:pt idx="9835">
                        <c:v>15.736000000000001</c:v>
                      </c:pt>
                      <c:pt idx="9836">
                        <c:v>15.7376</c:v>
                      </c:pt>
                      <c:pt idx="9837">
                        <c:v>15.7392</c:v>
                      </c:pt>
                      <c:pt idx="9838">
                        <c:v>15.7408</c:v>
                      </c:pt>
                      <c:pt idx="9839">
                        <c:v>15.7424</c:v>
                      </c:pt>
                      <c:pt idx="9840">
                        <c:v>15.744000000000002</c:v>
                      </c:pt>
                      <c:pt idx="9841">
                        <c:v>15.745600000000001</c:v>
                      </c:pt>
                      <c:pt idx="9842">
                        <c:v>15.747200000000001</c:v>
                      </c:pt>
                      <c:pt idx="9843">
                        <c:v>15.748800000000001</c:v>
                      </c:pt>
                      <c:pt idx="9844">
                        <c:v>15.750400000000001</c:v>
                      </c:pt>
                      <c:pt idx="9845">
                        <c:v>15.752000000000001</c:v>
                      </c:pt>
                      <c:pt idx="9846">
                        <c:v>15.7536</c:v>
                      </c:pt>
                      <c:pt idx="9847">
                        <c:v>15.7552</c:v>
                      </c:pt>
                      <c:pt idx="9848">
                        <c:v>15.7568</c:v>
                      </c:pt>
                      <c:pt idx="9849">
                        <c:v>15.7584</c:v>
                      </c:pt>
                      <c:pt idx="9850">
                        <c:v>15.760000000000002</c:v>
                      </c:pt>
                      <c:pt idx="9851">
                        <c:v>15.761600000000001</c:v>
                      </c:pt>
                      <c:pt idx="9852">
                        <c:v>15.763200000000001</c:v>
                      </c:pt>
                      <c:pt idx="9853">
                        <c:v>15.764800000000001</c:v>
                      </c:pt>
                      <c:pt idx="9854">
                        <c:v>15.766400000000001</c:v>
                      </c:pt>
                      <c:pt idx="9855">
                        <c:v>15.768000000000001</c:v>
                      </c:pt>
                      <c:pt idx="9856">
                        <c:v>15.769600000000001</c:v>
                      </c:pt>
                      <c:pt idx="9857">
                        <c:v>15.7712</c:v>
                      </c:pt>
                      <c:pt idx="9858">
                        <c:v>15.7728</c:v>
                      </c:pt>
                      <c:pt idx="9859">
                        <c:v>15.7744</c:v>
                      </c:pt>
                      <c:pt idx="9860">
                        <c:v>15.776000000000002</c:v>
                      </c:pt>
                      <c:pt idx="9861">
                        <c:v>15.777600000000001</c:v>
                      </c:pt>
                      <c:pt idx="9862">
                        <c:v>15.779200000000001</c:v>
                      </c:pt>
                      <c:pt idx="9863">
                        <c:v>15.780800000000001</c:v>
                      </c:pt>
                      <c:pt idx="9864">
                        <c:v>15.782400000000001</c:v>
                      </c:pt>
                      <c:pt idx="9865">
                        <c:v>15.784000000000001</c:v>
                      </c:pt>
                      <c:pt idx="9866">
                        <c:v>15.785600000000001</c:v>
                      </c:pt>
                      <c:pt idx="9867">
                        <c:v>15.7872</c:v>
                      </c:pt>
                      <c:pt idx="9868">
                        <c:v>15.7888</c:v>
                      </c:pt>
                      <c:pt idx="9869">
                        <c:v>15.7904</c:v>
                      </c:pt>
                      <c:pt idx="9870">
                        <c:v>15.792000000000002</c:v>
                      </c:pt>
                      <c:pt idx="9871">
                        <c:v>15.793600000000001</c:v>
                      </c:pt>
                      <c:pt idx="9872">
                        <c:v>15.795200000000001</c:v>
                      </c:pt>
                      <c:pt idx="9873">
                        <c:v>15.796800000000001</c:v>
                      </c:pt>
                      <c:pt idx="9874">
                        <c:v>15.798400000000001</c:v>
                      </c:pt>
                      <c:pt idx="9875">
                        <c:v>15.8</c:v>
                      </c:pt>
                      <c:pt idx="9876">
                        <c:v>15.801600000000001</c:v>
                      </c:pt>
                      <c:pt idx="9877">
                        <c:v>15.8032</c:v>
                      </c:pt>
                      <c:pt idx="9878">
                        <c:v>15.8048</c:v>
                      </c:pt>
                      <c:pt idx="9879">
                        <c:v>15.8064</c:v>
                      </c:pt>
                      <c:pt idx="9880">
                        <c:v>15.808000000000002</c:v>
                      </c:pt>
                      <c:pt idx="9881">
                        <c:v>15.809600000000001</c:v>
                      </c:pt>
                      <c:pt idx="9882">
                        <c:v>15.811200000000001</c:v>
                      </c:pt>
                      <c:pt idx="9883">
                        <c:v>15.812800000000001</c:v>
                      </c:pt>
                      <c:pt idx="9884">
                        <c:v>15.814400000000001</c:v>
                      </c:pt>
                      <c:pt idx="9885">
                        <c:v>15.816000000000001</c:v>
                      </c:pt>
                      <c:pt idx="9886">
                        <c:v>15.817600000000001</c:v>
                      </c:pt>
                      <c:pt idx="9887">
                        <c:v>15.8192</c:v>
                      </c:pt>
                      <c:pt idx="9888">
                        <c:v>15.8208</c:v>
                      </c:pt>
                      <c:pt idx="9889">
                        <c:v>15.8224</c:v>
                      </c:pt>
                      <c:pt idx="9890">
                        <c:v>15.824000000000002</c:v>
                      </c:pt>
                      <c:pt idx="9891">
                        <c:v>15.825600000000001</c:v>
                      </c:pt>
                      <c:pt idx="9892">
                        <c:v>15.827200000000001</c:v>
                      </c:pt>
                      <c:pt idx="9893">
                        <c:v>15.828800000000001</c:v>
                      </c:pt>
                      <c:pt idx="9894">
                        <c:v>15.830400000000001</c:v>
                      </c:pt>
                      <c:pt idx="9895">
                        <c:v>15.832000000000001</c:v>
                      </c:pt>
                      <c:pt idx="9896">
                        <c:v>15.833600000000001</c:v>
                      </c:pt>
                      <c:pt idx="9897">
                        <c:v>15.8352</c:v>
                      </c:pt>
                      <c:pt idx="9898">
                        <c:v>15.8368</c:v>
                      </c:pt>
                      <c:pt idx="9899">
                        <c:v>15.8384</c:v>
                      </c:pt>
                      <c:pt idx="9900">
                        <c:v>15.840000000000002</c:v>
                      </c:pt>
                      <c:pt idx="9901">
                        <c:v>15.841600000000001</c:v>
                      </c:pt>
                      <c:pt idx="9902">
                        <c:v>15.843200000000001</c:v>
                      </c:pt>
                      <c:pt idx="9903">
                        <c:v>15.844800000000001</c:v>
                      </c:pt>
                      <c:pt idx="9904">
                        <c:v>15.846400000000001</c:v>
                      </c:pt>
                      <c:pt idx="9905">
                        <c:v>15.848000000000001</c:v>
                      </c:pt>
                      <c:pt idx="9906">
                        <c:v>15.849600000000001</c:v>
                      </c:pt>
                      <c:pt idx="9907">
                        <c:v>15.8512</c:v>
                      </c:pt>
                      <c:pt idx="9908">
                        <c:v>15.8528</c:v>
                      </c:pt>
                      <c:pt idx="9909">
                        <c:v>15.8544</c:v>
                      </c:pt>
                      <c:pt idx="9910">
                        <c:v>15.856000000000002</c:v>
                      </c:pt>
                      <c:pt idx="9911">
                        <c:v>15.857600000000001</c:v>
                      </c:pt>
                      <c:pt idx="9912">
                        <c:v>15.859200000000001</c:v>
                      </c:pt>
                      <c:pt idx="9913">
                        <c:v>15.860800000000001</c:v>
                      </c:pt>
                      <c:pt idx="9914">
                        <c:v>15.862400000000001</c:v>
                      </c:pt>
                      <c:pt idx="9915">
                        <c:v>15.864000000000001</c:v>
                      </c:pt>
                      <c:pt idx="9916">
                        <c:v>15.865600000000001</c:v>
                      </c:pt>
                      <c:pt idx="9917">
                        <c:v>15.8672</c:v>
                      </c:pt>
                      <c:pt idx="9918">
                        <c:v>15.8688</c:v>
                      </c:pt>
                      <c:pt idx="9919">
                        <c:v>15.8704</c:v>
                      </c:pt>
                      <c:pt idx="9920">
                        <c:v>15.872</c:v>
                      </c:pt>
                      <c:pt idx="9921">
                        <c:v>15.873600000000001</c:v>
                      </c:pt>
                      <c:pt idx="9922">
                        <c:v>15.875200000000001</c:v>
                      </c:pt>
                      <c:pt idx="9923">
                        <c:v>15.876800000000001</c:v>
                      </c:pt>
                      <c:pt idx="9924">
                        <c:v>15.878400000000001</c:v>
                      </c:pt>
                      <c:pt idx="9925">
                        <c:v>15.88</c:v>
                      </c:pt>
                      <c:pt idx="9926">
                        <c:v>15.881600000000001</c:v>
                      </c:pt>
                      <c:pt idx="9927">
                        <c:v>15.8832</c:v>
                      </c:pt>
                      <c:pt idx="9928">
                        <c:v>15.8848</c:v>
                      </c:pt>
                      <c:pt idx="9929">
                        <c:v>15.8864</c:v>
                      </c:pt>
                      <c:pt idx="9930">
                        <c:v>15.888</c:v>
                      </c:pt>
                      <c:pt idx="9931">
                        <c:v>15.889600000000002</c:v>
                      </c:pt>
                      <c:pt idx="9932">
                        <c:v>15.891200000000001</c:v>
                      </c:pt>
                      <c:pt idx="9933">
                        <c:v>15.892800000000001</c:v>
                      </c:pt>
                      <c:pt idx="9934">
                        <c:v>15.894400000000001</c:v>
                      </c:pt>
                      <c:pt idx="9935">
                        <c:v>15.896000000000001</c:v>
                      </c:pt>
                      <c:pt idx="9936">
                        <c:v>15.897600000000001</c:v>
                      </c:pt>
                      <c:pt idx="9937">
                        <c:v>15.8992</c:v>
                      </c:pt>
                      <c:pt idx="9938">
                        <c:v>15.9008</c:v>
                      </c:pt>
                      <c:pt idx="9939">
                        <c:v>15.9024</c:v>
                      </c:pt>
                      <c:pt idx="9940">
                        <c:v>15.904</c:v>
                      </c:pt>
                      <c:pt idx="9941">
                        <c:v>15.905600000000002</c:v>
                      </c:pt>
                      <c:pt idx="9942">
                        <c:v>15.907200000000001</c:v>
                      </c:pt>
                      <c:pt idx="9943">
                        <c:v>15.908800000000001</c:v>
                      </c:pt>
                      <c:pt idx="9944">
                        <c:v>15.910400000000001</c:v>
                      </c:pt>
                      <c:pt idx="9945">
                        <c:v>15.912000000000001</c:v>
                      </c:pt>
                      <c:pt idx="9946">
                        <c:v>15.913600000000001</c:v>
                      </c:pt>
                      <c:pt idx="9947">
                        <c:v>15.9152</c:v>
                      </c:pt>
                      <c:pt idx="9948">
                        <c:v>15.9168</c:v>
                      </c:pt>
                      <c:pt idx="9949">
                        <c:v>15.9184</c:v>
                      </c:pt>
                      <c:pt idx="9950">
                        <c:v>15.92</c:v>
                      </c:pt>
                      <c:pt idx="9951">
                        <c:v>15.921600000000002</c:v>
                      </c:pt>
                      <c:pt idx="9952">
                        <c:v>15.923200000000001</c:v>
                      </c:pt>
                      <c:pt idx="9953">
                        <c:v>15.924800000000001</c:v>
                      </c:pt>
                      <c:pt idx="9954">
                        <c:v>15.926400000000001</c:v>
                      </c:pt>
                      <c:pt idx="9955">
                        <c:v>15.928000000000001</c:v>
                      </c:pt>
                      <c:pt idx="9956">
                        <c:v>15.929600000000001</c:v>
                      </c:pt>
                      <c:pt idx="9957">
                        <c:v>15.9312</c:v>
                      </c:pt>
                      <c:pt idx="9958">
                        <c:v>15.9328</c:v>
                      </c:pt>
                      <c:pt idx="9959">
                        <c:v>15.9344</c:v>
                      </c:pt>
                      <c:pt idx="9960">
                        <c:v>15.936</c:v>
                      </c:pt>
                      <c:pt idx="9961">
                        <c:v>15.937600000000002</c:v>
                      </c:pt>
                      <c:pt idx="9962">
                        <c:v>15.939200000000001</c:v>
                      </c:pt>
                      <c:pt idx="9963">
                        <c:v>15.940800000000001</c:v>
                      </c:pt>
                      <c:pt idx="9964">
                        <c:v>15.942400000000001</c:v>
                      </c:pt>
                      <c:pt idx="9965">
                        <c:v>15.944000000000001</c:v>
                      </c:pt>
                      <c:pt idx="9966">
                        <c:v>15.945600000000001</c:v>
                      </c:pt>
                      <c:pt idx="9967">
                        <c:v>15.9472</c:v>
                      </c:pt>
                      <c:pt idx="9968">
                        <c:v>15.9488</c:v>
                      </c:pt>
                      <c:pt idx="9969">
                        <c:v>15.9504</c:v>
                      </c:pt>
                      <c:pt idx="9970">
                        <c:v>15.952</c:v>
                      </c:pt>
                      <c:pt idx="9971">
                        <c:v>15.953600000000002</c:v>
                      </c:pt>
                      <c:pt idx="9972">
                        <c:v>15.955200000000001</c:v>
                      </c:pt>
                      <c:pt idx="9973">
                        <c:v>15.956800000000001</c:v>
                      </c:pt>
                      <c:pt idx="9974">
                        <c:v>15.958400000000001</c:v>
                      </c:pt>
                      <c:pt idx="9975">
                        <c:v>15.96</c:v>
                      </c:pt>
                      <c:pt idx="9976">
                        <c:v>15.961600000000001</c:v>
                      </c:pt>
                      <c:pt idx="9977">
                        <c:v>15.963200000000001</c:v>
                      </c:pt>
                      <c:pt idx="9978">
                        <c:v>15.9648</c:v>
                      </c:pt>
                      <c:pt idx="9979">
                        <c:v>15.9664</c:v>
                      </c:pt>
                      <c:pt idx="9980">
                        <c:v>15.968</c:v>
                      </c:pt>
                      <c:pt idx="9981">
                        <c:v>15.969600000000002</c:v>
                      </c:pt>
                      <c:pt idx="9982">
                        <c:v>15.971200000000001</c:v>
                      </c:pt>
                      <c:pt idx="9983">
                        <c:v>15.972800000000001</c:v>
                      </c:pt>
                      <c:pt idx="9984">
                        <c:v>15.974400000000001</c:v>
                      </c:pt>
                      <c:pt idx="9985">
                        <c:v>15.976000000000001</c:v>
                      </c:pt>
                      <c:pt idx="9986">
                        <c:v>15.977600000000001</c:v>
                      </c:pt>
                      <c:pt idx="9987">
                        <c:v>15.979200000000001</c:v>
                      </c:pt>
                      <c:pt idx="9988">
                        <c:v>15.9808</c:v>
                      </c:pt>
                      <c:pt idx="9989">
                        <c:v>15.9824</c:v>
                      </c:pt>
                      <c:pt idx="9990">
                        <c:v>15.984</c:v>
                      </c:pt>
                      <c:pt idx="9991">
                        <c:v>15.985600000000002</c:v>
                      </c:pt>
                      <c:pt idx="9992">
                        <c:v>15.987200000000001</c:v>
                      </c:pt>
                      <c:pt idx="9993">
                        <c:v>15.988800000000001</c:v>
                      </c:pt>
                      <c:pt idx="9994">
                        <c:v>15.990400000000001</c:v>
                      </c:pt>
                      <c:pt idx="9995">
                        <c:v>15.992000000000001</c:v>
                      </c:pt>
                      <c:pt idx="9996">
                        <c:v>15.993600000000001</c:v>
                      </c:pt>
                      <c:pt idx="9997">
                        <c:v>15.995200000000001</c:v>
                      </c:pt>
                      <c:pt idx="9998">
                        <c:v>15.9968</c:v>
                      </c:pt>
                      <c:pt idx="9999">
                        <c:v>15.9984</c:v>
                      </c:pt>
                      <c:pt idx="10000">
                        <c:v>16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4823-4F6F-A2F9-271CBAFFCDE8}"/>
                  </c:ext>
                </c:extLst>
              </c15:ser>
            </c15:filteredLineSeries>
          </c:ext>
        </c:extLst>
      </c:lineChart>
      <c:catAx>
        <c:axId val="11108929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 algn="ctr" rtl="0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rPr>
                  <a:t>Time (ms)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 rtl="0">
                <a:defRPr lang="en-US"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en-US" sz="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98422032"/>
        <c:crosses val="autoZero"/>
        <c:auto val="1"/>
        <c:lblAlgn val="ctr"/>
        <c:lblOffset val="100"/>
        <c:noMultiLvlLbl val="0"/>
      </c:catAx>
      <c:valAx>
        <c:axId val="1098422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rPr>
                  <a:t>Power</a:t>
                </a:r>
                <a:r>
                  <a:rPr lang="en-US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(W)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en-US" sz="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10892960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</xdr:colOff>
      <xdr:row>0</xdr:row>
      <xdr:rowOff>49530</xdr:rowOff>
    </xdr:from>
    <xdr:to>
      <xdr:col>2</xdr:col>
      <xdr:colOff>592974</xdr:colOff>
      <xdr:row>0</xdr:row>
      <xdr:rowOff>517693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762FF1F-A4F4-4057-9E90-8729D73DA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355" y="49530"/>
          <a:ext cx="3311409" cy="473878"/>
        </a:xfrm>
        <a:prstGeom prst="rect">
          <a:avLst/>
        </a:prstGeom>
      </xdr:spPr>
    </xdr:pic>
    <xdr:clientData/>
  </xdr:twoCellAnchor>
  <xdr:twoCellAnchor editAs="oneCell">
    <xdr:from>
      <xdr:col>4</xdr:col>
      <xdr:colOff>78010</xdr:colOff>
      <xdr:row>8</xdr:row>
      <xdr:rowOff>101600</xdr:rowOff>
    </xdr:from>
    <xdr:to>
      <xdr:col>41</xdr:col>
      <xdr:colOff>473456</xdr:colOff>
      <xdr:row>58</xdr:row>
      <xdr:rowOff>857885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10F5368-C088-429A-91EA-A342A3979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9960" y="2120900"/>
          <a:ext cx="15152211" cy="129063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76200</xdr:rowOff>
    </xdr:from>
    <xdr:to>
      <xdr:col>13</xdr:col>
      <xdr:colOff>321002</xdr:colOff>
      <xdr:row>17</xdr:row>
      <xdr:rowOff>47889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B7C0E0D-A9DA-43E7-9B50-136C120CF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" y="76200"/>
          <a:ext cx="8160077" cy="304826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501650</xdr:colOff>
      <xdr:row>0</xdr:row>
      <xdr:rowOff>354012</xdr:rowOff>
    </xdr:from>
    <xdr:to>
      <xdr:col>20</xdr:col>
      <xdr:colOff>292100</xdr:colOff>
      <xdr:row>14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8EBBB0E-2FEE-4EFA-A93C-A2DAD5159A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0489929/TI%20Drive/eFuses/Design%20Calculator/TPS25985/TPS25985%20DESIGN%20CALCULATOR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0489929/TI%20Drive/eFuses/Design%20Calculator/TPS25985/Preliminary/TPS25985%20DESIGN%20CALCULATOR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lculation Sheet"/>
      <sheetName val="Parameters"/>
      <sheetName val="TPS25985-SEGMENT 1"/>
      <sheetName val="TPS25985-SEGMENT 2"/>
      <sheetName val="TPS25985-SEGMENT 3"/>
      <sheetName val="TPS25985-SEGMENT 4"/>
      <sheetName val="TPS25985-SEGMENT 5"/>
      <sheetName val="TPS25985-SEGMENT 6"/>
      <sheetName val="TPS25985-SEGMENT 7"/>
      <sheetName val="TPS25985-SEGMENT 8"/>
      <sheetName val="Start-Up Calculations"/>
      <sheetName val="Schematics"/>
      <sheetName val="Res EIA Tables"/>
      <sheetName val="Cap Tables"/>
      <sheetName val="Calculation Sheet (2)"/>
      <sheetName val="Nretry"/>
    </sheetNames>
    <sheetDataSet>
      <sheetData sheetId="0">
        <row r="7">
          <cell r="D7">
            <v>10</v>
          </cell>
        </row>
        <row r="9">
          <cell r="D9">
            <v>12.6</v>
          </cell>
        </row>
        <row r="15">
          <cell r="D15" t="str">
            <v>Constant Resistive load (CR)</v>
          </cell>
        </row>
        <row r="16">
          <cell r="D16">
            <v>2</v>
          </cell>
        </row>
        <row r="22">
          <cell r="I22" t="str">
            <v>WithPGOOD</v>
          </cell>
        </row>
        <row r="25">
          <cell r="D25">
            <v>0</v>
          </cell>
        </row>
        <row r="27">
          <cell r="D27">
            <v>45</v>
          </cell>
        </row>
        <row r="47">
          <cell r="D47">
            <v>25</v>
          </cell>
        </row>
        <row r="49">
          <cell r="D49">
            <v>2000</v>
          </cell>
        </row>
        <row r="51">
          <cell r="D51">
            <v>100</v>
          </cell>
        </row>
        <row r="52">
          <cell r="D52">
            <v>1024</v>
          </cell>
        </row>
        <row r="54">
          <cell r="D54">
            <v>55</v>
          </cell>
        </row>
        <row r="56">
          <cell r="D56">
            <v>3.3</v>
          </cell>
        </row>
        <row r="59">
          <cell r="D59">
            <v>1000</v>
          </cell>
        </row>
        <row r="70">
          <cell r="D70">
            <v>33.200000000000003</v>
          </cell>
        </row>
        <row r="71">
          <cell r="D71">
            <v>44.085903614457827</v>
          </cell>
          <cell r="G71">
            <v>41.924275206992945</v>
          </cell>
        </row>
        <row r="76">
          <cell r="D76">
            <v>301</v>
          </cell>
        </row>
        <row r="82">
          <cell r="D82">
            <v>1.3605442176870748</v>
          </cell>
        </row>
        <row r="84">
          <cell r="D84">
            <v>20</v>
          </cell>
        </row>
        <row r="85">
          <cell r="D85">
            <v>4</v>
          </cell>
        </row>
        <row r="86">
          <cell r="D86">
            <v>9.1999999999999993</v>
          </cell>
        </row>
        <row r="87">
          <cell r="D87" t="e">
            <v>#VALUE!</v>
          </cell>
        </row>
        <row r="89">
          <cell r="D89" t="e">
            <v>#VALUE!</v>
          </cell>
        </row>
        <row r="90">
          <cell r="D90" t="e">
            <v>#VALUE!</v>
          </cell>
        </row>
        <row r="92">
          <cell r="D92" t="e">
            <v>#VALUE!</v>
          </cell>
        </row>
        <row r="116">
          <cell r="H116">
            <v>852.994555353902</v>
          </cell>
        </row>
        <row r="146">
          <cell r="D146">
            <v>3.2</v>
          </cell>
        </row>
        <row r="155">
          <cell r="D155">
            <v>1.2</v>
          </cell>
        </row>
        <row r="156">
          <cell r="D156">
            <v>1.1000000000000001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031">
          <cell r="AC2031" t="e">
            <v>#VALUE!</v>
          </cell>
          <cell r="AD2031" t="e">
            <v>#VALUE!</v>
          </cell>
        </row>
      </sheetData>
      <sheetData sheetId="11"/>
      <sheetData sheetId="12"/>
      <sheetData sheetId="13"/>
      <sheetData sheetId="14"/>
      <sheetData sheetId="1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lculation Sheet"/>
      <sheetName val="Parameters"/>
      <sheetName val="TPS25985-SEGMENT 1"/>
      <sheetName val="TPS25985-SEGMENT 2"/>
      <sheetName val="TPS25985-SEGMENT 3"/>
      <sheetName val="TPS25985-SEGMENT 4"/>
      <sheetName val="TPS25985-SEGMENT 5"/>
      <sheetName val="TPS25985-SEGMENT 6"/>
      <sheetName val="TPS25985-SEGMENT 7"/>
      <sheetName val="TPS25985-SEGMENT 8"/>
      <sheetName val="Start-Up Calculations"/>
      <sheetName val="Schematics"/>
      <sheetName val="Res EIA Tables"/>
      <sheetName val="Cap Tables"/>
      <sheetName val="Calculation Sheet (2)"/>
      <sheetName val="Nretry"/>
    </sheetNames>
    <sheetDataSet>
      <sheetData sheetId="0">
        <row r="63">
          <cell r="J63">
            <v>11.380373831775701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0">
          <cell r="D30" t="e">
            <v>#VALUE!</v>
          </cell>
        </row>
        <row r="2031">
          <cell r="AC2031" t="e">
            <v>#VALUE!</v>
          </cell>
          <cell r="AD2031" t="e">
            <v>#VALUE!</v>
          </cell>
        </row>
      </sheetData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e2e.ti.com/p/addpost" TargetMode="External"/><Relationship Id="rId2" Type="http://schemas.openxmlformats.org/officeDocument/2006/relationships/hyperlink" Target="https://www.ti.com/lit/pdf/slvucb8a" TargetMode="External"/><Relationship Id="rId1" Type="http://schemas.openxmlformats.org/officeDocument/2006/relationships/hyperlink" Target="https://www.ti.com/lit/ds/symlink/tps25985.pdf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71F333-15C6-4502-ACA9-B20086E3CA4C}">
  <sheetPr codeName="Sheet2"/>
  <dimension ref="A1:AC80"/>
  <sheetViews>
    <sheetView showGridLines="0" tabSelected="1" topLeftCell="A61" zoomScale="85" zoomScaleNormal="85" workbookViewId="0">
      <selection activeCell="D50" sqref="D50"/>
    </sheetView>
  </sheetViews>
  <sheetFormatPr defaultColWidth="9.109375" defaultRowHeight="15" x14ac:dyDescent="0.3"/>
  <cols>
    <col min="1" max="1" width="2.44140625" style="2" customWidth="1"/>
    <col min="2" max="2" width="39.5546875" style="2" bestFit="1" customWidth="1"/>
    <col min="3" max="3" width="82.33203125" style="14" customWidth="1"/>
    <col min="4" max="4" width="44.44140625" style="15" customWidth="1"/>
    <col min="5" max="5" width="1.21875" style="1" customWidth="1"/>
    <col min="6" max="6" width="2.77734375" style="2" customWidth="1"/>
    <col min="7" max="8" width="2.6640625" style="2" customWidth="1"/>
    <col min="9" max="9" width="2.33203125" style="3" customWidth="1"/>
    <col min="10" max="10" width="3" style="3" customWidth="1"/>
    <col min="11" max="11" width="2.88671875" style="3" customWidth="1"/>
    <col min="12" max="12" width="2.21875" style="3" customWidth="1"/>
    <col min="13" max="13" width="2.88671875" style="3" customWidth="1"/>
    <col min="14" max="15" width="2.77734375" style="3" customWidth="1"/>
    <col min="16" max="16" width="3" style="6" customWidth="1"/>
    <col min="17" max="17" width="3.33203125" style="6" customWidth="1"/>
    <col min="18" max="18" width="2.77734375" style="3" customWidth="1"/>
    <col min="19" max="19" width="3.33203125" style="3" customWidth="1"/>
    <col min="20" max="20" width="9.109375" style="2"/>
    <col min="21" max="21" width="4.88671875" style="2" customWidth="1"/>
    <col min="22" max="22" width="1.109375" style="2" customWidth="1"/>
    <col min="23" max="25" width="9.109375" style="2"/>
    <col min="26" max="27" width="0" style="2" hidden="1" customWidth="1"/>
    <col min="28" max="16384" width="9.109375" style="2"/>
  </cols>
  <sheetData>
    <row r="1" spans="2:29" ht="44.4" customHeight="1" thickBot="1" x14ac:dyDescent="0.35"/>
    <row r="2" spans="2:29" ht="21" customHeight="1" thickBot="1" x14ac:dyDescent="0.35">
      <c r="B2" s="125" t="s">
        <v>26</v>
      </c>
      <c r="C2" s="126"/>
      <c r="D2" s="127"/>
      <c r="K2" s="25"/>
      <c r="Z2" s="2" t="s">
        <v>0</v>
      </c>
      <c r="AA2" s="4">
        <v>4</v>
      </c>
    </row>
    <row r="3" spans="2:29" ht="6.45" customHeight="1" thickBot="1" x14ac:dyDescent="0.35">
      <c r="B3" s="17"/>
      <c r="C3" s="16"/>
      <c r="D3" s="18"/>
      <c r="E3" s="2"/>
      <c r="N3" s="5"/>
      <c r="P3" s="3"/>
      <c r="Q3" s="3"/>
      <c r="AA3" s="4"/>
    </row>
    <row r="4" spans="2:29" ht="16.2" thickBot="1" x14ac:dyDescent="0.35">
      <c r="B4" s="19" t="s">
        <v>1</v>
      </c>
      <c r="C4" s="20" t="s">
        <v>2</v>
      </c>
      <c r="D4" s="21" t="s">
        <v>3</v>
      </c>
      <c r="F4" s="135"/>
      <c r="G4" s="136"/>
      <c r="H4" s="136"/>
      <c r="I4" s="143" t="s">
        <v>68</v>
      </c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4"/>
      <c r="V4" s="87"/>
      <c r="W4" s="111" t="s">
        <v>104</v>
      </c>
      <c r="X4" s="111"/>
      <c r="Y4" s="111"/>
      <c r="Z4" s="9" t="s">
        <v>4</v>
      </c>
      <c r="AA4" s="88">
        <v>256</v>
      </c>
      <c r="AB4" s="9"/>
    </row>
    <row r="5" spans="2:29" ht="16.2" thickBot="1" x14ac:dyDescent="0.35">
      <c r="B5" s="113" t="s">
        <v>5</v>
      </c>
      <c r="C5" s="114"/>
      <c r="D5" s="115"/>
      <c r="F5" s="137"/>
      <c r="G5" s="138"/>
      <c r="H5" s="138"/>
      <c r="I5" s="145" t="s">
        <v>67</v>
      </c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7"/>
      <c r="V5" s="87"/>
      <c r="W5" s="111" t="s">
        <v>105</v>
      </c>
      <c r="X5" s="111"/>
      <c r="Y5" s="111"/>
      <c r="Z5" s="111"/>
      <c r="AA5" s="111"/>
      <c r="AB5" s="111"/>
    </row>
    <row r="6" spans="2:29" ht="18" x14ac:dyDescent="0.3">
      <c r="B6" s="57" t="s">
        <v>12</v>
      </c>
      <c r="C6" s="64" t="s">
        <v>6</v>
      </c>
      <c r="D6" s="77">
        <v>35</v>
      </c>
      <c r="F6" s="139"/>
      <c r="G6" s="140"/>
      <c r="H6" s="140"/>
      <c r="I6" s="145" t="s">
        <v>81</v>
      </c>
      <c r="J6" s="146"/>
      <c r="K6" s="146"/>
      <c r="L6" s="146"/>
      <c r="M6" s="146"/>
      <c r="N6" s="146"/>
      <c r="O6" s="146"/>
      <c r="P6" s="146"/>
      <c r="Q6" s="146"/>
      <c r="R6" s="146"/>
      <c r="S6" s="146"/>
      <c r="T6" s="146"/>
      <c r="U6" s="147"/>
      <c r="V6" s="87"/>
      <c r="W6" s="9"/>
      <c r="X6" s="9"/>
      <c r="Y6" s="9"/>
      <c r="Z6" s="9"/>
      <c r="AA6" s="88"/>
      <c r="AB6" s="9"/>
    </row>
    <row r="7" spans="2:29" ht="18.600000000000001" thickBot="1" x14ac:dyDescent="0.35">
      <c r="B7" s="23" t="s">
        <v>10</v>
      </c>
      <c r="C7" s="65" t="s">
        <v>62</v>
      </c>
      <c r="D7" s="66">
        <v>12</v>
      </c>
      <c r="F7" s="141"/>
      <c r="G7" s="142"/>
      <c r="H7" s="142"/>
      <c r="I7" s="148" t="s">
        <v>101</v>
      </c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50"/>
      <c r="V7" s="87"/>
      <c r="AA7" s="4"/>
    </row>
    <row r="8" spans="2:29" ht="18" x14ac:dyDescent="0.3">
      <c r="B8" s="22" t="s">
        <v>9</v>
      </c>
      <c r="C8" s="65" t="s">
        <v>61</v>
      </c>
      <c r="D8" s="66">
        <v>10.8</v>
      </c>
      <c r="F8" s="111" t="s">
        <v>149</v>
      </c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  <c r="AA8" s="111"/>
      <c r="AB8" s="111"/>
      <c r="AC8" s="111"/>
    </row>
    <row r="9" spans="2:29" ht="18" x14ac:dyDescent="0.3">
      <c r="B9" s="24" t="s">
        <v>11</v>
      </c>
      <c r="C9" s="64" t="s">
        <v>63</v>
      </c>
      <c r="D9" s="66">
        <v>13.2</v>
      </c>
      <c r="K9" s="26"/>
      <c r="L9" s="11"/>
      <c r="M9" s="11"/>
      <c r="N9" s="6"/>
      <c r="P9" s="112"/>
      <c r="Q9" s="112"/>
      <c r="R9" s="112"/>
    </row>
    <row r="10" spans="2:29" ht="18" x14ac:dyDescent="0.3">
      <c r="B10" s="23" t="s">
        <v>13</v>
      </c>
      <c r="C10" s="64" t="s">
        <v>64</v>
      </c>
      <c r="D10" s="78">
        <v>10000</v>
      </c>
      <c r="K10" s="26"/>
      <c r="L10" s="11"/>
      <c r="M10" s="11"/>
      <c r="N10" s="6"/>
      <c r="P10" s="112"/>
      <c r="Q10" s="112"/>
      <c r="R10" s="112"/>
    </row>
    <row r="11" spans="2:29" ht="18" x14ac:dyDescent="0.3">
      <c r="B11" s="89" t="s">
        <v>18</v>
      </c>
      <c r="C11" s="90" t="s">
        <v>8</v>
      </c>
      <c r="D11" s="66">
        <v>16</v>
      </c>
      <c r="K11" s="26"/>
      <c r="L11" s="11"/>
      <c r="M11" s="11"/>
      <c r="N11" s="6"/>
      <c r="P11" s="112"/>
      <c r="Q11" s="112"/>
      <c r="R11" s="112"/>
    </row>
    <row r="12" spans="2:29" ht="18" x14ac:dyDescent="0.3">
      <c r="B12" s="24" t="s">
        <v>14</v>
      </c>
      <c r="C12" s="64" t="s">
        <v>65</v>
      </c>
      <c r="D12" s="79">
        <v>55</v>
      </c>
      <c r="K12" s="26"/>
      <c r="L12" s="11"/>
      <c r="M12" s="11"/>
      <c r="N12" s="6"/>
      <c r="P12" s="112"/>
      <c r="Q12" s="112"/>
      <c r="R12" s="112"/>
    </row>
    <row r="13" spans="2:29" ht="15.6" x14ac:dyDescent="0.3">
      <c r="B13" s="116" t="s">
        <v>66</v>
      </c>
      <c r="C13" s="117"/>
      <c r="D13" s="67" t="s">
        <v>151</v>
      </c>
      <c r="K13" s="26"/>
      <c r="L13" s="11"/>
      <c r="M13" s="11"/>
      <c r="N13" s="6"/>
      <c r="P13" s="112"/>
      <c r="Q13" s="112"/>
      <c r="R13" s="112"/>
    </row>
    <row r="14" spans="2:29" ht="15.6" x14ac:dyDescent="0.3">
      <c r="B14" s="118" t="str">
        <f>IF(D13="NO","Type of loads during startup apart from the capacitive one", "NOT APPLICABLE")</f>
        <v>NOT APPLICABLE</v>
      </c>
      <c r="C14" s="117"/>
      <c r="D14" s="67" t="s">
        <v>150</v>
      </c>
      <c r="K14" s="26"/>
      <c r="L14" s="11"/>
      <c r="M14" s="11"/>
      <c r="N14" s="6"/>
      <c r="P14" s="112"/>
      <c r="Q14" s="112"/>
      <c r="R14" s="112"/>
    </row>
    <row r="15" spans="2:29" ht="15.6" x14ac:dyDescent="0.3">
      <c r="B15" s="23" t="str">
        <f>IF(AND(D13="NO",OR(D14="Constant Resistance", D14="Constant Resistance + Current", D14="Constant Resistance + Power", D14="Constant Resistance + Current + Power")),"RLOAD (Startup) (Ω)", "NOT APPLICABLE")</f>
        <v>NOT APPLICABLE</v>
      </c>
      <c r="C15" s="91" t="str">
        <f>IF(AND(D13="NO",OR(D14="Constant Resistance", D14="Constant Resistance + Current", D14="Constant Resistance + Power", D14="Constant Resistance + Current + Power")), "Constant resistance load during startup", "NOT APPLICABLE: DON'T ENTER ANY VALUE ON THE CELL NEXT TO THIS")</f>
        <v>NOT APPLICABLE: DON'T ENTER ANY VALUE ON THE CELL NEXT TO THIS</v>
      </c>
      <c r="D15" s="67">
        <v>0.33</v>
      </c>
      <c r="K15" s="26"/>
      <c r="L15" s="11"/>
      <c r="M15" s="11"/>
      <c r="N15" s="6"/>
      <c r="P15" s="112"/>
      <c r="Q15" s="112"/>
      <c r="R15" s="112"/>
    </row>
    <row r="16" spans="2:29" ht="15.6" x14ac:dyDescent="0.3">
      <c r="B16" s="23" t="str">
        <f>IF(AND(D13="NO",OR(D14="Constant Resistance", D14="Constant Resistance + Current", D14="Constant Resistance + Power", D14="Constant Resistance + Current + Power")), "VRTH (V)", "NOT APPLICABLE")</f>
        <v>NOT APPLICABLE</v>
      </c>
      <c r="C16" s="91" t="str">
        <f>IF(AND(D13="NO",OR(D14="Constant Resistance", D14="Constant Resistance + Current", D14="Constant Resistance + Power", D14="Constant Resistance + Current + Power")), "Turn ON threshold for constant resistance load during startup", "NOT APPLICABLE: DON'T ENTER ANY VALUE ON THE CELL NEXT TO THIS")</f>
        <v>NOT APPLICABLE: DON'T ENTER ANY VALUE ON THE CELL NEXT TO THIS</v>
      </c>
      <c r="D16" s="67">
        <v>0</v>
      </c>
      <c r="K16" s="26"/>
      <c r="L16" s="11"/>
      <c r="M16" s="11"/>
      <c r="N16" s="6"/>
      <c r="P16" s="112"/>
      <c r="Q16" s="112"/>
      <c r="R16" s="112"/>
    </row>
    <row r="17" spans="2:19" ht="15.6" x14ac:dyDescent="0.3">
      <c r="B17" s="23" t="str">
        <f>IF(AND(D13="NO",OR(D14="Constant Current", D14="Constant Resistance + Current", D14="Constant Current + Power", D14="Constant Resistance + Current + Power")), "ILOAD (Startup) (A)", "NOT APPLICABLE")</f>
        <v>NOT APPLICABLE</v>
      </c>
      <c r="C17" s="91" t="str">
        <f>IF(AND(D13="NO",OR(D14="Constant Current", D14="Constant Resistance + Current", D14="Constant Current + Power", D14="Constant Resistance + Current + Power")), "Constant current load during startup", "NOT APPLICABLE: DON'T ENTER ANY VALUE ON THE CELL NEXT TO THIS")</f>
        <v>NOT APPLICABLE: DON'T ENTER ANY VALUE ON THE CELL NEXT TO THIS</v>
      </c>
      <c r="D17" s="67">
        <v>10</v>
      </c>
      <c r="K17" s="26"/>
      <c r="L17" s="11"/>
      <c r="M17" s="11"/>
      <c r="N17" s="6"/>
      <c r="P17" s="112"/>
      <c r="Q17" s="112"/>
      <c r="R17" s="112"/>
    </row>
    <row r="18" spans="2:19" ht="15.6" x14ac:dyDescent="0.3">
      <c r="B18" s="23" t="str">
        <f>IF(AND(D13="NO",OR(D14="Constant Current", D14="Constant Resistance + Current", D14="Constant Current + Power", D14="Constant Resistance + Current + Power")), "VCTH (V)", "NOT APPLICABLE")</f>
        <v>NOT APPLICABLE</v>
      </c>
      <c r="C18" s="99" t="str">
        <f>IF(AND(D13="NO",OR(D14="Constant Current", D14="Constant Resistance + Current", D14="Constant Current + Power", D14="Constant Resistance + Current + Power")), "Turn ON threshold for constant current load during startup", "NOT APPLICABLE: DON'T ENTER ANY VALUE ON THE CELL NEXT TO THIS")</f>
        <v>NOT APPLICABLE: DON'T ENTER ANY VALUE ON THE CELL NEXT TO THIS</v>
      </c>
      <c r="D18" s="67">
        <v>11</v>
      </c>
      <c r="K18" s="26"/>
      <c r="L18" s="11"/>
      <c r="M18" s="11"/>
      <c r="N18" s="6"/>
      <c r="P18" s="112"/>
      <c r="Q18" s="112"/>
      <c r="R18" s="112"/>
    </row>
    <row r="19" spans="2:19" ht="15.6" x14ac:dyDescent="0.3">
      <c r="B19" s="23" t="str">
        <f>IF(AND(D13="NO",OR(D14="Constant Power", D14="Constant Resistance + Power",D14="Constant Current + Power", D14="Constant Resistance + Current + Power")), "PLOAD (Startup) (W)", "NOT APPLICABLE")</f>
        <v>NOT APPLICABLE</v>
      </c>
      <c r="C19" s="99" t="str">
        <f>IF(AND(D13="NO",OR(D14="Constant Power", D14="Constant Resistance + Power",D14="Constant Current + Power", D14="Constant Resistance + Current + Power")), "Constant power load during startup", "NOT APPLICABLE: DON'T ENTER ANY VALUE ON THE CELL NEXT TO THIS")</f>
        <v>NOT APPLICABLE: DON'T ENTER ANY VALUE ON THE CELL NEXT TO THIS</v>
      </c>
      <c r="D19" s="67">
        <v>100</v>
      </c>
      <c r="K19" s="26"/>
      <c r="L19" s="11"/>
      <c r="M19" s="11"/>
      <c r="N19" s="6"/>
      <c r="P19" s="112"/>
      <c r="Q19" s="112"/>
      <c r="R19" s="112"/>
    </row>
    <row r="20" spans="2:19" ht="16.2" thickBot="1" x14ac:dyDescent="0.35">
      <c r="B20" s="101" t="str">
        <f>IF(AND(D13="NO",OR(D14="Constant Power", D14="Constant Resistance + Power",D14="Constant Current + Power", D14="Constant Resistance + Current + Power")), "VPTH (V)", "NOT APPLICABLE")</f>
        <v>NOT APPLICABLE</v>
      </c>
      <c r="C20" s="100" t="str">
        <f>IF(AND(D13="NO",OR(D14="Constant Power", D14="Constant Resistance + Power",D14="Constant Current + Power", D14="Constant Resistance + Current + Power")), "Turn ON threshold for constant power load during startup", "NOT APPLICABLE: DON'T ENTER ANY VALUE ON THE CELL NEXT TO THIS")</f>
        <v>NOT APPLICABLE: DON'T ENTER ANY VALUE ON THE CELL NEXT TO THIS</v>
      </c>
      <c r="D20" s="69">
        <v>10</v>
      </c>
      <c r="K20" s="26"/>
      <c r="L20" s="11"/>
      <c r="M20" s="11"/>
      <c r="N20" s="6"/>
      <c r="P20" s="112"/>
      <c r="Q20" s="112"/>
      <c r="R20" s="112"/>
    </row>
    <row r="21" spans="2:19" ht="6.45" customHeight="1" thickBot="1" x14ac:dyDescent="0.35">
      <c r="B21" s="30"/>
      <c r="C21" s="31"/>
      <c r="D21" s="18"/>
      <c r="K21" s="26"/>
      <c r="L21" s="11"/>
      <c r="M21" s="11"/>
      <c r="N21" s="6"/>
      <c r="P21" s="112"/>
      <c r="Q21" s="112"/>
      <c r="R21" s="112"/>
    </row>
    <row r="22" spans="2:19" ht="16.2" thickBot="1" x14ac:dyDescent="0.35">
      <c r="B22" s="113" t="s">
        <v>21</v>
      </c>
      <c r="C22" s="114"/>
      <c r="D22" s="115"/>
      <c r="E22" s="7"/>
      <c r="K22" s="6"/>
      <c r="P22" s="3"/>
      <c r="Q22" s="3"/>
    </row>
    <row r="23" spans="2:19" ht="15.6" x14ac:dyDescent="0.3">
      <c r="B23" s="123" t="s">
        <v>23</v>
      </c>
      <c r="C23" s="124"/>
      <c r="D23" s="76">
        <f>ROUNDUP((D6/60),0)</f>
        <v>1</v>
      </c>
      <c r="K23" s="6"/>
      <c r="P23" s="3"/>
      <c r="Q23" s="3"/>
    </row>
    <row r="24" spans="2:19" s="14" customFormat="1" ht="15.6" x14ac:dyDescent="0.3">
      <c r="B24" s="133" t="s">
        <v>100</v>
      </c>
      <c r="C24" s="134"/>
      <c r="D24" s="80">
        <v>1</v>
      </c>
      <c r="E24" s="54"/>
      <c r="I24" s="55"/>
      <c r="J24" s="55"/>
      <c r="K24" s="56"/>
      <c r="L24" s="55"/>
      <c r="M24" s="55"/>
      <c r="N24" s="55"/>
      <c r="O24" s="55"/>
      <c r="P24" s="55"/>
      <c r="Q24" s="55"/>
      <c r="R24" s="55"/>
      <c r="S24" s="55"/>
    </row>
    <row r="25" spans="2:19" s="9" customFormat="1" ht="18" x14ac:dyDescent="0.3">
      <c r="B25" s="89" t="s">
        <v>15</v>
      </c>
      <c r="C25" s="29" t="s">
        <v>91</v>
      </c>
      <c r="D25" s="59">
        <v>40</v>
      </c>
      <c r="E25" s="8"/>
      <c r="I25" s="27"/>
      <c r="J25" s="27"/>
      <c r="K25" s="10"/>
      <c r="L25" s="27"/>
      <c r="M25" s="27"/>
      <c r="N25" s="27"/>
      <c r="O25" s="27"/>
      <c r="P25" s="27"/>
      <c r="Q25" s="27"/>
      <c r="R25" s="27"/>
      <c r="S25" s="27"/>
    </row>
    <row r="26" spans="2:19" s="9" customFormat="1" ht="15.6" x14ac:dyDescent="0.3">
      <c r="B26" s="119" t="s">
        <v>92</v>
      </c>
      <c r="C26" s="120"/>
      <c r="D26" s="58" t="s">
        <v>151</v>
      </c>
      <c r="E26" s="8"/>
      <c r="I26" s="27"/>
      <c r="J26" s="27"/>
      <c r="K26" s="10"/>
      <c r="L26" s="27"/>
      <c r="M26" s="27"/>
      <c r="N26" s="27"/>
      <c r="O26" s="27"/>
      <c r="P26" s="27"/>
      <c r="Q26" s="27"/>
      <c r="R26" s="27"/>
      <c r="S26" s="27"/>
    </row>
    <row r="27" spans="2:19" s="9" customFormat="1" ht="15.6" x14ac:dyDescent="0.3">
      <c r="B27" s="121" t="str">
        <f>IF(D26="YES","What's the maximum range of that input?","NOT APPLICABLE: DON'T ENTER ANY VALUE ON THE CELL NEXT TO THIS")</f>
        <v>What's the maximum range of that input?</v>
      </c>
      <c r="C27" s="122"/>
      <c r="D27" s="60">
        <v>2.1</v>
      </c>
      <c r="E27" s="8"/>
      <c r="I27" s="27"/>
      <c r="J27" s="27"/>
      <c r="K27" s="10"/>
      <c r="L27" s="27"/>
      <c r="M27" s="27"/>
      <c r="N27" s="27"/>
      <c r="O27" s="27"/>
      <c r="P27" s="27"/>
      <c r="Q27" s="27"/>
      <c r="R27" s="27"/>
      <c r="S27" s="27"/>
    </row>
    <row r="28" spans="2:19" s="9" customFormat="1" ht="31.2" x14ac:dyDescent="0.3">
      <c r="B28" s="89" t="s">
        <v>24</v>
      </c>
      <c r="C28" s="29" t="s">
        <v>22</v>
      </c>
      <c r="D28" s="71">
        <f>IF(D26="YES",D27/2,1)</f>
        <v>1.05</v>
      </c>
      <c r="E28" s="8"/>
      <c r="I28" s="27"/>
      <c r="J28" s="27"/>
      <c r="K28" s="10"/>
      <c r="L28" s="27"/>
      <c r="M28" s="27"/>
      <c r="N28" s="27"/>
      <c r="O28" s="27"/>
      <c r="P28" s="27"/>
      <c r="Q28" s="27"/>
      <c r="R28" s="27"/>
      <c r="S28" s="27"/>
    </row>
    <row r="29" spans="2:19" s="9" customFormat="1" ht="18" x14ac:dyDescent="0.3">
      <c r="B29" s="89" t="s">
        <v>25</v>
      </c>
      <c r="C29" s="91" t="s">
        <v>83</v>
      </c>
      <c r="D29" s="63">
        <f xml:space="preserve"> (D28*10^3/24.98)</f>
        <v>42.033626901521217</v>
      </c>
      <c r="E29" s="8"/>
      <c r="I29" s="27"/>
      <c r="J29" s="27"/>
      <c r="K29" s="10"/>
      <c r="L29" s="27"/>
      <c r="M29" s="27"/>
      <c r="N29" s="27"/>
      <c r="O29" s="27"/>
      <c r="P29" s="27"/>
      <c r="Q29" s="27"/>
      <c r="R29" s="27"/>
      <c r="S29" s="27"/>
    </row>
    <row r="30" spans="2:19" s="9" customFormat="1" ht="18" x14ac:dyDescent="0.3">
      <c r="B30" s="89" t="s">
        <v>27</v>
      </c>
      <c r="C30" s="29" t="s">
        <v>80</v>
      </c>
      <c r="D30" s="61">
        <v>40.200000000000003</v>
      </c>
      <c r="E30" s="8"/>
      <c r="I30" s="27"/>
      <c r="J30" s="27"/>
      <c r="K30" s="10"/>
      <c r="L30" s="27"/>
      <c r="M30" s="27"/>
      <c r="N30" s="27"/>
      <c r="O30" s="27"/>
      <c r="P30" s="27"/>
      <c r="Q30" s="27"/>
      <c r="R30" s="27"/>
      <c r="S30" s="27"/>
    </row>
    <row r="31" spans="2:19" s="9" customFormat="1" ht="33" customHeight="1" x14ac:dyDescent="0.3">
      <c r="B31" s="89" t="s">
        <v>110</v>
      </c>
      <c r="C31" s="29" t="s">
        <v>109</v>
      </c>
      <c r="D31" s="72">
        <f>IF((D30*1000*24.98*10^-6)&gt;(1.1*D28),"Make RIREF [Actual] close to RIREF [Calculated]",IF(((D30*1000*24.98*10^-6)&lt;(0.9*D28)),"Make RIREF [Actual] close to RIREF [Calculated]",(ROUND((D30*1000*24.98*10^-6),2))))</f>
        <v>1</v>
      </c>
      <c r="E31" s="8" t="s">
        <v>7</v>
      </c>
      <c r="I31" s="27"/>
      <c r="J31" s="27"/>
      <c r="K31" s="10"/>
      <c r="L31" s="27"/>
      <c r="M31" s="27"/>
      <c r="N31" s="27"/>
      <c r="O31" s="27"/>
      <c r="P31" s="27"/>
      <c r="Q31" s="27"/>
      <c r="R31" s="27"/>
      <c r="S31" s="27"/>
    </row>
    <row r="32" spans="2:19" s="9" customFormat="1" ht="33" customHeight="1" x14ac:dyDescent="0.3">
      <c r="B32" s="89" t="s">
        <v>106</v>
      </c>
      <c r="C32" s="29" t="s">
        <v>108</v>
      </c>
      <c r="D32" s="72">
        <f>IF((D30*1000*24.98*10^-6)&gt;(1.1*D28),"Make RIREF [Actual] close to RIREF [Calculated]",IF(((D30*1000*24.98*10^-6)&lt;(0.9*D28)),"Make RIREF [Actual] close to RIREF [Calculated]",(ROUND((D30*1*1000*24.3*10^-6),2))))</f>
        <v>0.98</v>
      </c>
      <c r="E32" s="8" t="s">
        <v>7</v>
      </c>
      <c r="I32" s="27"/>
      <c r="J32" s="27"/>
      <c r="K32" s="10"/>
      <c r="L32" s="27"/>
      <c r="M32" s="27"/>
      <c r="N32" s="27"/>
      <c r="O32" s="27"/>
      <c r="P32" s="27"/>
      <c r="Q32" s="27"/>
      <c r="R32" s="27"/>
      <c r="S32" s="27"/>
    </row>
    <row r="33" spans="2:19" s="9" customFormat="1" ht="33" customHeight="1" x14ac:dyDescent="0.3">
      <c r="B33" s="89" t="s">
        <v>107</v>
      </c>
      <c r="C33" s="29" t="s">
        <v>111</v>
      </c>
      <c r="D33" s="72">
        <f>IF((D30*1000*24.98*10^-6)&gt;(1.1*D28),"Make RIREF [Actual] close to RIREF [Calculated]",IF(((D30*1000*24.98*10^-6)&lt;(0.9*D28)),"Make RIREF [Actual] close to RIREF [Calculated]",(ROUND((D30*1*1000*25.7*10^-6),2))))</f>
        <v>1.03</v>
      </c>
      <c r="E33" s="8" t="s">
        <v>7</v>
      </c>
      <c r="I33" s="27"/>
      <c r="J33" s="27"/>
      <c r="K33" s="10"/>
      <c r="L33" s="27"/>
      <c r="M33" s="27"/>
      <c r="N33" s="27"/>
      <c r="O33" s="27"/>
      <c r="P33" s="27"/>
      <c r="Q33" s="27"/>
      <c r="R33" s="27"/>
      <c r="S33" s="27"/>
    </row>
    <row r="34" spans="2:19" s="9" customFormat="1" ht="18" x14ac:dyDescent="0.3">
      <c r="B34" s="89" t="s">
        <v>16</v>
      </c>
      <c r="C34" s="29" t="s">
        <v>84</v>
      </c>
      <c r="D34" s="62">
        <f>(D31)/(D25*18.19*10^-6)</f>
        <v>1374.3815283122594</v>
      </c>
      <c r="E34" s="8"/>
      <c r="I34" s="27"/>
      <c r="J34" s="27"/>
      <c r="K34" s="10"/>
      <c r="L34" s="27"/>
      <c r="M34" s="27"/>
      <c r="N34" s="27"/>
      <c r="O34" s="27"/>
      <c r="P34" s="27"/>
      <c r="Q34" s="27"/>
      <c r="R34" s="27"/>
      <c r="S34" s="27"/>
    </row>
    <row r="35" spans="2:19" s="9" customFormat="1" ht="18" x14ac:dyDescent="0.3">
      <c r="B35" s="89" t="s">
        <v>17</v>
      </c>
      <c r="C35" s="29" t="s">
        <v>70</v>
      </c>
      <c r="D35" s="61">
        <v>1374</v>
      </c>
      <c r="E35" s="8"/>
      <c r="I35" s="27"/>
      <c r="J35" s="27"/>
      <c r="K35" s="10"/>
      <c r="L35" s="27"/>
      <c r="M35" s="27"/>
      <c r="N35" s="27"/>
      <c r="O35" s="27"/>
      <c r="P35" s="27"/>
      <c r="Q35" s="27"/>
      <c r="R35" s="27"/>
      <c r="S35" s="27"/>
    </row>
    <row r="36" spans="2:19" s="9" customFormat="1" ht="18" x14ac:dyDescent="0.3">
      <c r="B36" s="89" t="s">
        <v>112</v>
      </c>
      <c r="C36" s="29" t="s">
        <v>115</v>
      </c>
      <c r="D36" s="70">
        <f>IF((ROUND((D31)/(18.18*10^-6*D35),0))&gt;(1.1*D25),"Make RIMON [Actual] close to RIMON [Calculated]",IF(((ROUND((D31)/(18.18*10^-6*D35),0))&lt;(0.9*D25)),"Make RIMON [Actual] close to RIMON [Calculated]",(ROUND((D31)/(18.18*10^-6*D35),0))))</f>
        <v>40</v>
      </c>
      <c r="E36" s="8"/>
      <c r="I36" s="27"/>
      <c r="J36" s="27"/>
      <c r="K36" s="10"/>
      <c r="L36" s="27"/>
      <c r="M36" s="27"/>
      <c r="N36" s="27"/>
      <c r="O36" s="27"/>
      <c r="P36" s="27"/>
      <c r="Q36" s="27"/>
      <c r="R36" s="27"/>
      <c r="S36" s="27"/>
    </row>
    <row r="37" spans="2:19" s="9" customFormat="1" ht="18" x14ac:dyDescent="0.3">
      <c r="B37" s="89" t="s">
        <v>114</v>
      </c>
      <c r="C37" s="29" t="s">
        <v>116</v>
      </c>
      <c r="D37" s="70">
        <f>IF((ROUND((D31)/(18.18*10^-6*D35),0))&gt;(1.1*D25),"Make RIMON [Actual] close to RIMON [Calculated]",IF(((ROUND((D31)/(18.18*10^-6*D35),0))&lt;(0.9*D25)),"Make RIMON [Actual] close to RIMON [Calculated]",(ROUND((D32)/(18.57*10^-6*D35*1),0))))</f>
        <v>38</v>
      </c>
      <c r="E37" s="8"/>
      <c r="I37" s="27"/>
      <c r="J37" s="27"/>
      <c r="K37" s="10"/>
      <c r="L37" s="27"/>
      <c r="M37" s="27"/>
      <c r="N37" s="27"/>
      <c r="O37" s="27"/>
      <c r="P37" s="27"/>
      <c r="Q37" s="27"/>
      <c r="R37" s="27"/>
      <c r="S37" s="27"/>
    </row>
    <row r="38" spans="2:19" s="9" customFormat="1" ht="18" x14ac:dyDescent="0.3">
      <c r="B38" s="89" t="s">
        <v>113</v>
      </c>
      <c r="C38" s="29" t="s">
        <v>117</v>
      </c>
      <c r="D38" s="70">
        <f>IF((ROUND((D31)/(18.18*10^-6*D35),0))&gt;(1.1*D25),"Make RIMON [Actual] close to RIMON [Calculated]",IF(((ROUND((D31)/(18.18*10^-6*D35),0))&lt;(0.9*D25)),"Make RIMON [Actual] close to RIMON [Calculated]",(ROUND((D33)/(17.908*10^-6*D35*1),0))))</f>
        <v>42</v>
      </c>
      <c r="E38" s="8"/>
      <c r="I38" s="27"/>
      <c r="J38" s="27"/>
      <c r="K38" s="10"/>
      <c r="L38" s="27"/>
      <c r="M38" s="27"/>
      <c r="N38" s="27"/>
      <c r="O38" s="27"/>
      <c r="P38" s="27"/>
      <c r="Q38" s="27"/>
      <c r="R38" s="27"/>
      <c r="S38" s="27"/>
    </row>
    <row r="39" spans="2:19" s="9" customFormat="1" ht="15.6" x14ac:dyDescent="0.3">
      <c r="B39" s="89" t="str">
        <f>IF(D24=1,"ILIM INRUSH (A) [Recommended]","ILIM ACS (A) [Recommended]")</f>
        <v>ILIM INRUSH (A) [Recommended]</v>
      </c>
      <c r="C39" s="29" t="str">
        <f>IF(D24=1,"Recommend startup current limit threshold","Recommend active current sharing threshold for individual eFuses")</f>
        <v>Recommend startup current limit threshold</v>
      </c>
      <c r="D39" s="62" t="str">
        <f>IF(D24=1,"30",D36/D24)</f>
        <v>30</v>
      </c>
      <c r="E39" s="8"/>
      <c r="I39" s="27"/>
      <c r="J39" s="27"/>
      <c r="K39" s="10"/>
      <c r="L39" s="27"/>
      <c r="M39" s="27"/>
      <c r="N39" s="27"/>
      <c r="O39" s="27"/>
      <c r="P39" s="27"/>
      <c r="Q39" s="27"/>
      <c r="R39" s="27"/>
      <c r="S39" s="27"/>
    </row>
    <row r="40" spans="2:19" s="9" customFormat="1" ht="15.6" x14ac:dyDescent="0.3">
      <c r="B40" s="89" t="str">
        <f>IF(D24=1,"ILIM INRUSH (A) [Targeted]","ILIM ACS (A) [Targeted]")</f>
        <v>ILIM INRUSH (A) [Targeted]</v>
      </c>
      <c r="C40" s="29" t="str">
        <f>IF(D24=1,"Targeted startup current limit threshold","Targeted active current sharing threshold for individual eFuses")</f>
        <v>Targeted startup current limit threshold</v>
      </c>
      <c r="D40" s="59">
        <v>10</v>
      </c>
      <c r="E40" s="8"/>
      <c r="I40" s="27"/>
      <c r="J40" s="27"/>
      <c r="K40" s="10"/>
      <c r="L40" s="27"/>
      <c r="M40" s="27"/>
      <c r="N40" s="27"/>
      <c r="O40" s="27"/>
      <c r="P40" s="27"/>
      <c r="Q40" s="27"/>
      <c r="R40" s="27"/>
      <c r="S40" s="27"/>
    </row>
    <row r="41" spans="2:19" s="9" customFormat="1" ht="18" x14ac:dyDescent="0.3">
      <c r="B41" s="81" t="s">
        <v>29</v>
      </c>
      <c r="C41" s="29" t="str">
        <f>IF(D24=1,"Calculated value of resistance at the ILIM pin","Calculated value of resistance at the ILIM pin of individual eFuses")</f>
        <v>Calculated value of resistance at the ILIM pin</v>
      </c>
      <c r="D41" s="62">
        <f>IF(D24=1,D31*13065/D40,D31*19980/D40)</f>
        <v>1306.5</v>
      </c>
      <c r="E41" s="8"/>
      <c r="I41" s="27"/>
      <c r="J41" s="27"/>
      <c r="K41" s="10"/>
      <c r="L41" s="27"/>
      <c r="M41" s="27"/>
      <c r="N41" s="27"/>
      <c r="O41" s="27"/>
      <c r="P41" s="27"/>
      <c r="Q41" s="27"/>
      <c r="R41" s="27"/>
      <c r="S41" s="27"/>
    </row>
    <row r="42" spans="2:19" s="9" customFormat="1" ht="31.2" x14ac:dyDescent="0.3">
      <c r="B42" s="81" t="s">
        <v>30</v>
      </c>
      <c r="C42" s="29" t="str">
        <f>IF(D24=1,"Enter the value of resistance (selected by the user) at the ILIM pin ","Enter the value of resistance (selected by the user) at the ILIM pin for individual eFuses")</f>
        <v xml:space="preserve">Enter the value of resistance (selected by the user) at the ILIM pin </v>
      </c>
      <c r="D42" s="58">
        <v>1300</v>
      </c>
      <c r="E42" s="8"/>
      <c r="I42" s="27"/>
      <c r="J42" s="27"/>
      <c r="K42" s="10"/>
      <c r="L42" s="27"/>
      <c r="M42" s="27"/>
      <c r="N42" s="27"/>
      <c r="O42" s="27"/>
      <c r="P42" s="27"/>
      <c r="Q42" s="27"/>
      <c r="R42" s="27"/>
      <c r="S42" s="27"/>
    </row>
    <row r="43" spans="2:19" s="9" customFormat="1" ht="15.6" x14ac:dyDescent="0.3">
      <c r="B43" s="81" t="s">
        <v>118</v>
      </c>
      <c r="C43" s="29" t="str">
        <f>IF(D24=1,"Actual typical startup current limit threshold","Actual typical startup current limit threshold for individual eFuses")</f>
        <v>Actual typical startup current limit threshold</v>
      </c>
      <c r="D43" s="70">
        <f>IF((ROUND(13065*D31/((1*1)*D42),0))&gt;(1.1*IF(D24=1,D40,(D40*0.22/0.3667))),"Make RILIM [Actual] close to RILIM [Calculated]",IF(((ROUND(13065*D31/((1*1)*D42),0))&lt; (0.9*IF(D24=1,D40,(D40*0.22/0.3667)))),"Make RILIM [Actual] close to RILIM [Calculated]",( ROUND(13065*D31/((1*1)*D42*1),0))))</f>
        <v>10</v>
      </c>
      <c r="E43" s="8"/>
      <c r="I43" s="27"/>
      <c r="J43" s="27"/>
      <c r="K43" s="10"/>
      <c r="L43" s="27"/>
      <c r="M43" s="27"/>
      <c r="N43" s="27"/>
      <c r="O43" s="27"/>
      <c r="P43" s="27"/>
      <c r="Q43" s="27"/>
      <c r="R43" s="27"/>
      <c r="S43" s="27"/>
    </row>
    <row r="44" spans="2:19" s="9" customFormat="1" ht="15.6" x14ac:dyDescent="0.3">
      <c r="B44" s="81" t="s">
        <v>119</v>
      </c>
      <c r="C44" s="29" t="str">
        <f>IF(D25=1,"Actual minimum startup current limit threshold","Actual minimum startup current limit threshold for individual eFuses")</f>
        <v>Actual minimum startup current limit threshold for individual eFuses</v>
      </c>
      <c r="D44" s="70">
        <f>IF((ROUND(13065*D31/((1*1)*D42),0))&gt;(1.1*IF(D24=1,D40,(D40*0.22/0.3667))),"Make RILIM [Actual] close to RILIM [Calculated]",IF(((ROUND(13065*D31/((1*1)*D42),0))&lt; (0.9*IF(D24=1,D40,(D40*0.22/0.3667)))),"Make RILIM [Actual] close to RILIM [Calculated]",( ROUND(12194*D31/((1*1)*D42*1),0))))</f>
        <v>9</v>
      </c>
      <c r="E44" s="8"/>
      <c r="I44" s="27"/>
      <c r="J44" s="27"/>
      <c r="K44" s="10"/>
      <c r="L44" s="27"/>
      <c r="M44" s="27"/>
      <c r="N44" s="27"/>
      <c r="O44" s="27"/>
      <c r="P44" s="27"/>
      <c r="Q44" s="27"/>
      <c r="R44" s="27"/>
      <c r="S44" s="27"/>
    </row>
    <row r="45" spans="2:19" s="9" customFormat="1" ht="15.6" x14ac:dyDescent="0.3">
      <c r="B45" s="81" t="s">
        <v>120</v>
      </c>
      <c r="C45" s="29" t="str">
        <f>IF(D26=1,"Actual maximum startup current limit threshold","Actual maximum startup current limit threshold for individual eFuses")</f>
        <v>Actual maximum startup current limit threshold for individual eFuses</v>
      </c>
      <c r="D45" s="70">
        <f>IF((ROUND(13065*D31/((1*1)*D42),0))&gt;(1.1*IF(D24=1,D40,(D40*0.22/0.3667))),"Make RILIM [Actual] close to RILIM [Calculated]",IF(((ROUND(13065*D31/((1*1)*D42),0))&lt; (0.9*IF(D24=1,D40,(D40*0.22/0.3667)))),"Make RILIM [Actual] close to RILIM [Calculated]",( ROUND(13930*D31/((1*1)*D42*1),0))))</f>
        <v>11</v>
      </c>
      <c r="E45" s="8"/>
      <c r="I45" s="27"/>
      <c r="J45" s="27"/>
      <c r="K45" s="10"/>
      <c r="L45" s="27"/>
      <c r="M45" s="27"/>
      <c r="N45" s="27"/>
      <c r="O45" s="27"/>
      <c r="P45" s="27"/>
      <c r="Q45" s="27"/>
      <c r="R45" s="27"/>
      <c r="S45" s="27"/>
    </row>
    <row r="46" spans="2:19" s="9" customFormat="1" ht="15.6" x14ac:dyDescent="0.3">
      <c r="B46" s="81" t="str">
        <f>IF(D24=1,"NOT APPLICABLE","ILIM ACS-TYP (A) [Actual]")</f>
        <v>NOT APPLICABLE</v>
      </c>
      <c r="C46" s="29" t="str">
        <f>IF(D24=1,"NOT APPLICABLE","Actual typical active current sharing threshold for individual eFuses")</f>
        <v>NOT APPLICABLE</v>
      </c>
      <c r="D46" s="62" t="str">
        <f>IF(D24=1,"NOT APPLICABLE",ROUND((19980*D31/(D42)),1))</f>
        <v>NOT APPLICABLE</v>
      </c>
      <c r="E46" s="8"/>
      <c r="I46" s="27"/>
      <c r="J46" s="27"/>
      <c r="K46" s="10"/>
      <c r="L46" s="27"/>
      <c r="M46" s="27"/>
      <c r="N46" s="27"/>
      <c r="O46" s="27"/>
      <c r="P46" s="27"/>
      <c r="Q46" s="27"/>
      <c r="R46" s="27"/>
      <c r="S46" s="27"/>
    </row>
    <row r="47" spans="2:19" s="9" customFormat="1" ht="15.6" x14ac:dyDescent="0.3">
      <c r="B47" s="81" t="str">
        <f>IF(D25=1,"NOT APPLICABLE","ILIM ACS-MIN (A) [Actual]")</f>
        <v>ILIM ACS-MIN (A) [Actual]</v>
      </c>
      <c r="C47" s="29" t="str">
        <f>IF(D25=1,"NOT APPLICABLE","Actual minimum active current sharing threshold for individual eFuses")</f>
        <v>Actual minimum active current sharing threshold for individual eFuses</v>
      </c>
      <c r="D47" s="62" t="str">
        <f>IF(D24=1,"NOT APPLICABLE",ROUND((19552.2*D31/(1*D42*1)),1))</f>
        <v>NOT APPLICABLE</v>
      </c>
      <c r="E47" s="8"/>
      <c r="I47" s="27"/>
      <c r="J47" s="27"/>
      <c r="K47" s="10"/>
      <c r="L47" s="27"/>
      <c r="M47" s="27"/>
      <c r="N47" s="27"/>
      <c r="O47" s="27"/>
      <c r="P47" s="27"/>
      <c r="Q47" s="27"/>
      <c r="R47" s="27"/>
      <c r="S47" s="27"/>
    </row>
    <row r="48" spans="2:19" s="9" customFormat="1" ht="15.6" x14ac:dyDescent="0.3">
      <c r="B48" s="81" t="str">
        <f>IF(D26=1,"NOT APPLICABLE","ILIM ACS-MAX (A) [Actual]")</f>
        <v>ILIM ACS-MAX (A) [Actual]</v>
      </c>
      <c r="C48" s="29" t="str">
        <f>IF(D26=1,"NOT APPLICABLE","Actual maximum active current sharing threshold for individual eFuses")</f>
        <v>Actual maximum active current sharing threshold for individual eFuses</v>
      </c>
      <c r="D48" s="62" t="str">
        <f>IF(D24=1,"NOT APPLICABLE",ROUND((20189.97*D31/(1*D42*1)),1))</f>
        <v>NOT APPLICABLE</v>
      </c>
      <c r="E48" s="8"/>
      <c r="I48" s="27"/>
      <c r="J48" s="27"/>
      <c r="K48" s="10"/>
      <c r="L48" s="27"/>
      <c r="M48" s="27"/>
      <c r="N48" s="27"/>
      <c r="O48" s="27"/>
      <c r="P48" s="27"/>
      <c r="Q48" s="27"/>
      <c r="R48" s="27"/>
      <c r="S48" s="27"/>
    </row>
    <row r="49" spans="2:19" s="9" customFormat="1" ht="18" x14ac:dyDescent="0.3">
      <c r="B49" s="89" t="s">
        <v>59</v>
      </c>
      <c r="C49" s="29" t="s">
        <v>28</v>
      </c>
      <c r="D49" s="73">
        <f>(D11/0.723411)</f>
        <v>22.117440846213285</v>
      </c>
      <c r="E49" s="8"/>
      <c r="I49" s="27"/>
      <c r="J49" s="27"/>
      <c r="K49" s="10"/>
      <c r="L49" s="27"/>
      <c r="M49" s="27"/>
      <c r="N49" s="27"/>
      <c r="O49" s="27"/>
      <c r="P49" s="27"/>
      <c r="Q49" s="27"/>
      <c r="R49" s="27"/>
      <c r="S49" s="27"/>
    </row>
    <row r="50" spans="2:19" s="9" customFormat="1" ht="18" x14ac:dyDescent="0.3">
      <c r="B50" s="89" t="s">
        <v>60</v>
      </c>
      <c r="C50" s="29" t="s">
        <v>71</v>
      </c>
      <c r="D50" s="61">
        <v>22</v>
      </c>
      <c r="E50" s="8"/>
      <c r="I50" s="27"/>
      <c r="J50" s="27"/>
      <c r="K50" s="10"/>
      <c r="L50" s="27"/>
      <c r="M50" s="27"/>
      <c r="N50" s="27"/>
      <c r="O50" s="27"/>
      <c r="P50" s="27"/>
      <c r="Q50" s="27"/>
      <c r="R50" s="27"/>
      <c r="S50" s="27"/>
    </row>
    <row r="51" spans="2:19" s="9" customFormat="1" ht="18" x14ac:dyDescent="0.3">
      <c r="B51" s="89" t="s">
        <v>121</v>
      </c>
      <c r="C51" s="91" t="s">
        <v>126</v>
      </c>
      <c r="D51" s="74">
        <f>IF(((D50*0.723411))&gt;(1.2*D11),"Make CITIMER [Actual] close to CITIMER [Calculated]",IF((((D50*0.723411))&lt;(0.8*D11)),"Make CITIMER [Actual] close to CITIMER [Calculated]",( (D50*0.723411))))</f>
        <v>15.915042</v>
      </c>
      <c r="E51" s="8" t="s">
        <v>7</v>
      </c>
      <c r="I51" s="27"/>
      <c r="J51" s="27"/>
      <c r="K51" s="10"/>
      <c r="L51" s="27"/>
      <c r="M51" s="27"/>
      <c r="N51" s="27"/>
      <c r="O51" s="27"/>
      <c r="P51" s="27"/>
      <c r="Q51" s="27"/>
      <c r="R51" s="27"/>
      <c r="S51" s="27"/>
    </row>
    <row r="52" spans="2:19" s="9" customFormat="1" ht="18" x14ac:dyDescent="0.3">
      <c r="B52" s="89" t="s">
        <v>124</v>
      </c>
      <c r="C52" s="91" t="s">
        <v>125</v>
      </c>
      <c r="D52" s="74">
        <f>IF(((D50*0.723411))&gt;(1.2*D11),"Make CITIMER [Actual] close to CITIMER [Calculated]",IF((((D50*0.723411))&lt;(0.8*D11)),"Make CITIMER [Actual] close to CITIMER [Calculated]",( (D50*0.64))))</f>
        <v>14.08</v>
      </c>
      <c r="E52" s="8" t="s">
        <v>7</v>
      </c>
      <c r="I52" s="27"/>
      <c r="J52" s="27"/>
      <c r="K52" s="10"/>
      <c r="L52" s="27"/>
      <c r="M52" s="27"/>
      <c r="N52" s="27"/>
      <c r="O52" s="27"/>
      <c r="P52" s="27"/>
      <c r="Q52" s="27"/>
      <c r="R52" s="27"/>
      <c r="S52" s="27"/>
    </row>
    <row r="53" spans="2:19" s="9" customFormat="1" ht="18" x14ac:dyDescent="0.3">
      <c r="B53" s="89" t="s">
        <v>122</v>
      </c>
      <c r="C53" s="91" t="s">
        <v>123</v>
      </c>
      <c r="D53" s="74">
        <f>IF(((D50*0.723411))&gt;(1.2*D11),"Make CITIMER [Actual] close to CITIMER [Calculated]",IF((((D50*0.723411))&lt;(0.8*D11)),"Make CITIMER [Actual] close to CITIMER [Calculated]",( (D50*0.808))))</f>
        <v>17.776</v>
      </c>
      <c r="E53" s="8" t="s">
        <v>7</v>
      </c>
      <c r="I53" s="27"/>
      <c r="J53" s="27"/>
      <c r="K53" s="10"/>
      <c r="L53" s="27"/>
      <c r="M53" s="27"/>
      <c r="N53" s="27"/>
      <c r="O53" s="27"/>
      <c r="P53" s="27"/>
      <c r="Q53" s="27"/>
      <c r="R53" s="27"/>
      <c r="S53" s="27"/>
    </row>
    <row r="54" spans="2:19" s="52" customFormat="1" ht="48" customHeight="1" x14ac:dyDescent="0.3">
      <c r="B54" s="92" t="s">
        <v>95</v>
      </c>
      <c r="C54" s="93" t="s">
        <v>93</v>
      </c>
      <c r="D54" s="75">
        <f>IF('SOA Verification'!L2=120,"Most likely, thermal shutdown will take place during startup. Therefore, startup loads need to be reduced.",'SOA Verification'!L2)</f>
        <v>6</v>
      </c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</row>
    <row r="55" spans="2:19" s="52" customFormat="1" ht="48" customHeight="1" x14ac:dyDescent="0.3">
      <c r="B55" s="92" t="s">
        <v>96</v>
      </c>
      <c r="C55" s="93" t="s">
        <v>94</v>
      </c>
      <c r="D55" s="75">
        <f>IF('SOA Verification'!J2=5,"Most likely, thermal shutdown will take place during startup. Therefore, startup loads need to be reduced.",'SOA Verification'!J2)</f>
        <v>120</v>
      </c>
      <c r="I55" s="53"/>
      <c r="J55" s="53"/>
      <c r="K55" s="53"/>
      <c r="L55" s="53"/>
      <c r="M55" s="53"/>
      <c r="N55" s="53"/>
      <c r="O55" s="53"/>
      <c r="P55" s="53"/>
      <c r="Q55" s="53"/>
      <c r="R55" s="53"/>
      <c r="S55" s="53"/>
    </row>
    <row r="56" spans="2:19" s="52" customFormat="1" ht="18" x14ac:dyDescent="0.3">
      <c r="B56" s="89" t="s">
        <v>127</v>
      </c>
      <c r="C56" s="98" t="s">
        <v>129</v>
      </c>
      <c r="D56" s="75">
        <f>D54*48.6/D8</f>
        <v>27</v>
      </c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</row>
    <row r="57" spans="2:19" s="52" customFormat="1" ht="18" x14ac:dyDescent="0.3">
      <c r="B57" s="89" t="s">
        <v>128</v>
      </c>
      <c r="C57" s="98" t="s">
        <v>130</v>
      </c>
      <c r="D57" s="75">
        <f>D55*34.5/D9</f>
        <v>313.63636363636363</v>
      </c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</row>
    <row r="58" spans="2:19" ht="18" x14ac:dyDescent="0.3">
      <c r="B58" s="89" t="s">
        <v>19</v>
      </c>
      <c r="C58" s="91" t="s">
        <v>72</v>
      </c>
      <c r="D58" s="58">
        <v>50</v>
      </c>
      <c r="K58" s="6"/>
      <c r="P58" s="3"/>
      <c r="Q58" s="3"/>
    </row>
    <row r="59" spans="2:19" s="14" customFormat="1" ht="75.45" customHeight="1" x14ac:dyDescent="0.3">
      <c r="B59" s="81" t="s">
        <v>143</v>
      </c>
      <c r="C59" s="29" t="s">
        <v>146</v>
      </c>
      <c r="D59" s="68">
        <f>IF(('Maximum current during startup'!I2&gt;'Maximum current during startup'!J2),"During startup, maximum current exceeds the current limit. Hence, start-up time needs to be increased or the start-up loads should be reduced, including the output capacitor.",ROUND((D9/(41.5/D58)),1))</f>
        <v>15.9</v>
      </c>
      <c r="E59" s="54"/>
      <c r="I59" s="55"/>
      <c r="J59" s="55"/>
      <c r="K59" s="56"/>
      <c r="L59" s="55"/>
      <c r="M59" s="55"/>
      <c r="N59" s="55"/>
      <c r="O59" s="55"/>
      <c r="P59" s="55"/>
      <c r="Q59" s="55"/>
      <c r="R59" s="55"/>
      <c r="S59" s="55"/>
    </row>
    <row r="60" spans="2:19" s="14" customFormat="1" ht="75.45" customHeight="1" x14ac:dyDescent="0.3">
      <c r="B60" s="81" t="s">
        <v>144</v>
      </c>
      <c r="C60" s="29" t="s">
        <v>147</v>
      </c>
      <c r="D60" s="68">
        <f>IF(('Maximum current during startup'!I2&gt;'Maximum current during startup'!J2),"During startup, maximum current exceeds the current limit. Hence, start-up time needs to be increased or the start-up loads should be reduced, including the output capacitor.",ROUND((D9/(48.6/D58)),1))</f>
        <v>13.6</v>
      </c>
      <c r="E60" s="54"/>
      <c r="I60" s="55"/>
      <c r="J60" s="55"/>
      <c r="K60" s="56"/>
      <c r="L60" s="55"/>
      <c r="M60" s="55"/>
      <c r="N60" s="55"/>
      <c r="O60" s="55"/>
      <c r="P60" s="55"/>
      <c r="Q60" s="55"/>
      <c r="R60" s="55"/>
      <c r="S60" s="55"/>
    </row>
    <row r="61" spans="2:19" s="14" customFormat="1" ht="75.45" customHeight="1" x14ac:dyDescent="0.3">
      <c r="B61" s="81" t="s">
        <v>145</v>
      </c>
      <c r="C61" s="29" t="s">
        <v>148</v>
      </c>
      <c r="D61" s="68">
        <f>IF(('Maximum current during startup'!I2&gt;'Maximum current during startup'!J2),"During startup, maximum current exceeds the current limit. Hence, start-up time needs to be increased or the start-up loads should be reduced, including the output capacitor.",ROUND((D9/(34.5/D58)),1))</f>
        <v>19.100000000000001</v>
      </c>
      <c r="E61" s="54"/>
      <c r="I61" s="55"/>
      <c r="J61" s="55"/>
      <c r="K61" s="56"/>
      <c r="L61" s="55"/>
      <c r="M61" s="55"/>
      <c r="N61" s="55"/>
      <c r="O61" s="55"/>
      <c r="P61" s="55"/>
      <c r="Q61" s="55"/>
      <c r="R61" s="55"/>
      <c r="S61" s="55"/>
    </row>
    <row r="62" spans="2:19" ht="31.2" x14ac:dyDescent="0.3">
      <c r="B62" s="89" t="s">
        <v>97</v>
      </c>
      <c r="C62" s="29" t="s">
        <v>73</v>
      </c>
      <c r="D62" s="58">
        <v>1000</v>
      </c>
      <c r="K62" s="6"/>
      <c r="P62" s="3"/>
      <c r="Q62" s="3"/>
    </row>
    <row r="63" spans="2:19" ht="31.2" x14ac:dyDescent="0.3">
      <c r="B63" s="89" t="s">
        <v>98</v>
      </c>
      <c r="C63" s="29" t="s">
        <v>20</v>
      </c>
      <c r="D63" s="62">
        <f>D62*1.2/(D8-1.2)</f>
        <v>124.99999999999999</v>
      </c>
      <c r="K63" s="6"/>
      <c r="P63" s="3"/>
      <c r="Q63" s="3"/>
    </row>
    <row r="64" spans="2:19" ht="31.2" x14ac:dyDescent="0.25">
      <c r="B64" s="102" t="s">
        <v>99</v>
      </c>
      <c r="C64" s="103" t="s">
        <v>74</v>
      </c>
      <c r="D64" s="104">
        <v>130</v>
      </c>
      <c r="K64" s="11"/>
      <c r="L64" s="11"/>
      <c r="M64" s="11"/>
      <c r="N64" s="11"/>
      <c r="O64" s="11"/>
    </row>
    <row r="65" spans="1:19" s="12" customFormat="1" ht="18" x14ac:dyDescent="0.3">
      <c r="A65" s="2"/>
      <c r="B65" s="105" t="s">
        <v>131</v>
      </c>
      <c r="C65" s="107" t="s">
        <v>137</v>
      </c>
      <c r="D65" s="109">
        <f>IF(((1.2*(D62+D64)/D64))&gt;(1.04*D8),"Make R2 [Actual] close to R2 [Calculated]",IF((((1.2*(D62+D64)/D64))&lt;(0.96*D8))," Make R2 [Actual] close to R2 [Calculated]",( (1.2*(D62+D64)/D64))))</f>
        <v>10.430769230769231</v>
      </c>
      <c r="E65" s="1"/>
      <c r="I65" s="13"/>
      <c r="J65" s="13"/>
      <c r="K65" s="13"/>
      <c r="L65" s="13"/>
      <c r="M65" s="13"/>
      <c r="N65" s="13"/>
      <c r="O65" s="13"/>
      <c r="P65" s="28"/>
      <c r="Q65" s="28"/>
      <c r="R65" s="13"/>
      <c r="S65" s="13"/>
    </row>
    <row r="66" spans="1:19" s="12" customFormat="1" ht="18" x14ac:dyDescent="0.3">
      <c r="A66" s="2"/>
      <c r="B66" s="105" t="s">
        <v>133</v>
      </c>
      <c r="C66" s="107" t="s">
        <v>138</v>
      </c>
      <c r="D66" s="109">
        <f>IF(((1.2*(D62+D64)/D64))&gt;(1.04*D8),"Make R2 [Actual] close to R2 [Calculated]",IF((((1.2*(D62+D64)/D64))&lt;(0.96*D8))," Make R2 [Actual] close to R2 [Calculated]",( (1.12*(D62+D64)/D64))))</f>
        <v>9.735384615384616</v>
      </c>
      <c r="E66" s="1"/>
      <c r="I66" s="13"/>
      <c r="J66" s="13"/>
      <c r="K66" s="13"/>
      <c r="L66" s="13"/>
      <c r="M66" s="13"/>
      <c r="N66" s="13"/>
      <c r="O66" s="13"/>
      <c r="P66" s="28"/>
      <c r="Q66" s="28"/>
      <c r="R66" s="13"/>
      <c r="S66" s="13"/>
    </row>
    <row r="67" spans="1:19" s="12" customFormat="1" ht="18" x14ac:dyDescent="0.3">
      <c r="A67" s="2"/>
      <c r="B67" s="105" t="s">
        <v>132</v>
      </c>
      <c r="C67" s="107" t="s">
        <v>139</v>
      </c>
      <c r="D67" s="109">
        <f>IF(((1.2*(D62+D64)/D64))&gt;(1.04*D8),"Make R2 [Actual] close to R2 [Calculated]",IF((((1.2*(D62+D64)/D64))&lt;(0.96*D8))," Make R2 [Actual] close to R2 [Calculated]",( (1.28*(D62+D64)/D64))))</f>
        <v>11.126153846153846</v>
      </c>
      <c r="E67" s="1"/>
      <c r="I67" s="13"/>
      <c r="J67" s="13"/>
      <c r="K67" s="13"/>
      <c r="L67" s="13"/>
      <c r="M67" s="13"/>
      <c r="N67" s="13"/>
      <c r="O67" s="13"/>
      <c r="P67" s="28"/>
      <c r="Q67" s="28"/>
      <c r="R67" s="13"/>
      <c r="S67" s="13"/>
    </row>
    <row r="68" spans="1:19" s="12" customFormat="1" ht="18" x14ac:dyDescent="0.3">
      <c r="A68" s="2"/>
      <c r="B68" s="105" t="s">
        <v>134</v>
      </c>
      <c r="C68" s="107" t="s">
        <v>140</v>
      </c>
      <c r="D68" s="109">
        <f>IF(((1.2*(D62+D64)/D64))&gt;(1.04*D8),"Make R2 [Actual] close to R2 [Calculated]",IF((((1.2*(D62+D64)/D64))&lt;(0.96*D8))," Make R2 [Actual] close to R2 [Calculated]",( (1.09*(D62+D64)/D64))))</f>
        <v>9.4746153846153849</v>
      </c>
      <c r="E68" s="1"/>
      <c r="I68" s="13"/>
      <c r="J68" s="13"/>
      <c r="K68" s="13"/>
      <c r="L68" s="13"/>
      <c r="M68" s="13"/>
      <c r="N68" s="13"/>
      <c r="O68" s="13"/>
      <c r="P68" s="28"/>
      <c r="Q68" s="28"/>
      <c r="R68" s="13"/>
      <c r="S68" s="13"/>
    </row>
    <row r="69" spans="1:19" s="12" customFormat="1" ht="18" x14ac:dyDescent="0.3">
      <c r="A69" s="2"/>
      <c r="B69" s="106" t="s">
        <v>135</v>
      </c>
      <c r="C69" s="107" t="s">
        <v>141</v>
      </c>
      <c r="D69" s="109">
        <f>IF(((1.2*(D62+D64)/D64))&gt;(1.04*D8),"Make R2 [Actual] close to R2 [Calculated]",IF((((1.2*(D62+D64)/D64))&lt;(0.96*D8))," Make R2 [Actual] close to R2 [Calculated]",( (1.02*(D62+D64)/D64))))</f>
        <v>8.8661538461538463</v>
      </c>
      <c r="E69" s="1"/>
      <c r="I69" s="13"/>
      <c r="J69" s="13"/>
      <c r="K69" s="13"/>
      <c r="L69" s="13"/>
      <c r="M69" s="13"/>
      <c r="N69" s="13"/>
      <c r="O69" s="13"/>
      <c r="P69" s="28"/>
      <c r="Q69" s="28"/>
      <c r="R69" s="13"/>
      <c r="S69" s="13"/>
    </row>
    <row r="70" spans="1:19" s="12" customFormat="1" ht="18.600000000000001" thickBot="1" x14ac:dyDescent="0.35">
      <c r="A70" s="2"/>
      <c r="B70" s="94" t="s">
        <v>136</v>
      </c>
      <c r="C70" s="108" t="s">
        <v>142</v>
      </c>
      <c r="D70" s="110">
        <f>IF(((1.2*(D62+D64)/D64))&gt;(1.04*D8),"Make R2 [Actual] close to R2 [Calculated]",IF((((1.2*(D62+D64)/D64))&lt;(0.96*D8))," Make R2 [Actual] close to R2 [Calculated]",( (1.18*(D62+D64)/D64))))</f>
        <v>10.256923076923076</v>
      </c>
      <c r="E70" s="1"/>
      <c r="I70" s="13"/>
      <c r="J70" s="13"/>
      <c r="K70" s="13"/>
      <c r="L70" s="13"/>
      <c r="M70" s="13"/>
      <c r="N70" s="13"/>
      <c r="O70" s="13"/>
      <c r="P70" s="28"/>
      <c r="Q70" s="28"/>
      <c r="R70" s="13"/>
      <c r="S70" s="13"/>
    </row>
    <row r="71" spans="1:19" ht="6.45" customHeight="1" thickBot="1" x14ac:dyDescent="0.35"/>
    <row r="72" spans="1:19" ht="16.2" thickBot="1" x14ac:dyDescent="0.35">
      <c r="B72" s="130" t="s">
        <v>69</v>
      </c>
      <c r="C72" s="131"/>
      <c r="D72" s="132"/>
      <c r="E72" s="7"/>
      <c r="K72" s="6"/>
      <c r="P72" s="3"/>
      <c r="Q72" s="3"/>
    </row>
    <row r="73" spans="1:19" ht="15.6" x14ac:dyDescent="0.3">
      <c r="B73" s="128" t="s">
        <v>82</v>
      </c>
      <c r="C73" s="129"/>
      <c r="D73" s="86">
        <f>D24</f>
        <v>1</v>
      </c>
      <c r="K73" s="6"/>
      <c r="P73" s="3"/>
      <c r="Q73" s="3"/>
    </row>
    <row r="74" spans="1:19" s="14" customFormat="1" ht="31.2" x14ac:dyDescent="0.3">
      <c r="B74" s="85" t="s">
        <v>75</v>
      </c>
      <c r="C74" s="95" t="s">
        <v>85</v>
      </c>
      <c r="D74" s="82">
        <f>D30</f>
        <v>40.200000000000003</v>
      </c>
      <c r="E74" s="54"/>
      <c r="I74" s="55"/>
      <c r="J74" s="55"/>
      <c r="K74" s="56"/>
      <c r="L74" s="55"/>
      <c r="M74" s="55"/>
      <c r="N74" s="55"/>
      <c r="O74" s="55"/>
      <c r="P74" s="55"/>
      <c r="Q74" s="55"/>
      <c r="R74" s="55"/>
      <c r="S74" s="55"/>
    </row>
    <row r="75" spans="1:19" s="9" customFormat="1" ht="31.2" x14ac:dyDescent="0.3">
      <c r="B75" s="81" t="s">
        <v>76</v>
      </c>
      <c r="C75" s="96" t="s">
        <v>86</v>
      </c>
      <c r="D75" s="82">
        <f>D35</f>
        <v>1374</v>
      </c>
      <c r="E75" s="8"/>
      <c r="I75" s="27"/>
      <c r="J75" s="27"/>
      <c r="K75" s="10"/>
      <c r="L75" s="27"/>
      <c r="M75" s="27"/>
      <c r="N75" s="27"/>
      <c r="O75" s="27"/>
      <c r="P75" s="27"/>
      <c r="Q75" s="27"/>
      <c r="R75" s="27"/>
      <c r="S75" s="27"/>
    </row>
    <row r="76" spans="1:19" s="9" customFormat="1" ht="31.2" x14ac:dyDescent="0.3">
      <c r="B76" s="81" t="s">
        <v>77</v>
      </c>
      <c r="C76" s="96" t="str">
        <f>IF(D24=1,"Resistor value, needs to be connected to ILIM pin of the primary eFuse (Tolerance &lt; 0.5%, Power Rating &gt; 100mW)","Resistor value, needs to be connected to ILIM pin of the individual eFuses (Tolerance &lt; 0.5%, Power Rating &gt; 100mW)")</f>
        <v>Resistor value, needs to be connected to ILIM pin of the primary eFuse (Tolerance &lt; 0.5%, Power Rating &gt; 100mW)</v>
      </c>
      <c r="D76" s="82">
        <f>D42</f>
        <v>1300</v>
      </c>
      <c r="E76" s="8"/>
      <c r="I76" s="27"/>
      <c r="J76" s="27"/>
      <c r="K76" s="10"/>
      <c r="L76" s="27"/>
      <c r="M76" s="27"/>
      <c r="N76" s="27"/>
      <c r="O76" s="27"/>
      <c r="P76" s="27"/>
      <c r="Q76" s="27"/>
      <c r="R76" s="27"/>
      <c r="S76" s="27"/>
    </row>
    <row r="77" spans="1:19" s="9" customFormat="1" ht="31.2" x14ac:dyDescent="0.3">
      <c r="B77" s="89" t="s">
        <v>78</v>
      </c>
      <c r="C77" s="96" t="s">
        <v>90</v>
      </c>
      <c r="D77" s="83">
        <f>D50</f>
        <v>22</v>
      </c>
      <c r="E77" s="8"/>
      <c r="I77" s="27"/>
      <c r="J77" s="27"/>
      <c r="K77" s="10"/>
      <c r="L77" s="27"/>
      <c r="M77" s="27"/>
      <c r="N77" s="27"/>
      <c r="O77" s="27"/>
      <c r="P77" s="27"/>
      <c r="Q77" s="27"/>
      <c r="R77" s="27"/>
      <c r="S77" s="27"/>
    </row>
    <row r="78" spans="1:19" s="9" customFormat="1" ht="31.2" x14ac:dyDescent="0.3">
      <c r="B78" s="89" t="s">
        <v>79</v>
      </c>
      <c r="C78" s="96" t="s">
        <v>89</v>
      </c>
      <c r="D78" s="82">
        <f>D58</f>
        <v>50</v>
      </c>
      <c r="E78" s="8"/>
      <c r="I78" s="27"/>
      <c r="J78" s="27"/>
      <c r="K78" s="10"/>
      <c r="L78" s="27"/>
      <c r="M78" s="27"/>
      <c r="N78" s="27"/>
      <c r="O78" s="27"/>
      <c r="P78" s="27"/>
      <c r="Q78" s="27"/>
      <c r="R78" s="27"/>
      <c r="S78" s="27"/>
    </row>
    <row r="79" spans="1:19" s="9" customFormat="1" ht="31.2" x14ac:dyDescent="0.3">
      <c r="B79" s="89" t="s">
        <v>102</v>
      </c>
      <c r="C79" s="96" t="s">
        <v>87</v>
      </c>
      <c r="D79" s="83">
        <f>D62</f>
        <v>1000</v>
      </c>
      <c r="E79" s="8"/>
      <c r="I79" s="27"/>
      <c r="J79" s="27"/>
      <c r="K79" s="10"/>
      <c r="L79" s="27"/>
      <c r="M79" s="27"/>
      <c r="N79" s="27"/>
      <c r="O79" s="27"/>
      <c r="P79" s="27"/>
      <c r="Q79" s="27"/>
      <c r="R79" s="27"/>
      <c r="S79" s="27"/>
    </row>
    <row r="80" spans="1:19" s="9" customFormat="1" ht="31.8" thickBot="1" x14ac:dyDescent="0.35">
      <c r="B80" s="94" t="s">
        <v>103</v>
      </c>
      <c r="C80" s="97" t="s">
        <v>88</v>
      </c>
      <c r="D80" s="84">
        <f>D64</f>
        <v>130</v>
      </c>
      <c r="E80" s="8"/>
      <c r="I80" s="27"/>
      <c r="J80" s="27"/>
      <c r="K80" s="10"/>
      <c r="L80" s="27"/>
      <c r="M80" s="27"/>
      <c r="N80" s="27"/>
      <c r="O80" s="27"/>
      <c r="P80" s="27"/>
      <c r="Q80" s="27"/>
      <c r="R80" s="27"/>
      <c r="S80" s="27"/>
    </row>
  </sheetData>
  <sheetProtection algorithmName="SHA-512" hashValue="vwjLzcF33MOMSCuzIEgYm6wj9BGUyzVWx0OYjn3xqe+PMMFauFqmkX5xNaUq7vEu/QKLthGed58vkh8qrAGmjg==" saltValue="roStiNxDG9CJpSIke/Mk1A==" spinCount="100000" sheet="1" objects="1" selectLockedCells="1"/>
  <protectedRanges>
    <protectedRange sqref="D49:D50 D6:D18 D21 D23:D30 D34:D40" name="UserInputs"/>
  </protectedRanges>
  <dataConsolidate/>
  <mergeCells count="23">
    <mergeCell ref="B73:C73"/>
    <mergeCell ref="B72:D72"/>
    <mergeCell ref="B24:C24"/>
    <mergeCell ref="F4:H4"/>
    <mergeCell ref="F5:H5"/>
    <mergeCell ref="F6:H6"/>
    <mergeCell ref="F7:H7"/>
    <mergeCell ref="B26:C26"/>
    <mergeCell ref="B27:C27"/>
    <mergeCell ref="B23:C23"/>
    <mergeCell ref="B2:D2"/>
    <mergeCell ref="B5:D5"/>
    <mergeCell ref="W5:AB5"/>
    <mergeCell ref="W4:Y4"/>
    <mergeCell ref="F8:AC8"/>
    <mergeCell ref="P9:R21"/>
    <mergeCell ref="B22:D22"/>
    <mergeCell ref="B13:C13"/>
    <mergeCell ref="B14:C14"/>
    <mergeCell ref="I4:U4"/>
    <mergeCell ref="I5:U5"/>
    <mergeCell ref="I6:U6"/>
    <mergeCell ref="I7:U7"/>
  </mergeCells>
  <conditionalFormatting sqref="D15">
    <cfRule type="expression" dxfId="29" priority="47">
      <formula>$C$15="NOT APPLICABLE: DON'T ENTER ANY VALUE ON THE CELL NEXT TO THIS"</formula>
    </cfRule>
  </conditionalFormatting>
  <conditionalFormatting sqref="D16">
    <cfRule type="expression" dxfId="28" priority="46">
      <formula>$C$16="NOT APPLICABLE: DON'T ENTER ANY VALUE ON THE CELL NEXT TO THIS"</formula>
    </cfRule>
  </conditionalFormatting>
  <conditionalFormatting sqref="D17">
    <cfRule type="expression" dxfId="27" priority="45">
      <formula>$C$17="NOT APPLICABLE: DON'T ENTER ANY VALUE ON THE CELL NEXT TO THIS"</formula>
    </cfRule>
  </conditionalFormatting>
  <conditionalFormatting sqref="D18">
    <cfRule type="expression" dxfId="26" priority="44">
      <formula>$C$18="NOT APPLICABLE: DON'T ENTER ANY VALUE ON THE CELL NEXT TO THIS"</formula>
    </cfRule>
  </conditionalFormatting>
  <conditionalFormatting sqref="D19">
    <cfRule type="expression" dxfId="25" priority="43">
      <formula>$C$19="NOT APPLICABLE: DON'T ENTER ANY VALUE ON THE CELL NEXT TO THIS"</formula>
    </cfRule>
  </conditionalFormatting>
  <conditionalFormatting sqref="D20">
    <cfRule type="expression" dxfId="24" priority="42">
      <formula>$C$20="NOT APPLICABLE: DON'T ENTER ANY VALUE ON THE CELL NEXT TO THIS"</formula>
    </cfRule>
  </conditionalFormatting>
  <conditionalFormatting sqref="D24">
    <cfRule type="expression" dxfId="23" priority="31">
      <formula>$D$24&gt;($D$23+1)</formula>
    </cfRule>
    <cfRule type="expression" dxfId="22" priority="41">
      <formula>$D$24&lt;$D$23</formula>
    </cfRule>
  </conditionalFormatting>
  <conditionalFormatting sqref="D25">
    <cfRule type="expression" dxfId="21" priority="32">
      <formula>$D$25&lt;$D$6</formula>
    </cfRule>
    <cfRule type="expression" dxfId="20" priority="33">
      <formula>$D$25&gt;($D$24*80)</formula>
    </cfRule>
  </conditionalFormatting>
  <conditionalFormatting sqref="D27">
    <cfRule type="expression" dxfId="19" priority="55">
      <formula>$B$27="NOT APPLICABLE: DON'T ENTER ANY VALUE ON THE CELL NEXT TO THIS"</formula>
    </cfRule>
  </conditionalFormatting>
  <conditionalFormatting sqref="D30:D31">
    <cfRule type="expression" dxfId="18" priority="54">
      <formula>$C$30="NOT APPLICABLE: DON'T ENTER ANY VALUE ON THE CELL NEXT TO THIS"</formula>
    </cfRule>
  </conditionalFormatting>
  <conditionalFormatting sqref="D31:D33">
    <cfRule type="expression" dxfId="17" priority="38">
      <formula>$D$31="Make RIREF [Actual] close to RIREF [Calculated]"</formula>
    </cfRule>
  </conditionalFormatting>
  <conditionalFormatting sqref="D36:D38">
    <cfRule type="expression" dxfId="16" priority="20">
      <formula>$D$36="Make RIMON [Actual] close to RIMON [Calculated]"</formula>
    </cfRule>
  </conditionalFormatting>
  <conditionalFormatting sqref="D40">
    <cfRule type="expression" dxfId="15" priority="3">
      <formula>$D$40&gt;$D$39</formula>
    </cfRule>
  </conditionalFormatting>
  <conditionalFormatting sqref="D42">
    <cfRule type="expression" dxfId="14" priority="51">
      <formula>$C$42="NOT APPLICABLE: DON'T ENTER ANY VALUE ON THE CELL NEXT TO THIS"</formula>
    </cfRule>
  </conditionalFormatting>
  <conditionalFormatting sqref="D43:D45">
    <cfRule type="expression" dxfId="13" priority="18">
      <formula>$D$43="Make RILIM [Actual] close to RILIM [Calculated]"</formula>
    </cfRule>
  </conditionalFormatting>
  <conditionalFormatting sqref="D50">
    <cfRule type="expression" dxfId="12" priority="53">
      <formula>$C$50="NOT APPLICABLE: DON'T ENTER ANY VALUE ON THE CELL NEXT TO THIS"</formula>
    </cfRule>
  </conditionalFormatting>
  <conditionalFormatting sqref="D51:D53">
    <cfRule type="expression" dxfId="11" priority="16">
      <formula>$D$51="Make CITIMER [Actual] close to CITIMER [Calculated]"</formula>
    </cfRule>
  </conditionalFormatting>
  <conditionalFormatting sqref="D54">
    <cfRule type="expression" dxfId="10" priority="40">
      <formula>$D$54="Most likely, thermal shutdown will take place during startup. Therefore, startup loads need to be reduced."</formula>
    </cfRule>
  </conditionalFormatting>
  <conditionalFormatting sqref="D55:D57">
    <cfRule type="expression" dxfId="9" priority="39">
      <formula>$D$55="Most likely, thermal shutdown will take place during startup. Therefore, startup loads need to be reduced."</formula>
    </cfRule>
  </conditionalFormatting>
  <conditionalFormatting sqref="D58">
    <cfRule type="expression" dxfId="8" priority="1">
      <formula>$D$58&gt;$D$57</formula>
    </cfRule>
    <cfRule type="expression" dxfId="7" priority="2">
      <formula>$D$58&lt;$D$56</formula>
    </cfRule>
  </conditionalFormatting>
  <conditionalFormatting sqref="D59:D61">
    <cfRule type="expression" dxfId="6" priority="6">
      <formula>$D$59="During startup, maximum current exceeds the current limit. Hence, start-up time needs to be increased or the start-up loads should be reduced, including the output capacitor."</formula>
    </cfRule>
    <cfRule type="expression" dxfId="5" priority="5">
      <formula>$D$59="Start-up time should be within the recommended range."</formula>
    </cfRule>
    <cfRule type="expression" dxfId="4" priority="4">
      <formula>$D$59="Make CDVDT [Actual] close to CDVDT [Calculated]"</formula>
    </cfRule>
  </conditionalFormatting>
  <conditionalFormatting sqref="D65:D70">
    <cfRule type="expression" dxfId="3" priority="56">
      <formula>#REF!="Make R2 [Actual] close to R2 [Calculated]"</formula>
    </cfRule>
  </conditionalFormatting>
  <dataValidations count="13">
    <dataValidation errorTitle="Error (Reenter the Value)" error="Only values greater than UVref will be accepted" promptTitle="Restriction" prompt="Please enter a value greater than UVref" sqref="D62:D63" xr:uid="{AFA3933E-F16C-4794-945D-BE07A5443349}"/>
    <dataValidation type="custom" allowBlank="1" showInputMessage="1" showErrorMessage="1" errorTitle="No need to enter any value" error="No need to enter any value" sqref="D42" xr:uid="{4F771299-556A-4438-B95F-0A2F9FA838BC}">
      <formula1>D24&gt;0</formula1>
    </dataValidation>
    <dataValidation type="decimal" showInputMessage="1" showErrorMessage="1" error="Input operating voltage range: 4.5 V to 16 V" sqref="D7" xr:uid="{3BC6C058-CB2E-4533-A69A-CA677BEAF0C2}">
      <formula1>4.5</formula1>
      <formula2>16</formula2>
    </dataValidation>
    <dataValidation type="list" allowBlank="1" showInputMessage="1" showErrorMessage="1" sqref="D26 D13" xr:uid="{69AC0FCF-A089-46C2-9057-997C6E6FDD29}">
      <formula1>"YES, NO"</formula1>
    </dataValidation>
    <dataValidation type="list" allowBlank="1" showInputMessage="1" showErrorMessage="1" sqref="D14" xr:uid="{7AE4F29B-7585-4935-A88E-71FDE9F0563A}">
      <formula1>"Constant Resistance, Constant Current, Constant Power, Constant Resistance + Current, Constant Resistance + Power, Constant Current + Power, Constant Resistance + Current + Power"</formula1>
    </dataValidation>
    <dataValidation type="decimal" allowBlank="1" showInputMessage="1" showErrorMessage="1" error="4.5 V &lt; VIN (MIN) &lt; 0.9 x VIN (NOM)" sqref="D8" xr:uid="{4C74AB65-1315-4D47-88D4-BBB9A09F96B2}">
      <formula1>4.5</formula1>
      <formula2>D7*0.9</formula2>
    </dataValidation>
    <dataValidation type="decimal" allowBlank="1" showInputMessage="1" showErrorMessage="1" error="VIN (NOM) &lt; VIN (MAX) &lt; 16 V" sqref="D9" xr:uid="{49E61A35-F7FB-41EE-A9D8-9AE3B948819F}">
      <formula1>D7</formula1>
      <formula2>16</formula2>
    </dataValidation>
    <dataValidation type="decimal" allowBlank="1" showInputMessage="1" showErrorMessage="1" sqref="D6" xr:uid="{67D9A8B5-BE0F-4879-9DB0-2224F1EF4F99}">
      <formula1>1</formula1>
      <formula2>IF(D8&lt;4.5,40,2000)</formula2>
    </dataValidation>
    <dataValidation type="decimal" operator="greaterThanOrEqual" allowBlank="1" showInputMessage="1" showErrorMessage="1" error="It should be equal or more than the minimum recommended one." sqref="D24" xr:uid="{0B1382C2-0727-4940-9B8D-DE305500EC9C}">
      <formula1>D23</formula1>
    </dataValidation>
    <dataValidation type="decimal" allowBlank="1" showInputMessage="1" showErrorMessage="1" error="Need to see any of these three:_x000a__x000a_1: Set lower threshold for circuit breaker and make effective use of ITIMER._x000a_2: Increase the number of eFuses in parallel._x000a_3: Make sure the circuit breaker threshold is more than IOUT (MAX)._x000a_" sqref="D25" xr:uid="{D25B9707-E207-4052-8919-A45C6CC74FF0}">
      <formula1>D6</formula1>
      <formula2>(D24*80)</formula2>
    </dataValidation>
    <dataValidation type="decimal" allowBlank="1" showInputMessage="1" showErrorMessage="1" error="0.6 V &lt; Recommended Voltage &lt; 2.4 V" sqref="D27" xr:uid="{5BD943A4-F084-46D7-BB99-E26C80D92941}">
      <formula1>0.6</formula1>
      <formula2>2.4</formula2>
    </dataValidation>
    <dataValidation type="decimal" allowBlank="1" showInputMessage="1" showErrorMessage="1" error="Please select a value in between CDVDT-MIN (nF) [Recommended] and CDVDT-MAX (nF) [Recommended]" sqref="D58" xr:uid="{FB71106B-704C-4075-8F94-C1372F7AC626}">
      <formula1>D56</formula1>
      <formula2>D57</formula2>
    </dataValidation>
    <dataValidation type="decimal" operator="lessThanOrEqual" allowBlank="1" showInputMessage="1" showErrorMessage="1" error="Should be less than the recommended one" prompt="Should be less than the recommended one" sqref="D40" xr:uid="{2404C2DC-0FD2-425D-8CB0-86D505CB0B55}">
      <formula1>D39</formula1>
    </dataValidation>
  </dataValidations>
  <hyperlinks>
    <hyperlink ref="W4" r:id="rId1" xr:uid="{FE163D48-AC9D-4562-BCD6-DDE867634933}"/>
    <hyperlink ref="W5" r:id="rId2" xr:uid="{0747DE2C-E933-404C-AD77-84591253197D}"/>
    <hyperlink ref="F8" r:id="rId3" xr:uid="{6748901D-066D-479B-9931-6543EA100805}"/>
  </hyperlinks>
  <pageMargins left="0.7" right="0.7" top="0.75" bottom="0.75" header="0.3" footer="0.3"/>
  <pageSetup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E894C0-9430-4B7D-A9CA-B38541B71326}">
  <dimension ref="A1"/>
  <sheetViews>
    <sheetView workbookViewId="0">
      <selection activeCell="G29" sqref="G29"/>
    </sheetView>
  </sheetViews>
  <sheetFormatPr defaultRowHeight="14.4" x14ac:dyDescent="0.3"/>
  <sheetData/>
  <sheetProtection algorithmName="SHA-512" hashValue="pf9I/zB7dSFLb5HiOcT0KxeHQlsGlSstCsrhp1nKk9F3sgiALqzUA87njg37YA5/+OVTsU2v5JpiR14bcjB5Wg==" saltValue="UPcSYgrdYr4H+J+z5Ol8DA==" spinCount="100000" sheet="1" objects="1" scenarios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4E033-A0CD-4233-8013-EEAB53B1DD34}">
  <dimension ref="B1:M1152"/>
  <sheetViews>
    <sheetView zoomScaleNormal="100" workbookViewId="0">
      <selection activeCell="L2" sqref="L2"/>
    </sheetView>
  </sheetViews>
  <sheetFormatPr defaultColWidth="19.21875" defaultRowHeight="13.8" x14ac:dyDescent="0.25"/>
  <cols>
    <col min="1" max="6" width="19.21875" style="34"/>
    <col min="7" max="7" width="11.21875" style="34" customWidth="1"/>
    <col min="8" max="8" width="16.88671875" style="34" customWidth="1"/>
    <col min="9" max="9" width="15.44140625" style="34" customWidth="1"/>
    <col min="10" max="16384" width="19.21875" style="34"/>
  </cols>
  <sheetData>
    <row r="1" spans="2:13" ht="41.4" x14ac:dyDescent="0.25">
      <c r="B1" s="32" t="s">
        <v>40</v>
      </c>
      <c r="C1" s="33" t="s">
        <v>31</v>
      </c>
      <c r="D1" s="33" t="s">
        <v>32</v>
      </c>
      <c r="E1" s="33" t="s">
        <v>33</v>
      </c>
      <c r="F1" s="33" t="s">
        <v>34</v>
      </c>
      <c r="G1" s="33" t="s">
        <v>35</v>
      </c>
      <c r="H1" s="33" t="s">
        <v>39</v>
      </c>
      <c r="I1" s="33" t="s">
        <v>36</v>
      </c>
      <c r="J1" s="38" t="s">
        <v>37</v>
      </c>
      <c r="K1" s="33" t="s">
        <v>36</v>
      </c>
      <c r="L1" s="38" t="s">
        <v>38</v>
      </c>
    </row>
    <row r="2" spans="2:13" x14ac:dyDescent="0.25">
      <c r="B2" s="34">
        <v>5</v>
      </c>
      <c r="C2" s="35">
        <f>ROUNDUP(('Calculation Sheet'!$D$9)^2*('Calculation Sheet'!$D$10*10^-6)/(2*10^-3*B2),2)</f>
        <v>174.24</v>
      </c>
      <c r="D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" s="34">
        <f>ROUNDUP(('Calculation Sheet'!$D$9*'Calculation Sheet'!$D$17*(0.5-('Calculation Sheet'!$D$18/'Calculation Sheet'!$D$9)+(0.5*(('Calculation Sheet'!$D$18^2)/('Calculation Sheet'!$D$9^2))))),2)</f>
        <v>1.84</v>
      </c>
      <c r="F2" s="34">
        <f>ROUNDUP(('Calculation Sheet'!$D$19*(LN('Calculation Sheet'!$D$9/'Calculation Sheet'!$D$20)-1+('Calculation Sheet'!$D$20/'Calculation Sheet'!$D$9))),2)</f>
        <v>3.53</v>
      </c>
      <c r="G2" s="36">
        <f>C2+IF(AND('Calculation Sheet'!$D$13="NO",OR('Calculation Sheet'!$D$14="Constant Resistance", 'Calculation Sheet'!$D$14="Constant Resistance + Current",'Calculation Sheet'!$D$14="Constant Resistance + Power", 'Calculation Sheet'!$D$14="Constant Resistance + Current + Power")),D2,0)+IF(AND('Calculation Sheet'!$D$13="NO",OR('Calculation Sheet'!$D$14="Constant Current", 'Calculation Sheet'!$D$14="Constant Resistance + Current",'Calculation Sheet'!$D$14="Constant Current + Power", 'Calculation Sheet'!$D$14="Constant Resistance + Current + Power")),E2,0)+IF(AND('Calculation Sheet'!$D$13="NO",OR('Calculation Sheet'!$D$14="Constant Power", 'Calculation Sheet'!$D$14="Constant Resistance + Power",'Calculation Sheet'!$D$14="Constant Current + Power", 'Calculation Sheet'!$D$14="Constant Resistance + Current + Power")),F2,0)</f>
        <v>174.24</v>
      </c>
      <c r="H2" s="34">
        <f>ROUND((12*'Calculation Sheet'!$D$24/(SQRT('SOA Verification'!B2*10^-3))),2)</f>
        <v>169.71</v>
      </c>
      <c r="I2" s="34">
        <f>IF(G2&lt;H2,B2,5)</f>
        <v>5</v>
      </c>
      <c r="J2" s="37">
        <f>ROUNDUP(MAX(I2:I1152),0)</f>
        <v>120</v>
      </c>
      <c r="K2" s="34">
        <f>IF(H2&gt;G2,B2,120)</f>
        <v>120</v>
      </c>
      <c r="L2" s="37">
        <f>ROUNDUP(MIN(K2:K1152),0)</f>
        <v>6</v>
      </c>
      <c r="M2" s="35"/>
    </row>
    <row r="3" spans="2:13" x14ac:dyDescent="0.25">
      <c r="B3" s="34">
        <v>5.0999999999999996</v>
      </c>
      <c r="C3" s="35">
        <f>ROUNDUP(('Calculation Sheet'!$D$9)^2*('Calculation Sheet'!$D$10*10^-6)/(2*10^-3*B3),2)</f>
        <v>170.82999999999998</v>
      </c>
      <c r="D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" s="34">
        <f>ROUNDUP(('Calculation Sheet'!$D$9*'Calculation Sheet'!$D$17*(0.5-('Calculation Sheet'!$D$18/'Calculation Sheet'!$D$9)+(0.5*(('Calculation Sheet'!$D$18^2)/('Calculation Sheet'!$D$9^2))))),2)</f>
        <v>1.84</v>
      </c>
      <c r="F3" s="34">
        <f>ROUNDUP(('Calculation Sheet'!$D$19*(LN('Calculation Sheet'!$D$9/'Calculation Sheet'!$D$20)-1+('Calculation Sheet'!$D$20/'Calculation Sheet'!$D$9))),2)</f>
        <v>3.53</v>
      </c>
      <c r="G3" s="36">
        <f>C3+IF(AND('Calculation Sheet'!$D$13="NO",OR('Calculation Sheet'!$D$14="Constant Resistance", 'Calculation Sheet'!$D$14="Constant Resistance + Current",'Calculation Sheet'!$D$14="Constant Resistance + Power", 'Calculation Sheet'!$D$14="Constant Resistance + Current + Power")),D3,0)+IF(AND('Calculation Sheet'!$D$13="NO",OR('Calculation Sheet'!$D$14="Constant Current", 'Calculation Sheet'!$D$14="Constant Resistance + Current",'Calculation Sheet'!$D$14="Constant Current + Power", 'Calculation Sheet'!$D$14="Constant Resistance + Current + Power")),E3,0)+IF(AND('Calculation Sheet'!$D$13="NO",OR('Calculation Sheet'!$D$14="Constant Power", 'Calculation Sheet'!$D$14="Constant Resistance + Power",'Calculation Sheet'!$D$14="Constant Current + Power", 'Calculation Sheet'!$D$14="Constant Resistance + Current + Power")),F3,0)</f>
        <v>170.82999999999998</v>
      </c>
      <c r="H3" s="34">
        <f>ROUND((12*'Calculation Sheet'!$D$24/(SQRT('SOA Verification'!B3*10^-3))),2)</f>
        <v>168.03</v>
      </c>
      <c r="I3" s="34">
        <f t="shared" ref="I3:I66" si="0">IF(G3&lt;H3,B3,5)</f>
        <v>5</v>
      </c>
      <c r="K3" s="34">
        <f t="shared" ref="K3:K66" si="1">IF(H3&gt;G3,B3,120)</f>
        <v>120</v>
      </c>
    </row>
    <row r="4" spans="2:13" x14ac:dyDescent="0.25">
      <c r="B4" s="34">
        <v>5.2</v>
      </c>
      <c r="C4" s="35">
        <f>ROUNDUP(('Calculation Sheet'!$D$9)^2*('Calculation Sheet'!$D$10*10^-6)/(2*10^-3*B4),2)</f>
        <v>167.54</v>
      </c>
      <c r="D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" s="34">
        <f>ROUNDUP(('Calculation Sheet'!$D$9*'Calculation Sheet'!$D$17*(0.5-('Calculation Sheet'!$D$18/'Calculation Sheet'!$D$9)+(0.5*(('Calculation Sheet'!$D$18^2)/('Calculation Sheet'!$D$9^2))))),2)</f>
        <v>1.84</v>
      </c>
      <c r="F4" s="34">
        <f>ROUNDUP(('Calculation Sheet'!$D$19*(LN('Calculation Sheet'!$D$9/'Calculation Sheet'!$D$20)-1+('Calculation Sheet'!$D$20/'Calculation Sheet'!$D$9))),2)</f>
        <v>3.53</v>
      </c>
      <c r="G4" s="36">
        <f>C4+IF(AND('Calculation Sheet'!$D$13="NO",OR('Calculation Sheet'!$D$14="Constant Resistance", 'Calculation Sheet'!$D$14="Constant Resistance + Current",'Calculation Sheet'!$D$14="Constant Resistance + Power", 'Calculation Sheet'!$D$14="Constant Resistance + Current + Power")),D4,0)+IF(AND('Calculation Sheet'!$D$13="NO",OR('Calculation Sheet'!$D$14="Constant Current", 'Calculation Sheet'!$D$14="Constant Resistance + Current",'Calculation Sheet'!$D$14="Constant Current + Power", 'Calculation Sheet'!$D$14="Constant Resistance + Current + Power")),E4,0)+IF(AND('Calculation Sheet'!$D$13="NO",OR('Calculation Sheet'!$D$14="Constant Power", 'Calculation Sheet'!$D$14="Constant Resistance + Power",'Calculation Sheet'!$D$14="Constant Current + Power", 'Calculation Sheet'!$D$14="Constant Resistance + Current + Power")),F4,0)</f>
        <v>167.54</v>
      </c>
      <c r="H4" s="34">
        <f>ROUND((12*'Calculation Sheet'!$D$24/(SQRT('SOA Verification'!B4*10^-3))),2)</f>
        <v>166.41</v>
      </c>
      <c r="I4" s="34">
        <f t="shared" si="0"/>
        <v>5</v>
      </c>
      <c r="K4" s="34">
        <f t="shared" si="1"/>
        <v>120</v>
      </c>
    </row>
    <row r="5" spans="2:13" x14ac:dyDescent="0.25">
      <c r="B5" s="34">
        <v>5.3</v>
      </c>
      <c r="C5" s="35">
        <f>ROUNDUP(('Calculation Sheet'!$D$9)^2*('Calculation Sheet'!$D$10*10^-6)/(2*10^-3*B5),2)</f>
        <v>164.38</v>
      </c>
      <c r="D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" s="34">
        <f>ROUNDUP(('Calculation Sheet'!$D$9*'Calculation Sheet'!$D$17*(0.5-('Calculation Sheet'!$D$18/'Calculation Sheet'!$D$9)+(0.5*(('Calculation Sheet'!$D$18^2)/('Calculation Sheet'!$D$9^2))))),2)</f>
        <v>1.84</v>
      </c>
      <c r="F5" s="34">
        <f>ROUNDUP(('Calculation Sheet'!$D$19*(LN('Calculation Sheet'!$D$9/'Calculation Sheet'!$D$20)-1+('Calculation Sheet'!$D$20/'Calculation Sheet'!$D$9))),2)</f>
        <v>3.53</v>
      </c>
      <c r="G5" s="36">
        <f>C5+IF(AND('Calculation Sheet'!$D$13="NO",OR('Calculation Sheet'!$D$14="Constant Resistance", 'Calculation Sheet'!$D$14="Constant Resistance + Current",'Calculation Sheet'!$D$14="Constant Resistance + Power", 'Calculation Sheet'!$D$14="Constant Resistance + Current + Power")),D5,0)+IF(AND('Calculation Sheet'!$D$13="NO",OR('Calculation Sheet'!$D$14="Constant Current", 'Calculation Sheet'!$D$14="Constant Resistance + Current",'Calculation Sheet'!$D$14="Constant Current + Power", 'Calculation Sheet'!$D$14="Constant Resistance + Current + Power")),E5,0)+IF(AND('Calculation Sheet'!$D$13="NO",OR('Calculation Sheet'!$D$14="Constant Power", 'Calculation Sheet'!$D$14="Constant Resistance + Power",'Calculation Sheet'!$D$14="Constant Current + Power", 'Calculation Sheet'!$D$14="Constant Resistance + Current + Power")),F5,0)</f>
        <v>164.38</v>
      </c>
      <c r="H5" s="34">
        <f>ROUND((12*'Calculation Sheet'!$D$24/(SQRT('SOA Verification'!B5*10^-3))),2)</f>
        <v>164.83</v>
      </c>
      <c r="I5" s="34">
        <f t="shared" si="0"/>
        <v>5.3</v>
      </c>
      <c r="K5" s="34">
        <f t="shared" si="1"/>
        <v>5.3</v>
      </c>
    </row>
    <row r="6" spans="2:13" x14ac:dyDescent="0.25">
      <c r="B6" s="34">
        <v>5.4</v>
      </c>
      <c r="C6" s="35">
        <f>ROUNDUP(('Calculation Sheet'!$D$9)^2*('Calculation Sheet'!$D$10*10^-6)/(2*10^-3*B6),2)</f>
        <v>161.34</v>
      </c>
      <c r="D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" s="34">
        <f>ROUNDUP(('Calculation Sheet'!$D$9*'Calculation Sheet'!$D$17*(0.5-('Calculation Sheet'!$D$18/'Calculation Sheet'!$D$9)+(0.5*(('Calculation Sheet'!$D$18^2)/('Calculation Sheet'!$D$9^2))))),2)</f>
        <v>1.84</v>
      </c>
      <c r="F6" s="34">
        <f>ROUNDUP(('Calculation Sheet'!$D$19*(LN('Calculation Sheet'!$D$9/'Calculation Sheet'!$D$20)-1+('Calculation Sheet'!$D$20/'Calculation Sheet'!$D$9))),2)</f>
        <v>3.53</v>
      </c>
      <c r="G6" s="36">
        <f>C6+IF(AND('Calculation Sheet'!$D$13="NO",OR('Calculation Sheet'!$D$14="Constant Resistance", 'Calculation Sheet'!$D$14="Constant Resistance + Current",'Calculation Sheet'!$D$14="Constant Resistance + Power", 'Calculation Sheet'!$D$14="Constant Resistance + Current + Power")),D6,0)+IF(AND('Calculation Sheet'!$D$13="NO",OR('Calculation Sheet'!$D$14="Constant Current", 'Calculation Sheet'!$D$14="Constant Resistance + Current",'Calculation Sheet'!$D$14="Constant Current + Power", 'Calculation Sheet'!$D$14="Constant Resistance + Current + Power")),E6,0)+IF(AND('Calculation Sheet'!$D$13="NO",OR('Calculation Sheet'!$D$14="Constant Power", 'Calculation Sheet'!$D$14="Constant Resistance + Power",'Calculation Sheet'!$D$14="Constant Current + Power", 'Calculation Sheet'!$D$14="Constant Resistance + Current + Power")),F6,0)</f>
        <v>161.34</v>
      </c>
      <c r="H6" s="34">
        <f>ROUND((12*'Calculation Sheet'!$D$24/(SQRT('SOA Verification'!B6*10^-3))),2)</f>
        <v>163.30000000000001</v>
      </c>
      <c r="I6" s="34">
        <f t="shared" si="0"/>
        <v>5.4</v>
      </c>
      <c r="K6" s="34">
        <f t="shared" si="1"/>
        <v>5.4</v>
      </c>
    </row>
    <row r="7" spans="2:13" x14ac:dyDescent="0.25">
      <c r="B7" s="34">
        <v>5.5</v>
      </c>
      <c r="C7" s="35">
        <f>ROUNDUP(('Calculation Sheet'!$D$9)^2*('Calculation Sheet'!$D$10*10^-6)/(2*10^-3*B7),2)</f>
        <v>158.4</v>
      </c>
      <c r="D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" s="34">
        <f>ROUNDUP(('Calculation Sheet'!$D$9*'Calculation Sheet'!$D$17*(0.5-('Calculation Sheet'!$D$18/'Calculation Sheet'!$D$9)+(0.5*(('Calculation Sheet'!$D$18^2)/('Calculation Sheet'!$D$9^2))))),2)</f>
        <v>1.84</v>
      </c>
      <c r="F7" s="34">
        <f>ROUNDUP(('Calculation Sheet'!$D$19*(LN('Calculation Sheet'!$D$9/'Calculation Sheet'!$D$20)-1+('Calculation Sheet'!$D$20/'Calculation Sheet'!$D$9))),2)</f>
        <v>3.53</v>
      </c>
      <c r="G7" s="36">
        <f>C7+IF(AND('Calculation Sheet'!$D$13="NO",OR('Calculation Sheet'!$D$14="Constant Resistance", 'Calculation Sheet'!$D$14="Constant Resistance + Current",'Calculation Sheet'!$D$14="Constant Resistance + Power", 'Calculation Sheet'!$D$14="Constant Resistance + Current + Power")),D7,0)+IF(AND('Calculation Sheet'!$D$13="NO",OR('Calculation Sheet'!$D$14="Constant Current", 'Calculation Sheet'!$D$14="Constant Resistance + Current",'Calculation Sheet'!$D$14="Constant Current + Power", 'Calculation Sheet'!$D$14="Constant Resistance + Current + Power")),E7,0)+IF(AND('Calculation Sheet'!$D$13="NO",OR('Calculation Sheet'!$D$14="Constant Power", 'Calculation Sheet'!$D$14="Constant Resistance + Power",'Calculation Sheet'!$D$14="Constant Current + Power", 'Calculation Sheet'!$D$14="Constant Resistance + Current + Power")),F7,0)</f>
        <v>158.4</v>
      </c>
      <c r="H7" s="34">
        <f>ROUND((12*'Calculation Sheet'!$D$24/(SQRT('SOA Verification'!B7*10^-3))),2)</f>
        <v>161.81</v>
      </c>
      <c r="I7" s="34">
        <f t="shared" si="0"/>
        <v>5.5</v>
      </c>
      <c r="K7" s="34">
        <f t="shared" si="1"/>
        <v>5.5</v>
      </c>
    </row>
    <row r="8" spans="2:13" x14ac:dyDescent="0.25">
      <c r="B8" s="34">
        <v>5.6</v>
      </c>
      <c r="C8" s="35">
        <f>ROUNDUP(('Calculation Sheet'!$D$9)^2*('Calculation Sheet'!$D$10*10^-6)/(2*10^-3*B8),2)</f>
        <v>155.57999999999998</v>
      </c>
      <c r="D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" s="34">
        <f>ROUNDUP(('Calculation Sheet'!$D$9*'Calculation Sheet'!$D$17*(0.5-('Calculation Sheet'!$D$18/'Calculation Sheet'!$D$9)+(0.5*(('Calculation Sheet'!$D$18^2)/('Calculation Sheet'!$D$9^2))))),2)</f>
        <v>1.84</v>
      </c>
      <c r="F8" s="34">
        <f>ROUNDUP(('Calculation Sheet'!$D$19*(LN('Calculation Sheet'!$D$9/'Calculation Sheet'!$D$20)-1+('Calculation Sheet'!$D$20/'Calculation Sheet'!$D$9))),2)</f>
        <v>3.53</v>
      </c>
      <c r="G8" s="36">
        <f>C8+IF(AND('Calculation Sheet'!$D$13="NO",OR('Calculation Sheet'!$D$14="Constant Resistance", 'Calculation Sheet'!$D$14="Constant Resistance + Current",'Calculation Sheet'!$D$14="Constant Resistance + Power", 'Calculation Sheet'!$D$14="Constant Resistance + Current + Power")),D8,0)+IF(AND('Calculation Sheet'!$D$13="NO",OR('Calculation Sheet'!$D$14="Constant Current", 'Calculation Sheet'!$D$14="Constant Resistance + Current",'Calculation Sheet'!$D$14="Constant Current + Power", 'Calculation Sheet'!$D$14="Constant Resistance + Current + Power")),E8,0)+IF(AND('Calculation Sheet'!$D$13="NO",OR('Calculation Sheet'!$D$14="Constant Power", 'Calculation Sheet'!$D$14="Constant Resistance + Power",'Calculation Sheet'!$D$14="Constant Current + Power", 'Calculation Sheet'!$D$14="Constant Resistance + Current + Power")),F8,0)</f>
        <v>155.57999999999998</v>
      </c>
      <c r="H8" s="34">
        <f>ROUND((12*'Calculation Sheet'!$D$24/(SQRT('SOA Verification'!B8*10^-3))),2)</f>
        <v>160.36000000000001</v>
      </c>
      <c r="I8" s="34">
        <f t="shared" si="0"/>
        <v>5.6</v>
      </c>
      <c r="K8" s="34">
        <f t="shared" si="1"/>
        <v>5.6</v>
      </c>
    </row>
    <row r="9" spans="2:13" x14ac:dyDescent="0.25">
      <c r="B9" s="34">
        <v>5.7</v>
      </c>
      <c r="C9" s="35">
        <f>ROUNDUP(('Calculation Sheet'!$D$9)^2*('Calculation Sheet'!$D$10*10^-6)/(2*10^-3*B9),2)</f>
        <v>152.85</v>
      </c>
      <c r="D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" s="34">
        <f>ROUNDUP(('Calculation Sheet'!$D$9*'Calculation Sheet'!$D$17*(0.5-('Calculation Sheet'!$D$18/'Calculation Sheet'!$D$9)+(0.5*(('Calculation Sheet'!$D$18^2)/('Calculation Sheet'!$D$9^2))))),2)</f>
        <v>1.84</v>
      </c>
      <c r="F9" s="34">
        <f>ROUNDUP(('Calculation Sheet'!$D$19*(LN('Calculation Sheet'!$D$9/'Calculation Sheet'!$D$20)-1+('Calculation Sheet'!$D$20/'Calculation Sheet'!$D$9))),2)</f>
        <v>3.53</v>
      </c>
      <c r="G9" s="36">
        <f>C9+IF(AND('Calculation Sheet'!$D$13="NO",OR('Calculation Sheet'!$D$14="Constant Resistance", 'Calculation Sheet'!$D$14="Constant Resistance + Current",'Calculation Sheet'!$D$14="Constant Resistance + Power", 'Calculation Sheet'!$D$14="Constant Resistance + Current + Power")),D9,0)+IF(AND('Calculation Sheet'!$D$13="NO",OR('Calculation Sheet'!$D$14="Constant Current", 'Calculation Sheet'!$D$14="Constant Resistance + Current",'Calculation Sheet'!$D$14="Constant Current + Power", 'Calculation Sheet'!$D$14="Constant Resistance + Current + Power")),E9,0)+IF(AND('Calculation Sheet'!$D$13="NO",OR('Calculation Sheet'!$D$14="Constant Power", 'Calculation Sheet'!$D$14="Constant Resistance + Power",'Calculation Sheet'!$D$14="Constant Current + Power", 'Calculation Sheet'!$D$14="Constant Resistance + Current + Power")),F9,0)</f>
        <v>152.85</v>
      </c>
      <c r="H9" s="34">
        <f>ROUND((12*'Calculation Sheet'!$D$24/(SQRT('SOA Verification'!B9*10^-3))),2)</f>
        <v>158.94</v>
      </c>
      <c r="I9" s="34">
        <f t="shared" si="0"/>
        <v>5.7</v>
      </c>
      <c r="K9" s="34">
        <f t="shared" si="1"/>
        <v>5.7</v>
      </c>
    </row>
    <row r="10" spans="2:13" x14ac:dyDescent="0.25">
      <c r="B10" s="34">
        <v>5.8</v>
      </c>
      <c r="C10" s="35">
        <f>ROUNDUP(('Calculation Sheet'!$D$9)^2*('Calculation Sheet'!$D$10*10^-6)/(2*10^-3*B10),2)</f>
        <v>150.20999999999998</v>
      </c>
      <c r="D1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" s="34">
        <f>ROUNDUP(('Calculation Sheet'!$D$9*'Calculation Sheet'!$D$17*(0.5-('Calculation Sheet'!$D$18/'Calculation Sheet'!$D$9)+(0.5*(('Calculation Sheet'!$D$18^2)/('Calculation Sheet'!$D$9^2))))),2)</f>
        <v>1.84</v>
      </c>
      <c r="F10" s="34">
        <f>ROUNDUP(('Calculation Sheet'!$D$19*(LN('Calculation Sheet'!$D$9/'Calculation Sheet'!$D$20)-1+('Calculation Sheet'!$D$20/'Calculation Sheet'!$D$9))),2)</f>
        <v>3.53</v>
      </c>
      <c r="G10" s="36">
        <f>C10+IF(AND('Calculation Sheet'!$D$13="NO",OR('Calculation Sheet'!$D$14="Constant Resistance", 'Calculation Sheet'!$D$14="Constant Resistance + Current",'Calculation Sheet'!$D$14="Constant Resistance + Power", 'Calculation Sheet'!$D$14="Constant Resistance + Current + Power")),D10,0)+IF(AND('Calculation Sheet'!$D$13="NO",OR('Calculation Sheet'!$D$14="Constant Current", 'Calculation Sheet'!$D$14="Constant Resistance + Current",'Calculation Sheet'!$D$14="Constant Current + Power", 'Calculation Sheet'!$D$14="Constant Resistance + Current + Power")),E10,0)+IF(AND('Calculation Sheet'!$D$13="NO",OR('Calculation Sheet'!$D$14="Constant Power", 'Calculation Sheet'!$D$14="Constant Resistance + Power",'Calculation Sheet'!$D$14="Constant Current + Power", 'Calculation Sheet'!$D$14="Constant Resistance + Current + Power")),F10,0)</f>
        <v>150.20999999999998</v>
      </c>
      <c r="H10" s="34">
        <f>ROUND((12*'Calculation Sheet'!$D$24/(SQRT('SOA Verification'!B10*10^-3))),2)</f>
        <v>157.57</v>
      </c>
      <c r="I10" s="34">
        <f t="shared" si="0"/>
        <v>5.8</v>
      </c>
      <c r="K10" s="34">
        <f t="shared" si="1"/>
        <v>5.8</v>
      </c>
    </row>
    <row r="11" spans="2:13" x14ac:dyDescent="0.25">
      <c r="B11" s="34">
        <v>5.9</v>
      </c>
      <c r="C11" s="35">
        <f>ROUNDUP(('Calculation Sheet'!$D$9)^2*('Calculation Sheet'!$D$10*10^-6)/(2*10^-3*B11),2)</f>
        <v>147.66999999999999</v>
      </c>
      <c r="D1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1" s="34">
        <f>ROUNDUP(('Calculation Sheet'!$D$9*'Calculation Sheet'!$D$17*(0.5-('Calculation Sheet'!$D$18/'Calculation Sheet'!$D$9)+(0.5*(('Calculation Sheet'!$D$18^2)/('Calculation Sheet'!$D$9^2))))),2)</f>
        <v>1.84</v>
      </c>
      <c r="F11" s="34">
        <f>ROUNDUP(('Calculation Sheet'!$D$19*(LN('Calculation Sheet'!$D$9/'Calculation Sheet'!$D$20)-1+('Calculation Sheet'!$D$20/'Calculation Sheet'!$D$9))),2)</f>
        <v>3.53</v>
      </c>
      <c r="G11" s="36">
        <f>C11+IF(AND('Calculation Sheet'!$D$13="NO",OR('Calculation Sheet'!$D$14="Constant Resistance", 'Calculation Sheet'!$D$14="Constant Resistance + Current",'Calculation Sheet'!$D$14="Constant Resistance + Power", 'Calculation Sheet'!$D$14="Constant Resistance + Current + Power")),D11,0)+IF(AND('Calculation Sheet'!$D$13="NO",OR('Calculation Sheet'!$D$14="Constant Current", 'Calculation Sheet'!$D$14="Constant Resistance + Current",'Calculation Sheet'!$D$14="Constant Current + Power", 'Calculation Sheet'!$D$14="Constant Resistance + Current + Power")),E11,0)+IF(AND('Calculation Sheet'!$D$13="NO",OR('Calculation Sheet'!$D$14="Constant Power", 'Calculation Sheet'!$D$14="Constant Resistance + Power",'Calculation Sheet'!$D$14="Constant Current + Power", 'Calculation Sheet'!$D$14="Constant Resistance + Current + Power")),F11,0)</f>
        <v>147.66999999999999</v>
      </c>
      <c r="H11" s="34">
        <f>ROUND((12*'Calculation Sheet'!$D$24/(SQRT('SOA Verification'!B11*10^-3))),2)</f>
        <v>156.22999999999999</v>
      </c>
      <c r="I11" s="34">
        <f t="shared" si="0"/>
        <v>5.9</v>
      </c>
      <c r="K11" s="34">
        <f t="shared" si="1"/>
        <v>5.9</v>
      </c>
      <c r="M11" s="35"/>
    </row>
    <row r="12" spans="2:13" x14ac:dyDescent="0.25">
      <c r="B12" s="34">
        <v>6</v>
      </c>
      <c r="C12" s="35">
        <f>ROUNDUP(('Calculation Sheet'!$D$9)^2*('Calculation Sheet'!$D$10*10^-6)/(2*10^-3*B12),2)</f>
        <v>145.19999999999999</v>
      </c>
      <c r="D1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2" s="34">
        <f>ROUNDUP(('Calculation Sheet'!$D$9*'Calculation Sheet'!$D$17*(0.5-('Calculation Sheet'!$D$18/'Calculation Sheet'!$D$9)+(0.5*(('Calculation Sheet'!$D$18^2)/('Calculation Sheet'!$D$9^2))))),2)</f>
        <v>1.84</v>
      </c>
      <c r="F12" s="34">
        <f>ROUNDUP(('Calculation Sheet'!$D$19*(LN('Calculation Sheet'!$D$9/'Calculation Sheet'!$D$20)-1+('Calculation Sheet'!$D$20/'Calculation Sheet'!$D$9))),2)</f>
        <v>3.53</v>
      </c>
      <c r="G12" s="36">
        <f>C12+IF(AND('Calculation Sheet'!$D$13="NO",OR('Calculation Sheet'!$D$14="Constant Resistance", 'Calculation Sheet'!$D$14="Constant Resistance + Current",'Calculation Sheet'!$D$14="Constant Resistance + Power", 'Calculation Sheet'!$D$14="Constant Resistance + Current + Power")),D12,0)+IF(AND('Calculation Sheet'!$D$13="NO",OR('Calculation Sheet'!$D$14="Constant Current", 'Calculation Sheet'!$D$14="Constant Resistance + Current",'Calculation Sheet'!$D$14="Constant Current + Power", 'Calculation Sheet'!$D$14="Constant Resistance + Current + Power")),E12,0)+IF(AND('Calculation Sheet'!$D$13="NO",OR('Calculation Sheet'!$D$14="Constant Power", 'Calculation Sheet'!$D$14="Constant Resistance + Power",'Calculation Sheet'!$D$14="Constant Current + Power", 'Calculation Sheet'!$D$14="Constant Resistance + Current + Power")),F12,0)</f>
        <v>145.19999999999999</v>
      </c>
      <c r="H12" s="34">
        <f>ROUND((12*'Calculation Sheet'!$D$24/(SQRT('SOA Verification'!B12*10^-3))),2)</f>
        <v>154.91999999999999</v>
      </c>
      <c r="I12" s="34">
        <f t="shared" si="0"/>
        <v>6</v>
      </c>
      <c r="K12" s="34">
        <f t="shared" si="1"/>
        <v>6</v>
      </c>
    </row>
    <row r="13" spans="2:13" x14ac:dyDescent="0.25">
      <c r="B13" s="34">
        <v>6.1</v>
      </c>
      <c r="C13" s="35">
        <f>ROUNDUP(('Calculation Sheet'!$D$9)^2*('Calculation Sheet'!$D$10*10^-6)/(2*10^-3*B13),2)</f>
        <v>142.82</v>
      </c>
      <c r="D1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3" s="34">
        <f>ROUNDUP(('Calculation Sheet'!$D$9*'Calculation Sheet'!$D$17*(0.5-('Calculation Sheet'!$D$18/'Calculation Sheet'!$D$9)+(0.5*(('Calculation Sheet'!$D$18^2)/('Calculation Sheet'!$D$9^2))))),2)</f>
        <v>1.84</v>
      </c>
      <c r="F13" s="34">
        <f>ROUNDUP(('Calculation Sheet'!$D$19*(LN('Calculation Sheet'!$D$9/'Calculation Sheet'!$D$20)-1+('Calculation Sheet'!$D$20/'Calculation Sheet'!$D$9))),2)</f>
        <v>3.53</v>
      </c>
      <c r="G13" s="36">
        <f>C13+IF(AND('Calculation Sheet'!$D$13="NO",OR('Calculation Sheet'!$D$14="Constant Resistance", 'Calculation Sheet'!$D$14="Constant Resistance + Current",'Calculation Sheet'!$D$14="Constant Resistance + Power", 'Calculation Sheet'!$D$14="Constant Resistance + Current + Power")),D13,0)+IF(AND('Calculation Sheet'!$D$13="NO",OR('Calculation Sheet'!$D$14="Constant Current", 'Calculation Sheet'!$D$14="Constant Resistance + Current",'Calculation Sheet'!$D$14="Constant Current + Power", 'Calculation Sheet'!$D$14="Constant Resistance + Current + Power")),E13,0)+IF(AND('Calculation Sheet'!$D$13="NO",OR('Calculation Sheet'!$D$14="Constant Power", 'Calculation Sheet'!$D$14="Constant Resistance + Power",'Calculation Sheet'!$D$14="Constant Current + Power", 'Calculation Sheet'!$D$14="Constant Resistance + Current + Power")),F13,0)</f>
        <v>142.82</v>
      </c>
      <c r="H13" s="34">
        <f>ROUND((12*'Calculation Sheet'!$D$24/(SQRT('SOA Verification'!B13*10^-3))),2)</f>
        <v>153.63999999999999</v>
      </c>
      <c r="I13" s="34">
        <f t="shared" si="0"/>
        <v>6.1</v>
      </c>
      <c r="K13" s="34">
        <f t="shared" si="1"/>
        <v>6.1</v>
      </c>
    </row>
    <row r="14" spans="2:13" x14ac:dyDescent="0.25">
      <c r="B14" s="34">
        <v>6.2</v>
      </c>
      <c r="C14" s="35">
        <f>ROUNDUP(('Calculation Sheet'!$D$9)^2*('Calculation Sheet'!$D$10*10^-6)/(2*10^-3*B14),2)</f>
        <v>140.51999999999998</v>
      </c>
      <c r="D1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4" s="34">
        <f>ROUNDUP(('Calculation Sheet'!$D$9*'Calculation Sheet'!$D$17*(0.5-('Calculation Sheet'!$D$18/'Calculation Sheet'!$D$9)+(0.5*(('Calculation Sheet'!$D$18^2)/('Calculation Sheet'!$D$9^2))))),2)</f>
        <v>1.84</v>
      </c>
      <c r="F14" s="34">
        <f>ROUNDUP(('Calculation Sheet'!$D$19*(LN('Calculation Sheet'!$D$9/'Calculation Sheet'!$D$20)-1+('Calculation Sheet'!$D$20/'Calculation Sheet'!$D$9))),2)</f>
        <v>3.53</v>
      </c>
      <c r="G14" s="36">
        <f>C14+IF(AND('Calculation Sheet'!$D$13="NO",OR('Calculation Sheet'!$D$14="Constant Resistance", 'Calculation Sheet'!$D$14="Constant Resistance + Current",'Calculation Sheet'!$D$14="Constant Resistance + Power", 'Calculation Sheet'!$D$14="Constant Resistance + Current + Power")),D14,0)+IF(AND('Calculation Sheet'!$D$13="NO",OR('Calculation Sheet'!$D$14="Constant Current", 'Calculation Sheet'!$D$14="Constant Resistance + Current",'Calculation Sheet'!$D$14="Constant Current + Power", 'Calculation Sheet'!$D$14="Constant Resistance + Current + Power")),E14,0)+IF(AND('Calculation Sheet'!$D$13="NO",OR('Calculation Sheet'!$D$14="Constant Power", 'Calculation Sheet'!$D$14="Constant Resistance + Power",'Calculation Sheet'!$D$14="Constant Current + Power", 'Calculation Sheet'!$D$14="Constant Resistance + Current + Power")),F14,0)</f>
        <v>140.51999999999998</v>
      </c>
      <c r="H14" s="34">
        <f>ROUND((12*'Calculation Sheet'!$D$24/(SQRT('SOA Verification'!B14*10^-3))),2)</f>
        <v>152.4</v>
      </c>
      <c r="I14" s="34">
        <f t="shared" si="0"/>
        <v>6.2</v>
      </c>
      <c r="K14" s="34">
        <f t="shared" si="1"/>
        <v>6.2</v>
      </c>
    </row>
    <row r="15" spans="2:13" x14ac:dyDescent="0.25">
      <c r="B15" s="34">
        <v>6.3</v>
      </c>
      <c r="C15" s="35">
        <f>ROUNDUP(('Calculation Sheet'!$D$9)^2*('Calculation Sheet'!$D$10*10^-6)/(2*10^-3*B15),2)</f>
        <v>138.29</v>
      </c>
      <c r="D1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5" s="34">
        <f>ROUNDUP(('Calculation Sheet'!$D$9*'Calculation Sheet'!$D$17*(0.5-('Calculation Sheet'!$D$18/'Calculation Sheet'!$D$9)+(0.5*(('Calculation Sheet'!$D$18^2)/('Calculation Sheet'!$D$9^2))))),2)</f>
        <v>1.84</v>
      </c>
      <c r="F15" s="34">
        <f>ROUNDUP(('Calculation Sheet'!$D$19*(LN('Calculation Sheet'!$D$9/'Calculation Sheet'!$D$20)-1+('Calculation Sheet'!$D$20/'Calculation Sheet'!$D$9))),2)</f>
        <v>3.53</v>
      </c>
      <c r="G15" s="36">
        <f>C15+IF(AND('Calculation Sheet'!$D$13="NO",OR('Calculation Sheet'!$D$14="Constant Resistance", 'Calculation Sheet'!$D$14="Constant Resistance + Current",'Calculation Sheet'!$D$14="Constant Resistance + Power", 'Calculation Sheet'!$D$14="Constant Resistance + Current + Power")),D15,0)+IF(AND('Calculation Sheet'!$D$13="NO",OR('Calculation Sheet'!$D$14="Constant Current", 'Calculation Sheet'!$D$14="Constant Resistance + Current",'Calculation Sheet'!$D$14="Constant Current + Power", 'Calculation Sheet'!$D$14="Constant Resistance + Current + Power")),E15,0)+IF(AND('Calculation Sheet'!$D$13="NO",OR('Calculation Sheet'!$D$14="Constant Power", 'Calculation Sheet'!$D$14="Constant Resistance + Power",'Calculation Sheet'!$D$14="Constant Current + Power", 'Calculation Sheet'!$D$14="Constant Resistance + Current + Power")),F15,0)</f>
        <v>138.29</v>
      </c>
      <c r="H15" s="34">
        <f>ROUND((12*'Calculation Sheet'!$D$24/(SQRT('SOA Verification'!B15*10^-3))),2)</f>
        <v>151.19</v>
      </c>
      <c r="I15" s="34">
        <f t="shared" si="0"/>
        <v>6.3</v>
      </c>
      <c r="K15" s="34">
        <f t="shared" si="1"/>
        <v>6.3</v>
      </c>
    </row>
    <row r="16" spans="2:13" x14ac:dyDescent="0.25">
      <c r="B16" s="34">
        <v>6.4</v>
      </c>
      <c r="C16" s="35">
        <f>ROUNDUP(('Calculation Sheet'!$D$9)^2*('Calculation Sheet'!$D$10*10^-6)/(2*10^-3*B16),2)</f>
        <v>136.13</v>
      </c>
      <c r="D1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6" s="34">
        <f>ROUNDUP(('Calculation Sheet'!$D$9*'Calculation Sheet'!$D$17*(0.5-('Calculation Sheet'!$D$18/'Calculation Sheet'!$D$9)+(0.5*(('Calculation Sheet'!$D$18^2)/('Calculation Sheet'!$D$9^2))))),2)</f>
        <v>1.84</v>
      </c>
      <c r="F16" s="34">
        <f>ROUNDUP(('Calculation Sheet'!$D$19*(LN('Calculation Sheet'!$D$9/'Calculation Sheet'!$D$20)-1+('Calculation Sheet'!$D$20/'Calculation Sheet'!$D$9))),2)</f>
        <v>3.53</v>
      </c>
      <c r="G16" s="36">
        <f>C16+IF(AND('Calculation Sheet'!$D$13="NO",OR('Calculation Sheet'!$D$14="Constant Resistance", 'Calculation Sheet'!$D$14="Constant Resistance + Current",'Calculation Sheet'!$D$14="Constant Resistance + Power", 'Calculation Sheet'!$D$14="Constant Resistance + Current + Power")),D16,0)+IF(AND('Calculation Sheet'!$D$13="NO",OR('Calculation Sheet'!$D$14="Constant Current", 'Calculation Sheet'!$D$14="Constant Resistance + Current",'Calculation Sheet'!$D$14="Constant Current + Power", 'Calculation Sheet'!$D$14="Constant Resistance + Current + Power")),E16,0)+IF(AND('Calculation Sheet'!$D$13="NO",OR('Calculation Sheet'!$D$14="Constant Power", 'Calculation Sheet'!$D$14="Constant Resistance + Power",'Calculation Sheet'!$D$14="Constant Current + Power", 'Calculation Sheet'!$D$14="Constant Resistance + Current + Power")),F16,0)</f>
        <v>136.13</v>
      </c>
      <c r="H16" s="34">
        <f>ROUND((12*'Calculation Sheet'!$D$24/(SQRT('SOA Verification'!B16*10^-3))),2)</f>
        <v>150</v>
      </c>
      <c r="I16" s="34">
        <f t="shared" si="0"/>
        <v>6.4</v>
      </c>
      <c r="K16" s="34">
        <f t="shared" si="1"/>
        <v>6.4</v>
      </c>
    </row>
    <row r="17" spans="2:11" x14ac:dyDescent="0.25">
      <c r="B17" s="34">
        <v>6.4999999999999902</v>
      </c>
      <c r="C17" s="35">
        <f>ROUNDUP(('Calculation Sheet'!$D$9)^2*('Calculation Sheet'!$D$10*10^-6)/(2*10^-3*B17),2)</f>
        <v>134.04</v>
      </c>
      <c r="D1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7" s="34">
        <f>ROUNDUP(('Calculation Sheet'!$D$9*'Calculation Sheet'!$D$17*(0.5-('Calculation Sheet'!$D$18/'Calculation Sheet'!$D$9)+(0.5*(('Calculation Sheet'!$D$18^2)/('Calculation Sheet'!$D$9^2))))),2)</f>
        <v>1.84</v>
      </c>
      <c r="F17" s="34">
        <f>ROUNDUP(('Calculation Sheet'!$D$19*(LN('Calculation Sheet'!$D$9/'Calculation Sheet'!$D$20)-1+('Calculation Sheet'!$D$20/'Calculation Sheet'!$D$9))),2)</f>
        <v>3.53</v>
      </c>
      <c r="G17" s="36">
        <f>C17+IF(AND('Calculation Sheet'!$D$13="NO",OR('Calculation Sheet'!$D$14="Constant Resistance", 'Calculation Sheet'!$D$14="Constant Resistance + Current",'Calculation Sheet'!$D$14="Constant Resistance + Power", 'Calculation Sheet'!$D$14="Constant Resistance + Current + Power")),D17,0)+IF(AND('Calculation Sheet'!$D$13="NO",OR('Calculation Sheet'!$D$14="Constant Current", 'Calculation Sheet'!$D$14="Constant Resistance + Current",'Calculation Sheet'!$D$14="Constant Current + Power", 'Calculation Sheet'!$D$14="Constant Resistance + Current + Power")),E17,0)+IF(AND('Calculation Sheet'!$D$13="NO",OR('Calculation Sheet'!$D$14="Constant Power", 'Calculation Sheet'!$D$14="Constant Resistance + Power",'Calculation Sheet'!$D$14="Constant Current + Power", 'Calculation Sheet'!$D$14="Constant Resistance + Current + Power")),F17,0)</f>
        <v>134.04</v>
      </c>
      <c r="H17" s="34">
        <f>ROUND((12*'Calculation Sheet'!$D$24/(SQRT('SOA Verification'!B17*10^-3))),2)</f>
        <v>148.84</v>
      </c>
      <c r="I17" s="34">
        <f t="shared" si="0"/>
        <v>6.4999999999999902</v>
      </c>
      <c r="K17" s="34">
        <f t="shared" si="1"/>
        <v>6.4999999999999902</v>
      </c>
    </row>
    <row r="18" spans="2:11" x14ac:dyDescent="0.25">
      <c r="B18" s="34">
        <v>6.5999999999999899</v>
      </c>
      <c r="C18" s="35">
        <f>ROUNDUP(('Calculation Sheet'!$D$9)^2*('Calculation Sheet'!$D$10*10^-6)/(2*10^-3*B18),2)</f>
        <v>132</v>
      </c>
      <c r="D1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8" s="34">
        <f>ROUNDUP(('Calculation Sheet'!$D$9*'Calculation Sheet'!$D$17*(0.5-('Calculation Sheet'!$D$18/'Calculation Sheet'!$D$9)+(0.5*(('Calculation Sheet'!$D$18^2)/('Calculation Sheet'!$D$9^2))))),2)</f>
        <v>1.84</v>
      </c>
      <c r="F18" s="34">
        <f>ROUNDUP(('Calculation Sheet'!$D$19*(LN('Calculation Sheet'!$D$9/'Calculation Sheet'!$D$20)-1+('Calculation Sheet'!$D$20/'Calculation Sheet'!$D$9))),2)</f>
        <v>3.53</v>
      </c>
      <c r="G18" s="36">
        <f>C18+IF(AND('Calculation Sheet'!$D$13="NO",OR('Calculation Sheet'!$D$14="Constant Resistance", 'Calculation Sheet'!$D$14="Constant Resistance + Current",'Calculation Sheet'!$D$14="Constant Resistance + Power", 'Calculation Sheet'!$D$14="Constant Resistance + Current + Power")),D18,0)+IF(AND('Calculation Sheet'!$D$13="NO",OR('Calculation Sheet'!$D$14="Constant Current", 'Calculation Sheet'!$D$14="Constant Resistance + Current",'Calculation Sheet'!$D$14="Constant Current + Power", 'Calculation Sheet'!$D$14="Constant Resistance + Current + Power")),E18,0)+IF(AND('Calculation Sheet'!$D$13="NO",OR('Calculation Sheet'!$D$14="Constant Power", 'Calculation Sheet'!$D$14="Constant Resistance + Power",'Calculation Sheet'!$D$14="Constant Current + Power", 'Calculation Sheet'!$D$14="Constant Resistance + Current + Power")),F18,0)</f>
        <v>132</v>
      </c>
      <c r="H18" s="34">
        <f>ROUND((12*'Calculation Sheet'!$D$24/(SQRT('SOA Verification'!B18*10^-3))),2)</f>
        <v>147.71</v>
      </c>
      <c r="I18" s="34">
        <f t="shared" si="0"/>
        <v>6.5999999999999899</v>
      </c>
      <c r="K18" s="34">
        <f t="shared" si="1"/>
        <v>6.5999999999999899</v>
      </c>
    </row>
    <row r="19" spans="2:11" x14ac:dyDescent="0.25">
      <c r="B19" s="34">
        <v>6.6999999999999904</v>
      </c>
      <c r="C19" s="35">
        <f>ROUNDUP(('Calculation Sheet'!$D$9)^2*('Calculation Sheet'!$D$10*10^-6)/(2*10^-3*B19),2)</f>
        <v>130.03</v>
      </c>
      <c r="D1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9" s="34">
        <f>ROUNDUP(('Calculation Sheet'!$D$9*'Calculation Sheet'!$D$17*(0.5-('Calculation Sheet'!$D$18/'Calculation Sheet'!$D$9)+(0.5*(('Calculation Sheet'!$D$18^2)/('Calculation Sheet'!$D$9^2))))),2)</f>
        <v>1.84</v>
      </c>
      <c r="F19" s="34">
        <f>ROUNDUP(('Calculation Sheet'!$D$19*(LN('Calculation Sheet'!$D$9/'Calculation Sheet'!$D$20)-1+('Calculation Sheet'!$D$20/'Calculation Sheet'!$D$9))),2)</f>
        <v>3.53</v>
      </c>
      <c r="G19" s="36">
        <f>C19+IF(AND('Calculation Sheet'!$D$13="NO",OR('Calculation Sheet'!$D$14="Constant Resistance", 'Calculation Sheet'!$D$14="Constant Resistance + Current",'Calculation Sheet'!$D$14="Constant Resistance + Power", 'Calculation Sheet'!$D$14="Constant Resistance + Current + Power")),D19,0)+IF(AND('Calculation Sheet'!$D$13="NO",OR('Calculation Sheet'!$D$14="Constant Current", 'Calculation Sheet'!$D$14="Constant Resistance + Current",'Calculation Sheet'!$D$14="Constant Current + Power", 'Calculation Sheet'!$D$14="Constant Resistance + Current + Power")),E19,0)+IF(AND('Calculation Sheet'!$D$13="NO",OR('Calculation Sheet'!$D$14="Constant Power", 'Calculation Sheet'!$D$14="Constant Resistance + Power",'Calculation Sheet'!$D$14="Constant Current + Power", 'Calculation Sheet'!$D$14="Constant Resistance + Current + Power")),F19,0)</f>
        <v>130.03</v>
      </c>
      <c r="H19" s="34">
        <f>ROUND((12*'Calculation Sheet'!$D$24/(SQRT('SOA Verification'!B19*10^-3))),2)</f>
        <v>146.6</v>
      </c>
      <c r="I19" s="34">
        <f t="shared" si="0"/>
        <v>6.6999999999999904</v>
      </c>
      <c r="K19" s="34">
        <f t="shared" si="1"/>
        <v>6.6999999999999904</v>
      </c>
    </row>
    <row r="20" spans="2:11" x14ac:dyDescent="0.25">
      <c r="B20" s="34">
        <v>6.7999999999999901</v>
      </c>
      <c r="C20" s="35">
        <f>ROUNDUP(('Calculation Sheet'!$D$9)^2*('Calculation Sheet'!$D$10*10^-6)/(2*10^-3*B20),2)</f>
        <v>128.12</v>
      </c>
      <c r="D2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0" s="34">
        <f>ROUNDUP(('Calculation Sheet'!$D$9*'Calculation Sheet'!$D$17*(0.5-('Calculation Sheet'!$D$18/'Calculation Sheet'!$D$9)+(0.5*(('Calculation Sheet'!$D$18^2)/('Calculation Sheet'!$D$9^2))))),2)</f>
        <v>1.84</v>
      </c>
      <c r="F20" s="34">
        <f>ROUNDUP(('Calculation Sheet'!$D$19*(LN('Calculation Sheet'!$D$9/'Calculation Sheet'!$D$20)-1+('Calculation Sheet'!$D$20/'Calculation Sheet'!$D$9))),2)</f>
        <v>3.53</v>
      </c>
      <c r="G20" s="36">
        <f>C20+IF(AND('Calculation Sheet'!$D$13="NO",OR('Calculation Sheet'!$D$14="Constant Resistance", 'Calculation Sheet'!$D$14="Constant Resistance + Current",'Calculation Sheet'!$D$14="Constant Resistance + Power", 'Calculation Sheet'!$D$14="Constant Resistance + Current + Power")),D20,0)+IF(AND('Calculation Sheet'!$D$13="NO",OR('Calculation Sheet'!$D$14="Constant Current", 'Calculation Sheet'!$D$14="Constant Resistance + Current",'Calculation Sheet'!$D$14="Constant Current + Power", 'Calculation Sheet'!$D$14="Constant Resistance + Current + Power")),E20,0)+IF(AND('Calculation Sheet'!$D$13="NO",OR('Calculation Sheet'!$D$14="Constant Power", 'Calculation Sheet'!$D$14="Constant Resistance + Power",'Calculation Sheet'!$D$14="Constant Current + Power", 'Calculation Sheet'!$D$14="Constant Resistance + Current + Power")),F20,0)</f>
        <v>128.12</v>
      </c>
      <c r="H20" s="34">
        <f>ROUND((12*'Calculation Sheet'!$D$24/(SQRT('SOA Verification'!B20*10^-3))),2)</f>
        <v>145.52000000000001</v>
      </c>
      <c r="I20" s="34">
        <f t="shared" si="0"/>
        <v>6.7999999999999901</v>
      </c>
      <c r="K20" s="34">
        <f t="shared" si="1"/>
        <v>6.7999999999999901</v>
      </c>
    </row>
    <row r="21" spans="2:11" x14ac:dyDescent="0.25">
      <c r="B21" s="34">
        <v>6.8999999999999897</v>
      </c>
      <c r="C21" s="35">
        <f>ROUNDUP(('Calculation Sheet'!$D$9)^2*('Calculation Sheet'!$D$10*10^-6)/(2*10^-3*B21),2)</f>
        <v>126.27000000000001</v>
      </c>
      <c r="D2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1" s="34">
        <f>ROUNDUP(('Calculation Sheet'!$D$9*'Calculation Sheet'!$D$17*(0.5-('Calculation Sheet'!$D$18/'Calculation Sheet'!$D$9)+(0.5*(('Calculation Sheet'!$D$18^2)/('Calculation Sheet'!$D$9^2))))),2)</f>
        <v>1.84</v>
      </c>
      <c r="F21" s="34">
        <f>ROUNDUP(('Calculation Sheet'!$D$19*(LN('Calculation Sheet'!$D$9/'Calculation Sheet'!$D$20)-1+('Calculation Sheet'!$D$20/'Calculation Sheet'!$D$9))),2)</f>
        <v>3.53</v>
      </c>
      <c r="G21" s="36">
        <f>C21+IF(AND('Calculation Sheet'!$D$13="NO",OR('Calculation Sheet'!$D$14="Constant Resistance", 'Calculation Sheet'!$D$14="Constant Resistance + Current",'Calculation Sheet'!$D$14="Constant Resistance + Power", 'Calculation Sheet'!$D$14="Constant Resistance + Current + Power")),D21,0)+IF(AND('Calculation Sheet'!$D$13="NO",OR('Calculation Sheet'!$D$14="Constant Current", 'Calculation Sheet'!$D$14="Constant Resistance + Current",'Calculation Sheet'!$D$14="Constant Current + Power", 'Calculation Sheet'!$D$14="Constant Resistance + Current + Power")),E21,0)+IF(AND('Calculation Sheet'!$D$13="NO",OR('Calculation Sheet'!$D$14="Constant Power", 'Calculation Sheet'!$D$14="Constant Resistance + Power",'Calculation Sheet'!$D$14="Constant Current + Power", 'Calculation Sheet'!$D$14="Constant Resistance + Current + Power")),F21,0)</f>
        <v>126.27000000000001</v>
      </c>
      <c r="H21" s="34">
        <f>ROUND((12*'Calculation Sheet'!$D$24/(SQRT('SOA Verification'!B21*10^-3))),2)</f>
        <v>144.46</v>
      </c>
      <c r="I21" s="34">
        <f t="shared" si="0"/>
        <v>6.8999999999999897</v>
      </c>
      <c r="K21" s="34">
        <f t="shared" si="1"/>
        <v>6.8999999999999897</v>
      </c>
    </row>
    <row r="22" spans="2:11" x14ac:dyDescent="0.25">
      <c r="B22" s="34">
        <v>6.9999999999999902</v>
      </c>
      <c r="C22" s="35">
        <f>ROUNDUP(('Calculation Sheet'!$D$9)^2*('Calculation Sheet'!$D$10*10^-6)/(2*10^-3*B22),2)</f>
        <v>124.46000000000001</v>
      </c>
      <c r="D2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2" s="34">
        <f>ROUNDUP(('Calculation Sheet'!$D$9*'Calculation Sheet'!$D$17*(0.5-('Calculation Sheet'!$D$18/'Calculation Sheet'!$D$9)+(0.5*(('Calculation Sheet'!$D$18^2)/('Calculation Sheet'!$D$9^2))))),2)</f>
        <v>1.84</v>
      </c>
      <c r="F22" s="34">
        <f>ROUNDUP(('Calculation Sheet'!$D$19*(LN('Calculation Sheet'!$D$9/'Calculation Sheet'!$D$20)-1+('Calculation Sheet'!$D$20/'Calculation Sheet'!$D$9))),2)</f>
        <v>3.53</v>
      </c>
      <c r="G22" s="36">
        <f>C22+IF(AND('Calculation Sheet'!$D$13="NO",OR('Calculation Sheet'!$D$14="Constant Resistance", 'Calculation Sheet'!$D$14="Constant Resistance + Current",'Calculation Sheet'!$D$14="Constant Resistance + Power", 'Calculation Sheet'!$D$14="Constant Resistance + Current + Power")),D22,0)+IF(AND('Calculation Sheet'!$D$13="NO",OR('Calculation Sheet'!$D$14="Constant Current", 'Calculation Sheet'!$D$14="Constant Resistance + Current",'Calculation Sheet'!$D$14="Constant Current + Power", 'Calculation Sheet'!$D$14="Constant Resistance + Current + Power")),E22,0)+IF(AND('Calculation Sheet'!$D$13="NO",OR('Calculation Sheet'!$D$14="Constant Power", 'Calculation Sheet'!$D$14="Constant Resistance + Power",'Calculation Sheet'!$D$14="Constant Current + Power", 'Calculation Sheet'!$D$14="Constant Resistance + Current + Power")),F22,0)</f>
        <v>124.46000000000001</v>
      </c>
      <c r="H22" s="34">
        <f>ROUND((12*'Calculation Sheet'!$D$24/(SQRT('SOA Verification'!B22*10^-3))),2)</f>
        <v>143.43</v>
      </c>
      <c r="I22" s="34">
        <f t="shared" si="0"/>
        <v>6.9999999999999902</v>
      </c>
      <c r="K22" s="34">
        <f t="shared" si="1"/>
        <v>6.9999999999999902</v>
      </c>
    </row>
    <row r="23" spans="2:11" x14ac:dyDescent="0.25">
      <c r="B23" s="34">
        <v>7.0999999999999899</v>
      </c>
      <c r="C23" s="35">
        <f>ROUNDUP(('Calculation Sheet'!$D$9)^2*('Calculation Sheet'!$D$10*10^-6)/(2*10^-3*B23),2)</f>
        <v>122.71000000000001</v>
      </c>
      <c r="D2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3" s="34">
        <f>ROUNDUP(('Calculation Sheet'!$D$9*'Calculation Sheet'!$D$17*(0.5-('Calculation Sheet'!$D$18/'Calculation Sheet'!$D$9)+(0.5*(('Calculation Sheet'!$D$18^2)/('Calculation Sheet'!$D$9^2))))),2)</f>
        <v>1.84</v>
      </c>
      <c r="F23" s="34">
        <f>ROUNDUP(('Calculation Sheet'!$D$19*(LN('Calculation Sheet'!$D$9/'Calculation Sheet'!$D$20)-1+('Calculation Sheet'!$D$20/'Calculation Sheet'!$D$9))),2)</f>
        <v>3.53</v>
      </c>
      <c r="G23" s="36">
        <f>C23+IF(AND('Calculation Sheet'!$D$13="NO",OR('Calculation Sheet'!$D$14="Constant Resistance", 'Calculation Sheet'!$D$14="Constant Resistance + Current",'Calculation Sheet'!$D$14="Constant Resistance + Power", 'Calculation Sheet'!$D$14="Constant Resistance + Current + Power")),D23,0)+IF(AND('Calculation Sheet'!$D$13="NO",OR('Calculation Sheet'!$D$14="Constant Current", 'Calculation Sheet'!$D$14="Constant Resistance + Current",'Calculation Sheet'!$D$14="Constant Current + Power", 'Calculation Sheet'!$D$14="Constant Resistance + Current + Power")),E23,0)+IF(AND('Calculation Sheet'!$D$13="NO",OR('Calculation Sheet'!$D$14="Constant Power", 'Calculation Sheet'!$D$14="Constant Resistance + Power",'Calculation Sheet'!$D$14="Constant Current + Power", 'Calculation Sheet'!$D$14="Constant Resistance + Current + Power")),F23,0)</f>
        <v>122.71000000000001</v>
      </c>
      <c r="H23" s="34">
        <f>ROUND((12*'Calculation Sheet'!$D$24/(SQRT('SOA Verification'!B23*10^-3))),2)</f>
        <v>142.41</v>
      </c>
      <c r="I23" s="34">
        <f t="shared" si="0"/>
        <v>7.0999999999999899</v>
      </c>
      <c r="K23" s="34">
        <f t="shared" si="1"/>
        <v>7.0999999999999899</v>
      </c>
    </row>
    <row r="24" spans="2:11" x14ac:dyDescent="0.25">
      <c r="B24" s="34">
        <v>7.1999999999999904</v>
      </c>
      <c r="C24" s="35">
        <f>ROUNDUP(('Calculation Sheet'!$D$9)^2*('Calculation Sheet'!$D$10*10^-6)/(2*10^-3*B24),2)</f>
        <v>121</v>
      </c>
      <c r="D2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4" s="34">
        <f>ROUNDUP(('Calculation Sheet'!$D$9*'Calculation Sheet'!$D$17*(0.5-('Calculation Sheet'!$D$18/'Calculation Sheet'!$D$9)+(0.5*(('Calculation Sheet'!$D$18^2)/('Calculation Sheet'!$D$9^2))))),2)</f>
        <v>1.84</v>
      </c>
      <c r="F24" s="34">
        <f>ROUNDUP(('Calculation Sheet'!$D$19*(LN('Calculation Sheet'!$D$9/'Calculation Sheet'!$D$20)-1+('Calculation Sheet'!$D$20/'Calculation Sheet'!$D$9))),2)</f>
        <v>3.53</v>
      </c>
      <c r="G24" s="36">
        <f>C24+IF(AND('Calculation Sheet'!$D$13="NO",OR('Calculation Sheet'!$D$14="Constant Resistance", 'Calculation Sheet'!$D$14="Constant Resistance + Current",'Calculation Sheet'!$D$14="Constant Resistance + Power", 'Calculation Sheet'!$D$14="Constant Resistance + Current + Power")),D24,0)+IF(AND('Calculation Sheet'!$D$13="NO",OR('Calculation Sheet'!$D$14="Constant Current", 'Calculation Sheet'!$D$14="Constant Resistance + Current",'Calculation Sheet'!$D$14="Constant Current + Power", 'Calculation Sheet'!$D$14="Constant Resistance + Current + Power")),E24,0)+IF(AND('Calculation Sheet'!$D$13="NO",OR('Calculation Sheet'!$D$14="Constant Power", 'Calculation Sheet'!$D$14="Constant Resistance + Power",'Calculation Sheet'!$D$14="Constant Current + Power", 'Calculation Sheet'!$D$14="Constant Resistance + Current + Power")),F24,0)</f>
        <v>121</v>
      </c>
      <c r="H24" s="34">
        <f>ROUND((12*'Calculation Sheet'!$D$24/(SQRT('SOA Verification'!B24*10^-3))),2)</f>
        <v>141.41999999999999</v>
      </c>
      <c r="I24" s="34">
        <f t="shared" si="0"/>
        <v>7.1999999999999904</v>
      </c>
      <c r="K24" s="34">
        <f t="shared" si="1"/>
        <v>7.1999999999999904</v>
      </c>
    </row>
    <row r="25" spans="2:11" x14ac:dyDescent="0.25">
      <c r="B25" s="34">
        <v>7.2999999999999901</v>
      </c>
      <c r="C25" s="35">
        <f>ROUNDUP(('Calculation Sheet'!$D$9)^2*('Calculation Sheet'!$D$10*10^-6)/(2*10^-3*B25),2)</f>
        <v>119.35000000000001</v>
      </c>
      <c r="D2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5" s="34">
        <f>ROUNDUP(('Calculation Sheet'!$D$9*'Calculation Sheet'!$D$17*(0.5-('Calculation Sheet'!$D$18/'Calculation Sheet'!$D$9)+(0.5*(('Calculation Sheet'!$D$18^2)/('Calculation Sheet'!$D$9^2))))),2)</f>
        <v>1.84</v>
      </c>
      <c r="F25" s="34">
        <f>ROUNDUP(('Calculation Sheet'!$D$19*(LN('Calculation Sheet'!$D$9/'Calculation Sheet'!$D$20)-1+('Calculation Sheet'!$D$20/'Calculation Sheet'!$D$9))),2)</f>
        <v>3.53</v>
      </c>
      <c r="G25" s="36">
        <f>C25+IF(AND('Calculation Sheet'!$D$13="NO",OR('Calculation Sheet'!$D$14="Constant Resistance", 'Calculation Sheet'!$D$14="Constant Resistance + Current",'Calculation Sheet'!$D$14="Constant Resistance + Power", 'Calculation Sheet'!$D$14="Constant Resistance + Current + Power")),D25,0)+IF(AND('Calculation Sheet'!$D$13="NO",OR('Calculation Sheet'!$D$14="Constant Current", 'Calculation Sheet'!$D$14="Constant Resistance + Current",'Calculation Sheet'!$D$14="Constant Current + Power", 'Calculation Sheet'!$D$14="Constant Resistance + Current + Power")),E25,0)+IF(AND('Calculation Sheet'!$D$13="NO",OR('Calculation Sheet'!$D$14="Constant Power", 'Calculation Sheet'!$D$14="Constant Resistance + Power",'Calculation Sheet'!$D$14="Constant Current + Power", 'Calculation Sheet'!$D$14="Constant Resistance + Current + Power")),F25,0)</f>
        <v>119.35000000000001</v>
      </c>
      <c r="H25" s="34">
        <f>ROUND((12*'Calculation Sheet'!$D$24/(SQRT('SOA Verification'!B25*10^-3))),2)</f>
        <v>140.44999999999999</v>
      </c>
      <c r="I25" s="34">
        <f t="shared" si="0"/>
        <v>7.2999999999999901</v>
      </c>
      <c r="K25" s="34">
        <f t="shared" si="1"/>
        <v>7.2999999999999901</v>
      </c>
    </row>
    <row r="26" spans="2:11" x14ac:dyDescent="0.25">
      <c r="B26" s="34">
        <v>7.3999999999999897</v>
      </c>
      <c r="C26" s="35">
        <f>ROUNDUP(('Calculation Sheet'!$D$9)^2*('Calculation Sheet'!$D$10*10^-6)/(2*10^-3*B26),2)</f>
        <v>117.73</v>
      </c>
      <c r="D2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6" s="34">
        <f>ROUNDUP(('Calculation Sheet'!$D$9*'Calculation Sheet'!$D$17*(0.5-('Calculation Sheet'!$D$18/'Calculation Sheet'!$D$9)+(0.5*(('Calculation Sheet'!$D$18^2)/('Calculation Sheet'!$D$9^2))))),2)</f>
        <v>1.84</v>
      </c>
      <c r="F26" s="34">
        <f>ROUNDUP(('Calculation Sheet'!$D$19*(LN('Calculation Sheet'!$D$9/'Calculation Sheet'!$D$20)-1+('Calculation Sheet'!$D$20/'Calculation Sheet'!$D$9))),2)</f>
        <v>3.53</v>
      </c>
      <c r="G26" s="36">
        <f>C26+IF(AND('Calculation Sheet'!$D$13="NO",OR('Calculation Sheet'!$D$14="Constant Resistance", 'Calculation Sheet'!$D$14="Constant Resistance + Current",'Calculation Sheet'!$D$14="Constant Resistance + Power", 'Calculation Sheet'!$D$14="Constant Resistance + Current + Power")),D26,0)+IF(AND('Calculation Sheet'!$D$13="NO",OR('Calculation Sheet'!$D$14="Constant Current", 'Calculation Sheet'!$D$14="Constant Resistance + Current",'Calculation Sheet'!$D$14="Constant Current + Power", 'Calculation Sheet'!$D$14="Constant Resistance + Current + Power")),E26,0)+IF(AND('Calculation Sheet'!$D$13="NO",OR('Calculation Sheet'!$D$14="Constant Power", 'Calculation Sheet'!$D$14="Constant Resistance + Power",'Calculation Sheet'!$D$14="Constant Current + Power", 'Calculation Sheet'!$D$14="Constant Resistance + Current + Power")),F26,0)</f>
        <v>117.73</v>
      </c>
      <c r="H26" s="34">
        <f>ROUND((12*'Calculation Sheet'!$D$24/(SQRT('SOA Verification'!B26*10^-3))),2)</f>
        <v>139.5</v>
      </c>
      <c r="I26" s="34">
        <f t="shared" si="0"/>
        <v>7.3999999999999897</v>
      </c>
      <c r="K26" s="34">
        <f t="shared" si="1"/>
        <v>7.3999999999999897</v>
      </c>
    </row>
    <row r="27" spans="2:11" x14ac:dyDescent="0.25">
      <c r="B27" s="34">
        <v>7.4999999999999902</v>
      </c>
      <c r="C27" s="35">
        <f>ROUNDUP(('Calculation Sheet'!$D$9)^2*('Calculation Sheet'!$D$10*10^-6)/(2*10^-3*B27),2)</f>
        <v>116.16</v>
      </c>
      <c r="D2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7" s="34">
        <f>ROUNDUP(('Calculation Sheet'!$D$9*'Calculation Sheet'!$D$17*(0.5-('Calculation Sheet'!$D$18/'Calculation Sheet'!$D$9)+(0.5*(('Calculation Sheet'!$D$18^2)/('Calculation Sheet'!$D$9^2))))),2)</f>
        <v>1.84</v>
      </c>
      <c r="F27" s="34">
        <f>ROUNDUP(('Calculation Sheet'!$D$19*(LN('Calculation Sheet'!$D$9/'Calculation Sheet'!$D$20)-1+('Calculation Sheet'!$D$20/'Calculation Sheet'!$D$9))),2)</f>
        <v>3.53</v>
      </c>
      <c r="G27" s="36">
        <f>C27+IF(AND('Calculation Sheet'!$D$13="NO",OR('Calculation Sheet'!$D$14="Constant Resistance", 'Calculation Sheet'!$D$14="Constant Resistance + Current",'Calculation Sheet'!$D$14="Constant Resistance + Power", 'Calculation Sheet'!$D$14="Constant Resistance + Current + Power")),D27,0)+IF(AND('Calculation Sheet'!$D$13="NO",OR('Calculation Sheet'!$D$14="Constant Current", 'Calculation Sheet'!$D$14="Constant Resistance + Current",'Calculation Sheet'!$D$14="Constant Current + Power", 'Calculation Sheet'!$D$14="Constant Resistance + Current + Power")),E27,0)+IF(AND('Calculation Sheet'!$D$13="NO",OR('Calculation Sheet'!$D$14="Constant Power", 'Calculation Sheet'!$D$14="Constant Resistance + Power",'Calculation Sheet'!$D$14="Constant Current + Power", 'Calculation Sheet'!$D$14="Constant Resistance + Current + Power")),F27,0)</f>
        <v>116.16</v>
      </c>
      <c r="H27" s="34">
        <f>ROUND((12*'Calculation Sheet'!$D$24/(SQRT('SOA Verification'!B27*10^-3))),2)</f>
        <v>138.56</v>
      </c>
      <c r="I27" s="34">
        <f t="shared" si="0"/>
        <v>7.4999999999999902</v>
      </c>
      <c r="K27" s="34">
        <f t="shared" si="1"/>
        <v>7.4999999999999902</v>
      </c>
    </row>
    <row r="28" spans="2:11" x14ac:dyDescent="0.25">
      <c r="B28" s="34">
        <v>7.5999999999999899</v>
      </c>
      <c r="C28" s="35">
        <f>ROUNDUP(('Calculation Sheet'!$D$9)^2*('Calculation Sheet'!$D$10*10^-6)/(2*10^-3*B28),2)</f>
        <v>114.64</v>
      </c>
      <c r="D2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8" s="34">
        <f>ROUNDUP(('Calculation Sheet'!$D$9*'Calculation Sheet'!$D$17*(0.5-('Calculation Sheet'!$D$18/'Calculation Sheet'!$D$9)+(0.5*(('Calculation Sheet'!$D$18^2)/('Calculation Sheet'!$D$9^2))))),2)</f>
        <v>1.84</v>
      </c>
      <c r="F28" s="34">
        <f>ROUNDUP(('Calculation Sheet'!$D$19*(LN('Calculation Sheet'!$D$9/'Calculation Sheet'!$D$20)-1+('Calculation Sheet'!$D$20/'Calculation Sheet'!$D$9))),2)</f>
        <v>3.53</v>
      </c>
      <c r="G28" s="36">
        <f>C28+IF(AND('Calculation Sheet'!$D$13="NO",OR('Calculation Sheet'!$D$14="Constant Resistance", 'Calculation Sheet'!$D$14="Constant Resistance + Current",'Calculation Sheet'!$D$14="Constant Resistance + Power", 'Calculation Sheet'!$D$14="Constant Resistance + Current + Power")),D28,0)+IF(AND('Calculation Sheet'!$D$13="NO",OR('Calculation Sheet'!$D$14="Constant Current", 'Calculation Sheet'!$D$14="Constant Resistance + Current",'Calculation Sheet'!$D$14="Constant Current + Power", 'Calculation Sheet'!$D$14="Constant Resistance + Current + Power")),E28,0)+IF(AND('Calculation Sheet'!$D$13="NO",OR('Calculation Sheet'!$D$14="Constant Power", 'Calculation Sheet'!$D$14="Constant Resistance + Power",'Calculation Sheet'!$D$14="Constant Current + Power", 'Calculation Sheet'!$D$14="Constant Resistance + Current + Power")),F28,0)</f>
        <v>114.64</v>
      </c>
      <c r="H28" s="34">
        <f>ROUND((12*'Calculation Sheet'!$D$24/(SQRT('SOA Verification'!B28*10^-3))),2)</f>
        <v>137.65</v>
      </c>
      <c r="I28" s="34">
        <f t="shared" si="0"/>
        <v>7.5999999999999899</v>
      </c>
      <c r="K28" s="34">
        <f t="shared" si="1"/>
        <v>7.5999999999999899</v>
      </c>
    </row>
    <row r="29" spans="2:11" x14ac:dyDescent="0.25">
      <c r="B29" s="34">
        <v>7.6999999999999904</v>
      </c>
      <c r="C29" s="35">
        <f>ROUNDUP(('Calculation Sheet'!$D$9)^2*('Calculation Sheet'!$D$10*10^-6)/(2*10^-3*B29),2)</f>
        <v>113.15</v>
      </c>
      <c r="D2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9" s="34">
        <f>ROUNDUP(('Calculation Sheet'!$D$9*'Calculation Sheet'!$D$17*(0.5-('Calculation Sheet'!$D$18/'Calculation Sheet'!$D$9)+(0.5*(('Calculation Sheet'!$D$18^2)/('Calculation Sheet'!$D$9^2))))),2)</f>
        <v>1.84</v>
      </c>
      <c r="F29" s="34">
        <f>ROUNDUP(('Calculation Sheet'!$D$19*(LN('Calculation Sheet'!$D$9/'Calculation Sheet'!$D$20)-1+('Calculation Sheet'!$D$20/'Calculation Sheet'!$D$9))),2)</f>
        <v>3.53</v>
      </c>
      <c r="G29" s="36">
        <f>C29+IF(AND('Calculation Sheet'!$D$13="NO",OR('Calculation Sheet'!$D$14="Constant Resistance", 'Calculation Sheet'!$D$14="Constant Resistance + Current",'Calculation Sheet'!$D$14="Constant Resistance + Power", 'Calculation Sheet'!$D$14="Constant Resistance + Current + Power")),D29,0)+IF(AND('Calculation Sheet'!$D$13="NO",OR('Calculation Sheet'!$D$14="Constant Current", 'Calculation Sheet'!$D$14="Constant Resistance + Current",'Calculation Sheet'!$D$14="Constant Current + Power", 'Calculation Sheet'!$D$14="Constant Resistance + Current + Power")),E29,0)+IF(AND('Calculation Sheet'!$D$13="NO",OR('Calculation Sheet'!$D$14="Constant Power", 'Calculation Sheet'!$D$14="Constant Resistance + Power",'Calculation Sheet'!$D$14="Constant Current + Power", 'Calculation Sheet'!$D$14="Constant Resistance + Current + Power")),F29,0)</f>
        <v>113.15</v>
      </c>
      <c r="H29" s="34">
        <f>ROUND((12*'Calculation Sheet'!$D$24/(SQRT('SOA Verification'!B29*10^-3))),2)</f>
        <v>136.75</v>
      </c>
      <c r="I29" s="34">
        <f t="shared" si="0"/>
        <v>7.6999999999999904</v>
      </c>
      <c r="K29" s="34">
        <f t="shared" si="1"/>
        <v>7.6999999999999904</v>
      </c>
    </row>
    <row r="30" spans="2:11" x14ac:dyDescent="0.25">
      <c r="B30" s="34">
        <v>7.7999999999999901</v>
      </c>
      <c r="C30" s="35">
        <f>ROUNDUP(('Calculation Sheet'!$D$9)^2*('Calculation Sheet'!$D$10*10^-6)/(2*10^-3*B30),2)</f>
        <v>111.7</v>
      </c>
      <c r="D3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0" s="34">
        <f>ROUNDUP(('Calculation Sheet'!$D$9*'Calculation Sheet'!$D$17*(0.5-('Calculation Sheet'!$D$18/'Calculation Sheet'!$D$9)+(0.5*(('Calculation Sheet'!$D$18^2)/('Calculation Sheet'!$D$9^2))))),2)</f>
        <v>1.84</v>
      </c>
      <c r="F30" s="34">
        <f>ROUNDUP(('Calculation Sheet'!$D$19*(LN('Calculation Sheet'!$D$9/'Calculation Sheet'!$D$20)-1+('Calculation Sheet'!$D$20/'Calculation Sheet'!$D$9))),2)</f>
        <v>3.53</v>
      </c>
      <c r="G30" s="36">
        <f>C30+IF(AND('Calculation Sheet'!$D$13="NO",OR('Calculation Sheet'!$D$14="Constant Resistance", 'Calculation Sheet'!$D$14="Constant Resistance + Current",'Calculation Sheet'!$D$14="Constant Resistance + Power", 'Calculation Sheet'!$D$14="Constant Resistance + Current + Power")),D30,0)+IF(AND('Calculation Sheet'!$D$13="NO",OR('Calculation Sheet'!$D$14="Constant Current", 'Calculation Sheet'!$D$14="Constant Resistance + Current",'Calculation Sheet'!$D$14="Constant Current + Power", 'Calculation Sheet'!$D$14="Constant Resistance + Current + Power")),E30,0)+IF(AND('Calculation Sheet'!$D$13="NO",OR('Calculation Sheet'!$D$14="Constant Power", 'Calculation Sheet'!$D$14="Constant Resistance + Power",'Calculation Sheet'!$D$14="Constant Current + Power", 'Calculation Sheet'!$D$14="Constant Resistance + Current + Power")),F30,0)</f>
        <v>111.7</v>
      </c>
      <c r="H30" s="34">
        <f>ROUND((12*'Calculation Sheet'!$D$24/(SQRT('SOA Verification'!B30*10^-3))),2)</f>
        <v>135.87</v>
      </c>
      <c r="I30" s="34">
        <f t="shared" si="0"/>
        <v>7.7999999999999901</v>
      </c>
      <c r="K30" s="34">
        <f t="shared" si="1"/>
        <v>7.7999999999999901</v>
      </c>
    </row>
    <row r="31" spans="2:11" x14ac:dyDescent="0.25">
      <c r="B31" s="34">
        <v>7.8999999999999897</v>
      </c>
      <c r="C31" s="35">
        <f>ROUNDUP(('Calculation Sheet'!$D$9)^2*('Calculation Sheet'!$D$10*10^-6)/(2*10^-3*B31),2)</f>
        <v>110.28</v>
      </c>
      <c r="D3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1" s="34">
        <f>ROUNDUP(('Calculation Sheet'!$D$9*'Calculation Sheet'!$D$17*(0.5-('Calculation Sheet'!$D$18/'Calculation Sheet'!$D$9)+(0.5*(('Calculation Sheet'!$D$18^2)/('Calculation Sheet'!$D$9^2))))),2)</f>
        <v>1.84</v>
      </c>
      <c r="F31" s="34">
        <f>ROUNDUP(('Calculation Sheet'!$D$19*(LN('Calculation Sheet'!$D$9/'Calculation Sheet'!$D$20)-1+('Calculation Sheet'!$D$20/'Calculation Sheet'!$D$9))),2)</f>
        <v>3.53</v>
      </c>
      <c r="G31" s="36">
        <f>C31+IF(AND('Calculation Sheet'!$D$13="NO",OR('Calculation Sheet'!$D$14="Constant Resistance", 'Calculation Sheet'!$D$14="Constant Resistance + Current",'Calculation Sheet'!$D$14="Constant Resistance + Power", 'Calculation Sheet'!$D$14="Constant Resistance + Current + Power")),D31,0)+IF(AND('Calculation Sheet'!$D$13="NO",OR('Calculation Sheet'!$D$14="Constant Current", 'Calculation Sheet'!$D$14="Constant Resistance + Current",'Calculation Sheet'!$D$14="Constant Current + Power", 'Calculation Sheet'!$D$14="Constant Resistance + Current + Power")),E31,0)+IF(AND('Calculation Sheet'!$D$13="NO",OR('Calculation Sheet'!$D$14="Constant Power", 'Calculation Sheet'!$D$14="Constant Resistance + Power",'Calculation Sheet'!$D$14="Constant Current + Power", 'Calculation Sheet'!$D$14="Constant Resistance + Current + Power")),F31,0)</f>
        <v>110.28</v>
      </c>
      <c r="H31" s="34">
        <f>ROUND((12*'Calculation Sheet'!$D$24/(SQRT('SOA Verification'!B31*10^-3))),2)</f>
        <v>135.01</v>
      </c>
      <c r="I31" s="34">
        <f t="shared" si="0"/>
        <v>7.8999999999999897</v>
      </c>
      <c r="K31" s="34">
        <f t="shared" si="1"/>
        <v>7.8999999999999897</v>
      </c>
    </row>
    <row r="32" spans="2:11" x14ac:dyDescent="0.25">
      <c r="B32" s="34">
        <v>7.9999999999999902</v>
      </c>
      <c r="C32" s="35">
        <f>ROUNDUP(('Calculation Sheet'!$D$9)^2*('Calculation Sheet'!$D$10*10^-6)/(2*10^-3*B32),2)</f>
        <v>108.9</v>
      </c>
      <c r="D3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2" s="34">
        <f>ROUNDUP(('Calculation Sheet'!$D$9*'Calculation Sheet'!$D$17*(0.5-('Calculation Sheet'!$D$18/'Calculation Sheet'!$D$9)+(0.5*(('Calculation Sheet'!$D$18^2)/('Calculation Sheet'!$D$9^2))))),2)</f>
        <v>1.84</v>
      </c>
      <c r="F32" s="34">
        <f>ROUNDUP(('Calculation Sheet'!$D$19*(LN('Calculation Sheet'!$D$9/'Calculation Sheet'!$D$20)-1+('Calculation Sheet'!$D$20/'Calculation Sheet'!$D$9))),2)</f>
        <v>3.53</v>
      </c>
      <c r="G32" s="36">
        <f>C32+IF(AND('Calculation Sheet'!$D$13="NO",OR('Calculation Sheet'!$D$14="Constant Resistance", 'Calculation Sheet'!$D$14="Constant Resistance + Current",'Calculation Sheet'!$D$14="Constant Resistance + Power", 'Calculation Sheet'!$D$14="Constant Resistance + Current + Power")),D32,0)+IF(AND('Calculation Sheet'!$D$13="NO",OR('Calculation Sheet'!$D$14="Constant Current", 'Calculation Sheet'!$D$14="Constant Resistance + Current",'Calculation Sheet'!$D$14="Constant Current + Power", 'Calculation Sheet'!$D$14="Constant Resistance + Current + Power")),E32,0)+IF(AND('Calculation Sheet'!$D$13="NO",OR('Calculation Sheet'!$D$14="Constant Power", 'Calculation Sheet'!$D$14="Constant Resistance + Power",'Calculation Sheet'!$D$14="Constant Current + Power", 'Calculation Sheet'!$D$14="Constant Resistance + Current + Power")),F32,0)</f>
        <v>108.9</v>
      </c>
      <c r="H32" s="34">
        <f>ROUND((12*'Calculation Sheet'!$D$24/(SQRT('SOA Verification'!B32*10^-3))),2)</f>
        <v>134.16</v>
      </c>
      <c r="I32" s="34">
        <f t="shared" si="0"/>
        <v>7.9999999999999902</v>
      </c>
      <c r="K32" s="34">
        <f t="shared" si="1"/>
        <v>7.9999999999999902</v>
      </c>
    </row>
    <row r="33" spans="2:11" x14ac:dyDescent="0.25">
      <c r="B33" s="34">
        <v>8.0999999999999908</v>
      </c>
      <c r="C33" s="35">
        <f>ROUNDUP(('Calculation Sheet'!$D$9)^2*('Calculation Sheet'!$D$10*10^-6)/(2*10^-3*B33),2)</f>
        <v>107.56</v>
      </c>
      <c r="D3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3" s="34">
        <f>ROUNDUP(('Calculation Sheet'!$D$9*'Calculation Sheet'!$D$17*(0.5-('Calculation Sheet'!$D$18/'Calculation Sheet'!$D$9)+(0.5*(('Calculation Sheet'!$D$18^2)/('Calculation Sheet'!$D$9^2))))),2)</f>
        <v>1.84</v>
      </c>
      <c r="F33" s="34">
        <f>ROUNDUP(('Calculation Sheet'!$D$19*(LN('Calculation Sheet'!$D$9/'Calculation Sheet'!$D$20)-1+('Calculation Sheet'!$D$20/'Calculation Sheet'!$D$9))),2)</f>
        <v>3.53</v>
      </c>
      <c r="G33" s="36">
        <f>C33+IF(AND('Calculation Sheet'!$D$13="NO",OR('Calculation Sheet'!$D$14="Constant Resistance", 'Calculation Sheet'!$D$14="Constant Resistance + Current",'Calculation Sheet'!$D$14="Constant Resistance + Power", 'Calculation Sheet'!$D$14="Constant Resistance + Current + Power")),D33,0)+IF(AND('Calculation Sheet'!$D$13="NO",OR('Calculation Sheet'!$D$14="Constant Current", 'Calculation Sheet'!$D$14="Constant Resistance + Current",'Calculation Sheet'!$D$14="Constant Current + Power", 'Calculation Sheet'!$D$14="Constant Resistance + Current + Power")),E33,0)+IF(AND('Calculation Sheet'!$D$13="NO",OR('Calculation Sheet'!$D$14="Constant Power", 'Calculation Sheet'!$D$14="Constant Resistance + Power",'Calculation Sheet'!$D$14="Constant Current + Power", 'Calculation Sheet'!$D$14="Constant Resistance + Current + Power")),F33,0)</f>
        <v>107.56</v>
      </c>
      <c r="H33" s="34">
        <f>ROUND((12*'Calculation Sheet'!$D$24/(SQRT('SOA Verification'!B33*10^-3))),2)</f>
        <v>133.33000000000001</v>
      </c>
      <c r="I33" s="34">
        <f t="shared" si="0"/>
        <v>8.0999999999999908</v>
      </c>
      <c r="K33" s="34">
        <f t="shared" si="1"/>
        <v>8.0999999999999908</v>
      </c>
    </row>
    <row r="34" spans="2:11" x14ac:dyDescent="0.25">
      <c r="B34" s="34">
        <v>8.1999999999999904</v>
      </c>
      <c r="C34" s="35">
        <f>ROUNDUP(('Calculation Sheet'!$D$9)^2*('Calculation Sheet'!$D$10*10^-6)/(2*10^-3*B34),2)</f>
        <v>106.25</v>
      </c>
      <c r="D3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4" s="34">
        <f>ROUNDUP(('Calculation Sheet'!$D$9*'Calculation Sheet'!$D$17*(0.5-('Calculation Sheet'!$D$18/'Calculation Sheet'!$D$9)+(0.5*(('Calculation Sheet'!$D$18^2)/('Calculation Sheet'!$D$9^2))))),2)</f>
        <v>1.84</v>
      </c>
      <c r="F34" s="34">
        <f>ROUNDUP(('Calculation Sheet'!$D$19*(LN('Calculation Sheet'!$D$9/'Calculation Sheet'!$D$20)-1+('Calculation Sheet'!$D$20/'Calculation Sheet'!$D$9))),2)</f>
        <v>3.53</v>
      </c>
      <c r="G34" s="36">
        <f>C34+IF(AND('Calculation Sheet'!$D$13="NO",OR('Calculation Sheet'!$D$14="Constant Resistance", 'Calculation Sheet'!$D$14="Constant Resistance + Current",'Calculation Sheet'!$D$14="Constant Resistance + Power", 'Calculation Sheet'!$D$14="Constant Resistance + Current + Power")),D34,0)+IF(AND('Calculation Sheet'!$D$13="NO",OR('Calculation Sheet'!$D$14="Constant Current", 'Calculation Sheet'!$D$14="Constant Resistance + Current",'Calculation Sheet'!$D$14="Constant Current + Power", 'Calculation Sheet'!$D$14="Constant Resistance + Current + Power")),E34,0)+IF(AND('Calculation Sheet'!$D$13="NO",OR('Calculation Sheet'!$D$14="Constant Power", 'Calculation Sheet'!$D$14="Constant Resistance + Power",'Calculation Sheet'!$D$14="Constant Current + Power", 'Calculation Sheet'!$D$14="Constant Resistance + Current + Power")),F34,0)</f>
        <v>106.25</v>
      </c>
      <c r="H34" s="34">
        <f>ROUND((12*'Calculation Sheet'!$D$24/(SQRT('SOA Verification'!B34*10^-3))),2)</f>
        <v>132.52000000000001</v>
      </c>
      <c r="I34" s="34">
        <f t="shared" si="0"/>
        <v>8.1999999999999904</v>
      </c>
      <c r="K34" s="34">
        <f t="shared" si="1"/>
        <v>8.1999999999999904</v>
      </c>
    </row>
    <row r="35" spans="2:11" x14ac:dyDescent="0.25">
      <c r="B35" s="34">
        <v>8.2999999999999901</v>
      </c>
      <c r="C35" s="35">
        <f>ROUNDUP(('Calculation Sheet'!$D$9)^2*('Calculation Sheet'!$D$10*10^-6)/(2*10^-3*B35),2)</f>
        <v>104.97</v>
      </c>
      <c r="D3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5" s="34">
        <f>ROUNDUP(('Calculation Sheet'!$D$9*'Calculation Sheet'!$D$17*(0.5-('Calculation Sheet'!$D$18/'Calculation Sheet'!$D$9)+(0.5*(('Calculation Sheet'!$D$18^2)/('Calculation Sheet'!$D$9^2))))),2)</f>
        <v>1.84</v>
      </c>
      <c r="F35" s="34">
        <f>ROUNDUP(('Calculation Sheet'!$D$19*(LN('Calculation Sheet'!$D$9/'Calculation Sheet'!$D$20)-1+('Calculation Sheet'!$D$20/'Calculation Sheet'!$D$9))),2)</f>
        <v>3.53</v>
      </c>
      <c r="G35" s="36">
        <f>C35+IF(AND('Calculation Sheet'!$D$13="NO",OR('Calculation Sheet'!$D$14="Constant Resistance", 'Calculation Sheet'!$D$14="Constant Resistance + Current",'Calculation Sheet'!$D$14="Constant Resistance + Power", 'Calculation Sheet'!$D$14="Constant Resistance + Current + Power")),D35,0)+IF(AND('Calculation Sheet'!$D$13="NO",OR('Calculation Sheet'!$D$14="Constant Current", 'Calculation Sheet'!$D$14="Constant Resistance + Current",'Calculation Sheet'!$D$14="Constant Current + Power", 'Calculation Sheet'!$D$14="Constant Resistance + Current + Power")),E35,0)+IF(AND('Calculation Sheet'!$D$13="NO",OR('Calculation Sheet'!$D$14="Constant Power", 'Calculation Sheet'!$D$14="Constant Resistance + Power",'Calculation Sheet'!$D$14="Constant Current + Power", 'Calculation Sheet'!$D$14="Constant Resistance + Current + Power")),F35,0)</f>
        <v>104.97</v>
      </c>
      <c r="H35" s="34">
        <f>ROUND((12*'Calculation Sheet'!$D$24/(SQRT('SOA Verification'!B35*10^-3))),2)</f>
        <v>131.72</v>
      </c>
      <c r="I35" s="34">
        <f t="shared" si="0"/>
        <v>8.2999999999999901</v>
      </c>
      <c r="K35" s="34">
        <f t="shared" si="1"/>
        <v>8.2999999999999901</v>
      </c>
    </row>
    <row r="36" spans="2:11" x14ac:dyDescent="0.25">
      <c r="B36" s="34">
        <v>8.3999999999999897</v>
      </c>
      <c r="C36" s="35">
        <f>ROUNDUP(('Calculation Sheet'!$D$9)^2*('Calculation Sheet'!$D$10*10^-6)/(2*10^-3*B36),2)</f>
        <v>103.72</v>
      </c>
      <c r="D3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6" s="34">
        <f>ROUNDUP(('Calculation Sheet'!$D$9*'Calculation Sheet'!$D$17*(0.5-('Calculation Sheet'!$D$18/'Calculation Sheet'!$D$9)+(0.5*(('Calculation Sheet'!$D$18^2)/('Calculation Sheet'!$D$9^2))))),2)</f>
        <v>1.84</v>
      </c>
      <c r="F36" s="34">
        <f>ROUNDUP(('Calculation Sheet'!$D$19*(LN('Calculation Sheet'!$D$9/'Calculation Sheet'!$D$20)-1+('Calculation Sheet'!$D$20/'Calculation Sheet'!$D$9))),2)</f>
        <v>3.53</v>
      </c>
      <c r="G36" s="36">
        <f>C36+IF(AND('Calculation Sheet'!$D$13="NO",OR('Calculation Sheet'!$D$14="Constant Resistance", 'Calculation Sheet'!$D$14="Constant Resistance + Current",'Calculation Sheet'!$D$14="Constant Resistance + Power", 'Calculation Sheet'!$D$14="Constant Resistance + Current + Power")),D36,0)+IF(AND('Calculation Sheet'!$D$13="NO",OR('Calculation Sheet'!$D$14="Constant Current", 'Calculation Sheet'!$D$14="Constant Resistance + Current",'Calculation Sheet'!$D$14="Constant Current + Power", 'Calculation Sheet'!$D$14="Constant Resistance + Current + Power")),E36,0)+IF(AND('Calculation Sheet'!$D$13="NO",OR('Calculation Sheet'!$D$14="Constant Power", 'Calculation Sheet'!$D$14="Constant Resistance + Power",'Calculation Sheet'!$D$14="Constant Current + Power", 'Calculation Sheet'!$D$14="Constant Resistance + Current + Power")),F36,0)</f>
        <v>103.72</v>
      </c>
      <c r="H36" s="34">
        <f>ROUND((12*'Calculation Sheet'!$D$24/(SQRT('SOA Verification'!B36*10^-3))),2)</f>
        <v>130.93</v>
      </c>
      <c r="I36" s="34">
        <f t="shared" si="0"/>
        <v>8.3999999999999897</v>
      </c>
      <c r="K36" s="34">
        <f t="shared" si="1"/>
        <v>8.3999999999999897</v>
      </c>
    </row>
    <row r="37" spans="2:11" x14ac:dyDescent="0.25">
      <c r="B37" s="34">
        <v>8.4999999999999893</v>
      </c>
      <c r="C37" s="35">
        <f>ROUNDUP(('Calculation Sheet'!$D$9)^2*('Calculation Sheet'!$D$10*10^-6)/(2*10^-3*B37),2)</f>
        <v>102.5</v>
      </c>
      <c r="D3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7" s="34">
        <f>ROUNDUP(('Calculation Sheet'!$D$9*'Calculation Sheet'!$D$17*(0.5-('Calculation Sheet'!$D$18/'Calculation Sheet'!$D$9)+(0.5*(('Calculation Sheet'!$D$18^2)/('Calculation Sheet'!$D$9^2))))),2)</f>
        <v>1.84</v>
      </c>
      <c r="F37" s="34">
        <f>ROUNDUP(('Calculation Sheet'!$D$19*(LN('Calculation Sheet'!$D$9/'Calculation Sheet'!$D$20)-1+('Calculation Sheet'!$D$20/'Calculation Sheet'!$D$9))),2)</f>
        <v>3.53</v>
      </c>
      <c r="G37" s="36">
        <f>C37+IF(AND('Calculation Sheet'!$D$13="NO",OR('Calculation Sheet'!$D$14="Constant Resistance", 'Calculation Sheet'!$D$14="Constant Resistance + Current",'Calculation Sheet'!$D$14="Constant Resistance + Power", 'Calculation Sheet'!$D$14="Constant Resistance + Current + Power")),D37,0)+IF(AND('Calculation Sheet'!$D$13="NO",OR('Calculation Sheet'!$D$14="Constant Current", 'Calculation Sheet'!$D$14="Constant Resistance + Current",'Calculation Sheet'!$D$14="Constant Current + Power", 'Calculation Sheet'!$D$14="Constant Resistance + Current + Power")),E37,0)+IF(AND('Calculation Sheet'!$D$13="NO",OR('Calculation Sheet'!$D$14="Constant Power", 'Calculation Sheet'!$D$14="Constant Resistance + Power",'Calculation Sheet'!$D$14="Constant Current + Power", 'Calculation Sheet'!$D$14="Constant Resistance + Current + Power")),F37,0)</f>
        <v>102.5</v>
      </c>
      <c r="H37" s="34">
        <f>ROUND((12*'Calculation Sheet'!$D$24/(SQRT('SOA Verification'!B37*10^-3))),2)</f>
        <v>130.16</v>
      </c>
      <c r="I37" s="34">
        <f t="shared" si="0"/>
        <v>8.4999999999999893</v>
      </c>
      <c r="K37" s="34">
        <f t="shared" si="1"/>
        <v>8.4999999999999893</v>
      </c>
    </row>
    <row r="38" spans="2:11" x14ac:dyDescent="0.25">
      <c r="B38" s="34">
        <v>8.5999999999999908</v>
      </c>
      <c r="C38" s="35">
        <f>ROUNDUP(('Calculation Sheet'!$D$9)^2*('Calculation Sheet'!$D$10*10^-6)/(2*10^-3*B38),2)</f>
        <v>101.31</v>
      </c>
      <c r="D3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8" s="34">
        <f>ROUNDUP(('Calculation Sheet'!$D$9*'Calculation Sheet'!$D$17*(0.5-('Calculation Sheet'!$D$18/'Calculation Sheet'!$D$9)+(0.5*(('Calculation Sheet'!$D$18^2)/('Calculation Sheet'!$D$9^2))))),2)</f>
        <v>1.84</v>
      </c>
      <c r="F38" s="34">
        <f>ROUNDUP(('Calculation Sheet'!$D$19*(LN('Calculation Sheet'!$D$9/'Calculation Sheet'!$D$20)-1+('Calculation Sheet'!$D$20/'Calculation Sheet'!$D$9))),2)</f>
        <v>3.53</v>
      </c>
      <c r="G38" s="36">
        <f>C38+IF(AND('Calculation Sheet'!$D$13="NO",OR('Calculation Sheet'!$D$14="Constant Resistance", 'Calculation Sheet'!$D$14="Constant Resistance + Current",'Calculation Sheet'!$D$14="Constant Resistance + Power", 'Calculation Sheet'!$D$14="Constant Resistance + Current + Power")),D38,0)+IF(AND('Calculation Sheet'!$D$13="NO",OR('Calculation Sheet'!$D$14="Constant Current", 'Calculation Sheet'!$D$14="Constant Resistance + Current",'Calculation Sheet'!$D$14="Constant Current + Power", 'Calculation Sheet'!$D$14="Constant Resistance + Current + Power")),E38,0)+IF(AND('Calculation Sheet'!$D$13="NO",OR('Calculation Sheet'!$D$14="Constant Power", 'Calculation Sheet'!$D$14="Constant Resistance + Power",'Calculation Sheet'!$D$14="Constant Current + Power", 'Calculation Sheet'!$D$14="Constant Resistance + Current + Power")),F38,0)</f>
        <v>101.31</v>
      </c>
      <c r="H38" s="34">
        <f>ROUND((12*'Calculation Sheet'!$D$24/(SQRT('SOA Verification'!B38*10^-3))),2)</f>
        <v>129.4</v>
      </c>
      <c r="I38" s="34">
        <f t="shared" si="0"/>
        <v>8.5999999999999908</v>
      </c>
      <c r="K38" s="34">
        <f t="shared" si="1"/>
        <v>8.5999999999999908</v>
      </c>
    </row>
    <row r="39" spans="2:11" x14ac:dyDescent="0.25">
      <c r="B39" s="34">
        <v>8.6999999999999904</v>
      </c>
      <c r="C39" s="35">
        <f>ROUNDUP(('Calculation Sheet'!$D$9)^2*('Calculation Sheet'!$D$10*10^-6)/(2*10^-3*B39),2)</f>
        <v>100.14</v>
      </c>
      <c r="D3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9" s="34">
        <f>ROUNDUP(('Calculation Sheet'!$D$9*'Calculation Sheet'!$D$17*(0.5-('Calculation Sheet'!$D$18/'Calculation Sheet'!$D$9)+(0.5*(('Calculation Sheet'!$D$18^2)/('Calculation Sheet'!$D$9^2))))),2)</f>
        <v>1.84</v>
      </c>
      <c r="F39" s="34">
        <f>ROUNDUP(('Calculation Sheet'!$D$19*(LN('Calculation Sheet'!$D$9/'Calculation Sheet'!$D$20)-1+('Calculation Sheet'!$D$20/'Calculation Sheet'!$D$9))),2)</f>
        <v>3.53</v>
      </c>
      <c r="G39" s="36">
        <f>C39+IF(AND('Calculation Sheet'!$D$13="NO",OR('Calculation Sheet'!$D$14="Constant Resistance", 'Calculation Sheet'!$D$14="Constant Resistance + Current",'Calculation Sheet'!$D$14="Constant Resistance + Power", 'Calculation Sheet'!$D$14="Constant Resistance + Current + Power")),D39,0)+IF(AND('Calculation Sheet'!$D$13="NO",OR('Calculation Sheet'!$D$14="Constant Current", 'Calculation Sheet'!$D$14="Constant Resistance + Current",'Calculation Sheet'!$D$14="Constant Current + Power", 'Calculation Sheet'!$D$14="Constant Resistance + Current + Power")),E39,0)+IF(AND('Calculation Sheet'!$D$13="NO",OR('Calculation Sheet'!$D$14="Constant Power", 'Calculation Sheet'!$D$14="Constant Resistance + Power",'Calculation Sheet'!$D$14="Constant Current + Power", 'Calculation Sheet'!$D$14="Constant Resistance + Current + Power")),F39,0)</f>
        <v>100.14</v>
      </c>
      <c r="H39" s="34">
        <f>ROUND((12*'Calculation Sheet'!$D$24/(SQRT('SOA Verification'!B39*10^-3))),2)</f>
        <v>128.65</v>
      </c>
      <c r="I39" s="34">
        <f t="shared" si="0"/>
        <v>8.6999999999999904</v>
      </c>
      <c r="K39" s="34">
        <f t="shared" si="1"/>
        <v>8.6999999999999904</v>
      </c>
    </row>
    <row r="40" spans="2:11" x14ac:dyDescent="0.25">
      <c r="B40" s="34">
        <v>8.7999999999999901</v>
      </c>
      <c r="C40" s="35">
        <f>ROUNDUP(('Calculation Sheet'!$D$9)^2*('Calculation Sheet'!$D$10*10^-6)/(2*10^-3*B40),2)</f>
        <v>99.01</v>
      </c>
      <c r="D4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0" s="34">
        <f>ROUNDUP(('Calculation Sheet'!$D$9*'Calculation Sheet'!$D$17*(0.5-('Calculation Sheet'!$D$18/'Calculation Sheet'!$D$9)+(0.5*(('Calculation Sheet'!$D$18^2)/('Calculation Sheet'!$D$9^2))))),2)</f>
        <v>1.84</v>
      </c>
      <c r="F40" s="34">
        <f>ROUNDUP(('Calculation Sheet'!$D$19*(LN('Calculation Sheet'!$D$9/'Calculation Sheet'!$D$20)-1+('Calculation Sheet'!$D$20/'Calculation Sheet'!$D$9))),2)</f>
        <v>3.53</v>
      </c>
      <c r="G40" s="36">
        <f>C40+IF(AND('Calculation Sheet'!$D$13="NO",OR('Calculation Sheet'!$D$14="Constant Resistance", 'Calculation Sheet'!$D$14="Constant Resistance + Current",'Calculation Sheet'!$D$14="Constant Resistance + Power", 'Calculation Sheet'!$D$14="Constant Resistance + Current + Power")),D40,0)+IF(AND('Calculation Sheet'!$D$13="NO",OR('Calculation Sheet'!$D$14="Constant Current", 'Calculation Sheet'!$D$14="Constant Resistance + Current",'Calculation Sheet'!$D$14="Constant Current + Power", 'Calculation Sheet'!$D$14="Constant Resistance + Current + Power")),E40,0)+IF(AND('Calculation Sheet'!$D$13="NO",OR('Calculation Sheet'!$D$14="Constant Power", 'Calculation Sheet'!$D$14="Constant Resistance + Power",'Calculation Sheet'!$D$14="Constant Current + Power", 'Calculation Sheet'!$D$14="Constant Resistance + Current + Power")),F40,0)</f>
        <v>99.01</v>
      </c>
      <c r="H40" s="34">
        <f>ROUND((12*'Calculation Sheet'!$D$24/(SQRT('SOA Verification'!B40*10^-3))),2)</f>
        <v>127.92</v>
      </c>
      <c r="I40" s="34">
        <f t="shared" si="0"/>
        <v>8.7999999999999901</v>
      </c>
      <c r="K40" s="34">
        <f t="shared" si="1"/>
        <v>8.7999999999999901</v>
      </c>
    </row>
    <row r="41" spans="2:11" x14ac:dyDescent="0.25">
      <c r="B41" s="34">
        <v>8.8999999999999897</v>
      </c>
      <c r="C41" s="35">
        <f>ROUNDUP(('Calculation Sheet'!$D$9)^2*('Calculation Sheet'!$D$10*10^-6)/(2*10^-3*B41),2)</f>
        <v>97.89</v>
      </c>
      <c r="D4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1" s="34">
        <f>ROUNDUP(('Calculation Sheet'!$D$9*'Calculation Sheet'!$D$17*(0.5-('Calculation Sheet'!$D$18/'Calculation Sheet'!$D$9)+(0.5*(('Calculation Sheet'!$D$18^2)/('Calculation Sheet'!$D$9^2))))),2)</f>
        <v>1.84</v>
      </c>
      <c r="F41" s="34">
        <f>ROUNDUP(('Calculation Sheet'!$D$19*(LN('Calculation Sheet'!$D$9/'Calculation Sheet'!$D$20)-1+('Calculation Sheet'!$D$20/'Calculation Sheet'!$D$9))),2)</f>
        <v>3.53</v>
      </c>
      <c r="G41" s="36">
        <f>C41+IF(AND('Calculation Sheet'!$D$13="NO",OR('Calculation Sheet'!$D$14="Constant Resistance", 'Calculation Sheet'!$D$14="Constant Resistance + Current",'Calculation Sheet'!$D$14="Constant Resistance + Power", 'Calculation Sheet'!$D$14="Constant Resistance + Current + Power")),D41,0)+IF(AND('Calculation Sheet'!$D$13="NO",OR('Calculation Sheet'!$D$14="Constant Current", 'Calculation Sheet'!$D$14="Constant Resistance + Current",'Calculation Sheet'!$D$14="Constant Current + Power", 'Calculation Sheet'!$D$14="Constant Resistance + Current + Power")),E41,0)+IF(AND('Calculation Sheet'!$D$13="NO",OR('Calculation Sheet'!$D$14="Constant Power", 'Calculation Sheet'!$D$14="Constant Resistance + Power",'Calculation Sheet'!$D$14="Constant Current + Power", 'Calculation Sheet'!$D$14="Constant Resistance + Current + Power")),F41,0)</f>
        <v>97.89</v>
      </c>
      <c r="H41" s="34">
        <f>ROUND((12*'Calculation Sheet'!$D$24/(SQRT('SOA Verification'!B41*10^-3))),2)</f>
        <v>127.2</v>
      </c>
      <c r="I41" s="34">
        <f t="shared" si="0"/>
        <v>8.8999999999999897</v>
      </c>
      <c r="K41" s="34">
        <f t="shared" si="1"/>
        <v>8.8999999999999897</v>
      </c>
    </row>
    <row r="42" spans="2:11" x14ac:dyDescent="0.25">
      <c r="B42" s="34">
        <v>8.9999999999999893</v>
      </c>
      <c r="C42" s="35">
        <f>ROUNDUP(('Calculation Sheet'!$D$9)^2*('Calculation Sheet'!$D$10*10^-6)/(2*10^-3*B42),2)</f>
        <v>96.81</v>
      </c>
      <c r="D4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2" s="34">
        <f>ROUNDUP(('Calculation Sheet'!$D$9*'Calculation Sheet'!$D$17*(0.5-('Calculation Sheet'!$D$18/'Calculation Sheet'!$D$9)+(0.5*(('Calculation Sheet'!$D$18^2)/('Calculation Sheet'!$D$9^2))))),2)</f>
        <v>1.84</v>
      </c>
      <c r="F42" s="34">
        <f>ROUNDUP(('Calculation Sheet'!$D$19*(LN('Calculation Sheet'!$D$9/'Calculation Sheet'!$D$20)-1+('Calculation Sheet'!$D$20/'Calculation Sheet'!$D$9))),2)</f>
        <v>3.53</v>
      </c>
      <c r="G42" s="36">
        <f>C42+IF(AND('Calculation Sheet'!$D$13="NO",OR('Calculation Sheet'!$D$14="Constant Resistance", 'Calculation Sheet'!$D$14="Constant Resistance + Current",'Calculation Sheet'!$D$14="Constant Resistance + Power", 'Calculation Sheet'!$D$14="Constant Resistance + Current + Power")),D42,0)+IF(AND('Calculation Sheet'!$D$13="NO",OR('Calculation Sheet'!$D$14="Constant Current", 'Calculation Sheet'!$D$14="Constant Resistance + Current",'Calculation Sheet'!$D$14="Constant Current + Power", 'Calculation Sheet'!$D$14="Constant Resistance + Current + Power")),E42,0)+IF(AND('Calculation Sheet'!$D$13="NO",OR('Calculation Sheet'!$D$14="Constant Power", 'Calculation Sheet'!$D$14="Constant Resistance + Power",'Calculation Sheet'!$D$14="Constant Current + Power", 'Calculation Sheet'!$D$14="Constant Resistance + Current + Power")),F42,0)</f>
        <v>96.81</v>
      </c>
      <c r="H42" s="34">
        <f>ROUND((12*'Calculation Sheet'!$D$24/(SQRT('SOA Verification'!B42*10^-3))),2)</f>
        <v>126.49</v>
      </c>
      <c r="I42" s="34">
        <f t="shared" si="0"/>
        <v>8.9999999999999893</v>
      </c>
      <c r="K42" s="34">
        <f t="shared" si="1"/>
        <v>8.9999999999999893</v>
      </c>
    </row>
    <row r="43" spans="2:11" x14ac:dyDescent="0.25">
      <c r="B43" s="34">
        <v>9.0999999999999908</v>
      </c>
      <c r="C43" s="35">
        <f>ROUNDUP(('Calculation Sheet'!$D$9)^2*('Calculation Sheet'!$D$10*10^-6)/(2*10^-3*B43),2)</f>
        <v>95.740000000000009</v>
      </c>
      <c r="D4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3" s="34">
        <f>ROUNDUP(('Calculation Sheet'!$D$9*'Calculation Sheet'!$D$17*(0.5-('Calculation Sheet'!$D$18/'Calculation Sheet'!$D$9)+(0.5*(('Calculation Sheet'!$D$18^2)/('Calculation Sheet'!$D$9^2))))),2)</f>
        <v>1.84</v>
      </c>
      <c r="F43" s="34">
        <f>ROUNDUP(('Calculation Sheet'!$D$19*(LN('Calculation Sheet'!$D$9/'Calculation Sheet'!$D$20)-1+('Calculation Sheet'!$D$20/'Calculation Sheet'!$D$9))),2)</f>
        <v>3.53</v>
      </c>
      <c r="G43" s="36">
        <f>C43+IF(AND('Calculation Sheet'!$D$13="NO",OR('Calculation Sheet'!$D$14="Constant Resistance", 'Calculation Sheet'!$D$14="Constant Resistance + Current",'Calculation Sheet'!$D$14="Constant Resistance + Power", 'Calculation Sheet'!$D$14="Constant Resistance + Current + Power")),D43,0)+IF(AND('Calculation Sheet'!$D$13="NO",OR('Calculation Sheet'!$D$14="Constant Current", 'Calculation Sheet'!$D$14="Constant Resistance + Current",'Calculation Sheet'!$D$14="Constant Current + Power", 'Calculation Sheet'!$D$14="Constant Resistance + Current + Power")),E43,0)+IF(AND('Calculation Sheet'!$D$13="NO",OR('Calculation Sheet'!$D$14="Constant Power", 'Calculation Sheet'!$D$14="Constant Resistance + Power",'Calculation Sheet'!$D$14="Constant Current + Power", 'Calculation Sheet'!$D$14="Constant Resistance + Current + Power")),F43,0)</f>
        <v>95.740000000000009</v>
      </c>
      <c r="H43" s="34">
        <f>ROUND((12*'Calculation Sheet'!$D$24/(SQRT('SOA Verification'!B43*10^-3))),2)</f>
        <v>125.79</v>
      </c>
      <c r="I43" s="34">
        <f t="shared" si="0"/>
        <v>9.0999999999999908</v>
      </c>
      <c r="K43" s="34">
        <f t="shared" si="1"/>
        <v>9.0999999999999908</v>
      </c>
    </row>
    <row r="44" spans="2:11" x14ac:dyDescent="0.25">
      <c r="B44" s="34">
        <v>9.1999999999999904</v>
      </c>
      <c r="C44" s="35">
        <f>ROUNDUP(('Calculation Sheet'!$D$9)^2*('Calculation Sheet'!$D$10*10^-6)/(2*10^-3*B44),2)</f>
        <v>94.7</v>
      </c>
      <c r="D4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4" s="34">
        <f>ROUNDUP(('Calculation Sheet'!$D$9*'Calculation Sheet'!$D$17*(0.5-('Calculation Sheet'!$D$18/'Calculation Sheet'!$D$9)+(0.5*(('Calculation Sheet'!$D$18^2)/('Calculation Sheet'!$D$9^2))))),2)</f>
        <v>1.84</v>
      </c>
      <c r="F44" s="34">
        <f>ROUNDUP(('Calculation Sheet'!$D$19*(LN('Calculation Sheet'!$D$9/'Calculation Sheet'!$D$20)-1+('Calculation Sheet'!$D$20/'Calculation Sheet'!$D$9))),2)</f>
        <v>3.53</v>
      </c>
      <c r="G44" s="36">
        <f>C44+IF(AND('Calculation Sheet'!$D$13="NO",OR('Calculation Sheet'!$D$14="Constant Resistance", 'Calculation Sheet'!$D$14="Constant Resistance + Current",'Calculation Sheet'!$D$14="Constant Resistance + Power", 'Calculation Sheet'!$D$14="Constant Resistance + Current + Power")),D44,0)+IF(AND('Calculation Sheet'!$D$13="NO",OR('Calculation Sheet'!$D$14="Constant Current", 'Calculation Sheet'!$D$14="Constant Resistance + Current",'Calculation Sheet'!$D$14="Constant Current + Power", 'Calculation Sheet'!$D$14="Constant Resistance + Current + Power")),E44,0)+IF(AND('Calculation Sheet'!$D$13="NO",OR('Calculation Sheet'!$D$14="Constant Power", 'Calculation Sheet'!$D$14="Constant Resistance + Power",'Calculation Sheet'!$D$14="Constant Current + Power", 'Calculation Sheet'!$D$14="Constant Resistance + Current + Power")),F44,0)</f>
        <v>94.7</v>
      </c>
      <c r="H44" s="34">
        <f>ROUND((12*'Calculation Sheet'!$D$24/(SQRT('SOA Verification'!B44*10^-3))),2)</f>
        <v>125.11</v>
      </c>
      <c r="I44" s="34">
        <f t="shared" si="0"/>
        <v>9.1999999999999904</v>
      </c>
      <c r="K44" s="34">
        <f t="shared" si="1"/>
        <v>9.1999999999999904</v>
      </c>
    </row>
    <row r="45" spans="2:11" x14ac:dyDescent="0.25">
      <c r="B45" s="34">
        <v>9.2999999999999794</v>
      </c>
      <c r="C45" s="35">
        <f>ROUNDUP(('Calculation Sheet'!$D$9)^2*('Calculation Sheet'!$D$10*10^-6)/(2*10^-3*B45),2)</f>
        <v>93.68</v>
      </c>
      <c r="D4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5" s="34">
        <f>ROUNDUP(('Calculation Sheet'!$D$9*'Calculation Sheet'!$D$17*(0.5-('Calculation Sheet'!$D$18/'Calculation Sheet'!$D$9)+(0.5*(('Calculation Sheet'!$D$18^2)/('Calculation Sheet'!$D$9^2))))),2)</f>
        <v>1.84</v>
      </c>
      <c r="F45" s="34">
        <f>ROUNDUP(('Calculation Sheet'!$D$19*(LN('Calculation Sheet'!$D$9/'Calculation Sheet'!$D$20)-1+('Calculation Sheet'!$D$20/'Calculation Sheet'!$D$9))),2)</f>
        <v>3.53</v>
      </c>
      <c r="G45" s="36">
        <f>C45+IF(AND('Calculation Sheet'!$D$13="NO",OR('Calculation Sheet'!$D$14="Constant Resistance", 'Calculation Sheet'!$D$14="Constant Resistance + Current",'Calculation Sheet'!$D$14="Constant Resistance + Power", 'Calculation Sheet'!$D$14="Constant Resistance + Current + Power")),D45,0)+IF(AND('Calculation Sheet'!$D$13="NO",OR('Calculation Sheet'!$D$14="Constant Current", 'Calculation Sheet'!$D$14="Constant Resistance + Current",'Calculation Sheet'!$D$14="Constant Current + Power", 'Calculation Sheet'!$D$14="Constant Resistance + Current + Power")),E45,0)+IF(AND('Calculation Sheet'!$D$13="NO",OR('Calculation Sheet'!$D$14="Constant Power", 'Calculation Sheet'!$D$14="Constant Resistance + Power",'Calculation Sheet'!$D$14="Constant Current + Power", 'Calculation Sheet'!$D$14="Constant Resistance + Current + Power")),F45,0)</f>
        <v>93.68</v>
      </c>
      <c r="H45" s="34">
        <f>ROUND((12*'Calculation Sheet'!$D$24/(SQRT('SOA Verification'!B45*10^-3))),2)</f>
        <v>124.43</v>
      </c>
      <c r="I45" s="34">
        <f t="shared" si="0"/>
        <v>9.2999999999999794</v>
      </c>
      <c r="K45" s="34">
        <f t="shared" si="1"/>
        <v>9.2999999999999794</v>
      </c>
    </row>
    <row r="46" spans="2:11" x14ac:dyDescent="0.25">
      <c r="B46" s="34">
        <v>9.3999999999999808</v>
      </c>
      <c r="C46" s="35">
        <f>ROUNDUP(('Calculation Sheet'!$D$9)^2*('Calculation Sheet'!$D$10*10^-6)/(2*10^-3*B46),2)</f>
        <v>92.690000000000012</v>
      </c>
      <c r="D4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6" s="34">
        <f>ROUNDUP(('Calculation Sheet'!$D$9*'Calculation Sheet'!$D$17*(0.5-('Calculation Sheet'!$D$18/'Calculation Sheet'!$D$9)+(0.5*(('Calculation Sheet'!$D$18^2)/('Calculation Sheet'!$D$9^2))))),2)</f>
        <v>1.84</v>
      </c>
      <c r="F46" s="34">
        <f>ROUNDUP(('Calculation Sheet'!$D$19*(LN('Calculation Sheet'!$D$9/'Calculation Sheet'!$D$20)-1+('Calculation Sheet'!$D$20/'Calculation Sheet'!$D$9))),2)</f>
        <v>3.53</v>
      </c>
      <c r="G46" s="36">
        <f>C46+IF(AND('Calculation Sheet'!$D$13="NO",OR('Calculation Sheet'!$D$14="Constant Resistance", 'Calculation Sheet'!$D$14="Constant Resistance + Current",'Calculation Sheet'!$D$14="Constant Resistance + Power", 'Calculation Sheet'!$D$14="Constant Resistance + Current + Power")),D46,0)+IF(AND('Calculation Sheet'!$D$13="NO",OR('Calculation Sheet'!$D$14="Constant Current", 'Calculation Sheet'!$D$14="Constant Resistance + Current",'Calculation Sheet'!$D$14="Constant Current + Power", 'Calculation Sheet'!$D$14="Constant Resistance + Current + Power")),E46,0)+IF(AND('Calculation Sheet'!$D$13="NO",OR('Calculation Sheet'!$D$14="Constant Power", 'Calculation Sheet'!$D$14="Constant Resistance + Power",'Calculation Sheet'!$D$14="Constant Current + Power", 'Calculation Sheet'!$D$14="Constant Resistance + Current + Power")),F46,0)</f>
        <v>92.690000000000012</v>
      </c>
      <c r="H46" s="34">
        <f>ROUND((12*'Calculation Sheet'!$D$24/(SQRT('SOA Verification'!B46*10^-3))),2)</f>
        <v>123.77</v>
      </c>
      <c r="I46" s="34">
        <f t="shared" si="0"/>
        <v>9.3999999999999808</v>
      </c>
      <c r="K46" s="34">
        <f t="shared" si="1"/>
        <v>9.3999999999999808</v>
      </c>
    </row>
    <row r="47" spans="2:11" x14ac:dyDescent="0.25">
      <c r="B47" s="34">
        <v>9.4999999999999805</v>
      </c>
      <c r="C47" s="35">
        <f>ROUNDUP(('Calculation Sheet'!$D$9)^2*('Calculation Sheet'!$D$10*10^-6)/(2*10^-3*B47),2)</f>
        <v>91.710000000000008</v>
      </c>
      <c r="D4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7" s="34">
        <f>ROUNDUP(('Calculation Sheet'!$D$9*'Calculation Sheet'!$D$17*(0.5-('Calculation Sheet'!$D$18/'Calculation Sheet'!$D$9)+(0.5*(('Calculation Sheet'!$D$18^2)/('Calculation Sheet'!$D$9^2))))),2)</f>
        <v>1.84</v>
      </c>
      <c r="F47" s="34">
        <f>ROUNDUP(('Calculation Sheet'!$D$19*(LN('Calculation Sheet'!$D$9/'Calculation Sheet'!$D$20)-1+('Calculation Sheet'!$D$20/'Calculation Sheet'!$D$9))),2)</f>
        <v>3.53</v>
      </c>
      <c r="G47" s="36">
        <f>C47+IF(AND('Calculation Sheet'!$D$13="NO",OR('Calculation Sheet'!$D$14="Constant Resistance", 'Calculation Sheet'!$D$14="Constant Resistance + Current",'Calculation Sheet'!$D$14="Constant Resistance + Power", 'Calculation Sheet'!$D$14="Constant Resistance + Current + Power")),D47,0)+IF(AND('Calculation Sheet'!$D$13="NO",OR('Calculation Sheet'!$D$14="Constant Current", 'Calculation Sheet'!$D$14="Constant Resistance + Current",'Calculation Sheet'!$D$14="Constant Current + Power", 'Calculation Sheet'!$D$14="Constant Resistance + Current + Power")),E47,0)+IF(AND('Calculation Sheet'!$D$13="NO",OR('Calculation Sheet'!$D$14="Constant Power", 'Calculation Sheet'!$D$14="Constant Resistance + Power",'Calculation Sheet'!$D$14="Constant Current + Power", 'Calculation Sheet'!$D$14="Constant Resistance + Current + Power")),F47,0)</f>
        <v>91.710000000000008</v>
      </c>
      <c r="H47" s="34">
        <f>ROUND((12*'Calculation Sheet'!$D$24/(SQRT('SOA Verification'!B47*10^-3))),2)</f>
        <v>123.12</v>
      </c>
      <c r="I47" s="34">
        <f t="shared" si="0"/>
        <v>9.4999999999999805</v>
      </c>
      <c r="K47" s="34">
        <f t="shared" si="1"/>
        <v>9.4999999999999805</v>
      </c>
    </row>
    <row r="48" spans="2:11" x14ac:dyDescent="0.25">
      <c r="B48" s="34">
        <v>9.5999999999999801</v>
      </c>
      <c r="C48" s="35">
        <f>ROUNDUP(('Calculation Sheet'!$D$9)^2*('Calculation Sheet'!$D$10*10^-6)/(2*10^-3*B48),2)</f>
        <v>90.76</v>
      </c>
      <c r="D4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8" s="34">
        <f>ROUNDUP(('Calculation Sheet'!$D$9*'Calculation Sheet'!$D$17*(0.5-('Calculation Sheet'!$D$18/'Calculation Sheet'!$D$9)+(0.5*(('Calculation Sheet'!$D$18^2)/('Calculation Sheet'!$D$9^2))))),2)</f>
        <v>1.84</v>
      </c>
      <c r="F48" s="34">
        <f>ROUNDUP(('Calculation Sheet'!$D$19*(LN('Calculation Sheet'!$D$9/'Calculation Sheet'!$D$20)-1+('Calculation Sheet'!$D$20/'Calculation Sheet'!$D$9))),2)</f>
        <v>3.53</v>
      </c>
      <c r="G48" s="36">
        <f>C48+IF(AND('Calculation Sheet'!$D$13="NO",OR('Calculation Sheet'!$D$14="Constant Resistance", 'Calculation Sheet'!$D$14="Constant Resistance + Current",'Calculation Sheet'!$D$14="Constant Resistance + Power", 'Calculation Sheet'!$D$14="Constant Resistance + Current + Power")),D48,0)+IF(AND('Calculation Sheet'!$D$13="NO",OR('Calculation Sheet'!$D$14="Constant Current", 'Calculation Sheet'!$D$14="Constant Resistance + Current",'Calculation Sheet'!$D$14="Constant Current + Power", 'Calculation Sheet'!$D$14="Constant Resistance + Current + Power")),E48,0)+IF(AND('Calculation Sheet'!$D$13="NO",OR('Calculation Sheet'!$D$14="Constant Power", 'Calculation Sheet'!$D$14="Constant Resistance + Power",'Calculation Sheet'!$D$14="Constant Current + Power", 'Calculation Sheet'!$D$14="Constant Resistance + Current + Power")),F48,0)</f>
        <v>90.76</v>
      </c>
      <c r="H48" s="34">
        <f>ROUND((12*'Calculation Sheet'!$D$24/(SQRT('SOA Verification'!B48*10^-3))),2)</f>
        <v>122.47</v>
      </c>
      <c r="I48" s="34">
        <f t="shared" si="0"/>
        <v>9.5999999999999801</v>
      </c>
      <c r="K48" s="34">
        <f t="shared" si="1"/>
        <v>9.5999999999999801</v>
      </c>
    </row>
    <row r="49" spans="2:11" x14ac:dyDescent="0.25">
      <c r="B49" s="34">
        <v>9.6999999999999797</v>
      </c>
      <c r="C49" s="35">
        <f>ROUNDUP(('Calculation Sheet'!$D$9)^2*('Calculation Sheet'!$D$10*10^-6)/(2*10^-3*B49),2)</f>
        <v>89.820000000000007</v>
      </c>
      <c r="D4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9" s="34">
        <f>ROUNDUP(('Calculation Sheet'!$D$9*'Calculation Sheet'!$D$17*(0.5-('Calculation Sheet'!$D$18/'Calculation Sheet'!$D$9)+(0.5*(('Calculation Sheet'!$D$18^2)/('Calculation Sheet'!$D$9^2))))),2)</f>
        <v>1.84</v>
      </c>
      <c r="F49" s="34">
        <f>ROUNDUP(('Calculation Sheet'!$D$19*(LN('Calculation Sheet'!$D$9/'Calculation Sheet'!$D$20)-1+('Calculation Sheet'!$D$20/'Calculation Sheet'!$D$9))),2)</f>
        <v>3.53</v>
      </c>
      <c r="G49" s="36">
        <f>C49+IF(AND('Calculation Sheet'!$D$13="NO",OR('Calculation Sheet'!$D$14="Constant Resistance", 'Calculation Sheet'!$D$14="Constant Resistance + Current",'Calculation Sheet'!$D$14="Constant Resistance + Power", 'Calculation Sheet'!$D$14="Constant Resistance + Current + Power")),D49,0)+IF(AND('Calculation Sheet'!$D$13="NO",OR('Calculation Sheet'!$D$14="Constant Current", 'Calculation Sheet'!$D$14="Constant Resistance + Current",'Calculation Sheet'!$D$14="Constant Current + Power", 'Calculation Sheet'!$D$14="Constant Resistance + Current + Power")),E49,0)+IF(AND('Calculation Sheet'!$D$13="NO",OR('Calculation Sheet'!$D$14="Constant Power", 'Calculation Sheet'!$D$14="Constant Resistance + Power",'Calculation Sheet'!$D$14="Constant Current + Power", 'Calculation Sheet'!$D$14="Constant Resistance + Current + Power")),F49,0)</f>
        <v>89.820000000000007</v>
      </c>
      <c r="H49" s="34">
        <f>ROUND((12*'Calculation Sheet'!$D$24/(SQRT('SOA Verification'!B49*10^-3))),2)</f>
        <v>121.84</v>
      </c>
      <c r="I49" s="34">
        <f t="shared" si="0"/>
        <v>9.6999999999999797</v>
      </c>
      <c r="K49" s="34">
        <f t="shared" si="1"/>
        <v>9.6999999999999797</v>
      </c>
    </row>
    <row r="50" spans="2:11" x14ac:dyDescent="0.25">
      <c r="B50" s="34">
        <v>9.7999999999999794</v>
      </c>
      <c r="C50" s="35">
        <f>ROUNDUP(('Calculation Sheet'!$D$9)^2*('Calculation Sheet'!$D$10*10^-6)/(2*10^-3*B50),2)</f>
        <v>88.9</v>
      </c>
      <c r="D5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0" s="34">
        <f>ROUNDUP(('Calculation Sheet'!$D$9*'Calculation Sheet'!$D$17*(0.5-('Calculation Sheet'!$D$18/'Calculation Sheet'!$D$9)+(0.5*(('Calculation Sheet'!$D$18^2)/('Calculation Sheet'!$D$9^2))))),2)</f>
        <v>1.84</v>
      </c>
      <c r="F50" s="34">
        <f>ROUNDUP(('Calculation Sheet'!$D$19*(LN('Calculation Sheet'!$D$9/'Calculation Sheet'!$D$20)-1+('Calculation Sheet'!$D$20/'Calculation Sheet'!$D$9))),2)</f>
        <v>3.53</v>
      </c>
      <c r="G50" s="36">
        <f>C50+IF(AND('Calculation Sheet'!$D$13="NO",OR('Calculation Sheet'!$D$14="Constant Resistance", 'Calculation Sheet'!$D$14="Constant Resistance + Current",'Calculation Sheet'!$D$14="Constant Resistance + Power", 'Calculation Sheet'!$D$14="Constant Resistance + Current + Power")),D50,0)+IF(AND('Calculation Sheet'!$D$13="NO",OR('Calculation Sheet'!$D$14="Constant Current", 'Calculation Sheet'!$D$14="Constant Resistance + Current",'Calculation Sheet'!$D$14="Constant Current + Power", 'Calculation Sheet'!$D$14="Constant Resistance + Current + Power")),E50,0)+IF(AND('Calculation Sheet'!$D$13="NO",OR('Calculation Sheet'!$D$14="Constant Power", 'Calculation Sheet'!$D$14="Constant Resistance + Power",'Calculation Sheet'!$D$14="Constant Current + Power", 'Calculation Sheet'!$D$14="Constant Resistance + Current + Power")),F50,0)</f>
        <v>88.9</v>
      </c>
      <c r="H50" s="34">
        <f>ROUND((12*'Calculation Sheet'!$D$24/(SQRT('SOA Verification'!B50*10^-3))),2)</f>
        <v>121.22</v>
      </c>
      <c r="I50" s="34">
        <f t="shared" si="0"/>
        <v>9.7999999999999794</v>
      </c>
      <c r="K50" s="34">
        <f t="shared" si="1"/>
        <v>9.7999999999999794</v>
      </c>
    </row>
    <row r="51" spans="2:11" x14ac:dyDescent="0.25">
      <c r="B51" s="34">
        <v>9.8999999999999808</v>
      </c>
      <c r="C51" s="35">
        <f>ROUNDUP(('Calculation Sheet'!$D$9)^2*('Calculation Sheet'!$D$10*10^-6)/(2*10^-3*B51),2)</f>
        <v>88.01</v>
      </c>
      <c r="D5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1" s="34">
        <f>ROUNDUP(('Calculation Sheet'!$D$9*'Calculation Sheet'!$D$17*(0.5-('Calculation Sheet'!$D$18/'Calculation Sheet'!$D$9)+(0.5*(('Calculation Sheet'!$D$18^2)/('Calculation Sheet'!$D$9^2))))),2)</f>
        <v>1.84</v>
      </c>
      <c r="F51" s="34">
        <f>ROUNDUP(('Calculation Sheet'!$D$19*(LN('Calculation Sheet'!$D$9/'Calculation Sheet'!$D$20)-1+('Calculation Sheet'!$D$20/'Calculation Sheet'!$D$9))),2)</f>
        <v>3.53</v>
      </c>
      <c r="G51" s="36">
        <f>C51+IF(AND('Calculation Sheet'!$D$13="NO",OR('Calculation Sheet'!$D$14="Constant Resistance", 'Calculation Sheet'!$D$14="Constant Resistance + Current",'Calculation Sheet'!$D$14="Constant Resistance + Power", 'Calculation Sheet'!$D$14="Constant Resistance + Current + Power")),D51,0)+IF(AND('Calculation Sheet'!$D$13="NO",OR('Calculation Sheet'!$D$14="Constant Current", 'Calculation Sheet'!$D$14="Constant Resistance + Current",'Calculation Sheet'!$D$14="Constant Current + Power", 'Calculation Sheet'!$D$14="Constant Resistance + Current + Power")),E51,0)+IF(AND('Calculation Sheet'!$D$13="NO",OR('Calculation Sheet'!$D$14="Constant Power", 'Calculation Sheet'!$D$14="Constant Resistance + Power",'Calculation Sheet'!$D$14="Constant Current + Power", 'Calculation Sheet'!$D$14="Constant Resistance + Current + Power")),F51,0)</f>
        <v>88.01</v>
      </c>
      <c r="H51" s="34">
        <f>ROUND((12*'Calculation Sheet'!$D$24/(SQRT('SOA Verification'!B51*10^-3))),2)</f>
        <v>120.6</v>
      </c>
      <c r="I51" s="34">
        <f t="shared" si="0"/>
        <v>9.8999999999999808</v>
      </c>
      <c r="K51" s="34">
        <f t="shared" si="1"/>
        <v>9.8999999999999808</v>
      </c>
    </row>
    <row r="52" spans="2:11" x14ac:dyDescent="0.25">
      <c r="B52" s="34">
        <v>9.9999999999999805</v>
      </c>
      <c r="C52" s="35">
        <f>ROUNDUP(('Calculation Sheet'!$D$9)^2*('Calculation Sheet'!$D$10*10^-6)/(2*10^-3*B52),2)</f>
        <v>87.13000000000001</v>
      </c>
      <c r="D5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2" s="34">
        <f>ROUNDUP(('Calculation Sheet'!$D$9*'Calculation Sheet'!$D$17*(0.5-('Calculation Sheet'!$D$18/'Calculation Sheet'!$D$9)+(0.5*(('Calculation Sheet'!$D$18^2)/('Calculation Sheet'!$D$9^2))))),2)</f>
        <v>1.84</v>
      </c>
      <c r="F52" s="34">
        <f>ROUNDUP(('Calculation Sheet'!$D$19*(LN('Calculation Sheet'!$D$9/'Calculation Sheet'!$D$20)-1+('Calculation Sheet'!$D$20/'Calculation Sheet'!$D$9))),2)</f>
        <v>3.53</v>
      </c>
      <c r="G52" s="36">
        <f>C52+IF(AND('Calculation Sheet'!$D$13="NO",OR('Calculation Sheet'!$D$14="Constant Resistance", 'Calculation Sheet'!$D$14="Constant Resistance + Current",'Calculation Sheet'!$D$14="Constant Resistance + Power", 'Calculation Sheet'!$D$14="Constant Resistance + Current + Power")),D52,0)+IF(AND('Calculation Sheet'!$D$13="NO",OR('Calculation Sheet'!$D$14="Constant Current", 'Calculation Sheet'!$D$14="Constant Resistance + Current",'Calculation Sheet'!$D$14="Constant Current + Power", 'Calculation Sheet'!$D$14="Constant Resistance + Current + Power")),E52,0)+IF(AND('Calculation Sheet'!$D$13="NO",OR('Calculation Sheet'!$D$14="Constant Power", 'Calculation Sheet'!$D$14="Constant Resistance + Power",'Calculation Sheet'!$D$14="Constant Current + Power", 'Calculation Sheet'!$D$14="Constant Resistance + Current + Power")),F52,0)</f>
        <v>87.13000000000001</v>
      </c>
      <c r="H52" s="34">
        <f>ROUND((12*'Calculation Sheet'!$D$24/(SQRT('SOA Verification'!B52*10^-3))),2)</f>
        <v>120</v>
      </c>
      <c r="I52" s="34">
        <f t="shared" si="0"/>
        <v>9.9999999999999805</v>
      </c>
      <c r="K52" s="34">
        <f t="shared" si="1"/>
        <v>9.9999999999999805</v>
      </c>
    </row>
    <row r="53" spans="2:11" x14ac:dyDescent="0.25">
      <c r="B53" s="34">
        <v>10.1</v>
      </c>
      <c r="C53" s="35">
        <f>ROUNDUP(('Calculation Sheet'!$D$9)^2*('Calculation Sheet'!$D$10*10^-6)/(2*10^-3*B53),2)</f>
        <v>86.26</v>
      </c>
      <c r="D5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3" s="34">
        <f>ROUNDUP(('Calculation Sheet'!$D$9*'Calculation Sheet'!$D$17*(0.5-('Calculation Sheet'!$D$18/'Calculation Sheet'!$D$9)+(0.5*(('Calculation Sheet'!$D$18^2)/('Calculation Sheet'!$D$9^2))))),2)</f>
        <v>1.84</v>
      </c>
      <c r="F53" s="34">
        <f>ROUNDUP(('Calculation Sheet'!$D$19*(LN('Calculation Sheet'!$D$9/'Calculation Sheet'!$D$20)-1+('Calculation Sheet'!$D$20/'Calculation Sheet'!$D$9))),2)</f>
        <v>3.53</v>
      </c>
      <c r="G53" s="36">
        <f>C53+IF(AND('Calculation Sheet'!$D$13="NO",OR('Calculation Sheet'!$D$14="Constant Resistance", 'Calculation Sheet'!$D$14="Constant Resistance + Current",'Calculation Sheet'!$D$14="Constant Resistance + Power", 'Calculation Sheet'!$D$14="Constant Resistance + Current + Power")),D53,0)+IF(AND('Calculation Sheet'!$D$13="NO",OR('Calculation Sheet'!$D$14="Constant Current", 'Calculation Sheet'!$D$14="Constant Resistance + Current",'Calculation Sheet'!$D$14="Constant Current + Power", 'Calculation Sheet'!$D$14="Constant Resistance + Current + Power")),E53,0)+IF(AND('Calculation Sheet'!$D$13="NO",OR('Calculation Sheet'!$D$14="Constant Power", 'Calculation Sheet'!$D$14="Constant Resistance + Power",'Calculation Sheet'!$D$14="Constant Current + Power", 'Calculation Sheet'!$D$14="Constant Resistance + Current + Power")),F53,0)</f>
        <v>86.26</v>
      </c>
      <c r="H53" s="34">
        <f>ROUND((12*'Calculation Sheet'!$D$24/(SQRT('SOA Verification'!B53*10^-3))),2)</f>
        <v>119.4</v>
      </c>
      <c r="I53" s="34">
        <f t="shared" si="0"/>
        <v>10.1</v>
      </c>
      <c r="K53" s="34">
        <f t="shared" si="1"/>
        <v>10.1</v>
      </c>
    </row>
    <row r="54" spans="2:11" x14ac:dyDescent="0.25">
      <c r="B54" s="34">
        <v>10.199999999999999</v>
      </c>
      <c r="C54" s="35">
        <f>ROUNDUP(('Calculation Sheet'!$D$9)^2*('Calculation Sheet'!$D$10*10^-6)/(2*10^-3*B54),2)</f>
        <v>85.42</v>
      </c>
      <c r="D5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4" s="34">
        <f>ROUNDUP(('Calculation Sheet'!$D$9*'Calculation Sheet'!$D$17*(0.5-('Calculation Sheet'!$D$18/'Calculation Sheet'!$D$9)+(0.5*(('Calculation Sheet'!$D$18^2)/('Calculation Sheet'!$D$9^2))))),2)</f>
        <v>1.84</v>
      </c>
      <c r="F54" s="34">
        <f>ROUNDUP(('Calculation Sheet'!$D$19*(LN('Calculation Sheet'!$D$9/'Calculation Sheet'!$D$20)-1+('Calculation Sheet'!$D$20/'Calculation Sheet'!$D$9))),2)</f>
        <v>3.53</v>
      </c>
      <c r="G54" s="36">
        <f>C54+IF(AND('Calculation Sheet'!$D$13="NO",OR('Calculation Sheet'!$D$14="Constant Resistance", 'Calculation Sheet'!$D$14="Constant Resistance + Current",'Calculation Sheet'!$D$14="Constant Resistance + Power", 'Calculation Sheet'!$D$14="Constant Resistance + Current + Power")),D54,0)+IF(AND('Calculation Sheet'!$D$13="NO",OR('Calculation Sheet'!$D$14="Constant Current", 'Calculation Sheet'!$D$14="Constant Resistance + Current",'Calculation Sheet'!$D$14="Constant Current + Power", 'Calculation Sheet'!$D$14="Constant Resistance + Current + Power")),E54,0)+IF(AND('Calculation Sheet'!$D$13="NO",OR('Calculation Sheet'!$D$14="Constant Power", 'Calculation Sheet'!$D$14="Constant Resistance + Power",'Calculation Sheet'!$D$14="Constant Current + Power", 'Calculation Sheet'!$D$14="Constant Resistance + Current + Power")),F54,0)</f>
        <v>85.42</v>
      </c>
      <c r="H54" s="34">
        <f>ROUND((12*'Calculation Sheet'!$D$24/(SQRT('SOA Verification'!B54*10^-3))),2)</f>
        <v>118.82</v>
      </c>
      <c r="I54" s="34">
        <f t="shared" si="0"/>
        <v>10.199999999999999</v>
      </c>
      <c r="K54" s="34">
        <f t="shared" si="1"/>
        <v>10.199999999999999</v>
      </c>
    </row>
    <row r="55" spans="2:11" x14ac:dyDescent="0.25">
      <c r="B55" s="34">
        <v>10.3</v>
      </c>
      <c r="C55" s="35">
        <f>ROUNDUP(('Calculation Sheet'!$D$9)^2*('Calculation Sheet'!$D$10*10^-6)/(2*10^-3*B55),2)</f>
        <v>84.59</v>
      </c>
      <c r="D5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5" s="34">
        <f>ROUNDUP(('Calculation Sheet'!$D$9*'Calculation Sheet'!$D$17*(0.5-('Calculation Sheet'!$D$18/'Calculation Sheet'!$D$9)+(0.5*(('Calculation Sheet'!$D$18^2)/('Calculation Sheet'!$D$9^2))))),2)</f>
        <v>1.84</v>
      </c>
      <c r="F55" s="34">
        <f>ROUNDUP(('Calculation Sheet'!$D$19*(LN('Calculation Sheet'!$D$9/'Calculation Sheet'!$D$20)-1+('Calculation Sheet'!$D$20/'Calculation Sheet'!$D$9))),2)</f>
        <v>3.53</v>
      </c>
      <c r="G55" s="36">
        <f>C55+IF(AND('Calculation Sheet'!$D$13="NO",OR('Calculation Sheet'!$D$14="Constant Resistance", 'Calculation Sheet'!$D$14="Constant Resistance + Current",'Calculation Sheet'!$D$14="Constant Resistance + Power", 'Calculation Sheet'!$D$14="Constant Resistance + Current + Power")),D55,0)+IF(AND('Calculation Sheet'!$D$13="NO",OR('Calculation Sheet'!$D$14="Constant Current", 'Calculation Sheet'!$D$14="Constant Resistance + Current",'Calculation Sheet'!$D$14="Constant Current + Power", 'Calculation Sheet'!$D$14="Constant Resistance + Current + Power")),E55,0)+IF(AND('Calculation Sheet'!$D$13="NO",OR('Calculation Sheet'!$D$14="Constant Power", 'Calculation Sheet'!$D$14="Constant Resistance + Power",'Calculation Sheet'!$D$14="Constant Current + Power", 'Calculation Sheet'!$D$14="Constant Resistance + Current + Power")),F55,0)</f>
        <v>84.59</v>
      </c>
      <c r="H55" s="34">
        <f>ROUND((12*'Calculation Sheet'!$D$24/(SQRT('SOA Verification'!B55*10^-3))),2)</f>
        <v>118.24</v>
      </c>
      <c r="I55" s="34">
        <f t="shared" si="0"/>
        <v>10.3</v>
      </c>
      <c r="K55" s="34">
        <f t="shared" si="1"/>
        <v>10.3</v>
      </c>
    </row>
    <row r="56" spans="2:11" x14ac:dyDescent="0.25">
      <c r="B56" s="34">
        <v>10.4</v>
      </c>
      <c r="C56" s="35">
        <f>ROUNDUP(('Calculation Sheet'!$D$9)^2*('Calculation Sheet'!$D$10*10^-6)/(2*10^-3*B56),2)</f>
        <v>83.77000000000001</v>
      </c>
      <c r="D5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6" s="34">
        <f>ROUNDUP(('Calculation Sheet'!$D$9*'Calculation Sheet'!$D$17*(0.5-('Calculation Sheet'!$D$18/'Calculation Sheet'!$D$9)+(0.5*(('Calculation Sheet'!$D$18^2)/('Calculation Sheet'!$D$9^2))))),2)</f>
        <v>1.84</v>
      </c>
      <c r="F56" s="34">
        <f>ROUNDUP(('Calculation Sheet'!$D$19*(LN('Calculation Sheet'!$D$9/'Calculation Sheet'!$D$20)-1+('Calculation Sheet'!$D$20/'Calculation Sheet'!$D$9))),2)</f>
        <v>3.53</v>
      </c>
      <c r="G56" s="36">
        <f>C56+IF(AND('Calculation Sheet'!$D$13="NO",OR('Calculation Sheet'!$D$14="Constant Resistance", 'Calculation Sheet'!$D$14="Constant Resistance + Current",'Calculation Sheet'!$D$14="Constant Resistance + Power", 'Calculation Sheet'!$D$14="Constant Resistance + Current + Power")),D56,0)+IF(AND('Calculation Sheet'!$D$13="NO",OR('Calculation Sheet'!$D$14="Constant Current", 'Calculation Sheet'!$D$14="Constant Resistance + Current",'Calculation Sheet'!$D$14="Constant Current + Power", 'Calculation Sheet'!$D$14="Constant Resistance + Current + Power")),E56,0)+IF(AND('Calculation Sheet'!$D$13="NO",OR('Calculation Sheet'!$D$14="Constant Power", 'Calculation Sheet'!$D$14="Constant Resistance + Power",'Calculation Sheet'!$D$14="Constant Current + Power", 'Calculation Sheet'!$D$14="Constant Resistance + Current + Power")),F56,0)</f>
        <v>83.77000000000001</v>
      </c>
      <c r="H56" s="34">
        <f>ROUND((12*'Calculation Sheet'!$D$24/(SQRT('SOA Verification'!B56*10^-3))),2)</f>
        <v>117.67</v>
      </c>
      <c r="I56" s="34">
        <f t="shared" si="0"/>
        <v>10.4</v>
      </c>
      <c r="K56" s="34">
        <f t="shared" si="1"/>
        <v>10.4</v>
      </c>
    </row>
    <row r="57" spans="2:11" x14ac:dyDescent="0.25">
      <c r="B57" s="34">
        <v>10.5</v>
      </c>
      <c r="C57" s="35">
        <f>ROUNDUP(('Calculation Sheet'!$D$9)^2*('Calculation Sheet'!$D$10*10^-6)/(2*10^-3*B57),2)</f>
        <v>82.98</v>
      </c>
      <c r="D5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7" s="34">
        <f>ROUNDUP(('Calculation Sheet'!$D$9*'Calculation Sheet'!$D$17*(0.5-('Calculation Sheet'!$D$18/'Calculation Sheet'!$D$9)+(0.5*(('Calculation Sheet'!$D$18^2)/('Calculation Sheet'!$D$9^2))))),2)</f>
        <v>1.84</v>
      </c>
      <c r="F57" s="34">
        <f>ROUNDUP(('Calculation Sheet'!$D$19*(LN('Calculation Sheet'!$D$9/'Calculation Sheet'!$D$20)-1+('Calculation Sheet'!$D$20/'Calculation Sheet'!$D$9))),2)</f>
        <v>3.53</v>
      </c>
      <c r="G57" s="36">
        <f>C57+IF(AND('Calculation Sheet'!$D$13="NO",OR('Calculation Sheet'!$D$14="Constant Resistance", 'Calculation Sheet'!$D$14="Constant Resistance + Current",'Calculation Sheet'!$D$14="Constant Resistance + Power", 'Calculation Sheet'!$D$14="Constant Resistance + Current + Power")),D57,0)+IF(AND('Calculation Sheet'!$D$13="NO",OR('Calculation Sheet'!$D$14="Constant Current", 'Calculation Sheet'!$D$14="Constant Resistance + Current",'Calculation Sheet'!$D$14="Constant Current + Power", 'Calculation Sheet'!$D$14="Constant Resistance + Current + Power")),E57,0)+IF(AND('Calculation Sheet'!$D$13="NO",OR('Calculation Sheet'!$D$14="Constant Power", 'Calculation Sheet'!$D$14="Constant Resistance + Power",'Calculation Sheet'!$D$14="Constant Current + Power", 'Calculation Sheet'!$D$14="Constant Resistance + Current + Power")),F57,0)</f>
        <v>82.98</v>
      </c>
      <c r="H57" s="34">
        <f>ROUND((12*'Calculation Sheet'!$D$24/(SQRT('SOA Verification'!B57*10^-3))),2)</f>
        <v>117.11</v>
      </c>
      <c r="I57" s="34">
        <f t="shared" si="0"/>
        <v>10.5</v>
      </c>
      <c r="K57" s="34">
        <f t="shared" si="1"/>
        <v>10.5</v>
      </c>
    </row>
    <row r="58" spans="2:11" x14ac:dyDescent="0.25">
      <c r="B58" s="34">
        <v>10.6</v>
      </c>
      <c r="C58" s="35">
        <f>ROUNDUP(('Calculation Sheet'!$D$9)^2*('Calculation Sheet'!$D$10*10^-6)/(2*10^-3*B58),2)</f>
        <v>82.190000000000012</v>
      </c>
      <c r="D5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8" s="34">
        <f>ROUNDUP(('Calculation Sheet'!$D$9*'Calculation Sheet'!$D$17*(0.5-('Calculation Sheet'!$D$18/'Calculation Sheet'!$D$9)+(0.5*(('Calculation Sheet'!$D$18^2)/('Calculation Sheet'!$D$9^2))))),2)</f>
        <v>1.84</v>
      </c>
      <c r="F58" s="34">
        <f>ROUNDUP(('Calculation Sheet'!$D$19*(LN('Calculation Sheet'!$D$9/'Calculation Sheet'!$D$20)-1+('Calculation Sheet'!$D$20/'Calculation Sheet'!$D$9))),2)</f>
        <v>3.53</v>
      </c>
      <c r="G58" s="36">
        <f>C58+IF(AND('Calculation Sheet'!$D$13="NO",OR('Calculation Sheet'!$D$14="Constant Resistance", 'Calculation Sheet'!$D$14="Constant Resistance + Current",'Calculation Sheet'!$D$14="Constant Resistance + Power", 'Calculation Sheet'!$D$14="Constant Resistance + Current + Power")),D58,0)+IF(AND('Calculation Sheet'!$D$13="NO",OR('Calculation Sheet'!$D$14="Constant Current", 'Calculation Sheet'!$D$14="Constant Resistance + Current",'Calculation Sheet'!$D$14="Constant Current + Power", 'Calculation Sheet'!$D$14="Constant Resistance + Current + Power")),E58,0)+IF(AND('Calculation Sheet'!$D$13="NO",OR('Calculation Sheet'!$D$14="Constant Power", 'Calculation Sheet'!$D$14="Constant Resistance + Power",'Calculation Sheet'!$D$14="Constant Current + Power", 'Calculation Sheet'!$D$14="Constant Resistance + Current + Power")),F58,0)</f>
        <v>82.190000000000012</v>
      </c>
      <c r="H58" s="34">
        <f>ROUND((12*'Calculation Sheet'!$D$24/(SQRT('SOA Verification'!B58*10^-3))),2)</f>
        <v>116.55</v>
      </c>
      <c r="I58" s="34">
        <f t="shared" si="0"/>
        <v>10.6</v>
      </c>
      <c r="K58" s="34">
        <f t="shared" si="1"/>
        <v>10.6</v>
      </c>
    </row>
    <row r="59" spans="2:11" x14ac:dyDescent="0.25">
      <c r="B59" s="34">
        <v>10.7</v>
      </c>
      <c r="C59" s="35">
        <f>ROUNDUP(('Calculation Sheet'!$D$9)^2*('Calculation Sheet'!$D$10*10^-6)/(2*10^-3*B59),2)</f>
        <v>81.430000000000007</v>
      </c>
      <c r="D5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9" s="34">
        <f>ROUNDUP(('Calculation Sheet'!$D$9*'Calculation Sheet'!$D$17*(0.5-('Calculation Sheet'!$D$18/'Calculation Sheet'!$D$9)+(0.5*(('Calculation Sheet'!$D$18^2)/('Calculation Sheet'!$D$9^2))))),2)</f>
        <v>1.84</v>
      </c>
      <c r="F59" s="34">
        <f>ROUNDUP(('Calculation Sheet'!$D$19*(LN('Calculation Sheet'!$D$9/'Calculation Sheet'!$D$20)-1+('Calculation Sheet'!$D$20/'Calculation Sheet'!$D$9))),2)</f>
        <v>3.53</v>
      </c>
      <c r="G59" s="36">
        <f>C59+IF(AND('Calculation Sheet'!$D$13="NO",OR('Calculation Sheet'!$D$14="Constant Resistance", 'Calculation Sheet'!$D$14="Constant Resistance + Current",'Calculation Sheet'!$D$14="Constant Resistance + Power", 'Calculation Sheet'!$D$14="Constant Resistance + Current + Power")),D59,0)+IF(AND('Calculation Sheet'!$D$13="NO",OR('Calculation Sheet'!$D$14="Constant Current", 'Calculation Sheet'!$D$14="Constant Resistance + Current",'Calculation Sheet'!$D$14="Constant Current + Power", 'Calculation Sheet'!$D$14="Constant Resistance + Current + Power")),E59,0)+IF(AND('Calculation Sheet'!$D$13="NO",OR('Calculation Sheet'!$D$14="Constant Power", 'Calculation Sheet'!$D$14="Constant Resistance + Power",'Calculation Sheet'!$D$14="Constant Current + Power", 'Calculation Sheet'!$D$14="Constant Resistance + Current + Power")),F59,0)</f>
        <v>81.430000000000007</v>
      </c>
      <c r="H59" s="34">
        <f>ROUND((12*'Calculation Sheet'!$D$24/(SQRT('SOA Verification'!B59*10^-3))),2)</f>
        <v>116.01</v>
      </c>
      <c r="I59" s="34">
        <f t="shared" si="0"/>
        <v>10.7</v>
      </c>
      <c r="K59" s="34">
        <f t="shared" si="1"/>
        <v>10.7</v>
      </c>
    </row>
    <row r="60" spans="2:11" x14ac:dyDescent="0.25">
      <c r="B60" s="34">
        <v>10.8</v>
      </c>
      <c r="C60" s="35">
        <f>ROUNDUP(('Calculation Sheet'!$D$9)^2*('Calculation Sheet'!$D$10*10^-6)/(2*10^-3*B60),2)</f>
        <v>80.67</v>
      </c>
      <c r="D6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0" s="34">
        <f>ROUNDUP(('Calculation Sheet'!$D$9*'Calculation Sheet'!$D$17*(0.5-('Calculation Sheet'!$D$18/'Calculation Sheet'!$D$9)+(0.5*(('Calculation Sheet'!$D$18^2)/('Calculation Sheet'!$D$9^2))))),2)</f>
        <v>1.84</v>
      </c>
      <c r="F60" s="34">
        <f>ROUNDUP(('Calculation Sheet'!$D$19*(LN('Calculation Sheet'!$D$9/'Calculation Sheet'!$D$20)-1+('Calculation Sheet'!$D$20/'Calculation Sheet'!$D$9))),2)</f>
        <v>3.53</v>
      </c>
      <c r="G60" s="36">
        <f>C60+IF(AND('Calculation Sheet'!$D$13="NO",OR('Calculation Sheet'!$D$14="Constant Resistance", 'Calculation Sheet'!$D$14="Constant Resistance + Current",'Calculation Sheet'!$D$14="Constant Resistance + Power", 'Calculation Sheet'!$D$14="Constant Resistance + Current + Power")),D60,0)+IF(AND('Calculation Sheet'!$D$13="NO",OR('Calculation Sheet'!$D$14="Constant Current", 'Calculation Sheet'!$D$14="Constant Resistance + Current",'Calculation Sheet'!$D$14="Constant Current + Power", 'Calculation Sheet'!$D$14="Constant Resistance + Current + Power")),E60,0)+IF(AND('Calculation Sheet'!$D$13="NO",OR('Calculation Sheet'!$D$14="Constant Power", 'Calculation Sheet'!$D$14="Constant Resistance + Power",'Calculation Sheet'!$D$14="Constant Current + Power", 'Calculation Sheet'!$D$14="Constant Resistance + Current + Power")),F60,0)</f>
        <v>80.67</v>
      </c>
      <c r="H60" s="34">
        <f>ROUND((12*'Calculation Sheet'!$D$24/(SQRT('SOA Verification'!B60*10^-3))),2)</f>
        <v>115.47</v>
      </c>
      <c r="I60" s="34">
        <f t="shared" si="0"/>
        <v>10.8</v>
      </c>
      <c r="K60" s="34">
        <f t="shared" si="1"/>
        <v>10.8</v>
      </c>
    </row>
    <row r="61" spans="2:11" x14ac:dyDescent="0.25">
      <c r="B61" s="34">
        <v>10.9</v>
      </c>
      <c r="C61" s="35">
        <f>ROUNDUP(('Calculation Sheet'!$D$9)^2*('Calculation Sheet'!$D$10*10^-6)/(2*10^-3*B61),2)</f>
        <v>79.930000000000007</v>
      </c>
      <c r="D6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1" s="34">
        <f>ROUNDUP(('Calculation Sheet'!$D$9*'Calculation Sheet'!$D$17*(0.5-('Calculation Sheet'!$D$18/'Calculation Sheet'!$D$9)+(0.5*(('Calculation Sheet'!$D$18^2)/('Calculation Sheet'!$D$9^2))))),2)</f>
        <v>1.84</v>
      </c>
      <c r="F61" s="34">
        <f>ROUNDUP(('Calculation Sheet'!$D$19*(LN('Calculation Sheet'!$D$9/'Calculation Sheet'!$D$20)-1+('Calculation Sheet'!$D$20/'Calculation Sheet'!$D$9))),2)</f>
        <v>3.53</v>
      </c>
      <c r="G61" s="36">
        <f>C61+IF(AND('Calculation Sheet'!$D$13="NO",OR('Calculation Sheet'!$D$14="Constant Resistance", 'Calculation Sheet'!$D$14="Constant Resistance + Current",'Calculation Sheet'!$D$14="Constant Resistance + Power", 'Calculation Sheet'!$D$14="Constant Resistance + Current + Power")),D61,0)+IF(AND('Calculation Sheet'!$D$13="NO",OR('Calculation Sheet'!$D$14="Constant Current", 'Calculation Sheet'!$D$14="Constant Resistance + Current",'Calculation Sheet'!$D$14="Constant Current + Power", 'Calculation Sheet'!$D$14="Constant Resistance + Current + Power")),E61,0)+IF(AND('Calculation Sheet'!$D$13="NO",OR('Calculation Sheet'!$D$14="Constant Power", 'Calculation Sheet'!$D$14="Constant Resistance + Power",'Calculation Sheet'!$D$14="Constant Current + Power", 'Calculation Sheet'!$D$14="Constant Resistance + Current + Power")),F61,0)</f>
        <v>79.930000000000007</v>
      </c>
      <c r="H61" s="34">
        <f>ROUND((12*'Calculation Sheet'!$D$24/(SQRT('SOA Verification'!B61*10^-3))),2)</f>
        <v>114.94</v>
      </c>
      <c r="I61" s="34">
        <f t="shared" si="0"/>
        <v>10.9</v>
      </c>
      <c r="K61" s="34">
        <f t="shared" si="1"/>
        <v>10.9</v>
      </c>
    </row>
    <row r="62" spans="2:11" x14ac:dyDescent="0.25">
      <c r="B62" s="34">
        <v>11</v>
      </c>
      <c r="C62" s="35">
        <f>ROUNDUP(('Calculation Sheet'!$D$9)^2*('Calculation Sheet'!$D$10*10^-6)/(2*10^-3*B62),2)</f>
        <v>79.2</v>
      </c>
      <c r="D6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2" s="34">
        <f>ROUNDUP(('Calculation Sheet'!$D$9*'Calculation Sheet'!$D$17*(0.5-('Calculation Sheet'!$D$18/'Calculation Sheet'!$D$9)+(0.5*(('Calculation Sheet'!$D$18^2)/('Calculation Sheet'!$D$9^2))))),2)</f>
        <v>1.84</v>
      </c>
      <c r="F62" s="34">
        <f>ROUNDUP(('Calculation Sheet'!$D$19*(LN('Calculation Sheet'!$D$9/'Calculation Sheet'!$D$20)-1+('Calculation Sheet'!$D$20/'Calculation Sheet'!$D$9))),2)</f>
        <v>3.53</v>
      </c>
      <c r="G62" s="36">
        <f>C62+IF(AND('Calculation Sheet'!$D$13="NO",OR('Calculation Sheet'!$D$14="Constant Resistance", 'Calculation Sheet'!$D$14="Constant Resistance + Current",'Calculation Sheet'!$D$14="Constant Resistance + Power", 'Calculation Sheet'!$D$14="Constant Resistance + Current + Power")),D62,0)+IF(AND('Calculation Sheet'!$D$13="NO",OR('Calculation Sheet'!$D$14="Constant Current", 'Calculation Sheet'!$D$14="Constant Resistance + Current",'Calculation Sheet'!$D$14="Constant Current + Power", 'Calculation Sheet'!$D$14="Constant Resistance + Current + Power")),E62,0)+IF(AND('Calculation Sheet'!$D$13="NO",OR('Calculation Sheet'!$D$14="Constant Power", 'Calculation Sheet'!$D$14="Constant Resistance + Power",'Calculation Sheet'!$D$14="Constant Current + Power", 'Calculation Sheet'!$D$14="Constant Resistance + Current + Power")),F62,0)</f>
        <v>79.2</v>
      </c>
      <c r="H62" s="34">
        <f>ROUND((12*'Calculation Sheet'!$D$24/(SQRT('SOA Verification'!B62*10^-3))),2)</f>
        <v>114.42</v>
      </c>
      <c r="I62" s="34">
        <f t="shared" si="0"/>
        <v>11</v>
      </c>
      <c r="K62" s="34">
        <f t="shared" si="1"/>
        <v>11</v>
      </c>
    </row>
    <row r="63" spans="2:11" x14ac:dyDescent="0.25">
      <c r="B63" s="34">
        <v>11.1</v>
      </c>
      <c r="C63" s="35">
        <f>ROUNDUP(('Calculation Sheet'!$D$9)^2*('Calculation Sheet'!$D$10*10^-6)/(2*10^-3*B63),2)</f>
        <v>78.490000000000009</v>
      </c>
      <c r="D6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3" s="34">
        <f>ROUNDUP(('Calculation Sheet'!$D$9*'Calculation Sheet'!$D$17*(0.5-('Calculation Sheet'!$D$18/'Calculation Sheet'!$D$9)+(0.5*(('Calculation Sheet'!$D$18^2)/('Calculation Sheet'!$D$9^2))))),2)</f>
        <v>1.84</v>
      </c>
      <c r="F63" s="34">
        <f>ROUNDUP(('Calculation Sheet'!$D$19*(LN('Calculation Sheet'!$D$9/'Calculation Sheet'!$D$20)-1+('Calculation Sheet'!$D$20/'Calculation Sheet'!$D$9))),2)</f>
        <v>3.53</v>
      </c>
      <c r="G63" s="36">
        <f>C63+IF(AND('Calculation Sheet'!$D$13="NO",OR('Calculation Sheet'!$D$14="Constant Resistance", 'Calculation Sheet'!$D$14="Constant Resistance + Current",'Calculation Sheet'!$D$14="Constant Resistance + Power", 'Calculation Sheet'!$D$14="Constant Resistance + Current + Power")),D63,0)+IF(AND('Calculation Sheet'!$D$13="NO",OR('Calculation Sheet'!$D$14="Constant Current", 'Calculation Sheet'!$D$14="Constant Resistance + Current",'Calculation Sheet'!$D$14="Constant Current + Power", 'Calculation Sheet'!$D$14="Constant Resistance + Current + Power")),E63,0)+IF(AND('Calculation Sheet'!$D$13="NO",OR('Calculation Sheet'!$D$14="Constant Power", 'Calculation Sheet'!$D$14="Constant Resistance + Power",'Calculation Sheet'!$D$14="Constant Current + Power", 'Calculation Sheet'!$D$14="Constant Resistance + Current + Power")),F63,0)</f>
        <v>78.490000000000009</v>
      </c>
      <c r="H63" s="34">
        <f>ROUND((12*'Calculation Sheet'!$D$24/(SQRT('SOA Verification'!B63*10^-3))),2)</f>
        <v>113.9</v>
      </c>
      <c r="I63" s="34">
        <f t="shared" si="0"/>
        <v>11.1</v>
      </c>
      <c r="K63" s="34">
        <f t="shared" si="1"/>
        <v>11.1</v>
      </c>
    </row>
    <row r="64" spans="2:11" x14ac:dyDescent="0.25">
      <c r="B64" s="34">
        <v>11.2</v>
      </c>
      <c r="C64" s="35">
        <f>ROUNDUP(('Calculation Sheet'!$D$9)^2*('Calculation Sheet'!$D$10*10^-6)/(2*10^-3*B64),2)</f>
        <v>77.790000000000006</v>
      </c>
      <c r="D6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4" s="34">
        <f>ROUNDUP(('Calculation Sheet'!$D$9*'Calculation Sheet'!$D$17*(0.5-('Calculation Sheet'!$D$18/'Calculation Sheet'!$D$9)+(0.5*(('Calculation Sheet'!$D$18^2)/('Calculation Sheet'!$D$9^2))))),2)</f>
        <v>1.84</v>
      </c>
      <c r="F64" s="34">
        <f>ROUNDUP(('Calculation Sheet'!$D$19*(LN('Calculation Sheet'!$D$9/'Calculation Sheet'!$D$20)-1+('Calculation Sheet'!$D$20/'Calculation Sheet'!$D$9))),2)</f>
        <v>3.53</v>
      </c>
      <c r="G64" s="36">
        <f>C64+IF(AND('Calculation Sheet'!$D$13="NO",OR('Calculation Sheet'!$D$14="Constant Resistance", 'Calculation Sheet'!$D$14="Constant Resistance + Current",'Calculation Sheet'!$D$14="Constant Resistance + Power", 'Calculation Sheet'!$D$14="Constant Resistance + Current + Power")),D64,0)+IF(AND('Calculation Sheet'!$D$13="NO",OR('Calculation Sheet'!$D$14="Constant Current", 'Calculation Sheet'!$D$14="Constant Resistance + Current",'Calculation Sheet'!$D$14="Constant Current + Power", 'Calculation Sheet'!$D$14="Constant Resistance + Current + Power")),E64,0)+IF(AND('Calculation Sheet'!$D$13="NO",OR('Calculation Sheet'!$D$14="Constant Power", 'Calculation Sheet'!$D$14="Constant Resistance + Power",'Calculation Sheet'!$D$14="Constant Current + Power", 'Calculation Sheet'!$D$14="Constant Resistance + Current + Power")),F64,0)</f>
        <v>77.790000000000006</v>
      </c>
      <c r="H64" s="34">
        <f>ROUND((12*'Calculation Sheet'!$D$24/(SQRT('SOA Verification'!B64*10^-3))),2)</f>
        <v>113.39</v>
      </c>
      <c r="I64" s="34">
        <f t="shared" si="0"/>
        <v>11.2</v>
      </c>
      <c r="K64" s="34">
        <f t="shared" si="1"/>
        <v>11.2</v>
      </c>
    </row>
    <row r="65" spans="2:11" x14ac:dyDescent="0.25">
      <c r="B65" s="34">
        <v>11.3</v>
      </c>
      <c r="C65" s="35">
        <f>ROUNDUP(('Calculation Sheet'!$D$9)^2*('Calculation Sheet'!$D$10*10^-6)/(2*10^-3*B65),2)</f>
        <v>77.100000000000009</v>
      </c>
      <c r="D6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5" s="34">
        <f>ROUNDUP(('Calculation Sheet'!$D$9*'Calculation Sheet'!$D$17*(0.5-('Calculation Sheet'!$D$18/'Calculation Sheet'!$D$9)+(0.5*(('Calculation Sheet'!$D$18^2)/('Calculation Sheet'!$D$9^2))))),2)</f>
        <v>1.84</v>
      </c>
      <c r="F65" s="34">
        <f>ROUNDUP(('Calculation Sheet'!$D$19*(LN('Calculation Sheet'!$D$9/'Calculation Sheet'!$D$20)-1+('Calculation Sheet'!$D$20/'Calculation Sheet'!$D$9))),2)</f>
        <v>3.53</v>
      </c>
      <c r="G65" s="36">
        <f>C65+IF(AND('Calculation Sheet'!$D$13="NO",OR('Calculation Sheet'!$D$14="Constant Resistance", 'Calculation Sheet'!$D$14="Constant Resistance + Current",'Calculation Sheet'!$D$14="Constant Resistance + Power", 'Calculation Sheet'!$D$14="Constant Resistance + Current + Power")),D65,0)+IF(AND('Calculation Sheet'!$D$13="NO",OR('Calculation Sheet'!$D$14="Constant Current", 'Calculation Sheet'!$D$14="Constant Resistance + Current",'Calculation Sheet'!$D$14="Constant Current + Power", 'Calculation Sheet'!$D$14="Constant Resistance + Current + Power")),E65,0)+IF(AND('Calculation Sheet'!$D$13="NO",OR('Calculation Sheet'!$D$14="Constant Power", 'Calculation Sheet'!$D$14="Constant Resistance + Power",'Calculation Sheet'!$D$14="Constant Current + Power", 'Calculation Sheet'!$D$14="Constant Resistance + Current + Power")),F65,0)</f>
        <v>77.100000000000009</v>
      </c>
      <c r="H65" s="34">
        <f>ROUND((12*'Calculation Sheet'!$D$24/(SQRT('SOA Verification'!B65*10^-3))),2)</f>
        <v>112.89</v>
      </c>
      <c r="I65" s="34">
        <f t="shared" si="0"/>
        <v>11.3</v>
      </c>
      <c r="K65" s="34">
        <f t="shared" si="1"/>
        <v>11.3</v>
      </c>
    </row>
    <row r="66" spans="2:11" x14ac:dyDescent="0.25">
      <c r="B66" s="34">
        <v>11.4</v>
      </c>
      <c r="C66" s="35">
        <f>ROUNDUP(('Calculation Sheet'!$D$9)^2*('Calculation Sheet'!$D$10*10^-6)/(2*10^-3*B66),2)</f>
        <v>76.430000000000007</v>
      </c>
      <c r="D6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6" s="34">
        <f>ROUNDUP(('Calculation Sheet'!$D$9*'Calculation Sheet'!$D$17*(0.5-('Calculation Sheet'!$D$18/'Calculation Sheet'!$D$9)+(0.5*(('Calculation Sheet'!$D$18^2)/('Calculation Sheet'!$D$9^2))))),2)</f>
        <v>1.84</v>
      </c>
      <c r="F66" s="34">
        <f>ROUNDUP(('Calculation Sheet'!$D$19*(LN('Calculation Sheet'!$D$9/'Calculation Sheet'!$D$20)-1+('Calculation Sheet'!$D$20/'Calculation Sheet'!$D$9))),2)</f>
        <v>3.53</v>
      </c>
      <c r="G66" s="36">
        <f>C66+IF(AND('Calculation Sheet'!$D$13="NO",OR('Calculation Sheet'!$D$14="Constant Resistance", 'Calculation Sheet'!$D$14="Constant Resistance + Current",'Calculation Sheet'!$D$14="Constant Resistance + Power", 'Calculation Sheet'!$D$14="Constant Resistance + Current + Power")),D66,0)+IF(AND('Calculation Sheet'!$D$13="NO",OR('Calculation Sheet'!$D$14="Constant Current", 'Calculation Sheet'!$D$14="Constant Resistance + Current",'Calculation Sheet'!$D$14="Constant Current + Power", 'Calculation Sheet'!$D$14="Constant Resistance + Current + Power")),E66,0)+IF(AND('Calculation Sheet'!$D$13="NO",OR('Calculation Sheet'!$D$14="Constant Power", 'Calculation Sheet'!$D$14="Constant Resistance + Power",'Calculation Sheet'!$D$14="Constant Current + Power", 'Calculation Sheet'!$D$14="Constant Resistance + Current + Power")),F66,0)</f>
        <v>76.430000000000007</v>
      </c>
      <c r="H66" s="34">
        <f>ROUND((12*'Calculation Sheet'!$D$24/(SQRT('SOA Verification'!B66*10^-3))),2)</f>
        <v>112.39</v>
      </c>
      <c r="I66" s="34">
        <f t="shared" si="0"/>
        <v>11.4</v>
      </c>
      <c r="K66" s="34">
        <f t="shared" si="1"/>
        <v>11.4</v>
      </c>
    </row>
    <row r="67" spans="2:11" x14ac:dyDescent="0.25">
      <c r="B67" s="34">
        <v>11.5</v>
      </c>
      <c r="C67" s="35">
        <f>ROUNDUP(('Calculation Sheet'!$D$9)^2*('Calculation Sheet'!$D$10*10^-6)/(2*10^-3*B67),2)</f>
        <v>75.760000000000005</v>
      </c>
      <c r="D6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7" s="34">
        <f>ROUNDUP(('Calculation Sheet'!$D$9*'Calculation Sheet'!$D$17*(0.5-('Calculation Sheet'!$D$18/'Calculation Sheet'!$D$9)+(0.5*(('Calculation Sheet'!$D$18^2)/('Calculation Sheet'!$D$9^2))))),2)</f>
        <v>1.84</v>
      </c>
      <c r="F67" s="34">
        <f>ROUNDUP(('Calculation Sheet'!$D$19*(LN('Calculation Sheet'!$D$9/'Calculation Sheet'!$D$20)-1+('Calculation Sheet'!$D$20/'Calculation Sheet'!$D$9))),2)</f>
        <v>3.53</v>
      </c>
      <c r="G67" s="36">
        <f>C67+IF(AND('Calculation Sheet'!$D$13="NO",OR('Calculation Sheet'!$D$14="Constant Resistance", 'Calculation Sheet'!$D$14="Constant Resistance + Current",'Calculation Sheet'!$D$14="Constant Resistance + Power", 'Calculation Sheet'!$D$14="Constant Resistance + Current + Power")),D67,0)+IF(AND('Calculation Sheet'!$D$13="NO",OR('Calculation Sheet'!$D$14="Constant Current", 'Calculation Sheet'!$D$14="Constant Resistance + Current",'Calculation Sheet'!$D$14="Constant Current + Power", 'Calculation Sheet'!$D$14="Constant Resistance + Current + Power")),E67,0)+IF(AND('Calculation Sheet'!$D$13="NO",OR('Calculation Sheet'!$D$14="Constant Power", 'Calculation Sheet'!$D$14="Constant Resistance + Power",'Calculation Sheet'!$D$14="Constant Current + Power", 'Calculation Sheet'!$D$14="Constant Resistance + Current + Power")),F67,0)</f>
        <v>75.760000000000005</v>
      </c>
      <c r="H67" s="34">
        <f>ROUND((12*'Calculation Sheet'!$D$24/(SQRT('SOA Verification'!B67*10^-3))),2)</f>
        <v>111.9</v>
      </c>
      <c r="I67" s="34">
        <f t="shared" ref="I67:I130" si="2">IF(G67&lt;H67,B67,5)</f>
        <v>11.5</v>
      </c>
      <c r="K67" s="34">
        <f t="shared" ref="K67:K130" si="3">IF(H67&gt;G67,B67,120)</f>
        <v>11.5</v>
      </c>
    </row>
    <row r="68" spans="2:11" x14ac:dyDescent="0.25">
      <c r="B68" s="34">
        <v>11.6</v>
      </c>
      <c r="C68" s="35">
        <f>ROUNDUP(('Calculation Sheet'!$D$9)^2*('Calculation Sheet'!$D$10*10^-6)/(2*10^-3*B68),2)</f>
        <v>75.11</v>
      </c>
      <c r="D6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8" s="34">
        <f>ROUNDUP(('Calculation Sheet'!$D$9*'Calculation Sheet'!$D$17*(0.5-('Calculation Sheet'!$D$18/'Calculation Sheet'!$D$9)+(0.5*(('Calculation Sheet'!$D$18^2)/('Calculation Sheet'!$D$9^2))))),2)</f>
        <v>1.84</v>
      </c>
      <c r="F68" s="34">
        <f>ROUNDUP(('Calculation Sheet'!$D$19*(LN('Calculation Sheet'!$D$9/'Calculation Sheet'!$D$20)-1+('Calculation Sheet'!$D$20/'Calculation Sheet'!$D$9))),2)</f>
        <v>3.53</v>
      </c>
      <c r="G68" s="36">
        <f>C68+IF(AND('Calculation Sheet'!$D$13="NO",OR('Calculation Sheet'!$D$14="Constant Resistance", 'Calculation Sheet'!$D$14="Constant Resistance + Current",'Calculation Sheet'!$D$14="Constant Resistance + Power", 'Calculation Sheet'!$D$14="Constant Resistance + Current + Power")),D68,0)+IF(AND('Calculation Sheet'!$D$13="NO",OR('Calculation Sheet'!$D$14="Constant Current", 'Calculation Sheet'!$D$14="Constant Resistance + Current",'Calculation Sheet'!$D$14="Constant Current + Power", 'Calculation Sheet'!$D$14="Constant Resistance + Current + Power")),E68,0)+IF(AND('Calculation Sheet'!$D$13="NO",OR('Calculation Sheet'!$D$14="Constant Power", 'Calculation Sheet'!$D$14="Constant Resistance + Power",'Calculation Sheet'!$D$14="Constant Current + Power", 'Calculation Sheet'!$D$14="Constant Resistance + Current + Power")),F68,0)</f>
        <v>75.11</v>
      </c>
      <c r="H68" s="34">
        <f>ROUND((12*'Calculation Sheet'!$D$24/(SQRT('SOA Verification'!B68*10^-3))),2)</f>
        <v>111.42</v>
      </c>
      <c r="I68" s="34">
        <f t="shared" si="2"/>
        <v>11.6</v>
      </c>
      <c r="K68" s="34">
        <f t="shared" si="3"/>
        <v>11.6</v>
      </c>
    </row>
    <row r="69" spans="2:11" x14ac:dyDescent="0.25">
      <c r="B69" s="34">
        <v>11.7</v>
      </c>
      <c r="C69" s="35">
        <f>ROUNDUP(('Calculation Sheet'!$D$9)^2*('Calculation Sheet'!$D$10*10^-6)/(2*10^-3*B69),2)</f>
        <v>74.47</v>
      </c>
      <c r="D6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9" s="34">
        <f>ROUNDUP(('Calculation Sheet'!$D$9*'Calculation Sheet'!$D$17*(0.5-('Calculation Sheet'!$D$18/'Calculation Sheet'!$D$9)+(0.5*(('Calculation Sheet'!$D$18^2)/('Calculation Sheet'!$D$9^2))))),2)</f>
        <v>1.84</v>
      </c>
      <c r="F69" s="34">
        <f>ROUNDUP(('Calculation Sheet'!$D$19*(LN('Calculation Sheet'!$D$9/'Calculation Sheet'!$D$20)-1+('Calculation Sheet'!$D$20/'Calculation Sheet'!$D$9))),2)</f>
        <v>3.53</v>
      </c>
      <c r="G69" s="36">
        <f>C69+IF(AND('Calculation Sheet'!$D$13="NO",OR('Calculation Sheet'!$D$14="Constant Resistance", 'Calculation Sheet'!$D$14="Constant Resistance + Current",'Calculation Sheet'!$D$14="Constant Resistance + Power", 'Calculation Sheet'!$D$14="Constant Resistance + Current + Power")),D69,0)+IF(AND('Calculation Sheet'!$D$13="NO",OR('Calculation Sheet'!$D$14="Constant Current", 'Calculation Sheet'!$D$14="Constant Resistance + Current",'Calculation Sheet'!$D$14="Constant Current + Power", 'Calculation Sheet'!$D$14="Constant Resistance + Current + Power")),E69,0)+IF(AND('Calculation Sheet'!$D$13="NO",OR('Calculation Sheet'!$D$14="Constant Power", 'Calculation Sheet'!$D$14="Constant Resistance + Power",'Calculation Sheet'!$D$14="Constant Current + Power", 'Calculation Sheet'!$D$14="Constant Resistance + Current + Power")),F69,0)</f>
        <v>74.47</v>
      </c>
      <c r="H69" s="34">
        <f>ROUND((12*'Calculation Sheet'!$D$24/(SQRT('SOA Verification'!B69*10^-3))),2)</f>
        <v>110.94</v>
      </c>
      <c r="I69" s="34">
        <f t="shared" si="2"/>
        <v>11.7</v>
      </c>
      <c r="K69" s="34">
        <f t="shared" si="3"/>
        <v>11.7</v>
      </c>
    </row>
    <row r="70" spans="2:11" x14ac:dyDescent="0.25">
      <c r="B70" s="34">
        <v>11.8</v>
      </c>
      <c r="C70" s="35">
        <f>ROUNDUP(('Calculation Sheet'!$D$9)^2*('Calculation Sheet'!$D$10*10^-6)/(2*10^-3*B70),2)</f>
        <v>73.84</v>
      </c>
      <c r="D7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0" s="34">
        <f>ROUNDUP(('Calculation Sheet'!$D$9*'Calculation Sheet'!$D$17*(0.5-('Calculation Sheet'!$D$18/'Calculation Sheet'!$D$9)+(0.5*(('Calculation Sheet'!$D$18^2)/('Calculation Sheet'!$D$9^2))))),2)</f>
        <v>1.84</v>
      </c>
      <c r="F70" s="34">
        <f>ROUNDUP(('Calculation Sheet'!$D$19*(LN('Calculation Sheet'!$D$9/'Calculation Sheet'!$D$20)-1+('Calculation Sheet'!$D$20/'Calculation Sheet'!$D$9))),2)</f>
        <v>3.53</v>
      </c>
      <c r="G70" s="36">
        <f>C70+IF(AND('Calculation Sheet'!$D$13="NO",OR('Calculation Sheet'!$D$14="Constant Resistance", 'Calculation Sheet'!$D$14="Constant Resistance + Current",'Calculation Sheet'!$D$14="Constant Resistance + Power", 'Calculation Sheet'!$D$14="Constant Resistance + Current + Power")),D70,0)+IF(AND('Calculation Sheet'!$D$13="NO",OR('Calculation Sheet'!$D$14="Constant Current", 'Calculation Sheet'!$D$14="Constant Resistance + Current",'Calculation Sheet'!$D$14="Constant Current + Power", 'Calculation Sheet'!$D$14="Constant Resistance + Current + Power")),E70,0)+IF(AND('Calculation Sheet'!$D$13="NO",OR('Calculation Sheet'!$D$14="Constant Power", 'Calculation Sheet'!$D$14="Constant Resistance + Power",'Calculation Sheet'!$D$14="Constant Current + Power", 'Calculation Sheet'!$D$14="Constant Resistance + Current + Power")),F70,0)</f>
        <v>73.84</v>
      </c>
      <c r="H70" s="34">
        <f>ROUND((12*'Calculation Sheet'!$D$24/(SQRT('SOA Verification'!B70*10^-3))),2)</f>
        <v>110.47</v>
      </c>
      <c r="I70" s="34">
        <f t="shared" si="2"/>
        <v>11.8</v>
      </c>
      <c r="K70" s="34">
        <f t="shared" si="3"/>
        <v>11.8</v>
      </c>
    </row>
    <row r="71" spans="2:11" x14ac:dyDescent="0.25">
      <c r="B71" s="34">
        <v>11.9</v>
      </c>
      <c r="C71" s="35">
        <f>ROUNDUP(('Calculation Sheet'!$D$9)^2*('Calculation Sheet'!$D$10*10^-6)/(2*10^-3*B71),2)</f>
        <v>73.22</v>
      </c>
      <c r="D7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1" s="34">
        <f>ROUNDUP(('Calculation Sheet'!$D$9*'Calculation Sheet'!$D$17*(0.5-('Calculation Sheet'!$D$18/'Calculation Sheet'!$D$9)+(0.5*(('Calculation Sheet'!$D$18^2)/('Calculation Sheet'!$D$9^2))))),2)</f>
        <v>1.84</v>
      </c>
      <c r="F71" s="34">
        <f>ROUNDUP(('Calculation Sheet'!$D$19*(LN('Calculation Sheet'!$D$9/'Calculation Sheet'!$D$20)-1+('Calculation Sheet'!$D$20/'Calculation Sheet'!$D$9))),2)</f>
        <v>3.53</v>
      </c>
      <c r="G71" s="36">
        <f>C71+IF(AND('Calculation Sheet'!$D$13="NO",OR('Calculation Sheet'!$D$14="Constant Resistance", 'Calculation Sheet'!$D$14="Constant Resistance + Current",'Calculation Sheet'!$D$14="Constant Resistance + Power", 'Calculation Sheet'!$D$14="Constant Resistance + Current + Power")),D71,0)+IF(AND('Calculation Sheet'!$D$13="NO",OR('Calculation Sheet'!$D$14="Constant Current", 'Calculation Sheet'!$D$14="Constant Resistance + Current",'Calculation Sheet'!$D$14="Constant Current + Power", 'Calculation Sheet'!$D$14="Constant Resistance + Current + Power")),E71,0)+IF(AND('Calculation Sheet'!$D$13="NO",OR('Calculation Sheet'!$D$14="Constant Power", 'Calculation Sheet'!$D$14="Constant Resistance + Power",'Calculation Sheet'!$D$14="Constant Current + Power", 'Calculation Sheet'!$D$14="Constant Resistance + Current + Power")),F71,0)</f>
        <v>73.22</v>
      </c>
      <c r="H71" s="34">
        <f>ROUND((12*'Calculation Sheet'!$D$24/(SQRT('SOA Verification'!B71*10^-3))),2)</f>
        <v>110</v>
      </c>
      <c r="I71" s="34">
        <f t="shared" si="2"/>
        <v>11.9</v>
      </c>
      <c r="K71" s="34">
        <f t="shared" si="3"/>
        <v>11.9</v>
      </c>
    </row>
    <row r="72" spans="2:11" x14ac:dyDescent="0.25">
      <c r="B72" s="34">
        <v>12</v>
      </c>
      <c r="C72" s="35">
        <f>ROUNDUP(('Calculation Sheet'!$D$9)^2*('Calculation Sheet'!$D$10*10^-6)/(2*10^-3*B72),2)</f>
        <v>72.599999999999994</v>
      </c>
      <c r="D7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2" s="34">
        <f>ROUNDUP(('Calculation Sheet'!$D$9*'Calculation Sheet'!$D$17*(0.5-('Calculation Sheet'!$D$18/'Calculation Sheet'!$D$9)+(0.5*(('Calculation Sheet'!$D$18^2)/('Calculation Sheet'!$D$9^2))))),2)</f>
        <v>1.84</v>
      </c>
      <c r="F72" s="34">
        <f>ROUNDUP(('Calculation Sheet'!$D$19*(LN('Calculation Sheet'!$D$9/'Calculation Sheet'!$D$20)-1+('Calculation Sheet'!$D$20/'Calculation Sheet'!$D$9))),2)</f>
        <v>3.53</v>
      </c>
      <c r="G72" s="36">
        <f>C72+IF(AND('Calculation Sheet'!$D$13="NO",OR('Calculation Sheet'!$D$14="Constant Resistance", 'Calculation Sheet'!$D$14="Constant Resistance + Current",'Calculation Sheet'!$D$14="Constant Resistance + Power", 'Calculation Sheet'!$D$14="Constant Resistance + Current + Power")),D72,0)+IF(AND('Calculation Sheet'!$D$13="NO",OR('Calculation Sheet'!$D$14="Constant Current", 'Calculation Sheet'!$D$14="Constant Resistance + Current",'Calculation Sheet'!$D$14="Constant Current + Power", 'Calculation Sheet'!$D$14="Constant Resistance + Current + Power")),E72,0)+IF(AND('Calculation Sheet'!$D$13="NO",OR('Calculation Sheet'!$D$14="Constant Power", 'Calculation Sheet'!$D$14="Constant Resistance + Power",'Calculation Sheet'!$D$14="Constant Current + Power", 'Calculation Sheet'!$D$14="Constant Resistance + Current + Power")),F72,0)</f>
        <v>72.599999999999994</v>
      </c>
      <c r="H72" s="34">
        <f>ROUND((12*'Calculation Sheet'!$D$24/(SQRT('SOA Verification'!B72*10^-3))),2)</f>
        <v>109.54</v>
      </c>
      <c r="I72" s="34">
        <f t="shared" si="2"/>
        <v>12</v>
      </c>
      <c r="K72" s="34">
        <f t="shared" si="3"/>
        <v>12</v>
      </c>
    </row>
    <row r="73" spans="2:11" x14ac:dyDescent="0.25">
      <c r="B73" s="34">
        <v>12.1</v>
      </c>
      <c r="C73" s="35">
        <f>ROUNDUP(('Calculation Sheet'!$D$9)^2*('Calculation Sheet'!$D$10*10^-6)/(2*10^-3*B73),2)</f>
        <v>72</v>
      </c>
      <c r="D7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3" s="34">
        <f>ROUNDUP(('Calculation Sheet'!$D$9*'Calculation Sheet'!$D$17*(0.5-('Calculation Sheet'!$D$18/'Calculation Sheet'!$D$9)+(0.5*(('Calculation Sheet'!$D$18^2)/('Calculation Sheet'!$D$9^2))))),2)</f>
        <v>1.84</v>
      </c>
      <c r="F73" s="34">
        <f>ROUNDUP(('Calculation Sheet'!$D$19*(LN('Calculation Sheet'!$D$9/'Calculation Sheet'!$D$20)-1+('Calculation Sheet'!$D$20/'Calculation Sheet'!$D$9))),2)</f>
        <v>3.53</v>
      </c>
      <c r="G73" s="36">
        <f>C73+IF(AND('Calculation Sheet'!$D$13="NO",OR('Calculation Sheet'!$D$14="Constant Resistance", 'Calculation Sheet'!$D$14="Constant Resistance + Current",'Calculation Sheet'!$D$14="Constant Resistance + Power", 'Calculation Sheet'!$D$14="Constant Resistance + Current + Power")),D73,0)+IF(AND('Calculation Sheet'!$D$13="NO",OR('Calculation Sheet'!$D$14="Constant Current", 'Calculation Sheet'!$D$14="Constant Resistance + Current",'Calculation Sheet'!$D$14="Constant Current + Power", 'Calculation Sheet'!$D$14="Constant Resistance + Current + Power")),E73,0)+IF(AND('Calculation Sheet'!$D$13="NO",OR('Calculation Sheet'!$D$14="Constant Power", 'Calculation Sheet'!$D$14="Constant Resistance + Power",'Calculation Sheet'!$D$14="Constant Current + Power", 'Calculation Sheet'!$D$14="Constant Resistance + Current + Power")),F73,0)</f>
        <v>72</v>
      </c>
      <c r="H73" s="34">
        <f>ROUND((12*'Calculation Sheet'!$D$24/(SQRT('SOA Verification'!B73*10^-3))),2)</f>
        <v>109.09</v>
      </c>
      <c r="I73" s="34">
        <f t="shared" si="2"/>
        <v>12.1</v>
      </c>
      <c r="K73" s="34">
        <f t="shared" si="3"/>
        <v>12.1</v>
      </c>
    </row>
    <row r="74" spans="2:11" x14ac:dyDescent="0.25">
      <c r="B74" s="34">
        <v>12.2</v>
      </c>
      <c r="C74" s="35">
        <f>ROUNDUP(('Calculation Sheet'!$D$9)^2*('Calculation Sheet'!$D$10*10^-6)/(2*10^-3*B74),2)</f>
        <v>71.410000000000011</v>
      </c>
      <c r="D7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4" s="34">
        <f>ROUNDUP(('Calculation Sheet'!$D$9*'Calculation Sheet'!$D$17*(0.5-('Calculation Sheet'!$D$18/'Calculation Sheet'!$D$9)+(0.5*(('Calculation Sheet'!$D$18^2)/('Calculation Sheet'!$D$9^2))))),2)</f>
        <v>1.84</v>
      </c>
      <c r="F74" s="34">
        <f>ROUNDUP(('Calculation Sheet'!$D$19*(LN('Calculation Sheet'!$D$9/'Calculation Sheet'!$D$20)-1+('Calculation Sheet'!$D$20/'Calculation Sheet'!$D$9))),2)</f>
        <v>3.53</v>
      </c>
      <c r="G74" s="36">
        <f>C74+IF(AND('Calculation Sheet'!$D$13="NO",OR('Calculation Sheet'!$D$14="Constant Resistance", 'Calculation Sheet'!$D$14="Constant Resistance + Current",'Calculation Sheet'!$D$14="Constant Resistance + Power", 'Calculation Sheet'!$D$14="Constant Resistance + Current + Power")),D74,0)+IF(AND('Calculation Sheet'!$D$13="NO",OR('Calculation Sheet'!$D$14="Constant Current", 'Calculation Sheet'!$D$14="Constant Resistance + Current",'Calculation Sheet'!$D$14="Constant Current + Power", 'Calculation Sheet'!$D$14="Constant Resistance + Current + Power")),E74,0)+IF(AND('Calculation Sheet'!$D$13="NO",OR('Calculation Sheet'!$D$14="Constant Power", 'Calculation Sheet'!$D$14="Constant Resistance + Power",'Calculation Sheet'!$D$14="Constant Current + Power", 'Calculation Sheet'!$D$14="Constant Resistance + Current + Power")),F74,0)</f>
        <v>71.410000000000011</v>
      </c>
      <c r="H74" s="34">
        <f>ROUND((12*'Calculation Sheet'!$D$24/(SQRT('SOA Verification'!B74*10^-3))),2)</f>
        <v>108.64</v>
      </c>
      <c r="I74" s="34">
        <f t="shared" si="2"/>
        <v>12.2</v>
      </c>
      <c r="K74" s="34">
        <f t="shared" si="3"/>
        <v>12.2</v>
      </c>
    </row>
    <row r="75" spans="2:11" x14ac:dyDescent="0.25">
      <c r="B75" s="34">
        <v>12.3</v>
      </c>
      <c r="C75" s="35">
        <f>ROUNDUP(('Calculation Sheet'!$D$9)^2*('Calculation Sheet'!$D$10*10^-6)/(2*10^-3*B75),2)</f>
        <v>70.83</v>
      </c>
      <c r="D7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5" s="34">
        <f>ROUNDUP(('Calculation Sheet'!$D$9*'Calculation Sheet'!$D$17*(0.5-('Calculation Sheet'!$D$18/'Calculation Sheet'!$D$9)+(0.5*(('Calculation Sheet'!$D$18^2)/('Calculation Sheet'!$D$9^2))))),2)</f>
        <v>1.84</v>
      </c>
      <c r="F75" s="34">
        <f>ROUNDUP(('Calculation Sheet'!$D$19*(LN('Calculation Sheet'!$D$9/'Calculation Sheet'!$D$20)-1+('Calculation Sheet'!$D$20/'Calculation Sheet'!$D$9))),2)</f>
        <v>3.53</v>
      </c>
      <c r="G75" s="36">
        <f>C75+IF(AND('Calculation Sheet'!$D$13="NO",OR('Calculation Sheet'!$D$14="Constant Resistance", 'Calculation Sheet'!$D$14="Constant Resistance + Current",'Calculation Sheet'!$D$14="Constant Resistance + Power", 'Calculation Sheet'!$D$14="Constant Resistance + Current + Power")),D75,0)+IF(AND('Calculation Sheet'!$D$13="NO",OR('Calculation Sheet'!$D$14="Constant Current", 'Calculation Sheet'!$D$14="Constant Resistance + Current",'Calculation Sheet'!$D$14="Constant Current + Power", 'Calculation Sheet'!$D$14="Constant Resistance + Current + Power")),E75,0)+IF(AND('Calculation Sheet'!$D$13="NO",OR('Calculation Sheet'!$D$14="Constant Power", 'Calculation Sheet'!$D$14="Constant Resistance + Power",'Calculation Sheet'!$D$14="Constant Current + Power", 'Calculation Sheet'!$D$14="Constant Resistance + Current + Power")),F75,0)</f>
        <v>70.83</v>
      </c>
      <c r="H75" s="34">
        <f>ROUND((12*'Calculation Sheet'!$D$24/(SQRT('SOA Verification'!B75*10^-3))),2)</f>
        <v>108.2</v>
      </c>
      <c r="I75" s="34">
        <f t="shared" si="2"/>
        <v>12.3</v>
      </c>
      <c r="K75" s="34">
        <f t="shared" si="3"/>
        <v>12.3</v>
      </c>
    </row>
    <row r="76" spans="2:11" x14ac:dyDescent="0.25">
      <c r="B76" s="34">
        <v>12.4</v>
      </c>
      <c r="C76" s="35">
        <f>ROUNDUP(('Calculation Sheet'!$D$9)^2*('Calculation Sheet'!$D$10*10^-6)/(2*10^-3*B76),2)</f>
        <v>70.260000000000005</v>
      </c>
      <c r="D7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6" s="34">
        <f>ROUNDUP(('Calculation Sheet'!$D$9*'Calculation Sheet'!$D$17*(0.5-('Calculation Sheet'!$D$18/'Calculation Sheet'!$D$9)+(0.5*(('Calculation Sheet'!$D$18^2)/('Calculation Sheet'!$D$9^2))))),2)</f>
        <v>1.84</v>
      </c>
      <c r="F76" s="34">
        <f>ROUNDUP(('Calculation Sheet'!$D$19*(LN('Calculation Sheet'!$D$9/'Calculation Sheet'!$D$20)-1+('Calculation Sheet'!$D$20/'Calculation Sheet'!$D$9))),2)</f>
        <v>3.53</v>
      </c>
      <c r="G76" s="36">
        <f>C76+IF(AND('Calculation Sheet'!$D$13="NO",OR('Calculation Sheet'!$D$14="Constant Resistance", 'Calculation Sheet'!$D$14="Constant Resistance + Current",'Calculation Sheet'!$D$14="Constant Resistance + Power", 'Calculation Sheet'!$D$14="Constant Resistance + Current + Power")),D76,0)+IF(AND('Calculation Sheet'!$D$13="NO",OR('Calculation Sheet'!$D$14="Constant Current", 'Calculation Sheet'!$D$14="Constant Resistance + Current",'Calculation Sheet'!$D$14="Constant Current + Power", 'Calculation Sheet'!$D$14="Constant Resistance + Current + Power")),E76,0)+IF(AND('Calculation Sheet'!$D$13="NO",OR('Calculation Sheet'!$D$14="Constant Power", 'Calculation Sheet'!$D$14="Constant Resistance + Power",'Calculation Sheet'!$D$14="Constant Current + Power", 'Calculation Sheet'!$D$14="Constant Resistance + Current + Power")),F76,0)</f>
        <v>70.260000000000005</v>
      </c>
      <c r="H76" s="34">
        <f>ROUND((12*'Calculation Sheet'!$D$24/(SQRT('SOA Verification'!B76*10^-3))),2)</f>
        <v>107.76</v>
      </c>
      <c r="I76" s="34">
        <f t="shared" si="2"/>
        <v>12.4</v>
      </c>
      <c r="K76" s="34">
        <f t="shared" si="3"/>
        <v>12.4</v>
      </c>
    </row>
    <row r="77" spans="2:11" x14ac:dyDescent="0.25">
      <c r="B77" s="34">
        <v>12.5</v>
      </c>
      <c r="C77" s="35">
        <f>ROUNDUP(('Calculation Sheet'!$D$9)^2*('Calculation Sheet'!$D$10*10^-6)/(2*10^-3*B77),2)</f>
        <v>69.7</v>
      </c>
      <c r="D7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7" s="34">
        <f>ROUNDUP(('Calculation Sheet'!$D$9*'Calculation Sheet'!$D$17*(0.5-('Calculation Sheet'!$D$18/'Calculation Sheet'!$D$9)+(0.5*(('Calculation Sheet'!$D$18^2)/('Calculation Sheet'!$D$9^2))))),2)</f>
        <v>1.84</v>
      </c>
      <c r="F77" s="34">
        <f>ROUNDUP(('Calculation Sheet'!$D$19*(LN('Calculation Sheet'!$D$9/'Calculation Sheet'!$D$20)-1+('Calculation Sheet'!$D$20/'Calculation Sheet'!$D$9))),2)</f>
        <v>3.53</v>
      </c>
      <c r="G77" s="36">
        <f>C77+IF(AND('Calculation Sheet'!$D$13="NO",OR('Calculation Sheet'!$D$14="Constant Resistance", 'Calculation Sheet'!$D$14="Constant Resistance + Current",'Calculation Sheet'!$D$14="Constant Resistance + Power", 'Calculation Sheet'!$D$14="Constant Resistance + Current + Power")),D77,0)+IF(AND('Calculation Sheet'!$D$13="NO",OR('Calculation Sheet'!$D$14="Constant Current", 'Calculation Sheet'!$D$14="Constant Resistance + Current",'Calculation Sheet'!$D$14="Constant Current + Power", 'Calculation Sheet'!$D$14="Constant Resistance + Current + Power")),E77,0)+IF(AND('Calculation Sheet'!$D$13="NO",OR('Calculation Sheet'!$D$14="Constant Power", 'Calculation Sheet'!$D$14="Constant Resistance + Power",'Calculation Sheet'!$D$14="Constant Current + Power", 'Calculation Sheet'!$D$14="Constant Resistance + Current + Power")),F77,0)</f>
        <v>69.7</v>
      </c>
      <c r="H77" s="34">
        <f>ROUND((12*'Calculation Sheet'!$D$24/(SQRT('SOA Verification'!B77*10^-3))),2)</f>
        <v>107.33</v>
      </c>
      <c r="I77" s="34">
        <f t="shared" si="2"/>
        <v>12.5</v>
      </c>
      <c r="K77" s="34">
        <f t="shared" si="3"/>
        <v>12.5</v>
      </c>
    </row>
    <row r="78" spans="2:11" x14ac:dyDescent="0.25">
      <c r="B78" s="34">
        <v>12.6</v>
      </c>
      <c r="C78" s="35">
        <f>ROUNDUP(('Calculation Sheet'!$D$9)^2*('Calculation Sheet'!$D$10*10^-6)/(2*10^-3*B78),2)</f>
        <v>69.150000000000006</v>
      </c>
      <c r="D7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8" s="34">
        <f>ROUNDUP(('Calculation Sheet'!$D$9*'Calculation Sheet'!$D$17*(0.5-('Calculation Sheet'!$D$18/'Calculation Sheet'!$D$9)+(0.5*(('Calculation Sheet'!$D$18^2)/('Calculation Sheet'!$D$9^2))))),2)</f>
        <v>1.84</v>
      </c>
      <c r="F78" s="34">
        <f>ROUNDUP(('Calculation Sheet'!$D$19*(LN('Calculation Sheet'!$D$9/'Calculation Sheet'!$D$20)-1+('Calculation Sheet'!$D$20/'Calculation Sheet'!$D$9))),2)</f>
        <v>3.53</v>
      </c>
      <c r="G78" s="36">
        <f>C78+IF(AND('Calculation Sheet'!$D$13="NO",OR('Calculation Sheet'!$D$14="Constant Resistance", 'Calculation Sheet'!$D$14="Constant Resistance + Current",'Calculation Sheet'!$D$14="Constant Resistance + Power", 'Calculation Sheet'!$D$14="Constant Resistance + Current + Power")),D78,0)+IF(AND('Calculation Sheet'!$D$13="NO",OR('Calculation Sheet'!$D$14="Constant Current", 'Calculation Sheet'!$D$14="Constant Resistance + Current",'Calculation Sheet'!$D$14="Constant Current + Power", 'Calculation Sheet'!$D$14="Constant Resistance + Current + Power")),E78,0)+IF(AND('Calculation Sheet'!$D$13="NO",OR('Calculation Sheet'!$D$14="Constant Power", 'Calculation Sheet'!$D$14="Constant Resistance + Power",'Calculation Sheet'!$D$14="Constant Current + Power", 'Calculation Sheet'!$D$14="Constant Resistance + Current + Power")),F78,0)</f>
        <v>69.150000000000006</v>
      </c>
      <c r="H78" s="34">
        <f>ROUND((12*'Calculation Sheet'!$D$24/(SQRT('SOA Verification'!B78*10^-3))),2)</f>
        <v>106.9</v>
      </c>
      <c r="I78" s="34">
        <f t="shared" si="2"/>
        <v>12.6</v>
      </c>
      <c r="K78" s="34">
        <f t="shared" si="3"/>
        <v>12.6</v>
      </c>
    </row>
    <row r="79" spans="2:11" x14ac:dyDescent="0.25">
      <c r="B79" s="34">
        <v>12.7</v>
      </c>
      <c r="C79" s="35">
        <f>ROUNDUP(('Calculation Sheet'!$D$9)^2*('Calculation Sheet'!$D$10*10^-6)/(2*10^-3*B79),2)</f>
        <v>68.600000000000009</v>
      </c>
      <c r="D7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9" s="34">
        <f>ROUNDUP(('Calculation Sheet'!$D$9*'Calculation Sheet'!$D$17*(0.5-('Calculation Sheet'!$D$18/'Calculation Sheet'!$D$9)+(0.5*(('Calculation Sheet'!$D$18^2)/('Calculation Sheet'!$D$9^2))))),2)</f>
        <v>1.84</v>
      </c>
      <c r="F79" s="34">
        <f>ROUNDUP(('Calculation Sheet'!$D$19*(LN('Calculation Sheet'!$D$9/'Calculation Sheet'!$D$20)-1+('Calculation Sheet'!$D$20/'Calculation Sheet'!$D$9))),2)</f>
        <v>3.53</v>
      </c>
      <c r="G79" s="36">
        <f>C79+IF(AND('Calculation Sheet'!$D$13="NO",OR('Calculation Sheet'!$D$14="Constant Resistance", 'Calculation Sheet'!$D$14="Constant Resistance + Current",'Calculation Sheet'!$D$14="Constant Resistance + Power", 'Calculation Sheet'!$D$14="Constant Resistance + Current + Power")),D79,0)+IF(AND('Calculation Sheet'!$D$13="NO",OR('Calculation Sheet'!$D$14="Constant Current", 'Calculation Sheet'!$D$14="Constant Resistance + Current",'Calculation Sheet'!$D$14="Constant Current + Power", 'Calculation Sheet'!$D$14="Constant Resistance + Current + Power")),E79,0)+IF(AND('Calculation Sheet'!$D$13="NO",OR('Calculation Sheet'!$D$14="Constant Power", 'Calculation Sheet'!$D$14="Constant Resistance + Power",'Calculation Sheet'!$D$14="Constant Current + Power", 'Calculation Sheet'!$D$14="Constant Resistance + Current + Power")),F79,0)</f>
        <v>68.600000000000009</v>
      </c>
      <c r="H79" s="34">
        <f>ROUND((12*'Calculation Sheet'!$D$24/(SQRT('SOA Verification'!B79*10^-3))),2)</f>
        <v>106.48</v>
      </c>
      <c r="I79" s="34">
        <f t="shared" si="2"/>
        <v>12.7</v>
      </c>
      <c r="K79" s="34">
        <f t="shared" si="3"/>
        <v>12.7</v>
      </c>
    </row>
    <row r="80" spans="2:11" x14ac:dyDescent="0.25">
      <c r="B80" s="34">
        <v>12.8</v>
      </c>
      <c r="C80" s="35">
        <f>ROUNDUP(('Calculation Sheet'!$D$9)^2*('Calculation Sheet'!$D$10*10^-6)/(2*10^-3*B80),2)</f>
        <v>68.070000000000007</v>
      </c>
      <c r="D8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0" s="34">
        <f>ROUNDUP(('Calculation Sheet'!$D$9*'Calculation Sheet'!$D$17*(0.5-('Calculation Sheet'!$D$18/'Calculation Sheet'!$D$9)+(0.5*(('Calculation Sheet'!$D$18^2)/('Calculation Sheet'!$D$9^2))))),2)</f>
        <v>1.84</v>
      </c>
      <c r="F80" s="34">
        <f>ROUNDUP(('Calculation Sheet'!$D$19*(LN('Calculation Sheet'!$D$9/'Calculation Sheet'!$D$20)-1+('Calculation Sheet'!$D$20/'Calculation Sheet'!$D$9))),2)</f>
        <v>3.53</v>
      </c>
      <c r="G80" s="36">
        <f>C80+IF(AND('Calculation Sheet'!$D$13="NO",OR('Calculation Sheet'!$D$14="Constant Resistance", 'Calculation Sheet'!$D$14="Constant Resistance + Current",'Calculation Sheet'!$D$14="Constant Resistance + Power", 'Calculation Sheet'!$D$14="Constant Resistance + Current + Power")),D80,0)+IF(AND('Calculation Sheet'!$D$13="NO",OR('Calculation Sheet'!$D$14="Constant Current", 'Calculation Sheet'!$D$14="Constant Resistance + Current",'Calculation Sheet'!$D$14="Constant Current + Power", 'Calculation Sheet'!$D$14="Constant Resistance + Current + Power")),E80,0)+IF(AND('Calculation Sheet'!$D$13="NO",OR('Calculation Sheet'!$D$14="Constant Power", 'Calculation Sheet'!$D$14="Constant Resistance + Power",'Calculation Sheet'!$D$14="Constant Current + Power", 'Calculation Sheet'!$D$14="Constant Resistance + Current + Power")),F80,0)</f>
        <v>68.070000000000007</v>
      </c>
      <c r="H80" s="34">
        <f>ROUND((12*'Calculation Sheet'!$D$24/(SQRT('SOA Verification'!B80*10^-3))),2)</f>
        <v>106.07</v>
      </c>
      <c r="I80" s="34">
        <f t="shared" si="2"/>
        <v>12.8</v>
      </c>
      <c r="K80" s="34">
        <f t="shared" si="3"/>
        <v>12.8</v>
      </c>
    </row>
    <row r="81" spans="2:11" x14ac:dyDescent="0.25">
      <c r="B81" s="34">
        <v>12.9</v>
      </c>
      <c r="C81" s="35">
        <f>ROUNDUP(('Calculation Sheet'!$D$9)^2*('Calculation Sheet'!$D$10*10^-6)/(2*10^-3*B81),2)</f>
        <v>67.540000000000006</v>
      </c>
      <c r="D8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1" s="34">
        <f>ROUNDUP(('Calculation Sheet'!$D$9*'Calculation Sheet'!$D$17*(0.5-('Calculation Sheet'!$D$18/'Calculation Sheet'!$D$9)+(0.5*(('Calculation Sheet'!$D$18^2)/('Calculation Sheet'!$D$9^2))))),2)</f>
        <v>1.84</v>
      </c>
      <c r="F81" s="34">
        <f>ROUNDUP(('Calculation Sheet'!$D$19*(LN('Calculation Sheet'!$D$9/'Calculation Sheet'!$D$20)-1+('Calculation Sheet'!$D$20/'Calculation Sheet'!$D$9))),2)</f>
        <v>3.53</v>
      </c>
      <c r="G81" s="36">
        <f>C81+IF(AND('Calculation Sheet'!$D$13="NO",OR('Calculation Sheet'!$D$14="Constant Resistance", 'Calculation Sheet'!$D$14="Constant Resistance + Current",'Calculation Sheet'!$D$14="Constant Resistance + Power", 'Calculation Sheet'!$D$14="Constant Resistance + Current + Power")),D81,0)+IF(AND('Calculation Sheet'!$D$13="NO",OR('Calculation Sheet'!$D$14="Constant Current", 'Calculation Sheet'!$D$14="Constant Resistance + Current",'Calculation Sheet'!$D$14="Constant Current + Power", 'Calculation Sheet'!$D$14="Constant Resistance + Current + Power")),E81,0)+IF(AND('Calculation Sheet'!$D$13="NO",OR('Calculation Sheet'!$D$14="Constant Power", 'Calculation Sheet'!$D$14="Constant Resistance + Power",'Calculation Sheet'!$D$14="Constant Current + Power", 'Calculation Sheet'!$D$14="Constant Resistance + Current + Power")),F81,0)</f>
        <v>67.540000000000006</v>
      </c>
      <c r="H81" s="34">
        <f>ROUND((12*'Calculation Sheet'!$D$24/(SQRT('SOA Verification'!B81*10^-3))),2)</f>
        <v>105.65</v>
      </c>
      <c r="I81" s="34">
        <f t="shared" si="2"/>
        <v>12.9</v>
      </c>
      <c r="K81" s="34">
        <f t="shared" si="3"/>
        <v>12.9</v>
      </c>
    </row>
    <row r="82" spans="2:11" x14ac:dyDescent="0.25">
      <c r="B82" s="34">
        <v>13</v>
      </c>
      <c r="C82" s="35">
        <f>ROUNDUP(('Calculation Sheet'!$D$9)^2*('Calculation Sheet'!$D$10*10^-6)/(2*10^-3*B82),2)</f>
        <v>67.02000000000001</v>
      </c>
      <c r="D8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2" s="34">
        <f>ROUNDUP(('Calculation Sheet'!$D$9*'Calculation Sheet'!$D$17*(0.5-('Calculation Sheet'!$D$18/'Calculation Sheet'!$D$9)+(0.5*(('Calculation Sheet'!$D$18^2)/('Calculation Sheet'!$D$9^2))))),2)</f>
        <v>1.84</v>
      </c>
      <c r="F82" s="34">
        <f>ROUNDUP(('Calculation Sheet'!$D$19*(LN('Calculation Sheet'!$D$9/'Calculation Sheet'!$D$20)-1+('Calculation Sheet'!$D$20/'Calculation Sheet'!$D$9))),2)</f>
        <v>3.53</v>
      </c>
      <c r="G82" s="36">
        <f>C82+IF(AND('Calculation Sheet'!$D$13="NO",OR('Calculation Sheet'!$D$14="Constant Resistance", 'Calculation Sheet'!$D$14="Constant Resistance + Current",'Calculation Sheet'!$D$14="Constant Resistance + Power", 'Calculation Sheet'!$D$14="Constant Resistance + Current + Power")),D82,0)+IF(AND('Calculation Sheet'!$D$13="NO",OR('Calculation Sheet'!$D$14="Constant Current", 'Calculation Sheet'!$D$14="Constant Resistance + Current",'Calculation Sheet'!$D$14="Constant Current + Power", 'Calculation Sheet'!$D$14="Constant Resistance + Current + Power")),E82,0)+IF(AND('Calculation Sheet'!$D$13="NO",OR('Calculation Sheet'!$D$14="Constant Power", 'Calculation Sheet'!$D$14="Constant Resistance + Power",'Calculation Sheet'!$D$14="Constant Current + Power", 'Calculation Sheet'!$D$14="Constant Resistance + Current + Power")),F82,0)</f>
        <v>67.02000000000001</v>
      </c>
      <c r="H82" s="34">
        <f>ROUND((12*'Calculation Sheet'!$D$24/(SQRT('SOA Verification'!B82*10^-3))),2)</f>
        <v>105.25</v>
      </c>
      <c r="I82" s="34">
        <f t="shared" si="2"/>
        <v>13</v>
      </c>
      <c r="K82" s="34">
        <f t="shared" si="3"/>
        <v>13</v>
      </c>
    </row>
    <row r="83" spans="2:11" x14ac:dyDescent="0.25">
      <c r="B83" s="34">
        <v>13.1</v>
      </c>
      <c r="C83" s="35">
        <f>ROUNDUP(('Calculation Sheet'!$D$9)^2*('Calculation Sheet'!$D$10*10^-6)/(2*10^-3*B83),2)</f>
        <v>66.510000000000005</v>
      </c>
      <c r="D8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3" s="34">
        <f>ROUNDUP(('Calculation Sheet'!$D$9*'Calculation Sheet'!$D$17*(0.5-('Calculation Sheet'!$D$18/'Calculation Sheet'!$D$9)+(0.5*(('Calculation Sheet'!$D$18^2)/('Calculation Sheet'!$D$9^2))))),2)</f>
        <v>1.84</v>
      </c>
      <c r="F83" s="34">
        <f>ROUNDUP(('Calculation Sheet'!$D$19*(LN('Calculation Sheet'!$D$9/'Calculation Sheet'!$D$20)-1+('Calculation Sheet'!$D$20/'Calculation Sheet'!$D$9))),2)</f>
        <v>3.53</v>
      </c>
      <c r="G83" s="36">
        <f>C83+IF(AND('Calculation Sheet'!$D$13="NO",OR('Calculation Sheet'!$D$14="Constant Resistance", 'Calculation Sheet'!$D$14="Constant Resistance + Current",'Calculation Sheet'!$D$14="Constant Resistance + Power", 'Calculation Sheet'!$D$14="Constant Resistance + Current + Power")),D83,0)+IF(AND('Calculation Sheet'!$D$13="NO",OR('Calculation Sheet'!$D$14="Constant Current", 'Calculation Sheet'!$D$14="Constant Resistance + Current",'Calculation Sheet'!$D$14="Constant Current + Power", 'Calculation Sheet'!$D$14="Constant Resistance + Current + Power")),E83,0)+IF(AND('Calculation Sheet'!$D$13="NO",OR('Calculation Sheet'!$D$14="Constant Power", 'Calculation Sheet'!$D$14="Constant Resistance + Power",'Calculation Sheet'!$D$14="Constant Current + Power", 'Calculation Sheet'!$D$14="Constant Resistance + Current + Power")),F83,0)</f>
        <v>66.510000000000005</v>
      </c>
      <c r="H83" s="34">
        <f>ROUND((12*'Calculation Sheet'!$D$24/(SQRT('SOA Verification'!B83*10^-3))),2)</f>
        <v>104.84</v>
      </c>
      <c r="I83" s="34">
        <f t="shared" si="2"/>
        <v>13.1</v>
      </c>
      <c r="K83" s="34">
        <f t="shared" si="3"/>
        <v>13.1</v>
      </c>
    </row>
    <row r="84" spans="2:11" x14ac:dyDescent="0.25">
      <c r="B84" s="34">
        <v>13.2</v>
      </c>
      <c r="C84" s="35">
        <f>ROUNDUP(('Calculation Sheet'!$D$9)^2*('Calculation Sheet'!$D$10*10^-6)/(2*10^-3*B84),2)</f>
        <v>66</v>
      </c>
      <c r="D8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4" s="34">
        <f>ROUNDUP(('Calculation Sheet'!$D$9*'Calculation Sheet'!$D$17*(0.5-('Calculation Sheet'!$D$18/'Calculation Sheet'!$D$9)+(0.5*(('Calculation Sheet'!$D$18^2)/('Calculation Sheet'!$D$9^2))))),2)</f>
        <v>1.84</v>
      </c>
      <c r="F84" s="34">
        <f>ROUNDUP(('Calculation Sheet'!$D$19*(LN('Calculation Sheet'!$D$9/'Calculation Sheet'!$D$20)-1+('Calculation Sheet'!$D$20/'Calculation Sheet'!$D$9))),2)</f>
        <v>3.53</v>
      </c>
      <c r="G84" s="36">
        <f>C84+IF(AND('Calculation Sheet'!$D$13="NO",OR('Calculation Sheet'!$D$14="Constant Resistance", 'Calculation Sheet'!$D$14="Constant Resistance + Current",'Calculation Sheet'!$D$14="Constant Resistance + Power", 'Calculation Sheet'!$D$14="Constant Resistance + Current + Power")),D84,0)+IF(AND('Calculation Sheet'!$D$13="NO",OR('Calculation Sheet'!$D$14="Constant Current", 'Calculation Sheet'!$D$14="Constant Resistance + Current",'Calculation Sheet'!$D$14="Constant Current + Power", 'Calculation Sheet'!$D$14="Constant Resistance + Current + Power")),E84,0)+IF(AND('Calculation Sheet'!$D$13="NO",OR('Calculation Sheet'!$D$14="Constant Power", 'Calculation Sheet'!$D$14="Constant Resistance + Power",'Calculation Sheet'!$D$14="Constant Current + Power", 'Calculation Sheet'!$D$14="Constant Resistance + Current + Power")),F84,0)</f>
        <v>66</v>
      </c>
      <c r="H84" s="34">
        <f>ROUND((12*'Calculation Sheet'!$D$24/(SQRT('SOA Verification'!B84*10^-3))),2)</f>
        <v>104.45</v>
      </c>
      <c r="I84" s="34">
        <f t="shared" si="2"/>
        <v>13.2</v>
      </c>
      <c r="K84" s="34">
        <f t="shared" si="3"/>
        <v>13.2</v>
      </c>
    </row>
    <row r="85" spans="2:11" x14ac:dyDescent="0.25">
      <c r="B85" s="34">
        <v>13.3</v>
      </c>
      <c r="C85" s="35">
        <f>ROUNDUP(('Calculation Sheet'!$D$9)^2*('Calculation Sheet'!$D$10*10^-6)/(2*10^-3*B85),2)</f>
        <v>65.510000000000005</v>
      </c>
      <c r="D8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5" s="34">
        <f>ROUNDUP(('Calculation Sheet'!$D$9*'Calculation Sheet'!$D$17*(0.5-('Calculation Sheet'!$D$18/'Calculation Sheet'!$D$9)+(0.5*(('Calculation Sheet'!$D$18^2)/('Calculation Sheet'!$D$9^2))))),2)</f>
        <v>1.84</v>
      </c>
      <c r="F85" s="34">
        <f>ROUNDUP(('Calculation Sheet'!$D$19*(LN('Calculation Sheet'!$D$9/'Calculation Sheet'!$D$20)-1+('Calculation Sheet'!$D$20/'Calculation Sheet'!$D$9))),2)</f>
        <v>3.53</v>
      </c>
      <c r="G85" s="36">
        <f>C85+IF(AND('Calculation Sheet'!$D$13="NO",OR('Calculation Sheet'!$D$14="Constant Resistance", 'Calculation Sheet'!$D$14="Constant Resistance + Current",'Calculation Sheet'!$D$14="Constant Resistance + Power", 'Calculation Sheet'!$D$14="Constant Resistance + Current + Power")),D85,0)+IF(AND('Calculation Sheet'!$D$13="NO",OR('Calculation Sheet'!$D$14="Constant Current", 'Calculation Sheet'!$D$14="Constant Resistance + Current",'Calculation Sheet'!$D$14="Constant Current + Power", 'Calculation Sheet'!$D$14="Constant Resistance + Current + Power")),E85,0)+IF(AND('Calculation Sheet'!$D$13="NO",OR('Calculation Sheet'!$D$14="Constant Power", 'Calculation Sheet'!$D$14="Constant Resistance + Power",'Calculation Sheet'!$D$14="Constant Current + Power", 'Calculation Sheet'!$D$14="Constant Resistance + Current + Power")),F85,0)</f>
        <v>65.510000000000005</v>
      </c>
      <c r="H85" s="34">
        <f>ROUND((12*'Calculation Sheet'!$D$24/(SQRT('SOA Verification'!B85*10^-3))),2)</f>
        <v>104.05</v>
      </c>
      <c r="I85" s="34">
        <f t="shared" si="2"/>
        <v>13.3</v>
      </c>
      <c r="K85" s="34">
        <f t="shared" si="3"/>
        <v>13.3</v>
      </c>
    </row>
    <row r="86" spans="2:11" x14ac:dyDescent="0.25">
      <c r="B86" s="34">
        <v>13.4</v>
      </c>
      <c r="C86" s="35">
        <f>ROUNDUP(('Calculation Sheet'!$D$9)^2*('Calculation Sheet'!$D$10*10^-6)/(2*10^-3*B86),2)</f>
        <v>65.02000000000001</v>
      </c>
      <c r="D8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6" s="34">
        <f>ROUNDUP(('Calculation Sheet'!$D$9*'Calculation Sheet'!$D$17*(0.5-('Calculation Sheet'!$D$18/'Calculation Sheet'!$D$9)+(0.5*(('Calculation Sheet'!$D$18^2)/('Calculation Sheet'!$D$9^2))))),2)</f>
        <v>1.84</v>
      </c>
      <c r="F86" s="34">
        <f>ROUNDUP(('Calculation Sheet'!$D$19*(LN('Calculation Sheet'!$D$9/'Calculation Sheet'!$D$20)-1+('Calculation Sheet'!$D$20/'Calculation Sheet'!$D$9))),2)</f>
        <v>3.53</v>
      </c>
      <c r="G86" s="36">
        <f>C86+IF(AND('Calculation Sheet'!$D$13="NO",OR('Calculation Sheet'!$D$14="Constant Resistance", 'Calculation Sheet'!$D$14="Constant Resistance + Current",'Calculation Sheet'!$D$14="Constant Resistance + Power", 'Calculation Sheet'!$D$14="Constant Resistance + Current + Power")),D86,0)+IF(AND('Calculation Sheet'!$D$13="NO",OR('Calculation Sheet'!$D$14="Constant Current", 'Calculation Sheet'!$D$14="Constant Resistance + Current",'Calculation Sheet'!$D$14="Constant Current + Power", 'Calculation Sheet'!$D$14="Constant Resistance + Current + Power")),E86,0)+IF(AND('Calculation Sheet'!$D$13="NO",OR('Calculation Sheet'!$D$14="Constant Power", 'Calculation Sheet'!$D$14="Constant Resistance + Power",'Calculation Sheet'!$D$14="Constant Current + Power", 'Calculation Sheet'!$D$14="Constant Resistance + Current + Power")),F86,0)</f>
        <v>65.02000000000001</v>
      </c>
      <c r="H86" s="34">
        <f>ROUND((12*'Calculation Sheet'!$D$24/(SQRT('SOA Verification'!B86*10^-3))),2)</f>
        <v>103.66</v>
      </c>
      <c r="I86" s="34">
        <f t="shared" si="2"/>
        <v>13.4</v>
      </c>
      <c r="K86" s="34">
        <f t="shared" si="3"/>
        <v>13.4</v>
      </c>
    </row>
    <row r="87" spans="2:11" x14ac:dyDescent="0.25">
      <c r="B87" s="34">
        <v>13.5</v>
      </c>
      <c r="C87" s="35">
        <f>ROUNDUP(('Calculation Sheet'!$D$9)^2*('Calculation Sheet'!$D$10*10^-6)/(2*10^-3*B87),2)</f>
        <v>64.540000000000006</v>
      </c>
      <c r="D8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7" s="34">
        <f>ROUNDUP(('Calculation Sheet'!$D$9*'Calculation Sheet'!$D$17*(0.5-('Calculation Sheet'!$D$18/'Calculation Sheet'!$D$9)+(0.5*(('Calculation Sheet'!$D$18^2)/('Calculation Sheet'!$D$9^2))))),2)</f>
        <v>1.84</v>
      </c>
      <c r="F87" s="34">
        <f>ROUNDUP(('Calculation Sheet'!$D$19*(LN('Calculation Sheet'!$D$9/'Calculation Sheet'!$D$20)-1+('Calculation Sheet'!$D$20/'Calculation Sheet'!$D$9))),2)</f>
        <v>3.53</v>
      </c>
      <c r="G87" s="36">
        <f>C87+IF(AND('Calculation Sheet'!$D$13="NO",OR('Calculation Sheet'!$D$14="Constant Resistance", 'Calculation Sheet'!$D$14="Constant Resistance + Current",'Calculation Sheet'!$D$14="Constant Resistance + Power", 'Calculation Sheet'!$D$14="Constant Resistance + Current + Power")),D87,0)+IF(AND('Calculation Sheet'!$D$13="NO",OR('Calculation Sheet'!$D$14="Constant Current", 'Calculation Sheet'!$D$14="Constant Resistance + Current",'Calculation Sheet'!$D$14="Constant Current + Power", 'Calculation Sheet'!$D$14="Constant Resistance + Current + Power")),E87,0)+IF(AND('Calculation Sheet'!$D$13="NO",OR('Calculation Sheet'!$D$14="Constant Power", 'Calculation Sheet'!$D$14="Constant Resistance + Power",'Calculation Sheet'!$D$14="Constant Current + Power", 'Calculation Sheet'!$D$14="Constant Resistance + Current + Power")),F87,0)</f>
        <v>64.540000000000006</v>
      </c>
      <c r="H87" s="34">
        <f>ROUND((12*'Calculation Sheet'!$D$24/(SQRT('SOA Verification'!B87*10^-3))),2)</f>
        <v>103.28</v>
      </c>
      <c r="I87" s="34">
        <f t="shared" si="2"/>
        <v>13.5</v>
      </c>
      <c r="K87" s="34">
        <f t="shared" si="3"/>
        <v>13.5</v>
      </c>
    </row>
    <row r="88" spans="2:11" x14ac:dyDescent="0.25">
      <c r="B88" s="34">
        <v>13.6</v>
      </c>
      <c r="C88" s="35">
        <f>ROUNDUP(('Calculation Sheet'!$D$9)^2*('Calculation Sheet'!$D$10*10^-6)/(2*10^-3*B88),2)</f>
        <v>64.06</v>
      </c>
      <c r="D8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8" s="34">
        <f>ROUNDUP(('Calculation Sheet'!$D$9*'Calculation Sheet'!$D$17*(0.5-('Calculation Sheet'!$D$18/'Calculation Sheet'!$D$9)+(0.5*(('Calculation Sheet'!$D$18^2)/('Calculation Sheet'!$D$9^2))))),2)</f>
        <v>1.84</v>
      </c>
      <c r="F88" s="34">
        <f>ROUNDUP(('Calculation Sheet'!$D$19*(LN('Calculation Sheet'!$D$9/'Calculation Sheet'!$D$20)-1+('Calculation Sheet'!$D$20/'Calculation Sheet'!$D$9))),2)</f>
        <v>3.53</v>
      </c>
      <c r="G88" s="36">
        <f>C88+IF(AND('Calculation Sheet'!$D$13="NO",OR('Calculation Sheet'!$D$14="Constant Resistance", 'Calculation Sheet'!$D$14="Constant Resistance + Current",'Calculation Sheet'!$D$14="Constant Resistance + Power", 'Calculation Sheet'!$D$14="Constant Resistance + Current + Power")),D88,0)+IF(AND('Calculation Sheet'!$D$13="NO",OR('Calculation Sheet'!$D$14="Constant Current", 'Calculation Sheet'!$D$14="Constant Resistance + Current",'Calculation Sheet'!$D$14="Constant Current + Power", 'Calculation Sheet'!$D$14="Constant Resistance + Current + Power")),E88,0)+IF(AND('Calculation Sheet'!$D$13="NO",OR('Calculation Sheet'!$D$14="Constant Power", 'Calculation Sheet'!$D$14="Constant Resistance + Power",'Calculation Sheet'!$D$14="Constant Current + Power", 'Calculation Sheet'!$D$14="Constant Resistance + Current + Power")),F88,0)</f>
        <v>64.06</v>
      </c>
      <c r="H88" s="34">
        <f>ROUND((12*'Calculation Sheet'!$D$24/(SQRT('SOA Verification'!B88*10^-3))),2)</f>
        <v>102.9</v>
      </c>
      <c r="I88" s="34">
        <f t="shared" si="2"/>
        <v>13.6</v>
      </c>
      <c r="K88" s="34">
        <f t="shared" si="3"/>
        <v>13.6</v>
      </c>
    </row>
    <row r="89" spans="2:11" x14ac:dyDescent="0.25">
      <c r="B89" s="34">
        <v>13.7</v>
      </c>
      <c r="C89" s="35">
        <f>ROUNDUP(('Calculation Sheet'!$D$9)^2*('Calculation Sheet'!$D$10*10^-6)/(2*10^-3*B89),2)</f>
        <v>63.6</v>
      </c>
      <c r="D8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9" s="34">
        <f>ROUNDUP(('Calculation Sheet'!$D$9*'Calculation Sheet'!$D$17*(0.5-('Calculation Sheet'!$D$18/'Calculation Sheet'!$D$9)+(0.5*(('Calculation Sheet'!$D$18^2)/('Calculation Sheet'!$D$9^2))))),2)</f>
        <v>1.84</v>
      </c>
      <c r="F89" s="34">
        <f>ROUNDUP(('Calculation Sheet'!$D$19*(LN('Calculation Sheet'!$D$9/'Calculation Sheet'!$D$20)-1+('Calculation Sheet'!$D$20/'Calculation Sheet'!$D$9))),2)</f>
        <v>3.53</v>
      </c>
      <c r="G89" s="36">
        <f>C89+IF(AND('Calculation Sheet'!$D$13="NO",OR('Calculation Sheet'!$D$14="Constant Resistance", 'Calculation Sheet'!$D$14="Constant Resistance + Current",'Calculation Sheet'!$D$14="Constant Resistance + Power", 'Calculation Sheet'!$D$14="Constant Resistance + Current + Power")),D89,0)+IF(AND('Calculation Sheet'!$D$13="NO",OR('Calculation Sheet'!$D$14="Constant Current", 'Calculation Sheet'!$D$14="Constant Resistance + Current",'Calculation Sheet'!$D$14="Constant Current + Power", 'Calculation Sheet'!$D$14="Constant Resistance + Current + Power")),E89,0)+IF(AND('Calculation Sheet'!$D$13="NO",OR('Calculation Sheet'!$D$14="Constant Power", 'Calculation Sheet'!$D$14="Constant Resistance + Power",'Calculation Sheet'!$D$14="Constant Current + Power", 'Calculation Sheet'!$D$14="Constant Resistance + Current + Power")),F89,0)</f>
        <v>63.6</v>
      </c>
      <c r="H89" s="34">
        <f>ROUND((12*'Calculation Sheet'!$D$24/(SQRT('SOA Verification'!B89*10^-3))),2)</f>
        <v>102.52</v>
      </c>
      <c r="I89" s="34">
        <f t="shared" si="2"/>
        <v>13.7</v>
      </c>
      <c r="K89" s="34">
        <f t="shared" si="3"/>
        <v>13.7</v>
      </c>
    </row>
    <row r="90" spans="2:11" x14ac:dyDescent="0.25">
      <c r="B90" s="34">
        <v>13.8</v>
      </c>
      <c r="C90" s="35">
        <f>ROUNDUP(('Calculation Sheet'!$D$9)^2*('Calculation Sheet'!$D$10*10^-6)/(2*10^-3*B90),2)</f>
        <v>63.14</v>
      </c>
      <c r="D9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0" s="34">
        <f>ROUNDUP(('Calculation Sheet'!$D$9*'Calculation Sheet'!$D$17*(0.5-('Calculation Sheet'!$D$18/'Calculation Sheet'!$D$9)+(0.5*(('Calculation Sheet'!$D$18^2)/('Calculation Sheet'!$D$9^2))))),2)</f>
        <v>1.84</v>
      </c>
      <c r="F90" s="34">
        <f>ROUNDUP(('Calculation Sheet'!$D$19*(LN('Calculation Sheet'!$D$9/'Calculation Sheet'!$D$20)-1+('Calculation Sheet'!$D$20/'Calculation Sheet'!$D$9))),2)</f>
        <v>3.53</v>
      </c>
      <c r="G90" s="36">
        <f>C90+IF(AND('Calculation Sheet'!$D$13="NO",OR('Calculation Sheet'!$D$14="Constant Resistance", 'Calculation Sheet'!$D$14="Constant Resistance + Current",'Calculation Sheet'!$D$14="Constant Resistance + Power", 'Calculation Sheet'!$D$14="Constant Resistance + Current + Power")),D90,0)+IF(AND('Calculation Sheet'!$D$13="NO",OR('Calculation Sheet'!$D$14="Constant Current", 'Calculation Sheet'!$D$14="Constant Resistance + Current",'Calculation Sheet'!$D$14="Constant Current + Power", 'Calculation Sheet'!$D$14="Constant Resistance + Current + Power")),E90,0)+IF(AND('Calculation Sheet'!$D$13="NO",OR('Calculation Sheet'!$D$14="Constant Power", 'Calculation Sheet'!$D$14="Constant Resistance + Power",'Calculation Sheet'!$D$14="Constant Current + Power", 'Calculation Sheet'!$D$14="Constant Resistance + Current + Power")),F90,0)</f>
        <v>63.14</v>
      </c>
      <c r="H90" s="34">
        <f>ROUND((12*'Calculation Sheet'!$D$24/(SQRT('SOA Verification'!B90*10^-3))),2)</f>
        <v>102.15</v>
      </c>
      <c r="I90" s="34">
        <f t="shared" si="2"/>
        <v>13.8</v>
      </c>
      <c r="K90" s="34">
        <f t="shared" si="3"/>
        <v>13.8</v>
      </c>
    </row>
    <row r="91" spans="2:11" x14ac:dyDescent="0.25">
      <c r="B91" s="34">
        <v>13.9</v>
      </c>
      <c r="C91" s="35">
        <f>ROUNDUP(('Calculation Sheet'!$D$9)^2*('Calculation Sheet'!$D$10*10^-6)/(2*10^-3*B91),2)</f>
        <v>62.68</v>
      </c>
      <c r="D9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1" s="34">
        <f>ROUNDUP(('Calculation Sheet'!$D$9*'Calculation Sheet'!$D$17*(0.5-('Calculation Sheet'!$D$18/'Calculation Sheet'!$D$9)+(0.5*(('Calculation Sheet'!$D$18^2)/('Calculation Sheet'!$D$9^2))))),2)</f>
        <v>1.84</v>
      </c>
      <c r="F91" s="34">
        <f>ROUNDUP(('Calculation Sheet'!$D$19*(LN('Calculation Sheet'!$D$9/'Calculation Sheet'!$D$20)-1+('Calculation Sheet'!$D$20/'Calculation Sheet'!$D$9))),2)</f>
        <v>3.53</v>
      </c>
      <c r="G91" s="36">
        <f>C91+IF(AND('Calculation Sheet'!$D$13="NO",OR('Calculation Sheet'!$D$14="Constant Resistance", 'Calculation Sheet'!$D$14="Constant Resistance + Current",'Calculation Sheet'!$D$14="Constant Resistance + Power", 'Calculation Sheet'!$D$14="Constant Resistance + Current + Power")),D91,0)+IF(AND('Calculation Sheet'!$D$13="NO",OR('Calculation Sheet'!$D$14="Constant Current", 'Calculation Sheet'!$D$14="Constant Resistance + Current",'Calculation Sheet'!$D$14="Constant Current + Power", 'Calculation Sheet'!$D$14="Constant Resistance + Current + Power")),E91,0)+IF(AND('Calculation Sheet'!$D$13="NO",OR('Calculation Sheet'!$D$14="Constant Power", 'Calculation Sheet'!$D$14="Constant Resistance + Power",'Calculation Sheet'!$D$14="Constant Current + Power", 'Calculation Sheet'!$D$14="Constant Resistance + Current + Power")),F91,0)</f>
        <v>62.68</v>
      </c>
      <c r="H91" s="34">
        <f>ROUND((12*'Calculation Sheet'!$D$24/(SQRT('SOA Verification'!B91*10^-3))),2)</f>
        <v>101.78</v>
      </c>
      <c r="I91" s="34">
        <f t="shared" si="2"/>
        <v>13.9</v>
      </c>
      <c r="K91" s="34">
        <f t="shared" si="3"/>
        <v>13.9</v>
      </c>
    </row>
    <row r="92" spans="2:11" x14ac:dyDescent="0.25">
      <c r="B92" s="34">
        <v>14</v>
      </c>
      <c r="C92" s="35">
        <f>ROUNDUP(('Calculation Sheet'!$D$9)^2*('Calculation Sheet'!$D$10*10^-6)/(2*10^-3*B92),2)</f>
        <v>62.23</v>
      </c>
      <c r="D9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2" s="34">
        <f>ROUNDUP(('Calculation Sheet'!$D$9*'Calculation Sheet'!$D$17*(0.5-('Calculation Sheet'!$D$18/'Calculation Sheet'!$D$9)+(0.5*(('Calculation Sheet'!$D$18^2)/('Calculation Sheet'!$D$9^2))))),2)</f>
        <v>1.84</v>
      </c>
      <c r="F92" s="34">
        <f>ROUNDUP(('Calculation Sheet'!$D$19*(LN('Calculation Sheet'!$D$9/'Calculation Sheet'!$D$20)-1+('Calculation Sheet'!$D$20/'Calculation Sheet'!$D$9))),2)</f>
        <v>3.53</v>
      </c>
      <c r="G92" s="36">
        <f>C92+IF(AND('Calculation Sheet'!$D$13="NO",OR('Calculation Sheet'!$D$14="Constant Resistance", 'Calculation Sheet'!$D$14="Constant Resistance + Current",'Calculation Sheet'!$D$14="Constant Resistance + Power", 'Calculation Sheet'!$D$14="Constant Resistance + Current + Power")),D92,0)+IF(AND('Calculation Sheet'!$D$13="NO",OR('Calculation Sheet'!$D$14="Constant Current", 'Calculation Sheet'!$D$14="Constant Resistance + Current",'Calculation Sheet'!$D$14="Constant Current + Power", 'Calculation Sheet'!$D$14="Constant Resistance + Current + Power")),E92,0)+IF(AND('Calculation Sheet'!$D$13="NO",OR('Calculation Sheet'!$D$14="Constant Power", 'Calculation Sheet'!$D$14="Constant Resistance + Power",'Calculation Sheet'!$D$14="Constant Current + Power", 'Calculation Sheet'!$D$14="Constant Resistance + Current + Power")),F92,0)</f>
        <v>62.23</v>
      </c>
      <c r="H92" s="34">
        <f>ROUND((12*'Calculation Sheet'!$D$24/(SQRT('SOA Verification'!B92*10^-3))),2)</f>
        <v>101.42</v>
      </c>
      <c r="I92" s="34">
        <f t="shared" si="2"/>
        <v>14</v>
      </c>
      <c r="K92" s="34">
        <f t="shared" si="3"/>
        <v>14</v>
      </c>
    </row>
    <row r="93" spans="2:11" x14ac:dyDescent="0.25">
      <c r="B93" s="34">
        <v>14.1</v>
      </c>
      <c r="C93" s="35">
        <f>ROUNDUP(('Calculation Sheet'!$D$9)^2*('Calculation Sheet'!$D$10*10^-6)/(2*10^-3*B93),2)</f>
        <v>61.79</v>
      </c>
      <c r="D9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3" s="34">
        <f>ROUNDUP(('Calculation Sheet'!$D$9*'Calculation Sheet'!$D$17*(0.5-('Calculation Sheet'!$D$18/'Calculation Sheet'!$D$9)+(0.5*(('Calculation Sheet'!$D$18^2)/('Calculation Sheet'!$D$9^2))))),2)</f>
        <v>1.84</v>
      </c>
      <c r="F93" s="34">
        <f>ROUNDUP(('Calculation Sheet'!$D$19*(LN('Calculation Sheet'!$D$9/'Calculation Sheet'!$D$20)-1+('Calculation Sheet'!$D$20/'Calculation Sheet'!$D$9))),2)</f>
        <v>3.53</v>
      </c>
      <c r="G93" s="36">
        <f>C93+IF(AND('Calculation Sheet'!$D$13="NO",OR('Calculation Sheet'!$D$14="Constant Resistance", 'Calculation Sheet'!$D$14="Constant Resistance + Current",'Calculation Sheet'!$D$14="Constant Resistance + Power", 'Calculation Sheet'!$D$14="Constant Resistance + Current + Power")),D93,0)+IF(AND('Calculation Sheet'!$D$13="NO",OR('Calculation Sheet'!$D$14="Constant Current", 'Calculation Sheet'!$D$14="Constant Resistance + Current",'Calculation Sheet'!$D$14="Constant Current + Power", 'Calculation Sheet'!$D$14="Constant Resistance + Current + Power")),E93,0)+IF(AND('Calculation Sheet'!$D$13="NO",OR('Calculation Sheet'!$D$14="Constant Power", 'Calculation Sheet'!$D$14="Constant Resistance + Power",'Calculation Sheet'!$D$14="Constant Current + Power", 'Calculation Sheet'!$D$14="Constant Resistance + Current + Power")),F93,0)</f>
        <v>61.79</v>
      </c>
      <c r="H93" s="34">
        <f>ROUND((12*'Calculation Sheet'!$D$24/(SQRT('SOA Verification'!B93*10^-3))),2)</f>
        <v>101.06</v>
      </c>
      <c r="I93" s="34">
        <f t="shared" si="2"/>
        <v>14.1</v>
      </c>
      <c r="K93" s="34">
        <f t="shared" si="3"/>
        <v>14.1</v>
      </c>
    </row>
    <row r="94" spans="2:11" x14ac:dyDescent="0.25">
      <c r="B94" s="34">
        <v>14.2</v>
      </c>
      <c r="C94" s="35">
        <f>ROUNDUP(('Calculation Sheet'!$D$9)^2*('Calculation Sheet'!$D$10*10^-6)/(2*10^-3*B94),2)</f>
        <v>61.36</v>
      </c>
      <c r="D9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4" s="34">
        <f>ROUNDUP(('Calculation Sheet'!$D$9*'Calculation Sheet'!$D$17*(0.5-('Calculation Sheet'!$D$18/'Calculation Sheet'!$D$9)+(0.5*(('Calculation Sheet'!$D$18^2)/('Calculation Sheet'!$D$9^2))))),2)</f>
        <v>1.84</v>
      </c>
      <c r="F94" s="34">
        <f>ROUNDUP(('Calculation Sheet'!$D$19*(LN('Calculation Sheet'!$D$9/'Calculation Sheet'!$D$20)-1+('Calculation Sheet'!$D$20/'Calculation Sheet'!$D$9))),2)</f>
        <v>3.53</v>
      </c>
      <c r="G94" s="36">
        <f>C94+IF(AND('Calculation Sheet'!$D$13="NO",OR('Calculation Sheet'!$D$14="Constant Resistance", 'Calculation Sheet'!$D$14="Constant Resistance + Current",'Calculation Sheet'!$D$14="Constant Resistance + Power", 'Calculation Sheet'!$D$14="Constant Resistance + Current + Power")),D94,0)+IF(AND('Calculation Sheet'!$D$13="NO",OR('Calculation Sheet'!$D$14="Constant Current", 'Calculation Sheet'!$D$14="Constant Resistance + Current",'Calculation Sheet'!$D$14="Constant Current + Power", 'Calculation Sheet'!$D$14="Constant Resistance + Current + Power")),E94,0)+IF(AND('Calculation Sheet'!$D$13="NO",OR('Calculation Sheet'!$D$14="Constant Power", 'Calculation Sheet'!$D$14="Constant Resistance + Power",'Calculation Sheet'!$D$14="Constant Current + Power", 'Calculation Sheet'!$D$14="Constant Resistance + Current + Power")),F94,0)</f>
        <v>61.36</v>
      </c>
      <c r="H94" s="34">
        <f>ROUND((12*'Calculation Sheet'!$D$24/(SQRT('SOA Verification'!B94*10^-3))),2)</f>
        <v>100.7</v>
      </c>
      <c r="I94" s="34">
        <f t="shared" si="2"/>
        <v>14.2</v>
      </c>
      <c r="K94" s="34">
        <f t="shared" si="3"/>
        <v>14.2</v>
      </c>
    </row>
    <row r="95" spans="2:11" x14ac:dyDescent="0.25">
      <c r="B95" s="34">
        <v>14.3</v>
      </c>
      <c r="C95" s="35">
        <f>ROUNDUP(('Calculation Sheet'!$D$9)^2*('Calculation Sheet'!$D$10*10^-6)/(2*10^-3*B95),2)</f>
        <v>60.93</v>
      </c>
      <c r="D9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5" s="34">
        <f>ROUNDUP(('Calculation Sheet'!$D$9*'Calculation Sheet'!$D$17*(0.5-('Calculation Sheet'!$D$18/'Calculation Sheet'!$D$9)+(0.5*(('Calculation Sheet'!$D$18^2)/('Calculation Sheet'!$D$9^2))))),2)</f>
        <v>1.84</v>
      </c>
      <c r="F95" s="34">
        <f>ROUNDUP(('Calculation Sheet'!$D$19*(LN('Calculation Sheet'!$D$9/'Calculation Sheet'!$D$20)-1+('Calculation Sheet'!$D$20/'Calculation Sheet'!$D$9))),2)</f>
        <v>3.53</v>
      </c>
      <c r="G95" s="36">
        <f>C95+IF(AND('Calculation Sheet'!$D$13="NO",OR('Calculation Sheet'!$D$14="Constant Resistance", 'Calculation Sheet'!$D$14="Constant Resistance + Current",'Calculation Sheet'!$D$14="Constant Resistance + Power", 'Calculation Sheet'!$D$14="Constant Resistance + Current + Power")),D95,0)+IF(AND('Calculation Sheet'!$D$13="NO",OR('Calculation Sheet'!$D$14="Constant Current", 'Calculation Sheet'!$D$14="Constant Resistance + Current",'Calculation Sheet'!$D$14="Constant Current + Power", 'Calculation Sheet'!$D$14="Constant Resistance + Current + Power")),E95,0)+IF(AND('Calculation Sheet'!$D$13="NO",OR('Calculation Sheet'!$D$14="Constant Power", 'Calculation Sheet'!$D$14="Constant Resistance + Power",'Calculation Sheet'!$D$14="Constant Current + Power", 'Calculation Sheet'!$D$14="Constant Resistance + Current + Power")),F95,0)</f>
        <v>60.93</v>
      </c>
      <c r="H95" s="34">
        <f>ROUND((12*'Calculation Sheet'!$D$24/(SQRT('SOA Verification'!B95*10^-3))),2)</f>
        <v>100.35</v>
      </c>
      <c r="I95" s="34">
        <f t="shared" si="2"/>
        <v>14.3</v>
      </c>
      <c r="K95" s="34">
        <f t="shared" si="3"/>
        <v>14.3</v>
      </c>
    </row>
    <row r="96" spans="2:11" x14ac:dyDescent="0.25">
      <c r="B96" s="34">
        <v>14.4</v>
      </c>
      <c r="C96" s="35">
        <f>ROUNDUP(('Calculation Sheet'!$D$9)^2*('Calculation Sheet'!$D$10*10^-6)/(2*10^-3*B96),2)</f>
        <v>60.5</v>
      </c>
      <c r="D9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6" s="34">
        <f>ROUNDUP(('Calculation Sheet'!$D$9*'Calculation Sheet'!$D$17*(0.5-('Calculation Sheet'!$D$18/'Calculation Sheet'!$D$9)+(0.5*(('Calculation Sheet'!$D$18^2)/('Calculation Sheet'!$D$9^2))))),2)</f>
        <v>1.84</v>
      </c>
      <c r="F96" s="34">
        <f>ROUNDUP(('Calculation Sheet'!$D$19*(LN('Calculation Sheet'!$D$9/'Calculation Sheet'!$D$20)-1+('Calculation Sheet'!$D$20/'Calculation Sheet'!$D$9))),2)</f>
        <v>3.53</v>
      </c>
      <c r="G96" s="36">
        <f>C96+IF(AND('Calculation Sheet'!$D$13="NO",OR('Calculation Sheet'!$D$14="Constant Resistance", 'Calculation Sheet'!$D$14="Constant Resistance + Current",'Calculation Sheet'!$D$14="Constant Resistance + Power", 'Calculation Sheet'!$D$14="Constant Resistance + Current + Power")),D96,0)+IF(AND('Calculation Sheet'!$D$13="NO",OR('Calculation Sheet'!$D$14="Constant Current", 'Calculation Sheet'!$D$14="Constant Resistance + Current",'Calculation Sheet'!$D$14="Constant Current + Power", 'Calculation Sheet'!$D$14="Constant Resistance + Current + Power")),E96,0)+IF(AND('Calculation Sheet'!$D$13="NO",OR('Calculation Sheet'!$D$14="Constant Power", 'Calculation Sheet'!$D$14="Constant Resistance + Power",'Calculation Sheet'!$D$14="Constant Current + Power", 'Calculation Sheet'!$D$14="Constant Resistance + Current + Power")),F96,0)</f>
        <v>60.5</v>
      </c>
      <c r="H96" s="34">
        <f>ROUND((12*'Calculation Sheet'!$D$24/(SQRT('SOA Verification'!B96*10^-3))),2)</f>
        <v>100</v>
      </c>
      <c r="I96" s="34">
        <f t="shared" si="2"/>
        <v>14.4</v>
      </c>
      <c r="K96" s="34">
        <f t="shared" si="3"/>
        <v>14.4</v>
      </c>
    </row>
    <row r="97" spans="2:11" x14ac:dyDescent="0.25">
      <c r="B97" s="34">
        <v>14.5</v>
      </c>
      <c r="C97" s="35">
        <f>ROUNDUP(('Calculation Sheet'!$D$9)^2*('Calculation Sheet'!$D$10*10^-6)/(2*10^-3*B97),2)</f>
        <v>60.089999999999996</v>
      </c>
      <c r="D9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7" s="34">
        <f>ROUNDUP(('Calculation Sheet'!$D$9*'Calculation Sheet'!$D$17*(0.5-('Calculation Sheet'!$D$18/'Calculation Sheet'!$D$9)+(0.5*(('Calculation Sheet'!$D$18^2)/('Calculation Sheet'!$D$9^2))))),2)</f>
        <v>1.84</v>
      </c>
      <c r="F97" s="34">
        <f>ROUNDUP(('Calculation Sheet'!$D$19*(LN('Calculation Sheet'!$D$9/'Calculation Sheet'!$D$20)-1+('Calculation Sheet'!$D$20/'Calculation Sheet'!$D$9))),2)</f>
        <v>3.53</v>
      </c>
      <c r="G97" s="36">
        <f>C97+IF(AND('Calculation Sheet'!$D$13="NO",OR('Calculation Sheet'!$D$14="Constant Resistance", 'Calculation Sheet'!$D$14="Constant Resistance + Current",'Calculation Sheet'!$D$14="Constant Resistance + Power", 'Calculation Sheet'!$D$14="Constant Resistance + Current + Power")),D97,0)+IF(AND('Calculation Sheet'!$D$13="NO",OR('Calculation Sheet'!$D$14="Constant Current", 'Calculation Sheet'!$D$14="Constant Resistance + Current",'Calculation Sheet'!$D$14="Constant Current + Power", 'Calculation Sheet'!$D$14="Constant Resistance + Current + Power")),E97,0)+IF(AND('Calculation Sheet'!$D$13="NO",OR('Calculation Sheet'!$D$14="Constant Power", 'Calculation Sheet'!$D$14="Constant Resistance + Power",'Calculation Sheet'!$D$14="Constant Current + Power", 'Calculation Sheet'!$D$14="Constant Resistance + Current + Power")),F97,0)</f>
        <v>60.089999999999996</v>
      </c>
      <c r="H97" s="34">
        <f>ROUND((12*'Calculation Sheet'!$D$24/(SQRT('SOA Verification'!B97*10^-3))),2)</f>
        <v>99.65</v>
      </c>
      <c r="I97" s="34">
        <f t="shared" si="2"/>
        <v>14.5</v>
      </c>
      <c r="K97" s="34">
        <f t="shared" si="3"/>
        <v>14.5</v>
      </c>
    </row>
    <row r="98" spans="2:11" x14ac:dyDescent="0.25">
      <c r="B98" s="34">
        <v>14.6</v>
      </c>
      <c r="C98" s="35">
        <f>ROUNDUP(('Calculation Sheet'!$D$9)^2*('Calculation Sheet'!$D$10*10^-6)/(2*10^-3*B98),2)</f>
        <v>59.68</v>
      </c>
      <c r="D9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8" s="34">
        <f>ROUNDUP(('Calculation Sheet'!$D$9*'Calculation Sheet'!$D$17*(0.5-('Calculation Sheet'!$D$18/'Calculation Sheet'!$D$9)+(0.5*(('Calculation Sheet'!$D$18^2)/('Calculation Sheet'!$D$9^2))))),2)</f>
        <v>1.84</v>
      </c>
      <c r="F98" s="34">
        <f>ROUNDUP(('Calculation Sheet'!$D$19*(LN('Calculation Sheet'!$D$9/'Calculation Sheet'!$D$20)-1+('Calculation Sheet'!$D$20/'Calculation Sheet'!$D$9))),2)</f>
        <v>3.53</v>
      </c>
      <c r="G98" s="36">
        <f>C98+IF(AND('Calculation Sheet'!$D$13="NO",OR('Calculation Sheet'!$D$14="Constant Resistance", 'Calculation Sheet'!$D$14="Constant Resistance + Current",'Calculation Sheet'!$D$14="Constant Resistance + Power", 'Calculation Sheet'!$D$14="Constant Resistance + Current + Power")),D98,0)+IF(AND('Calculation Sheet'!$D$13="NO",OR('Calculation Sheet'!$D$14="Constant Current", 'Calculation Sheet'!$D$14="Constant Resistance + Current",'Calculation Sheet'!$D$14="Constant Current + Power", 'Calculation Sheet'!$D$14="Constant Resistance + Current + Power")),E98,0)+IF(AND('Calculation Sheet'!$D$13="NO",OR('Calculation Sheet'!$D$14="Constant Power", 'Calculation Sheet'!$D$14="Constant Resistance + Power",'Calculation Sheet'!$D$14="Constant Current + Power", 'Calculation Sheet'!$D$14="Constant Resistance + Current + Power")),F98,0)</f>
        <v>59.68</v>
      </c>
      <c r="H98" s="34">
        <f>ROUND((12*'Calculation Sheet'!$D$24/(SQRT('SOA Verification'!B98*10^-3))),2)</f>
        <v>99.31</v>
      </c>
      <c r="I98" s="34">
        <f t="shared" si="2"/>
        <v>14.6</v>
      </c>
      <c r="K98" s="34">
        <f t="shared" si="3"/>
        <v>14.6</v>
      </c>
    </row>
    <row r="99" spans="2:11" x14ac:dyDescent="0.25">
      <c r="B99" s="34">
        <v>14.7</v>
      </c>
      <c r="C99" s="35">
        <f>ROUNDUP(('Calculation Sheet'!$D$9)^2*('Calculation Sheet'!$D$10*10^-6)/(2*10^-3*B99),2)</f>
        <v>59.269999999999996</v>
      </c>
      <c r="D9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9" s="34">
        <f>ROUNDUP(('Calculation Sheet'!$D$9*'Calculation Sheet'!$D$17*(0.5-('Calculation Sheet'!$D$18/'Calculation Sheet'!$D$9)+(0.5*(('Calculation Sheet'!$D$18^2)/('Calculation Sheet'!$D$9^2))))),2)</f>
        <v>1.84</v>
      </c>
      <c r="F99" s="34">
        <f>ROUNDUP(('Calculation Sheet'!$D$19*(LN('Calculation Sheet'!$D$9/'Calculation Sheet'!$D$20)-1+('Calculation Sheet'!$D$20/'Calculation Sheet'!$D$9))),2)</f>
        <v>3.53</v>
      </c>
      <c r="G99" s="36">
        <f>C99+IF(AND('Calculation Sheet'!$D$13="NO",OR('Calculation Sheet'!$D$14="Constant Resistance", 'Calculation Sheet'!$D$14="Constant Resistance + Current",'Calculation Sheet'!$D$14="Constant Resistance + Power", 'Calculation Sheet'!$D$14="Constant Resistance + Current + Power")),D99,0)+IF(AND('Calculation Sheet'!$D$13="NO",OR('Calculation Sheet'!$D$14="Constant Current", 'Calculation Sheet'!$D$14="Constant Resistance + Current",'Calculation Sheet'!$D$14="Constant Current + Power", 'Calculation Sheet'!$D$14="Constant Resistance + Current + Power")),E99,0)+IF(AND('Calculation Sheet'!$D$13="NO",OR('Calculation Sheet'!$D$14="Constant Power", 'Calculation Sheet'!$D$14="Constant Resistance + Power",'Calculation Sheet'!$D$14="Constant Current + Power", 'Calculation Sheet'!$D$14="Constant Resistance + Current + Power")),F99,0)</f>
        <v>59.269999999999996</v>
      </c>
      <c r="H99" s="34">
        <f>ROUND((12*'Calculation Sheet'!$D$24/(SQRT('SOA Verification'!B99*10^-3))),2)</f>
        <v>98.97</v>
      </c>
      <c r="I99" s="34">
        <f t="shared" si="2"/>
        <v>14.7</v>
      </c>
      <c r="K99" s="34">
        <f t="shared" si="3"/>
        <v>14.7</v>
      </c>
    </row>
    <row r="100" spans="2:11" x14ac:dyDescent="0.25">
      <c r="B100" s="34">
        <v>14.8</v>
      </c>
      <c r="C100" s="35">
        <f>ROUNDUP(('Calculation Sheet'!$D$9)^2*('Calculation Sheet'!$D$10*10^-6)/(2*10^-3*B100),2)</f>
        <v>58.87</v>
      </c>
      <c r="D10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0" s="34">
        <f>ROUNDUP(('Calculation Sheet'!$D$9*'Calculation Sheet'!$D$17*(0.5-('Calculation Sheet'!$D$18/'Calculation Sheet'!$D$9)+(0.5*(('Calculation Sheet'!$D$18^2)/('Calculation Sheet'!$D$9^2))))),2)</f>
        <v>1.84</v>
      </c>
      <c r="F100" s="34">
        <f>ROUNDUP(('Calculation Sheet'!$D$19*(LN('Calculation Sheet'!$D$9/'Calculation Sheet'!$D$20)-1+('Calculation Sheet'!$D$20/'Calculation Sheet'!$D$9))),2)</f>
        <v>3.53</v>
      </c>
      <c r="G100" s="36">
        <f>C100+IF(AND('Calculation Sheet'!$D$13="NO",OR('Calculation Sheet'!$D$14="Constant Resistance", 'Calculation Sheet'!$D$14="Constant Resistance + Current",'Calculation Sheet'!$D$14="Constant Resistance + Power", 'Calculation Sheet'!$D$14="Constant Resistance + Current + Power")),D100,0)+IF(AND('Calculation Sheet'!$D$13="NO",OR('Calculation Sheet'!$D$14="Constant Current", 'Calculation Sheet'!$D$14="Constant Resistance + Current",'Calculation Sheet'!$D$14="Constant Current + Power", 'Calculation Sheet'!$D$14="Constant Resistance + Current + Power")),E100,0)+IF(AND('Calculation Sheet'!$D$13="NO",OR('Calculation Sheet'!$D$14="Constant Power", 'Calculation Sheet'!$D$14="Constant Resistance + Power",'Calculation Sheet'!$D$14="Constant Current + Power", 'Calculation Sheet'!$D$14="Constant Resistance + Current + Power")),F100,0)</f>
        <v>58.87</v>
      </c>
      <c r="H100" s="34">
        <f>ROUND((12*'Calculation Sheet'!$D$24/(SQRT('SOA Verification'!B100*10^-3))),2)</f>
        <v>98.64</v>
      </c>
      <c r="I100" s="34">
        <f t="shared" si="2"/>
        <v>14.8</v>
      </c>
      <c r="K100" s="34">
        <f t="shared" si="3"/>
        <v>14.8</v>
      </c>
    </row>
    <row r="101" spans="2:11" x14ac:dyDescent="0.25">
      <c r="B101" s="34">
        <v>14.9</v>
      </c>
      <c r="C101" s="35">
        <f>ROUNDUP(('Calculation Sheet'!$D$9)^2*('Calculation Sheet'!$D$10*10^-6)/(2*10^-3*B101),2)</f>
        <v>58.47</v>
      </c>
      <c r="D10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1" s="34">
        <f>ROUNDUP(('Calculation Sheet'!$D$9*'Calculation Sheet'!$D$17*(0.5-('Calculation Sheet'!$D$18/'Calculation Sheet'!$D$9)+(0.5*(('Calculation Sheet'!$D$18^2)/('Calculation Sheet'!$D$9^2))))),2)</f>
        <v>1.84</v>
      </c>
      <c r="F101" s="34">
        <f>ROUNDUP(('Calculation Sheet'!$D$19*(LN('Calculation Sheet'!$D$9/'Calculation Sheet'!$D$20)-1+('Calculation Sheet'!$D$20/'Calculation Sheet'!$D$9))),2)</f>
        <v>3.53</v>
      </c>
      <c r="G101" s="36">
        <f>C101+IF(AND('Calculation Sheet'!$D$13="NO",OR('Calculation Sheet'!$D$14="Constant Resistance", 'Calculation Sheet'!$D$14="Constant Resistance + Current",'Calculation Sheet'!$D$14="Constant Resistance + Power", 'Calculation Sheet'!$D$14="Constant Resistance + Current + Power")),D101,0)+IF(AND('Calculation Sheet'!$D$13="NO",OR('Calculation Sheet'!$D$14="Constant Current", 'Calculation Sheet'!$D$14="Constant Resistance + Current",'Calculation Sheet'!$D$14="Constant Current + Power", 'Calculation Sheet'!$D$14="Constant Resistance + Current + Power")),E101,0)+IF(AND('Calculation Sheet'!$D$13="NO",OR('Calculation Sheet'!$D$14="Constant Power", 'Calculation Sheet'!$D$14="Constant Resistance + Power",'Calculation Sheet'!$D$14="Constant Current + Power", 'Calculation Sheet'!$D$14="Constant Resistance + Current + Power")),F101,0)</f>
        <v>58.47</v>
      </c>
      <c r="H101" s="34">
        <f>ROUND((12*'Calculation Sheet'!$D$24/(SQRT('SOA Verification'!B101*10^-3))),2)</f>
        <v>98.31</v>
      </c>
      <c r="I101" s="34">
        <f t="shared" si="2"/>
        <v>14.9</v>
      </c>
      <c r="K101" s="34">
        <f t="shared" si="3"/>
        <v>14.9</v>
      </c>
    </row>
    <row r="102" spans="2:11" x14ac:dyDescent="0.25">
      <c r="B102" s="34">
        <v>15</v>
      </c>
      <c r="C102" s="35">
        <f>ROUNDUP(('Calculation Sheet'!$D$9)^2*('Calculation Sheet'!$D$10*10^-6)/(2*10^-3*B102),2)</f>
        <v>58.08</v>
      </c>
      <c r="D10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2" s="34">
        <f>ROUNDUP(('Calculation Sheet'!$D$9*'Calculation Sheet'!$D$17*(0.5-('Calculation Sheet'!$D$18/'Calculation Sheet'!$D$9)+(0.5*(('Calculation Sheet'!$D$18^2)/('Calculation Sheet'!$D$9^2))))),2)</f>
        <v>1.84</v>
      </c>
      <c r="F102" s="34">
        <f>ROUNDUP(('Calculation Sheet'!$D$19*(LN('Calculation Sheet'!$D$9/'Calculation Sheet'!$D$20)-1+('Calculation Sheet'!$D$20/'Calculation Sheet'!$D$9))),2)</f>
        <v>3.53</v>
      </c>
      <c r="G102" s="36">
        <f>C102+IF(AND('Calculation Sheet'!$D$13="NO",OR('Calculation Sheet'!$D$14="Constant Resistance", 'Calculation Sheet'!$D$14="Constant Resistance + Current",'Calculation Sheet'!$D$14="Constant Resistance + Power", 'Calculation Sheet'!$D$14="Constant Resistance + Current + Power")),D102,0)+IF(AND('Calculation Sheet'!$D$13="NO",OR('Calculation Sheet'!$D$14="Constant Current", 'Calculation Sheet'!$D$14="Constant Resistance + Current",'Calculation Sheet'!$D$14="Constant Current + Power", 'Calculation Sheet'!$D$14="Constant Resistance + Current + Power")),E102,0)+IF(AND('Calculation Sheet'!$D$13="NO",OR('Calculation Sheet'!$D$14="Constant Power", 'Calculation Sheet'!$D$14="Constant Resistance + Power",'Calculation Sheet'!$D$14="Constant Current + Power", 'Calculation Sheet'!$D$14="Constant Resistance + Current + Power")),F102,0)</f>
        <v>58.08</v>
      </c>
      <c r="H102" s="34">
        <f>ROUND((12*'Calculation Sheet'!$D$24/(SQRT('SOA Verification'!B102*10^-3))),2)</f>
        <v>97.98</v>
      </c>
      <c r="I102" s="34">
        <f t="shared" si="2"/>
        <v>15</v>
      </c>
      <c r="K102" s="34">
        <f t="shared" si="3"/>
        <v>15</v>
      </c>
    </row>
    <row r="103" spans="2:11" x14ac:dyDescent="0.25">
      <c r="B103" s="34">
        <v>15.1</v>
      </c>
      <c r="C103" s="35">
        <f>ROUNDUP(('Calculation Sheet'!$D$9)^2*('Calculation Sheet'!$D$10*10^-6)/(2*10^-3*B103),2)</f>
        <v>57.699999999999996</v>
      </c>
      <c r="D10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3" s="34">
        <f>ROUNDUP(('Calculation Sheet'!$D$9*'Calculation Sheet'!$D$17*(0.5-('Calculation Sheet'!$D$18/'Calculation Sheet'!$D$9)+(0.5*(('Calculation Sheet'!$D$18^2)/('Calculation Sheet'!$D$9^2))))),2)</f>
        <v>1.84</v>
      </c>
      <c r="F103" s="34">
        <f>ROUNDUP(('Calculation Sheet'!$D$19*(LN('Calculation Sheet'!$D$9/'Calculation Sheet'!$D$20)-1+('Calculation Sheet'!$D$20/'Calculation Sheet'!$D$9))),2)</f>
        <v>3.53</v>
      </c>
      <c r="G103" s="36">
        <f>C103+IF(AND('Calculation Sheet'!$D$13="NO",OR('Calculation Sheet'!$D$14="Constant Resistance", 'Calculation Sheet'!$D$14="Constant Resistance + Current",'Calculation Sheet'!$D$14="Constant Resistance + Power", 'Calculation Sheet'!$D$14="Constant Resistance + Current + Power")),D103,0)+IF(AND('Calculation Sheet'!$D$13="NO",OR('Calculation Sheet'!$D$14="Constant Current", 'Calculation Sheet'!$D$14="Constant Resistance + Current",'Calculation Sheet'!$D$14="Constant Current + Power", 'Calculation Sheet'!$D$14="Constant Resistance + Current + Power")),E103,0)+IF(AND('Calculation Sheet'!$D$13="NO",OR('Calculation Sheet'!$D$14="Constant Power", 'Calculation Sheet'!$D$14="Constant Resistance + Power",'Calculation Sheet'!$D$14="Constant Current + Power", 'Calculation Sheet'!$D$14="Constant Resistance + Current + Power")),F103,0)</f>
        <v>57.699999999999996</v>
      </c>
      <c r="H103" s="34">
        <f>ROUND((12*'Calculation Sheet'!$D$24/(SQRT('SOA Verification'!B103*10^-3))),2)</f>
        <v>97.65</v>
      </c>
      <c r="I103" s="34">
        <f t="shared" si="2"/>
        <v>15.1</v>
      </c>
      <c r="K103" s="34">
        <f t="shared" si="3"/>
        <v>15.1</v>
      </c>
    </row>
    <row r="104" spans="2:11" x14ac:dyDescent="0.25">
      <c r="B104" s="34">
        <v>15.2</v>
      </c>
      <c r="C104" s="35">
        <f>ROUNDUP(('Calculation Sheet'!$D$9)^2*('Calculation Sheet'!$D$10*10^-6)/(2*10^-3*B104),2)</f>
        <v>57.32</v>
      </c>
      <c r="D10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4" s="34">
        <f>ROUNDUP(('Calculation Sheet'!$D$9*'Calculation Sheet'!$D$17*(0.5-('Calculation Sheet'!$D$18/'Calculation Sheet'!$D$9)+(0.5*(('Calculation Sheet'!$D$18^2)/('Calculation Sheet'!$D$9^2))))),2)</f>
        <v>1.84</v>
      </c>
      <c r="F104" s="34">
        <f>ROUNDUP(('Calculation Sheet'!$D$19*(LN('Calculation Sheet'!$D$9/'Calculation Sheet'!$D$20)-1+('Calculation Sheet'!$D$20/'Calculation Sheet'!$D$9))),2)</f>
        <v>3.53</v>
      </c>
      <c r="G104" s="36">
        <f>C104+IF(AND('Calculation Sheet'!$D$13="NO",OR('Calculation Sheet'!$D$14="Constant Resistance", 'Calculation Sheet'!$D$14="Constant Resistance + Current",'Calculation Sheet'!$D$14="Constant Resistance + Power", 'Calculation Sheet'!$D$14="Constant Resistance + Current + Power")),D104,0)+IF(AND('Calculation Sheet'!$D$13="NO",OR('Calculation Sheet'!$D$14="Constant Current", 'Calculation Sheet'!$D$14="Constant Resistance + Current",'Calculation Sheet'!$D$14="Constant Current + Power", 'Calculation Sheet'!$D$14="Constant Resistance + Current + Power")),E104,0)+IF(AND('Calculation Sheet'!$D$13="NO",OR('Calculation Sheet'!$D$14="Constant Power", 'Calculation Sheet'!$D$14="Constant Resistance + Power",'Calculation Sheet'!$D$14="Constant Current + Power", 'Calculation Sheet'!$D$14="Constant Resistance + Current + Power")),F104,0)</f>
        <v>57.32</v>
      </c>
      <c r="H104" s="34">
        <f>ROUND((12*'Calculation Sheet'!$D$24/(SQRT('SOA Verification'!B104*10^-3))),2)</f>
        <v>97.33</v>
      </c>
      <c r="I104" s="34">
        <f t="shared" si="2"/>
        <v>15.2</v>
      </c>
      <c r="K104" s="34">
        <f t="shared" si="3"/>
        <v>15.2</v>
      </c>
    </row>
    <row r="105" spans="2:11" x14ac:dyDescent="0.25">
      <c r="B105" s="34">
        <v>15.3</v>
      </c>
      <c r="C105" s="35">
        <f>ROUNDUP(('Calculation Sheet'!$D$9)^2*('Calculation Sheet'!$D$10*10^-6)/(2*10^-3*B105),2)</f>
        <v>56.949999999999996</v>
      </c>
      <c r="D10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5" s="34">
        <f>ROUNDUP(('Calculation Sheet'!$D$9*'Calculation Sheet'!$D$17*(0.5-('Calculation Sheet'!$D$18/'Calculation Sheet'!$D$9)+(0.5*(('Calculation Sheet'!$D$18^2)/('Calculation Sheet'!$D$9^2))))),2)</f>
        <v>1.84</v>
      </c>
      <c r="F105" s="34">
        <f>ROUNDUP(('Calculation Sheet'!$D$19*(LN('Calculation Sheet'!$D$9/'Calculation Sheet'!$D$20)-1+('Calculation Sheet'!$D$20/'Calculation Sheet'!$D$9))),2)</f>
        <v>3.53</v>
      </c>
      <c r="G105" s="36">
        <f>C105+IF(AND('Calculation Sheet'!$D$13="NO",OR('Calculation Sheet'!$D$14="Constant Resistance", 'Calculation Sheet'!$D$14="Constant Resistance + Current",'Calculation Sheet'!$D$14="Constant Resistance + Power", 'Calculation Sheet'!$D$14="Constant Resistance + Current + Power")),D105,0)+IF(AND('Calculation Sheet'!$D$13="NO",OR('Calculation Sheet'!$D$14="Constant Current", 'Calculation Sheet'!$D$14="Constant Resistance + Current",'Calculation Sheet'!$D$14="Constant Current + Power", 'Calculation Sheet'!$D$14="Constant Resistance + Current + Power")),E105,0)+IF(AND('Calculation Sheet'!$D$13="NO",OR('Calculation Sheet'!$D$14="Constant Power", 'Calculation Sheet'!$D$14="Constant Resistance + Power",'Calculation Sheet'!$D$14="Constant Current + Power", 'Calculation Sheet'!$D$14="Constant Resistance + Current + Power")),F105,0)</f>
        <v>56.949999999999996</v>
      </c>
      <c r="H105" s="34">
        <f>ROUND((12*'Calculation Sheet'!$D$24/(SQRT('SOA Verification'!B105*10^-3))),2)</f>
        <v>97.01</v>
      </c>
      <c r="I105" s="34">
        <f t="shared" si="2"/>
        <v>15.3</v>
      </c>
      <c r="K105" s="34">
        <f t="shared" si="3"/>
        <v>15.3</v>
      </c>
    </row>
    <row r="106" spans="2:11" x14ac:dyDescent="0.25">
      <c r="B106" s="34">
        <v>15.4</v>
      </c>
      <c r="C106" s="35">
        <f>ROUNDUP(('Calculation Sheet'!$D$9)^2*('Calculation Sheet'!$D$10*10^-6)/(2*10^-3*B106),2)</f>
        <v>56.58</v>
      </c>
      <c r="D10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6" s="34">
        <f>ROUNDUP(('Calculation Sheet'!$D$9*'Calculation Sheet'!$D$17*(0.5-('Calculation Sheet'!$D$18/'Calculation Sheet'!$D$9)+(0.5*(('Calculation Sheet'!$D$18^2)/('Calculation Sheet'!$D$9^2))))),2)</f>
        <v>1.84</v>
      </c>
      <c r="F106" s="34">
        <f>ROUNDUP(('Calculation Sheet'!$D$19*(LN('Calculation Sheet'!$D$9/'Calculation Sheet'!$D$20)-1+('Calculation Sheet'!$D$20/'Calculation Sheet'!$D$9))),2)</f>
        <v>3.53</v>
      </c>
      <c r="G106" s="36">
        <f>C106+IF(AND('Calculation Sheet'!$D$13="NO",OR('Calculation Sheet'!$D$14="Constant Resistance", 'Calculation Sheet'!$D$14="Constant Resistance + Current",'Calculation Sheet'!$D$14="Constant Resistance + Power", 'Calculation Sheet'!$D$14="Constant Resistance + Current + Power")),D106,0)+IF(AND('Calculation Sheet'!$D$13="NO",OR('Calculation Sheet'!$D$14="Constant Current", 'Calculation Sheet'!$D$14="Constant Resistance + Current",'Calculation Sheet'!$D$14="Constant Current + Power", 'Calculation Sheet'!$D$14="Constant Resistance + Current + Power")),E106,0)+IF(AND('Calculation Sheet'!$D$13="NO",OR('Calculation Sheet'!$D$14="Constant Power", 'Calculation Sheet'!$D$14="Constant Resistance + Power",'Calculation Sheet'!$D$14="Constant Current + Power", 'Calculation Sheet'!$D$14="Constant Resistance + Current + Power")),F106,0)</f>
        <v>56.58</v>
      </c>
      <c r="H106" s="34">
        <f>ROUND((12*'Calculation Sheet'!$D$24/(SQRT('SOA Verification'!B106*10^-3))),2)</f>
        <v>96.7</v>
      </c>
      <c r="I106" s="34">
        <f t="shared" si="2"/>
        <v>15.4</v>
      </c>
      <c r="K106" s="34">
        <f t="shared" si="3"/>
        <v>15.4</v>
      </c>
    </row>
    <row r="107" spans="2:11" x14ac:dyDescent="0.25">
      <c r="B107" s="34">
        <v>15.5</v>
      </c>
      <c r="C107" s="35">
        <f>ROUNDUP(('Calculation Sheet'!$D$9)^2*('Calculation Sheet'!$D$10*10^-6)/(2*10^-3*B107),2)</f>
        <v>56.21</v>
      </c>
      <c r="D10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7" s="34">
        <f>ROUNDUP(('Calculation Sheet'!$D$9*'Calculation Sheet'!$D$17*(0.5-('Calculation Sheet'!$D$18/'Calculation Sheet'!$D$9)+(0.5*(('Calculation Sheet'!$D$18^2)/('Calculation Sheet'!$D$9^2))))),2)</f>
        <v>1.84</v>
      </c>
      <c r="F107" s="34">
        <f>ROUNDUP(('Calculation Sheet'!$D$19*(LN('Calculation Sheet'!$D$9/'Calculation Sheet'!$D$20)-1+('Calculation Sheet'!$D$20/'Calculation Sheet'!$D$9))),2)</f>
        <v>3.53</v>
      </c>
      <c r="G107" s="36">
        <f>C107+IF(AND('Calculation Sheet'!$D$13="NO",OR('Calculation Sheet'!$D$14="Constant Resistance", 'Calculation Sheet'!$D$14="Constant Resistance + Current",'Calculation Sheet'!$D$14="Constant Resistance + Power", 'Calculation Sheet'!$D$14="Constant Resistance + Current + Power")),D107,0)+IF(AND('Calculation Sheet'!$D$13="NO",OR('Calculation Sheet'!$D$14="Constant Current", 'Calculation Sheet'!$D$14="Constant Resistance + Current",'Calculation Sheet'!$D$14="Constant Current + Power", 'Calculation Sheet'!$D$14="Constant Resistance + Current + Power")),E107,0)+IF(AND('Calculation Sheet'!$D$13="NO",OR('Calculation Sheet'!$D$14="Constant Power", 'Calculation Sheet'!$D$14="Constant Resistance + Power",'Calculation Sheet'!$D$14="Constant Current + Power", 'Calculation Sheet'!$D$14="Constant Resistance + Current + Power")),F107,0)</f>
        <v>56.21</v>
      </c>
      <c r="H107" s="34">
        <f>ROUND((12*'Calculation Sheet'!$D$24/(SQRT('SOA Verification'!B107*10^-3))),2)</f>
        <v>96.39</v>
      </c>
      <c r="I107" s="34">
        <f t="shared" si="2"/>
        <v>15.5</v>
      </c>
      <c r="K107" s="34">
        <f t="shared" si="3"/>
        <v>15.5</v>
      </c>
    </row>
    <row r="108" spans="2:11" x14ac:dyDescent="0.25">
      <c r="B108" s="34">
        <v>15.6</v>
      </c>
      <c r="C108" s="35">
        <f>ROUNDUP(('Calculation Sheet'!$D$9)^2*('Calculation Sheet'!$D$10*10^-6)/(2*10^-3*B108),2)</f>
        <v>55.85</v>
      </c>
      <c r="D10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8" s="34">
        <f>ROUNDUP(('Calculation Sheet'!$D$9*'Calculation Sheet'!$D$17*(0.5-('Calculation Sheet'!$D$18/'Calculation Sheet'!$D$9)+(0.5*(('Calculation Sheet'!$D$18^2)/('Calculation Sheet'!$D$9^2))))),2)</f>
        <v>1.84</v>
      </c>
      <c r="F108" s="34">
        <f>ROUNDUP(('Calculation Sheet'!$D$19*(LN('Calculation Sheet'!$D$9/'Calculation Sheet'!$D$20)-1+('Calculation Sheet'!$D$20/'Calculation Sheet'!$D$9))),2)</f>
        <v>3.53</v>
      </c>
      <c r="G108" s="36">
        <f>C108+IF(AND('Calculation Sheet'!$D$13="NO",OR('Calculation Sheet'!$D$14="Constant Resistance", 'Calculation Sheet'!$D$14="Constant Resistance + Current",'Calculation Sheet'!$D$14="Constant Resistance + Power", 'Calculation Sheet'!$D$14="Constant Resistance + Current + Power")),D108,0)+IF(AND('Calculation Sheet'!$D$13="NO",OR('Calculation Sheet'!$D$14="Constant Current", 'Calculation Sheet'!$D$14="Constant Resistance + Current",'Calculation Sheet'!$D$14="Constant Current + Power", 'Calculation Sheet'!$D$14="Constant Resistance + Current + Power")),E108,0)+IF(AND('Calculation Sheet'!$D$13="NO",OR('Calculation Sheet'!$D$14="Constant Power", 'Calculation Sheet'!$D$14="Constant Resistance + Power",'Calculation Sheet'!$D$14="Constant Current + Power", 'Calculation Sheet'!$D$14="Constant Resistance + Current + Power")),F108,0)</f>
        <v>55.85</v>
      </c>
      <c r="H108" s="34">
        <f>ROUND((12*'Calculation Sheet'!$D$24/(SQRT('SOA Verification'!B108*10^-3))),2)</f>
        <v>96.08</v>
      </c>
      <c r="I108" s="34">
        <f t="shared" si="2"/>
        <v>15.6</v>
      </c>
      <c r="K108" s="34">
        <f t="shared" si="3"/>
        <v>15.6</v>
      </c>
    </row>
    <row r="109" spans="2:11" x14ac:dyDescent="0.25">
      <c r="B109" s="34">
        <v>15.7</v>
      </c>
      <c r="C109" s="35">
        <f>ROUNDUP(('Calculation Sheet'!$D$9)^2*('Calculation Sheet'!$D$10*10^-6)/(2*10^-3*B109),2)</f>
        <v>55.5</v>
      </c>
      <c r="D10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9" s="34">
        <f>ROUNDUP(('Calculation Sheet'!$D$9*'Calculation Sheet'!$D$17*(0.5-('Calculation Sheet'!$D$18/'Calculation Sheet'!$D$9)+(0.5*(('Calculation Sheet'!$D$18^2)/('Calculation Sheet'!$D$9^2))))),2)</f>
        <v>1.84</v>
      </c>
      <c r="F109" s="34">
        <f>ROUNDUP(('Calculation Sheet'!$D$19*(LN('Calculation Sheet'!$D$9/'Calculation Sheet'!$D$20)-1+('Calculation Sheet'!$D$20/'Calculation Sheet'!$D$9))),2)</f>
        <v>3.53</v>
      </c>
      <c r="G109" s="36">
        <f>C109+IF(AND('Calculation Sheet'!$D$13="NO",OR('Calculation Sheet'!$D$14="Constant Resistance", 'Calculation Sheet'!$D$14="Constant Resistance + Current",'Calculation Sheet'!$D$14="Constant Resistance + Power", 'Calculation Sheet'!$D$14="Constant Resistance + Current + Power")),D109,0)+IF(AND('Calculation Sheet'!$D$13="NO",OR('Calculation Sheet'!$D$14="Constant Current", 'Calculation Sheet'!$D$14="Constant Resistance + Current",'Calculation Sheet'!$D$14="Constant Current + Power", 'Calculation Sheet'!$D$14="Constant Resistance + Current + Power")),E109,0)+IF(AND('Calculation Sheet'!$D$13="NO",OR('Calculation Sheet'!$D$14="Constant Power", 'Calculation Sheet'!$D$14="Constant Resistance + Power",'Calculation Sheet'!$D$14="Constant Current + Power", 'Calculation Sheet'!$D$14="Constant Resistance + Current + Power")),F109,0)</f>
        <v>55.5</v>
      </c>
      <c r="H109" s="34">
        <f>ROUND((12*'Calculation Sheet'!$D$24/(SQRT('SOA Verification'!B109*10^-3))),2)</f>
        <v>95.77</v>
      </c>
      <c r="I109" s="34">
        <f t="shared" si="2"/>
        <v>15.7</v>
      </c>
      <c r="K109" s="34">
        <f t="shared" si="3"/>
        <v>15.7</v>
      </c>
    </row>
    <row r="110" spans="2:11" x14ac:dyDescent="0.25">
      <c r="B110" s="34">
        <v>15.8</v>
      </c>
      <c r="C110" s="35">
        <f>ROUNDUP(('Calculation Sheet'!$D$9)^2*('Calculation Sheet'!$D$10*10^-6)/(2*10^-3*B110),2)</f>
        <v>55.14</v>
      </c>
      <c r="D11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10" s="34">
        <f>ROUNDUP(('Calculation Sheet'!$D$9*'Calculation Sheet'!$D$17*(0.5-('Calculation Sheet'!$D$18/'Calculation Sheet'!$D$9)+(0.5*(('Calculation Sheet'!$D$18^2)/('Calculation Sheet'!$D$9^2))))),2)</f>
        <v>1.84</v>
      </c>
      <c r="F110" s="34">
        <f>ROUNDUP(('Calculation Sheet'!$D$19*(LN('Calculation Sheet'!$D$9/'Calculation Sheet'!$D$20)-1+('Calculation Sheet'!$D$20/'Calculation Sheet'!$D$9))),2)</f>
        <v>3.53</v>
      </c>
      <c r="G110" s="36">
        <f>C110+IF(AND('Calculation Sheet'!$D$13="NO",OR('Calculation Sheet'!$D$14="Constant Resistance", 'Calculation Sheet'!$D$14="Constant Resistance + Current",'Calculation Sheet'!$D$14="Constant Resistance + Power", 'Calculation Sheet'!$D$14="Constant Resistance + Current + Power")),D110,0)+IF(AND('Calculation Sheet'!$D$13="NO",OR('Calculation Sheet'!$D$14="Constant Current", 'Calculation Sheet'!$D$14="Constant Resistance + Current",'Calculation Sheet'!$D$14="Constant Current + Power", 'Calculation Sheet'!$D$14="Constant Resistance + Current + Power")),E110,0)+IF(AND('Calculation Sheet'!$D$13="NO",OR('Calculation Sheet'!$D$14="Constant Power", 'Calculation Sheet'!$D$14="Constant Resistance + Power",'Calculation Sheet'!$D$14="Constant Current + Power", 'Calculation Sheet'!$D$14="Constant Resistance + Current + Power")),F110,0)</f>
        <v>55.14</v>
      </c>
      <c r="H110" s="34">
        <f>ROUND((12*'Calculation Sheet'!$D$24/(SQRT('SOA Verification'!B110*10^-3))),2)</f>
        <v>95.47</v>
      </c>
      <c r="I110" s="34">
        <f t="shared" si="2"/>
        <v>15.8</v>
      </c>
      <c r="K110" s="34">
        <f t="shared" si="3"/>
        <v>15.8</v>
      </c>
    </row>
    <row r="111" spans="2:11" x14ac:dyDescent="0.25">
      <c r="B111" s="34">
        <v>15.9</v>
      </c>
      <c r="C111" s="35">
        <f>ROUNDUP(('Calculation Sheet'!$D$9)^2*('Calculation Sheet'!$D$10*10^-6)/(2*10^-3*B111),2)</f>
        <v>54.8</v>
      </c>
      <c r="D11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11" s="34">
        <f>ROUNDUP(('Calculation Sheet'!$D$9*'Calculation Sheet'!$D$17*(0.5-('Calculation Sheet'!$D$18/'Calculation Sheet'!$D$9)+(0.5*(('Calculation Sheet'!$D$18^2)/('Calculation Sheet'!$D$9^2))))),2)</f>
        <v>1.84</v>
      </c>
      <c r="F111" s="34">
        <f>ROUNDUP(('Calculation Sheet'!$D$19*(LN('Calculation Sheet'!$D$9/'Calculation Sheet'!$D$20)-1+('Calculation Sheet'!$D$20/'Calculation Sheet'!$D$9))),2)</f>
        <v>3.53</v>
      </c>
      <c r="G111" s="36">
        <f>C111+IF(AND('Calculation Sheet'!$D$13="NO",OR('Calculation Sheet'!$D$14="Constant Resistance", 'Calculation Sheet'!$D$14="Constant Resistance + Current",'Calculation Sheet'!$D$14="Constant Resistance + Power", 'Calculation Sheet'!$D$14="Constant Resistance + Current + Power")),D111,0)+IF(AND('Calculation Sheet'!$D$13="NO",OR('Calculation Sheet'!$D$14="Constant Current", 'Calculation Sheet'!$D$14="Constant Resistance + Current",'Calculation Sheet'!$D$14="Constant Current + Power", 'Calculation Sheet'!$D$14="Constant Resistance + Current + Power")),E111,0)+IF(AND('Calculation Sheet'!$D$13="NO",OR('Calculation Sheet'!$D$14="Constant Power", 'Calculation Sheet'!$D$14="Constant Resistance + Power",'Calculation Sheet'!$D$14="Constant Current + Power", 'Calculation Sheet'!$D$14="Constant Resistance + Current + Power")),F111,0)</f>
        <v>54.8</v>
      </c>
      <c r="H111" s="34">
        <f>ROUND((12*'Calculation Sheet'!$D$24/(SQRT('SOA Verification'!B111*10^-3))),2)</f>
        <v>95.17</v>
      </c>
      <c r="I111" s="34">
        <f t="shared" si="2"/>
        <v>15.9</v>
      </c>
      <c r="K111" s="34">
        <f t="shared" si="3"/>
        <v>15.9</v>
      </c>
    </row>
    <row r="112" spans="2:11" x14ac:dyDescent="0.25">
      <c r="B112" s="34">
        <v>16</v>
      </c>
      <c r="C112" s="35">
        <f>ROUNDUP(('Calculation Sheet'!$D$9)^2*('Calculation Sheet'!$D$10*10^-6)/(2*10^-3*B112),2)</f>
        <v>54.45</v>
      </c>
      <c r="D11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12" s="34">
        <f>ROUNDUP(('Calculation Sheet'!$D$9*'Calculation Sheet'!$D$17*(0.5-('Calculation Sheet'!$D$18/'Calculation Sheet'!$D$9)+(0.5*(('Calculation Sheet'!$D$18^2)/('Calculation Sheet'!$D$9^2))))),2)</f>
        <v>1.84</v>
      </c>
      <c r="F112" s="34">
        <f>ROUNDUP(('Calculation Sheet'!$D$19*(LN('Calculation Sheet'!$D$9/'Calculation Sheet'!$D$20)-1+('Calculation Sheet'!$D$20/'Calculation Sheet'!$D$9))),2)</f>
        <v>3.53</v>
      </c>
      <c r="G112" s="36">
        <f>C112+IF(AND('Calculation Sheet'!$D$13="NO",OR('Calculation Sheet'!$D$14="Constant Resistance", 'Calculation Sheet'!$D$14="Constant Resistance + Current",'Calculation Sheet'!$D$14="Constant Resistance + Power", 'Calculation Sheet'!$D$14="Constant Resistance + Current + Power")),D112,0)+IF(AND('Calculation Sheet'!$D$13="NO",OR('Calculation Sheet'!$D$14="Constant Current", 'Calculation Sheet'!$D$14="Constant Resistance + Current",'Calculation Sheet'!$D$14="Constant Current + Power", 'Calculation Sheet'!$D$14="Constant Resistance + Current + Power")),E112,0)+IF(AND('Calculation Sheet'!$D$13="NO",OR('Calculation Sheet'!$D$14="Constant Power", 'Calculation Sheet'!$D$14="Constant Resistance + Power",'Calculation Sheet'!$D$14="Constant Current + Power", 'Calculation Sheet'!$D$14="Constant Resistance + Current + Power")),F112,0)</f>
        <v>54.45</v>
      </c>
      <c r="H112" s="34">
        <f>ROUND((12*'Calculation Sheet'!$D$24/(SQRT('SOA Verification'!B112*10^-3))),2)</f>
        <v>94.87</v>
      </c>
      <c r="I112" s="34">
        <f t="shared" si="2"/>
        <v>16</v>
      </c>
      <c r="K112" s="34">
        <f t="shared" si="3"/>
        <v>16</v>
      </c>
    </row>
    <row r="113" spans="2:11" x14ac:dyDescent="0.25">
      <c r="B113" s="34">
        <v>16.100000000000001</v>
      </c>
      <c r="C113" s="35">
        <f>ROUNDUP(('Calculation Sheet'!$D$9)^2*('Calculation Sheet'!$D$10*10^-6)/(2*10^-3*B113),2)</f>
        <v>54.12</v>
      </c>
      <c r="D11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13" s="34">
        <f>ROUNDUP(('Calculation Sheet'!$D$9*'Calculation Sheet'!$D$17*(0.5-('Calculation Sheet'!$D$18/'Calculation Sheet'!$D$9)+(0.5*(('Calculation Sheet'!$D$18^2)/('Calculation Sheet'!$D$9^2))))),2)</f>
        <v>1.84</v>
      </c>
      <c r="F113" s="34">
        <f>ROUNDUP(('Calculation Sheet'!$D$19*(LN('Calculation Sheet'!$D$9/'Calculation Sheet'!$D$20)-1+('Calculation Sheet'!$D$20/'Calculation Sheet'!$D$9))),2)</f>
        <v>3.53</v>
      </c>
      <c r="G113" s="36">
        <f>C113+IF(AND('Calculation Sheet'!$D$13="NO",OR('Calculation Sheet'!$D$14="Constant Resistance", 'Calculation Sheet'!$D$14="Constant Resistance + Current",'Calculation Sheet'!$D$14="Constant Resistance + Power", 'Calculation Sheet'!$D$14="Constant Resistance + Current + Power")),D113,0)+IF(AND('Calculation Sheet'!$D$13="NO",OR('Calculation Sheet'!$D$14="Constant Current", 'Calculation Sheet'!$D$14="Constant Resistance + Current",'Calculation Sheet'!$D$14="Constant Current + Power", 'Calculation Sheet'!$D$14="Constant Resistance + Current + Power")),E113,0)+IF(AND('Calculation Sheet'!$D$13="NO",OR('Calculation Sheet'!$D$14="Constant Power", 'Calculation Sheet'!$D$14="Constant Resistance + Power",'Calculation Sheet'!$D$14="Constant Current + Power", 'Calculation Sheet'!$D$14="Constant Resistance + Current + Power")),F113,0)</f>
        <v>54.12</v>
      </c>
      <c r="H113" s="34">
        <f>ROUND((12*'Calculation Sheet'!$D$24/(SQRT('SOA Verification'!B113*10^-3))),2)</f>
        <v>94.57</v>
      </c>
      <c r="I113" s="34">
        <f t="shared" si="2"/>
        <v>16.100000000000001</v>
      </c>
      <c r="K113" s="34">
        <f t="shared" si="3"/>
        <v>16.100000000000001</v>
      </c>
    </row>
    <row r="114" spans="2:11" x14ac:dyDescent="0.25">
      <c r="B114" s="34">
        <v>16.2</v>
      </c>
      <c r="C114" s="35">
        <f>ROUNDUP(('Calculation Sheet'!$D$9)^2*('Calculation Sheet'!$D$10*10^-6)/(2*10^-3*B114),2)</f>
        <v>53.78</v>
      </c>
      <c r="D11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14" s="34">
        <f>ROUNDUP(('Calculation Sheet'!$D$9*'Calculation Sheet'!$D$17*(0.5-('Calculation Sheet'!$D$18/'Calculation Sheet'!$D$9)+(0.5*(('Calculation Sheet'!$D$18^2)/('Calculation Sheet'!$D$9^2))))),2)</f>
        <v>1.84</v>
      </c>
      <c r="F114" s="34">
        <f>ROUNDUP(('Calculation Sheet'!$D$19*(LN('Calculation Sheet'!$D$9/'Calculation Sheet'!$D$20)-1+('Calculation Sheet'!$D$20/'Calculation Sheet'!$D$9))),2)</f>
        <v>3.53</v>
      </c>
      <c r="G114" s="36">
        <f>C114+IF(AND('Calculation Sheet'!$D$13="NO",OR('Calculation Sheet'!$D$14="Constant Resistance", 'Calculation Sheet'!$D$14="Constant Resistance + Current",'Calculation Sheet'!$D$14="Constant Resistance + Power", 'Calculation Sheet'!$D$14="Constant Resistance + Current + Power")),D114,0)+IF(AND('Calculation Sheet'!$D$13="NO",OR('Calculation Sheet'!$D$14="Constant Current", 'Calculation Sheet'!$D$14="Constant Resistance + Current",'Calculation Sheet'!$D$14="Constant Current + Power", 'Calculation Sheet'!$D$14="Constant Resistance + Current + Power")),E114,0)+IF(AND('Calculation Sheet'!$D$13="NO",OR('Calculation Sheet'!$D$14="Constant Power", 'Calculation Sheet'!$D$14="Constant Resistance + Power",'Calculation Sheet'!$D$14="Constant Current + Power", 'Calculation Sheet'!$D$14="Constant Resistance + Current + Power")),F114,0)</f>
        <v>53.78</v>
      </c>
      <c r="H114" s="34">
        <f>ROUND((12*'Calculation Sheet'!$D$24/(SQRT('SOA Verification'!B114*10^-3))),2)</f>
        <v>94.28</v>
      </c>
      <c r="I114" s="34">
        <f t="shared" si="2"/>
        <v>16.2</v>
      </c>
      <c r="K114" s="34">
        <f t="shared" si="3"/>
        <v>16.2</v>
      </c>
    </row>
    <row r="115" spans="2:11" x14ac:dyDescent="0.25">
      <c r="B115" s="34">
        <v>16.3</v>
      </c>
      <c r="C115" s="35">
        <f>ROUNDUP(('Calculation Sheet'!$D$9)^2*('Calculation Sheet'!$D$10*10^-6)/(2*10^-3*B115),2)</f>
        <v>53.449999999999996</v>
      </c>
      <c r="D11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15" s="34">
        <f>ROUNDUP(('Calculation Sheet'!$D$9*'Calculation Sheet'!$D$17*(0.5-('Calculation Sheet'!$D$18/'Calculation Sheet'!$D$9)+(0.5*(('Calculation Sheet'!$D$18^2)/('Calculation Sheet'!$D$9^2))))),2)</f>
        <v>1.84</v>
      </c>
      <c r="F115" s="34">
        <f>ROUNDUP(('Calculation Sheet'!$D$19*(LN('Calculation Sheet'!$D$9/'Calculation Sheet'!$D$20)-1+('Calculation Sheet'!$D$20/'Calculation Sheet'!$D$9))),2)</f>
        <v>3.53</v>
      </c>
      <c r="G115" s="36">
        <f>C115+IF(AND('Calculation Sheet'!$D$13="NO",OR('Calculation Sheet'!$D$14="Constant Resistance", 'Calculation Sheet'!$D$14="Constant Resistance + Current",'Calculation Sheet'!$D$14="Constant Resistance + Power", 'Calculation Sheet'!$D$14="Constant Resistance + Current + Power")),D115,0)+IF(AND('Calculation Sheet'!$D$13="NO",OR('Calculation Sheet'!$D$14="Constant Current", 'Calculation Sheet'!$D$14="Constant Resistance + Current",'Calculation Sheet'!$D$14="Constant Current + Power", 'Calculation Sheet'!$D$14="Constant Resistance + Current + Power")),E115,0)+IF(AND('Calculation Sheet'!$D$13="NO",OR('Calculation Sheet'!$D$14="Constant Power", 'Calculation Sheet'!$D$14="Constant Resistance + Power",'Calculation Sheet'!$D$14="Constant Current + Power", 'Calculation Sheet'!$D$14="Constant Resistance + Current + Power")),F115,0)</f>
        <v>53.449999999999996</v>
      </c>
      <c r="H115" s="34">
        <f>ROUND((12*'Calculation Sheet'!$D$24/(SQRT('SOA Verification'!B115*10^-3))),2)</f>
        <v>93.99</v>
      </c>
      <c r="I115" s="34">
        <f t="shared" si="2"/>
        <v>16.3</v>
      </c>
      <c r="K115" s="34">
        <f t="shared" si="3"/>
        <v>16.3</v>
      </c>
    </row>
    <row r="116" spans="2:11" x14ac:dyDescent="0.25">
      <c r="B116" s="34">
        <v>16.399999999999999</v>
      </c>
      <c r="C116" s="35">
        <f>ROUNDUP(('Calculation Sheet'!$D$9)^2*('Calculation Sheet'!$D$10*10^-6)/(2*10^-3*B116),2)</f>
        <v>53.129999999999995</v>
      </c>
      <c r="D11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16" s="34">
        <f>ROUNDUP(('Calculation Sheet'!$D$9*'Calculation Sheet'!$D$17*(0.5-('Calculation Sheet'!$D$18/'Calculation Sheet'!$D$9)+(0.5*(('Calculation Sheet'!$D$18^2)/('Calculation Sheet'!$D$9^2))))),2)</f>
        <v>1.84</v>
      </c>
      <c r="F116" s="34">
        <f>ROUNDUP(('Calculation Sheet'!$D$19*(LN('Calculation Sheet'!$D$9/'Calculation Sheet'!$D$20)-1+('Calculation Sheet'!$D$20/'Calculation Sheet'!$D$9))),2)</f>
        <v>3.53</v>
      </c>
      <c r="G116" s="36">
        <f>C116+IF(AND('Calculation Sheet'!$D$13="NO",OR('Calculation Sheet'!$D$14="Constant Resistance", 'Calculation Sheet'!$D$14="Constant Resistance + Current",'Calculation Sheet'!$D$14="Constant Resistance + Power", 'Calculation Sheet'!$D$14="Constant Resistance + Current + Power")),D116,0)+IF(AND('Calculation Sheet'!$D$13="NO",OR('Calculation Sheet'!$D$14="Constant Current", 'Calculation Sheet'!$D$14="Constant Resistance + Current",'Calculation Sheet'!$D$14="Constant Current + Power", 'Calculation Sheet'!$D$14="Constant Resistance + Current + Power")),E116,0)+IF(AND('Calculation Sheet'!$D$13="NO",OR('Calculation Sheet'!$D$14="Constant Power", 'Calculation Sheet'!$D$14="Constant Resistance + Power",'Calculation Sheet'!$D$14="Constant Current + Power", 'Calculation Sheet'!$D$14="Constant Resistance + Current + Power")),F116,0)</f>
        <v>53.129999999999995</v>
      </c>
      <c r="H116" s="34">
        <f>ROUND((12*'Calculation Sheet'!$D$24/(SQRT('SOA Verification'!B116*10^-3))),2)</f>
        <v>93.7</v>
      </c>
      <c r="I116" s="34">
        <f t="shared" si="2"/>
        <v>16.399999999999999</v>
      </c>
      <c r="K116" s="34">
        <f t="shared" si="3"/>
        <v>16.399999999999999</v>
      </c>
    </row>
    <row r="117" spans="2:11" x14ac:dyDescent="0.25">
      <c r="B117" s="34">
        <v>16.5</v>
      </c>
      <c r="C117" s="35">
        <f>ROUNDUP(('Calculation Sheet'!$D$9)^2*('Calculation Sheet'!$D$10*10^-6)/(2*10^-3*B117),2)</f>
        <v>52.8</v>
      </c>
      <c r="D11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17" s="34">
        <f>ROUNDUP(('Calculation Sheet'!$D$9*'Calculation Sheet'!$D$17*(0.5-('Calculation Sheet'!$D$18/'Calculation Sheet'!$D$9)+(0.5*(('Calculation Sheet'!$D$18^2)/('Calculation Sheet'!$D$9^2))))),2)</f>
        <v>1.84</v>
      </c>
      <c r="F117" s="34">
        <f>ROUNDUP(('Calculation Sheet'!$D$19*(LN('Calculation Sheet'!$D$9/'Calculation Sheet'!$D$20)-1+('Calculation Sheet'!$D$20/'Calculation Sheet'!$D$9))),2)</f>
        <v>3.53</v>
      </c>
      <c r="G117" s="36">
        <f>C117+IF(AND('Calculation Sheet'!$D$13="NO",OR('Calculation Sheet'!$D$14="Constant Resistance", 'Calculation Sheet'!$D$14="Constant Resistance + Current",'Calculation Sheet'!$D$14="Constant Resistance + Power", 'Calculation Sheet'!$D$14="Constant Resistance + Current + Power")),D117,0)+IF(AND('Calculation Sheet'!$D$13="NO",OR('Calculation Sheet'!$D$14="Constant Current", 'Calculation Sheet'!$D$14="Constant Resistance + Current",'Calculation Sheet'!$D$14="Constant Current + Power", 'Calculation Sheet'!$D$14="Constant Resistance + Current + Power")),E117,0)+IF(AND('Calculation Sheet'!$D$13="NO",OR('Calculation Sheet'!$D$14="Constant Power", 'Calculation Sheet'!$D$14="Constant Resistance + Power",'Calculation Sheet'!$D$14="Constant Current + Power", 'Calculation Sheet'!$D$14="Constant Resistance + Current + Power")),F117,0)</f>
        <v>52.8</v>
      </c>
      <c r="H117" s="34">
        <f>ROUND((12*'Calculation Sheet'!$D$24/(SQRT('SOA Verification'!B117*10^-3))),2)</f>
        <v>93.42</v>
      </c>
      <c r="I117" s="34">
        <f t="shared" si="2"/>
        <v>16.5</v>
      </c>
      <c r="K117" s="34">
        <f t="shared" si="3"/>
        <v>16.5</v>
      </c>
    </row>
    <row r="118" spans="2:11" x14ac:dyDescent="0.25">
      <c r="B118" s="34">
        <v>16.600000000000001</v>
      </c>
      <c r="C118" s="35">
        <f>ROUNDUP(('Calculation Sheet'!$D$9)^2*('Calculation Sheet'!$D$10*10^-6)/(2*10^-3*B118),2)</f>
        <v>52.489999999999995</v>
      </c>
      <c r="D11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18" s="34">
        <f>ROUNDUP(('Calculation Sheet'!$D$9*'Calculation Sheet'!$D$17*(0.5-('Calculation Sheet'!$D$18/'Calculation Sheet'!$D$9)+(0.5*(('Calculation Sheet'!$D$18^2)/('Calculation Sheet'!$D$9^2))))),2)</f>
        <v>1.84</v>
      </c>
      <c r="F118" s="34">
        <f>ROUNDUP(('Calculation Sheet'!$D$19*(LN('Calculation Sheet'!$D$9/'Calculation Sheet'!$D$20)-1+('Calculation Sheet'!$D$20/'Calculation Sheet'!$D$9))),2)</f>
        <v>3.53</v>
      </c>
      <c r="G118" s="36">
        <f>C118+IF(AND('Calculation Sheet'!$D$13="NO",OR('Calculation Sheet'!$D$14="Constant Resistance", 'Calculation Sheet'!$D$14="Constant Resistance + Current",'Calculation Sheet'!$D$14="Constant Resistance + Power", 'Calculation Sheet'!$D$14="Constant Resistance + Current + Power")),D118,0)+IF(AND('Calculation Sheet'!$D$13="NO",OR('Calculation Sheet'!$D$14="Constant Current", 'Calculation Sheet'!$D$14="Constant Resistance + Current",'Calculation Sheet'!$D$14="Constant Current + Power", 'Calculation Sheet'!$D$14="Constant Resistance + Current + Power")),E118,0)+IF(AND('Calculation Sheet'!$D$13="NO",OR('Calculation Sheet'!$D$14="Constant Power", 'Calculation Sheet'!$D$14="Constant Resistance + Power",'Calculation Sheet'!$D$14="Constant Current + Power", 'Calculation Sheet'!$D$14="Constant Resistance + Current + Power")),F118,0)</f>
        <v>52.489999999999995</v>
      </c>
      <c r="H118" s="34">
        <f>ROUND((12*'Calculation Sheet'!$D$24/(SQRT('SOA Verification'!B118*10^-3))),2)</f>
        <v>93.14</v>
      </c>
      <c r="I118" s="34">
        <f t="shared" si="2"/>
        <v>16.600000000000001</v>
      </c>
      <c r="K118" s="34">
        <f t="shared" si="3"/>
        <v>16.600000000000001</v>
      </c>
    </row>
    <row r="119" spans="2:11" x14ac:dyDescent="0.25">
      <c r="B119" s="34">
        <v>16.7</v>
      </c>
      <c r="C119" s="35">
        <f>ROUNDUP(('Calculation Sheet'!$D$9)^2*('Calculation Sheet'!$D$10*10^-6)/(2*10^-3*B119),2)</f>
        <v>52.169999999999995</v>
      </c>
      <c r="D11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19" s="34">
        <f>ROUNDUP(('Calculation Sheet'!$D$9*'Calculation Sheet'!$D$17*(0.5-('Calculation Sheet'!$D$18/'Calculation Sheet'!$D$9)+(0.5*(('Calculation Sheet'!$D$18^2)/('Calculation Sheet'!$D$9^2))))),2)</f>
        <v>1.84</v>
      </c>
      <c r="F119" s="34">
        <f>ROUNDUP(('Calculation Sheet'!$D$19*(LN('Calculation Sheet'!$D$9/'Calculation Sheet'!$D$20)-1+('Calculation Sheet'!$D$20/'Calculation Sheet'!$D$9))),2)</f>
        <v>3.53</v>
      </c>
      <c r="G119" s="36">
        <f>C119+IF(AND('Calculation Sheet'!$D$13="NO",OR('Calculation Sheet'!$D$14="Constant Resistance", 'Calculation Sheet'!$D$14="Constant Resistance + Current",'Calculation Sheet'!$D$14="Constant Resistance + Power", 'Calculation Sheet'!$D$14="Constant Resistance + Current + Power")),D119,0)+IF(AND('Calculation Sheet'!$D$13="NO",OR('Calculation Sheet'!$D$14="Constant Current", 'Calculation Sheet'!$D$14="Constant Resistance + Current",'Calculation Sheet'!$D$14="Constant Current + Power", 'Calculation Sheet'!$D$14="Constant Resistance + Current + Power")),E119,0)+IF(AND('Calculation Sheet'!$D$13="NO",OR('Calculation Sheet'!$D$14="Constant Power", 'Calculation Sheet'!$D$14="Constant Resistance + Power",'Calculation Sheet'!$D$14="Constant Current + Power", 'Calculation Sheet'!$D$14="Constant Resistance + Current + Power")),F119,0)</f>
        <v>52.169999999999995</v>
      </c>
      <c r="H119" s="34">
        <f>ROUND((12*'Calculation Sheet'!$D$24/(SQRT('SOA Verification'!B119*10^-3))),2)</f>
        <v>92.86</v>
      </c>
      <c r="I119" s="34">
        <f t="shared" si="2"/>
        <v>16.7</v>
      </c>
      <c r="K119" s="34">
        <f t="shared" si="3"/>
        <v>16.7</v>
      </c>
    </row>
    <row r="120" spans="2:11" x14ac:dyDescent="0.25">
      <c r="B120" s="34">
        <v>16.8</v>
      </c>
      <c r="C120" s="35">
        <f>ROUNDUP(('Calculation Sheet'!$D$9)^2*('Calculation Sheet'!$D$10*10^-6)/(2*10^-3*B120),2)</f>
        <v>51.86</v>
      </c>
      <c r="D12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20" s="34">
        <f>ROUNDUP(('Calculation Sheet'!$D$9*'Calculation Sheet'!$D$17*(0.5-('Calculation Sheet'!$D$18/'Calculation Sheet'!$D$9)+(0.5*(('Calculation Sheet'!$D$18^2)/('Calculation Sheet'!$D$9^2))))),2)</f>
        <v>1.84</v>
      </c>
      <c r="F120" s="34">
        <f>ROUNDUP(('Calculation Sheet'!$D$19*(LN('Calculation Sheet'!$D$9/'Calculation Sheet'!$D$20)-1+('Calculation Sheet'!$D$20/'Calculation Sheet'!$D$9))),2)</f>
        <v>3.53</v>
      </c>
      <c r="G120" s="36">
        <f>C120+IF(AND('Calculation Sheet'!$D$13="NO",OR('Calculation Sheet'!$D$14="Constant Resistance", 'Calculation Sheet'!$D$14="Constant Resistance + Current",'Calculation Sheet'!$D$14="Constant Resistance + Power", 'Calculation Sheet'!$D$14="Constant Resistance + Current + Power")),D120,0)+IF(AND('Calculation Sheet'!$D$13="NO",OR('Calculation Sheet'!$D$14="Constant Current", 'Calculation Sheet'!$D$14="Constant Resistance + Current",'Calculation Sheet'!$D$14="Constant Current + Power", 'Calculation Sheet'!$D$14="Constant Resistance + Current + Power")),E120,0)+IF(AND('Calculation Sheet'!$D$13="NO",OR('Calculation Sheet'!$D$14="Constant Power", 'Calculation Sheet'!$D$14="Constant Resistance + Power",'Calculation Sheet'!$D$14="Constant Current + Power", 'Calculation Sheet'!$D$14="Constant Resistance + Current + Power")),F120,0)</f>
        <v>51.86</v>
      </c>
      <c r="H120" s="34">
        <f>ROUND((12*'Calculation Sheet'!$D$24/(SQRT('SOA Verification'!B120*10^-3))),2)</f>
        <v>92.58</v>
      </c>
      <c r="I120" s="34">
        <f t="shared" si="2"/>
        <v>16.8</v>
      </c>
      <c r="K120" s="34">
        <f t="shared" si="3"/>
        <v>16.8</v>
      </c>
    </row>
    <row r="121" spans="2:11" x14ac:dyDescent="0.25">
      <c r="B121" s="34">
        <v>16.899999999999999</v>
      </c>
      <c r="C121" s="35">
        <f>ROUNDUP(('Calculation Sheet'!$D$9)^2*('Calculation Sheet'!$D$10*10^-6)/(2*10^-3*B121),2)</f>
        <v>51.559999999999995</v>
      </c>
      <c r="D12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21" s="34">
        <f>ROUNDUP(('Calculation Sheet'!$D$9*'Calculation Sheet'!$D$17*(0.5-('Calculation Sheet'!$D$18/'Calculation Sheet'!$D$9)+(0.5*(('Calculation Sheet'!$D$18^2)/('Calculation Sheet'!$D$9^2))))),2)</f>
        <v>1.84</v>
      </c>
      <c r="F121" s="34">
        <f>ROUNDUP(('Calculation Sheet'!$D$19*(LN('Calculation Sheet'!$D$9/'Calculation Sheet'!$D$20)-1+('Calculation Sheet'!$D$20/'Calculation Sheet'!$D$9))),2)</f>
        <v>3.53</v>
      </c>
      <c r="G121" s="36">
        <f>C121+IF(AND('Calculation Sheet'!$D$13="NO",OR('Calculation Sheet'!$D$14="Constant Resistance", 'Calculation Sheet'!$D$14="Constant Resistance + Current",'Calculation Sheet'!$D$14="Constant Resistance + Power", 'Calculation Sheet'!$D$14="Constant Resistance + Current + Power")),D121,0)+IF(AND('Calculation Sheet'!$D$13="NO",OR('Calculation Sheet'!$D$14="Constant Current", 'Calculation Sheet'!$D$14="Constant Resistance + Current",'Calculation Sheet'!$D$14="Constant Current + Power", 'Calculation Sheet'!$D$14="Constant Resistance + Current + Power")),E121,0)+IF(AND('Calculation Sheet'!$D$13="NO",OR('Calculation Sheet'!$D$14="Constant Power", 'Calculation Sheet'!$D$14="Constant Resistance + Power",'Calculation Sheet'!$D$14="Constant Current + Power", 'Calculation Sheet'!$D$14="Constant Resistance + Current + Power")),F121,0)</f>
        <v>51.559999999999995</v>
      </c>
      <c r="H121" s="34">
        <f>ROUND((12*'Calculation Sheet'!$D$24/(SQRT('SOA Verification'!B121*10^-3))),2)</f>
        <v>92.31</v>
      </c>
      <c r="I121" s="34">
        <f t="shared" si="2"/>
        <v>16.899999999999999</v>
      </c>
      <c r="K121" s="34">
        <f t="shared" si="3"/>
        <v>16.899999999999999</v>
      </c>
    </row>
    <row r="122" spans="2:11" x14ac:dyDescent="0.25">
      <c r="B122" s="34">
        <v>17</v>
      </c>
      <c r="C122" s="35">
        <f>ROUNDUP(('Calculation Sheet'!$D$9)^2*('Calculation Sheet'!$D$10*10^-6)/(2*10^-3*B122),2)</f>
        <v>51.25</v>
      </c>
      <c r="D12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22" s="34">
        <f>ROUNDUP(('Calculation Sheet'!$D$9*'Calculation Sheet'!$D$17*(0.5-('Calculation Sheet'!$D$18/'Calculation Sheet'!$D$9)+(0.5*(('Calculation Sheet'!$D$18^2)/('Calculation Sheet'!$D$9^2))))),2)</f>
        <v>1.84</v>
      </c>
      <c r="F122" s="34">
        <f>ROUNDUP(('Calculation Sheet'!$D$19*(LN('Calculation Sheet'!$D$9/'Calculation Sheet'!$D$20)-1+('Calculation Sheet'!$D$20/'Calculation Sheet'!$D$9))),2)</f>
        <v>3.53</v>
      </c>
      <c r="G122" s="36">
        <f>C122+IF(AND('Calculation Sheet'!$D$13="NO",OR('Calculation Sheet'!$D$14="Constant Resistance", 'Calculation Sheet'!$D$14="Constant Resistance + Current",'Calculation Sheet'!$D$14="Constant Resistance + Power", 'Calculation Sheet'!$D$14="Constant Resistance + Current + Power")),D122,0)+IF(AND('Calculation Sheet'!$D$13="NO",OR('Calculation Sheet'!$D$14="Constant Current", 'Calculation Sheet'!$D$14="Constant Resistance + Current",'Calculation Sheet'!$D$14="Constant Current + Power", 'Calculation Sheet'!$D$14="Constant Resistance + Current + Power")),E122,0)+IF(AND('Calculation Sheet'!$D$13="NO",OR('Calculation Sheet'!$D$14="Constant Power", 'Calculation Sheet'!$D$14="Constant Resistance + Power",'Calculation Sheet'!$D$14="Constant Current + Power", 'Calculation Sheet'!$D$14="Constant Resistance + Current + Power")),F122,0)</f>
        <v>51.25</v>
      </c>
      <c r="H122" s="34">
        <f>ROUND((12*'Calculation Sheet'!$D$24/(SQRT('SOA Verification'!B122*10^-3))),2)</f>
        <v>92.04</v>
      </c>
      <c r="I122" s="34">
        <f t="shared" si="2"/>
        <v>17</v>
      </c>
      <c r="K122" s="34">
        <f t="shared" si="3"/>
        <v>17</v>
      </c>
    </row>
    <row r="123" spans="2:11" x14ac:dyDescent="0.25">
      <c r="B123" s="34">
        <v>17.100000000000001</v>
      </c>
      <c r="C123" s="35">
        <f>ROUNDUP(('Calculation Sheet'!$D$9)^2*('Calculation Sheet'!$D$10*10^-6)/(2*10^-3*B123),2)</f>
        <v>50.949999999999996</v>
      </c>
      <c r="D12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23" s="34">
        <f>ROUNDUP(('Calculation Sheet'!$D$9*'Calculation Sheet'!$D$17*(0.5-('Calculation Sheet'!$D$18/'Calculation Sheet'!$D$9)+(0.5*(('Calculation Sheet'!$D$18^2)/('Calculation Sheet'!$D$9^2))))),2)</f>
        <v>1.84</v>
      </c>
      <c r="F123" s="34">
        <f>ROUNDUP(('Calculation Sheet'!$D$19*(LN('Calculation Sheet'!$D$9/'Calculation Sheet'!$D$20)-1+('Calculation Sheet'!$D$20/'Calculation Sheet'!$D$9))),2)</f>
        <v>3.53</v>
      </c>
      <c r="G123" s="36">
        <f>C123+IF(AND('Calculation Sheet'!$D$13="NO",OR('Calculation Sheet'!$D$14="Constant Resistance", 'Calculation Sheet'!$D$14="Constant Resistance + Current",'Calculation Sheet'!$D$14="Constant Resistance + Power", 'Calculation Sheet'!$D$14="Constant Resistance + Current + Power")),D123,0)+IF(AND('Calculation Sheet'!$D$13="NO",OR('Calculation Sheet'!$D$14="Constant Current", 'Calculation Sheet'!$D$14="Constant Resistance + Current",'Calculation Sheet'!$D$14="Constant Current + Power", 'Calculation Sheet'!$D$14="Constant Resistance + Current + Power")),E123,0)+IF(AND('Calculation Sheet'!$D$13="NO",OR('Calculation Sheet'!$D$14="Constant Power", 'Calculation Sheet'!$D$14="Constant Resistance + Power",'Calculation Sheet'!$D$14="Constant Current + Power", 'Calculation Sheet'!$D$14="Constant Resistance + Current + Power")),F123,0)</f>
        <v>50.949999999999996</v>
      </c>
      <c r="H123" s="34">
        <f>ROUND((12*'Calculation Sheet'!$D$24/(SQRT('SOA Verification'!B123*10^-3))),2)</f>
        <v>91.77</v>
      </c>
      <c r="I123" s="34">
        <f t="shared" si="2"/>
        <v>17.100000000000001</v>
      </c>
      <c r="K123" s="34">
        <f t="shared" si="3"/>
        <v>17.100000000000001</v>
      </c>
    </row>
    <row r="124" spans="2:11" x14ac:dyDescent="0.25">
      <c r="B124" s="34">
        <v>17.2</v>
      </c>
      <c r="C124" s="35">
        <f>ROUNDUP(('Calculation Sheet'!$D$9)^2*('Calculation Sheet'!$D$10*10^-6)/(2*10^-3*B124),2)</f>
        <v>50.66</v>
      </c>
      <c r="D12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24" s="34">
        <f>ROUNDUP(('Calculation Sheet'!$D$9*'Calculation Sheet'!$D$17*(0.5-('Calculation Sheet'!$D$18/'Calculation Sheet'!$D$9)+(0.5*(('Calculation Sheet'!$D$18^2)/('Calculation Sheet'!$D$9^2))))),2)</f>
        <v>1.84</v>
      </c>
      <c r="F124" s="34">
        <f>ROUNDUP(('Calculation Sheet'!$D$19*(LN('Calculation Sheet'!$D$9/'Calculation Sheet'!$D$20)-1+('Calculation Sheet'!$D$20/'Calculation Sheet'!$D$9))),2)</f>
        <v>3.53</v>
      </c>
      <c r="G124" s="36">
        <f>C124+IF(AND('Calculation Sheet'!$D$13="NO",OR('Calculation Sheet'!$D$14="Constant Resistance", 'Calculation Sheet'!$D$14="Constant Resistance + Current",'Calculation Sheet'!$D$14="Constant Resistance + Power", 'Calculation Sheet'!$D$14="Constant Resistance + Current + Power")),D124,0)+IF(AND('Calculation Sheet'!$D$13="NO",OR('Calculation Sheet'!$D$14="Constant Current", 'Calculation Sheet'!$D$14="Constant Resistance + Current",'Calculation Sheet'!$D$14="Constant Current + Power", 'Calculation Sheet'!$D$14="Constant Resistance + Current + Power")),E124,0)+IF(AND('Calculation Sheet'!$D$13="NO",OR('Calculation Sheet'!$D$14="Constant Power", 'Calculation Sheet'!$D$14="Constant Resistance + Power",'Calculation Sheet'!$D$14="Constant Current + Power", 'Calculation Sheet'!$D$14="Constant Resistance + Current + Power")),F124,0)</f>
        <v>50.66</v>
      </c>
      <c r="H124" s="34">
        <f>ROUND((12*'Calculation Sheet'!$D$24/(SQRT('SOA Verification'!B124*10^-3))),2)</f>
        <v>91.5</v>
      </c>
      <c r="I124" s="34">
        <f t="shared" si="2"/>
        <v>17.2</v>
      </c>
      <c r="K124" s="34">
        <f t="shared" si="3"/>
        <v>17.2</v>
      </c>
    </row>
    <row r="125" spans="2:11" x14ac:dyDescent="0.25">
      <c r="B125" s="34">
        <v>17.3</v>
      </c>
      <c r="C125" s="35">
        <f>ROUNDUP(('Calculation Sheet'!$D$9)^2*('Calculation Sheet'!$D$10*10^-6)/(2*10^-3*B125),2)</f>
        <v>50.36</v>
      </c>
      <c r="D12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25" s="34">
        <f>ROUNDUP(('Calculation Sheet'!$D$9*'Calculation Sheet'!$D$17*(0.5-('Calculation Sheet'!$D$18/'Calculation Sheet'!$D$9)+(0.5*(('Calculation Sheet'!$D$18^2)/('Calculation Sheet'!$D$9^2))))),2)</f>
        <v>1.84</v>
      </c>
      <c r="F125" s="34">
        <f>ROUNDUP(('Calculation Sheet'!$D$19*(LN('Calculation Sheet'!$D$9/'Calculation Sheet'!$D$20)-1+('Calculation Sheet'!$D$20/'Calculation Sheet'!$D$9))),2)</f>
        <v>3.53</v>
      </c>
      <c r="G125" s="36">
        <f>C125+IF(AND('Calculation Sheet'!$D$13="NO",OR('Calculation Sheet'!$D$14="Constant Resistance", 'Calculation Sheet'!$D$14="Constant Resistance + Current",'Calculation Sheet'!$D$14="Constant Resistance + Power", 'Calculation Sheet'!$D$14="Constant Resistance + Current + Power")),D125,0)+IF(AND('Calculation Sheet'!$D$13="NO",OR('Calculation Sheet'!$D$14="Constant Current", 'Calculation Sheet'!$D$14="Constant Resistance + Current",'Calculation Sheet'!$D$14="Constant Current + Power", 'Calculation Sheet'!$D$14="Constant Resistance + Current + Power")),E125,0)+IF(AND('Calculation Sheet'!$D$13="NO",OR('Calculation Sheet'!$D$14="Constant Power", 'Calculation Sheet'!$D$14="Constant Resistance + Power",'Calculation Sheet'!$D$14="Constant Current + Power", 'Calculation Sheet'!$D$14="Constant Resistance + Current + Power")),F125,0)</f>
        <v>50.36</v>
      </c>
      <c r="H125" s="34">
        <f>ROUND((12*'Calculation Sheet'!$D$24/(SQRT('SOA Verification'!B125*10^-3))),2)</f>
        <v>91.23</v>
      </c>
      <c r="I125" s="34">
        <f t="shared" si="2"/>
        <v>17.3</v>
      </c>
      <c r="K125" s="34">
        <f t="shared" si="3"/>
        <v>17.3</v>
      </c>
    </row>
    <row r="126" spans="2:11" x14ac:dyDescent="0.25">
      <c r="B126" s="34">
        <v>17.399999999999999</v>
      </c>
      <c r="C126" s="35">
        <f>ROUNDUP(('Calculation Sheet'!$D$9)^2*('Calculation Sheet'!$D$10*10^-6)/(2*10^-3*B126),2)</f>
        <v>50.07</v>
      </c>
      <c r="D12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26" s="34">
        <f>ROUNDUP(('Calculation Sheet'!$D$9*'Calculation Sheet'!$D$17*(0.5-('Calculation Sheet'!$D$18/'Calculation Sheet'!$D$9)+(0.5*(('Calculation Sheet'!$D$18^2)/('Calculation Sheet'!$D$9^2))))),2)</f>
        <v>1.84</v>
      </c>
      <c r="F126" s="34">
        <f>ROUNDUP(('Calculation Sheet'!$D$19*(LN('Calculation Sheet'!$D$9/'Calculation Sheet'!$D$20)-1+('Calculation Sheet'!$D$20/'Calculation Sheet'!$D$9))),2)</f>
        <v>3.53</v>
      </c>
      <c r="G126" s="36">
        <f>C126+IF(AND('Calculation Sheet'!$D$13="NO",OR('Calculation Sheet'!$D$14="Constant Resistance", 'Calculation Sheet'!$D$14="Constant Resistance + Current",'Calculation Sheet'!$D$14="Constant Resistance + Power", 'Calculation Sheet'!$D$14="Constant Resistance + Current + Power")),D126,0)+IF(AND('Calculation Sheet'!$D$13="NO",OR('Calculation Sheet'!$D$14="Constant Current", 'Calculation Sheet'!$D$14="Constant Resistance + Current",'Calculation Sheet'!$D$14="Constant Current + Power", 'Calculation Sheet'!$D$14="Constant Resistance + Current + Power")),E126,0)+IF(AND('Calculation Sheet'!$D$13="NO",OR('Calculation Sheet'!$D$14="Constant Power", 'Calculation Sheet'!$D$14="Constant Resistance + Power",'Calculation Sheet'!$D$14="Constant Current + Power", 'Calculation Sheet'!$D$14="Constant Resistance + Current + Power")),F126,0)</f>
        <v>50.07</v>
      </c>
      <c r="H126" s="34">
        <f>ROUND((12*'Calculation Sheet'!$D$24/(SQRT('SOA Verification'!B126*10^-3))),2)</f>
        <v>90.97</v>
      </c>
      <c r="I126" s="34">
        <f t="shared" si="2"/>
        <v>17.399999999999999</v>
      </c>
      <c r="K126" s="34">
        <f t="shared" si="3"/>
        <v>17.399999999999999</v>
      </c>
    </row>
    <row r="127" spans="2:11" x14ac:dyDescent="0.25">
      <c r="B127" s="34">
        <v>17.5</v>
      </c>
      <c r="C127" s="35">
        <f>ROUNDUP(('Calculation Sheet'!$D$9)^2*('Calculation Sheet'!$D$10*10^-6)/(2*10^-3*B127),2)</f>
        <v>49.79</v>
      </c>
      <c r="D12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27" s="34">
        <f>ROUNDUP(('Calculation Sheet'!$D$9*'Calculation Sheet'!$D$17*(0.5-('Calculation Sheet'!$D$18/'Calculation Sheet'!$D$9)+(0.5*(('Calculation Sheet'!$D$18^2)/('Calculation Sheet'!$D$9^2))))),2)</f>
        <v>1.84</v>
      </c>
      <c r="F127" s="34">
        <f>ROUNDUP(('Calculation Sheet'!$D$19*(LN('Calculation Sheet'!$D$9/'Calculation Sheet'!$D$20)-1+('Calculation Sheet'!$D$20/'Calculation Sheet'!$D$9))),2)</f>
        <v>3.53</v>
      </c>
      <c r="G127" s="36">
        <f>C127+IF(AND('Calculation Sheet'!$D$13="NO",OR('Calculation Sheet'!$D$14="Constant Resistance", 'Calculation Sheet'!$D$14="Constant Resistance + Current",'Calculation Sheet'!$D$14="Constant Resistance + Power", 'Calculation Sheet'!$D$14="Constant Resistance + Current + Power")),D127,0)+IF(AND('Calculation Sheet'!$D$13="NO",OR('Calculation Sheet'!$D$14="Constant Current", 'Calculation Sheet'!$D$14="Constant Resistance + Current",'Calculation Sheet'!$D$14="Constant Current + Power", 'Calculation Sheet'!$D$14="Constant Resistance + Current + Power")),E127,0)+IF(AND('Calculation Sheet'!$D$13="NO",OR('Calculation Sheet'!$D$14="Constant Power", 'Calculation Sheet'!$D$14="Constant Resistance + Power",'Calculation Sheet'!$D$14="Constant Current + Power", 'Calculation Sheet'!$D$14="Constant Resistance + Current + Power")),F127,0)</f>
        <v>49.79</v>
      </c>
      <c r="H127" s="34">
        <f>ROUND((12*'Calculation Sheet'!$D$24/(SQRT('SOA Verification'!B127*10^-3))),2)</f>
        <v>90.71</v>
      </c>
      <c r="I127" s="34">
        <f t="shared" si="2"/>
        <v>17.5</v>
      </c>
      <c r="K127" s="34">
        <f t="shared" si="3"/>
        <v>17.5</v>
      </c>
    </row>
    <row r="128" spans="2:11" x14ac:dyDescent="0.25">
      <c r="B128" s="34">
        <v>17.600000000000001</v>
      </c>
      <c r="C128" s="35">
        <f>ROUNDUP(('Calculation Sheet'!$D$9)^2*('Calculation Sheet'!$D$10*10^-6)/(2*10^-3*B128),2)</f>
        <v>49.5</v>
      </c>
      <c r="D12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28" s="34">
        <f>ROUNDUP(('Calculation Sheet'!$D$9*'Calculation Sheet'!$D$17*(0.5-('Calculation Sheet'!$D$18/'Calculation Sheet'!$D$9)+(0.5*(('Calculation Sheet'!$D$18^2)/('Calculation Sheet'!$D$9^2))))),2)</f>
        <v>1.84</v>
      </c>
      <c r="F128" s="34">
        <f>ROUNDUP(('Calculation Sheet'!$D$19*(LN('Calculation Sheet'!$D$9/'Calculation Sheet'!$D$20)-1+('Calculation Sheet'!$D$20/'Calculation Sheet'!$D$9))),2)</f>
        <v>3.53</v>
      </c>
      <c r="G128" s="36">
        <f>C128+IF(AND('Calculation Sheet'!$D$13="NO",OR('Calculation Sheet'!$D$14="Constant Resistance", 'Calculation Sheet'!$D$14="Constant Resistance + Current",'Calculation Sheet'!$D$14="Constant Resistance + Power", 'Calculation Sheet'!$D$14="Constant Resistance + Current + Power")),D128,0)+IF(AND('Calculation Sheet'!$D$13="NO",OR('Calculation Sheet'!$D$14="Constant Current", 'Calculation Sheet'!$D$14="Constant Resistance + Current",'Calculation Sheet'!$D$14="Constant Current + Power", 'Calculation Sheet'!$D$14="Constant Resistance + Current + Power")),E128,0)+IF(AND('Calculation Sheet'!$D$13="NO",OR('Calculation Sheet'!$D$14="Constant Power", 'Calculation Sheet'!$D$14="Constant Resistance + Power",'Calculation Sheet'!$D$14="Constant Current + Power", 'Calculation Sheet'!$D$14="Constant Resistance + Current + Power")),F128,0)</f>
        <v>49.5</v>
      </c>
      <c r="H128" s="34">
        <f>ROUND((12*'Calculation Sheet'!$D$24/(SQRT('SOA Verification'!B128*10^-3))),2)</f>
        <v>90.45</v>
      </c>
      <c r="I128" s="34">
        <f t="shared" si="2"/>
        <v>17.600000000000001</v>
      </c>
      <c r="K128" s="34">
        <f t="shared" si="3"/>
        <v>17.600000000000001</v>
      </c>
    </row>
    <row r="129" spans="2:11" x14ac:dyDescent="0.25">
      <c r="B129" s="34">
        <v>17.7</v>
      </c>
      <c r="C129" s="35">
        <f>ROUNDUP(('Calculation Sheet'!$D$9)^2*('Calculation Sheet'!$D$10*10^-6)/(2*10^-3*B129),2)</f>
        <v>49.23</v>
      </c>
      <c r="D12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29" s="34">
        <f>ROUNDUP(('Calculation Sheet'!$D$9*'Calculation Sheet'!$D$17*(0.5-('Calculation Sheet'!$D$18/'Calculation Sheet'!$D$9)+(0.5*(('Calculation Sheet'!$D$18^2)/('Calculation Sheet'!$D$9^2))))),2)</f>
        <v>1.84</v>
      </c>
      <c r="F129" s="34">
        <f>ROUNDUP(('Calculation Sheet'!$D$19*(LN('Calculation Sheet'!$D$9/'Calculation Sheet'!$D$20)-1+('Calculation Sheet'!$D$20/'Calculation Sheet'!$D$9))),2)</f>
        <v>3.53</v>
      </c>
      <c r="G129" s="36">
        <f>C129+IF(AND('Calculation Sheet'!$D$13="NO",OR('Calculation Sheet'!$D$14="Constant Resistance", 'Calculation Sheet'!$D$14="Constant Resistance + Current",'Calculation Sheet'!$D$14="Constant Resistance + Power", 'Calculation Sheet'!$D$14="Constant Resistance + Current + Power")),D129,0)+IF(AND('Calculation Sheet'!$D$13="NO",OR('Calculation Sheet'!$D$14="Constant Current", 'Calculation Sheet'!$D$14="Constant Resistance + Current",'Calculation Sheet'!$D$14="Constant Current + Power", 'Calculation Sheet'!$D$14="Constant Resistance + Current + Power")),E129,0)+IF(AND('Calculation Sheet'!$D$13="NO",OR('Calculation Sheet'!$D$14="Constant Power", 'Calculation Sheet'!$D$14="Constant Resistance + Power",'Calculation Sheet'!$D$14="Constant Current + Power", 'Calculation Sheet'!$D$14="Constant Resistance + Current + Power")),F129,0)</f>
        <v>49.23</v>
      </c>
      <c r="H129" s="34">
        <f>ROUND((12*'Calculation Sheet'!$D$24/(SQRT('SOA Verification'!B129*10^-3))),2)</f>
        <v>90.2</v>
      </c>
      <c r="I129" s="34">
        <f t="shared" si="2"/>
        <v>17.7</v>
      </c>
      <c r="K129" s="34">
        <f t="shared" si="3"/>
        <v>17.7</v>
      </c>
    </row>
    <row r="130" spans="2:11" x14ac:dyDescent="0.25">
      <c r="B130" s="34">
        <v>17.8</v>
      </c>
      <c r="C130" s="35">
        <f>ROUNDUP(('Calculation Sheet'!$D$9)^2*('Calculation Sheet'!$D$10*10^-6)/(2*10^-3*B130),2)</f>
        <v>48.949999999999996</v>
      </c>
      <c r="D13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30" s="34">
        <f>ROUNDUP(('Calculation Sheet'!$D$9*'Calculation Sheet'!$D$17*(0.5-('Calculation Sheet'!$D$18/'Calculation Sheet'!$D$9)+(0.5*(('Calculation Sheet'!$D$18^2)/('Calculation Sheet'!$D$9^2))))),2)</f>
        <v>1.84</v>
      </c>
      <c r="F130" s="34">
        <f>ROUNDUP(('Calculation Sheet'!$D$19*(LN('Calculation Sheet'!$D$9/'Calculation Sheet'!$D$20)-1+('Calculation Sheet'!$D$20/'Calculation Sheet'!$D$9))),2)</f>
        <v>3.53</v>
      </c>
      <c r="G130" s="36">
        <f>C130+IF(AND('Calculation Sheet'!$D$13="NO",OR('Calculation Sheet'!$D$14="Constant Resistance", 'Calculation Sheet'!$D$14="Constant Resistance + Current",'Calculation Sheet'!$D$14="Constant Resistance + Power", 'Calculation Sheet'!$D$14="Constant Resistance + Current + Power")),D130,0)+IF(AND('Calculation Sheet'!$D$13="NO",OR('Calculation Sheet'!$D$14="Constant Current", 'Calculation Sheet'!$D$14="Constant Resistance + Current",'Calculation Sheet'!$D$14="Constant Current + Power", 'Calculation Sheet'!$D$14="Constant Resistance + Current + Power")),E130,0)+IF(AND('Calculation Sheet'!$D$13="NO",OR('Calculation Sheet'!$D$14="Constant Power", 'Calculation Sheet'!$D$14="Constant Resistance + Power",'Calculation Sheet'!$D$14="Constant Current + Power", 'Calculation Sheet'!$D$14="Constant Resistance + Current + Power")),F130,0)</f>
        <v>48.949999999999996</v>
      </c>
      <c r="H130" s="34">
        <f>ROUND((12*'Calculation Sheet'!$D$24/(SQRT('SOA Verification'!B130*10^-3))),2)</f>
        <v>89.94</v>
      </c>
      <c r="I130" s="34">
        <f t="shared" si="2"/>
        <v>17.8</v>
      </c>
      <c r="K130" s="34">
        <f t="shared" si="3"/>
        <v>17.8</v>
      </c>
    </row>
    <row r="131" spans="2:11" x14ac:dyDescent="0.25">
      <c r="B131" s="34">
        <v>17.899999999999999</v>
      </c>
      <c r="C131" s="35">
        <f>ROUNDUP(('Calculation Sheet'!$D$9)^2*('Calculation Sheet'!$D$10*10^-6)/(2*10^-3*B131),2)</f>
        <v>48.68</v>
      </c>
      <c r="D13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31" s="34">
        <f>ROUNDUP(('Calculation Sheet'!$D$9*'Calculation Sheet'!$D$17*(0.5-('Calculation Sheet'!$D$18/'Calculation Sheet'!$D$9)+(0.5*(('Calculation Sheet'!$D$18^2)/('Calculation Sheet'!$D$9^2))))),2)</f>
        <v>1.84</v>
      </c>
      <c r="F131" s="34">
        <f>ROUNDUP(('Calculation Sheet'!$D$19*(LN('Calculation Sheet'!$D$9/'Calculation Sheet'!$D$20)-1+('Calculation Sheet'!$D$20/'Calculation Sheet'!$D$9))),2)</f>
        <v>3.53</v>
      </c>
      <c r="G131" s="36">
        <f>C131+IF(AND('Calculation Sheet'!$D$13="NO",OR('Calculation Sheet'!$D$14="Constant Resistance", 'Calculation Sheet'!$D$14="Constant Resistance + Current",'Calculation Sheet'!$D$14="Constant Resistance + Power", 'Calculation Sheet'!$D$14="Constant Resistance + Current + Power")),D131,0)+IF(AND('Calculation Sheet'!$D$13="NO",OR('Calculation Sheet'!$D$14="Constant Current", 'Calculation Sheet'!$D$14="Constant Resistance + Current",'Calculation Sheet'!$D$14="Constant Current + Power", 'Calculation Sheet'!$D$14="Constant Resistance + Current + Power")),E131,0)+IF(AND('Calculation Sheet'!$D$13="NO",OR('Calculation Sheet'!$D$14="Constant Power", 'Calculation Sheet'!$D$14="Constant Resistance + Power",'Calculation Sheet'!$D$14="Constant Current + Power", 'Calculation Sheet'!$D$14="Constant Resistance + Current + Power")),F131,0)</f>
        <v>48.68</v>
      </c>
      <c r="H131" s="34">
        <f>ROUND((12*'Calculation Sheet'!$D$24/(SQRT('SOA Verification'!B131*10^-3))),2)</f>
        <v>89.69</v>
      </c>
      <c r="I131" s="34">
        <f t="shared" ref="I131:I194" si="4">IF(G131&lt;H131,B131,5)</f>
        <v>17.899999999999999</v>
      </c>
      <c r="K131" s="34">
        <f t="shared" ref="K131:K194" si="5">IF(H131&gt;G131,B131,120)</f>
        <v>17.899999999999999</v>
      </c>
    </row>
    <row r="132" spans="2:11" x14ac:dyDescent="0.25">
      <c r="B132" s="34">
        <v>18</v>
      </c>
      <c r="C132" s="35">
        <f>ROUNDUP(('Calculation Sheet'!$D$9)^2*('Calculation Sheet'!$D$10*10^-6)/(2*10^-3*B132),2)</f>
        <v>48.4</v>
      </c>
      <c r="D13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32" s="34">
        <f>ROUNDUP(('Calculation Sheet'!$D$9*'Calculation Sheet'!$D$17*(0.5-('Calculation Sheet'!$D$18/'Calculation Sheet'!$D$9)+(0.5*(('Calculation Sheet'!$D$18^2)/('Calculation Sheet'!$D$9^2))))),2)</f>
        <v>1.84</v>
      </c>
      <c r="F132" s="34">
        <f>ROUNDUP(('Calculation Sheet'!$D$19*(LN('Calculation Sheet'!$D$9/'Calculation Sheet'!$D$20)-1+('Calculation Sheet'!$D$20/'Calculation Sheet'!$D$9))),2)</f>
        <v>3.53</v>
      </c>
      <c r="G132" s="36">
        <f>C132+IF(AND('Calculation Sheet'!$D$13="NO",OR('Calculation Sheet'!$D$14="Constant Resistance", 'Calculation Sheet'!$D$14="Constant Resistance + Current",'Calculation Sheet'!$D$14="Constant Resistance + Power", 'Calculation Sheet'!$D$14="Constant Resistance + Current + Power")),D132,0)+IF(AND('Calculation Sheet'!$D$13="NO",OR('Calculation Sheet'!$D$14="Constant Current", 'Calculation Sheet'!$D$14="Constant Resistance + Current",'Calculation Sheet'!$D$14="Constant Current + Power", 'Calculation Sheet'!$D$14="Constant Resistance + Current + Power")),E132,0)+IF(AND('Calculation Sheet'!$D$13="NO",OR('Calculation Sheet'!$D$14="Constant Power", 'Calculation Sheet'!$D$14="Constant Resistance + Power",'Calculation Sheet'!$D$14="Constant Current + Power", 'Calculation Sheet'!$D$14="Constant Resistance + Current + Power")),F132,0)</f>
        <v>48.4</v>
      </c>
      <c r="H132" s="34">
        <f>ROUND((12*'Calculation Sheet'!$D$24/(SQRT('SOA Verification'!B132*10^-3))),2)</f>
        <v>89.44</v>
      </c>
      <c r="I132" s="34">
        <f t="shared" si="4"/>
        <v>18</v>
      </c>
      <c r="K132" s="34">
        <f t="shared" si="5"/>
        <v>18</v>
      </c>
    </row>
    <row r="133" spans="2:11" x14ac:dyDescent="0.25">
      <c r="B133" s="34">
        <v>18.100000000000001</v>
      </c>
      <c r="C133" s="35">
        <f>ROUNDUP(('Calculation Sheet'!$D$9)^2*('Calculation Sheet'!$D$10*10^-6)/(2*10^-3*B133),2)</f>
        <v>48.14</v>
      </c>
      <c r="D13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33" s="34">
        <f>ROUNDUP(('Calculation Sheet'!$D$9*'Calculation Sheet'!$D$17*(0.5-('Calculation Sheet'!$D$18/'Calculation Sheet'!$D$9)+(0.5*(('Calculation Sheet'!$D$18^2)/('Calculation Sheet'!$D$9^2))))),2)</f>
        <v>1.84</v>
      </c>
      <c r="F133" s="34">
        <f>ROUNDUP(('Calculation Sheet'!$D$19*(LN('Calculation Sheet'!$D$9/'Calculation Sheet'!$D$20)-1+('Calculation Sheet'!$D$20/'Calculation Sheet'!$D$9))),2)</f>
        <v>3.53</v>
      </c>
      <c r="G133" s="36">
        <f>C133+IF(AND('Calculation Sheet'!$D$13="NO",OR('Calculation Sheet'!$D$14="Constant Resistance", 'Calculation Sheet'!$D$14="Constant Resistance + Current",'Calculation Sheet'!$D$14="Constant Resistance + Power", 'Calculation Sheet'!$D$14="Constant Resistance + Current + Power")),D133,0)+IF(AND('Calculation Sheet'!$D$13="NO",OR('Calculation Sheet'!$D$14="Constant Current", 'Calculation Sheet'!$D$14="Constant Resistance + Current",'Calculation Sheet'!$D$14="Constant Current + Power", 'Calculation Sheet'!$D$14="Constant Resistance + Current + Power")),E133,0)+IF(AND('Calculation Sheet'!$D$13="NO",OR('Calculation Sheet'!$D$14="Constant Power", 'Calculation Sheet'!$D$14="Constant Resistance + Power",'Calculation Sheet'!$D$14="Constant Current + Power", 'Calculation Sheet'!$D$14="Constant Resistance + Current + Power")),F133,0)</f>
        <v>48.14</v>
      </c>
      <c r="H133" s="34">
        <f>ROUND((12*'Calculation Sheet'!$D$24/(SQRT('SOA Verification'!B133*10^-3))),2)</f>
        <v>89.2</v>
      </c>
      <c r="I133" s="34">
        <f t="shared" si="4"/>
        <v>18.100000000000001</v>
      </c>
      <c r="K133" s="34">
        <f t="shared" si="5"/>
        <v>18.100000000000001</v>
      </c>
    </row>
    <row r="134" spans="2:11" x14ac:dyDescent="0.25">
      <c r="B134" s="34">
        <v>18.2</v>
      </c>
      <c r="C134" s="35">
        <f>ROUNDUP(('Calculation Sheet'!$D$9)^2*('Calculation Sheet'!$D$10*10^-6)/(2*10^-3*B134),2)</f>
        <v>47.87</v>
      </c>
      <c r="D13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34" s="34">
        <f>ROUNDUP(('Calculation Sheet'!$D$9*'Calculation Sheet'!$D$17*(0.5-('Calculation Sheet'!$D$18/'Calculation Sheet'!$D$9)+(0.5*(('Calculation Sheet'!$D$18^2)/('Calculation Sheet'!$D$9^2))))),2)</f>
        <v>1.84</v>
      </c>
      <c r="F134" s="34">
        <f>ROUNDUP(('Calculation Sheet'!$D$19*(LN('Calculation Sheet'!$D$9/'Calculation Sheet'!$D$20)-1+('Calculation Sheet'!$D$20/'Calculation Sheet'!$D$9))),2)</f>
        <v>3.53</v>
      </c>
      <c r="G134" s="36">
        <f>C134+IF(AND('Calculation Sheet'!$D$13="NO",OR('Calculation Sheet'!$D$14="Constant Resistance", 'Calculation Sheet'!$D$14="Constant Resistance + Current",'Calculation Sheet'!$D$14="Constant Resistance + Power", 'Calculation Sheet'!$D$14="Constant Resistance + Current + Power")),D134,0)+IF(AND('Calculation Sheet'!$D$13="NO",OR('Calculation Sheet'!$D$14="Constant Current", 'Calculation Sheet'!$D$14="Constant Resistance + Current",'Calculation Sheet'!$D$14="Constant Current + Power", 'Calculation Sheet'!$D$14="Constant Resistance + Current + Power")),E134,0)+IF(AND('Calculation Sheet'!$D$13="NO",OR('Calculation Sheet'!$D$14="Constant Power", 'Calculation Sheet'!$D$14="Constant Resistance + Power",'Calculation Sheet'!$D$14="Constant Current + Power", 'Calculation Sheet'!$D$14="Constant Resistance + Current + Power")),F134,0)</f>
        <v>47.87</v>
      </c>
      <c r="H134" s="34">
        <f>ROUND((12*'Calculation Sheet'!$D$24/(SQRT('SOA Verification'!B134*10^-3))),2)</f>
        <v>88.95</v>
      </c>
      <c r="I134" s="34">
        <f t="shared" si="4"/>
        <v>18.2</v>
      </c>
      <c r="K134" s="34">
        <f t="shared" si="5"/>
        <v>18.2</v>
      </c>
    </row>
    <row r="135" spans="2:11" x14ac:dyDescent="0.25">
      <c r="B135" s="34">
        <v>18.3</v>
      </c>
      <c r="C135" s="35">
        <f>ROUNDUP(('Calculation Sheet'!$D$9)^2*('Calculation Sheet'!$D$10*10^-6)/(2*10^-3*B135),2)</f>
        <v>47.61</v>
      </c>
      <c r="D13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35" s="34">
        <f>ROUNDUP(('Calculation Sheet'!$D$9*'Calculation Sheet'!$D$17*(0.5-('Calculation Sheet'!$D$18/'Calculation Sheet'!$D$9)+(0.5*(('Calculation Sheet'!$D$18^2)/('Calculation Sheet'!$D$9^2))))),2)</f>
        <v>1.84</v>
      </c>
      <c r="F135" s="34">
        <f>ROUNDUP(('Calculation Sheet'!$D$19*(LN('Calculation Sheet'!$D$9/'Calculation Sheet'!$D$20)-1+('Calculation Sheet'!$D$20/'Calculation Sheet'!$D$9))),2)</f>
        <v>3.53</v>
      </c>
      <c r="G135" s="36">
        <f>C135+IF(AND('Calculation Sheet'!$D$13="NO",OR('Calculation Sheet'!$D$14="Constant Resistance", 'Calculation Sheet'!$D$14="Constant Resistance + Current",'Calculation Sheet'!$D$14="Constant Resistance + Power", 'Calculation Sheet'!$D$14="Constant Resistance + Current + Power")),D135,0)+IF(AND('Calculation Sheet'!$D$13="NO",OR('Calculation Sheet'!$D$14="Constant Current", 'Calculation Sheet'!$D$14="Constant Resistance + Current",'Calculation Sheet'!$D$14="Constant Current + Power", 'Calculation Sheet'!$D$14="Constant Resistance + Current + Power")),E135,0)+IF(AND('Calculation Sheet'!$D$13="NO",OR('Calculation Sheet'!$D$14="Constant Power", 'Calculation Sheet'!$D$14="Constant Resistance + Power",'Calculation Sheet'!$D$14="Constant Current + Power", 'Calculation Sheet'!$D$14="Constant Resistance + Current + Power")),F135,0)</f>
        <v>47.61</v>
      </c>
      <c r="H135" s="34">
        <f>ROUND((12*'Calculation Sheet'!$D$24/(SQRT('SOA Verification'!B135*10^-3))),2)</f>
        <v>88.71</v>
      </c>
      <c r="I135" s="34">
        <f t="shared" si="4"/>
        <v>18.3</v>
      </c>
      <c r="K135" s="34">
        <f t="shared" si="5"/>
        <v>18.3</v>
      </c>
    </row>
    <row r="136" spans="2:11" x14ac:dyDescent="0.25">
      <c r="B136" s="34">
        <v>18.399999999999999</v>
      </c>
      <c r="C136" s="35">
        <f>ROUNDUP(('Calculation Sheet'!$D$9)^2*('Calculation Sheet'!$D$10*10^-6)/(2*10^-3*B136),2)</f>
        <v>47.35</v>
      </c>
      <c r="D13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36" s="34">
        <f>ROUNDUP(('Calculation Sheet'!$D$9*'Calculation Sheet'!$D$17*(0.5-('Calculation Sheet'!$D$18/'Calculation Sheet'!$D$9)+(0.5*(('Calculation Sheet'!$D$18^2)/('Calculation Sheet'!$D$9^2))))),2)</f>
        <v>1.84</v>
      </c>
      <c r="F136" s="34">
        <f>ROUNDUP(('Calculation Sheet'!$D$19*(LN('Calculation Sheet'!$D$9/'Calculation Sheet'!$D$20)-1+('Calculation Sheet'!$D$20/'Calculation Sheet'!$D$9))),2)</f>
        <v>3.53</v>
      </c>
      <c r="G136" s="36">
        <f>C136+IF(AND('Calculation Sheet'!$D$13="NO",OR('Calculation Sheet'!$D$14="Constant Resistance", 'Calculation Sheet'!$D$14="Constant Resistance + Current",'Calculation Sheet'!$D$14="Constant Resistance + Power", 'Calculation Sheet'!$D$14="Constant Resistance + Current + Power")),D136,0)+IF(AND('Calculation Sheet'!$D$13="NO",OR('Calculation Sheet'!$D$14="Constant Current", 'Calculation Sheet'!$D$14="Constant Resistance + Current",'Calculation Sheet'!$D$14="Constant Current + Power", 'Calculation Sheet'!$D$14="Constant Resistance + Current + Power")),E136,0)+IF(AND('Calculation Sheet'!$D$13="NO",OR('Calculation Sheet'!$D$14="Constant Power", 'Calculation Sheet'!$D$14="Constant Resistance + Power",'Calculation Sheet'!$D$14="Constant Current + Power", 'Calculation Sheet'!$D$14="Constant Resistance + Current + Power")),F136,0)</f>
        <v>47.35</v>
      </c>
      <c r="H136" s="34">
        <f>ROUND((12*'Calculation Sheet'!$D$24/(SQRT('SOA Verification'!B136*10^-3))),2)</f>
        <v>88.47</v>
      </c>
      <c r="I136" s="34">
        <f t="shared" si="4"/>
        <v>18.399999999999999</v>
      </c>
      <c r="K136" s="34">
        <f t="shared" si="5"/>
        <v>18.399999999999999</v>
      </c>
    </row>
    <row r="137" spans="2:11" x14ac:dyDescent="0.25">
      <c r="B137" s="34">
        <v>18.5</v>
      </c>
      <c r="C137" s="35">
        <f>ROUNDUP(('Calculation Sheet'!$D$9)^2*('Calculation Sheet'!$D$10*10^-6)/(2*10^-3*B137),2)</f>
        <v>47.1</v>
      </c>
      <c r="D13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37" s="34">
        <f>ROUNDUP(('Calculation Sheet'!$D$9*'Calculation Sheet'!$D$17*(0.5-('Calculation Sheet'!$D$18/'Calculation Sheet'!$D$9)+(0.5*(('Calculation Sheet'!$D$18^2)/('Calculation Sheet'!$D$9^2))))),2)</f>
        <v>1.84</v>
      </c>
      <c r="F137" s="34">
        <f>ROUNDUP(('Calculation Sheet'!$D$19*(LN('Calculation Sheet'!$D$9/'Calculation Sheet'!$D$20)-1+('Calculation Sheet'!$D$20/'Calculation Sheet'!$D$9))),2)</f>
        <v>3.53</v>
      </c>
      <c r="G137" s="36">
        <f>C137+IF(AND('Calculation Sheet'!$D$13="NO",OR('Calculation Sheet'!$D$14="Constant Resistance", 'Calculation Sheet'!$D$14="Constant Resistance + Current",'Calculation Sheet'!$D$14="Constant Resistance + Power", 'Calculation Sheet'!$D$14="Constant Resistance + Current + Power")),D137,0)+IF(AND('Calculation Sheet'!$D$13="NO",OR('Calculation Sheet'!$D$14="Constant Current", 'Calculation Sheet'!$D$14="Constant Resistance + Current",'Calculation Sheet'!$D$14="Constant Current + Power", 'Calculation Sheet'!$D$14="Constant Resistance + Current + Power")),E137,0)+IF(AND('Calculation Sheet'!$D$13="NO",OR('Calculation Sheet'!$D$14="Constant Power", 'Calculation Sheet'!$D$14="Constant Resistance + Power",'Calculation Sheet'!$D$14="Constant Current + Power", 'Calculation Sheet'!$D$14="Constant Resistance + Current + Power")),F137,0)</f>
        <v>47.1</v>
      </c>
      <c r="H137" s="34">
        <f>ROUND((12*'Calculation Sheet'!$D$24/(SQRT('SOA Verification'!B137*10^-3))),2)</f>
        <v>88.23</v>
      </c>
      <c r="I137" s="34">
        <f t="shared" si="4"/>
        <v>18.5</v>
      </c>
      <c r="K137" s="34">
        <f t="shared" si="5"/>
        <v>18.5</v>
      </c>
    </row>
    <row r="138" spans="2:11" x14ac:dyDescent="0.25">
      <c r="B138" s="34">
        <v>18.600000000000001</v>
      </c>
      <c r="C138" s="35">
        <f>ROUNDUP(('Calculation Sheet'!$D$9)^2*('Calculation Sheet'!$D$10*10^-6)/(2*10^-3*B138),2)</f>
        <v>46.839999999999996</v>
      </c>
      <c r="D13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38" s="34">
        <f>ROUNDUP(('Calculation Sheet'!$D$9*'Calculation Sheet'!$D$17*(0.5-('Calculation Sheet'!$D$18/'Calculation Sheet'!$D$9)+(0.5*(('Calculation Sheet'!$D$18^2)/('Calculation Sheet'!$D$9^2))))),2)</f>
        <v>1.84</v>
      </c>
      <c r="F138" s="34">
        <f>ROUNDUP(('Calculation Sheet'!$D$19*(LN('Calculation Sheet'!$D$9/'Calculation Sheet'!$D$20)-1+('Calculation Sheet'!$D$20/'Calculation Sheet'!$D$9))),2)</f>
        <v>3.53</v>
      </c>
      <c r="G138" s="36">
        <f>C138+IF(AND('Calculation Sheet'!$D$13="NO",OR('Calculation Sheet'!$D$14="Constant Resistance", 'Calculation Sheet'!$D$14="Constant Resistance + Current",'Calculation Sheet'!$D$14="Constant Resistance + Power", 'Calculation Sheet'!$D$14="Constant Resistance + Current + Power")),D138,0)+IF(AND('Calculation Sheet'!$D$13="NO",OR('Calculation Sheet'!$D$14="Constant Current", 'Calculation Sheet'!$D$14="Constant Resistance + Current",'Calculation Sheet'!$D$14="Constant Current + Power", 'Calculation Sheet'!$D$14="Constant Resistance + Current + Power")),E138,0)+IF(AND('Calculation Sheet'!$D$13="NO",OR('Calculation Sheet'!$D$14="Constant Power", 'Calculation Sheet'!$D$14="Constant Resistance + Power",'Calculation Sheet'!$D$14="Constant Current + Power", 'Calculation Sheet'!$D$14="Constant Resistance + Current + Power")),F138,0)</f>
        <v>46.839999999999996</v>
      </c>
      <c r="H138" s="34">
        <f>ROUND((12*'Calculation Sheet'!$D$24/(SQRT('SOA Verification'!B138*10^-3))),2)</f>
        <v>87.99</v>
      </c>
      <c r="I138" s="34">
        <f t="shared" si="4"/>
        <v>18.600000000000001</v>
      </c>
      <c r="K138" s="34">
        <f t="shared" si="5"/>
        <v>18.600000000000001</v>
      </c>
    </row>
    <row r="139" spans="2:11" x14ac:dyDescent="0.25">
      <c r="B139" s="34">
        <v>18.7</v>
      </c>
      <c r="C139" s="35">
        <f>ROUNDUP(('Calculation Sheet'!$D$9)^2*('Calculation Sheet'!$D$10*10^-6)/(2*10^-3*B139),2)</f>
        <v>46.589999999999996</v>
      </c>
      <c r="D13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39" s="34">
        <f>ROUNDUP(('Calculation Sheet'!$D$9*'Calculation Sheet'!$D$17*(0.5-('Calculation Sheet'!$D$18/'Calculation Sheet'!$D$9)+(0.5*(('Calculation Sheet'!$D$18^2)/('Calculation Sheet'!$D$9^2))))),2)</f>
        <v>1.84</v>
      </c>
      <c r="F139" s="34">
        <f>ROUNDUP(('Calculation Sheet'!$D$19*(LN('Calculation Sheet'!$D$9/'Calculation Sheet'!$D$20)-1+('Calculation Sheet'!$D$20/'Calculation Sheet'!$D$9))),2)</f>
        <v>3.53</v>
      </c>
      <c r="G139" s="36">
        <f>C139+IF(AND('Calculation Sheet'!$D$13="NO",OR('Calculation Sheet'!$D$14="Constant Resistance", 'Calculation Sheet'!$D$14="Constant Resistance + Current",'Calculation Sheet'!$D$14="Constant Resistance + Power", 'Calculation Sheet'!$D$14="Constant Resistance + Current + Power")),D139,0)+IF(AND('Calculation Sheet'!$D$13="NO",OR('Calculation Sheet'!$D$14="Constant Current", 'Calculation Sheet'!$D$14="Constant Resistance + Current",'Calculation Sheet'!$D$14="Constant Current + Power", 'Calculation Sheet'!$D$14="Constant Resistance + Current + Power")),E139,0)+IF(AND('Calculation Sheet'!$D$13="NO",OR('Calculation Sheet'!$D$14="Constant Power", 'Calculation Sheet'!$D$14="Constant Resistance + Power",'Calculation Sheet'!$D$14="Constant Current + Power", 'Calculation Sheet'!$D$14="Constant Resistance + Current + Power")),F139,0)</f>
        <v>46.589999999999996</v>
      </c>
      <c r="H139" s="34">
        <f>ROUND((12*'Calculation Sheet'!$D$24/(SQRT('SOA Verification'!B139*10^-3))),2)</f>
        <v>87.75</v>
      </c>
      <c r="I139" s="34">
        <f t="shared" si="4"/>
        <v>18.7</v>
      </c>
      <c r="K139" s="34">
        <f t="shared" si="5"/>
        <v>18.7</v>
      </c>
    </row>
    <row r="140" spans="2:11" x14ac:dyDescent="0.25">
      <c r="B140" s="34">
        <v>18.8</v>
      </c>
      <c r="C140" s="35">
        <f>ROUNDUP(('Calculation Sheet'!$D$9)^2*('Calculation Sheet'!$D$10*10^-6)/(2*10^-3*B140),2)</f>
        <v>46.35</v>
      </c>
      <c r="D14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40" s="34">
        <f>ROUNDUP(('Calculation Sheet'!$D$9*'Calculation Sheet'!$D$17*(0.5-('Calculation Sheet'!$D$18/'Calculation Sheet'!$D$9)+(0.5*(('Calculation Sheet'!$D$18^2)/('Calculation Sheet'!$D$9^2))))),2)</f>
        <v>1.84</v>
      </c>
      <c r="F140" s="34">
        <f>ROUNDUP(('Calculation Sheet'!$D$19*(LN('Calculation Sheet'!$D$9/'Calculation Sheet'!$D$20)-1+('Calculation Sheet'!$D$20/'Calculation Sheet'!$D$9))),2)</f>
        <v>3.53</v>
      </c>
      <c r="G140" s="36">
        <f>C140+IF(AND('Calculation Sheet'!$D$13="NO",OR('Calculation Sheet'!$D$14="Constant Resistance", 'Calculation Sheet'!$D$14="Constant Resistance + Current",'Calculation Sheet'!$D$14="Constant Resistance + Power", 'Calculation Sheet'!$D$14="Constant Resistance + Current + Power")),D140,0)+IF(AND('Calculation Sheet'!$D$13="NO",OR('Calculation Sheet'!$D$14="Constant Current", 'Calculation Sheet'!$D$14="Constant Resistance + Current",'Calculation Sheet'!$D$14="Constant Current + Power", 'Calculation Sheet'!$D$14="Constant Resistance + Current + Power")),E140,0)+IF(AND('Calculation Sheet'!$D$13="NO",OR('Calculation Sheet'!$D$14="Constant Power", 'Calculation Sheet'!$D$14="Constant Resistance + Power",'Calculation Sheet'!$D$14="Constant Current + Power", 'Calculation Sheet'!$D$14="Constant Resistance + Current + Power")),F140,0)</f>
        <v>46.35</v>
      </c>
      <c r="H140" s="34">
        <f>ROUND((12*'Calculation Sheet'!$D$24/(SQRT('SOA Verification'!B140*10^-3))),2)</f>
        <v>87.52</v>
      </c>
      <c r="I140" s="34">
        <f t="shared" si="4"/>
        <v>18.8</v>
      </c>
      <c r="K140" s="34">
        <f t="shared" si="5"/>
        <v>18.8</v>
      </c>
    </row>
    <row r="141" spans="2:11" x14ac:dyDescent="0.25">
      <c r="B141" s="34">
        <v>18.899999999999999</v>
      </c>
      <c r="C141" s="35">
        <f>ROUNDUP(('Calculation Sheet'!$D$9)^2*('Calculation Sheet'!$D$10*10^-6)/(2*10^-3*B141),2)</f>
        <v>46.1</v>
      </c>
      <c r="D14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41" s="34">
        <f>ROUNDUP(('Calculation Sheet'!$D$9*'Calculation Sheet'!$D$17*(0.5-('Calculation Sheet'!$D$18/'Calculation Sheet'!$D$9)+(0.5*(('Calculation Sheet'!$D$18^2)/('Calculation Sheet'!$D$9^2))))),2)</f>
        <v>1.84</v>
      </c>
      <c r="F141" s="34">
        <f>ROUNDUP(('Calculation Sheet'!$D$19*(LN('Calculation Sheet'!$D$9/'Calculation Sheet'!$D$20)-1+('Calculation Sheet'!$D$20/'Calculation Sheet'!$D$9))),2)</f>
        <v>3.53</v>
      </c>
      <c r="G141" s="36">
        <f>C141+IF(AND('Calculation Sheet'!$D$13="NO",OR('Calculation Sheet'!$D$14="Constant Resistance", 'Calculation Sheet'!$D$14="Constant Resistance + Current",'Calculation Sheet'!$D$14="Constant Resistance + Power", 'Calculation Sheet'!$D$14="Constant Resistance + Current + Power")),D141,0)+IF(AND('Calculation Sheet'!$D$13="NO",OR('Calculation Sheet'!$D$14="Constant Current", 'Calculation Sheet'!$D$14="Constant Resistance + Current",'Calculation Sheet'!$D$14="Constant Current + Power", 'Calculation Sheet'!$D$14="Constant Resistance + Current + Power")),E141,0)+IF(AND('Calculation Sheet'!$D$13="NO",OR('Calculation Sheet'!$D$14="Constant Power", 'Calculation Sheet'!$D$14="Constant Resistance + Power",'Calculation Sheet'!$D$14="Constant Current + Power", 'Calculation Sheet'!$D$14="Constant Resistance + Current + Power")),F141,0)</f>
        <v>46.1</v>
      </c>
      <c r="H141" s="34">
        <f>ROUND((12*'Calculation Sheet'!$D$24/(SQRT('SOA Verification'!B141*10^-3))),2)</f>
        <v>87.29</v>
      </c>
      <c r="I141" s="34">
        <f t="shared" si="4"/>
        <v>18.899999999999999</v>
      </c>
      <c r="K141" s="34">
        <f t="shared" si="5"/>
        <v>18.899999999999999</v>
      </c>
    </row>
    <row r="142" spans="2:11" x14ac:dyDescent="0.25">
      <c r="B142" s="34">
        <v>19</v>
      </c>
      <c r="C142" s="35">
        <f>ROUNDUP(('Calculation Sheet'!$D$9)^2*('Calculation Sheet'!$D$10*10^-6)/(2*10^-3*B142),2)</f>
        <v>45.86</v>
      </c>
      <c r="D14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42" s="34">
        <f>ROUNDUP(('Calculation Sheet'!$D$9*'Calculation Sheet'!$D$17*(0.5-('Calculation Sheet'!$D$18/'Calculation Sheet'!$D$9)+(0.5*(('Calculation Sheet'!$D$18^2)/('Calculation Sheet'!$D$9^2))))),2)</f>
        <v>1.84</v>
      </c>
      <c r="F142" s="34">
        <f>ROUNDUP(('Calculation Sheet'!$D$19*(LN('Calculation Sheet'!$D$9/'Calculation Sheet'!$D$20)-1+('Calculation Sheet'!$D$20/'Calculation Sheet'!$D$9))),2)</f>
        <v>3.53</v>
      </c>
      <c r="G142" s="36">
        <f>C142+IF(AND('Calculation Sheet'!$D$13="NO",OR('Calculation Sheet'!$D$14="Constant Resistance", 'Calculation Sheet'!$D$14="Constant Resistance + Current",'Calculation Sheet'!$D$14="Constant Resistance + Power", 'Calculation Sheet'!$D$14="Constant Resistance + Current + Power")),D142,0)+IF(AND('Calculation Sheet'!$D$13="NO",OR('Calculation Sheet'!$D$14="Constant Current", 'Calculation Sheet'!$D$14="Constant Resistance + Current",'Calculation Sheet'!$D$14="Constant Current + Power", 'Calculation Sheet'!$D$14="Constant Resistance + Current + Power")),E142,0)+IF(AND('Calculation Sheet'!$D$13="NO",OR('Calculation Sheet'!$D$14="Constant Power", 'Calculation Sheet'!$D$14="Constant Resistance + Power",'Calculation Sheet'!$D$14="Constant Current + Power", 'Calculation Sheet'!$D$14="Constant Resistance + Current + Power")),F142,0)</f>
        <v>45.86</v>
      </c>
      <c r="H142" s="34">
        <f>ROUND((12*'Calculation Sheet'!$D$24/(SQRT('SOA Verification'!B142*10^-3))),2)</f>
        <v>87.06</v>
      </c>
      <c r="I142" s="34">
        <f t="shared" si="4"/>
        <v>19</v>
      </c>
      <c r="K142" s="34">
        <f t="shared" si="5"/>
        <v>19</v>
      </c>
    </row>
    <row r="143" spans="2:11" x14ac:dyDescent="0.25">
      <c r="B143" s="34">
        <v>19.099999999999898</v>
      </c>
      <c r="C143" s="35">
        <f>ROUNDUP(('Calculation Sheet'!$D$9)^2*('Calculation Sheet'!$D$10*10^-6)/(2*10^-3*B143),2)</f>
        <v>45.62</v>
      </c>
      <c r="D14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43" s="34">
        <f>ROUNDUP(('Calculation Sheet'!$D$9*'Calculation Sheet'!$D$17*(0.5-('Calculation Sheet'!$D$18/'Calculation Sheet'!$D$9)+(0.5*(('Calculation Sheet'!$D$18^2)/('Calculation Sheet'!$D$9^2))))),2)</f>
        <v>1.84</v>
      </c>
      <c r="F143" s="34">
        <f>ROUNDUP(('Calculation Sheet'!$D$19*(LN('Calculation Sheet'!$D$9/'Calculation Sheet'!$D$20)-1+('Calculation Sheet'!$D$20/'Calculation Sheet'!$D$9))),2)</f>
        <v>3.53</v>
      </c>
      <c r="G143" s="36">
        <f>C143+IF(AND('Calculation Sheet'!$D$13="NO",OR('Calculation Sheet'!$D$14="Constant Resistance", 'Calculation Sheet'!$D$14="Constant Resistance + Current",'Calculation Sheet'!$D$14="Constant Resistance + Power", 'Calculation Sheet'!$D$14="Constant Resistance + Current + Power")),D143,0)+IF(AND('Calculation Sheet'!$D$13="NO",OR('Calculation Sheet'!$D$14="Constant Current", 'Calculation Sheet'!$D$14="Constant Resistance + Current",'Calculation Sheet'!$D$14="Constant Current + Power", 'Calculation Sheet'!$D$14="Constant Resistance + Current + Power")),E143,0)+IF(AND('Calculation Sheet'!$D$13="NO",OR('Calculation Sheet'!$D$14="Constant Power", 'Calculation Sheet'!$D$14="Constant Resistance + Power",'Calculation Sheet'!$D$14="Constant Current + Power", 'Calculation Sheet'!$D$14="Constant Resistance + Current + Power")),F143,0)</f>
        <v>45.62</v>
      </c>
      <c r="H143" s="34">
        <f>ROUND((12*'Calculation Sheet'!$D$24/(SQRT('SOA Verification'!B143*10^-3))),2)</f>
        <v>86.83</v>
      </c>
      <c r="I143" s="34">
        <f t="shared" si="4"/>
        <v>19.099999999999898</v>
      </c>
      <c r="K143" s="34">
        <f t="shared" si="5"/>
        <v>19.099999999999898</v>
      </c>
    </row>
    <row r="144" spans="2:11" x14ac:dyDescent="0.25">
      <c r="B144" s="34">
        <v>19.1999999999999</v>
      </c>
      <c r="C144" s="35">
        <f>ROUNDUP(('Calculation Sheet'!$D$9)^2*('Calculation Sheet'!$D$10*10^-6)/(2*10^-3*B144),2)</f>
        <v>45.379999999999995</v>
      </c>
      <c r="D14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44" s="34">
        <f>ROUNDUP(('Calculation Sheet'!$D$9*'Calculation Sheet'!$D$17*(0.5-('Calculation Sheet'!$D$18/'Calculation Sheet'!$D$9)+(0.5*(('Calculation Sheet'!$D$18^2)/('Calculation Sheet'!$D$9^2))))),2)</f>
        <v>1.84</v>
      </c>
      <c r="F144" s="34">
        <f>ROUNDUP(('Calculation Sheet'!$D$19*(LN('Calculation Sheet'!$D$9/'Calculation Sheet'!$D$20)-1+('Calculation Sheet'!$D$20/'Calculation Sheet'!$D$9))),2)</f>
        <v>3.53</v>
      </c>
      <c r="G144" s="36">
        <f>C144+IF(AND('Calculation Sheet'!$D$13="NO",OR('Calculation Sheet'!$D$14="Constant Resistance", 'Calculation Sheet'!$D$14="Constant Resistance + Current",'Calculation Sheet'!$D$14="Constant Resistance + Power", 'Calculation Sheet'!$D$14="Constant Resistance + Current + Power")),D144,0)+IF(AND('Calculation Sheet'!$D$13="NO",OR('Calculation Sheet'!$D$14="Constant Current", 'Calculation Sheet'!$D$14="Constant Resistance + Current",'Calculation Sheet'!$D$14="Constant Current + Power", 'Calculation Sheet'!$D$14="Constant Resistance + Current + Power")),E144,0)+IF(AND('Calculation Sheet'!$D$13="NO",OR('Calculation Sheet'!$D$14="Constant Power", 'Calculation Sheet'!$D$14="Constant Resistance + Power",'Calculation Sheet'!$D$14="Constant Current + Power", 'Calculation Sheet'!$D$14="Constant Resistance + Current + Power")),F144,0)</f>
        <v>45.379999999999995</v>
      </c>
      <c r="H144" s="34">
        <f>ROUND((12*'Calculation Sheet'!$D$24/(SQRT('SOA Verification'!B144*10^-3))),2)</f>
        <v>86.6</v>
      </c>
      <c r="I144" s="34">
        <f t="shared" si="4"/>
        <v>19.1999999999999</v>
      </c>
      <c r="K144" s="34">
        <f t="shared" si="5"/>
        <v>19.1999999999999</v>
      </c>
    </row>
    <row r="145" spans="2:11" x14ac:dyDescent="0.25">
      <c r="B145" s="34">
        <v>19.299999999999901</v>
      </c>
      <c r="C145" s="35">
        <f>ROUNDUP(('Calculation Sheet'!$D$9)^2*('Calculation Sheet'!$D$10*10^-6)/(2*10^-3*B145),2)</f>
        <v>45.14</v>
      </c>
      <c r="D14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45" s="34">
        <f>ROUNDUP(('Calculation Sheet'!$D$9*'Calculation Sheet'!$D$17*(0.5-('Calculation Sheet'!$D$18/'Calculation Sheet'!$D$9)+(0.5*(('Calculation Sheet'!$D$18^2)/('Calculation Sheet'!$D$9^2))))),2)</f>
        <v>1.84</v>
      </c>
      <c r="F145" s="34">
        <f>ROUNDUP(('Calculation Sheet'!$D$19*(LN('Calculation Sheet'!$D$9/'Calculation Sheet'!$D$20)-1+('Calculation Sheet'!$D$20/'Calculation Sheet'!$D$9))),2)</f>
        <v>3.53</v>
      </c>
      <c r="G145" s="36">
        <f>C145+IF(AND('Calculation Sheet'!$D$13="NO",OR('Calculation Sheet'!$D$14="Constant Resistance", 'Calculation Sheet'!$D$14="Constant Resistance + Current",'Calculation Sheet'!$D$14="Constant Resistance + Power", 'Calculation Sheet'!$D$14="Constant Resistance + Current + Power")),D145,0)+IF(AND('Calculation Sheet'!$D$13="NO",OR('Calculation Sheet'!$D$14="Constant Current", 'Calculation Sheet'!$D$14="Constant Resistance + Current",'Calculation Sheet'!$D$14="Constant Current + Power", 'Calculation Sheet'!$D$14="Constant Resistance + Current + Power")),E145,0)+IF(AND('Calculation Sheet'!$D$13="NO",OR('Calculation Sheet'!$D$14="Constant Power", 'Calculation Sheet'!$D$14="Constant Resistance + Power",'Calculation Sheet'!$D$14="Constant Current + Power", 'Calculation Sheet'!$D$14="Constant Resistance + Current + Power")),F145,0)</f>
        <v>45.14</v>
      </c>
      <c r="H145" s="34">
        <f>ROUND((12*'Calculation Sheet'!$D$24/(SQRT('SOA Verification'!B145*10^-3))),2)</f>
        <v>86.38</v>
      </c>
      <c r="I145" s="34">
        <f t="shared" si="4"/>
        <v>19.299999999999901</v>
      </c>
      <c r="K145" s="34">
        <f t="shared" si="5"/>
        <v>19.299999999999901</v>
      </c>
    </row>
    <row r="146" spans="2:11" x14ac:dyDescent="0.25">
      <c r="B146" s="34">
        <v>19.399999999999899</v>
      </c>
      <c r="C146" s="35">
        <f>ROUNDUP(('Calculation Sheet'!$D$9)^2*('Calculation Sheet'!$D$10*10^-6)/(2*10^-3*B146),2)</f>
        <v>44.91</v>
      </c>
      <c r="D14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46" s="34">
        <f>ROUNDUP(('Calculation Sheet'!$D$9*'Calculation Sheet'!$D$17*(0.5-('Calculation Sheet'!$D$18/'Calculation Sheet'!$D$9)+(0.5*(('Calculation Sheet'!$D$18^2)/('Calculation Sheet'!$D$9^2))))),2)</f>
        <v>1.84</v>
      </c>
      <c r="F146" s="34">
        <f>ROUNDUP(('Calculation Sheet'!$D$19*(LN('Calculation Sheet'!$D$9/'Calculation Sheet'!$D$20)-1+('Calculation Sheet'!$D$20/'Calculation Sheet'!$D$9))),2)</f>
        <v>3.53</v>
      </c>
      <c r="G146" s="36">
        <f>C146+IF(AND('Calculation Sheet'!$D$13="NO",OR('Calculation Sheet'!$D$14="Constant Resistance", 'Calculation Sheet'!$D$14="Constant Resistance + Current",'Calculation Sheet'!$D$14="Constant Resistance + Power", 'Calculation Sheet'!$D$14="Constant Resistance + Current + Power")),D146,0)+IF(AND('Calculation Sheet'!$D$13="NO",OR('Calculation Sheet'!$D$14="Constant Current", 'Calculation Sheet'!$D$14="Constant Resistance + Current",'Calculation Sheet'!$D$14="Constant Current + Power", 'Calculation Sheet'!$D$14="Constant Resistance + Current + Power")),E146,0)+IF(AND('Calculation Sheet'!$D$13="NO",OR('Calculation Sheet'!$D$14="Constant Power", 'Calculation Sheet'!$D$14="Constant Resistance + Power",'Calculation Sheet'!$D$14="Constant Current + Power", 'Calculation Sheet'!$D$14="Constant Resistance + Current + Power")),F146,0)</f>
        <v>44.91</v>
      </c>
      <c r="H146" s="34">
        <f>ROUND((12*'Calculation Sheet'!$D$24/(SQRT('SOA Verification'!B146*10^-3))),2)</f>
        <v>86.15</v>
      </c>
      <c r="I146" s="34">
        <f t="shared" si="4"/>
        <v>19.399999999999899</v>
      </c>
      <c r="K146" s="34">
        <f t="shared" si="5"/>
        <v>19.399999999999899</v>
      </c>
    </row>
    <row r="147" spans="2:11" x14ac:dyDescent="0.25">
      <c r="B147" s="34">
        <v>19.499999999999901</v>
      </c>
      <c r="C147" s="35">
        <f>ROUNDUP(('Calculation Sheet'!$D$9)^2*('Calculation Sheet'!$D$10*10^-6)/(2*10^-3*B147),2)</f>
        <v>44.68</v>
      </c>
      <c r="D14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47" s="34">
        <f>ROUNDUP(('Calculation Sheet'!$D$9*'Calculation Sheet'!$D$17*(0.5-('Calculation Sheet'!$D$18/'Calculation Sheet'!$D$9)+(0.5*(('Calculation Sheet'!$D$18^2)/('Calculation Sheet'!$D$9^2))))),2)</f>
        <v>1.84</v>
      </c>
      <c r="F147" s="34">
        <f>ROUNDUP(('Calculation Sheet'!$D$19*(LN('Calculation Sheet'!$D$9/'Calculation Sheet'!$D$20)-1+('Calculation Sheet'!$D$20/'Calculation Sheet'!$D$9))),2)</f>
        <v>3.53</v>
      </c>
      <c r="G147" s="36">
        <f>C147+IF(AND('Calculation Sheet'!$D$13="NO",OR('Calculation Sheet'!$D$14="Constant Resistance", 'Calculation Sheet'!$D$14="Constant Resistance + Current",'Calculation Sheet'!$D$14="Constant Resistance + Power", 'Calculation Sheet'!$D$14="Constant Resistance + Current + Power")),D147,0)+IF(AND('Calculation Sheet'!$D$13="NO",OR('Calculation Sheet'!$D$14="Constant Current", 'Calculation Sheet'!$D$14="Constant Resistance + Current",'Calculation Sheet'!$D$14="Constant Current + Power", 'Calculation Sheet'!$D$14="Constant Resistance + Current + Power")),E147,0)+IF(AND('Calculation Sheet'!$D$13="NO",OR('Calculation Sheet'!$D$14="Constant Power", 'Calculation Sheet'!$D$14="Constant Resistance + Power",'Calculation Sheet'!$D$14="Constant Current + Power", 'Calculation Sheet'!$D$14="Constant Resistance + Current + Power")),F147,0)</f>
        <v>44.68</v>
      </c>
      <c r="H147" s="34">
        <f>ROUND((12*'Calculation Sheet'!$D$24/(SQRT('SOA Verification'!B147*10^-3))),2)</f>
        <v>85.93</v>
      </c>
      <c r="I147" s="34">
        <f t="shared" si="4"/>
        <v>19.499999999999901</v>
      </c>
      <c r="K147" s="34">
        <f t="shared" si="5"/>
        <v>19.499999999999901</v>
      </c>
    </row>
    <row r="148" spans="2:11" x14ac:dyDescent="0.25">
      <c r="B148" s="34">
        <v>19.599999999999898</v>
      </c>
      <c r="C148" s="35">
        <f>ROUNDUP(('Calculation Sheet'!$D$9)^2*('Calculation Sheet'!$D$10*10^-6)/(2*10^-3*B148),2)</f>
        <v>44.449999999999996</v>
      </c>
      <c r="D14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48" s="34">
        <f>ROUNDUP(('Calculation Sheet'!$D$9*'Calculation Sheet'!$D$17*(0.5-('Calculation Sheet'!$D$18/'Calculation Sheet'!$D$9)+(0.5*(('Calculation Sheet'!$D$18^2)/('Calculation Sheet'!$D$9^2))))),2)</f>
        <v>1.84</v>
      </c>
      <c r="F148" s="34">
        <f>ROUNDUP(('Calculation Sheet'!$D$19*(LN('Calculation Sheet'!$D$9/'Calculation Sheet'!$D$20)-1+('Calculation Sheet'!$D$20/'Calculation Sheet'!$D$9))),2)</f>
        <v>3.53</v>
      </c>
      <c r="G148" s="36">
        <f>C148+IF(AND('Calculation Sheet'!$D$13="NO",OR('Calculation Sheet'!$D$14="Constant Resistance", 'Calculation Sheet'!$D$14="Constant Resistance + Current",'Calculation Sheet'!$D$14="Constant Resistance + Power", 'Calculation Sheet'!$D$14="Constant Resistance + Current + Power")),D148,0)+IF(AND('Calculation Sheet'!$D$13="NO",OR('Calculation Sheet'!$D$14="Constant Current", 'Calculation Sheet'!$D$14="Constant Resistance + Current",'Calculation Sheet'!$D$14="Constant Current + Power", 'Calculation Sheet'!$D$14="Constant Resistance + Current + Power")),E148,0)+IF(AND('Calculation Sheet'!$D$13="NO",OR('Calculation Sheet'!$D$14="Constant Power", 'Calculation Sheet'!$D$14="Constant Resistance + Power",'Calculation Sheet'!$D$14="Constant Current + Power", 'Calculation Sheet'!$D$14="Constant Resistance + Current + Power")),F148,0)</f>
        <v>44.449999999999996</v>
      </c>
      <c r="H148" s="34">
        <f>ROUND((12*'Calculation Sheet'!$D$24/(SQRT('SOA Verification'!B148*10^-3))),2)</f>
        <v>85.71</v>
      </c>
      <c r="I148" s="34">
        <f t="shared" si="4"/>
        <v>19.599999999999898</v>
      </c>
      <c r="K148" s="34">
        <f t="shared" si="5"/>
        <v>19.599999999999898</v>
      </c>
    </row>
    <row r="149" spans="2:11" x14ac:dyDescent="0.25">
      <c r="B149" s="34">
        <v>19.6999999999999</v>
      </c>
      <c r="C149" s="35">
        <f>ROUNDUP(('Calculation Sheet'!$D$9)^2*('Calculation Sheet'!$D$10*10^-6)/(2*10^-3*B149),2)</f>
        <v>44.23</v>
      </c>
      <c r="D14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49" s="34">
        <f>ROUNDUP(('Calculation Sheet'!$D$9*'Calculation Sheet'!$D$17*(0.5-('Calculation Sheet'!$D$18/'Calculation Sheet'!$D$9)+(0.5*(('Calculation Sheet'!$D$18^2)/('Calculation Sheet'!$D$9^2))))),2)</f>
        <v>1.84</v>
      </c>
      <c r="F149" s="34">
        <f>ROUNDUP(('Calculation Sheet'!$D$19*(LN('Calculation Sheet'!$D$9/'Calculation Sheet'!$D$20)-1+('Calculation Sheet'!$D$20/'Calculation Sheet'!$D$9))),2)</f>
        <v>3.53</v>
      </c>
      <c r="G149" s="36">
        <f>C149+IF(AND('Calculation Sheet'!$D$13="NO",OR('Calculation Sheet'!$D$14="Constant Resistance", 'Calculation Sheet'!$D$14="Constant Resistance + Current",'Calculation Sheet'!$D$14="Constant Resistance + Power", 'Calculation Sheet'!$D$14="Constant Resistance + Current + Power")),D149,0)+IF(AND('Calculation Sheet'!$D$13="NO",OR('Calculation Sheet'!$D$14="Constant Current", 'Calculation Sheet'!$D$14="Constant Resistance + Current",'Calculation Sheet'!$D$14="Constant Current + Power", 'Calculation Sheet'!$D$14="Constant Resistance + Current + Power")),E149,0)+IF(AND('Calculation Sheet'!$D$13="NO",OR('Calculation Sheet'!$D$14="Constant Power", 'Calculation Sheet'!$D$14="Constant Resistance + Power",'Calculation Sheet'!$D$14="Constant Current + Power", 'Calculation Sheet'!$D$14="Constant Resistance + Current + Power")),F149,0)</f>
        <v>44.23</v>
      </c>
      <c r="H149" s="34">
        <f>ROUND((12*'Calculation Sheet'!$D$24/(SQRT('SOA Verification'!B149*10^-3))),2)</f>
        <v>85.5</v>
      </c>
      <c r="I149" s="34">
        <f t="shared" si="4"/>
        <v>19.6999999999999</v>
      </c>
      <c r="K149" s="34">
        <f t="shared" si="5"/>
        <v>19.6999999999999</v>
      </c>
    </row>
    <row r="150" spans="2:11" x14ac:dyDescent="0.25">
      <c r="B150" s="34">
        <v>19.799999999999901</v>
      </c>
      <c r="C150" s="35">
        <f>ROUNDUP(('Calculation Sheet'!$D$9)^2*('Calculation Sheet'!$D$10*10^-6)/(2*10^-3*B150),2)</f>
        <v>44.01</v>
      </c>
      <c r="D15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50" s="34">
        <f>ROUNDUP(('Calculation Sheet'!$D$9*'Calculation Sheet'!$D$17*(0.5-('Calculation Sheet'!$D$18/'Calculation Sheet'!$D$9)+(0.5*(('Calculation Sheet'!$D$18^2)/('Calculation Sheet'!$D$9^2))))),2)</f>
        <v>1.84</v>
      </c>
      <c r="F150" s="34">
        <f>ROUNDUP(('Calculation Sheet'!$D$19*(LN('Calculation Sheet'!$D$9/'Calculation Sheet'!$D$20)-1+('Calculation Sheet'!$D$20/'Calculation Sheet'!$D$9))),2)</f>
        <v>3.53</v>
      </c>
      <c r="G150" s="36">
        <f>C150+IF(AND('Calculation Sheet'!$D$13="NO",OR('Calculation Sheet'!$D$14="Constant Resistance", 'Calculation Sheet'!$D$14="Constant Resistance + Current",'Calculation Sheet'!$D$14="Constant Resistance + Power", 'Calculation Sheet'!$D$14="Constant Resistance + Current + Power")),D150,0)+IF(AND('Calculation Sheet'!$D$13="NO",OR('Calculation Sheet'!$D$14="Constant Current", 'Calculation Sheet'!$D$14="Constant Resistance + Current",'Calculation Sheet'!$D$14="Constant Current + Power", 'Calculation Sheet'!$D$14="Constant Resistance + Current + Power")),E150,0)+IF(AND('Calculation Sheet'!$D$13="NO",OR('Calculation Sheet'!$D$14="Constant Power", 'Calculation Sheet'!$D$14="Constant Resistance + Power",'Calculation Sheet'!$D$14="Constant Current + Power", 'Calculation Sheet'!$D$14="Constant Resistance + Current + Power")),F150,0)</f>
        <v>44.01</v>
      </c>
      <c r="H150" s="34">
        <f>ROUND((12*'Calculation Sheet'!$D$24/(SQRT('SOA Verification'!B150*10^-3))),2)</f>
        <v>85.28</v>
      </c>
      <c r="I150" s="34">
        <f t="shared" si="4"/>
        <v>19.799999999999901</v>
      </c>
      <c r="K150" s="34">
        <f t="shared" si="5"/>
        <v>19.799999999999901</v>
      </c>
    </row>
    <row r="151" spans="2:11" x14ac:dyDescent="0.25">
      <c r="B151" s="34">
        <v>19.899999999999899</v>
      </c>
      <c r="C151" s="35">
        <f>ROUNDUP(('Calculation Sheet'!$D$9)^2*('Calculation Sheet'!$D$10*10^-6)/(2*10^-3*B151),2)</f>
        <v>43.78</v>
      </c>
      <c r="D15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51" s="34">
        <f>ROUNDUP(('Calculation Sheet'!$D$9*'Calculation Sheet'!$D$17*(0.5-('Calculation Sheet'!$D$18/'Calculation Sheet'!$D$9)+(0.5*(('Calculation Sheet'!$D$18^2)/('Calculation Sheet'!$D$9^2))))),2)</f>
        <v>1.84</v>
      </c>
      <c r="F151" s="34">
        <f>ROUNDUP(('Calculation Sheet'!$D$19*(LN('Calculation Sheet'!$D$9/'Calculation Sheet'!$D$20)-1+('Calculation Sheet'!$D$20/'Calculation Sheet'!$D$9))),2)</f>
        <v>3.53</v>
      </c>
      <c r="G151" s="36">
        <f>C151+IF(AND('Calculation Sheet'!$D$13="NO",OR('Calculation Sheet'!$D$14="Constant Resistance", 'Calculation Sheet'!$D$14="Constant Resistance + Current",'Calculation Sheet'!$D$14="Constant Resistance + Power", 'Calculation Sheet'!$D$14="Constant Resistance + Current + Power")),D151,0)+IF(AND('Calculation Sheet'!$D$13="NO",OR('Calculation Sheet'!$D$14="Constant Current", 'Calculation Sheet'!$D$14="Constant Resistance + Current",'Calculation Sheet'!$D$14="Constant Current + Power", 'Calculation Sheet'!$D$14="Constant Resistance + Current + Power")),E151,0)+IF(AND('Calculation Sheet'!$D$13="NO",OR('Calculation Sheet'!$D$14="Constant Power", 'Calculation Sheet'!$D$14="Constant Resistance + Power",'Calculation Sheet'!$D$14="Constant Current + Power", 'Calculation Sheet'!$D$14="Constant Resistance + Current + Power")),F151,0)</f>
        <v>43.78</v>
      </c>
      <c r="H151" s="34">
        <f>ROUND((12*'Calculation Sheet'!$D$24/(SQRT('SOA Verification'!B151*10^-3))),2)</f>
        <v>85.07</v>
      </c>
      <c r="I151" s="34">
        <f t="shared" si="4"/>
        <v>19.899999999999899</v>
      </c>
      <c r="K151" s="34">
        <f t="shared" si="5"/>
        <v>19.899999999999899</v>
      </c>
    </row>
    <row r="152" spans="2:11" x14ac:dyDescent="0.25">
      <c r="B152" s="34">
        <v>19.999999999999901</v>
      </c>
      <c r="C152" s="35">
        <f>ROUNDUP(('Calculation Sheet'!$D$9)^2*('Calculation Sheet'!$D$10*10^-6)/(2*10^-3*B152),2)</f>
        <v>43.57</v>
      </c>
      <c r="D15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52" s="34">
        <f>ROUNDUP(('Calculation Sheet'!$D$9*'Calculation Sheet'!$D$17*(0.5-('Calculation Sheet'!$D$18/'Calculation Sheet'!$D$9)+(0.5*(('Calculation Sheet'!$D$18^2)/('Calculation Sheet'!$D$9^2))))),2)</f>
        <v>1.84</v>
      </c>
      <c r="F152" s="34">
        <f>ROUNDUP(('Calculation Sheet'!$D$19*(LN('Calculation Sheet'!$D$9/'Calculation Sheet'!$D$20)-1+('Calculation Sheet'!$D$20/'Calculation Sheet'!$D$9))),2)</f>
        <v>3.53</v>
      </c>
      <c r="G152" s="36">
        <f>C152+IF(AND('Calculation Sheet'!$D$13="NO",OR('Calculation Sheet'!$D$14="Constant Resistance", 'Calculation Sheet'!$D$14="Constant Resistance + Current",'Calculation Sheet'!$D$14="Constant Resistance + Power", 'Calculation Sheet'!$D$14="Constant Resistance + Current + Power")),D152,0)+IF(AND('Calculation Sheet'!$D$13="NO",OR('Calculation Sheet'!$D$14="Constant Current", 'Calculation Sheet'!$D$14="Constant Resistance + Current",'Calculation Sheet'!$D$14="Constant Current + Power", 'Calculation Sheet'!$D$14="Constant Resistance + Current + Power")),E152,0)+IF(AND('Calculation Sheet'!$D$13="NO",OR('Calculation Sheet'!$D$14="Constant Power", 'Calculation Sheet'!$D$14="Constant Resistance + Power",'Calculation Sheet'!$D$14="Constant Current + Power", 'Calculation Sheet'!$D$14="Constant Resistance + Current + Power")),F152,0)</f>
        <v>43.57</v>
      </c>
      <c r="H152" s="34">
        <f>ROUND((12*'Calculation Sheet'!$D$24/(SQRT('SOA Verification'!B152*10^-3))),2)</f>
        <v>84.85</v>
      </c>
      <c r="I152" s="34">
        <f t="shared" si="4"/>
        <v>19.999999999999901</v>
      </c>
      <c r="K152" s="34">
        <f t="shared" si="5"/>
        <v>19.999999999999901</v>
      </c>
    </row>
    <row r="153" spans="2:11" x14ac:dyDescent="0.25">
      <c r="B153" s="34">
        <v>20.099999999999898</v>
      </c>
      <c r="C153" s="35">
        <f>ROUNDUP(('Calculation Sheet'!$D$9)^2*('Calculation Sheet'!$D$10*10^-6)/(2*10^-3*B153),2)</f>
        <v>43.35</v>
      </c>
      <c r="D15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53" s="34">
        <f>ROUNDUP(('Calculation Sheet'!$D$9*'Calculation Sheet'!$D$17*(0.5-('Calculation Sheet'!$D$18/'Calculation Sheet'!$D$9)+(0.5*(('Calculation Sheet'!$D$18^2)/('Calculation Sheet'!$D$9^2))))),2)</f>
        <v>1.84</v>
      </c>
      <c r="F153" s="34">
        <f>ROUNDUP(('Calculation Sheet'!$D$19*(LN('Calculation Sheet'!$D$9/'Calculation Sheet'!$D$20)-1+('Calculation Sheet'!$D$20/'Calculation Sheet'!$D$9))),2)</f>
        <v>3.53</v>
      </c>
      <c r="G153" s="36">
        <f>C153+IF(AND('Calculation Sheet'!$D$13="NO",OR('Calculation Sheet'!$D$14="Constant Resistance", 'Calculation Sheet'!$D$14="Constant Resistance + Current",'Calculation Sheet'!$D$14="Constant Resistance + Power", 'Calculation Sheet'!$D$14="Constant Resistance + Current + Power")),D153,0)+IF(AND('Calculation Sheet'!$D$13="NO",OR('Calculation Sheet'!$D$14="Constant Current", 'Calculation Sheet'!$D$14="Constant Resistance + Current",'Calculation Sheet'!$D$14="Constant Current + Power", 'Calculation Sheet'!$D$14="Constant Resistance + Current + Power")),E153,0)+IF(AND('Calculation Sheet'!$D$13="NO",OR('Calculation Sheet'!$D$14="Constant Power", 'Calculation Sheet'!$D$14="Constant Resistance + Power",'Calculation Sheet'!$D$14="Constant Current + Power", 'Calculation Sheet'!$D$14="Constant Resistance + Current + Power")),F153,0)</f>
        <v>43.35</v>
      </c>
      <c r="H153" s="34">
        <f>ROUND((12*'Calculation Sheet'!$D$24/(SQRT('SOA Verification'!B153*10^-3))),2)</f>
        <v>84.64</v>
      </c>
      <c r="I153" s="34">
        <f t="shared" si="4"/>
        <v>20.099999999999898</v>
      </c>
      <c r="K153" s="34">
        <f t="shared" si="5"/>
        <v>20.099999999999898</v>
      </c>
    </row>
    <row r="154" spans="2:11" x14ac:dyDescent="0.25">
      <c r="B154" s="34">
        <v>20.1999999999999</v>
      </c>
      <c r="C154" s="35">
        <f>ROUNDUP(('Calculation Sheet'!$D$9)^2*('Calculation Sheet'!$D$10*10^-6)/(2*10^-3*B154),2)</f>
        <v>43.129999999999995</v>
      </c>
      <c r="D15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54" s="34">
        <f>ROUNDUP(('Calculation Sheet'!$D$9*'Calculation Sheet'!$D$17*(0.5-('Calculation Sheet'!$D$18/'Calculation Sheet'!$D$9)+(0.5*(('Calculation Sheet'!$D$18^2)/('Calculation Sheet'!$D$9^2))))),2)</f>
        <v>1.84</v>
      </c>
      <c r="F154" s="34">
        <f>ROUNDUP(('Calculation Sheet'!$D$19*(LN('Calculation Sheet'!$D$9/'Calculation Sheet'!$D$20)-1+('Calculation Sheet'!$D$20/'Calculation Sheet'!$D$9))),2)</f>
        <v>3.53</v>
      </c>
      <c r="G154" s="36">
        <f>C154+IF(AND('Calculation Sheet'!$D$13="NO",OR('Calculation Sheet'!$D$14="Constant Resistance", 'Calculation Sheet'!$D$14="Constant Resistance + Current",'Calculation Sheet'!$D$14="Constant Resistance + Power", 'Calculation Sheet'!$D$14="Constant Resistance + Current + Power")),D154,0)+IF(AND('Calculation Sheet'!$D$13="NO",OR('Calculation Sheet'!$D$14="Constant Current", 'Calculation Sheet'!$D$14="Constant Resistance + Current",'Calculation Sheet'!$D$14="Constant Current + Power", 'Calculation Sheet'!$D$14="Constant Resistance + Current + Power")),E154,0)+IF(AND('Calculation Sheet'!$D$13="NO",OR('Calculation Sheet'!$D$14="Constant Power", 'Calculation Sheet'!$D$14="Constant Resistance + Power",'Calculation Sheet'!$D$14="Constant Current + Power", 'Calculation Sheet'!$D$14="Constant Resistance + Current + Power")),F154,0)</f>
        <v>43.129999999999995</v>
      </c>
      <c r="H154" s="34">
        <f>ROUND((12*'Calculation Sheet'!$D$24/(SQRT('SOA Verification'!B154*10^-3))),2)</f>
        <v>84.43</v>
      </c>
      <c r="I154" s="34">
        <f t="shared" si="4"/>
        <v>20.1999999999999</v>
      </c>
      <c r="K154" s="34">
        <f t="shared" si="5"/>
        <v>20.1999999999999</v>
      </c>
    </row>
    <row r="155" spans="2:11" x14ac:dyDescent="0.25">
      <c r="B155" s="34">
        <v>20.299999999999901</v>
      </c>
      <c r="C155" s="35">
        <f>ROUNDUP(('Calculation Sheet'!$D$9)^2*('Calculation Sheet'!$D$10*10^-6)/(2*10^-3*B155),2)</f>
        <v>42.919999999999995</v>
      </c>
      <c r="D15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55" s="34">
        <f>ROUNDUP(('Calculation Sheet'!$D$9*'Calculation Sheet'!$D$17*(0.5-('Calculation Sheet'!$D$18/'Calculation Sheet'!$D$9)+(0.5*(('Calculation Sheet'!$D$18^2)/('Calculation Sheet'!$D$9^2))))),2)</f>
        <v>1.84</v>
      </c>
      <c r="F155" s="34">
        <f>ROUNDUP(('Calculation Sheet'!$D$19*(LN('Calculation Sheet'!$D$9/'Calculation Sheet'!$D$20)-1+('Calculation Sheet'!$D$20/'Calculation Sheet'!$D$9))),2)</f>
        <v>3.53</v>
      </c>
      <c r="G155" s="36">
        <f>C155+IF(AND('Calculation Sheet'!$D$13="NO",OR('Calculation Sheet'!$D$14="Constant Resistance", 'Calculation Sheet'!$D$14="Constant Resistance + Current",'Calculation Sheet'!$D$14="Constant Resistance + Power", 'Calculation Sheet'!$D$14="Constant Resistance + Current + Power")),D155,0)+IF(AND('Calculation Sheet'!$D$13="NO",OR('Calculation Sheet'!$D$14="Constant Current", 'Calculation Sheet'!$D$14="Constant Resistance + Current",'Calculation Sheet'!$D$14="Constant Current + Power", 'Calculation Sheet'!$D$14="Constant Resistance + Current + Power")),E155,0)+IF(AND('Calculation Sheet'!$D$13="NO",OR('Calculation Sheet'!$D$14="Constant Power", 'Calculation Sheet'!$D$14="Constant Resistance + Power",'Calculation Sheet'!$D$14="Constant Current + Power", 'Calculation Sheet'!$D$14="Constant Resistance + Current + Power")),F155,0)</f>
        <v>42.919999999999995</v>
      </c>
      <c r="H155" s="34">
        <f>ROUND((12*'Calculation Sheet'!$D$24/(SQRT('SOA Verification'!B155*10^-3))),2)</f>
        <v>84.22</v>
      </c>
      <c r="I155" s="34">
        <f t="shared" si="4"/>
        <v>20.299999999999901</v>
      </c>
      <c r="K155" s="34">
        <f t="shared" si="5"/>
        <v>20.299999999999901</v>
      </c>
    </row>
    <row r="156" spans="2:11" x14ac:dyDescent="0.25">
      <c r="B156" s="34">
        <v>20.399999999999899</v>
      </c>
      <c r="C156" s="35">
        <f>ROUNDUP(('Calculation Sheet'!$D$9)^2*('Calculation Sheet'!$D$10*10^-6)/(2*10^-3*B156),2)</f>
        <v>42.71</v>
      </c>
      <c r="D15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56" s="34">
        <f>ROUNDUP(('Calculation Sheet'!$D$9*'Calculation Sheet'!$D$17*(0.5-('Calculation Sheet'!$D$18/'Calculation Sheet'!$D$9)+(0.5*(('Calculation Sheet'!$D$18^2)/('Calculation Sheet'!$D$9^2))))),2)</f>
        <v>1.84</v>
      </c>
      <c r="F156" s="34">
        <f>ROUNDUP(('Calculation Sheet'!$D$19*(LN('Calculation Sheet'!$D$9/'Calculation Sheet'!$D$20)-1+('Calculation Sheet'!$D$20/'Calculation Sheet'!$D$9))),2)</f>
        <v>3.53</v>
      </c>
      <c r="G156" s="36">
        <f>C156+IF(AND('Calculation Sheet'!$D$13="NO",OR('Calculation Sheet'!$D$14="Constant Resistance", 'Calculation Sheet'!$D$14="Constant Resistance + Current",'Calculation Sheet'!$D$14="Constant Resistance + Power", 'Calculation Sheet'!$D$14="Constant Resistance + Current + Power")),D156,0)+IF(AND('Calculation Sheet'!$D$13="NO",OR('Calculation Sheet'!$D$14="Constant Current", 'Calculation Sheet'!$D$14="Constant Resistance + Current",'Calculation Sheet'!$D$14="Constant Current + Power", 'Calculation Sheet'!$D$14="Constant Resistance + Current + Power")),E156,0)+IF(AND('Calculation Sheet'!$D$13="NO",OR('Calculation Sheet'!$D$14="Constant Power", 'Calculation Sheet'!$D$14="Constant Resistance + Power",'Calculation Sheet'!$D$14="Constant Current + Power", 'Calculation Sheet'!$D$14="Constant Resistance + Current + Power")),F156,0)</f>
        <v>42.71</v>
      </c>
      <c r="H156" s="34">
        <f>ROUND((12*'Calculation Sheet'!$D$24/(SQRT('SOA Verification'!B156*10^-3))),2)</f>
        <v>84.02</v>
      </c>
      <c r="I156" s="34">
        <f t="shared" si="4"/>
        <v>20.399999999999899</v>
      </c>
      <c r="K156" s="34">
        <f t="shared" si="5"/>
        <v>20.399999999999899</v>
      </c>
    </row>
    <row r="157" spans="2:11" x14ac:dyDescent="0.25">
      <c r="B157" s="34">
        <v>20.499999999999901</v>
      </c>
      <c r="C157" s="35">
        <f>ROUNDUP(('Calculation Sheet'!$D$9)^2*('Calculation Sheet'!$D$10*10^-6)/(2*10^-3*B157),2)</f>
        <v>42.5</v>
      </c>
      <c r="D15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57" s="34">
        <f>ROUNDUP(('Calculation Sheet'!$D$9*'Calculation Sheet'!$D$17*(0.5-('Calculation Sheet'!$D$18/'Calculation Sheet'!$D$9)+(0.5*(('Calculation Sheet'!$D$18^2)/('Calculation Sheet'!$D$9^2))))),2)</f>
        <v>1.84</v>
      </c>
      <c r="F157" s="34">
        <f>ROUNDUP(('Calculation Sheet'!$D$19*(LN('Calculation Sheet'!$D$9/'Calculation Sheet'!$D$20)-1+('Calculation Sheet'!$D$20/'Calculation Sheet'!$D$9))),2)</f>
        <v>3.53</v>
      </c>
      <c r="G157" s="36">
        <f>C157+IF(AND('Calculation Sheet'!$D$13="NO",OR('Calculation Sheet'!$D$14="Constant Resistance", 'Calculation Sheet'!$D$14="Constant Resistance + Current",'Calculation Sheet'!$D$14="Constant Resistance + Power", 'Calculation Sheet'!$D$14="Constant Resistance + Current + Power")),D157,0)+IF(AND('Calculation Sheet'!$D$13="NO",OR('Calculation Sheet'!$D$14="Constant Current", 'Calculation Sheet'!$D$14="Constant Resistance + Current",'Calculation Sheet'!$D$14="Constant Current + Power", 'Calculation Sheet'!$D$14="Constant Resistance + Current + Power")),E157,0)+IF(AND('Calculation Sheet'!$D$13="NO",OR('Calculation Sheet'!$D$14="Constant Power", 'Calculation Sheet'!$D$14="Constant Resistance + Power",'Calculation Sheet'!$D$14="Constant Current + Power", 'Calculation Sheet'!$D$14="Constant Resistance + Current + Power")),F157,0)</f>
        <v>42.5</v>
      </c>
      <c r="H157" s="34">
        <f>ROUND((12*'Calculation Sheet'!$D$24/(SQRT('SOA Verification'!B157*10^-3))),2)</f>
        <v>83.81</v>
      </c>
      <c r="I157" s="34">
        <f t="shared" si="4"/>
        <v>20.499999999999901</v>
      </c>
      <c r="K157" s="34">
        <f t="shared" si="5"/>
        <v>20.499999999999901</v>
      </c>
    </row>
    <row r="158" spans="2:11" x14ac:dyDescent="0.25">
      <c r="B158" s="34">
        <v>20.599999999999898</v>
      </c>
      <c r="C158" s="35">
        <f>ROUNDUP(('Calculation Sheet'!$D$9)^2*('Calculation Sheet'!$D$10*10^-6)/(2*10^-3*B158),2)</f>
        <v>42.3</v>
      </c>
      <c r="D15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58" s="34">
        <f>ROUNDUP(('Calculation Sheet'!$D$9*'Calculation Sheet'!$D$17*(0.5-('Calculation Sheet'!$D$18/'Calculation Sheet'!$D$9)+(0.5*(('Calculation Sheet'!$D$18^2)/('Calculation Sheet'!$D$9^2))))),2)</f>
        <v>1.84</v>
      </c>
      <c r="F158" s="34">
        <f>ROUNDUP(('Calculation Sheet'!$D$19*(LN('Calculation Sheet'!$D$9/'Calculation Sheet'!$D$20)-1+('Calculation Sheet'!$D$20/'Calculation Sheet'!$D$9))),2)</f>
        <v>3.53</v>
      </c>
      <c r="G158" s="36">
        <f>C158+IF(AND('Calculation Sheet'!$D$13="NO",OR('Calculation Sheet'!$D$14="Constant Resistance", 'Calculation Sheet'!$D$14="Constant Resistance + Current",'Calculation Sheet'!$D$14="Constant Resistance + Power", 'Calculation Sheet'!$D$14="Constant Resistance + Current + Power")),D158,0)+IF(AND('Calculation Sheet'!$D$13="NO",OR('Calculation Sheet'!$D$14="Constant Current", 'Calculation Sheet'!$D$14="Constant Resistance + Current",'Calculation Sheet'!$D$14="Constant Current + Power", 'Calculation Sheet'!$D$14="Constant Resistance + Current + Power")),E158,0)+IF(AND('Calculation Sheet'!$D$13="NO",OR('Calculation Sheet'!$D$14="Constant Power", 'Calculation Sheet'!$D$14="Constant Resistance + Power",'Calculation Sheet'!$D$14="Constant Current + Power", 'Calculation Sheet'!$D$14="Constant Resistance + Current + Power")),F158,0)</f>
        <v>42.3</v>
      </c>
      <c r="H158" s="34">
        <f>ROUND((12*'Calculation Sheet'!$D$24/(SQRT('SOA Verification'!B158*10^-3))),2)</f>
        <v>83.61</v>
      </c>
      <c r="I158" s="34">
        <f t="shared" si="4"/>
        <v>20.599999999999898</v>
      </c>
      <c r="K158" s="34">
        <f t="shared" si="5"/>
        <v>20.599999999999898</v>
      </c>
    </row>
    <row r="159" spans="2:11" x14ac:dyDescent="0.25">
      <c r="B159" s="34">
        <v>20.6999999999999</v>
      </c>
      <c r="C159" s="35">
        <f>ROUNDUP(('Calculation Sheet'!$D$9)^2*('Calculation Sheet'!$D$10*10^-6)/(2*10^-3*B159),2)</f>
        <v>42.089999999999996</v>
      </c>
      <c r="D15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59" s="34">
        <f>ROUNDUP(('Calculation Sheet'!$D$9*'Calculation Sheet'!$D$17*(0.5-('Calculation Sheet'!$D$18/'Calculation Sheet'!$D$9)+(0.5*(('Calculation Sheet'!$D$18^2)/('Calculation Sheet'!$D$9^2))))),2)</f>
        <v>1.84</v>
      </c>
      <c r="F159" s="34">
        <f>ROUNDUP(('Calculation Sheet'!$D$19*(LN('Calculation Sheet'!$D$9/'Calculation Sheet'!$D$20)-1+('Calculation Sheet'!$D$20/'Calculation Sheet'!$D$9))),2)</f>
        <v>3.53</v>
      </c>
      <c r="G159" s="36">
        <f>C159+IF(AND('Calculation Sheet'!$D$13="NO",OR('Calculation Sheet'!$D$14="Constant Resistance", 'Calculation Sheet'!$D$14="Constant Resistance + Current",'Calculation Sheet'!$D$14="Constant Resistance + Power", 'Calculation Sheet'!$D$14="Constant Resistance + Current + Power")),D159,0)+IF(AND('Calculation Sheet'!$D$13="NO",OR('Calculation Sheet'!$D$14="Constant Current", 'Calculation Sheet'!$D$14="Constant Resistance + Current",'Calculation Sheet'!$D$14="Constant Current + Power", 'Calculation Sheet'!$D$14="Constant Resistance + Current + Power")),E159,0)+IF(AND('Calculation Sheet'!$D$13="NO",OR('Calculation Sheet'!$D$14="Constant Power", 'Calculation Sheet'!$D$14="Constant Resistance + Power",'Calculation Sheet'!$D$14="Constant Current + Power", 'Calculation Sheet'!$D$14="Constant Resistance + Current + Power")),F159,0)</f>
        <v>42.089999999999996</v>
      </c>
      <c r="H159" s="34">
        <f>ROUND((12*'Calculation Sheet'!$D$24/(SQRT('SOA Verification'!B159*10^-3))),2)</f>
        <v>83.41</v>
      </c>
      <c r="I159" s="34">
        <f t="shared" si="4"/>
        <v>20.6999999999999</v>
      </c>
      <c r="K159" s="34">
        <f t="shared" si="5"/>
        <v>20.6999999999999</v>
      </c>
    </row>
    <row r="160" spans="2:11" x14ac:dyDescent="0.25">
      <c r="B160" s="34">
        <v>20.799999999999901</v>
      </c>
      <c r="C160" s="35">
        <f>ROUNDUP(('Calculation Sheet'!$D$9)^2*('Calculation Sheet'!$D$10*10^-6)/(2*10^-3*B160),2)</f>
        <v>41.89</v>
      </c>
      <c r="D16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60" s="34">
        <f>ROUNDUP(('Calculation Sheet'!$D$9*'Calculation Sheet'!$D$17*(0.5-('Calculation Sheet'!$D$18/'Calculation Sheet'!$D$9)+(0.5*(('Calculation Sheet'!$D$18^2)/('Calculation Sheet'!$D$9^2))))),2)</f>
        <v>1.84</v>
      </c>
      <c r="F160" s="34">
        <f>ROUNDUP(('Calculation Sheet'!$D$19*(LN('Calculation Sheet'!$D$9/'Calculation Sheet'!$D$20)-1+('Calculation Sheet'!$D$20/'Calculation Sheet'!$D$9))),2)</f>
        <v>3.53</v>
      </c>
      <c r="G160" s="36">
        <f>C160+IF(AND('Calculation Sheet'!$D$13="NO",OR('Calculation Sheet'!$D$14="Constant Resistance", 'Calculation Sheet'!$D$14="Constant Resistance + Current",'Calculation Sheet'!$D$14="Constant Resistance + Power", 'Calculation Sheet'!$D$14="Constant Resistance + Current + Power")),D160,0)+IF(AND('Calculation Sheet'!$D$13="NO",OR('Calculation Sheet'!$D$14="Constant Current", 'Calculation Sheet'!$D$14="Constant Resistance + Current",'Calculation Sheet'!$D$14="Constant Current + Power", 'Calculation Sheet'!$D$14="Constant Resistance + Current + Power")),E160,0)+IF(AND('Calculation Sheet'!$D$13="NO",OR('Calculation Sheet'!$D$14="Constant Power", 'Calculation Sheet'!$D$14="Constant Resistance + Power",'Calculation Sheet'!$D$14="Constant Current + Power", 'Calculation Sheet'!$D$14="Constant Resistance + Current + Power")),F160,0)</f>
        <v>41.89</v>
      </c>
      <c r="H160" s="34">
        <f>ROUND((12*'Calculation Sheet'!$D$24/(SQRT('SOA Verification'!B160*10^-3))),2)</f>
        <v>83.21</v>
      </c>
      <c r="I160" s="34">
        <f t="shared" si="4"/>
        <v>20.799999999999901</v>
      </c>
      <c r="K160" s="34">
        <f t="shared" si="5"/>
        <v>20.799999999999901</v>
      </c>
    </row>
    <row r="161" spans="2:11" x14ac:dyDescent="0.25">
      <c r="B161" s="34">
        <v>20.899999999999899</v>
      </c>
      <c r="C161" s="35">
        <f>ROUNDUP(('Calculation Sheet'!$D$9)^2*('Calculation Sheet'!$D$10*10^-6)/(2*10^-3*B161),2)</f>
        <v>41.69</v>
      </c>
      <c r="D16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61" s="34">
        <f>ROUNDUP(('Calculation Sheet'!$D$9*'Calculation Sheet'!$D$17*(0.5-('Calculation Sheet'!$D$18/'Calculation Sheet'!$D$9)+(0.5*(('Calculation Sheet'!$D$18^2)/('Calculation Sheet'!$D$9^2))))),2)</f>
        <v>1.84</v>
      </c>
      <c r="F161" s="34">
        <f>ROUNDUP(('Calculation Sheet'!$D$19*(LN('Calculation Sheet'!$D$9/'Calculation Sheet'!$D$20)-1+('Calculation Sheet'!$D$20/'Calculation Sheet'!$D$9))),2)</f>
        <v>3.53</v>
      </c>
      <c r="G161" s="36">
        <f>C161+IF(AND('Calculation Sheet'!$D$13="NO",OR('Calculation Sheet'!$D$14="Constant Resistance", 'Calculation Sheet'!$D$14="Constant Resistance + Current",'Calculation Sheet'!$D$14="Constant Resistance + Power", 'Calculation Sheet'!$D$14="Constant Resistance + Current + Power")),D161,0)+IF(AND('Calculation Sheet'!$D$13="NO",OR('Calculation Sheet'!$D$14="Constant Current", 'Calculation Sheet'!$D$14="Constant Resistance + Current",'Calculation Sheet'!$D$14="Constant Current + Power", 'Calculation Sheet'!$D$14="Constant Resistance + Current + Power")),E161,0)+IF(AND('Calculation Sheet'!$D$13="NO",OR('Calculation Sheet'!$D$14="Constant Power", 'Calculation Sheet'!$D$14="Constant Resistance + Power",'Calculation Sheet'!$D$14="Constant Current + Power", 'Calculation Sheet'!$D$14="Constant Resistance + Current + Power")),F161,0)</f>
        <v>41.69</v>
      </c>
      <c r="H161" s="34">
        <f>ROUND((12*'Calculation Sheet'!$D$24/(SQRT('SOA Verification'!B161*10^-3))),2)</f>
        <v>83.01</v>
      </c>
      <c r="I161" s="34">
        <f t="shared" si="4"/>
        <v>20.899999999999899</v>
      </c>
      <c r="K161" s="34">
        <f t="shared" si="5"/>
        <v>20.899999999999899</v>
      </c>
    </row>
    <row r="162" spans="2:11" x14ac:dyDescent="0.25">
      <c r="B162" s="34">
        <v>20.999999999999901</v>
      </c>
      <c r="C162" s="35">
        <f>ROUNDUP(('Calculation Sheet'!$D$9)^2*('Calculation Sheet'!$D$10*10^-6)/(2*10^-3*B162),2)</f>
        <v>41.489999999999995</v>
      </c>
      <c r="D16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62" s="34">
        <f>ROUNDUP(('Calculation Sheet'!$D$9*'Calculation Sheet'!$D$17*(0.5-('Calculation Sheet'!$D$18/'Calculation Sheet'!$D$9)+(0.5*(('Calculation Sheet'!$D$18^2)/('Calculation Sheet'!$D$9^2))))),2)</f>
        <v>1.84</v>
      </c>
      <c r="F162" s="34">
        <f>ROUNDUP(('Calculation Sheet'!$D$19*(LN('Calculation Sheet'!$D$9/'Calculation Sheet'!$D$20)-1+('Calculation Sheet'!$D$20/'Calculation Sheet'!$D$9))),2)</f>
        <v>3.53</v>
      </c>
      <c r="G162" s="36">
        <f>C162+IF(AND('Calculation Sheet'!$D$13="NO",OR('Calculation Sheet'!$D$14="Constant Resistance", 'Calculation Sheet'!$D$14="Constant Resistance + Current",'Calculation Sheet'!$D$14="Constant Resistance + Power", 'Calculation Sheet'!$D$14="Constant Resistance + Current + Power")),D162,0)+IF(AND('Calculation Sheet'!$D$13="NO",OR('Calculation Sheet'!$D$14="Constant Current", 'Calculation Sheet'!$D$14="Constant Resistance + Current",'Calculation Sheet'!$D$14="Constant Current + Power", 'Calculation Sheet'!$D$14="Constant Resistance + Current + Power")),E162,0)+IF(AND('Calculation Sheet'!$D$13="NO",OR('Calculation Sheet'!$D$14="Constant Power", 'Calculation Sheet'!$D$14="Constant Resistance + Power",'Calculation Sheet'!$D$14="Constant Current + Power", 'Calculation Sheet'!$D$14="Constant Resistance + Current + Power")),F162,0)</f>
        <v>41.489999999999995</v>
      </c>
      <c r="H162" s="34">
        <f>ROUND((12*'Calculation Sheet'!$D$24/(SQRT('SOA Verification'!B162*10^-3))),2)</f>
        <v>82.81</v>
      </c>
      <c r="I162" s="34">
        <f t="shared" si="4"/>
        <v>20.999999999999901</v>
      </c>
      <c r="K162" s="34">
        <f t="shared" si="5"/>
        <v>20.999999999999901</v>
      </c>
    </row>
    <row r="163" spans="2:11" x14ac:dyDescent="0.25">
      <c r="B163" s="34">
        <v>21.099999999999898</v>
      </c>
      <c r="C163" s="35">
        <f>ROUNDUP(('Calculation Sheet'!$D$9)^2*('Calculation Sheet'!$D$10*10^-6)/(2*10^-3*B163),2)</f>
        <v>41.29</v>
      </c>
      <c r="D16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63" s="34">
        <f>ROUNDUP(('Calculation Sheet'!$D$9*'Calculation Sheet'!$D$17*(0.5-('Calculation Sheet'!$D$18/'Calculation Sheet'!$D$9)+(0.5*(('Calculation Sheet'!$D$18^2)/('Calculation Sheet'!$D$9^2))))),2)</f>
        <v>1.84</v>
      </c>
      <c r="F163" s="34">
        <f>ROUNDUP(('Calculation Sheet'!$D$19*(LN('Calculation Sheet'!$D$9/'Calculation Sheet'!$D$20)-1+('Calculation Sheet'!$D$20/'Calculation Sheet'!$D$9))),2)</f>
        <v>3.53</v>
      </c>
      <c r="G163" s="36">
        <f>C163+IF(AND('Calculation Sheet'!$D$13="NO",OR('Calculation Sheet'!$D$14="Constant Resistance", 'Calculation Sheet'!$D$14="Constant Resistance + Current",'Calculation Sheet'!$D$14="Constant Resistance + Power", 'Calculation Sheet'!$D$14="Constant Resistance + Current + Power")),D163,0)+IF(AND('Calculation Sheet'!$D$13="NO",OR('Calculation Sheet'!$D$14="Constant Current", 'Calculation Sheet'!$D$14="Constant Resistance + Current",'Calculation Sheet'!$D$14="Constant Current + Power", 'Calculation Sheet'!$D$14="Constant Resistance + Current + Power")),E163,0)+IF(AND('Calculation Sheet'!$D$13="NO",OR('Calculation Sheet'!$D$14="Constant Power", 'Calculation Sheet'!$D$14="Constant Resistance + Power",'Calculation Sheet'!$D$14="Constant Current + Power", 'Calculation Sheet'!$D$14="Constant Resistance + Current + Power")),F163,0)</f>
        <v>41.29</v>
      </c>
      <c r="H163" s="34">
        <f>ROUND((12*'Calculation Sheet'!$D$24/(SQRT('SOA Verification'!B163*10^-3))),2)</f>
        <v>82.61</v>
      </c>
      <c r="I163" s="34">
        <f t="shared" si="4"/>
        <v>21.099999999999898</v>
      </c>
      <c r="K163" s="34">
        <f t="shared" si="5"/>
        <v>21.099999999999898</v>
      </c>
    </row>
    <row r="164" spans="2:11" x14ac:dyDescent="0.25">
      <c r="B164" s="34">
        <v>21.1999999999999</v>
      </c>
      <c r="C164" s="35">
        <f>ROUNDUP(('Calculation Sheet'!$D$9)^2*('Calculation Sheet'!$D$10*10^-6)/(2*10^-3*B164),2)</f>
        <v>41.1</v>
      </c>
      <c r="D16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64" s="34">
        <f>ROUNDUP(('Calculation Sheet'!$D$9*'Calculation Sheet'!$D$17*(0.5-('Calculation Sheet'!$D$18/'Calculation Sheet'!$D$9)+(0.5*(('Calculation Sheet'!$D$18^2)/('Calculation Sheet'!$D$9^2))))),2)</f>
        <v>1.84</v>
      </c>
      <c r="F164" s="34">
        <f>ROUNDUP(('Calculation Sheet'!$D$19*(LN('Calculation Sheet'!$D$9/'Calculation Sheet'!$D$20)-1+('Calculation Sheet'!$D$20/'Calculation Sheet'!$D$9))),2)</f>
        <v>3.53</v>
      </c>
      <c r="G164" s="36">
        <f>C164+IF(AND('Calculation Sheet'!$D$13="NO",OR('Calculation Sheet'!$D$14="Constant Resistance", 'Calculation Sheet'!$D$14="Constant Resistance + Current",'Calculation Sheet'!$D$14="Constant Resistance + Power", 'Calculation Sheet'!$D$14="Constant Resistance + Current + Power")),D164,0)+IF(AND('Calculation Sheet'!$D$13="NO",OR('Calculation Sheet'!$D$14="Constant Current", 'Calculation Sheet'!$D$14="Constant Resistance + Current",'Calculation Sheet'!$D$14="Constant Current + Power", 'Calculation Sheet'!$D$14="Constant Resistance + Current + Power")),E164,0)+IF(AND('Calculation Sheet'!$D$13="NO",OR('Calculation Sheet'!$D$14="Constant Power", 'Calculation Sheet'!$D$14="Constant Resistance + Power",'Calculation Sheet'!$D$14="Constant Current + Power", 'Calculation Sheet'!$D$14="Constant Resistance + Current + Power")),F164,0)</f>
        <v>41.1</v>
      </c>
      <c r="H164" s="34">
        <f>ROUND((12*'Calculation Sheet'!$D$24/(SQRT('SOA Verification'!B164*10^-3))),2)</f>
        <v>82.42</v>
      </c>
      <c r="I164" s="34">
        <f t="shared" si="4"/>
        <v>21.1999999999999</v>
      </c>
      <c r="K164" s="34">
        <f t="shared" si="5"/>
        <v>21.1999999999999</v>
      </c>
    </row>
    <row r="165" spans="2:11" x14ac:dyDescent="0.25">
      <c r="B165" s="34">
        <v>21.299999999999901</v>
      </c>
      <c r="C165" s="35">
        <f>ROUNDUP(('Calculation Sheet'!$D$9)^2*('Calculation Sheet'!$D$10*10^-6)/(2*10^-3*B165),2)</f>
        <v>40.909999999999997</v>
      </c>
      <c r="D16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65" s="34">
        <f>ROUNDUP(('Calculation Sheet'!$D$9*'Calculation Sheet'!$D$17*(0.5-('Calculation Sheet'!$D$18/'Calculation Sheet'!$D$9)+(0.5*(('Calculation Sheet'!$D$18^2)/('Calculation Sheet'!$D$9^2))))),2)</f>
        <v>1.84</v>
      </c>
      <c r="F165" s="34">
        <f>ROUNDUP(('Calculation Sheet'!$D$19*(LN('Calculation Sheet'!$D$9/'Calculation Sheet'!$D$20)-1+('Calculation Sheet'!$D$20/'Calculation Sheet'!$D$9))),2)</f>
        <v>3.53</v>
      </c>
      <c r="G165" s="36">
        <f>C165+IF(AND('Calculation Sheet'!$D$13="NO",OR('Calculation Sheet'!$D$14="Constant Resistance", 'Calculation Sheet'!$D$14="Constant Resistance + Current",'Calculation Sheet'!$D$14="Constant Resistance + Power", 'Calculation Sheet'!$D$14="Constant Resistance + Current + Power")),D165,0)+IF(AND('Calculation Sheet'!$D$13="NO",OR('Calculation Sheet'!$D$14="Constant Current", 'Calculation Sheet'!$D$14="Constant Resistance + Current",'Calculation Sheet'!$D$14="Constant Current + Power", 'Calculation Sheet'!$D$14="Constant Resistance + Current + Power")),E165,0)+IF(AND('Calculation Sheet'!$D$13="NO",OR('Calculation Sheet'!$D$14="Constant Power", 'Calculation Sheet'!$D$14="Constant Resistance + Power",'Calculation Sheet'!$D$14="Constant Current + Power", 'Calculation Sheet'!$D$14="Constant Resistance + Current + Power")),F165,0)</f>
        <v>40.909999999999997</v>
      </c>
      <c r="H165" s="34">
        <f>ROUND((12*'Calculation Sheet'!$D$24/(SQRT('SOA Verification'!B165*10^-3))),2)</f>
        <v>82.22</v>
      </c>
      <c r="I165" s="34">
        <f t="shared" si="4"/>
        <v>21.299999999999901</v>
      </c>
      <c r="K165" s="34">
        <f t="shared" si="5"/>
        <v>21.299999999999901</v>
      </c>
    </row>
    <row r="166" spans="2:11" x14ac:dyDescent="0.25">
      <c r="B166" s="34">
        <v>21.399999999999899</v>
      </c>
      <c r="C166" s="35">
        <f>ROUNDUP(('Calculation Sheet'!$D$9)^2*('Calculation Sheet'!$D$10*10^-6)/(2*10^-3*B166),2)</f>
        <v>40.72</v>
      </c>
      <c r="D16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66" s="34">
        <f>ROUNDUP(('Calculation Sheet'!$D$9*'Calculation Sheet'!$D$17*(0.5-('Calculation Sheet'!$D$18/'Calculation Sheet'!$D$9)+(0.5*(('Calculation Sheet'!$D$18^2)/('Calculation Sheet'!$D$9^2))))),2)</f>
        <v>1.84</v>
      </c>
      <c r="F166" s="34">
        <f>ROUNDUP(('Calculation Sheet'!$D$19*(LN('Calculation Sheet'!$D$9/'Calculation Sheet'!$D$20)-1+('Calculation Sheet'!$D$20/'Calculation Sheet'!$D$9))),2)</f>
        <v>3.53</v>
      </c>
      <c r="G166" s="36">
        <f>C166+IF(AND('Calculation Sheet'!$D$13="NO",OR('Calculation Sheet'!$D$14="Constant Resistance", 'Calculation Sheet'!$D$14="Constant Resistance + Current",'Calculation Sheet'!$D$14="Constant Resistance + Power", 'Calculation Sheet'!$D$14="Constant Resistance + Current + Power")),D166,0)+IF(AND('Calculation Sheet'!$D$13="NO",OR('Calculation Sheet'!$D$14="Constant Current", 'Calculation Sheet'!$D$14="Constant Resistance + Current",'Calculation Sheet'!$D$14="Constant Current + Power", 'Calculation Sheet'!$D$14="Constant Resistance + Current + Power")),E166,0)+IF(AND('Calculation Sheet'!$D$13="NO",OR('Calculation Sheet'!$D$14="Constant Power", 'Calculation Sheet'!$D$14="Constant Resistance + Power",'Calculation Sheet'!$D$14="Constant Current + Power", 'Calculation Sheet'!$D$14="Constant Resistance + Current + Power")),F166,0)</f>
        <v>40.72</v>
      </c>
      <c r="H166" s="34">
        <f>ROUND((12*'Calculation Sheet'!$D$24/(SQRT('SOA Verification'!B166*10^-3))),2)</f>
        <v>82.03</v>
      </c>
      <c r="I166" s="34">
        <f t="shared" si="4"/>
        <v>21.399999999999899</v>
      </c>
      <c r="K166" s="34">
        <f t="shared" si="5"/>
        <v>21.399999999999899</v>
      </c>
    </row>
    <row r="167" spans="2:11" x14ac:dyDescent="0.25">
      <c r="B167" s="34">
        <v>21.499999999999901</v>
      </c>
      <c r="C167" s="35">
        <f>ROUNDUP(('Calculation Sheet'!$D$9)^2*('Calculation Sheet'!$D$10*10^-6)/(2*10^-3*B167),2)</f>
        <v>40.53</v>
      </c>
      <c r="D16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67" s="34">
        <f>ROUNDUP(('Calculation Sheet'!$D$9*'Calculation Sheet'!$D$17*(0.5-('Calculation Sheet'!$D$18/'Calculation Sheet'!$D$9)+(0.5*(('Calculation Sheet'!$D$18^2)/('Calculation Sheet'!$D$9^2))))),2)</f>
        <v>1.84</v>
      </c>
      <c r="F167" s="34">
        <f>ROUNDUP(('Calculation Sheet'!$D$19*(LN('Calculation Sheet'!$D$9/'Calculation Sheet'!$D$20)-1+('Calculation Sheet'!$D$20/'Calculation Sheet'!$D$9))),2)</f>
        <v>3.53</v>
      </c>
      <c r="G167" s="36">
        <f>C167+IF(AND('Calculation Sheet'!$D$13="NO",OR('Calculation Sheet'!$D$14="Constant Resistance", 'Calculation Sheet'!$D$14="Constant Resistance + Current",'Calculation Sheet'!$D$14="Constant Resistance + Power", 'Calculation Sheet'!$D$14="Constant Resistance + Current + Power")),D167,0)+IF(AND('Calculation Sheet'!$D$13="NO",OR('Calculation Sheet'!$D$14="Constant Current", 'Calculation Sheet'!$D$14="Constant Resistance + Current",'Calculation Sheet'!$D$14="Constant Current + Power", 'Calculation Sheet'!$D$14="Constant Resistance + Current + Power")),E167,0)+IF(AND('Calculation Sheet'!$D$13="NO",OR('Calculation Sheet'!$D$14="Constant Power", 'Calculation Sheet'!$D$14="Constant Resistance + Power",'Calculation Sheet'!$D$14="Constant Current + Power", 'Calculation Sheet'!$D$14="Constant Resistance + Current + Power")),F167,0)</f>
        <v>40.53</v>
      </c>
      <c r="H167" s="34">
        <f>ROUND((12*'Calculation Sheet'!$D$24/(SQRT('SOA Verification'!B167*10^-3))),2)</f>
        <v>81.84</v>
      </c>
      <c r="I167" s="34">
        <f t="shared" si="4"/>
        <v>21.499999999999901</v>
      </c>
      <c r="K167" s="34">
        <f t="shared" si="5"/>
        <v>21.499999999999901</v>
      </c>
    </row>
    <row r="168" spans="2:11" x14ac:dyDescent="0.25">
      <c r="B168" s="34">
        <v>21.599999999999898</v>
      </c>
      <c r="C168" s="35">
        <f>ROUNDUP(('Calculation Sheet'!$D$9)^2*('Calculation Sheet'!$D$10*10^-6)/(2*10^-3*B168),2)</f>
        <v>40.339999999999996</v>
      </c>
      <c r="D16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68" s="34">
        <f>ROUNDUP(('Calculation Sheet'!$D$9*'Calculation Sheet'!$D$17*(0.5-('Calculation Sheet'!$D$18/'Calculation Sheet'!$D$9)+(0.5*(('Calculation Sheet'!$D$18^2)/('Calculation Sheet'!$D$9^2))))),2)</f>
        <v>1.84</v>
      </c>
      <c r="F168" s="34">
        <f>ROUNDUP(('Calculation Sheet'!$D$19*(LN('Calculation Sheet'!$D$9/'Calculation Sheet'!$D$20)-1+('Calculation Sheet'!$D$20/'Calculation Sheet'!$D$9))),2)</f>
        <v>3.53</v>
      </c>
      <c r="G168" s="36">
        <f>C168+IF(AND('Calculation Sheet'!$D$13="NO",OR('Calculation Sheet'!$D$14="Constant Resistance", 'Calculation Sheet'!$D$14="Constant Resistance + Current",'Calculation Sheet'!$D$14="Constant Resistance + Power", 'Calculation Sheet'!$D$14="Constant Resistance + Current + Power")),D168,0)+IF(AND('Calculation Sheet'!$D$13="NO",OR('Calculation Sheet'!$D$14="Constant Current", 'Calculation Sheet'!$D$14="Constant Resistance + Current",'Calculation Sheet'!$D$14="Constant Current + Power", 'Calculation Sheet'!$D$14="Constant Resistance + Current + Power")),E168,0)+IF(AND('Calculation Sheet'!$D$13="NO",OR('Calculation Sheet'!$D$14="Constant Power", 'Calculation Sheet'!$D$14="Constant Resistance + Power",'Calculation Sheet'!$D$14="Constant Current + Power", 'Calculation Sheet'!$D$14="Constant Resistance + Current + Power")),F168,0)</f>
        <v>40.339999999999996</v>
      </c>
      <c r="H168" s="34">
        <f>ROUND((12*'Calculation Sheet'!$D$24/(SQRT('SOA Verification'!B168*10^-3))),2)</f>
        <v>81.650000000000006</v>
      </c>
      <c r="I168" s="34">
        <f t="shared" si="4"/>
        <v>21.599999999999898</v>
      </c>
      <c r="K168" s="34">
        <f t="shared" si="5"/>
        <v>21.599999999999898</v>
      </c>
    </row>
    <row r="169" spans="2:11" x14ac:dyDescent="0.25">
      <c r="B169" s="34">
        <v>21.6999999999999</v>
      </c>
      <c r="C169" s="35">
        <f>ROUNDUP(('Calculation Sheet'!$D$9)^2*('Calculation Sheet'!$D$10*10^-6)/(2*10^-3*B169),2)</f>
        <v>40.15</v>
      </c>
      <c r="D16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69" s="34">
        <f>ROUNDUP(('Calculation Sheet'!$D$9*'Calculation Sheet'!$D$17*(0.5-('Calculation Sheet'!$D$18/'Calculation Sheet'!$D$9)+(0.5*(('Calculation Sheet'!$D$18^2)/('Calculation Sheet'!$D$9^2))))),2)</f>
        <v>1.84</v>
      </c>
      <c r="F169" s="34">
        <f>ROUNDUP(('Calculation Sheet'!$D$19*(LN('Calculation Sheet'!$D$9/'Calculation Sheet'!$D$20)-1+('Calculation Sheet'!$D$20/'Calculation Sheet'!$D$9))),2)</f>
        <v>3.53</v>
      </c>
      <c r="G169" s="36">
        <f>C169+IF(AND('Calculation Sheet'!$D$13="NO",OR('Calculation Sheet'!$D$14="Constant Resistance", 'Calculation Sheet'!$D$14="Constant Resistance + Current",'Calculation Sheet'!$D$14="Constant Resistance + Power", 'Calculation Sheet'!$D$14="Constant Resistance + Current + Power")),D169,0)+IF(AND('Calculation Sheet'!$D$13="NO",OR('Calculation Sheet'!$D$14="Constant Current", 'Calculation Sheet'!$D$14="Constant Resistance + Current",'Calculation Sheet'!$D$14="Constant Current + Power", 'Calculation Sheet'!$D$14="Constant Resistance + Current + Power")),E169,0)+IF(AND('Calculation Sheet'!$D$13="NO",OR('Calculation Sheet'!$D$14="Constant Power", 'Calculation Sheet'!$D$14="Constant Resistance + Power",'Calculation Sheet'!$D$14="Constant Current + Power", 'Calculation Sheet'!$D$14="Constant Resistance + Current + Power")),F169,0)</f>
        <v>40.15</v>
      </c>
      <c r="H169" s="34">
        <f>ROUND((12*'Calculation Sheet'!$D$24/(SQRT('SOA Verification'!B169*10^-3))),2)</f>
        <v>81.459999999999994</v>
      </c>
      <c r="I169" s="34">
        <f t="shared" si="4"/>
        <v>21.6999999999999</v>
      </c>
      <c r="K169" s="34">
        <f t="shared" si="5"/>
        <v>21.6999999999999</v>
      </c>
    </row>
    <row r="170" spans="2:11" x14ac:dyDescent="0.25">
      <c r="B170" s="34">
        <v>21.799999999999901</v>
      </c>
      <c r="C170" s="35">
        <f>ROUNDUP(('Calculation Sheet'!$D$9)^2*('Calculation Sheet'!$D$10*10^-6)/(2*10^-3*B170),2)</f>
        <v>39.97</v>
      </c>
      <c r="D17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70" s="34">
        <f>ROUNDUP(('Calculation Sheet'!$D$9*'Calculation Sheet'!$D$17*(0.5-('Calculation Sheet'!$D$18/'Calculation Sheet'!$D$9)+(0.5*(('Calculation Sheet'!$D$18^2)/('Calculation Sheet'!$D$9^2))))),2)</f>
        <v>1.84</v>
      </c>
      <c r="F170" s="34">
        <f>ROUNDUP(('Calculation Sheet'!$D$19*(LN('Calculation Sheet'!$D$9/'Calculation Sheet'!$D$20)-1+('Calculation Sheet'!$D$20/'Calculation Sheet'!$D$9))),2)</f>
        <v>3.53</v>
      </c>
      <c r="G170" s="36">
        <f>C170+IF(AND('Calculation Sheet'!$D$13="NO",OR('Calculation Sheet'!$D$14="Constant Resistance", 'Calculation Sheet'!$D$14="Constant Resistance + Current",'Calculation Sheet'!$D$14="Constant Resistance + Power", 'Calculation Sheet'!$D$14="Constant Resistance + Current + Power")),D170,0)+IF(AND('Calculation Sheet'!$D$13="NO",OR('Calculation Sheet'!$D$14="Constant Current", 'Calculation Sheet'!$D$14="Constant Resistance + Current",'Calculation Sheet'!$D$14="Constant Current + Power", 'Calculation Sheet'!$D$14="Constant Resistance + Current + Power")),E170,0)+IF(AND('Calculation Sheet'!$D$13="NO",OR('Calculation Sheet'!$D$14="Constant Power", 'Calculation Sheet'!$D$14="Constant Resistance + Power",'Calculation Sheet'!$D$14="Constant Current + Power", 'Calculation Sheet'!$D$14="Constant Resistance + Current + Power")),F170,0)</f>
        <v>39.97</v>
      </c>
      <c r="H170" s="34">
        <f>ROUND((12*'Calculation Sheet'!$D$24/(SQRT('SOA Verification'!B170*10^-3))),2)</f>
        <v>81.27</v>
      </c>
      <c r="I170" s="34">
        <f t="shared" si="4"/>
        <v>21.799999999999901</v>
      </c>
      <c r="K170" s="34">
        <f t="shared" si="5"/>
        <v>21.799999999999901</v>
      </c>
    </row>
    <row r="171" spans="2:11" x14ac:dyDescent="0.25">
      <c r="B171" s="34">
        <v>21.899999999999899</v>
      </c>
      <c r="C171" s="35">
        <f>ROUNDUP(('Calculation Sheet'!$D$9)^2*('Calculation Sheet'!$D$10*10^-6)/(2*10^-3*B171),2)</f>
        <v>39.79</v>
      </c>
      <c r="D17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71" s="34">
        <f>ROUNDUP(('Calculation Sheet'!$D$9*'Calculation Sheet'!$D$17*(0.5-('Calculation Sheet'!$D$18/'Calculation Sheet'!$D$9)+(0.5*(('Calculation Sheet'!$D$18^2)/('Calculation Sheet'!$D$9^2))))),2)</f>
        <v>1.84</v>
      </c>
      <c r="F171" s="34">
        <f>ROUNDUP(('Calculation Sheet'!$D$19*(LN('Calculation Sheet'!$D$9/'Calculation Sheet'!$D$20)-1+('Calculation Sheet'!$D$20/'Calculation Sheet'!$D$9))),2)</f>
        <v>3.53</v>
      </c>
      <c r="G171" s="36">
        <f>C171+IF(AND('Calculation Sheet'!$D$13="NO",OR('Calculation Sheet'!$D$14="Constant Resistance", 'Calculation Sheet'!$D$14="Constant Resistance + Current",'Calculation Sheet'!$D$14="Constant Resistance + Power", 'Calculation Sheet'!$D$14="Constant Resistance + Current + Power")),D171,0)+IF(AND('Calculation Sheet'!$D$13="NO",OR('Calculation Sheet'!$D$14="Constant Current", 'Calculation Sheet'!$D$14="Constant Resistance + Current",'Calculation Sheet'!$D$14="Constant Current + Power", 'Calculation Sheet'!$D$14="Constant Resistance + Current + Power")),E171,0)+IF(AND('Calculation Sheet'!$D$13="NO",OR('Calculation Sheet'!$D$14="Constant Power", 'Calculation Sheet'!$D$14="Constant Resistance + Power",'Calculation Sheet'!$D$14="Constant Current + Power", 'Calculation Sheet'!$D$14="Constant Resistance + Current + Power")),F171,0)</f>
        <v>39.79</v>
      </c>
      <c r="H171" s="34">
        <f>ROUND((12*'Calculation Sheet'!$D$24/(SQRT('SOA Verification'!B171*10^-3))),2)</f>
        <v>81.09</v>
      </c>
      <c r="I171" s="34">
        <f t="shared" si="4"/>
        <v>21.899999999999899</v>
      </c>
      <c r="K171" s="34">
        <f t="shared" si="5"/>
        <v>21.899999999999899</v>
      </c>
    </row>
    <row r="172" spans="2:11" x14ac:dyDescent="0.25">
      <c r="B172" s="34">
        <v>21.999999999999901</v>
      </c>
      <c r="C172" s="35">
        <f>ROUNDUP(('Calculation Sheet'!$D$9)^2*('Calculation Sheet'!$D$10*10^-6)/(2*10^-3*B172),2)</f>
        <v>39.61</v>
      </c>
      <c r="D17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72" s="34">
        <f>ROUNDUP(('Calculation Sheet'!$D$9*'Calculation Sheet'!$D$17*(0.5-('Calculation Sheet'!$D$18/'Calculation Sheet'!$D$9)+(0.5*(('Calculation Sheet'!$D$18^2)/('Calculation Sheet'!$D$9^2))))),2)</f>
        <v>1.84</v>
      </c>
      <c r="F172" s="34">
        <f>ROUNDUP(('Calculation Sheet'!$D$19*(LN('Calculation Sheet'!$D$9/'Calculation Sheet'!$D$20)-1+('Calculation Sheet'!$D$20/'Calculation Sheet'!$D$9))),2)</f>
        <v>3.53</v>
      </c>
      <c r="G172" s="36">
        <f>C172+IF(AND('Calculation Sheet'!$D$13="NO",OR('Calculation Sheet'!$D$14="Constant Resistance", 'Calculation Sheet'!$D$14="Constant Resistance + Current",'Calculation Sheet'!$D$14="Constant Resistance + Power", 'Calculation Sheet'!$D$14="Constant Resistance + Current + Power")),D172,0)+IF(AND('Calculation Sheet'!$D$13="NO",OR('Calculation Sheet'!$D$14="Constant Current", 'Calculation Sheet'!$D$14="Constant Resistance + Current",'Calculation Sheet'!$D$14="Constant Current + Power", 'Calculation Sheet'!$D$14="Constant Resistance + Current + Power")),E172,0)+IF(AND('Calculation Sheet'!$D$13="NO",OR('Calculation Sheet'!$D$14="Constant Power", 'Calculation Sheet'!$D$14="Constant Resistance + Power",'Calculation Sheet'!$D$14="Constant Current + Power", 'Calculation Sheet'!$D$14="Constant Resistance + Current + Power")),F172,0)</f>
        <v>39.61</v>
      </c>
      <c r="H172" s="34">
        <f>ROUND((12*'Calculation Sheet'!$D$24/(SQRT('SOA Verification'!B172*10^-3))),2)</f>
        <v>80.900000000000006</v>
      </c>
      <c r="I172" s="34">
        <f t="shared" si="4"/>
        <v>21.999999999999901</v>
      </c>
      <c r="K172" s="34">
        <f t="shared" si="5"/>
        <v>21.999999999999901</v>
      </c>
    </row>
    <row r="173" spans="2:11" x14ac:dyDescent="0.25">
      <c r="B173" s="34">
        <v>22.099999999999898</v>
      </c>
      <c r="C173" s="35">
        <f>ROUNDUP(('Calculation Sheet'!$D$9)^2*('Calculation Sheet'!$D$10*10^-6)/(2*10^-3*B173),2)</f>
        <v>39.43</v>
      </c>
      <c r="D17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73" s="34">
        <f>ROUNDUP(('Calculation Sheet'!$D$9*'Calculation Sheet'!$D$17*(0.5-('Calculation Sheet'!$D$18/'Calculation Sheet'!$D$9)+(0.5*(('Calculation Sheet'!$D$18^2)/('Calculation Sheet'!$D$9^2))))),2)</f>
        <v>1.84</v>
      </c>
      <c r="F173" s="34">
        <f>ROUNDUP(('Calculation Sheet'!$D$19*(LN('Calculation Sheet'!$D$9/'Calculation Sheet'!$D$20)-1+('Calculation Sheet'!$D$20/'Calculation Sheet'!$D$9))),2)</f>
        <v>3.53</v>
      </c>
      <c r="G173" s="36">
        <f>C173+IF(AND('Calculation Sheet'!$D$13="NO",OR('Calculation Sheet'!$D$14="Constant Resistance", 'Calculation Sheet'!$D$14="Constant Resistance + Current",'Calculation Sheet'!$D$14="Constant Resistance + Power", 'Calculation Sheet'!$D$14="Constant Resistance + Current + Power")),D173,0)+IF(AND('Calculation Sheet'!$D$13="NO",OR('Calculation Sheet'!$D$14="Constant Current", 'Calculation Sheet'!$D$14="Constant Resistance + Current",'Calculation Sheet'!$D$14="Constant Current + Power", 'Calculation Sheet'!$D$14="Constant Resistance + Current + Power")),E173,0)+IF(AND('Calculation Sheet'!$D$13="NO",OR('Calculation Sheet'!$D$14="Constant Power", 'Calculation Sheet'!$D$14="Constant Resistance + Power",'Calculation Sheet'!$D$14="Constant Current + Power", 'Calculation Sheet'!$D$14="Constant Resistance + Current + Power")),F173,0)</f>
        <v>39.43</v>
      </c>
      <c r="H173" s="34">
        <f>ROUND((12*'Calculation Sheet'!$D$24/(SQRT('SOA Verification'!B173*10^-3))),2)</f>
        <v>80.72</v>
      </c>
      <c r="I173" s="34">
        <f t="shared" si="4"/>
        <v>22.099999999999898</v>
      </c>
      <c r="K173" s="34">
        <f t="shared" si="5"/>
        <v>22.099999999999898</v>
      </c>
    </row>
    <row r="174" spans="2:11" x14ac:dyDescent="0.25">
      <c r="B174" s="34">
        <v>22.1999999999999</v>
      </c>
      <c r="C174" s="35">
        <f>ROUNDUP(('Calculation Sheet'!$D$9)^2*('Calculation Sheet'!$D$10*10^-6)/(2*10^-3*B174),2)</f>
        <v>39.25</v>
      </c>
      <c r="D17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74" s="34">
        <f>ROUNDUP(('Calculation Sheet'!$D$9*'Calculation Sheet'!$D$17*(0.5-('Calculation Sheet'!$D$18/'Calculation Sheet'!$D$9)+(0.5*(('Calculation Sheet'!$D$18^2)/('Calculation Sheet'!$D$9^2))))),2)</f>
        <v>1.84</v>
      </c>
      <c r="F174" s="34">
        <f>ROUNDUP(('Calculation Sheet'!$D$19*(LN('Calculation Sheet'!$D$9/'Calculation Sheet'!$D$20)-1+('Calculation Sheet'!$D$20/'Calculation Sheet'!$D$9))),2)</f>
        <v>3.53</v>
      </c>
      <c r="G174" s="36">
        <f>C174+IF(AND('Calculation Sheet'!$D$13="NO",OR('Calculation Sheet'!$D$14="Constant Resistance", 'Calculation Sheet'!$D$14="Constant Resistance + Current",'Calculation Sheet'!$D$14="Constant Resistance + Power", 'Calculation Sheet'!$D$14="Constant Resistance + Current + Power")),D174,0)+IF(AND('Calculation Sheet'!$D$13="NO",OR('Calculation Sheet'!$D$14="Constant Current", 'Calculation Sheet'!$D$14="Constant Resistance + Current",'Calculation Sheet'!$D$14="Constant Current + Power", 'Calculation Sheet'!$D$14="Constant Resistance + Current + Power")),E174,0)+IF(AND('Calculation Sheet'!$D$13="NO",OR('Calculation Sheet'!$D$14="Constant Power", 'Calculation Sheet'!$D$14="Constant Resistance + Power",'Calculation Sheet'!$D$14="Constant Current + Power", 'Calculation Sheet'!$D$14="Constant Resistance + Current + Power")),F174,0)</f>
        <v>39.25</v>
      </c>
      <c r="H174" s="34">
        <f>ROUND((12*'Calculation Sheet'!$D$24/(SQRT('SOA Verification'!B174*10^-3))),2)</f>
        <v>80.540000000000006</v>
      </c>
      <c r="I174" s="34">
        <f t="shared" si="4"/>
        <v>22.1999999999999</v>
      </c>
      <c r="K174" s="34">
        <f t="shared" si="5"/>
        <v>22.1999999999999</v>
      </c>
    </row>
    <row r="175" spans="2:11" x14ac:dyDescent="0.25">
      <c r="B175" s="34">
        <v>22.299999999999901</v>
      </c>
      <c r="C175" s="35">
        <f>ROUNDUP(('Calculation Sheet'!$D$9)^2*('Calculation Sheet'!$D$10*10^-6)/(2*10^-3*B175),2)</f>
        <v>39.07</v>
      </c>
      <c r="D17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75" s="34">
        <f>ROUNDUP(('Calculation Sheet'!$D$9*'Calculation Sheet'!$D$17*(0.5-('Calculation Sheet'!$D$18/'Calculation Sheet'!$D$9)+(0.5*(('Calculation Sheet'!$D$18^2)/('Calculation Sheet'!$D$9^2))))),2)</f>
        <v>1.84</v>
      </c>
      <c r="F175" s="34">
        <f>ROUNDUP(('Calculation Sheet'!$D$19*(LN('Calculation Sheet'!$D$9/'Calculation Sheet'!$D$20)-1+('Calculation Sheet'!$D$20/'Calculation Sheet'!$D$9))),2)</f>
        <v>3.53</v>
      </c>
      <c r="G175" s="36">
        <f>C175+IF(AND('Calculation Sheet'!$D$13="NO",OR('Calculation Sheet'!$D$14="Constant Resistance", 'Calculation Sheet'!$D$14="Constant Resistance + Current",'Calculation Sheet'!$D$14="Constant Resistance + Power", 'Calculation Sheet'!$D$14="Constant Resistance + Current + Power")),D175,0)+IF(AND('Calculation Sheet'!$D$13="NO",OR('Calculation Sheet'!$D$14="Constant Current", 'Calculation Sheet'!$D$14="Constant Resistance + Current",'Calculation Sheet'!$D$14="Constant Current + Power", 'Calculation Sheet'!$D$14="Constant Resistance + Current + Power")),E175,0)+IF(AND('Calculation Sheet'!$D$13="NO",OR('Calculation Sheet'!$D$14="Constant Power", 'Calculation Sheet'!$D$14="Constant Resistance + Power",'Calculation Sheet'!$D$14="Constant Current + Power", 'Calculation Sheet'!$D$14="Constant Resistance + Current + Power")),F175,0)</f>
        <v>39.07</v>
      </c>
      <c r="H175" s="34">
        <f>ROUND((12*'Calculation Sheet'!$D$24/(SQRT('SOA Verification'!B175*10^-3))),2)</f>
        <v>80.36</v>
      </c>
      <c r="I175" s="34">
        <f t="shared" si="4"/>
        <v>22.299999999999901</v>
      </c>
      <c r="K175" s="34">
        <f t="shared" si="5"/>
        <v>22.299999999999901</v>
      </c>
    </row>
    <row r="176" spans="2:11" x14ac:dyDescent="0.25">
      <c r="B176" s="34">
        <v>22.399999999999899</v>
      </c>
      <c r="C176" s="35">
        <f>ROUNDUP(('Calculation Sheet'!$D$9)^2*('Calculation Sheet'!$D$10*10^-6)/(2*10^-3*B176),2)</f>
        <v>38.9</v>
      </c>
      <c r="D17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76" s="34">
        <f>ROUNDUP(('Calculation Sheet'!$D$9*'Calculation Sheet'!$D$17*(0.5-('Calculation Sheet'!$D$18/'Calculation Sheet'!$D$9)+(0.5*(('Calculation Sheet'!$D$18^2)/('Calculation Sheet'!$D$9^2))))),2)</f>
        <v>1.84</v>
      </c>
      <c r="F176" s="34">
        <f>ROUNDUP(('Calculation Sheet'!$D$19*(LN('Calculation Sheet'!$D$9/'Calculation Sheet'!$D$20)-1+('Calculation Sheet'!$D$20/'Calculation Sheet'!$D$9))),2)</f>
        <v>3.53</v>
      </c>
      <c r="G176" s="36">
        <f>C176+IF(AND('Calculation Sheet'!$D$13="NO",OR('Calculation Sheet'!$D$14="Constant Resistance", 'Calculation Sheet'!$D$14="Constant Resistance + Current",'Calculation Sheet'!$D$14="Constant Resistance + Power", 'Calculation Sheet'!$D$14="Constant Resistance + Current + Power")),D176,0)+IF(AND('Calculation Sheet'!$D$13="NO",OR('Calculation Sheet'!$D$14="Constant Current", 'Calculation Sheet'!$D$14="Constant Resistance + Current",'Calculation Sheet'!$D$14="Constant Current + Power", 'Calculation Sheet'!$D$14="Constant Resistance + Current + Power")),E176,0)+IF(AND('Calculation Sheet'!$D$13="NO",OR('Calculation Sheet'!$D$14="Constant Power", 'Calculation Sheet'!$D$14="Constant Resistance + Power",'Calculation Sheet'!$D$14="Constant Current + Power", 'Calculation Sheet'!$D$14="Constant Resistance + Current + Power")),F176,0)</f>
        <v>38.9</v>
      </c>
      <c r="H176" s="34">
        <f>ROUND((12*'Calculation Sheet'!$D$24/(SQRT('SOA Verification'!B176*10^-3))),2)</f>
        <v>80.180000000000007</v>
      </c>
      <c r="I176" s="34">
        <f t="shared" si="4"/>
        <v>22.399999999999899</v>
      </c>
      <c r="K176" s="34">
        <f t="shared" si="5"/>
        <v>22.399999999999899</v>
      </c>
    </row>
    <row r="177" spans="2:11" x14ac:dyDescent="0.25">
      <c r="B177" s="34">
        <v>22.499999999999901</v>
      </c>
      <c r="C177" s="35">
        <f>ROUNDUP(('Calculation Sheet'!$D$9)^2*('Calculation Sheet'!$D$10*10^-6)/(2*10^-3*B177),2)</f>
        <v>38.729999999999997</v>
      </c>
      <c r="D17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77" s="34">
        <f>ROUNDUP(('Calculation Sheet'!$D$9*'Calculation Sheet'!$D$17*(0.5-('Calculation Sheet'!$D$18/'Calculation Sheet'!$D$9)+(0.5*(('Calculation Sheet'!$D$18^2)/('Calculation Sheet'!$D$9^2))))),2)</f>
        <v>1.84</v>
      </c>
      <c r="F177" s="34">
        <f>ROUNDUP(('Calculation Sheet'!$D$19*(LN('Calculation Sheet'!$D$9/'Calculation Sheet'!$D$20)-1+('Calculation Sheet'!$D$20/'Calculation Sheet'!$D$9))),2)</f>
        <v>3.53</v>
      </c>
      <c r="G177" s="36">
        <f>C177+IF(AND('Calculation Sheet'!$D$13="NO",OR('Calculation Sheet'!$D$14="Constant Resistance", 'Calculation Sheet'!$D$14="Constant Resistance + Current",'Calculation Sheet'!$D$14="Constant Resistance + Power", 'Calculation Sheet'!$D$14="Constant Resistance + Current + Power")),D177,0)+IF(AND('Calculation Sheet'!$D$13="NO",OR('Calculation Sheet'!$D$14="Constant Current", 'Calculation Sheet'!$D$14="Constant Resistance + Current",'Calculation Sheet'!$D$14="Constant Current + Power", 'Calculation Sheet'!$D$14="Constant Resistance + Current + Power")),E177,0)+IF(AND('Calculation Sheet'!$D$13="NO",OR('Calculation Sheet'!$D$14="Constant Power", 'Calculation Sheet'!$D$14="Constant Resistance + Power",'Calculation Sheet'!$D$14="Constant Current + Power", 'Calculation Sheet'!$D$14="Constant Resistance + Current + Power")),F177,0)</f>
        <v>38.729999999999997</v>
      </c>
      <c r="H177" s="34">
        <f>ROUND((12*'Calculation Sheet'!$D$24/(SQRT('SOA Verification'!B177*10^-3))),2)</f>
        <v>80</v>
      </c>
      <c r="I177" s="34">
        <f t="shared" si="4"/>
        <v>22.499999999999901</v>
      </c>
      <c r="K177" s="34">
        <f t="shared" si="5"/>
        <v>22.499999999999901</v>
      </c>
    </row>
    <row r="178" spans="2:11" x14ac:dyDescent="0.25">
      <c r="B178" s="34">
        <v>22.599999999999898</v>
      </c>
      <c r="C178" s="35">
        <f>ROUNDUP(('Calculation Sheet'!$D$9)^2*('Calculation Sheet'!$D$10*10^-6)/(2*10^-3*B178),2)</f>
        <v>38.549999999999997</v>
      </c>
      <c r="D17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78" s="34">
        <f>ROUNDUP(('Calculation Sheet'!$D$9*'Calculation Sheet'!$D$17*(0.5-('Calculation Sheet'!$D$18/'Calculation Sheet'!$D$9)+(0.5*(('Calculation Sheet'!$D$18^2)/('Calculation Sheet'!$D$9^2))))),2)</f>
        <v>1.84</v>
      </c>
      <c r="F178" s="34">
        <f>ROUNDUP(('Calculation Sheet'!$D$19*(LN('Calculation Sheet'!$D$9/'Calculation Sheet'!$D$20)-1+('Calculation Sheet'!$D$20/'Calculation Sheet'!$D$9))),2)</f>
        <v>3.53</v>
      </c>
      <c r="G178" s="36">
        <f>C178+IF(AND('Calculation Sheet'!$D$13="NO",OR('Calculation Sheet'!$D$14="Constant Resistance", 'Calculation Sheet'!$D$14="Constant Resistance + Current",'Calculation Sheet'!$D$14="Constant Resistance + Power", 'Calculation Sheet'!$D$14="Constant Resistance + Current + Power")),D178,0)+IF(AND('Calculation Sheet'!$D$13="NO",OR('Calculation Sheet'!$D$14="Constant Current", 'Calculation Sheet'!$D$14="Constant Resistance + Current",'Calculation Sheet'!$D$14="Constant Current + Power", 'Calculation Sheet'!$D$14="Constant Resistance + Current + Power")),E178,0)+IF(AND('Calculation Sheet'!$D$13="NO",OR('Calculation Sheet'!$D$14="Constant Power", 'Calculation Sheet'!$D$14="Constant Resistance + Power",'Calculation Sheet'!$D$14="Constant Current + Power", 'Calculation Sheet'!$D$14="Constant Resistance + Current + Power")),F178,0)</f>
        <v>38.549999999999997</v>
      </c>
      <c r="H178" s="34">
        <f>ROUND((12*'Calculation Sheet'!$D$24/(SQRT('SOA Verification'!B178*10^-3))),2)</f>
        <v>79.819999999999993</v>
      </c>
      <c r="I178" s="34">
        <f t="shared" si="4"/>
        <v>22.599999999999898</v>
      </c>
      <c r="K178" s="34">
        <f t="shared" si="5"/>
        <v>22.599999999999898</v>
      </c>
    </row>
    <row r="179" spans="2:11" x14ac:dyDescent="0.25">
      <c r="B179" s="34">
        <v>22.6999999999999</v>
      </c>
      <c r="C179" s="35">
        <f>ROUNDUP(('Calculation Sheet'!$D$9)^2*('Calculation Sheet'!$D$10*10^-6)/(2*10^-3*B179),2)</f>
        <v>38.379999999999995</v>
      </c>
      <c r="D17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79" s="34">
        <f>ROUNDUP(('Calculation Sheet'!$D$9*'Calculation Sheet'!$D$17*(0.5-('Calculation Sheet'!$D$18/'Calculation Sheet'!$D$9)+(0.5*(('Calculation Sheet'!$D$18^2)/('Calculation Sheet'!$D$9^2))))),2)</f>
        <v>1.84</v>
      </c>
      <c r="F179" s="34">
        <f>ROUNDUP(('Calculation Sheet'!$D$19*(LN('Calculation Sheet'!$D$9/'Calculation Sheet'!$D$20)-1+('Calculation Sheet'!$D$20/'Calculation Sheet'!$D$9))),2)</f>
        <v>3.53</v>
      </c>
      <c r="G179" s="36">
        <f>C179+IF(AND('Calculation Sheet'!$D$13="NO",OR('Calculation Sheet'!$D$14="Constant Resistance", 'Calculation Sheet'!$D$14="Constant Resistance + Current",'Calculation Sheet'!$D$14="Constant Resistance + Power", 'Calculation Sheet'!$D$14="Constant Resistance + Current + Power")),D179,0)+IF(AND('Calculation Sheet'!$D$13="NO",OR('Calculation Sheet'!$D$14="Constant Current", 'Calculation Sheet'!$D$14="Constant Resistance + Current",'Calculation Sheet'!$D$14="Constant Current + Power", 'Calculation Sheet'!$D$14="Constant Resistance + Current + Power")),E179,0)+IF(AND('Calculation Sheet'!$D$13="NO",OR('Calculation Sheet'!$D$14="Constant Power", 'Calculation Sheet'!$D$14="Constant Resistance + Power",'Calculation Sheet'!$D$14="Constant Current + Power", 'Calculation Sheet'!$D$14="Constant Resistance + Current + Power")),F179,0)</f>
        <v>38.379999999999995</v>
      </c>
      <c r="H179" s="34">
        <f>ROUND((12*'Calculation Sheet'!$D$24/(SQRT('SOA Verification'!B179*10^-3))),2)</f>
        <v>79.650000000000006</v>
      </c>
      <c r="I179" s="34">
        <f t="shared" si="4"/>
        <v>22.6999999999999</v>
      </c>
      <c r="K179" s="34">
        <f t="shared" si="5"/>
        <v>22.6999999999999</v>
      </c>
    </row>
    <row r="180" spans="2:11" x14ac:dyDescent="0.25">
      <c r="B180" s="34">
        <v>22.799999999999901</v>
      </c>
      <c r="C180" s="35">
        <f>ROUNDUP(('Calculation Sheet'!$D$9)^2*('Calculation Sheet'!$D$10*10^-6)/(2*10^-3*B180),2)</f>
        <v>38.22</v>
      </c>
      <c r="D18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80" s="34">
        <f>ROUNDUP(('Calculation Sheet'!$D$9*'Calculation Sheet'!$D$17*(0.5-('Calculation Sheet'!$D$18/'Calculation Sheet'!$D$9)+(0.5*(('Calculation Sheet'!$D$18^2)/('Calculation Sheet'!$D$9^2))))),2)</f>
        <v>1.84</v>
      </c>
      <c r="F180" s="34">
        <f>ROUNDUP(('Calculation Sheet'!$D$19*(LN('Calculation Sheet'!$D$9/'Calculation Sheet'!$D$20)-1+('Calculation Sheet'!$D$20/'Calculation Sheet'!$D$9))),2)</f>
        <v>3.53</v>
      </c>
      <c r="G180" s="36">
        <f>C180+IF(AND('Calculation Sheet'!$D$13="NO",OR('Calculation Sheet'!$D$14="Constant Resistance", 'Calculation Sheet'!$D$14="Constant Resistance + Current",'Calculation Sheet'!$D$14="Constant Resistance + Power", 'Calculation Sheet'!$D$14="Constant Resistance + Current + Power")),D180,0)+IF(AND('Calculation Sheet'!$D$13="NO",OR('Calculation Sheet'!$D$14="Constant Current", 'Calculation Sheet'!$D$14="Constant Resistance + Current",'Calculation Sheet'!$D$14="Constant Current + Power", 'Calculation Sheet'!$D$14="Constant Resistance + Current + Power")),E180,0)+IF(AND('Calculation Sheet'!$D$13="NO",OR('Calculation Sheet'!$D$14="Constant Power", 'Calculation Sheet'!$D$14="Constant Resistance + Power",'Calculation Sheet'!$D$14="Constant Current + Power", 'Calculation Sheet'!$D$14="Constant Resistance + Current + Power")),F180,0)</f>
        <v>38.22</v>
      </c>
      <c r="H180" s="34">
        <f>ROUND((12*'Calculation Sheet'!$D$24/(SQRT('SOA Verification'!B180*10^-3))),2)</f>
        <v>79.47</v>
      </c>
      <c r="I180" s="34">
        <f t="shared" si="4"/>
        <v>22.799999999999901</v>
      </c>
      <c r="K180" s="34">
        <f t="shared" si="5"/>
        <v>22.799999999999901</v>
      </c>
    </row>
    <row r="181" spans="2:11" x14ac:dyDescent="0.25">
      <c r="B181" s="34">
        <v>22.899999999999899</v>
      </c>
      <c r="C181" s="35">
        <f>ROUNDUP(('Calculation Sheet'!$D$9)^2*('Calculation Sheet'!$D$10*10^-6)/(2*10^-3*B181),2)</f>
        <v>38.049999999999997</v>
      </c>
      <c r="D18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81" s="34">
        <f>ROUNDUP(('Calculation Sheet'!$D$9*'Calculation Sheet'!$D$17*(0.5-('Calculation Sheet'!$D$18/'Calculation Sheet'!$D$9)+(0.5*(('Calculation Sheet'!$D$18^2)/('Calculation Sheet'!$D$9^2))))),2)</f>
        <v>1.84</v>
      </c>
      <c r="F181" s="34">
        <f>ROUNDUP(('Calculation Sheet'!$D$19*(LN('Calculation Sheet'!$D$9/'Calculation Sheet'!$D$20)-1+('Calculation Sheet'!$D$20/'Calculation Sheet'!$D$9))),2)</f>
        <v>3.53</v>
      </c>
      <c r="G181" s="36">
        <f>C181+IF(AND('Calculation Sheet'!$D$13="NO",OR('Calculation Sheet'!$D$14="Constant Resistance", 'Calculation Sheet'!$D$14="Constant Resistance + Current",'Calculation Sheet'!$D$14="Constant Resistance + Power", 'Calculation Sheet'!$D$14="Constant Resistance + Current + Power")),D181,0)+IF(AND('Calculation Sheet'!$D$13="NO",OR('Calculation Sheet'!$D$14="Constant Current", 'Calculation Sheet'!$D$14="Constant Resistance + Current",'Calculation Sheet'!$D$14="Constant Current + Power", 'Calculation Sheet'!$D$14="Constant Resistance + Current + Power")),E181,0)+IF(AND('Calculation Sheet'!$D$13="NO",OR('Calculation Sheet'!$D$14="Constant Power", 'Calculation Sheet'!$D$14="Constant Resistance + Power",'Calculation Sheet'!$D$14="Constant Current + Power", 'Calculation Sheet'!$D$14="Constant Resistance + Current + Power")),F181,0)</f>
        <v>38.049999999999997</v>
      </c>
      <c r="H181" s="34">
        <f>ROUND((12*'Calculation Sheet'!$D$24/(SQRT('SOA Verification'!B181*10^-3))),2)</f>
        <v>79.3</v>
      </c>
      <c r="I181" s="34">
        <f t="shared" si="4"/>
        <v>22.899999999999899</v>
      </c>
      <c r="K181" s="34">
        <f t="shared" si="5"/>
        <v>22.899999999999899</v>
      </c>
    </row>
    <row r="182" spans="2:11" x14ac:dyDescent="0.25">
      <c r="B182" s="34">
        <v>22.999999999999901</v>
      </c>
      <c r="C182" s="35">
        <f>ROUNDUP(('Calculation Sheet'!$D$9)^2*('Calculation Sheet'!$D$10*10^-6)/(2*10^-3*B182),2)</f>
        <v>37.879999999999995</v>
      </c>
      <c r="D18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82" s="34">
        <f>ROUNDUP(('Calculation Sheet'!$D$9*'Calculation Sheet'!$D$17*(0.5-('Calculation Sheet'!$D$18/'Calculation Sheet'!$D$9)+(0.5*(('Calculation Sheet'!$D$18^2)/('Calculation Sheet'!$D$9^2))))),2)</f>
        <v>1.84</v>
      </c>
      <c r="F182" s="34">
        <f>ROUNDUP(('Calculation Sheet'!$D$19*(LN('Calculation Sheet'!$D$9/'Calculation Sheet'!$D$20)-1+('Calculation Sheet'!$D$20/'Calculation Sheet'!$D$9))),2)</f>
        <v>3.53</v>
      </c>
      <c r="G182" s="36">
        <f>C182+IF(AND('Calculation Sheet'!$D$13="NO",OR('Calculation Sheet'!$D$14="Constant Resistance", 'Calculation Sheet'!$D$14="Constant Resistance + Current",'Calculation Sheet'!$D$14="Constant Resistance + Power", 'Calculation Sheet'!$D$14="Constant Resistance + Current + Power")),D182,0)+IF(AND('Calculation Sheet'!$D$13="NO",OR('Calculation Sheet'!$D$14="Constant Current", 'Calculation Sheet'!$D$14="Constant Resistance + Current",'Calculation Sheet'!$D$14="Constant Current + Power", 'Calculation Sheet'!$D$14="Constant Resistance + Current + Power")),E182,0)+IF(AND('Calculation Sheet'!$D$13="NO",OR('Calculation Sheet'!$D$14="Constant Power", 'Calculation Sheet'!$D$14="Constant Resistance + Power",'Calculation Sheet'!$D$14="Constant Current + Power", 'Calculation Sheet'!$D$14="Constant Resistance + Current + Power")),F182,0)</f>
        <v>37.879999999999995</v>
      </c>
      <c r="H182" s="34">
        <f>ROUND((12*'Calculation Sheet'!$D$24/(SQRT('SOA Verification'!B182*10^-3))),2)</f>
        <v>79.13</v>
      </c>
      <c r="I182" s="34">
        <f t="shared" si="4"/>
        <v>22.999999999999901</v>
      </c>
      <c r="K182" s="34">
        <f t="shared" si="5"/>
        <v>22.999999999999901</v>
      </c>
    </row>
    <row r="183" spans="2:11" x14ac:dyDescent="0.25">
      <c r="B183" s="34">
        <v>23.099999999999898</v>
      </c>
      <c r="C183" s="35">
        <f>ROUNDUP(('Calculation Sheet'!$D$9)^2*('Calculation Sheet'!$D$10*10^-6)/(2*10^-3*B183),2)</f>
        <v>37.72</v>
      </c>
      <c r="D18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83" s="34">
        <f>ROUNDUP(('Calculation Sheet'!$D$9*'Calculation Sheet'!$D$17*(0.5-('Calculation Sheet'!$D$18/'Calculation Sheet'!$D$9)+(0.5*(('Calculation Sheet'!$D$18^2)/('Calculation Sheet'!$D$9^2))))),2)</f>
        <v>1.84</v>
      </c>
      <c r="F183" s="34">
        <f>ROUNDUP(('Calculation Sheet'!$D$19*(LN('Calculation Sheet'!$D$9/'Calculation Sheet'!$D$20)-1+('Calculation Sheet'!$D$20/'Calculation Sheet'!$D$9))),2)</f>
        <v>3.53</v>
      </c>
      <c r="G183" s="36">
        <f>C183+IF(AND('Calculation Sheet'!$D$13="NO",OR('Calculation Sheet'!$D$14="Constant Resistance", 'Calculation Sheet'!$D$14="Constant Resistance + Current",'Calculation Sheet'!$D$14="Constant Resistance + Power", 'Calculation Sheet'!$D$14="Constant Resistance + Current + Power")),D183,0)+IF(AND('Calculation Sheet'!$D$13="NO",OR('Calculation Sheet'!$D$14="Constant Current", 'Calculation Sheet'!$D$14="Constant Resistance + Current",'Calculation Sheet'!$D$14="Constant Current + Power", 'Calculation Sheet'!$D$14="Constant Resistance + Current + Power")),E183,0)+IF(AND('Calculation Sheet'!$D$13="NO",OR('Calculation Sheet'!$D$14="Constant Power", 'Calculation Sheet'!$D$14="Constant Resistance + Power",'Calculation Sheet'!$D$14="Constant Current + Power", 'Calculation Sheet'!$D$14="Constant Resistance + Current + Power")),F183,0)</f>
        <v>37.72</v>
      </c>
      <c r="H183" s="34">
        <f>ROUND((12*'Calculation Sheet'!$D$24/(SQRT('SOA Verification'!B183*10^-3))),2)</f>
        <v>78.95</v>
      </c>
      <c r="I183" s="34">
        <f t="shared" si="4"/>
        <v>23.099999999999898</v>
      </c>
      <c r="K183" s="34">
        <f t="shared" si="5"/>
        <v>23.099999999999898</v>
      </c>
    </row>
    <row r="184" spans="2:11" x14ac:dyDescent="0.25">
      <c r="B184" s="34">
        <v>23.1999999999999</v>
      </c>
      <c r="C184" s="35">
        <f>ROUNDUP(('Calculation Sheet'!$D$9)^2*('Calculation Sheet'!$D$10*10^-6)/(2*10^-3*B184),2)</f>
        <v>37.559999999999995</v>
      </c>
      <c r="D18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84" s="34">
        <f>ROUNDUP(('Calculation Sheet'!$D$9*'Calculation Sheet'!$D$17*(0.5-('Calculation Sheet'!$D$18/'Calculation Sheet'!$D$9)+(0.5*(('Calculation Sheet'!$D$18^2)/('Calculation Sheet'!$D$9^2))))),2)</f>
        <v>1.84</v>
      </c>
      <c r="F184" s="34">
        <f>ROUNDUP(('Calculation Sheet'!$D$19*(LN('Calculation Sheet'!$D$9/'Calculation Sheet'!$D$20)-1+('Calculation Sheet'!$D$20/'Calculation Sheet'!$D$9))),2)</f>
        <v>3.53</v>
      </c>
      <c r="G184" s="36">
        <f>C184+IF(AND('Calculation Sheet'!$D$13="NO",OR('Calculation Sheet'!$D$14="Constant Resistance", 'Calculation Sheet'!$D$14="Constant Resistance + Current",'Calculation Sheet'!$D$14="Constant Resistance + Power", 'Calculation Sheet'!$D$14="Constant Resistance + Current + Power")),D184,0)+IF(AND('Calculation Sheet'!$D$13="NO",OR('Calculation Sheet'!$D$14="Constant Current", 'Calculation Sheet'!$D$14="Constant Resistance + Current",'Calculation Sheet'!$D$14="Constant Current + Power", 'Calculation Sheet'!$D$14="Constant Resistance + Current + Power")),E184,0)+IF(AND('Calculation Sheet'!$D$13="NO",OR('Calculation Sheet'!$D$14="Constant Power", 'Calculation Sheet'!$D$14="Constant Resistance + Power",'Calculation Sheet'!$D$14="Constant Current + Power", 'Calculation Sheet'!$D$14="Constant Resistance + Current + Power")),F184,0)</f>
        <v>37.559999999999995</v>
      </c>
      <c r="H184" s="34">
        <f>ROUND((12*'Calculation Sheet'!$D$24/(SQRT('SOA Verification'!B184*10^-3))),2)</f>
        <v>78.78</v>
      </c>
      <c r="I184" s="34">
        <f t="shared" si="4"/>
        <v>23.1999999999999</v>
      </c>
      <c r="K184" s="34">
        <f t="shared" si="5"/>
        <v>23.1999999999999</v>
      </c>
    </row>
    <row r="185" spans="2:11" x14ac:dyDescent="0.25">
      <c r="B185" s="34">
        <v>23.299999999999901</v>
      </c>
      <c r="C185" s="35">
        <f>ROUNDUP(('Calculation Sheet'!$D$9)^2*('Calculation Sheet'!$D$10*10^-6)/(2*10^-3*B185),2)</f>
        <v>37.4</v>
      </c>
      <c r="D18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85" s="34">
        <f>ROUNDUP(('Calculation Sheet'!$D$9*'Calculation Sheet'!$D$17*(0.5-('Calculation Sheet'!$D$18/'Calculation Sheet'!$D$9)+(0.5*(('Calculation Sheet'!$D$18^2)/('Calculation Sheet'!$D$9^2))))),2)</f>
        <v>1.84</v>
      </c>
      <c r="F185" s="34">
        <f>ROUNDUP(('Calculation Sheet'!$D$19*(LN('Calculation Sheet'!$D$9/'Calculation Sheet'!$D$20)-1+('Calculation Sheet'!$D$20/'Calculation Sheet'!$D$9))),2)</f>
        <v>3.53</v>
      </c>
      <c r="G185" s="36">
        <f>C185+IF(AND('Calculation Sheet'!$D$13="NO",OR('Calculation Sheet'!$D$14="Constant Resistance", 'Calculation Sheet'!$D$14="Constant Resistance + Current",'Calculation Sheet'!$D$14="Constant Resistance + Power", 'Calculation Sheet'!$D$14="Constant Resistance + Current + Power")),D185,0)+IF(AND('Calculation Sheet'!$D$13="NO",OR('Calculation Sheet'!$D$14="Constant Current", 'Calculation Sheet'!$D$14="Constant Resistance + Current",'Calculation Sheet'!$D$14="Constant Current + Power", 'Calculation Sheet'!$D$14="Constant Resistance + Current + Power")),E185,0)+IF(AND('Calculation Sheet'!$D$13="NO",OR('Calculation Sheet'!$D$14="Constant Power", 'Calculation Sheet'!$D$14="Constant Resistance + Power",'Calculation Sheet'!$D$14="Constant Current + Power", 'Calculation Sheet'!$D$14="Constant Resistance + Current + Power")),F185,0)</f>
        <v>37.4</v>
      </c>
      <c r="H185" s="34">
        <f>ROUND((12*'Calculation Sheet'!$D$24/(SQRT('SOA Verification'!B185*10^-3))),2)</f>
        <v>78.61</v>
      </c>
      <c r="I185" s="34">
        <f t="shared" si="4"/>
        <v>23.299999999999901</v>
      </c>
      <c r="K185" s="34">
        <f t="shared" si="5"/>
        <v>23.299999999999901</v>
      </c>
    </row>
    <row r="186" spans="2:11" x14ac:dyDescent="0.25">
      <c r="B186" s="34">
        <v>23.399999999999899</v>
      </c>
      <c r="C186" s="35">
        <f>ROUNDUP(('Calculation Sheet'!$D$9)^2*('Calculation Sheet'!$D$10*10^-6)/(2*10^-3*B186),2)</f>
        <v>37.239999999999995</v>
      </c>
      <c r="D18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86" s="34">
        <f>ROUNDUP(('Calculation Sheet'!$D$9*'Calculation Sheet'!$D$17*(0.5-('Calculation Sheet'!$D$18/'Calculation Sheet'!$D$9)+(0.5*(('Calculation Sheet'!$D$18^2)/('Calculation Sheet'!$D$9^2))))),2)</f>
        <v>1.84</v>
      </c>
      <c r="F186" s="34">
        <f>ROUNDUP(('Calculation Sheet'!$D$19*(LN('Calculation Sheet'!$D$9/'Calculation Sheet'!$D$20)-1+('Calculation Sheet'!$D$20/'Calculation Sheet'!$D$9))),2)</f>
        <v>3.53</v>
      </c>
      <c r="G186" s="36">
        <f>C186+IF(AND('Calculation Sheet'!$D$13="NO",OR('Calculation Sheet'!$D$14="Constant Resistance", 'Calculation Sheet'!$D$14="Constant Resistance + Current",'Calculation Sheet'!$D$14="Constant Resistance + Power", 'Calculation Sheet'!$D$14="Constant Resistance + Current + Power")),D186,0)+IF(AND('Calculation Sheet'!$D$13="NO",OR('Calculation Sheet'!$D$14="Constant Current", 'Calculation Sheet'!$D$14="Constant Resistance + Current",'Calculation Sheet'!$D$14="Constant Current + Power", 'Calculation Sheet'!$D$14="Constant Resistance + Current + Power")),E186,0)+IF(AND('Calculation Sheet'!$D$13="NO",OR('Calculation Sheet'!$D$14="Constant Power", 'Calculation Sheet'!$D$14="Constant Resistance + Power",'Calculation Sheet'!$D$14="Constant Current + Power", 'Calculation Sheet'!$D$14="Constant Resistance + Current + Power")),F186,0)</f>
        <v>37.239999999999995</v>
      </c>
      <c r="H186" s="34">
        <f>ROUND((12*'Calculation Sheet'!$D$24/(SQRT('SOA Verification'!B186*10^-3))),2)</f>
        <v>78.45</v>
      </c>
      <c r="I186" s="34">
        <f t="shared" si="4"/>
        <v>23.399999999999899</v>
      </c>
      <c r="K186" s="34">
        <f t="shared" si="5"/>
        <v>23.399999999999899</v>
      </c>
    </row>
    <row r="187" spans="2:11" x14ac:dyDescent="0.25">
      <c r="B187" s="34">
        <v>23.499999999999901</v>
      </c>
      <c r="C187" s="35">
        <f>ROUNDUP(('Calculation Sheet'!$D$9)^2*('Calculation Sheet'!$D$10*10^-6)/(2*10^-3*B187),2)</f>
        <v>37.08</v>
      </c>
      <c r="D18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87" s="34">
        <f>ROUNDUP(('Calculation Sheet'!$D$9*'Calculation Sheet'!$D$17*(0.5-('Calculation Sheet'!$D$18/'Calculation Sheet'!$D$9)+(0.5*(('Calculation Sheet'!$D$18^2)/('Calculation Sheet'!$D$9^2))))),2)</f>
        <v>1.84</v>
      </c>
      <c r="F187" s="34">
        <f>ROUNDUP(('Calculation Sheet'!$D$19*(LN('Calculation Sheet'!$D$9/'Calculation Sheet'!$D$20)-1+('Calculation Sheet'!$D$20/'Calculation Sheet'!$D$9))),2)</f>
        <v>3.53</v>
      </c>
      <c r="G187" s="36">
        <f>C187+IF(AND('Calculation Sheet'!$D$13="NO",OR('Calculation Sheet'!$D$14="Constant Resistance", 'Calculation Sheet'!$D$14="Constant Resistance + Current",'Calculation Sheet'!$D$14="Constant Resistance + Power", 'Calculation Sheet'!$D$14="Constant Resistance + Current + Power")),D187,0)+IF(AND('Calculation Sheet'!$D$13="NO",OR('Calculation Sheet'!$D$14="Constant Current", 'Calculation Sheet'!$D$14="Constant Resistance + Current",'Calculation Sheet'!$D$14="Constant Current + Power", 'Calculation Sheet'!$D$14="Constant Resistance + Current + Power")),E187,0)+IF(AND('Calculation Sheet'!$D$13="NO",OR('Calculation Sheet'!$D$14="Constant Power", 'Calculation Sheet'!$D$14="Constant Resistance + Power",'Calculation Sheet'!$D$14="Constant Current + Power", 'Calculation Sheet'!$D$14="Constant Resistance + Current + Power")),F187,0)</f>
        <v>37.08</v>
      </c>
      <c r="H187" s="34">
        <f>ROUND((12*'Calculation Sheet'!$D$24/(SQRT('SOA Verification'!B187*10^-3))),2)</f>
        <v>78.28</v>
      </c>
      <c r="I187" s="34">
        <f t="shared" si="4"/>
        <v>23.499999999999901</v>
      </c>
      <c r="K187" s="34">
        <f t="shared" si="5"/>
        <v>23.499999999999901</v>
      </c>
    </row>
    <row r="188" spans="2:11" x14ac:dyDescent="0.25">
      <c r="B188" s="34">
        <v>23.599999999999898</v>
      </c>
      <c r="C188" s="35">
        <f>ROUNDUP(('Calculation Sheet'!$D$9)^2*('Calculation Sheet'!$D$10*10^-6)/(2*10^-3*B188),2)</f>
        <v>36.919999999999995</v>
      </c>
      <c r="D18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88" s="34">
        <f>ROUNDUP(('Calculation Sheet'!$D$9*'Calculation Sheet'!$D$17*(0.5-('Calculation Sheet'!$D$18/'Calculation Sheet'!$D$9)+(0.5*(('Calculation Sheet'!$D$18^2)/('Calculation Sheet'!$D$9^2))))),2)</f>
        <v>1.84</v>
      </c>
      <c r="F188" s="34">
        <f>ROUNDUP(('Calculation Sheet'!$D$19*(LN('Calculation Sheet'!$D$9/'Calculation Sheet'!$D$20)-1+('Calculation Sheet'!$D$20/'Calculation Sheet'!$D$9))),2)</f>
        <v>3.53</v>
      </c>
      <c r="G188" s="36">
        <f>C188+IF(AND('Calculation Sheet'!$D$13="NO",OR('Calculation Sheet'!$D$14="Constant Resistance", 'Calculation Sheet'!$D$14="Constant Resistance + Current",'Calculation Sheet'!$D$14="Constant Resistance + Power", 'Calculation Sheet'!$D$14="Constant Resistance + Current + Power")),D188,0)+IF(AND('Calculation Sheet'!$D$13="NO",OR('Calculation Sheet'!$D$14="Constant Current", 'Calculation Sheet'!$D$14="Constant Resistance + Current",'Calculation Sheet'!$D$14="Constant Current + Power", 'Calculation Sheet'!$D$14="Constant Resistance + Current + Power")),E188,0)+IF(AND('Calculation Sheet'!$D$13="NO",OR('Calculation Sheet'!$D$14="Constant Power", 'Calculation Sheet'!$D$14="Constant Resistance + Power",'Calculation Sheet'!$D$14="Constant Current + Power", 'Calculation Sheet'!$D$14="Constant Resistance + Current + Power")),F188,0)</f>
        <v>36.919999999999995</v>
      </c>
      <c r="H188" s="34">
        <f>ROUND((12*'Calculation Sheet'!$D$24/(SQRT('SOA Verification'!B188*10^-3))),2)</f>
        <v>78.11</v>
      </c>
      <c r="I188" s="34">
        <f t="shared" si="4"/>
        <v>23.599999999999898</v>
      </c>
      <c r="K188" s="34">
        <f t="shared" si="5"/>
        <v>23.599999999999898</v>
      </c>
    </row>
    <row r="189" spans="2:11" x14ac:dyDescent="0.25">
      <c r="B189" s="34">
        <v>23.6999999999999</v>
      </c>
      <c r="C189" s="35">
        <f>ROUNDUP(('Calculation Sheet'!$D$9)^2*('Calculation Sheet'!$D$10*10^-6)/(2*10^-3*B189),2)</f>
        <v>36.76</v>
      </c>
      <c r="D18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89" s="34">
        <f>ROUNDUP(('Calculation Sheet'!$D$9*'Calculation Sheet'!$D$17*(0.5-('Calculation Sheet'!$D$18/'Calculation Sheet'!$D$9)+(0.5*(('Calculation Sheet'!$D$18^2)/('Calculation Sheet'!$D$9^2))))),2)</f>
        <v>1.84</v>
      </c>
      <c r="F189" s="34">
        <f>ROUNDUP(('Calculation Sheet'!$D$19*(LN('Calculation Sheet'!$D$9/'Calculation Sheet'!$D$20)-1+('Calculation Sheet'!$D$20/'Calculation Sheet'!$D$9))),2)</f>
        <v>3.53</v>
      </c>
      <c r="G189" s="36">
        <f>C189+IF(AND('Calculation Sheet'!$D$13="NO",OR('Calculation Sheet'!$D$14="Constant Resistance", 'Calculation Sheet'!$D$14="Constant Resistance + Current",'Calculation Sheet'!$D$14="Constant Resistance + Power", 'Calculation Sheet'!$D$14="Constant Resistance + Current + Power")),D189,0)+IF(AND('Calculation Sheet'!$D$13="NO",OR('Calculation Sheet'!$D$14="Constant Current", 'Calculation Sheet'!$D$14="Constant Resistance + Current",'Calculation Sheet'!$D$14="Constant Current + Power", 'Calculation Sheet'!$D$14="Constant Resistance + Current + Power")),E189,0)+IF(AND('Calculation Sheet'!$D$13="NO",OR('Calculation Sheet'!$D$14="Constant Power", 'Calculation Sheet'!$D$14="Constant Resistance + Power",'Calculation Sheet'!$D$14="Constant Current + Power", 'Calculation Sheet'!$D$14="Constant Resistance + Current + Power")),F189,0)</f>
        <v>36.76</v>
      </c>
      <c r="H189" s="34">
        <f>ROUND((12*'Calculation Sheet'!$D$24/(SQRT('SOA Verification'!B189*10^-3))),2)</f>
        <v>77.95</v>
      </c>
      <c r="I189" s="34">
        <f t="shared" si="4"/>
        <v>23.6999999999999</v>
      </c>
      <c r="K189" s="34">
        <f t="shared" si="5"/>
        <v>23.6999999999999</v>
      </c>
    </row>
    <row r="190" spans="2:11" x14ac:dyDescent="0.25">
      <c r="B190" s="34">
        <v>23.799999999999901</v>
      </c>
      <c r="C190" s="35">
        <f>ROUNDUP(('Calculation Sheet'!$D$9)^2*('Calculation Sheet'!$D$10*10^-6)/(2*10^-3*B190),2)</f>
        <v>36.61</v>
      </c>
      <c r="D19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90" s="34">
        <f>ROUNDUP(('Calculation Sheet'!$D$9*'Calculation Sheet'!$D$17*(0.5-('Calculation Sheet'!$D$18/'Calculation Sheet'!$D$9)+(0.5*(('Calculation Sheet'!$D$18^2)/('Calculation Sheet'!$D$9^2))))),2)</f>
        <v>1.84</v>
      </c>
      <c r="F190" s="34">
        <f>ROUNDUP(('Calculation Sheet'!$D$19*(LN('Calculation Sheet'!$D$9/'Calculation Sheet'!$D$20)-1+('Calculation Sheet'!$D$20/'Calculation Sheet'!$D$9))),2)</f>
        <v>3.53</v>
      </c>
      <c r="G190" s="36">
        <f>C190+IF(AND('Calculation Sheet'!$D$13="NO",OR('Calculation Sheet'!$D$14="Constant Resistance", 'Calculation Sheet'!$D$14="Constant Resistance + Current",'Calculation Sheet'!$D$14="Constant Resistance + Power", 'Calculation Sheet'!$D$14="Constant Resistance + Current + Power")),D190,0)+IF(AND('Calculation Sheet'!$D$13="NO",OR('Calculation Sheet'!$D$14="Constant Current", 'Calculation Sheet'!$D$14="Constant Resistance + Current",'Calculation Sheet'!$D$14="Constant Current + Power", 'Calculation Sheet'!$D$14="Constant Resistance + Current + Power")),E190,0)+IF(AND('Calculation Sheet'!$D$13="NO",OR('Calculation Sheet'!$D$14="Constant Power", 'Calculation Sheet'!$D$14="Constant Resistance + Power",'Calculation Sheet'!$D$14="Constant Current + Power", 'Calculation Sheet'!$D$14="Constant Resistance + Current + Power")),F190,0)</f>
        <v>36.61</v>
      </c>
      <c r="H190" s="34">
        <f>ROUND((12*'Calculation Sheet'!$D$24/(SQRT('SOA Verification'!B190*10^-3))),2)</f>
        <v>77.78</v>
      </c>
      <c r="I190" s="34">
        <f t="shared" si="4"/>
        <v>23.799999999999901</v>
      </c>
      <c r="K190" s="34">
        <f t="shared" si="5"/>
        <v>23.799999999999901</v>
      </c>
    </row>
    <row r="191" spans="2:11" x14ac:dyDescent="0.25">
      <c r="B191" s="34">
        <v>23.899999999999899</v>
      </c>
      <c r="C191" s="35">
        <f>ROUNDUP(('Calculation Sheet'!$D$9)^2*('Calculation Sheet'!$D$10*10^-6)/(2*10^-3*B191),2)</f>
        <v>36.46</v>
      </c>
      <c r="D19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91" s="34">
        <f>ROUNDUP(('Calculation Sheet'!$D$9*'Calculation Sheet'!$D$17*(0.5-('Calculation Sheet'!$D$18/'Calculation Sheet'!$D$9)+(0.5*(('Calculation Sheet'!$D$18^2)/('Calculation Sheet'!$D$9^2))))),2)</f>
        <v>1.84</v>
      </c>
      <c r="F191" s="34">
        <f>ROUNDUP(('Calculation Sheet'!$D$19*(LN('Calculation Sheet'!$D$9/'Calculation Sheet'!$D$20)-1+('Calculation Sheet'!$D$20/'Calculation Sheet'!$D$9))),2)</f>
        <v>3.53</v>
      </c>
      <c r="G191" s="36">
        <f>C191+IF(AND('Calculation Sheet'!$D$13="NO",OR('Calculation Sheet'!$D$14="Constant Resistance", 'Calculation Sheet'!$D$14="Constant Resistance + Current",'Calculation Sheet'!$D$14="Constant Resistance + Power", 'Calculation Sheet'!$D$14="Constant Resistance + Current + Power")),D191,0)+IF(AND('Calculation Sheet'!$D$13="NO",OR('Calculation Sheet'!$D$14="Constant Current", 'Calculation Sheet'!$D$14="Constant Resistance + Current",'Calculation Sheet'!$D$14="Constant Current + Power", 'Calculation Sheet'!$D$14="Constant Resistance + Current + Power")),E191,0)+IF(AND('Calculation Sheet'!$D$13="NO",OR('Calculation Sheet'!$D$14="Constant Power", 'Calculation Sheet'!$D$14="Constant Resistance + Power",'Calculation Sheet'!$D$14="Constant Current + Power", 'Calculation Sheet'!$D$14="Constant Resistance + Current + Power")),F191,0)</f>
        <v>36.46</v>
      </c>
      <c r="H191" s="34">
        <f>ROUND((12*'Calculation Sheet'!$D$24/(SQRT('SOA Verification'!B191*10^-3))),2)</f>
        <v>77.62</v>
      </c>
      <c r="I191" s="34">
        <f t="shared" si="4"/>
        <v>23.899999999999899</v>
      </c>
      <c r="K191" s="34">
        <f t="shared" si="5"/>
        <v>23.899999999999899</v>
      </c>
    </row>
    <row r="192" spans="2:11" x14ac:dyDescent="0.25">
      <c r="B192" s="34">
        <v>23.999999999999901</v>
      </c>
      <c r="C192" s="35">
        <f>ROUNDUP(('Calculation Sheet'!$D$9)^2*('Calculation Sheet'!$D$10*10^-6)/(2*10^-3*B192),2)</f>
        <v>36.309999999999995</v>
      </c>
      <c r="D19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92" s="34">
        <f>ROUNDUP(('Calculation Sheet'!$D$9*'Calculation Sheet'!$D$17*(0.5-('Calculation Sheet'!$D$18/'Calculation Sheet'!$D$9)+(0.5*(('Calculation Sheet'!$D$18^2)/('Calculation Sheet'!$D$9^2))))),2)</f>
        <v>1.84</v>
      </c>
      <c r="F192" s="34">
        <f>ROUNDUP(('Calculation Sheet'!$D$19*(LN('Calculation Sheet'!$D$9/'Calculation Sheet'!$D$20)-1+('Calculation Sheet'!$D$20/'Calculation Sheet'!$D$9))),2)</f>
        <v>3.53</v>
      </c>
      <c r="G192" s="36">
        <f>C192+IF(AND('Calculation Sheet'!$D$13="NO",OR('Calculation Sheet'!$D$14="Constant Resistance", 'Calculation Sheet'!$D$14="Constant Resistance + Current",'Calculation Sheet'!$D$14="Constant Resistance + Power", 'Calculation Sheet'!$D$14="Constant Resistance + Current + Power")),D192,0)+IF(AND('Calculation Sheet'!$D$13="NO",OR('Calculation Sheet'!$D$14="Constant Current", 'Calculation Sheet'!$D$14="Constant Resistance + Current",'Calculation Sheet'!$D$14="Constant Current + Power", 'Calculation Sheet'!$D$14="Constant Resistance + Current + Power")),E192,0)+IF(AND('Calculation Sheet'!$D$13="NO",OR('Calculation Sheet'!$D$14="Constant Power", 'Calculation Sheet'!$D$14="Constant Resistance + Power",'Calculation Sheet'!$D$14="Constant Current + Power", 'Calculation Sheet'!$D$14="Constant Resistance + Current + Power")),F192,0)</f>
        <v>36.309999999999995</v>
      </c>
      <c r="H192" s="34">
        <f>ROUND((12*'Calculation Sheet'!$D$24/(SQRT('SOA Verification'!B192*10^-3))),2)</f>
        <v>77.459999999999994</v>
      </c>
      <c r="I192" s="34">
        <f t="shared" si="4"/>
        <v>23.999999999999901</v>
      </c>
      <c r="K192" s="34">
        <f t="shared" si="5"/>
        <v>23.999999999999901</v>
      </c>
    </row>
    <row r="193" spans="2:11" x14ac:dyDescent="0.25">
      <c r="B193" s="34">
        <v>24.099999999999898</v>
      </c>
      <c r="C193" s="35">
        <f>ROUNDUP(('Calculation Sheet'!$D$9)^2*('Calculation Sheet'!$D$10*10^-6)/(2*10^-3*B193),2)</f>
        <v>36.15</v>
      </c>
      <c r="D19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93" s="34">
        <f>ROUNDUP(('Calculation Sheet'!$D$9*'Calculation Sheet'!$D$17*(0.5-('Calculation Sheet'!$D$18/'Calculation Sheet'!$D$9)+(0.5*(('Calculation Sheet'!$D$18^2)/('Calculation Sheet'!$D$9^2))))),2)</f>
        <v>1.84</v>
      </c>
      <c r="F193" s="34">
        <f>ROUNDUP(('Calculation Sheet'!$D$19*(LN('Calculation Sheet'!$D$9/'Calculation Sheet'!$D$20)-1+('Calculation Sheet'!$D$20/'Calculation Sheet'!$D$9))),2)</f>
        <v>3.53</v>
      </c>
      <c r="G193" s="36">
        <f>C193+IF(AND('Calculation Sheet'!$D$13="NO",OR('Calculation Sheet'!$D$14="Constant Resistance", 'Calculation Sheet'!$D$14="Constant Resistance + Current",'Calculation Sheet'!$D$14="Constant Resistance + Power", 'Calculation Sheet'!$D$14="Constant Resistance + Current + Power")),D193,0)+IF(AND('Calculation Sheet'!$D$13="NO",OR('Calculation Sheet'!$D$14="Constant Current", 'Calculation Sheet'!$D$14="Constant Resistance + Current",'Calculation Sheet'!$D$14="Constant Current + Power", 'Calculation Sheet'!$D$14="Constant Resistance + Current + Power")),E193,0)+IF(AND('Calculation Sheet'!$D$13="NO",OR('Calculation Sheet'!$D$14="Constant Power", 'Calculation Sheet'!$D$14="Constant Resistance + Power",'Calculation Sheet'!$D$14="Constant Current + Power", 'Calculation Sheet'!$D$14="Constant Resistance + Current + Power")),F193,0)</f>
        <v>36.15</v>
      </c>
      <c r="H193" s="34">
        <f>ROUND((12*'Calculation Sheet'!$D$24/(SQRT('SOA Verification'!B193*10^-3))),2)</f>
        <v>77.3</v>
      </c>
      <c r="I193" s="34">
        <f t="shared" si="4"/>
        <v>24.099999999999898</v>
      </c>
      <c r="K193" s="34">
        <f t="shared" si="5"/>
        <v>24.099999999999898</v>
      </c>
    </row>
    <row r="194" spans="2:11" x14ac:dyDescent="0.25">
      <c r="B194" s="34">
        <v>24.1999999999999</v>
      </c>
      <c r="C194" s="35">
        <f>ROUNDUP(('Calculation Sheet'!$D$9)^2*('Calculation Sheet'!$D$10*10^-6)/(2*10^-3*B194),2)</f>
        <v>36.01</v>
      </c>
      <c r="D19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94" s="34">
        <f>ROUNDUP(('Calculation Sheet'!$D$9*'Calculation Sheet'!$D$17*(0.5-('Calculation Sheet'!$D$18/'Calculation Sheet'!$D$9)+(0.5*(('Calculation Sheet'!$D$18^2)/('Calculation Sheet'!$D$9^2))))),2)</f>
        <v>1.84</v>
      </c>
      <c r="F194" s="34">
        <f>ROUNDUP(('Calculation Sheet'!$D$19*(LN('Calculation Sheet'!$D$9/'Calculation Sheet'!$D$20)-1+('Calculation Sheet'!$D$20/'Calculation Sheet'!$D$9))),2)</f>
        <v>3.53</v>
      </c>
      <c r="G194" s="36">
        <f>C194+IF(AND('Calculation Sheet'!$D$13="NO",OR('Calculation Sheet'!$D$14="Constant Resistance", 'Calculation Sheet'!$D$14="Constant Resistance + Current",'Calculation Sheet'!$D$14="Constant Resistance + Power", 'Calculation Sheet'!$D$14="Constant Resistance + Current + Power")),D194,0)+IF(AND('Calculation Sheet'!$D$13="NO",OR('Calculation Sheet'!$D$14="Constant Current", 'Calculation Sheet'!$D$14="Constant Resistance + Current",'Calculation Sheet'!$D$14="Constant Current + Power", 'Calculation Sheet'!$D$14="Constant Resistance + Current + Power")),E194,0)+IF(AND('Calculation Sheet'!$D$13="NO",OR('Calculation Sheet'!$D$14="Constant Power", 'Calculation Sheet'!$D$14="Constant Resistance + Power",'Calculation Sheet'!$D$14="Constant Current + Power", 'Calculation Sheet'!$D$14="Constant Resistance + Current + Power")),F194,0)</f>
        <v>36.01</v>
      </c>
      <c r="H194" s="34">
        <f>ROUND((12*'Calculation Sheet'!$D$24/(SQRT('SOA Verification'!B194*10^-3))),2)</f>
        <v>77.14</v>
      </c>
      <c r="I194" s="34">
        <f t="shared" si="4"/>
        <v>24.1999999999999</v>
      </c>
      <c r="K194" s="34">
        <f t="shared" si="5"/>
        <v>24.1999999999999</v>
      </c>
    </row>
    <row r="195" spans="2:11" x14ac:dyDescent="0.25">
      <c r="B195" s="34">
        <v>24.299999999999901</v>
      </c>
      <c r="C195" s="35">
        <f>ROUNDUP(('Calculation Sheet'!$D$9)^2*('Calculation Sheet'!$D$10*10^-6)/(2*10^-3*B195),2)</f>
        <v>35.86</v>
      </c>
      <c r="D19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95" s="34">
        <f>ROUNDUP(('Calculation Sheet'!$D$9*'Calculation Sheet'!$D$17*(0.5-('Calculation Sheet'!$D$18/'Calculation Sheet'!$D$9)+(0.5*(('Calculation Sheet'!$D$18^2)/('Calculation Sheet'!$D$9^2))))),2)</f>
        <v>1.84</v>
      </c>
      <c r="F195" s="34">
        <f>ROUNDUP(('Calculation Sheet'!$D$19*(LN('Calculation Sheet'!$D$9/'Calculation Sheet'!$D$20)-1+('Calculation Sheet'!$D$20/'Calculation Sheet'!$D$9))),2)</f>
        <v>3.53</v>
      </c>
      <c r="G195" s="36">
        <f>C195+IF(AND('Calculation Sheet'!$D$13="NO",OR('Calculation Sheet'!$D$14="Constant Resistance", 'Calculation Sheet'!$D$14="Constant Resistance + Current",'Calculation Sheet'!$D$14="Constant Resistance + Power", 'Calculation Sheet'!$D$14="Constant Resistance + Current + Power")),D195,0)+IF(AND('Calculation Sheet'!$D$13="NO",OR('Calculation Sheet'!$D$14="Constant Current", 'Calculation Sheet'!$D$14="Constant Resistance + Current",'Calculation Sheet'!$D$14="Constant Current + Power", 'Calculation Sheet'!$D$14="Constant Resistance + Current + Power")),E195,0)+IF(AND('Calculation Sheet'!$D$13="NO",OR('Calculation Sheet'!$D$14="Constant Power", 'Calculation Sheet'!$D$14="Constant Resistance + Power",'Calculation Sheet'!$D$14="Constant Current + Power", 'Calculation Sheet'!$D$14="Constant Resistance + Current + Power")),F195,0)</f>
        <v>35.86</v>
      </c>
      <c r="H195" s="34">
        <f>ROUND((12*'Calculation Sheet'!$D$24/(SQRT('SOA Verification'!B195*10^-3))),2)</f>
        <v>76.98</v>
      </c>
      <c r="I195" s="34">
        <f t="shared" ref="I195:I258" si="6">IF(G195&lt;H195,B195,5)</f>
        <v>24.299999999999901</v>
      </c>
      <c r="K195" s="34">
        <f t="shared" ref="K195:K258" si="7">IF(H195&gt;G195,B195,120)</f>
        <v>24.299999999999901</v>
      </c>
    </row>
    <row r="196" spans="2:11" x14ac:dyDescent="0.25">
      <c r="B196" s="34">
        <v>24.399999999999899</v>
      </c>
      <c r="C196" s="35">
        <f>ROUNDUP(('Calculation Sheet'!$D$9)^2*('Calculation Sheet'!$D$10*10^-6)/(2*10^-3*B196),2)</f>
        <v>35.71</v>
      </c>
      <c r="D19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96" s="34">
        <f>ROUNDUP(('Calculation Sheet'!$D$9*'Calculation Sheet'!$D$17*(0.5-('Calculation Sheet'!$D$18/'Calculation Sheet'!$D$9)+(0.5*(('Calculation Sheet'!$D$18^2)/('Calculation Sheet'!$D$9^2))))),2)</f>
        <v>1.84</v>
      </c>
      <c r="F196" s="34">
        <f>ROUNDUP(('Calculation Sheet'!$D$19*(LN('Calculation Sheet'!$D$9/'Calculation Sheet'!$D$20)-1+('Calculation Sheet'!$D$20/'Calculation Sheet'!$D$9))),2)</f>
        <v>3.53</v>
      </c>
      <c r="G196" s="36">
        <f>C196+IF(AND('Calculation Sheet'!$D$13="NO",OR('Calculation Sheet'!$D$14="Constant Resistance", 'Calculation Sheet'!$D$14="Constant Resistance + Current",'Calculation Sheet'!$D$14="Constant Resistance + Power", 'Calculation Sheet'!$D$14="Constant Resistance + Current + Power")),D196,0)+IF(AND('Calculation Sheet'!$D$13="NO",OR('Calculation Sheet'!$D$14="Constant Current", 'Calculation Sheet'!$D$14="Constant Resistance + Current",'Calculation Sheet'!$D$14="Constant Current + Power", 'Calculation Sheet'!$D$14="Constant Resistance + Current + Power")),E196,0)+IF(AND('Calculation Sheet'!$D$13="NO",OR('Calculation Sheet'!$D$14="Constant Power", 'Calculation Sheet'!$D$14="Constant Resistance + Power",'Calculation Sheet'!$D$14="Constant Current + Power", 'Calculation Sheet'!$D$14="Constant Resistance + Current + Power")),F196,0)</f>
        <v>35.71</v>
      </c>
      <c r="H196" s="34">
        <f>ROUND((12*'Calculation Sheet'!$D$24/(SQRT('SOA Verification'!B196*10^-3))),2)</f>
        <v>76.819999999999993</v>
      </c>
      <c r="I196" s="34">
        <f t="shared" si="6"/>
        <v>24.399999999999899</v>
      </c>
      <c r="K196" s="34">
        <f t="shared" si="7"/>
        <v>24.399999999999899</v>
      </c>
    </row>
    <row r="197" spans="2:11" x14ac:dyDescent="0.25">
      <c r="B197" s="34">
        <v>24.499999999999901</v>
      </c>
      <c r="C197" s="35">
        <f>ROUNDUP(('Calculation Sheet'!$D$9)^2*('Calculation Sheet'!$D$10*10^-6)/(2*10^-3*B197),2)</f>
        <v>35.559999999999995</v>
      </c>
      <c r="D19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97" s="34">
        <f>ROUNDUP(('Calculation Sheet'!$D$9*'Calculation Sheet'!$D$17*(0.5-('Calculation Sheet'!$D$18/'Calculation Sheet'!$D$9)+(0.5*(('Calculation Sheet'!$D$18^2)/('Calculation Sheet'!$D$9^2))))),2)</f>
        <v>1.84</v>
      </c>
      <c r="F197" s="34">
        <f>ROUNDUP(('Calculation Sheet'!$D$19*(LN('Calculation Sheet'!$D$9/'Calculation Sheet'!$D$20)-1+('Calculation Sheet'!$D$20/'Calculation Sheet'!$D$9))),2)</f>
        <v>3.53</v>
      </c>
      <c r="G197" s="36">
        <f>C197+IF(AND('Calculation Sheet'!$D$13="NO",OR('Calculation Sheet'!$D$14="Constant Resistance", 'Calculation Sheet'!$D$14="Constant Resistance + Current",'Calculation Sheet'!$D$14="Constant Resistance + Power", 'Calculation Sheet'!$D$14="Constant Resistance + Current + Power")),D197,0)+IF(AND('Calculation Sheet'!$D$13="NO",OR('Calculation Sheet'!$D$14="Constant Current", 'Calculation Sheet'!$D$14="Constant Resistance + Current",'Calculation Sheet'!$D$14="Constant Current + Power", 'Calculation Sheet'!$D$14="Constant Resistance + Current + Power")),E197,0)+IF(AND('Calculation Sheet'!$D$13="NO",OR('Calculation Sheet'!$D$14="Constant Power", 'Calculation Sheet'!$D$14="Constant Resistance + Power",'Calculation Sheet'!$D$14="Constant Current + Power", 'Calculation Sheet'!$D$14="Constant Resistance + Current + Power")),F197,0)</f>
        <v>35.559999999999995</v>
      </c>
      <c r="H197" s="34">
        <f>ROUND((12*'Calculation Sheet'!$D$24/(SQRT('SOA Verification'!B197*10^-3))),2)</f>
        <v>76.67</v>
      </c>
      <c r="I197" s="34">
        <f t="shared" si="6"/>
        <v>24.499999999999901</v>
      </c>
      <c r="K197" s="34">
        <f t="shared" si="7"/>
        <v>24.499999999999901</v>
      </c>
    </row>
    <row r="198" spans="2:11" x14ac:dyDescent="0.25">
      <c r="B198" s="34">
        <v>24.599999999999898</v>
      </c>
      <c r="C198" s="35">
        <f>ROUNDUP(('Calculation Sheet'!$D$9)^2*('Calculation Sheet'!$D$10*10^-6)/(2*10^-3*B198),2)</f>
        <v>35.419999999999995</v>
      </c>
      <c r="D19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98" s="34">
        <f>ROUNDUP(('Calculation Sheet'!$D$9*'Calculation Sheet'!$D$17*(0.5-('Calculation Sheet'!$D$18/'Calculation Sheet'!$D$9)+(0.5*(('Calculation Sheet'!$D$18^2)/('Calculation Sheet'!$D$9^2))))),2)</f>
        <v>1.84</v>
      </c>
      <c r="F198" s="34">
        <f>ROUNDUP(('Calculation Sheet'!$D$19*(LN('Calculation Sheet'!$D$9/'Calculation Sheet'!$D$20)-1+('Calculation Sheet'!$D$20/'Calculation Sheet'!$D$9))),2)</f>
        <v>3.53</v>
      </c>
      <c r="G198" s="36">
        <f>C198+IF(AND('Calculation Sheet'!$D$13="NO",OR('Calculation Sheet'!$D$14="Constant Resistance", 'Calculation Sheet'!$D$14="Constant Resistance + Current",'Calculation Sheet'!$D$14="Constant Resistance + Power", 'Calculation Sheet'!$D$14="Constant Resistance + Current + Power")),D198,0)+IF(AND('Calculation Sheet'!$D$13="NO",OR('Calculation Sheet'!$D$14="Constant Current", 'Calculation Sheet'!$D$14="Constant Resistance + Current",'Calculation Sheet'!$D$14="Constant Current + Power", 'Calculation Sheet'!$D$14="Constant Resistance + Current + Power")),E198,0)+IF(AND('Calculation Sheet'!$D$13="NO",OR('Calculation Sheet'!$D$14="Constant Power", 'Calculation Sheet'!$D$14="Constant Resistance + Power",'Calculation Sheet'!$D$14="Constant Current + Power", 'Calculation Sheet'!$D$14="Constant Resistance + Current + Power")),F198,0)</f>
        <v>35.419999999999995</v>
      </c>
      <c r="H198" s="34">
        <f>ROUND((12*'Calculation Sheet'!$D$24/(SQRT('SOA Verification'!B198*10^-3))),2)</f>
        <v>76.510000000000005</v>
      </c>
      <c r="I198" s="34">
        <f t="shared" si="6"/>
        <v>24.599999999999898</v>
      </c>
      <c r="K198" s="34">
        <f t="shared" si="7"/>
        <v>24.599999999999898</v>
      </c>
    </row>
    <row r="199" spans="2:11" x14ac:dyDescent="0.25">
      <c r="B199" s="34">
        <v>24.6999999999999</v>
      </c>
      <c r="C199" s="35">
        <f>ROUNDUP(('Calculation Sheet'!$D$9)^2*('Calculation Sheet'!$D$10*10^-6)/(2*10^-3*B199),2)</f>
        <v>35.28</v>
      </c>
      <c r="D19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99" s="34">
        <f>ROUNDUP(('Calculation Sheet'!$D$9*'Calculation Sheet'!$D$17*(0.5-('Calculation Sheet'!$D$18/'Calculation Sheet'!$D$9)+(0.5*(('Calculation Sheet'!$D$18^2)/('Calculation Sheet'!$D$9^2))))),2)</f>
        <v>1.84</v>
      </c>
      <c r="F199" s="34">
        <f>ROUNDUP(('Calculation Sheet'!$D$19*(LN('Calculation Sheet'!$D$9/'Calculation Sheet'!$D$20)-1+('Calculation Sheet'!$D$20/'Calculation Sheet'!$D$9))),2)</f>
        <v>3.53</v>
      </c>
      <c r="G199" s="36">
        <f>C199+IF(AND('Calculation Sheet'!$D$13="NO",OR('Calculation Sheet'!$D$14="Constant Resistance", 'Calculation Sheet'!$D$14="Constant Resistance + Current",'Calculation Sheet'!$D$14="Constant Resistance + Power", 'Calculation Sheet'!$D$14="Constant Resistance + Current + Power")),D199,0)+IF(AND('Calculation Sheet'!$D$13="NO",OR('Calculation Sheet'!$D$14="Constant Current", 'Calculation Sheet'!$D$14="Constant Resistance + Current",'Calculation Sheet'!$D$14="Constant Current + Power", 'Calculation Sheet'!$D$14="Constant Resistance + Current + Power")),E199,0)+IF(AND('Calculation Sheet'!$D$13="NO",OR('Calculation Sheet'!$D$14="Constant Power", 'Calculation Sheet'!$D$14="Constant Resistance + Power",'Calculation Sheet'!$D$14="Constant Current + Power", 'Calculation Sheet'!$D$14="Constant Resistance + Current + Power")),F199,0)</f>
        <v>35.28</v>
      </c>
      <c r="H199" s="34">
        <f>ROUND((12*'Calculation Sheet'!$D$24/(SQRT('SOA Verification'!B199*10^-3))),2)</f>
        <v>76.349999999999994</v>
      </c>
      <c r="I199" s="34">
        <f t="shared" si="6"/>
        <v>24.6999999999999</v>
      </c>
      <c r="K199" s="34">
        <f t="shared" si="7"/>
        <v>24.6999999999999</v>
      </c>
    </row>
    <row r="200" spans="2:11" x14ac:dyDescent="0.25">
      <c r="B200" s="34">
        <v>24.799999999999901</v>
      </c>
      <c r="C200" s="35">
        <f>ROUNDUP(('Calculation Sheet'!$D$9)^2*('Calculation Sheet'!$D$10*10^-6)/(2*10^-3*B200),2)</f>
        <v>35.129999999999995</v>
      </c>
      <c r="D20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00" s="34">
        <f>ROUNDUP(('Calculation Sheet'!$D$9*'Calculation Sheet'!$D$17*(0.5-('Calculation Sheet'!$D$18/'Calculation Sheet'!$D$9)+(0.5*(('Calculation Sheet'!$D$18^2)/('Calculation Sheet'!$D$9^2))))),2)</f>
        <v>1.84</v>
      </c>
      <c r="F200" s="34">
        <f>ROUNDUP(('Calculation Sheet'!$D$19*(LN('Calculation Sheet'!$D$9/'Calculation Sheet'!$D$20)-1+('Calculation Sheet'!$D$20/'Calculation Sheet'!$D$9))),2)</f>
        <v>3.53</v>
      </c>
      <c r="G200" s="36">
        <f>C200+IF(AND('Calculation Sheet'!$D$13="NO",OR('Calculation Sheet'!$D$14="Constant Resistance", 'Calculation Sheet'!$D$14="Constant Resistance + Current",'Calculation Sheet'!$D$14="Constant Resistance + Power", 'Calculation Sheet'!$D$14="Constant Resistance + Current + Power")),D200,0)+IF(AND('Calculation Sheet'!$D$13="NO",OR('Calculation Sheet'!$D$14="Constant Current", 'Calculation Sheet'!$D$14="Constant Resistance + Current",'Calculation Sheet'!$D$14="Constant Current + Power", 'Calculation Sheet'!$D$14="Constant Resistance + Current + Power")),E200,0)+IF(AND('Calculation Sheet'!$D$13="NO",OR('Calculation Sheet'!$D$14="Constant Power", 'Calculation Sheet'!$D$14="Constant Resistance + Power",'Calculation Sheet'!$D$14="Constant Current + Power", 'Calculation Sheet'!$D$14="Constant Resistance + Current + Power")),F200,0)</f>
        <v>35.129999999999995</v>
      </c>
      <c r="H200" s="34">
        <f>ROUND((12*'Calculation Sheet'!$D$24/(SQRT('SOA Verification'!B200*10^-3))),2)</f>
        <v>76.2</v>
      </c>
      <c r="I200" s="34">
        <f t="shared" si="6"/>
        <v>24.799999999999901</v>
      </c>
      <c r="K200" s="34">
        <f t="shared" si="7"/>
        <v>24.799999999999901</v>
      </c>
    </row>
    <row r="201" spans="2:11" x14ac:dyDescent="0.25">
      <c r="B201" s="34">
        <v>24.899999999999899</v>
      </c>
      <c r="C201" s="35">
        <f>ROUNDUP(('Calculation Sheet'!$D$9)^2*('Calculation Sheet'!$D$10*10^-6)/(2*10^-3*B201),2)</f>
        <v>34.989999999999995</v>
      </c>
      <c r="D20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01" s="34">
        <f>ROUNDUP(('Calculation Sheet'!$D$9*'Calculation Sheet'!$D$17*(0.5-('Calculation Sheet'!$D$18/'Calculation Sheet'!$D$9)+(0.5*(('Calculation Sheet'!$D$18^2)/('Calculation Sheet'!$D$9^2))))),2)</f>
        <v>1.84</v>
      </c>
      <c r="F201" s="34">
        <f>ROUNDUP(('Calculation Sheet'!$D$19*(LN('Calculation Sheet'!$D$9/'Calculation Sheet'!$D$20)-1+('Calculation Sheet'!$D$20/'Calculation Sheet'!$D$9))),2)</f>
        <v>3.53</v>
      </c>
      <c r="G201" s="36">
        <f>C201+IF(AND('Calculation Sheet'!$D$13="NO",OR('Calculation Sheet'!$D$14="Constant Resistance", 'Calculation Sheet'!$D$14="Constant Resistance + Current",'Calculation Sheet'!$D$14="Constant Resistance + Power", 'Calculation Sheet'!$D$14="Constant Resistance + Current + Power")),D201,0)+IF(AND('Calculation Sheet'!$D$13="NO",OR('Calculation Sheet'!$D$14="Constant Current", 'Calculation Sheet'!$D$14="Constant Resistance + Current",'Calculation Sheet'!$D$14="Constant Current + Power", 'Calculation Sheet'!$D$14="Constant Resistance + Current + Power")),E201,0)+IF(AND('Calculation Sheet'!$D$13="NO",OR('Calculation Sheet'!$D$14="Constant Power", 'Calculation Sheet'!$D$14="Constant Resistance + Power",'Calculation Sheet'!$D$14="Constant Current + Power", 'Calculation Sheet'!$D$14="Constant Resistance + Current + Power")),F201,0)</f>
        <v>34.989999999999995</v>
      </c>
      <c r="H201" s="34">
        <f>ROUND((12*'Calculation Sheet'!$D$24/(SQRT('SOA Verification'!B201*10^-3))),2)</f>
        <v>76.05</v>
      </c>
      <c r="I201" s="34">
        <f t="shared" si="6"/>
        <v>24.899999999999899</v>
      </c>
      <c r="K201" s="34">
        <f t="shared" si="7"/>
        <v>24.899999999999899</v>
      </c>
    </row>
    <row r="202" spans="2:11" x14ac:dyDescent="0.25">
      <c r="B202" s="34">
        <v>24.999999999999901</v>
      </c>
      <c r="C202" s="35">
        <f>ROUNDUP(('Calculation Sheet'!$D$9)^2*('Calculation Sheet'!$D$10*10^-6)/(2*10^-3*B202),2)</f>
        <v>34.85</v>
      </c>
      <c r="D20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02" s="34">
        <f>ROUNDUP(('Calculation Sheet'!$D$9*'Calculation Sheet'!$D$17*(0.5-('Calculation Sheet'!$D$18/'Calculation Sheet'!$D$9)+(0.5*(('Calculation Sheet'!$D$18^2)/('Calculation Sheet'!$D$9^2))))),2)</f>
        <v>1.84</v>
      </c>
      <c r="F202" s="34">
        <f>ROUNDUP(('Calculation Sheet'!$D$19*(LN('Calculation Sheet'!$D$9/'Calculation Sheet'!$D$20)-1+('Calculation Sheet'!$D$20/'Calculation Sheet'!$D$9))),2)</f>
        <v>3.53</v>
      </c>
      <c r="G202" s="36">
        <f>C202+IF(AND('Calculation Sheet'!$D$13="NO",OR('Calculation Sheet'!$D$14="Constant Resistance", 'Calculation Sheet'!$D$14="Constant Resistance + Current",'Calculation Sheet'!$D$14="Constant Resistance + Power", 'Calculation Sheet'!$D$14="Constant Resistance + Current + Power")),D202,0)+IF(AND('Calculation Sheet'!$D$13="NO",OR('Calculation Sheet'!$D$14="Constant Current", 'Calculation Sheet'!$D$14="Constant Resistance + Current",'Calculation Sheet'!$D$14="Constant Current + Power", 'Calculation Sheet'!$D$14="Constant Resistance + Current + Power")),E202,0)+IF(AND('Calculation Sheet'!$D$13="NO",OR('Calculation Sheet'!$D$14="Constant Power", 'Calculation Sheet'!$D$14="Constant Resistance + Power",'Calculation Sheet'!$D$14="Constant Current + Power", 'Calculation Sheet'!$D$14="Constant Resistance + Current + Power")),F202,0)</f>
        <v>34.85</v>
      </c>
      <c r="H202" s="34">
        <f>ROUND((12*'Calculation Sheet'!$D$24/(SQRT('SOA Verification'!B202*10^-3))),2)</f>
        <v>75.89</v>
      </c>
      <c r="I202" s="34">
        <f t="shared" si="6"/>
        <v>24.999999999999901</v>
      </c>
      <c r="K202" s="34">
        <f t="shared" si="7"/>
        <v>24.999999999999901</v>
      </c>
    </row>
    <row r="203" spans="2:11" x14ac:dyDescent="0.25">
      <c r="B203" s="34">
        <v>25.099999999999898</v>
      </c>
      <c r="C203" s="35">
        <f>ROUNDUP(('Calculation Sheet'!$D$9)^2*('Calculation Sheet'!$D$10*10^-6)/(2*10^-3*B203),2)</f>
        <v>34.71</v>
      </c>
      <c r="D20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03" s="34">
        <f>ROUNDUP(('Calculation Sheet'!$D$9*'Calculation Sheet'!$D$17*(0.5-('Calculation Sheet'!$D$18/'Calculation Sheet'!$D$9)+(0.5*(('Calculation Sheet'!$D$18^2)/('Calculation Sheet'!$D$9^2))))),2)</f>
        <v>1.84</v>
      </c>
      <c r="F203" s="34">
        <f>ROUNDUP(('Calculation Sheet'!$D$19*(LN('Calculation Sheet'!$D$9/'Calculation Sheet'!$D$20)-1+('Calculation Sheet'!$D$20/'Calculation Sheet'!$D$9))),2)</f>
        <v>3.53</v>
      </c>
      <c r="G203" s="36">
        <f>C203+IF(AND('Calculation Sheet'!$D$13="NO",OR('Calculation Sheet'!$D$14="Constant Resistance", 'Calculation Sheet'!$D$14="Constant Resistance + Current",'Calculation Sheet'!$D$14="Constant Resistance + Power", 'Calculation Sheet'!$D$14="Constant Resistance + Current + Power")),D203,0)+IF(AND('Calculation Sheet'!$D$13="NO",OR('Calculation Sheet'!$D$14="Constant Current", 'Calculation Sheet'!$D$14="Constant Resistance + Current",'Calculation Sheet'!$D$14="Constant Current + Power", 'Calculation Sheet'!$D$14="Constant Resistance + Current + Power")),E203,0)+IF(AND('Calculation Sheet'!$D$13="NO",OR('Calculation Sheet'!$D$14="Constant Power", 'Calculation Sheet'!$D$14="Constant Resistance + Power",'Calculation Sheet'!$D$14="Constant Current + Power", 'Calculation Sheet'!$D$14="Constant Resistance + Current + Power")),F203,0)</f>
        <v>34.71</v>
      </c>
      <c r="H203" s="34">
        <f>ROUND((12*'Calculation Sheet'!$D$24/(SQRT('SOA Verification'!B203*10^-3))),2)</f>
        <v>75.739999999999995</v>
      </c>
      <c r="I203" s="34">
        <f t="shared" si="6"/>
        <v>25.099999999999898</v>
      </c>
      <c r="K203" s="34">
        <f t="shared" si="7"/>
        <v>25.099999999999898</v>
      </c>
    </row>
    <row r="204" spans="2:11" x14ac:dyDescent="0.25">
      <c r="B204" s="34">
        <v>25.1999999999999</v>
      </c>
      <c r="C204" s="35">
        <f>ROUNDUP(('Calculation Sheet'!$D$9)^2*('Calculation Sheet'!$D$10*10^-6)/(2*10^-3*B204),2)</f>
        <v>34.58</v>
      </c>
      <c r="D20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04" s="34">
        <f>ROUNDUP(('Calculation Sheet'!$D$9*'Calculation Sheet'!$D$17*(0.5-('Calculation Sheet'!$D$18/'Calculation Sheet'!$D$9)+(0.5*(('Calculation Sheet'!$D$18^2)/('Calculation Sheet'!$D$9^2))))),2)</f>
        <v>1.84</v>
      </c>
      <c r="F204" s="34">
        <f>ROUNDUP(('Calculation Sheet'!$D$19*(LN('Calculation Sheet'!$D$9/'Calculation Sheet'!$D$20)-1+('Calculation Sheet'!$D$20/'Calculation Sheet'!$D$9))),2)</f>
        <v>3.53</v>
      </c>
      <c r="G204" s="36">
        <f>C204+IF(AND('Calculation Sheet'!$D$13="NO",OR('Calculation Sheet'!$D$14="Constant Resistance", 'Calculation Sheet'!$D$14="Constant Resistance + Current",'Calculation Sheet'!$D$14="Constant Resistance + Power", 'Calculation Sheet'!$D$14="Constant Resistance + Current + Power")),D204,0)+IF(AND('Calculation Sheet'!$D$13="NO",OR('Calculation Sheet'!$D$14="Constant Current", 'Calculation Sheet'!$D$14="Constant Resistance + Current",'Calculation Sheet'!$D$14="Constant Current + Power", 'Calculation Sheet'!$D$14="Constant Resistance + Current + Power")),E204,0)+IF(AND('Calculation Sheet'!$D$13="NO",OR('Calculation Sheet'!$D$14="Constant Power", 'Calculation Sheet'!$D$14="Constant Resistance + Power",'Calculation Sheet'!$D$14="Constant Current + Power", 'Calculation Sheet'!$D$14="Constant Resistance + Current + Power")),F204,0)</f>
        <v>34.58</v>
      </c>
      <c r="H204" s="34">
        <f>ROUND((12*'Calculation Sheet'!$D$24/(SQRT('SOA Verification'!B204*10^-3))),2)</f>
        <v>75.59</v>
      </c>
      <c r="I204" s="34">
        <f t="shared" si="6"/>
        <v>25.1999999999999</v>
      </c>
      <c r="K204" s="34">
        <f t="shared" si="7"/>
        <v>25.1999999999999</v>
      </c>
    </row>
    <row r="205" spans="2:11" x14ac:dyDescent="0.25">
      <c r="B205" s="34">
        <v>25.299999999999901</v>
      </c>
      <c r="C205" s="35">
        <f>ROUNDUP(('Calculation Sheet'!$D$9)^2*('Calculation Sheet'!$D$10*10^-6)/(2*10^-3*B205),2)</f>
        <v>34.44</v>
      </c>
      <c r="D20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05" s="34">
        <f>ROUNDUP(('Calculation Sheet'!$D$9*'Calculation Sheet'!$D$17*(0.5-('Calculation Sheet'!$D$18/'Calculation Sheet'!$D$9)+(0.5*(('Calculation Sheet'!$D$18^2)/('Calculation Sheet'!$D$9^2))))),2)</f>
        <v>1.84</v>
      </c>
      <c r="F205" s="34">
        <f>ROUNDUP(('Calculation Sheet'!$D$19*(LN('Calculation Sheet'!$D$9/'Calculation Sheet'!$D$20)-1+('Calculation Sheet'!$D$20/'Calculation Sheet'!$D$9))),2)</f>
        <v>3.53</v>
      </c>
      <c r="G205" s="36">
        <f>C205+IF(AND('Calculation Sheet'!$D$13="NO",OR('Calculation Sheet'!$D$14="Constant Resistance", 'Calculation Sheet'!$D$14="Constant Resistance + Current",'Calculation Sheet'!$D$14="Constant Resistance + Power", 'Calculation Sheet'!$D$14="Constant Resistance + Current + Power")),D205,0)+IF(AND('Calculation Sheet'!$D$13="NO",OR('Calculation Sheet'!$D$14="Constant Current", 'Calculation Sheet'!$D$14="Constant Resistance + Current",'Calculation Sheet'!$D$14="Constant Current + Power", 'Calculation Sheet'!$D$14="Constant Resistance + Current + Power")),E205,0)+IF(AND('Calculation Sheet'!$D$13="NO",OR('Calculation Sheet'!$D$14="Constant Power", 'Calculation Sheet'!$D$14="Constant Resistance + Power",'Calculation Sheet'!$D$14="Constant Current + Power", 'Calculation Sheet'!$D$14="Constant Resistance + Current + Power")),F205,0)</f>
        <v>34.44</v>
      </c>
      <c r="H205" s="34">
        <f>ROUND((12*'Calculation Sheet'!$D$24/(SQRT('SOA Verification'!B205*10^-3))),2)</f>
        <v>75.44</v>
      </c>
      <c r="I205" s="34">
        <f t="shared" si="6"/>
        <v>25.299999999999901</v>
      </c>
      <c r="K205" s="34">
        <f t="shared" si="7"/>
        <v>25.299999999999901</v>
      </c>
    </row>
    <row r="206" spans="2:11" x14ac:dyDescent="0.25">
      <c r="B206" s="34">
        <v>25.399999999999899</v>
      </c>
      <c r="C206" s="35">
        <f>ROUNDUP(('Calculation Sheet'!$D$9)^2*('Calculation Sheet'!$D$10*10^-6)/(2*10^-3*B206),2)</f>
        <v>34.299999999999997</v>
      </c>
      <c r="D20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06" s="34">
        <f>ROUNDUP(('Calculation Sheet'!$D$9*'Calculation Sheet'!$D$17*(0.5-('Calculation Sheet'!$D$18/'Calculation Sheet'!$D$9)+(0.5*(('Calculation Sheet'!$D$18^2)/('Calculation Sheet'!$D$9^2))))),2)</f>
        <v>1.84</v>
      </c>
      <c r="F206" s="34">
        <f>ROUNDUP(('Calculation Sheet'!$D$19*(LN('Calculation Sheet'!$D$9/'Calculation Sheet'!$D$20)-1+('Calculation Sheet'!$D$20/'Calculation Sheet'!$D$9))),2)</f>
        <v>3.53</v>
      </c>
      <c r="G206" s="36">
        <f>C206+IF(AND('Calculation Sheet'!$D$13="NO",OR('Calculation Sheet'!$D$14="Constant Resistance", 'Calculation Sheet'!$D$14="Constant Resistance + Current",'Calculation Sheet'!$D$14="Constant Resistance + Power", 'Calculation Sheet'!$D$14="Constant Resistance + Current + Power")),D206,0)+IF(AND('Calculation Sheet'!$D$13="NO",OR('Calculation Sheet'!$D$14="Constant Current", 'Calculation Sheet'!$D$14="Constant Resistance + Current",'Calculation Sheet'!$D$14="Constant Current + Power", 'Calculation Sheet'!$D$14="Constant Resistance + Current + Power")),E206,0)+IF(AND('Calculation Sheet'!$D$13="NO",OR('Calculation Sheet'!$D$14="Constant Power", 'Calculation Sheet'!$D$14="Constant Resistance + Power",'Calculation Sheet'!$D$14="Constant Current + Power", 'Calculation Sheet'!$D$14="Constant Resistance + Current + Power")),F206,0)</f>
        <v>34.299999999999997</v>
      </c>
      <c r="H206" s="34">
        <f>ROUND((12*'Calculation Sheet'!$D$24/(SQRT('SOA Verification'!B206*10^-3))),2)</f>
        <v>75.290000000000006</v>
      </c>
      <c r="I206" s="34">
        <f t="shared" si="6"/>
        <v>25.399999999999899</v>
      </c>
      <c r="K206" s="34">
        <f t="shared" si="7"/>
        <v>25.399999999999899</v>
      </c>
    </row>
    <row r="207" spans="2:11" x14ac:dyDescent="0.25">
      <c r="B207" s="34">
        <v>25.499999999999901</v>
      </c>
      <c r="C207" s="35">
        <f>ROUNDUP(('Calculation Sheet'!$D$9)^2*('Calculation Sheet'!$D$10*10^-6)/(2*10^-3*B207),2)</f>
        <v>34.169999999999995</v>
      </c>
      <c r="D20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07" s="34">
        <f>ROUNDUP(('Calculation Sheet'!$D$9*'Calculation Sheet'!$D$17*(0.5-('Calculation Sheet'!$D$18/'Calculation Sheet'!$D$9)+(0.5*(('Calculation Sheet'!$D$18^2)/('Calculation Sheet'!$D$9^2))))),2)</f>
        <v>1.84</v>
      </c>
      <c r="F207" s="34">
        <f>ROUNDUP(('Calculation Sheet'!$D$19*(LN('Calculation Sheet'!$D$9/'Calculation Sheet'!$D$20)-1+('Calculation Sheet'!$D$20/'Calculation Sheet'!$D$9))),2)</f>
        <v>3.53</v>
      </c>
      <c r="G207" s="36">
        <f>C207+IF(AND('Calculation Sheet'!$D$13="NO",OR('Calculation Sheet'!$D$14="Constant Resistance", 'Calculation Sheet'!$D$14="Constant Resistance + Current",'Calculation Sheet'!$D$14="Constant Resistance + Power", 'Calculation Sheet'!$D$14="Constant Resistance + Current + Power")),D207,0)+IF(AND('Calculation Sheet'!$D$13="NO",OR('Calculation Sheet'!$D$14="Constant Current", 'Calculation Sheet'!$D$14="Constant Resistance + Current",'Calculation Sheet'!$D$14="Constant Current + Power", 'Calculation Sheet'!$D$14="Constant Resistance + Current + Power")),E207,0)+IF(AND('Calculation Sheet'!$D$13="NO",OR('Calculation Sheet'!$D$14="Constant Power", 'Calculation Sheet'!$D$14="Constant Resistance + Power",'Calculation Sheet'!$D$14="Constant Current + Power", 'Calculation Sheet'!$D$14="Constant Resistance + Current + Power")),F207,0)</f>
        <v>34.169999999999995</v>
      </c>
      <c r="H207" s="34">
        <f>ROUND((12*'Calculation Sheet'!$D$24/(SQRT('SOA Verification'!B207*10^-3))),2)</f>
        <v>75.150000000000006</v>
      </c>
      <c r="I207" s="34">
        <f t="shared" si="6"/>
        <v>25.499999999999901</v>
      </c>
      <c r="K207" s="34">
        <f t="shared" si="7"/>
        <v>25.499999999999901</v>
      </c>
    </row>
    <row r="208" spans="2:11" x14ac:dyDescent="0.25">
      <c r="B208" s="34">
        <v>25.599999999999898</v>
      </c>
      <c r="C208" s="35">
        <f>ROUNDUP(('Calculation Sheet'!$D$9)^2*('Calculation Sheet'!$D$10*10^-6)/(2*10^-3*B208),2)</f>
        <v>34.04</v>
      </c>
      <c r="D20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08" s="34">
        <f>ROUNDUP(('Calculation Sheet'!$D$9*'Calculation Sheet'!$D$17*(0.5-('Calculation Sheet'!$D$18/'Calculation Sheet'!$D$9)+(0.5*(('Calculation Sheet'!$D$18^2)/('Calculation Sheet'!$D$9^2))))),2)</f>
        <v>1.84</v>
      </c>
      <c r="F208" s="34">
        <f>ROUNDUP(('Calculation Sheet'!$D$19*(LN('Calculation Sheet'!$D$9/'Calculation Sheet'!$D$20)-1+('Calculation Sheet'!$D$20/'Calculation Sheet'!$D$9))),2)</f>
        <v>3.53</v>
      </c>
      <c r="G208" s="36">
        <f>C208+IF(AND('Calculation Sheet'!$D$13="NO",OR('Calculation Sheet'!$D$14="Constant Resistance", 'Calculation Sheet'!$D$14="Constant Resistance + Current",'Calculation Sheet'!$D$14="Constant Resistance + Power", 'Calculation Sheet'!$D$14="Constant Resistance + Current + Power")),D208,0)+IF(AND('Calculation Sheet'!$D$13="NO",OR('Calculation Sheet'!$D$14="Constant Current", 'Calculation Sheet'!$D$14="Constant Resistance + Current",'Calculation Sheet'!$D$14="Constant Current + Power", 'Calculation Sheet'!$D$14="Constant Resistance + Current + Power")),E208,0)+IF(AND('Calculation Sheet'!$D$13="NO",OR('Calculation Sheet'!$D$14="Constant Power", 'Calculation Sheet'!$D$14="Constant Resistance + Power",'Calculation Sheet'!$D$14="Constant Current + Power", 'Calculation Sheet'!$D$14="Constant Resistance + Current + Power")),F208,0)</f>
        <v>34.04</v>
      </c>
      <c r="H208" s="34">
        <f>ROUND((12*'Calculation Sheet'!$D$24/(SQRT('SOA Verification'!B208*10^-3))),2)</f>
        <v>75</v>
      </c>
      <c r="I208" s="34">
        <f t="shared" si="6"/>
        <v>25.599999999999898</v>
      </c>
      <c r="K208" s="34">
        <f t="shared" si="7"/>
        <v>25.599999999999898</v>
      </c>
    </row>
    <row r="209" spans="2:11" x14ac:dyDescent="0.25">
      <c r="B209" s="34">
        <v>25.6999999999999</v>
      </c>
      <c r="C209" s="35">
        <f>ROUNDUP(('Calculation Sheet'!$D$9)^2*('Calculation Sheet'!$D$10*10^-6)/(2*10^-3*B209),2)</f>
        <v>33.9</v>
      </c>
      <c r="D20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09" s="34">
        <f>ROUNDUP(('Calculation Sheet'!$D$9*'Calculation Sheet'!$D$17*(0.5-('Calculation Sheet'!$D$18/'Calculation Sheet'!$D$9)+(0.5*(('Calculation Sheet'!$D$18^2)/('Calculation Sheet'!$D$9^2))))),2)</f>
        <v>1.84</v>
      </c>
      <c r="F209" s="34">
        <f>ROUNDUP(('Calculation Sheet'!$D$19*(LN('Calculation Sheet'!$D$9/'Calculation Sheet'!$D$20)-1+('Calculation Sheet'!$D$20/'Calculation Sheet'!$D$9))),2)</f>
        <v>3.53</v>
      </c>
      <c r="G209" s="36">
        <f>C209+IF(AND('Calculation Sheet'!$D$13="NO",OR('Calculation Sheet'!$D$14="Constant Resistance", 'Calculation Sheet'!$D$14="Constant Resistance + Current",'Calculation Sheet'!$D$14="Constant Resistance + Power", 'Calculation Sheet'!$D$14="Constant Resistance + Current + Power")),D209,0)+IF(AND('Calculation Sheet'!$D$13="NO",OR('Calculation Sheet'!$D$14="Constant Current", 'Calculation Sheet'!$D$14="Constant Resistance + Current",'Calculation Sheet'!$D$14="Constant Current + Power", 'Calculation Sheet'!$D$14="Constant Resistance + Current + Power")),E209,0)+IF(AND('Calculation Sheet'!$D$13="NO",OR('Calculation Sheet'!$D$14="Constant Power", 'Calculation Sheet'!$D$14="Constant Resistance + Power",'Calculation Sheet'!$D$14="Constant Current + Power", 'Calculation Sheet'!$D$14="Constant Resistance + Current + Power")),F209,0)</f>
        <v>33.9</v>
      </c>
      <c r="H209" s="34">
        <f>ROUND((12*'Calculation Sheet'!$D$24/(SQRT('SOA Verification'!B209*10^-3))),2)</f>
        <v>74.849999999999994</v>
      </c>
      <c r="I209" s="34">
        <f t="shared" si="6"/>
        <v>25.6999999999999</v>
      </c>
      <c r="K209" s="34">
        <f t="shared" si="7"/>
        <v>25.6999999999999</v>
      </c>
    </row>
    <row r="210" spans="2:11" x14ac:dyDescent="0.25">
      <c r="B210" s="34">
        <v>25.799999999999901</v>
      </c>
      <c r="C210" s="35">
        <f>ROUNDUP(('Calculation Sheet'!$D$9)^2*('Calculation Sheet'!$D$10*10^-6)/(2*10^-3*B210),2)</f>
        <v>33.769999999999996</v>
      </c>
      <c r="D21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10" s="34">
        <f>ROUNDUP(('Calculation Sheet'!$D$9*'Calculation Sheet'!$D$17*(0.5-('Calculation Sheet'!$D$18/'Calculation Sheet'!$D$9)+(0.5*(('Calculation Sheet'!$D$18^2)/('Calculation Sheet'!$D$9^2))))),2)</f>
        <v>1.84</v>
      </c>
      <c r="F210" s="34">
        <f>ROUNDUP(('Calculation Sheet'!$D$19*(LN('Calculation Sheet'!$D$9/'Calculation Sheet'!$D$20)-1+('Calculation Sheet'!$D$20/'Calculation Sheet'!$D$9))),2)</f>
        <v>3.53</v>
      </c>
      <c r="G210" s="36">
        <f>C210+IF(AND('Calculation Sheet'!$D$13="NO",OR('Calculation Sheet'!$D$14="Constant Resistance", 'Calculation Sheet'!$D$14="Constant Resistance + Current",'Calculation Sheet'!$D$14="Constant Resistance + Power", 'Calculation Sheet'!$D$14="Constant Resistance + Current + Power")),D210,0)+IF(AND('Calculation Sheet'!$D$13="NO",OR('Calculation Sheet'!$D$14="Constant Current", 'Calculation Sheet'!$D$14="Constant Resistance + Current",'Calculation Sheet'!$D$14="Constant Current + Power", 'Calculation Sheet'!$D$14="Constant Resistance + Current + Power")),E210,0)+IF(AND('Calculation Sheet'!$D$13="NO",OR('Calculation Sheet'!$D$14="Constant Power", 'Calculation Sheet'!$D$14="Constant Resistance + Power",'Calculation Sheet'!$D$14="Constant Current + Power", 'Calculation Sheet'!$D$14="Constant Resistance + Current + Power")),F210,0)</f>
        <v>33.769999999999996</v>
      </c>
      <c r="H210" s="34">
        <f>ROUND((12*'Calculation Sheet'!$D$24/(SQRT('SOA Verification'!B210*10^-3))),2)</f>
        <v>74.709999999999994</v>
      </c>
      <c r="I210" s="34">
        <f t="shared" si="6"/>
        <v>25.799999999999901</v>
      </c>
      <c r="K210" s="34">
        <f t="shared" si="7"/>
        <v>25.799999999999901</v>
      </c>
    </row>
    <row r="211" spans="2:11" x14ac:dyDescent="0.25">
      <c r="B211" s="34">
        <v>25.899999999999899</v>
      </c>
      <c r="C211" s="35">
        <f>ROUNDUP(('Calculation Sheet'!$D$9)^2*('Calculation Sheet'!$D$10*10^-6)/(2*10^-3*B211),2)</f>
        <v>33.64</v>
      </c>
      <c r="D21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11" s="34">
        <f>ROUNDUP(('Calculation Sheet'!$D$9*'Calculation Sheet'!$D$17*(0.5-('Calculation Sheet'!$D$18/'Calculation Sheet'!$D$9)+(0.5*(('Calculation Sheet'!$D$18^2)/('Calculation Sheet'!$D$9^2))))),2)</f>
        <v>1.84</v>
      </c>
      <c r="F211" s="34">
        <f>ROUNDUP(('Calculation Sheet'!$D$19*(LN('Calculation Sheet'!$D$9/'Calculation Sheet'!$D$20)-1+('Calculation Sheet'!$D$20/'Calculation Sheet'!$D$9))),2)</f>
        <v>3.53</v>
      </c>
      <c r="G211" s="36">
        <f>C211+IF(AND('Calculation Sheet'!$D$13="NO",OR('Calculation Sheet'!$D$14="Constant Resistance", 'Calculation Sheet'!$D$14="Constant Resistance + Current",'Calculation Sheet'!$D$14="Constant Resistance + Power", 'Calculation Sheet'!$D$14="Constant Resistance + Current + Power")),D211,0)+IF(AND('Calculation Sheet'!$D$13="NO",OR('Calculation Sheet'!$D$14="Constant Current", 'Calculation Sheet'!$D$14="Constant Resistance + Current",'Calculation Sheet'!$D$14="Constant Current + Power", 'Calculation Sheet'!$D$14="Constant Resistance + Current + Power")),E211,0)+IF(AND('Calculation Sheet'!$D$13="NO",OR('Calculation Sheet'!$D$14="Constant Power", 'Calculation Sheet'!$D$14="Constant Resistance + Power",'Calculation Sheet'!$D$14="Constant Current + Power", 'Calculation Sheet'!$D$14="Constant Resistance + Current + Power")),F211,0)</f>
        <v>33.64</v>
      </c>
      <c r="H211" s="34">
        <f>ROUND((12*'Calculation Sheet'!$D$24/(SQRT('SOA Verification'!B211*10^-3))),2)</f>
        <v>74.56</v>
      </c>
      <c r="I211" s="34">
        <f t="shared" si="6"/>
        <v>25.899999999999899</v>
      </c>
      <c r="K211" s="34">
        <f t="shared" si="7"/>
        <v>25.899999999999899</v>
      </c>
    </row>
    <row r="212" spans="2:11" x14ac:dyDescent="0.25">
      <c r="B212" s="34">
        <v>25.999999999999901</v>
      </c>
      <c r="C212" s="35">
        <f>ROUNDUP(('Calculation Sheet'!$D$9)^2*('Calculation Sheet'!$D$10*10^-6)/(2*10^-3*B212),2)</f>
        <v>33.51</v>
      </c>
      <c r="D21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12" s="34">
        <f>ROUNDUP(('Calculation Sheet'!$D$9*'Calculation Sheet'!$D$17*(0.5-('Calculation Sheet'!$D$18/'Calculation Sheet'!$D$9)+(0.5*(('Calculation Sheet'!$D$18^2)/('Calculation Sheet'!$D$9^2))))),2)</f>
        <v>1.84</v>
      </c>
      <c r="F212" s="34">
        <f>ROUNDUP(('Calculation Sheet'!$D$19*(LN('Calculation Sheet'!$D$9/'Calculation Sheet'!$D$20)-1+('Calculation Sheet'!$D$20/'Calculation Sheet'!$D$9))),2)</f>
        <v>3.53</v>
      </c>
      <c r="G212" s="36">
        <f>C212+IF(AND('Calculation Sheet'!$D$13="NO",OR('Calculation Sheet'!$D$14="Constant Resistance", 'Calculation Sheet'!$D$14="Constant Resistance + Current",'Calculation Sheet'!$D$14="Constant Resistance + Power", 'Calculation Sheet'!$D$14="Constant Resistance + Current + Power")),D212,0)+IF(AND('Calculation Sheet'!$D$13="NO",OR('Calculation Sheet'!$D$14="Constant Current", 'Calculation Sheet'!$D$14="Constant Resistance + Current",'Calculation Sheet'!$D$14="Constant Current + Power", 'Calculation Sheet'!$D$14="Constant Resistance + Current + Power")),E212,0)+IF(AND('Calculation Sheet'!$D$13="NO",OR('Calculation Sheet'!$D$14="Constant Power", 'Calculation Sheet'!$D$14="Constant Resistance + Power",'Calculation Sheet'!$D$14="Constant Current + Power", 'Calculation Sheet'!$D$14="Constant Resistance + Current + Power")),F212,0)</f>
        <v>33.51</v>
      </c>
      <c r="H212" s="34">
        <f>ROUND((12*'Calculation Sheet'!$D$24/(SQRT('SOA Verification'!B212*10^-3))),2)</f>
        <v>74.42</v>
      </c>
      <c r="I212" s="34">
        <f t="shared" si="6"/>
        <v>25.999999999999901</v>
      </c>
      <c r="K212" s="34">
        <f t="shared" si="7"/>
        <v>25.999999999999901</v>
      </c>
    </row>
    <row r="213" spans="2:11" x14ac:dyDescent="0.25">
      <c r="B213" s="34">
        <v>26.099999999999898</v>
      </c>
      <c r="C213" s="35">
        <f>ROUNDUP(('Calculation Sheet'!$D$9)^2*('Calculation Sheet'!$D$10*10^-6)/(2*10^-3*B213),2)</f>
        <v>33.379999999999995</v>
      </c>
      <c r="D21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13" s="34">
        <f>ROUNDUP(('Calculation Sheet'!$D$9*'Calculation Sheet'!$D$17*(0.5-('Calculation Sheet'!$D$18/'Calculation Sheet'!$D$9)+(0.5*(('Calculation Sheet'!$D$18^2)/('Calculation Sheet'!$D$9^2))))),2)</f>
        <v>1.84</v>
      </c>
      <c r="F213" s="34">
        <f>ROUNDUP(('Calculation Sheet'!$D$19*(LN('Calculation Sheet'!$D$9/'Calculation Sheet'!$D$20)-1+('Calculation Sheet'!$D$20/'Calculation Sheet'!$D$9))),2)</f>
        <v>3.53</v>
      </c>
      <c r="G213" s="36">
        <f>C213+IF(AND('Calculation Sheet'!$D$13="NO",OR('Calculation Sheet'!$D$14="Constant Resistance", 'Calculation Sheet'!$D$14="Constant Resistance + Current",'Calculation Sheet'!$D$14="Constant Resistance + Power", 'Calculation Sheet'!$D$14="Constant Resistance + Current + Power")),D213,0)+IF(AND('Calculation Sheet'!$D$13="NO",OR('Calculation Sheet'!$D$14="Constant Current", 'Calculation Sheet'!$D$14="Constant Resistance + Current",'Calculation Sheet'!$D$14="Constant Current + Power", 'Calculation Sheet'!$D$14="Constant Resistance + Current + Power")),E213,0)+IF(AND('Calculation Sheet'!$D$13="NO",OR('Calculation Sheet'!$D$14="Constant Power", 'Calculation Sheet'!$D$14="Constant Resistance + Power",'Calculation Sheet'!$D$14="Constant Current + Power", 'Calculation Sheet'!$D$14="Constant Resistance + Current + Power")),F213,0)</f>
        <v>33.379999999999995</v>
      </c>
      <c r="H213" s="34">
        <f>ROUND((12*'Calculation Sheet'!$D$24/(SQRT('SOA Verification'!B213*10^-3))),2)</f>
        <v>74.28</v>
      </c>
      <c r="I213" s="34">
        <f t="shared" si="6"/>
        <v>26.099999999999898</v>
      </c>
      <c r="K213" s="34">
        <f t="shared" si="7"/>
        <v>26.099999999999898</v>
      </c>
    </row>
    <row r="214" spans="2:11" x14ac:dyDescent="0.25">
      <c r="B214" s="34">
        <v>26.1999999999999</v>
      </c>
      <c r="C214" s="35">
        <f>ROUNDUP(('Calculation Sheet'!$D$9)^2*('Calculation Sheet'!$D$10*10^-6)/(2*10^-3*B214),2)</f>
        <v>33.26</v>
      </c>
      <c r="D21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14" s="34">
        <f>ROUNDUP(('Calculation Sheet'!$D$9*'Calculation Sheet'!$D$17*(0.5-('Calculation Sheet'!$D$18/'Calculation Sheet'!$D$9)+(0.5*(('Calculation Sheet'!$D$18^2)/('Calculation Sheet'!$D$9^2))))),2)</f>
        <v>1.84</v>
      </c>
      <c r="F214" s="34">
        <f>ROUNDUP(('Calculation Sheet'!$D$19*(LN('Calculation Sheet'!$D$9/'Calculation Sheet'!$D$20)-1+('Calculation Sheet'!$D$20/'Calculation Sheet'!$D$9))),2)</f>
        <v>3.53</v>
      </c>
      <c r="G214" s="36">
        <f>C214+IF(AND('Calculation Sheet'!$D$13="NO",OR('Calculation Sheet'!$D$14="Constant Resistance", 'Calculation Sheet'!$D$14="Constant Resistance + Current",'Calculation Sheet'!$D$14="Constant Resistance + Power", 'Calculation Sheet'!$D$14="Constant Resistance + Current + Power")),D214,0)+IF(AND('Calculation Sheet'!$D$13="NO",OR('Calculation Sheet'!$D$14="Constant Current", 'Calculation Sheet'!$D$14="Constant Resistance + Current",'Calculation Sheet'!$D$14="Constant Current + Power", 'Calculation Sheet'!$D$14="Constant Resistance + Current + Power")),E214,0)+IF(AND('Calculation Sheet'!$D$13="NO",OR('Calculation Sheet'!$D$14="Constant Power", 'Calculation Sheet'!$D$14="Constant Resistance + Power",'Calculation Sheet'!$D$14="Constant Current + Power", 'Calculation Sheet'!$D$14="Constant Resistance + Current + Power")),F214,0)</f>
        <v>33.26</v>
      </c>
      <c r="H214" s="34">
        <f>ROUND((12*'Calculation Sheet'!$D$24/(SQRT('SOA Verification'!B214*10^-3))),2)</f>
        <v>74.14</v>
      </c>
      <c r="I214" s="34">
        <f t="shared" si="6"/>
        <v>26.1999999999999</v>
      </c>
      <c r="K214" s="34">
        <f t="shared" si="7"/>
        <v>26.1999999999999</v>
      </c>
    </row>
    <row r="215" spans="2:11" x14ac:dyDescent="0.25">
      <c r="B215" s="34">
        <v>26.299999999999901</v>
      </c>
      <c r="C215" s="35">
        <f>ROUNDUP(('Calculation Sheet'!$D$9)^2*('Calculation Sheet'!$D$10*10^-6)/(2*10^-3*B215),2)</f>
        <v>33.129999999999995</v>
      </c>
      <c r="D21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15" s="34">
        <f>ROUNDUP(('Calculation Sheet'!$D$9*'Calculation Sheet'!$D$17*(0.5-('Calculation Sheet'!$D$18/'Calculation Sheet'!$D$9)+(0.5*(('Calculation Sheet'!$D$18^2)/('Calculation Sheet'!$D$9^2))))),2)</f>
        <v>1.84</v>
      </c>
      <c r="F215" s="34">
        <f>ROUNDUP(('Calculation Sheet'!$D$19*(LN('Calculation Sheet'!$D$9/'Calculation Sheet'!$D$20)-1+('Calculation Sheet'!$D$20/'Calculation Sheet'!$D$9))),2)</f>
        <v>3.53</v>
      </c>
      <c r="G215" s="36">
        <f>C215+IF(AND('Calculation Sheet'!$D$13="NO",OR('Calculation Sheet'!$D$14="Constant Resistance", 'Calculation Sheet'!$D$14="Constant Resistance + Current",'Calculation Sheet'!$D$14="Constant Resistance + Power", 'Calculation Sheet'!$D$14="Constant Resistance + Current + Power")),D215,0)+IF(AND('Calculation Sheet'!$D$13="NO",OR('Calculation Sheet'!$D$14="Constant Current", 'Calculation Sheet'!$D$14="Constant Resistance + Current",'Calculation Sheet'!$D$14="Constant Current + Power", 'Calculation Sheet'!$D$14="Constant Resistance + Current + Power")),E215,0)+IF(AND('Calculation Sheet'!$D$13="NO",OR('Calculation Sheet'!$D$14="Constant Power", 'Calculation Sheet'!$D$14="Constant Resistance + Power",'Calculation Sheet'!$D$14="Constant Current + Power", 'Calculation Sheet'!$D$14="Constant Resistance + Current + Power")),F215,0)</f>
        <v>33.129999999999995</v>
      </c>
      <c r="H215" s="34">
        <f>ROUND((12*'Calculation Sheet'!$D$24/(SQRT('SOA Verification'!B215*10^-3))),2)</f>
        <v>74</v>
      </c>
      <c r="I215" s="34">
        <f t="shared" si="6"/>
        <v>26.299999999999901</v>
      </c>
      <c r="K215" s="34">
        <f t="shared" si="7"/>
        <v>26.299999999999901</v>
      </c>
    </row>
    <row r="216" spans="2:11" x14ac:dyDescent="0.25">
      <c r="B216" s="34">
        <v>26.399999999999899</v>
      </c>
      <c r="C216" s="35">
        <f>ROUNDUP(('Calculation Sheet'!$D$9)^2*('Calculation Sheet'!$D$10*10^-6)/(2*10^-3*B216),2)</f>
        <v>33.01</v>
      </c>
      <c r="D21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16" s="34">
        <f>ROUNDUP(('Calculation Sheet'!$D$9*'Calculation Sheet'!$D$17*(0.5-('Calculation Sheet'!$D$18/'Calculation Sheet'!$D$9)+(0.5*(('Calculation Sheet'!$D$18^2)/('Calculation Sheet'!$D$9^2))))),2)</f>
        <v>1.84</v>
      </c>
      <c r="F216" s="34">
        <f>ROUNDUP(('Calculation Sheet'!$D$19*(LN('Calculation Sheet'!$D$9/'Calculation Sheet'!$D$20)-1+('Calculation Sheet'!$D$20/'Calculation Sheet'!$D$9))),2)</f>
        <v>3.53</v>
      </c>
      <c r="G216" s="36">
        <f>C216+IF(AND('Calculation Sheet'!$D$13="NO",OR('Calculation Sheet'!$D$14="Constant Resistance", 'Calculation Sheet'!$D$14="Constant Resistance + Current",'Calculation Sheet'!$D$14="Constant Resistance + Power", 'Calculation Sheet'!$D$14="Constant Resistance + Current + Power")),D216,0)+IF(AND('Calculation Sheet'!$D$13="NO",OR('Calculation Sheet'!$D$14="Constant Current", 'Calculation Sheet'!$D$14="Constant Resistance + Current",'Calculation Sheet'!$D$14="Constant Current + Power", 'Calculation Sheet'!$D$14="Constant Resistance + Current + Power")),E216,0)+IF(AND('Calculation Sheet'!$D$13="NO",OR('Calculation Sheet'!$D$14="Constant Power", 'Calculation Sheet'!$D$14="Constant Resistance + Power",'Calculation Sheet'!$D$14="Constant Current + Power", 'Calculation Sheet'!$D$14="Constant Resistance + Current + Power")),F216,0)</f>
        <v>33.01</v>
      </c>
      <c r="H216" s="34">
        <f>ROUND((12*'Calculation Sheet'!$D$24/(SQRT('SOA Verification'!B216*10^-3))),2)</f>
        <v>73.849999999999994</v>
      </c>
      <c r="I216" s="34">
        <f t="shared" si="6"/>
        <v>26.399999999999899</v>
      </c>
      <c r="K216" s="34">
        <f t="shared" si="7"/>
        <v>26.399999999999899</v>
      </c>
    </row>
    <row r="217" spans="2:11" x14ac:dyDescent="0.25">
      <c r="B217" s="34">
        <v>26.499999999999901</v>
      </c>
      <c r="C217" s="35">
        <f>ROUNDUP(('Calculation Sheet'!$D$9)^2*('Calculation Sheet'!$D$10*10^-6)/(2*10^-3*B217),2)</f>
        <v>32.879999999999995</v>
      </c>
      <c r="D21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17" s="34">
        <f>ROUNDUP(('Calculation Sheet'!$D$9*'Calculation Sheet'!$D$17*(0.5-('Calculation Sheet'!$D$18/'Calculation Sheet'!$D$9)+(0.5*(('Calculation Sheet'!$D$18^2)/('Calculation Sheet'!$D$9^2))))),2)</f>
        <v>1.84</v>
      </c>
      <c r="F217" s="34">
        <f>ROUNDUP(('Calculation Sheet'!$D$19*(LN('Calculation Sheet'!$D$9/'Calculation Sheet'!$D$20)-1+('Calculation Sheet'!$D$20/'Calculation Sheet'!$D$9))),2)</f>
        <v>3.53</v>
      </c>
      <c r="G217" s="36">
        <f>C217+IF(AND('Calculation Sheet'!$D$13="NO",OR('Calculation Sheet'!$D$14="Constant Resistance", 'Calculation Sheet'!$D$14="Constant Resistance + Current",'Calculation Sheet'!$D$14="Constant Resistance + Power", 'Calculation Sheet'!$D$14="Constant Resistance + Current + Power")),D217,0)+IF(AND('Calculation Sheet'!$D$13="NO",OR('Calculation Sheet'!$D$14="Constant Current", 'Calculation Sheet'!$D$14="Constant Resistance + Current",'Calculation Sheet'!$D$14="Constant Current + Power", 'Calculation Sheet'!$D$14="Constant Resistance + Current + Power")),E217,0)+IF(AND('Calculation Sheet'!$D$13="NO",OR('Calculation Sheet'!$D$14="Constant Power", 'Calculation Sheet'!$D$14="Constant Resistance + Power",'Calculation Sheet'!$D$14="Constant Current + Power", 'Calculation Sheet'!$D$14="Constant Resistance + Current + Power")),F217,0)</f>
        <v>32.879999999999995</v>
      </c>
      <c r="H217" s="34">
        <f>ROUND((12*'Calculation Sheet'!$D$24/(SQRT('SOA Verification'!B217*10^-3))),2)</f>
        <v>73.72</v>
      </c>
      <c r="I217" s="34">
        <f t="shared" si="6"/>
        <v>26.499999999999901</v>
      </c>
      <c r="K217" s="34">
        <f t="shared" si="7"/>
        <v>26.499999999999901</v>
      </c>
    </row>
    <row r="218" spans="2:11" x14ac:dyDescent="0.25">
      <c r="B218" s="34">
        <v>26.599999999999898</v>
      </c>
      <c r="C218" s="35">
        <f>ROUNDUP(('Calculation Sheet'!$D$9)^2*('Calculation Sheet'!$D$10*10^-6)/(2*10^-3*B218),2)</f>
        <v>32.76</v>
      </c>
      <c r="D21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18" s="34">
        <f>ROUNDUP(('Calculation Sheet'!$D$9*'Calculation Sheet'!$D$17*(0.5-('Calculation Sheet'!$D$18/'Calculation Sheet'!$D$9)+(0.5*(('Calculation Sheet'!$D$18^2)/('Calculation Sheet'!$D$9^2))))),2)</f>
        <v>1.84</v>
      </c>
      <c r="F218" s="34">
        <f>ROUNDUP(('Calculation Sheet'!$D$19*(LN('Calculation Sheet'!$D$9/'Calculation Sheet'!$D$20)-1+('Calculation Sheet'!$D$20/'Calculation Sheet'!$D$9))),2)</f>
        <v>3.53</v>
      </c>
      <c r="G218" s="36">
        <f>C218+IF(AND('Calculation Sheet'!$D$13="NO",OR('Calculation Sheet'!$D$14="Constant Resistance", 'Calculation Sheet'!$D$14="Constant Resistance + Current",'Calculation Sheet'!$D$14="Constant Resistance + Power", 'Calculation Sheet'!$D$14="Constant Resistance + Current + Power")),D218,0)+IF(AND('Calculation Sheet'!$D$13="NO",OR('Calculation Sheet'!$D$14="Constant Current", 'Calculation Sheet'!$D$14="Constant Resistance + Current",'Calculation Sheet'!$D$14="Constant Current + Power", 'Calculation Sheet'!$D$14="Constant Resistance + Current + Power")),E218,0)+IF(AND('Calculation Sheet'!$D$13="NO",OR('Calculation Sheet'!$D$14="Constant Power", 'Calculation Sheet'!$D$14="Constant Resistance + Power",'Calculation Sheet'!$D$14="Constant Current + Power", 'Calculation Sheet'!$D$14="Constant Resistance + Current + Power")),F218,0)</f>
        <v>32.76</v>
      </c>
      <c r="H218" s="34">
        <f>ROUND((12*'Calculation Sheet'!$D$24/(SQRT('SOA Verification'!B218*10^-3))),2)</f>
        <v>73.58</v>
      </c>
      <c r="I218" s="34">
        <f t="shared" si="6"/>
        <v>26.599999999999898</v>
      </c>
      <c r="K218" s="34">
        <f t="shared" si="7"/>
        <v>26.599999999999898</v>
      </c>
    </row>
    <row r="219" spans="2:11" x14ac:dyDescent="0.25">
      <c r="B219" s="34">
        <v>26.6999999999999</v>
      </c>
      <c r="C219" s="35">
        <f>ROUNDUP(('Calculation Sheet'!$D$9)^2*('Calculation Sheet'!$D$10*10^-6)/(2*10^-3*B219),2)</f>
        <v>32.629999999999995</v>
      </c>
      <c r="D21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19" s="34">
        <f>ROUNDUP(('Calculation Sheet'!$D$9*'Calculation Sheet'!$D$17*(0.5-('Calculation Sheet'!$D$18/'Calculation Sheet'!$D$9)+(0.5*(('Calculation Sheet'!$D$18^2)/('Calculation Sheet'!$D$9^2))))),2)</f>
        <v>1.84</v>
      </c>
      <c r="F219" s="34">
        <f>ROUNDUP(('Calculation Sheet'!$D$19*(LN('Calculation Sheet'!$D$9/'Calculation Sheet'!$D$20)-1+('Calculation Sheet'!$D$20/'Calculation Sheet'!$D$9))),2)</f>
        <v>3.53</v>
      </c>
      <c r="G219" s="36">
        <f>C219+IF(AND('Calculation Sheet'!$D$13="NO",OR('Calculation Sheet'!$D$14="Constant Resistance", 'Calculation Sheet'!$D$14="Constant Resistance + Current",'Calculation Sheet'!$D$14="Constant Resistance + Power", 'Calculation Sheet'!$D$14="Constant Resistance + Current + Power")),D219,0)+IF(AND('Calculation Sheet'!$D$13="NO",OR('Calculation Sheet'!$D$14="Constant Current", 'Calculation Sheet'!$D$14="Constant Resistance + Current",'Calculation Sheet'!$D$14="Constant Current + Power", 'Calculation Sheet'!$D$14="Constant Resistance + Current + Power")),E219,0)+IF(AND('Calculation Sheet'!$D$13="NO",OR('Calculation Sheet'!$D$14="Constant Power", 'Calculation Sheet'!$D$14="Constant Resistance + Power",'Calculation Sheet'!$D$14="Constant Current + Power", 'Calculation Sheet'!$D$14="Constant Resistance + Current + Power")),F219,0)</f>
        <v>32.629999999999995</v>
      </c>
      <c r="H219" s="34">
        <f>ROUND((12*'Calculation Sheet'!$D$24/(SQRT('SOA Verification'!B219*10^-3))),2)</f>
        <v>73.44</v>
      </c>
      <c r="I219" s="34">
        <f t="shared" si="6"/>
        <v>26.6999999999999</v>
      </c>
      <c r="K219" s="34">
        <f t="shared" si="7"/>
        <v>26.6999999999999</v>
      </c>
    </row>
    <row r="220" spans="2:11" x14ac:dyDescent="0.25">
      <c r="B220" s="34">
        <v>26.799999999999901</v>
      </c>
      <c r="C220" s="35">
        <f>ROUNDUP(('Calculation Sheet'!$D$9)^2*('Calculation Sheet'!$D$10*10^-6)/(2*10^-3*B220),2)</f>
        <v>32.51</v>
      </c>
      <c r="D22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20" s="34">
        <f>ROUNDUP(('Calculation Sheet'!$D$9*'Calculation Sheet'!$D$17*(0.5-('Calculation Sheet'!$D$18/'Calculation Sheet'!$D$9)+(0.5*(('Calculation Sheet'!$D$18^2)/('Calculation Sheet'!$D$9^2))))),2)</f>
        <v>1.84</v>
      </c>
      <c r="F220" s="34">
        <f>ROUNDUP(('Calculation Sheet'!$D$19*(LN('Calculation Sheet'!$D$9/'Calculation Sheet'!$D$20)-1+('Calculation Sheet'!$D$20/'Calculation Sheet'!$D$9))),2)</f>
        <v>3.53</v>
      </c>
      <c r="G220" s="36">
        <f>C220+IF(AND('Calculation Sheet'!$D$13="NO",OR('Calculation Sheet'!$D$14="Constant Resistance", 'Calculation Sheet'!$D$14="Constant Resistance + Current",'Calculation Sheet'!$D$14="Constant Resistance + Power", 'Calculation Sheet'!$D$14="Constant Resistance + Current + Power")),D220,0)+IF(AND('Calculation Sheet'!$D$13="NO",OR('Calculation Sheet'!$D$14="Constant Current", 'Calculation Sheet'!$D$14="Constant Resistance + Current",'Calculation Sheet'!$D$14="Constant Current + Power", 'Calculation Sheet'!$D$14="Constant Resistance + Current + Power")),E220,0)+IF(AND('Calculation Sheet'!$D$13="NO",OR('Calculation Sheet'!$D$14="Constant Power", 'Calculation Sheet'!$D$14="Constant Resistance + Power",'Calculation Sheet'!$D$14="Constant Current + Power", 'Calculation Sheet'!$D$14="Constant Resistance + Current + Power")),F220,0)</f>
        <v>32.51</v>
      </c>
      <c r="H220" s="34">
        <f>ROUND((12*'Calculation Sheet'!$D$24/(SQRT('SOA Verification'!B220*10^-3))),2)</f>
        <v>73.3</v>
      </c>
      <c r="I220" s="34">
        <f t="shared" si="6"/>
        <v>26.799999999999901</v>
      </c>
      <c r="K220" s="34">
        <f t="shared" si="7"/>
        <v>26.799999999999901</v>
      </c>
    </row>
    <row r="221" spans="2:11" x14ac:dyDescent="0.25">
      <c r="B221" s="34">
        <v>26.899999999999899</v>
      </c>
      <c r="C221" s="35">
        <f>ROUNDUP(('Calculation Sheet'!$D$9)^2*('Calculation Sheet'!$D$10*10^-6)/(2*10^-3*B221),2)</f>
        <v>32.39</v>
      </c>
      <c r="D22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21" s="34">
        <f>ROUNDUP(('Calculation Sheet'!$D$9*'Calculation Sheet'!$D$17*(0.5-('Calculation Sheet'!$D$18/'Calculation Sheet'!$D$9)+(0.5*(('Calculation Sheet'!$D$18^2)/('Calculation Sheet'!$D$9^2))))),2)</f>
        <v>1.84</v>
      </c>
      <c r="F221" s="34">
        <f>ROUNDUP(('Calculation Sheet'!$D$19*(LN('Calculation Sheet'!$D$9/'Calculation Sheet'!$D$20)-1+('Calculation Sheet'!$D$20/'Calculation Sheet'!$D$9))),2)</f>
        <v>3.53</v>
      </c>
      <c r="G221" s="36">
        <f>C221+IF(AND('Calculation Sheet'!$D$13="NO",OR('Calculation Sheet'!$D$14="Constant Resistance", 'Calculation Sheet'!$D$14="Constant Resistance + Current",'Calculation Sheet'!$D$14="Constant Resistance + Power", 'Calculation Sheet'!$D$14="Constant Resistance + Current + Power")),D221,0)+IF(AND('Calculation Sheet'!$D$13="NO",OR('Calculation Sheet'!$D$14="Constant Current", 'Calculation Sheet'!$D$14="Constant Resistance + Current",'Calculation Sheet'!$D$14="Constant Current + Power", 'Calculation Sheet'!$D$14="Constant Resistance + Current + Power")),E221,0)+IF(AND('Calculation Sheet'!$D$13="NO",OR('Calculation Sheet'!$D$14="Constant Power", 'Calculation Sheet'!$D$14="Constant Resistance + Power",'Calculation Sheet'!$D$14="Constant Current + Power", 'Calculation Sheet'!$D$14="Constant Resistance + Current + Power")),F221,0)</f>
        <v>32.39</v>
      </c>
      <c r="H221" s="34">
        <f>ROUND((12*'Calculation Sheet'!$D$24/(SQRT('SOA Verification'!B221*10^-3))),2)</f>
        <v>73.17</v>
      </c>
      <c r="I221" s="34">
        <f t="shared" si="6"/>
        <v>26.899999999999899</v>
      </c>
      <c r="K221" s="34">
        <f t="shared" si="7"/>
        <v>26.899999999999899</v>
      </c>
    </row>
    <row r="222" spans="2:11" x14ac:dyDescent="0.25">
      <c r="B222" s="34">
        <v>26.999999999999901</v>
      </c>
      <c r="C222" s="35">
        <f>ROUNDUP(('Calculation Sheet'!$D$9)^2*('Calculation Sheet'!$D$10*10^-6)/(2*10^-3*B222),2)</f>
        <v>32.269999999999996</v>
      </c>
      <c r="D22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22" s="34">
        <f>ROUNDUP(('Calculation Sheet'!$D$9*'Calculation Sheet'!$D$17*(0.5-('Calculation Sheet'!$D$18/'Calculation Sheet'!$D$9)+(0.5*(('Calculation Sheet'!$D$18^2)/('Calculation Sheet'!$D$9^2))))),2)</f>
        <v>1.84</v>
      </c>
      <c r="F222" s="34">
        <f>ROUNDUP(('Calculation Sheet'!$D$19*(LN('Calculation Sheet'!$D$9/'Calculation Sheet'!$D$20)-1+('Calculation Sheet'!$D$20/'Calculation Sheet'!$D$9))),2)</f>
        <v>3.53</v>
      </c>
      <c r="G222" s="36">
        <f>C222+IF(AND('Calculation Sheet'!$D$13="NO",OR('Calculation Sheet'!$D$14="Constant Resistance", 'Calculation Sheet'!$D$14="Constant Resistance + Current",'Calculation Sheet'!$D$14="Constant Resistance + Power", 'Calculation Sheet'!$D$14="Constant Resistance + Current + Power")),D222,0)+IF(AND('Calculation Sheet'!$D$13="NO",OR('Calculation Sheet'!$D$14="Constant Current", 'Calculation Sheet'!$D$14="Constant Resistance + Current",'Calculation Sheet'!$D$14="Constant Current + Power", 'Calculation Sheet'!$D$14="Constant Resistance + Current + Power")),E222,0)+IF(AND('Calculation Sheet'!$D$13="NO",OR('Calculation Sheet'!$D$14="Constant Power", 'Calculation Sheet'!$D$14="Constant Resistance + Power",'Calculation Sheet'!$D$14="Constant Current + Power", 'Calculation Sheet'!$D$14="Constant Resistance + Current + Power")),F222,0)</f>
        <v>32.269999999999996</v>
      </c>
      <c r="H222" s="34">
        <f>ROUND((12*'Calculation Sheet'!$D$24/(SQRT('SOA Verification'!B222*10^-3))),2)</f>
        <v>73.03</v>
      </c>
      <c r="I222" s="34">
        <f t="shared" si="6"/>
        <v>26.999999999999901</v>
      </c>
      <c r="K222" s="34">
        <f t="shared" si="7"/>
        <v>26.999999999999901</v>
      </c>
    </row>
    <row r="223" spans="2:11" x14ac:dyDescent="0.25">
      <c r="B223" s="34">
        <v>27.099999999999898</v>
      </c>
      <c r="C223" s="35">
        <f>ROUNDUP(('Calculation Sheet'!$D$9)^2*('Calculation Sheet'!$D$10*10^-6)/(2*10^-3*B223),2)</f>
        <v>32.15</v>
      </c>
      <c r="D22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23" s="34">
        <f>ROUNDUP(('Calculation Sheet'!$D$9*'Calculation Sheet'!$D$17*(0.5-('Calculation Sheet'!$D$18/'Calculation Sheet'!$D$9)+(0.5*(('Calculation Sheet'!$D$18^2)/('Calculation Sheet'!$D$9^2))))),2)</f>
        <v>1.84</v>
      </c>
      <c r="F223" s="34">
        <f>ROUNDUP(('Calculation Sheet'!$D$19*(LN('Calculation Sheet'!$D$9/'Calculation Sheet'!$D$20)-1+('Calculation Sheet'!$D$20/'Calculation Sheet'!$D$9))),2)</f>
        <v>3.53</v>
      </c>
      <c r="G223" s="36">
        <f>C223+IF(AND('Calculation Sheet'!$D$13="NO",OR('Calculation Sheet'!$D$14="Constant Resistance", 'Calculation Sheet'!$D$14="Constant Resistance + Current",'Calculation Sheet'!$D$14="Constant Resistance + Power", 'Calculation Sheet'!$D$14="Constant Resistance + Current + Power")),D223,0)+IF(AND('Calculation Sheet'!$D$13="NO",OR('Calculation Sheet'!$D$14="Constant Current", 'Calculation Sheet'!$D$14="Constant Resistance + Current",'Calculation Sheet'!$D$14="Constant Current + Power", 'Calculation Sheet'!$D$14="Constant Resistance + Current + Power")),E223,0)+IF(AND('Calculation Sheet'!$D$13="NO",OR('Calculation Sheet'!$D$14="Constant Power", 'Calculation Sheet'!$D$14="Constant Resistance + Power",'Calculation Sheet'!$D$14="Constant Current + Power", 'Calculation Sheet'!$D$14="Constant Resistance + Current + Power")),F223,0)</f>
        <v>32.15</v>
      </c>
      <c r="H223" s="34">
        <f>ROUND((12*'Calculation Sheet'!$D$24/(SQRT('SOA Verification'!B223*10^-3))),2)</f>
        <v>72.89</v>
      </c>
      <c r="I223" s="34">
        <f t="shared" si="6"/>
        <v>27.099999999999898</v>
      </c>
      <c r="K223" s="34">
        <f t="shared" si="7"/>
        <v>27.099999999999898</v>
      </c>
    </row>
    <row r="224" spans="2:11" x14ac:dyDescent="0.25">
      <c r="B224" s="34">
        <v>27.1999999999999</v>
      </c>
      <c r="C224" s="35">
        <f>ROUNDUP(('Calculation Sheet'!$D$9)^2*('Calculation Sheet'!$D$10*10^-6)/(2*10^-3*B224),2)</f>
        <v>32.03</v>
      </c>
      <c r="D22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24" s="34">
        <f>ROUNDUP(('Calculation Sheet'!$D$9*'Calculation Sheet'!$D$17*(0.5-('Calculation Sheet'!$D$18/'Calculation Sheet'!$D$9)+(0.5*(('Calculation Sheet'!$D$18^2)/('Calculation Sheet'!$D$9^2))))),2)</f>
        <v>1.84</v>
      </c>
      <c r="F224" s="34">
        <f>ROUNDUP(('Calculation Sheet'!$D$19*(LN('Calculation Sheet'!$D$9/'Calculation Sheet'!$D$20)-1+('Calculation Sheet'!$D$20/'Calculation Sheet'!$D$9))),2)</f>
        <v>3.53</v>
      </c>
      <c r="G224" s="36">
        <f>C224+IF(AND('Calculation Sheet'!$D$13="NO",OR('Calculation Sheet'!$D$14="Constant Resistance", 'Calculation Sheet'!$D$14="Constant Resistance + Current",'Calculation Sheet'!$D$14="Constant Resistance + Power", 'Calculation Sheet'!$D$14="Constant Resistance + Current + Power")),D224,0)+IF(AND('Calculation Sheet'!$D$13="NO",OR('Calculation Sheet'!$D$14="Constant Current", 'Calculation Sheet'!$D$14="Constant Resistance + Current",'Calculation Sheet'!$D$14="Constant Current + Power", 'Calculation Sheet'!$D$14="Constant Resistance + Current + Power")),E224,0)+IF(AND('Calculation Sheet'!$D$13="NO",OR('Calculation Sheet'!$D$14="Constant Power", 'Calculation Sheet'!$D$14="Constant Resistance + Power",'Calculation Sheet'!$D$14="Constant Current + Power", 'Calculation Sheet'!$D$14="Constant Resistance + Current + Power")),F224,0)</f>
        <v>32.03</v>
      </c>
      <c r="H224" s="34">
        <f>ROUND((12*'Calculation Sheet'!$D$24/(SQRT('SOA Verification'!B224*10^-3))),2)</f>
        <v>72.760000000000005</v>
      </c>
      <c r="I224" s="34">
        <f t="shared" si="6"/>
        <v>27.1999999999999</v>
      </c>
      <c r="K224" s="34">
        <f t="shared" si="7"/>
        <v>27.1999999999999</v>
      </c>
    </row>
    <row r="225" spans="2:11" x14ac:dyDescent="0.25">
      <c r="B225" s="34">
        <v>27.299999999999901</v>
      </c>
      <c r="C225" s="35">
        <f>ROUNDUP(('Calculation Sheet'!$D$9)^2*('Calculation Sheet'!$D$10*10^-6)/(2*10^-3*B225),2)</f>
        <v>31.92</v>
      </c>
      <c r="D22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25" s="34">
        <f>ROUNDUP(('Calculation Sheet'!$D$9*'Calculation Sheet'!$D$17*(0.5-('Calculation Sheet'!$D$18/'Calculation Sheet'!$D$9)+(0.5*(('Calculation Sheet'!$D$18^2)/('Calculation Sheet'!$D$9^2))))),2)</f>
        <v>1.84</v>
      </c>
      <c r="F225" s="34">
        <f>ROUNDUP(('Calculation Sheet'!$D$19*(LN('Calculation Sheet'!$D$9/'Calculation Sheet'!$D$20)-1+('Calculation Sheet'!$D$20/'Calculation Sheet'!$D$9))),2)</f>
        <v>3.53</v>
      </c>
      <c r="G225" s="36">
        <f>C225+IF(AND('Calculation Sheet'!$D$13="NO",OR('Calculation Sheet'!$D$14="Constant Resistance", 'Calculation Sheet'!$D$14="Constant Resistance + Current",'Calculation Sheet'!$D$14="Constant Resistance + Power", 'Calculation Sheet'!$D$14="Constant Resistance + Current + Power")),D225,0)+IF(AND('Calculation Sheet'!$D$13="NO",OR('Calculation Sheet'!$D$14="Constant Current", 'Calculation Sheet'!$D$14="Constant Resistance + Current",'Calculation Sheet'!$D$14="Constant Current + Power", 'Calculation Sheet'!$D$14="Constant Resistance + Current + Power")),E225,0)+IF(AND('Calculation Sheet'!$D$13="NO",OR('Calculation Sheet'!$D$14="Constant Power", 'Calculation Sheet'!$D$14="Constant Resistance + Power",'Calculation Sheet'!$D$14="Constant Current + Power", 'Calculation Sheet'!$D$14="Constant Resistance + Current + Power")),F225,0)</f>
        <v>31.92</v>
      </c>
      <c r="H225" s="34">
        <f>ROUND((12*'Calculation Sheet'!$D$24/(SQRT('SOA Verification'!B225*10^-3))),2)</f>
        <v>72.63</v>
      </c>
      <c r="I225" s="34">
        <f t="shared" si="6"/>
        <v>27.299999999999901</v>
      </c>
      <c r="K225" s="34">
        <f t="shared" si="7"/>
        <v>27.299999999999901</v>
      </c>
    </row>
    <row r="226" spans="2:11" x14ac:dyDescent="0.25">
      <c r="B226" s="34">
        <v>27.399999999999899</v>
      </c>
      <c r="C226" s="35">
        <f>ROUNDUP(('Calculation Sheet'!$D$9)^2*('Calculation Sheet'!$D$10*10^-6)/(2*10^-3*B226),2)</f>
        <v>31.8</v>
      </c>
      <c r="D22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26" s="34">
        <f>ROUNDUP(('Calculation Sheet'!$D$9*'Calculation Sheet'!$D$17*(0.5-('Calculation Sheet'!$D$18/'Calculation Sheet'!$D$9)+(0.5*(('Calculation Sheet'!$D$18^2)/('Calculation Sheet'!$D$9^2))))),2)</f>
        <v>1.84</v>
      </c>
      <c r="F226" s="34">
        <f>ROUNDUP(('Calculation Sheet'!$D$19*(LN('Calculation Sheet'!$D$9/'Calculation Sheet'!$D$20)-1+('Calculation Sheet'!$D$20/'Calculation Sheet'!$D$9))),2)</f>
        <v>3.53</v>
      </c>
      <c r="G226" s="36">
        <f>C226+IF(AND('Calculation Sheet'!$D$13="NO",OR('Calculation Sheet'!$D$14="Constant Resistance", 'Calculation Sheet'!$D$14="Constant Resistance + Current",'Calculation Sheet'!$D$14="Constant Resistance + Power", 'Calculation Sheet'!$D$14="Constant Resistance + Current + Power")),D226,0)+IF(AND('Calculation Sheet'!$D$13="NO",OR('Calculation Sheet'!$D$14="Constant Current", 'Calculation Sheet'!$D$14="Constant Resistance + Current",'Calculation Sheet'!$D$14="Constant Current + Power", 'Calculation Sheet'!$D$14="Constant Resistance + Current + Power")),E226,0)+IF(AND('Calculation Sheet'!$D$13="NO",OR('Calculation Sheet'!$D$14="Constant Power", 'Calculation Sheet'!$D$14="Constant Resistance + Power",'Calculation Sheet'!$D$14="Constant Current + Power", 'Calculation Sheet'!$D$14="Constant Resistance + Current + Power")),F226,0)</f>
        <v>31.8</v>
      </c>
      <c r="H226" s="34">
        <f>ROUND((12*'Calculation Sheet'!$D$24/(SQRT('SOA Verification'!B226*10^-3))),2)</f>
        <v>72.489999999999995</v>
      </c>
      <c r="I226" s="34">
        <f t="shared" si="6"/>
        <v>27.399999999999899</v>
      </c>
      <c r="K226" s="34">
        <f t="shared" si="7"/>
        <v>27.399999999999899</v>
      </c>
    </row>
    <row r="227" spans="2:11" x14ac:dyDescent="0.25">
      <c r="B227" s="34">
        <v>27.499999999999901</v>
      </c>
      <c r="C227" s="35">
        <f>ROUNDUP(('Calculation Sheet'!$D$9)^2*('Calculation Sheet'!$D$10*10^-6)/(2*10^-3*B227),2)</f>
        <v>31.69</v>
      </c>
      <c r="D22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27" s="34">
        <f>ROUNDUP(('Calculation Sheet'!$D$9*'Calculation Sheet'!$D$17*(0.5-('Calculation Sheet'!$D$18/'Calculation Sheet'!$D$9)+(0.5*(('Calculation Sheet'!$D$18^2)/('Calculation Sheet'!$D$9^2))))),2)</f>
        <v>1.84</v>
      </c>
      <c r="F227" s="34">
        <f>ROUNDUP(('Calculation Sheet'!$D$19*(LN('Calculation Sheet'!$D$9/'Calculation Sheet'!$D$20)-1+('Calculation Sheet'!$D$20/'Calculation Sheet'!$D$9))),2)</f>
        <v>3.53</v>
      </c>
      <c r="G227" s="36">
        <f>C227+IF(AND('Calculation Sheet'!$D$13="NO",OR('Calculation Sheet'!$D$14="Constant Resistance", 'Calculation Sheet'!$D$14="Constant Resistance + Current",'Calculation Sheet'!$D$14="Constant Resistance + Power", 'Calculation Sheet'!$D$14="Constant Resistance + Current + Power")),D227,0)+IF(AND('Calculation Sheet'!$D$13="NO",OR('Calculation Sheet'!$D$14="Constant Current", 'Calculation Sheet'!$D$14="Constant Resistance + Current",'Calculation Sheet'!$D$14="Constant Current + Power", 'Calculation Sheet'!$D$14="Constant Resistance + Current + Power")),E227,0)+IF(AND('Calculation Sheet'!$D$13="NO",OR('Calculation Sheet'!$D$14="Constant Power", 'Calculation Sheet'!$D$14="Constant Resistance + Power",'Calculation Sheet'!$D$14="Constant Current + Power", 'Calculation Sheet'!$D$14="Constant Resistance + Current + Power")),F227,0)</f>
        <v>31.69</v>
      </c>
      <c r="H227" s="34">
        <f>ROUND((12*'Calculation Sheet'!$D$24/(SQRT('SOA Verification'!B227*10^-3))),2)</f>
        <v>72.36</v>
      </c>
      <c r="I227" s="34">
        <f t="shared" si="6"/>
        <v>27.499999999999901</v>
      </c>
      <c r="K227" s="34">
        <f t="shared" si="7"/>
        <v>27.499999999999901</v>
      </c>
    </row>
    <row r="228" spans="2:11" x14ac:dyDescent="0.25">
      <c r="B228" s="34">
        <v>27.599999999999898</v>
      </c>
      <c r="C228" s="35">
        <f>ROUNDUP(('Calculation Sheet'!$D$9)^2*('Calculation Sheet'!$D$10*10^-6)/(2*10^-3*B228),2)</f>
        <v>31.57</v>
      </c>
      <c r="D22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28" s="34">
        <f>ROUNDUP(('Calculation Sheet'!$D$9*'Calculation Sheet'!$D$17*(0.5-('Calculation Sheet'!$D$18/'Calculation Sheet'!$D$9)+(0.5*(('Calculation Sheet'!$D$18^2)/('Calculation Sheet'!$D$9^2))))),2)</f>
        <v>1.84</v>
      </c>
      <c r="F228" s="34">
        <f>ROUNDUP(('Calculation Sheet'!$D$19*(LN('Calculation Sheet'!$D$9/'Calculation Sheet'!$D$20)-1+('Calculation Sheet'!$D$20/'Calculation Sheet'!$D$9))),2)</f>
        <v>3.53</v>
      </c>
      <c r="G228" s="36">
        <f>C228+IF(AND('Calculation Sheet'!$D$13="NO",OR('Calculation Sheet'!$D$14="Constant Resistance", 'Calculation Sheet'!$D$14="Constant Resistance + Current",'Calculation Sheet'!$D$14="Constant Resistance + Power", 'Calculation Sheet'!$D$14="Constant Resistance + Current + Power")),D228,0)+IF(AND('Calculation Sheet'!$D$13="NO",OR('Calculation Sheet'!$D$14="Constant Current", 'Calculation Sheet'!$D$14="Constant Resistance + Current",'Calculation Sheet'!$D$14="Constant Current + Power", 'Calculation Sheet'!$D$14="Constant Resistance + Current + Power")),E228,0)+IF(AND('Calculation Sheet'!$D$13="NO",OR('Calculation Sheet'!$D$14="Constant Power", 'Calculation Sheet'!$D$14="Constant Resistance + Power",'Calculation Sheet'!$D$14="Constant Current + Power", 'Calculation Sheet'!$D$14="Constant Resistance + Current + Power")),F228,0)</f>
        <v>31.57</v>
      </c>
      <c r="H228" s="34">
        <f>ROUND((12*'Calculation Sheet'!$D$24/(SQRT('SOA Verification'!B228*10^-3))),2)</f>
        <v>72.23</v>
      </c>
      <c r="I228" s="34">
        <f t="shared" si="6"/>
        <v>27.599999999999898</v>
      </c>
      <c r="K228" s="34">
        <f t="shared" si="7"/>
        <v>27.599999999999898</v>
      </c>
    </row>
    <row r="229" spans="2:11" x14ac:dyDescent="0.25">
      <c r="B229" s="34">
        <v>27.6999999999999</v>
      </c>
      <c r="C229" s="35">
        <f>ROUNDUP(('Calculation Sheet'!$D$9)^2*('Calculation Sheet'!$D$10*10^-6)/(2*10^-3*B229),2)</f>
        <v>31.46</v>
      </c>
      <c r="D22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29" s="34">
        <f>ROUNDUP(('Calculation Sheet'!$D$9*'Calculation Sheet'!$D$17*(0.5-('Calculation Sheet'!$D$18/'Calculation Sheet'!$D$9)+(0.5*(('Calculation Sheet'!$D$18^2)/('Calculation Sheet'!$D$9^2))))),2)</f>
        <v>1.84</v>
      </c>
      <c r="F229" s="34">
        <f>ROUNDUP(('Calculation Sheet'!$D$19*(LN('Calculation Sheet'!$D$9/'Calculation Sheet'!$D$20)-1+('Calculation Sheet'!$D$20/'Calculation Sheet'!$D$9))),2)</f>
        <v>3.53</v>
      </c>
      <c r="G229" s="36">
        <f>C229+IF(AND('Calculation Sheet'!$D$13="NO",OR('Calculation Sheet'!$D$14="Constant Resistance", 'Calculation Sheet'!$D$14="Constant Resistance + Current",'Calculation Sheet'!$D$14="Constant Resistance + Power", 'Calculation Sheet'!$D$14="Constant Resistance + Current + Power")),D229,0)+IF(AND('Calculation Sheet'!$D$13="NO",OR('Calculation Sheet'!$D$14="Constant Current", 'Calculation Sheet'!$D$14="Constant Resistance + Current",'Calculation Sheet'!$D$14="Constant Current + Power", 'Calculation Sheet'!$D$14="Constant Resistance + Current + Power")),E229,0)+IF(AND('Calculation Sheet'!$D$13="NO",OR('Calculation Sheet'!$D$14="Constant Power", 'Calculation Sheet'!$D$14="Constant Resistance + Power",'Calculation Sheet'!$D$14="Constant Current + Power", 'Calculation Sheet'!$D$14="Constant Resistance + Current + Power")),F229,0)</f>
        <v>31.46</v>
      </c>
      <c r="H229" s="34">
        <f>ROUND((12*'Calculation Sheet'!$D$24/(SQRT('SOA Verification'!B229*10^-3))),2)</f>
        <v>72.099999999999994</v>
      </c>
      <c r="I229" s="34">
        <f t="shared" si="6"/>
        <v>27.6999999999999</v>
      </c>
      <c r="K229" s="34">
        <f t="shared" si="7"/>
        <v>27.6999999999999</v>
      </c>
    </row>
    <row r="230" spans="2:11" x14ac:dyDescent="0.25">
      <c r="B230" s="34">
        <v>27.799999999999901</v>
      </c>
      <c r="C230" s="35">
        <f>ROUNDUP(('Calculation Sheet'!$D$9)^2*('Calculation Sheet'!$D$10*10^-6)/(2*10^-3*B230),2)</f>
        <v>31.34</v>
      </c>
      <c r="D23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30" s="34">
        <f>ROUNDUP(('Calculation Sheet'!$D$9*'Calculation Sheet'!$D$17*(0.5-('Calculation Sheet'!$D$18/'Calculation Sheet'!$D$9)+(0.5*(('Calculation Sheet'!$D$18^2)/('Calculation Sheet'!$D$9^2))))),2)</f>
        <v>1.84</v>
      </c>
      <c r="F230" s="34">
        <f>ROUNDUP(('Calculation Sheet'!$D$19*(LN('Calculation Sheet'!$D$9/'Calculation Sheet'!$D$20)-1+('Calculation Sheet'!$D$20/'Calculation Sheet'!$D$9))),2)</f>
        <v>3.53</v>
      </c>
      <c r="G230" s="36">
        <f>C230+IF(AND('Calculation Sheet'!$D$13="NO",OR('Calculation Sheet'!$D$14="Constant Resistance", 'Calculation Sheet'!$D$14="Constant Resistance + Current",'Calculation Sheet'!$D$14="Constant Resistance + Power", 'Calculation Sheet'!$D$14="Constant Resistance + Current + Power")),D230,0)+IF(AND('Calculation Sheet'!$D$13="NO",OR('Calculation Sheet'!$D$14="Constant Current", 'Calculation Sheet'!$D$14="Constant Resistance + Current",'Calculation Sheet'!$D$14="Constant Current + Power", 'Calculation Sheet'!$D$14="Constant Resistance + Current + Power")),E230,0)+IF(AND('Calculation Sheet'!$D$13="NO",OR('Calculation Sheet'!$D$14="Constant Power", 'Calculation Sheet'!$D$14="Constant Resistance + Power",'Calculation Sheet'!$D$14="Constant Current + Power", 'Calculation Sheet'!$D$14="Constant Resistance + Current + Power")),F230,0)</f>
        <v>31.34</v>
      </c>
      <c r="H230" s="34">
        <f>ROUND((12*'Calculation Sheet'!$D$24/(SQRT('SOA Verification'!B230*10^-3))),2)</f>
        <v>71.97</v>
      </c>
      <c r="I230" s="34">
        <f t="shared" si="6"/>
        <v>27.799999999999901</v>
      </c>
      <c r="K230" s="34">
        <f t="shared" si="7"/>
        <v>27.799999999999901</v>
      </c>
    </row>
    <row r="231" spans="2:11" x14ac:dyDescent="0.25">
      <c r="B231" s="34">
        <v>27.899999999999899</v>
      </c>
      <c r="C231" s="35">
        <f>ROUNDUP(('Calculation Sheet'!$D$9)^2*('Calculation Sheet'!$D$10*10^-6)/(2*10^-3*B231),2)</f>
        <v>31.23</v>
      </c>
      <c r="D23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31" s="34">
        <f>ROUNDUP(('Calculation Sheet'!$D$9*'Calculation Sheet'!$D$17*(0.5-('Calculation Sheet'!$D$18/'Calculation Sheet'!$D$9)+(0.5*(('Calculation Sheet'!$D$18^2)/('Calculation Sheet'!$D$9^2))))),2)</f>
        <v>1.84</v>
      </c>
      <c r="F231" s="34">
        <f>ROUNDUP(('Calculation Sheet'!$D$19*(LN('Calculation Sheet'!$D$9/'Calculation Sheet'!$D$20)-1+('Calculation Sheet'!$D$20/'Calculation Sheet'!$D$9))),2)</f>
        <v>3.53</v>
      </c>
      <c r="G231" s="36">
        <f>C231+IF(AND('Calculation Sheet'!$D$13="NO",OR('Calculation Sheet'!$D$14="Constant Resistance", 'Calculation Sheet'!$D$14="Constant Resistance + Current",'Calculation Sheet'!$D$14="Constant Resistance + Power", 'Calculation Sheet'!$D$14="Constant Resistance + Current + Power")),D231,0)+IF(AND('Calculation Sheet'!$D$13="NO",OR('Calculation Sheet'!$D$14="Constant Current", 'Calculation Sheet'!$D$14="Constant Resistance + Current",'Calculation Sheet'!$D$14="Constant Current + Power", 'Calculation Sheet'!$D$14="Constant Resistance + Current + Power")),E231,0)+IF(AND('Calculation Sheet'!$D$13="NO",OR('Calculation Sheet'!$D$14="Constant Power", 'Calculation Sheet'!$D$14="Constant Resistance + Power",'Calculation Sheet'!$D$14="Constant Current + Power", 'Calculation Sheet'!$D$14="Constant Resistance + Current + Power")),F231,0)</f>
        <v>31.23</v>
      </c>
      <c r="H231" s="34">
        <f>ROUND((12*'Calculation Sheet'!$D$24/(SQRT('SOA Verification'!B231*10^-3))),2)</f>
        <v>71.84</v>
      </c>
      <c r="I231" s="34">
        <f t="shared" si="6"/>
        <v>27.899999999999899</v>
      </c>
      <c r="K231" s="34">
        <f t="shared" si="7"/>
        <v>27.899999999999899</v>
      </c>
    </row>
    <row r="232" spans="2:11" x14ac:dyDescent="0.25">
      <c r="B232" s="34">
        <v>27.999999999999901</v>
      </c>
      <c r="C232" s="35">
        <f>ROUNDUP(('Calculation Sheet'!$D$9)^2*('Calculation Sheet'!$D$10*10^-6)/(2*10^-3*B232),2)</f>
        <v>31.12</v>
      </c>
      <c r="D23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32" s="34">
        <f>ROUNDUP(('Calculation Sheet'!$D$9*'Calculation Sheet'!$D$17*(0.5-('Calculation Sheet'!$D$18/'Calculation Sheet'!$D$9)+(0.5*(('Calculation Sheet'!$D$18^2)/('Calculation Sheet'!$D$9^2))))),2)</f>
        <v>1.84</v>
      </c>
      <c r="F232" s="34">
        <f>ROUNDUP(('Calculation Sheet'!$D$19*(LN('Calculation Sheet'!$D$9/'Calculation Sheet'!$D$20)-1+('Calculation Sheet'!$D$20/'Calculation Sheet'!$D$9))),2)</f>
        <v>3.53</v>
      </c>
      <c r="G232" s="36">
        <f>C232+IF(AND('Calculation Sheet'!$D$13="NO",OR('Calculation Sheet'!$D$14="Constant Resistance", 'Calculation Sheet'!$D$14="Constant Resistance + Current",'Calculation Sheet'!$D$14="Constant Resistance + Power", 'Calculation Sheet'!$D$14="Constant Resistance + Current + Power")),D232,0)+IF(AND('Calculation Sheet'!$D$13="NO",OR('Calculation Sheet'!$D$14="Constant Current", 'Calculation Sheet'!$D$14="Constant Resistance + Current",'Calculation Sheet'!$D$14="Constant Current + Power", 'Calculation Sheet'!$D$14="Constant Resistance + Current + Power")),E232,0)+IF(AND('Calculation Sheet'!$D$13="NO",OR('Calculation Sheet'!$D$14="Constant Power", 'Calculation Sheet'!$D$14="Constant Resistance + Power",'Calculation Sheet'!$D$14="Constant Current + Power", 'Calculation Sheet'!$D$14="Constant Resistance + Current + Power")),F232,0)</f>
        <v>31.12</v>
      </c>
      <c r="H232" s="34">
        <f>ROUND((12*'Calculation Sheet'!$D$24/(SQRT('SOA Verification'!B232*10^-3))),2)</f>
        <v>71.709999999999994</v>
      </c>
      <c r="I232" s="34">
        <f t="shared" si="6"/>
        <v>27.999999999999901</v>
      </c>
      <c r="K232" s="34">
        <f t="shared" si="7"/>
        <v>27.999999999999901</v>
      </c>
    </row>
    <row r="233" spans="2:11" x14ac:dyDescent="0.25">
      <c r="B233" s="34">
        <v>28.099999999999898</v>
      </c>
      <c r="C233" s="35">
        <f>ROUNDUP(('Calculation Sheet'!$D$9)^2*('Calculation Sheet'!$D$10*10^-6)/(2*10^-3*B233),2)</f>
        <v>31.01</v>
      </c>
      <c r="D23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33" s="34">
        <f>ROUNDUP(('Calculation Sheet'!$D$9*'Calculation Sheet'!$D$17*(0.5-('Calculation Sheet'!$D$18/'Calculation Sheet'!$D$9)+(0.5*(('Calculation Sheet'!$D$18^2)/('Calculation Sheet'!$D$9^2))))),2)</f>
        <v>1.84</v>
      </c>
      <c r="F233" s="34">
        <f>ROUNDUP(('Calculation Sheet'!$D$19*(LN('Calculation Sheet'!$D$9/'Calculation Sheet'!$D$20)-1+('Calculation Sheet'!$D$20/'Calculation Sheet'!$D$9))),2)</f>
        <v>3.53</v>
      </c>
      <c r="G233" s="36">
        <f>C233+IF(AND('Calculation Sheet'!$D$13="NO",OR('Calculation Sheet'!$D$14="Constant Resistance", 'Calculation Sheet'!$D$14="Constant Resistance + Current",'Calculation Sheet'!$D$14="Constant Resistance + Power", 'Calculation Sheet'!$D$14="Constant Resistance + Current + Power")),D233,0)+IF(AND('Calculation Sheet'!$D$13="NO",OR('Calculation Sheet'!$D$14="Constant Current", 'Calculation Sheet'!$D$14="Constant Resistance + Current",'Calculation Sheet'!$D$14="Constant Current + Power", 'Calculation Sheet'!$D$14="Constant Resistance + Current + Power")),E233,0)+IF(AND('Calculation Sheet'!$D$13="NO",OR('Calculation Sheet'!$D$14="Constant Power", 'Calculation Sheet'!$D$14="Constant Resistance + Power",'Calculation Sheet'!$D$14="Constant Current + Power", 'Calculation Sheet'!$D$14="Constant Resistance + Current + Power")),F233,0)</f>
        <v>31.01</v>
      </c>
      <c r="H233" s="34">
        <f>ROUND((12*'Calculation Sheet'!$D$24/(SQRT('SOA Verification'!B233*10^-3))),2)</f>
        <v>71.59</v>
      </c>
      <c r="I233" s="34">
        <f t="shared" si="6"/>
        <v>28.099999999999898</v>
      </c>
      <c r="K233" s="34">
        <f t="shared" si="7"/>
        <v>28.099999999999898</v>
      </c>
    </row>
    <row r="234" spans="2:11" x14ac:dyDescent="0.25">
      <c r="B234" s="34">
        <v>28.1999999999999</v>
      </c>
      <c r="C234" s="35">
        <f>ROUNDUP(('Calculation Sheet'!$D$9)^2*('Calculation Sheet'!$D$10*10^-6)/(2*10^-3*B234),2)</f>
        <v>30.900000000000002</v>
      </c>
      <c r="D23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34" s="34">
        <f>ROUNDUP(('Calculation Sheet'!$D$9*'Calculation Sheet'!$D$17*(0.5-('Calculation Sheet'!$D$18/'Calculation Sheet'!$D$9)+(0.5*(('Calculation Sheet'!$D$18^2)/('Calculation Sheet'!$D$9^2))))),2)</f>
        <v>1.84</v>
      </c>
      <c r="F234" s="34">
        <f>ROUNDUP(('Calculation Sheet'!$D$19*(LN('Calculation Sheet'!$D$9/'Calculation Sheet'!$D$20)-1+('Calculation Sheet'!$D$20/'Calculation Sheet'!$D$9))),2)</f>
        <v>3.53</v>
      </c>
      <c r="G234" s="36">
        <f>C234+IF(AND('Calculation Sheet'!$D$13="NO",OR('Calculation Sheet'!$D$14="Constant Resistance", 'Calculation Sheet'!$D$14="Constant Resistance + Current",'Calculation Sheet'!$D$14="Constant Resistance + Power", 'Calculation Sheet'!$D$14="Constant Resistance + Current + Power")),D234,0)+IF(AND('Calculation Sheet'!$D$13="NO",OR('Calculation Sheet'!$D$14="Constant Current", 'Calculation Sheet'!$D$14="Constant Resistance + Current",'Calculation Sheet'!$D$14="Constant Current + Power", 'Calculation Sheet'!$D$14="Constant Resistance + Current + Power")),E234,0)+IF(AND('Calculation Sheet'!$D$13="NO",OR('Calculation Sheet'!$D$14="Constant Power", 'Calculation Sheet'!$D$14="Constant Resistance + Power",'Calculation Sheet'!$D$14="Constant Current + Power", 'Calculation Sheet'!$D$14="Constant Resistance + Current + Power")),F234,0)</f>
        <v>30.900000000000002</v>
      </c>
      <c r="H234" s="34">
        <f>ROUND((12*'Calculation Sheet'!$D$24/(SQRT('SOA Verification'!B234*10^-3))),2)</f>
        <v>71.459999999999994</v>
      </c>
      <c r="I234" s="34">
        <f t="shared" si="6"/>
        <v>28.1999999999999</v>
      </c>
      <c r="K234" s="34">
        <f t="shared" si="7"/>
        <v>28.1999999999999</v>
      </c>
    </row>
    <row r="235" spans="2:11" x14ac:dyDescent="0.25">
      <c r="B235" s="34">
        <v>28.299999999999901</v>
      </c>
      <c r="C235" s="35">
        <f>ROUNDUP(('Calculation Sheet'!$D$9)^2*('Calculation Sheet'!$D$10*10^-6)/(2*10^-3*B235),2)</f>
        <v>30.790000000000003</v>
      </c>
      <c r="D23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35" s="34">
        <f>ROUNDUP(('Calculation Sheet'!$D$9*'Calculation Sheet'!$D$17*(0.5-('Calculation Sheet'!$D$18/'Calculation Sheet'!$D$9)+(0.5*(('Calculation Sheet'!$D$18^2)/('Calculation Sheet'!$D$9^2))))),2)</f>
        <v>1.84</v>
      </c>
      <c r="F235" s="34">
        <f>ROUNDUP(('Calculation Sheet'!$D$19*(LN('Calculation Sheet'!$D$9/'Calculation Sheet'!$D$20)-1+('Calculation Sheet'!$D$20/'Calculation Sheet'!$D$9))),2)</f>
        <v>3.53</v>
      </c>
      <c r="G235" s="36">
        <f>C235+IF(AND('Calculation Sheet'!$D$13="NO",OR('Calculation Sheet'!$D$14="Constant Resistance", 'Calculation Sheet'!$D$14="Constant Resistance + Current",'Calculation Sheet'!$D$14="Constant Resistance + Power", 'Calculation Sheet'!$D$14="Constant Resistance + Current + Power")),D235,0)+IF(AND('Calculation Sheet'!$D$13="NO",OR('Calculation Sheet'!$D$14="Constant Current", 'Calculation Sheet'!$D$14="Constant Resistance + Current",'Calculation Sheet'!$D$14="Constant Current + Power", 'Calculation Sheet'!$D$14="Constant Resistance + Current + Power")),E235,0)+IF(AND('Calculation Sheet'!$D$13="NO",OR('Calculation Sheet'!$D$14="Constant Power", 'Calculation Sheet'!$D$14="Constant Resistance + Power",'Calculation Sheet'!$D$14="Constant Current + Power", 'Calculation Sheet'!$D$14="Constant Resistance + Current + Power")),F235,0)</f>
        <v>30.790000000000003</v>
      </c>
      <c r="H235" s="34">
        <f>ROUND((12*'Calculation Sheet'!$D$24/(SQRT('SOA Verification'!B235*10^-3))),2)</f>
        <v>71.33</v>
      </c>
      <c r="I235" s="34">
        <f t="shared" si="6"/>
        <v>28.299999999999901</v>
      </c>
      <c r="K235" s="34">
        <f t="shared" si="7"/>
        <v>28.299999999999901</v>
      </c>
    </row>
    <row r="236" spans="2:11" x14ac:dyDescent="0.25">
      <c r="B236" s="34">
        <v>28.399999999999899</v>
      </c>
      <c r="C236" s="35">
        <f>ROUNDUP(('Calculation Sheet'!$D$9)^2*('Calculation Sheet'!$D$10*10^-6)/(2*10^-3*B236),2)</f>
        <v>30.680000000000003</v>
      </c>
      <c r="D23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36" s="34">
        <f>ROUNDUP(('Calculation Sheet'!$D$9*'Calculation Sheet'!$D$17*(0.5-('Calculation Sheet'!$D$18/'Calculation Sheet'!$D$9)+(0.5*(('Calculation Sheet'!$D$18^2)/('Calculation Sheet'!$D$9^2))))),2)</f>
        <v>1.84</v>
      </c>
      <c r="F236" s="34">
        <f>ROUNDUP(('Calculation Sheet'!$D$19*(LN('Calculation Sheet'!$D$9/'Calculation Sheet'!$D$20)-1+('Calculation Sheet'!$D$20/'Calculation Sheet'!$D$9))),2)</f>
        <v>3.53</v>
      </c>
      <c r="G236" s="36">
        <f>C236+IF(AND('Calculation Sheet'!$D$13="NO",OR('Calculation Sheet'!$D$14="Constant Resistance", 'Calculation Sheet'!$D$14="Constant Resistance + Current",'Calculation Sheet'!$D$14="Constant Resistance + Power", 'Calculation Sheet'!$D$14="Constant Resistance + Current + Power")),D236,0)+IF(AND('Calculation Sheet'!$D$13="NO",OR('Calculation Sheet'!$D$14="Constant Current", 'Calculation Sheet'!$D$14="Constant Resistance + Current",'Calculation Sheet'!$D$14="Constant Current + Power", 'Calculation Sheet'!$D$14="Constant Resistance + Current + Power")),E236,0)+IF(AND('Calculation Sheet'!$D$13="NO",OR('Calculation Sheet'!$D$14="Constant Power", 'Calculation Sheet'!$D$14="Constant Resistance + Power",'Calculation Sheet'!$D$14="Constant Current + Power", 'Calculation Sheet'!$D$14="Constant Resistance + Current + Power")),F236,0)</f>
        <v>30.680000000000003</v>
      </c>
      <c r="H236" s="34">
        <f>ROUND((12*'Calculation Sheet'!$D$24/(SQRT('SOA Verification'!B236*10^-3))),2)</f>
        <v>71.209999999999994</v>
      </c>
      <c r="I236" s="34">
        <f t="shared" si="6"/>
        <v>28.399999999999899</v>
      </c>
      <c r="K236" s="34">
        <f t="shared" si="7"/>
        <v>28.399999999999899</v>
      </c>
    </row>
    <row r="237" spans="2:11" x14ac:dyDescent="0.25">
      <c r="B237" s="34">
        <v>28.499999999999901</v>
      </c>
      <c r="C237" s="35">
        <f>ROUNDUP(('Calculation Sheet'!$D$9)^2*('Calculation Sheet'!$D$10*10^-6)/(2*10^-3*B237),2)</f>
        <v>30.57</v>
      </c>
      <c r="D23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37" s="34">
        <f>ROUNDUP(('Calculation Sheet'!$D$9*'Calculation Sheet'!$D$17*(0.5-('Calculation Sheet'!$D$18/'Calculation Sheet'!$D$9)+(0.5*(('Calculation Sheet'!$D$18^2)/('Calculation Sheet'!$D$9^2))))),2)</f>
        <v>1.84</v>
      </c>
      <c r="F237" s="34">
        <f>ROUNDUP(('Calculation Sheet'!$D$19*(LN('Calculation Sheet'!$D$9/'Calculation Sheet'!$D$20)-1+('Calculation Sheet'!$D$20/'Calculation Sheet'!$D$9))),2)</f>
        <v>3.53</v>
      </c>
      <c r="G237" s="36">
        <f>C237+IF(AND('Calculation Sheet'!$D$13="NO",OR('Calculation Sheet'!$D$14="Constant Resistance", 'Calculation Sheet'!$D$14="Constant Resistance + Current",'Calculation Sheet'!$D$14="Constant Resistance + Power", 'Calculation Sheet'!$D$14="Constant Resistance + Current + Power")),D237,0)+IF(AND('Calculation Sheet'!$D$13="NO",OR('Calculation Sheet'!$D$14="Constant Current", 'Calculation Sheet'!$D$14="Constant Resistance + Current",'Calculation Sheet'!$D$14="Constant Current + Power", 'Calculation Sheet'!$D$14="Constant Resistance + Current + Power")),E237,0)+IF(AND('Calculation Sheet'!$D$13="NO",OR('Calculation Sheet'!$D$14="Constant Power", 'Calculation Sheet'!$D$14="Constant Resistance + Power",'Calculation Sheet'!$D$14="Constant Current + Power", 'Calculation Sheet'!$D$14="Constant Resistance + Current + Power")),F237,0)</f>
        <v>30.57</v>
      </c>
      <c r="H237" s="34">
        <f>ROUND((12*'Calculation Sheet'!$D$24/(SQRT('SOA Verification'!B237*10^-3))),2)</f>
        <v>71.08</v>
      </c>
      <c r="I237" s="34">
        <f t="shared" si="6"/>
        <v>28.499999999999901</v>
      </c>
      <c r="K237" s="34">
        <f t="shared" si="7"/>
        <v>28.499999999999901</v>
      </c>
    </row>
    <row r="238" spans="2:11" x14ac:dyDescent="0.25">
      <c r="B238" s="34">
        <v>28.599999999999898</v>
      </c>
      <c r="C238" s="35">
        <f>ROUNDUP(('Calculation Sheet'!$D$9)^2*('Calculation Sheet'!$D$10*10^-6)/(2*10^-3*B238),2)</f>
        <v>30.470000000000002</v>
      </c>
      <c r="D23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38" s="34">
        <f>ROUNDUP(('Calculation Sheet'!$D$9*'Calculation Sheet'!$D$17*(0.5-('Calculation Sheet'!$D$18/'Calculation Sheet'!$D$9)+(0.5*(('Calculation Sheet'!$D$18^2)/('Calculation Sheet'!$D$9^2))))),2)</f>
        <v>1.84</v>
      </c>
      <c r="F238" s="34">
        <f>ROUNDUP(('Calculation Sheet'!$D$19*(LN('Calculation Sheet'!$D$9/'Calculation Sheet'!$D$20)-1+('Calculation Sheet'!$D$20/'Calculation Sheet'!$D$9))),2)</f>
        <v>3.53</v>
      </c>
      <c r="G238" s="36">
        <f>C238+IF(AND('Calculation Sheet'!$D$13="NO",OR('Calculation Sheet'!$D$14="Constant Resistance", 'Calculation Sheet'!$D$14="Constant Resistance + Current",'Calculation Sheet'!$D$14="Constant Resistance + Power", 'Calculation Sheet'!$D$14="Constant Resistance + Current + Power")),D238,0)+IF(AND('Calculation Sheet'!$D$13="NO",OR('Calculation Sheet'!$D$14="Constant Current", 'Calculation Sheet'!$D$14="Constant Resistance + Current",'Calculation Sheet'!$D$14="Constant Current + Power", 'Calculation Sheet'!$D$14="Constant Resistance + Current + Power")),E238,0)+IF(AND('Calculation Sheet'!$D$13="NO",OR('Calculation Sheet'!$D$14="Constant Power", 'Calculation Sheet'!$D$14="Constant Resistance + Power",'Calculation Sheet'!$D$14="Constant Current + Power", 'Calculation Sheet'!$D$14="Constant Resistance + Current + Power")),F238,0)</f>
        <v>30.470000000000002</v>
      </c>
      <c r="H238" s="34">
        <f>ROUND((12*'Calculation Sheet'!$D$24/(SQRT('SOA Verification'!B238*10^-3))),2)</f>
        <v>70.959999999999994</v>
      </c>
      <c r="I238" s="34">
        <f t="shared" si="6"/>
        <v>28.599999999999898</v>
      </c>
      <c r="K238" s="34">
        <f t="shared" si="7"/>
        <v>28.599999999999898</v>
      </c>
    </row>
    <row r="239" spans="2:11" x14ac:dyDescent="0.25">
      <c r="B239" s="34">
        <v>28.6999999999999</v>
      </c>
      <c r="C239" s="35">
        <f>ROUNDUP(('Calculation Sheet'!$D$9)^2*('Calculation Sheet'!$D$10*10^-6)/(2*10^-3*B239),2)</f>
        <v>30.360000000000003</v>
      </c>
      <c r="D23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39" s="34">
        <f>ROUNDUP(('Calculation Sheet'!$D$9*'Calculation Sheet'!$D$17*(0.5-('Calculation Sheet'!$D$18/'Calculation Sheet'!$D$9)+(0.5*(('Calculation Sheet'!$D$18^2)/('Calculation Sheet'!$D$9^2))))),2)</f>
        <v>1.84</v>
      </c>
      <c r="F239" s="34">
        <f>ROUNDUP(('Calculation Sheet'!$D$19*(LN('Calculation Sheet'!$D$9/'Calculation Sheet'!$D$20)-1+('Calculation Sheet'!$D$20/'Calculation Sheet'!$D$9))),2)</f>
        <v>3.53</v>
      </c>
      <c r="G239" s="36">
        <f>C239+IF(AND('Calculation Sheet'!$D$13="NO",OR('Calculation Sheet'!$D$14="Constant Resistance", 'Calculation Sheet'!$D$14="Constant Resistance + Current",'Calculation Sheet'!$D$14="Constant Resistance + Power", 'Calculation Sheet'!$D$14="Constant Resistance + Current + Power")),D239,0)+IF(AND('Calculation Sheet'!$D$13="NO",OR('Calculation Sheet'!$D$14="Constant Current", 'Calculation Sheet'!$D$14="Constant Resistance + Current",'Calculation Sheet'!$D$14="Constant Current + Power", 'Calculation Sheet'!$D$14="Constant Resistance + Current + Power")),E239,0)+IF(AND('Calculation Sheet'!$D$13="NO",OR('Calculation Sheet'!$D$14="Constant Power", 'Calculation Sheet'!$D$14="Constant Resistance + Power",'Calculation Sheet'!$D$14="Constant Current + Power", 'Calculation Sheet'!$D$14="Constant Resistance + Current + Power")),F239,0)</f>
        <v>30.360000000000003</v>
      </c>
      <c r="H239" s="34">
        <f>ROUND((12*'Calculation Sheet'!$D$24/(SQRT('SOA Verification'!B239*10^-3))),2)</f>
        <v>70.83</v>
      </c>
      <c r="I239" s="34">
        <f t="shared" si="6"/>
        <v>28.6999999999999</v>
      </c>
      <c r="K239" s="34">
        <f t="shared" si="7"/>
        <v>28.6999999999999</v>
      </c>
    </row>
    <row r="240" spans="2:11" x14ac:dyDescent="0.25">
      <c r="B240" s="34">
        <v>28.799999999999901</v>
      </c>
      <c r="C240" s="35">
        <f>ROUNDUP(('Calculation Sheet'!$D$9)^2*('Calculation Sheet'!$D$10*10^-6)/(2*10^-3*B240),2)</f>
        <v>30.26</v>
      </c>
      <c r="D24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40" s="34">
        <f>ROUNDUP(('Calculation Sheet'!$D$9*'Calculation Sheet'!$D$17*(0.5-('Calculation Sheet'!$D$18/'Calculation Sheet'!$D$9)+(0.5*(('Calculation Sheet'!$D$18^2)/('Calculation Sheet'!$D$9^2))))),2)</f>
        <v>1.84</v>
      </c>
      <c r="F240" s="34">
        <f>ROUNDUP(('Calculation Sheet'!$D$19*(LN('Calculation Sheet'!$D$9/'Calculation Sheet'!$D$20)-1+('Calculation Sheet'!$D$20/'Calculation Sheet'!$D$9))),2)</f>
        <v>3.53</v>
      </c>
      <c r="G240" s="36">
        <f>C240+IF(AND('Calculation Sheet'!$D$13="NO",OR('Calculation Sheet'!$D$14="Constant Resistance", 'Calculation Sheet'!$D$14="Constant Resistance + Current",'Calculation Sheet'!$D$14="Constant Resistance + Power", 'Calculation Sheet'!$D$14="Constant Resistance + Current + Power")),D240,0)+IF(AND('Calculation Sheet'!$D$13="NO",OR('Calculation Sheet'!$D$14="Constant Current", 'Calculation Sheet'!$D$14="Constant Resistance + Current",'Calculation Sheet'!$D$14="Constant Current + Power", 'Calculation Sheet'!$D$14="Constant Resistance + Current + Power")),E240,0)+IF(AND('Calculation Sheet'!$D$13="NO",OR('Calculation Sheet'!$D$14="Constant Power", 'Calculation Sheet'!$D$14="Constant Resistance + Power",'Calculation Sheet'!$D$14="Constant Current + Power", 'Calculation Sheet'!$D$14="Constant Resistance + Current + Power")),F240,0)</f>
        <v>30.26</v>
      </c>
      <c r="H240" s="34">
        <f>ROUND((12*'Calculation Sheet'!$D$24/(SQRT('SOA Verification'!B240*10^-3))),2)</f>
        <v>70.709999999999994</v>
      </c>
      <c r="I240" s="34">
        <f t="shared" si="6"/>
        <v>28.799999999999901</v>
      </c>
      <c r="K240" s="34">
        <f t="shared" si="7"/>
        <v>28.799999999999901</v>
      </c>
    </row>
    <row r="241" spans="2:11" x14ac:dyDescent="0.25">
      <c r="B241" s="34">
        <v>28.899999999999899</v>
      </c>
      <c r="C241" s="35">
        <f>ROUNDUP(('Calculation Sheet'!$D$9)^2*('Calculation Sheet'!$D$10*10^-6)/(2*10^-3*B241),2)</f>
        <v>30.150000000000002</v>
      </c>
      <c r="D24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41" s="34">
        <f>ROUNDUP(('Calculation Sheet'!$D$9*'Calculation Sheet'!$D$17*(0.5-('Calculation Sheet'!$D$18/'Calculation Sheet'!$D$9)+(0.5*(('Calculation Sheet'!$D$18^2)/('Calculation Sheet'!$D$9^2))))),2)</f>
        <v>1.84</v>
      </c>
      <c r="F241" s="34">
        <f>ROUNDUP(('Calculation Sheet'!$D$19*(LN('Calculation Sheet'!$D$9/'Calculation Sheet'!$D$20)-1+('Calculation Sheet'!$D$20/'Calculation Sheet'!$D$9))),2)</f>
        <v>3.53</v>
      </c>
      <c r="G241" s="36">
        <f>C241+IF(AND('Calculation Sheet'!$D$13="NO",OR('Calculation Sheet'!$D$14="Constant Resistance", 'Calculation Sheet'!$D$14="Constant Resistance + Current",'Calculation Sheet'!$D$14="Constant Resistance + Power", 'Calculation Sheet'!$D$14="Constant Resistance + Current + Power")),D241,0)+IF(AND('Calculation Sheet'!$D$13="NO",OR('Calculation Sheet'!$D$14="Constant Current", 'Calculation Sheet'!$D$14="Constant Resistance + Current",'Calculation Sheet'!$D$14="Constant Current + Power", 'Calculation Sheet'!$D$14="Constant Resistance + Current + Power")),E241,0)+IF(AND('Calculation Sheet'!$D$13="NO",OR('Calculation Sheet'!$D$14="Constant Power", 'Calculation Sheet'!$D$14="Constant Resistance + Power",'Calculation Sheet'!$D$14="Constant Current + Power", 'Calculation Sheet'!$D$14="Constant Resistance + Current + Power")),F241,0)</f>
        <v>30.150000000000002</v>
      </c>
      <c r="H241" s="34">
        <f>ROUND((12*'Calculation Sheet'!$D$24/(SQRT('SOA Verification'!B241*10^-3))),2)</f>
        <v>70.59</v>
      </c>
      <c r="I241" s="34">
        <f t="shared" si="6"/>
        <v>28.899999999999899</v>
      </c>
      <c r="K241" s="34">
        <f t="shared" si="7"/>
        <v>28.899999999999899</v>
      </c>
    </row>
    <row r="242" spans="2:11" x14ac:dyDescent="0.25">
      <c r="B242" s="34">
        <v>28.999999999999901</v>
      </c>
      <c r="C242" s="35">
        <f>ROUNDUP(('Calculation Sheet'!$D$9)^2*('Calculation Sheet'!$D$10*10^-6)/(2*10^-3*B242),2)</f>
        <v>30.05</v>
      </c>
      <c r="D24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42" s="34">
        <f>ROUNDUP(('Calculation Sheet'!$D$9*'Calculation Sheet'!$D$17*(0.5-('Calculation Sheet'!$D$18/'Calculation Sheet'!$D$9)+(0.5*(('Calculation Sheet'!$D$18^2)/('Calculation Sheet'!$D$9^2))))),2)</f>
        <v>1.84</v>
      </c>
      <c r="F242" s="34">
        <f>ROUNDUP(('Calculation Sheet'!$D$19*(LN('Calculation Sheet'!$D$9/'Calculation Sheet'!$D$20)-1+('Calculation Sheet'!$D$20/'Calculation Sheet'!$D$9))),2)</f>
        <v>3.53</v>
      </c>
      <c r="G242" s="36">
        <f>C242+IF(AND('Calculation Sheet'!$D$13="NO",OR('Calculation Sheet'!$D$14="Constant Resistance", 'Calculation Sheet'!$D$14="Constant Resistance + Current",'Calculation Sheet'!$D$14="Constant Resistance + Power", 'Calculation Sheet'!$D$14="Constant Resistance + Current + Power")),D242,0)+IF(AND('Calculation Sheet'!$D$13="NO",OR('Calculation Sheet'!$D$14="Constant Current", 'Calculation Sheet'!$D$14="Constant Resistance + Current",'Calculation Sheet'!$D$14="Constant Current + Power", 'Calculation Sheet'!$D$14="Constant Resistance + Current + Power")),E242,0)+IF(AND('Calculation Sheet'!$D$13="NO",OR('Calculation Sheet'!$D$14="Constant Power", 'Calculation Sheet'!$D$14="Constant Resistance + Power",'Calculation Sheet'!$D$14="Constant Current + Power", 'Calculation Sheet'!$D$14="Constant Resistance + Current + Power")),F242,0)</f>
        <v>30.05</v>
      </c>
      <c r="H242" s="34">
        <f>ROUND((12*'Calculation Sheet'!$D$24/(SQRT('SOA Verification'!B242*10^-3))),2)</f>
        <v>70.47</v>
      </c>
      <c r="I242" s="34">
        <f t="shared" si="6"/>
        <v>28.999999999999901</v>
      </c>
      <c r="K242" s="34">
        <f t="shared" si="7"/>
        <v>28.999999999999901</v>
      </c>
    </row>
    <row r="243" spans="2:11" x14ac:dyDescent="0.25">
      <c r="B243" s="34">
        <v>29.099999999999898</v>
      </c>
      <c r="C243" s="35">
        <f>ROUNDUP(('Calculation Sheet'!$D$9)^2*('Calculation Sheet'!$D$10*10^-6)/(2*10^-3*B243),2)</f>
        <v>29.94</v>
      </c>
      <c r="D24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43" s="34">
        <f>ROUNDUP(('Calculation Sheet'!$D$9*'Calculation Sheet'!$D$17*(0.5-('Calculation Sheet'!$D$18/'Calculation Sheet'!$D$9)+(0.5*(('Calculation Sheet'!$D$18^2)/('Calculation Sheet'!$D$9^2))))),2)</f>
        <v>1.84</v>
      </c>
      <c r="F243" s="34">
        <f>ROUNDUP(('Calculation Sheet'!$D$19*(LN('Calculation Sheet'!$D$9/'Calculation Sheet'!$D$20)-1+('Calculation Sheet'!$D$20/'Calculation Sheet'!$D$9))),2)</f>
        <v>3.53</v>
      </c>
      <c r="G243" s="36">
        <f>C243+IF(AND('Calculation Sheet'!$D$13="NO",OR('Calculation Sheet'!$D$14="Constant Resistance", 'Calculation Sheet'!$D$14="Constant Resistance + Current",'Calculation Sheet'!$D$14="Constant Resistance + Power", 'Calculation Sheet'!$D$14="Constant Resistance + Current + Power")),D243,0)+IF(AND('Calculation Sheet'!$D$13="NO",OR('Calculation Sheet'!$D$14="Constant Current", 'Calculation Sheet'!$D$14="Constant Resistance + Current",'Calculation Sheet'!$D$14="Constant Current + Power", 'Calculation Sheet'!$D$14="Constant Resistance + Current + Power")),E243,0)+IF(AND('Calculation Sheet'!$D$13="NO",OR('Calculation Sheet'!$D$14="Constant Power", 'Calculation Sheet'!$D$14="Constant Resistance + Power",'Calculation Sheet'!$D$14="Constant Current + Power", 'Calculation Sheet'!$D$14="Constant Resistance + Current + Power")),F243,0)</f>
        <v>29.94</v>
      </c>
      <c r="H243" s="34">
        <f>ROUND((12*'Calculation Sheet'!$D$24/(SQRT('SOA Verification'!B243*10^-3))),2)</f>
        <v>70.349999999999994</v>
      </c>
      <c r="I243" s="34">
        <f t="shared" si="6"/>
        <v>29.099999999999898</v>
      </c>
      <c r="K243" s="34">
        <f t="shared" si="7"/>
        <v>29.099999999999898</v>
      </c>
    </row>
    <row r="244" spans="2:11" x14ac:dyDescent="0.25">
      <c r="B244" s="34">
        <v>29.1999999999999</v>
      </c>
      <c r="C244" s="35">
        <f>ROUNDUP(('Calculation Sheet'!$D$9)^2*('Calculation Sheet'!$D$10*10^-6)/(2*10^-3*B244),2)</f>
        <v>29.84</v>
      </c>
      <c r="D24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44" s="34">
        <f>ROUNDUP(('Calculation Sheet'!$D$9*'Calculation Sheet'!$D$17*(0.5-('Calculation Sheet'!$D$18/'Calculation Sheet'!$D$9)+(0.5*(('Calculation Sheet'!$D$18^2)/('Calculation Sheet'!$D$9^2))))),2)</f>
        <v>1.84</v>
      </c>
      <c r="F244" s="34">
        <f>ROUNDUP(('Calculation Sheet'!$D$19*(LN('Calculation Sheet'!$D$9/'Calculation Sheet'!$D$20)-1+('Calculation Sheet'!$D$20/'Calculation Sheet'!$D$9))),2)</f>
        <v>3.53</v>
      </c>
      <c r="G244" s="36">
        <f>C244+IF(AND('Calculation Sheet'!$D$13="NO",OR('Calculation Sheet'!$D$14="Constant Resistance", 'Calculation Sheet'!$D$14="Constant Resistance + Current",'Calculation Sheet'!$D$14="Constant Resistance + Power", 'Calculation Sheet'!$D$14="Constant Resistance + Current + Power")),D244,0)+IF(AND('Calculation Sheet'!$D$13="NO",OR('Calculation Sheet'!$D$14="Constant Current", 'Calculation Sheet'!$D$14="Constant Resistance + Current",'Calculation Sheet'!$D$14="Constant Current + Power", 'Calculation Sheet'!$D$14="Constant Resistance + Current + Power")),E244,0)+IF(AND('Calculation Sheet'!$D$13="NO",OR('Calculation Sheet'!$D$14="Constant Power", 'Calculation Sheet'!$D$14="Constant Resistance + Power",'Calculation Sheet'!$D$14="Constant Current + Power", 'Calculation Sheet'!$D$14="Constant Resistance + Current + Power")),F244,0)</f>
        <v>29.84</v>
      </c>
      <c r="H244" s="34">
        <f>ROUND((12*'Calculation Sheet'!$D$24/(SQRT('SOA Verification'!B244*10^-3))),2)</f>
        <v>70.22</v>
      </c>
      <c r="I244" s="34">
        <f t="shared" si="6"/>
        <v>29.1999999999999</v>
      </c>
      <c r="K244" s="34">
        <f t="shared" si="7"/>
        <v>29.1999999999999</v>
      </c>
    </row>
    <row r="245" spans="2:11" x14ac:dyDescent="0.25">
      <c r="B245" s="34">
        <v>29.299999999999901</v>
      </c>
      <c r="C245" s="35">
        <f>ROUNDUP(('Calculation Sheet'!$D$9)^2*('Calculation Sheet'!$D$10*10^-6)/(2*10^-3*B245),2)</f>
        <v>29.740000000000002</v>
      </c>
      <c r="D24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45" s="34">
        <f>ROUNDUP(('Calculation Sheet'!$D$9*'Calculation Sheet'!$D$17*(0.5-('Calculation Sheet'!$D$18/'Calculation Sheet'!$D$9)+(0.5*(('Calculation Sheet'!$D$18^2)/('Calculation Sheet'!$D$9^2))))),2)</f>
        <v>1.84</v>
      </c>
      <c r="F245" s="34">
        <f>ROUNDUP(('Calculation Sheet'!$D$19*(LN('Calculation Sheet'!$D$9/'Calculation Sheet'!$D$20)-1+('Calculation Sheet'!$D$20/'Calculation Sheet'!$D$9))),2)</f>
        <v>3.53</v>
      </c>
      <c r="G245" s="36">
        <f>C245+IF(AND('Calculation Sheet'!$D$13="NO",OR('Calculation Sheet'!$D$14="Constant Resistance", 'Calculation Sheet'!$D$14="Constant Resistance + Current",'Calculation Sheet'!$D$14="Constant Resistance + Power", 'Calculation Sheet'!$D$14="Constant Resistance + Current + Power")),D245,0)+IF(AND('Calculation Sheet'!$D$13="NO",OR('Calculation Sheet'!$D$14="Constant Current", 'Calculation Sheet'!$D$14="Constant Resistance + Current",'Calculation Sheet'!$D$14="Constant Current + Power", 'Calculation Sheet'!$D$14="Constant Resistance + Current + Power")),E245,0)+IF(AND('Calculation Sheet'!$D$13="NO",OR('Calculation Sheet'!$D$14="Constant Power", 'Calculation Sheet'!$D$14="Constant Resistance + Power",'Calculation Sheet'!$D$14="Constant Current + Power", 'Calculation Sheet'!$D$14="Constant Resistance + Current + Power")),F245,0)</f>
        <v>29.740000000000002</v>
      </c>
      <c r="H245" s="34">
        <f>ROUND((12*'Calculation Sheet'!$D$24/(SQRT('SOA Verification'!B245*10^-3))),2)</f>
        <v>70.099999999999994</v>
      </c>
      <c r="I245" s="34">
        <f t="shared" si="6"/>
        <v>29.299999999999901</v>
      </c>
      <c r="K245" s="34">
        <f t="shared" si="7"/>
        <v>29.299999999999901</v>
      </c>
    </row>
    <row r="246" spans="2:11" x14ac:dyDescent="0.25">
      <c r="B246" s="34">
        <v>29.399999999999899</v>
      </c>
      <c r="C246" s="35">
        <f>ROUNDUP(('Calculation Sheet'!$D$9)^2*('Calculation Sheet'!$D$10*10^-6)/(2*10^-3*B246),2)</f>
        <v>29.64</v>
      </c>
      <c r="D24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46" s="34">
        <f>ROUNDUP(('Calculation Sheet'!$D$9*'Calculation Sheet'!$D$17*(0.5-('Calculation Sheet'!$D$18/'Calculation Sheet'!$D$9)+(0.5*(('Calculation Sheet'!$D$18^2)/('Calculation Sheet'!$D$9^2))))),2)</f>
        <v>1.84</v>
      </c>
      <c r="F246" s="34">
        <f>ROUNDUP(('Calculation Sheet'!$D$19*(LN('Calculation Sheet'!$D$9/'Calculation Sheet'!$D$20)-1+('Calculation Sheet'!$D$20/'Calculation Sheet'!$D$9))),2)</f>
        <v>3.53</v>
      </c>
      <c r="G246" s="36">
        <f>C246+IF(AND('Calculation Sheet'!$D$13="NO",OR('Calculation Sheet'!$D$14="Constant Resistance", 'Calculation Sheet'!$D$14="Constant Resistance + Current",'Calculation Sheet'!$D$14="Constant Resistance + Power", 'Calculation Sheet'!$D$14="Constant Resistance + Current + Power")),D246,0)+IF(AND('Calculation Sheet'!$D$13="NO",OR('Calculation Sheet'!$D$14="Constant Current", 'Calculation Sheet'!$D$14="Constant Resistance + Current",'Calculation Sheet'!$D$14="Constant Current + Power", 'Calculation Sheet'!$D$14="Constant Resistance + Current + Power")),E246,0)+IF(AND('Calculation Sheet'!$D$13="NO",OR('Calculation Sheet'!$D$14="Constant Power", 'Calculation Sheet'!$D$14="Constant Resistance + Power",'Calculation Sheet'!$D$14="Constant Current + Power", 'Calculation Sheet'!$D$14="Constant Resistance + Current + Power")),F246,0)</f>
        <v>29.64</v>
      </c>
      <c r="H246" s="34">
        <f>ROUND((12*'Calculation Sheet'!$D$24/(SQRT('SOA Verification'!B246*10^-3))),2)</f>
        <v>69.989999999999995</v>
      </c>
      <c r="I246" s="34">
        <f t="shared" si="6"/>
        <v>29.399999999999899</v>
      </c>
      <c r="K246" s="34">
        <f t="shared" si="7"/>
        <v>29.399999999999899</v>
      </c>
    </row>
    <row r="247" spans="2:11" x14ac:dyDescent="0.25">
      <c r="B247" s="34">
        <v>29.499999999999901</v>
      </c>
      <c r="C247" s="35">
        <f>ROUNDUP(('Calculation Sheet'!$D$9)^2*('Calculation Sheet'!$D$10*10^-6)/(2*10^-3*B247),2)</f>
        <v>29.540000000000003</v>
      </c>
      <c r="D24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47" s="34">
        <f>ROUNDUP(('Calculation Sheet'!$D$9*'Calculation Sheet'!$D$17*(0.5-('Calculation Sheet'!$D$18/'Calculation Sheet'!$D$9)+(0.5*(('Calculation Sheet'!$D$18^2)/('Calculation Sheet'!$D$9^2))))),2)</f>
        <v>1.84</v>
      </c>
      <c r="F247" s="34">
        <f>ROUNDUP(('Calculation Sheet'!$D$19*(LN('Calculation Sheet'!$D$9/'Calculation Sheet'!$D$20)-1+('Calculation Sheet'!$D$20/'Calculation Sheet'!$D$9))),2)</f>
        <v>3.53</v>
      </c>
      <c r="G247" s="36">
        <f>C247+IF(AND('Calculation Sheet'!$D$13="NO",OR('Calculation Sheet'!$D$14="Constant Resistance", 'Calculation Sheet'!$D$14="Constant Resistance + Current",'Calculation Sheet'!$D$14="Constant Resistance + Power", 'Calculation Sheet'!$D$14="Constant Resistance + Current + Power")),D247,0)+IF(AND('Calculation Sheet'!$D$13="NO",OR('Calculation Sheet'!$D$14="Constant Current", 'Calculation Sheet'!$D$14="Constant Resistance + Current",'Calculation Sheet'!$D$14="Constant Current + Power", 'Calculation Sheet'!$D$14="Constant Resistance + Current + Power")),E247,0)+IF(AND('Calculation Sheet'!$D$13="NO",OR('Calculation Sheet'!$D$14="Constant Power", 'Calculation Sheet'!$D$14="Constant Resistance + Power",'Calculation Sheet'!$D$14="Constant Current + Power", 'Calculation Sheet'!$D$14="Constant Resistance + Current + Power")),F247,0)</f>
        <v>29.540000000000003</v>
      </c>
      <c r="H247" s="34">
        <f>ROUND((12*'Calculation Sheet'!$D$24/(SQRT('SOA Verification'!B247*10^-3))),2)</f>
        <v>69.87</v>
      </c>
      <c r="I247" s="34">
        <f t="shared" si="6"/>
        <v>29.499999999999901</v>
      </c>
      <c r="K247" s="34">
        <f t="shared" si="7"/>
        <v>29.499999999999901</v>
      </c>
    </row>
    <row r="248" spans="2:11" x14ac:dyDescent="0.25">
      <c r="B248" s="34">
        <v>29.599999999999898</v>
      </c>
      <c r="C248" s="35">
        <f>ROUNDUP(('Calculation Sheet'!$D$9)^2*('Calculation Sheet'!$D$10*10^-6)/(2*10^-3*B248),2)</f>
        <v>29.44</v>
      </c>
      <c r="D24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48" s="34">
        <f>ROUNDUP(('Calculation Sheet'!$D$9*'Calculation Sheet'!$D$17*(0.5-('Calculation Sheet'!$D$18/'Calculation Sheet'!$D$9)+(0.5*(('Calculation Sheet'!$D$18^2)/('Calculation Sheet'!$D$9^2))))),2)</f>
        <v>1.84</v>
      </c>
      <c r="F248" s="34">
        <f>ROUNDUP(('Calculation Sheet'!$D$19*(LN('Calculation Sheet'!$D$9/'Calculation Sheet'!$D$20)-1+('Calculation Sheet'!$D$20/'Calculation Sheet'!$D$9))),2)</f>
        <v>3.53</v>
      </c>
      <c r="G248" s="36">
        <f>C248+IF(AND('Calculation Sheet'!$D$13="NO",OR('Calculation Sheet'!$D$14="Constant Resistance", 'Calculation Sheet'!$D$14="Constant Resistance + Current",'Calculation Sheet'!$D$14="Constant Resistance + Power", 'Calculation Sheet'!$D$14="Constant Resistance + Current + Power")),D248,0)+IF(AND('Calculation Sheet'!$D$13="NO",OR('Calculation Sheet'!$D$14="Constant Current", 'Calculation Sheet'!$D$14="Constant Resistance + Current",'Calculation Sheet'!$D$14="Constant Current + Power", 'Calculation Sheet'!$D$14="Constant Resistance + Current + Power")),E248,0)+IF(AND('Calculation Sheet'!$D$13="NO",OR('Calculation Sheet'!$D$14="Constant Power", 'Calculation Sheet'!$D$14="Constant Resistance + Power",'Calculation Sheet'!$D$14="Constant Current + Power", 'Calculation Sheet'!$D$14="Constant Resistance + Current + Power")),F248,0)</f>
        <v>29.44</v>
      </c>
      <c r="H248" s="34">
        <f>ROUND((12*'Calculation Sheet'!$D$24/(SQRT('SOA Verification'!B248*10^-3))),2)</f>
        <v>69.75</v>
      </c>
      <c r="I248" s="34">
        <f t="shared" si="6"/>
        <v>29.599999999999898</v>
      </c>
      <c r="K248" s="34">
        <f t="shared" si="7"/>
        <v>29.599999999999898</v>
      </c>
    </row>
    <row r="249" spans="2:11" x14ac:dyDescent="0.25">
      <c r="B249" s="34">
        <v>29.6999999999999</v>
      </c>
      <c r="C249" s="35">
        <f>ROUNDUP(('Calculation Sheet'!$D$9)^2*('Calculation Sheet'!$D$10*10^-6)/(2*10^-3*B249),2)</f>
        <v>29.34</v>
      </c>
      <c r="D24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49" s="34">
        <f>ROUNDUP(('Calculation Sheet'!$D$9*'Calculation Sheet'!$D$17*(0.5-('Calculation Sheet'!$D$18/'Calculation Sheet'!$D$9)+(0.5*(('Calculation Sheet'!$D$18^2)/('Calculation Sheet'!$D$9^2))))),2)</f>
        <v>1.84</v>
      </c>
      <c r="F249" s="34">
        <f>ROUNDUP(('Calculation Sheet'!$D$19*(LN('Calculation Sheet'!$D$9/'Calculation Sheet'!$D$20)-1+('Calculation Sheet'!$D$20/'Calculation Sheet'!$D$9))),2)</f>
        <v>3.53</v>
      </c>
      <c r="G249" s="36">
        <f>C249+IF(AND('Calculation Sheet'!$D$13="NO",OR('Calculation Sheet'!$D$14="Constant Resistance", 'Calculation Sheet'!$D$14="Constant Resistance + Current",'Calculation Sheet'!$D$14="Constant Resistance + Power", 'Calculation Sheet'!$D$14="Constant Resistance + Current + Power")),D249,0)+IF(AND('Calculation Sheet'!$D$13="NO",OR('Calculation Sheet'!$D$14="Constant Current", 'Calculation Sheet'!$D$14="Constant Resistance + Current",'Calculation Sheet'!$D$14="Constant Current + Power", 'Calculation Sheet'!$D$14="Constant Resistance + Current + Power")),E249,0)+IF(AND('Calculation Sheet'!$D$13="NO",OR('Calculation Sheet'!$D$14="Constant Power", 'Calculation Sheet'!$D$14="Constant Resistance + Power",'Calculation Sheet'!$D$14="Constant Current + Power", 'Calculation Sheet'!$D$14="Constant Resistance + Current + Power")),F249,0)</f>
        <v>29.34</v>
      </c>
      <c r="H249" s="34">
        <f>ROUND((12*'Calculation Sheet'!$D$24/(SQRT('SOA Verification'!B249*10^-3))),2)</f>
        <v>69.63</v>
      </c>
      <c r="I249" s="34">
        <f t="shared" si="6"/>
        <v>29.6999999999999</v>
      </c>
      <c r="K249" s="34">
        <f t="shared" si="7"/>
        <v>29.6999999999999</v>
      </c>
    </row>
    <row r="250" spans="2:11" x14ac:dyDescent="0.25">
      <c r="B250" s="34">
        <v>29.799999999999901</v>
      </c>
      <c r="C250" s="35">
        <f>ROUNDUP(('Calculation Sheet'!$D$9)^2*('Calculation Sheet'!$D$10*10^-6)/(2*10^-3*B250),2)</f>
        <v>29.240000000000002</v>
      </c>
      <c r="D25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50" s="34">
        <f>ROUNDUP(('Calculation Sheet'!$D$9*'Calculation Sheet'!$D$17*(0.5-('Calculation Sheet'!$D$18/'Calculation Sheet'!$D$9)+(0.5*(('Calculation Sheet'!$D$18^2)/('Calculation Sheet'!$D$9^2))))),2)</f>
        <v>1.84</v>
      </c>
      <c r="F250" s="34">
        <f>ROUNDUP(('Calculation Sheet'!$D$19*(LN('Calculation Sheet'!$D$9/'Calculation Sheet'!$D$20)-1+('Calculation Sheet'!$D$20/'Calculation Sheet'!$D$9))),2)</f>
        <v>3.53</v>
      </c>
      <c r="G250" s="36">
        <f>C250+IF(AND('Calculation Sheet'!$D$13="NO",OR('Calculation Sheet'!$D$14="Constant Resistance", 'Calculation Sheet'!$D$14="Constant Resistance + Current",'Calculation Sheet'!$D$14="Constant Resistance + Power", 'Calculation Sheet'!$D$14="Constant Resistance + Current + Power")),D250,0)+IF(AND('Calculation Sheet'!$D$13="NO",OR('Calculation Sheet'!$D$14="Constant Current", 'Calculation Sheet'!$D$14="Constant Resistance + Current",'Calculation Sheet'!$D$14="Constant Current + Power", 'Calculation Sheet'!$D$14="Constant Resistance + Current + Power")),E250,0)+IF(AND('Calculation Sheet'!$D$13="NO",OR('Calculation Sheet'!$D$14="Constant Power", 'Calculation Sheet'!$D$14="Constant Resistance + Power",'Calculation Sheet'!$D$14="Constant Current + Power", 'Calculation Sheet'!$D$14="Constant Resistance + Current + Power")),F250,0)</f>
        <v>29.240000000000002</v>
      </c>
      <c r="H250" s="34">
        <f>ROUND((12*'Calculation Sheet'!$D$24/(SQRT('SOA Verification'!B250*10^-3))),2)</f>
        <v>69.510000000000005</v>
      </c>
      <c r="I250" s="34">
        <f t="shared" si="6"/>
        <v>29.799999999999901</v>
      </c>
      <c r="K250" s="34">
        <f t="shared" si="7"/>
        <v>29.799999999999901</v>
      </c>
    </row>
    <row r="251" spans="2:11" x14ac:dyDescent="0.25">
      <c r="B251" s="34">
        <v>29.899999999999899</v>
      </c>
      <c r="C251" s="35">
        <f>ROUNDUP(('Calculation Sheet'!$D$9)^2*('Calculation Sheet'!$D$10*10^-6)/(2*10^-3*B251),2)</f>
        <v>29.14</v>
      </c>
      <c r="D25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51" s="34">
        <f>ROUNDUP(('Calculation Sheet'!$D$9*'Calculation Sheet'!$D$17*(0.5-('Calculation Sheet'!$D$18/'Calculation Sheet'!$D$9)+(0.5*(('Calculation Sheet'!$D$18^2)/('Calculation Sheet'!$D$9^2))))),2)</f>
        <v>1.84</v>
      </c>
      <c r="F251" s="34">
        <f>ROUNDUP(('Calculation Sheet'!$D$19*(LN('Calculation Sheet'!$D$9/'Calculation Sheet'!$D$20)-1+('Calculation Sheet'!$D$20/'Calculation Sheet'!$D$9))),2)</f>
        <v>3.53</v>
      </c>
      <c r="G251" s="36">
        <f>C251+IF(AND('Calculation Sheet'!$D$13="NO",OR('Calculation Sheet'!$D$14="Constant Resistance", 'Calculation Sheet'!$D$14="Constant Resistance + Current",'Calculation Sheet'!$D$14="Constant Resistance + Power", 'Calculation Sheet'!$D$14="Constant Resistance + Current + Power")),D251,0)+IF(AND('Calculation Sheet'!$D$13="NO",OR('Calculation Sheet'!$D$14="Constant Current", 'Calculation Sheet'!$D$14="Constant Resistance + Current",'Calculation Sheet'!$D$14="Constant Current + Power", 'Calculation Sheet'!$D$14="Constant Resistance + Current + Power")),E251,0)+IF(AND('Calculation Sheet'!$D$13="NO",OR('Calculation Sheet'!$D$14="Constant Power", 'Calculation Sheet'!$D$14="Constant Resistance + Power",'Calculation Sheet'!$D$14="Constant Current + Power", 'Calculation Sheet'!$D$14="Constant Resistance + Current + Power")),F251,0)</f>
        <v>29.14</v>
      </c>
      <c r="H251" s="34">
        <f>ROUND((12*'Calculation Sheet'!$D$24/(SQRT('SOA Verification'!B251*10^-3))),2)</f>
        <v>69.400000000000006</v>
      </c>
      <c r="I251" s="34">
        <f t="shared" si="6"/>
        <v>29.899999999999899</v>
      </c>
      <c r="K251" s="34">
        <f t="shared" si="7"/>
        <v>29.899999999999899</v>
      </c>
    </row>
    <row r="252" spans="2:11" x14ac:dyDescent="0.25">
      <c r="B252" s="34">
        <v>29.999999999999901</v>
      </c>
      <c r="C252" s="35">
        <f>ROUNDUP(('Calculation Sheet'!$D$9)^2*('Calculation Sheet'!$D$10*10^-6)/(2*10^-3*B252),2)</f>
        <v>29.05</v>
      </c>
      <c r="D25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52" s="34">
        <f>ROUNDUP(('Calculation Sheet'!$D$9*'Calculation Sheet'!$D$17*(0.5-('Calculation Sheet'!$D$18/'Calculation Sheet'!$D$9)+(0.5*(('Calculation Sheet'!$D$18^2)/('Calculation Sheet'!$D$9^2))))),2)</f>
        <v>1.84</v>
      </c>
      <c r="F252" s="34">
        <f>ROUNDUP(('Calculation Sheet'!$D$19*(LN('Calculation Sheet'!$D$9/'Calculation Sheet'!$D$20)-1+('Calculation Sheet'!$D$20/'Calculation Sheet'!$D$9))),2)</f>
        <v>3.53</v>
      </c>
      <c r="G252" s="36">
        <f>C252+IF(AND('Calculation Sheet'!$D$13="NO",OR('Calculation Sheet'!$D$14="Constant Resistance", 'Calculation Sheet'!$D$14="Constant Resistance + Current",'Calculation Sheet'!$D$14="Constant Resistance + Power", 'Calculation Sheet'!$D$14="Constant Resistance + Current + Power")),D252,0)+IF(AND('Calculation Sheet'!$D$13="NO",OR('Calculation Sheet'!$D$14="Constant Current", 'Calculation Sheet'!$D$14="Constant Resistance + Current",'Calculation Sheet'!$D$14="Constant Current + Power", 'Calculation Sheet'!$D$14="Constant Resistance + Current + Power")),E252,0)+IF(AND('Calculation Sheet'!$D$13="NO",OR('Calculation Sheet'!$D$14="Constant Power", 'Calculation Sheet'!$D$14="Constant Resistance + Power",'Calculation Sheet'!$D$14="Constant Current + Power", 'Calculation Sheet'!$D$14="Constant Resistance + Current + Power")),F252,0)</f>
        <v>29.05</v>
      </c>
      <c r="H252" s="34">
        <f>ROUND((12*'Calculation Sheet'!$D$24/(SQRT('SOA Verification'!B252*10^-3))),2)</f>
        <v>69.28</v>
      </c>
      <c r="I252" s="34">
        <f t="shared" si="6"/>
        <v>29.999999999999901</v>
      </c>
      <c r="K252" s="34">
        <f t="shared" si="7"/>
        <v>29.999999999999901</v>
      </c>
    </row>
    <row r="253" spans="2:11" x14ac:dyDescent="0.25">
      <c r="B253" s="34">
        <v>30.099999999999898</v>
      </c>
      <c r="C253" s="35">
        <f>ROUNDUP(('Calculation Sheet'!$D$9)^2*('Calculation Sheet'!$D$10*10^-6)/(2*10^-3*B253),2)</f>
        <v>28.950000000000003</v>
      </c>
      <c r="D25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53" s="34">
        <f>ROUNDUP(('Calculation Sheet'!$D$9*'Calculation Sheet'!$D$17*(0.5-('Calculation Sheet'!$D$18/'Calculation Sheet'!$D$9)+(0.5*(('Calculation Sheet'!$D$18^2)/('Calculation Sheet'!$D$9^2))))),2)</f>
        <v>1.84</v>
      </c>
      <c r="F253" s="34">
        <f>ROUNDUP(('Calculation Sheet'!$D$19*(LN('Calculation Sheet'!$D$9/'Calculation Sheet'!$D$20)-1+('Calculation Sheet'!$D$20/'Calculation Sheet'!$D$9))),2)</f>
        <v>3.53</v>
      </c>
      <c r="G253" s="36">
        <f>C253+IF(AND('Calculation Sheet'!$D$13="NO",OR('Calculation Sheet'!$D$14="Constant Resistance", 'Calculation Sheet'!$D$14="Constant Resistance + Current",'Calculation Sheet'!$D$14="Constant Resistance + Power", 'Calculation Sheet'!$D$14="Constant Resistance + Current + Power")),D253,0)+IF(AND('Calculation Sheet'!$D$13="NO",OR('Calculation Sheet'!$D$14="Constant Current", 'Calculation Sheet'!$D$14="Constant Resistance + Current",'Calculation Sheet'!$D$14="Constant Current + Power", 'Calculation Sheet'!$D$14="Constant Resistance + Current + Power")),E253,0)+IF(AND('Calculation Sheet'!$D$13="NO",OR('Calculation Sheet'!$D$14="Constant Power", 'Calculation Sheet'!$D$14="Constant Resistance + Power",'Calculation Sheet'!$D$14="Constant Current + Power", 'Calculation Sheet'!$D$14="Constant Resistance + Current + Power")),F253,0)</f>
        <v>28.950000000000003</v>
      </c>
      <c r="H253" s="34">
        <f>ROUND((12*'Calculation Sheet'!$D$24/(SQRT('SOA Verification'!B253*10^-3))),2)</f>
        <v>69.17</v>
      </c>
      <c r="I253" s="34">
        <f t="shared" si="6"/>
        <v>30.099999999999898</v>
      </c>
      <c r="K253" s="34">
        <f t="shared" si="7"/>
        <v>30.099999999999898</v>
      </c>
    </row>
    <row r="254" spans="2:11" x14ac:dyDescent="0.25">
      <c r="B254" s="34">
        <v>30.1999999999999</v>
      </c>
      <c r="C254" s="35">
        <f>ROUNDUP(('Calculation Sheet'!$D$9)^2*('Calculation Sheet'!$D$10*10^-6)/(2*10^-3*B254),2)</f>
        <v>28.85</v>
      </c>
      <c r="D25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54" s="34">
        <f>ROUNDUP(('Calculation Sheet'!$D$9*'Calculation Sheet'!$D$17*(0.5-('Calculation Sheet'!$D$18/'Calculation Sheet'!$D$9)+(0.5*(('Calculation Sheet'!$D$18^2)/('Calculation Sheet'!$D$9^2))))),2)</f>
        <v>1.84</v>
      </c>
      <c r="F254" s="34">
        <f>ROUNDUP(('Calculation Sheet'!$D$19*(LN('Calculation Sheet'!$D$9/'Calculation Sheet'!$D$20)-1+('Calculation Sheet'!$D$20/'Calculation Sheet'!$D$9))),2)</f>
        <v>3.53</v>
      </c>
      <c r="G254" s="36">
        <f>C254+IF(AND('Calculation Sheet'!$D$13="NO",OR('Calculation Sheet'!$D$14="Constant Resistance", 'Calculation Sheet'!$D$14="Constant Resistance + Current",'Calculation Sheet'!$D$14="Constant Resistance + Power", 'Calculation Sheet'!$D$14="Constant Resistance + Current + Power")),D254,0)+IF(AND('Calculation Sheet'!$D$13="NO",OR('Calculation Sheet'!$D$14="Constant Current", 'Calculation Sheet'!$D$14="Constant Resistance + Current",'Calculation Sheet'!$D$14="Constant Current + Power", 'Calculation Sheet'!$D$14="Constant Resistance + Current + Power")),E254,0)+IF(AND('Calculation Sheet'!$D$13="NO",OR('Calculation Sheet'!$D$14="Constant Power", 'Calculation Sheet'!$D$14="Constant Resistance + Power",'Calculation Sheet'!$D$14="Constant Current + Power", 'Calculation Sheet'!$D$14="Constant Resistance + Current + Power")),F254,0)</f>
        <v>28.85</v>
      </c>
      <c r="H254" s="34">
        <f>ROUND((12*'Calculation Sheet'!$D$24/(SQRT('SOA Verification'!B254*10^-3))),2)</f>
        <v>69.05</v>
      </c>
      <c r="I254" s="34">
        <f t="shared" si="6"/>
        <v>30.1999999999999</v>
      </c>
      <c r="K254" s="34">
        <f t="shared" si="7"/>
        <v>30.1999999999999</v>
      </c>
    </row>
    <row r="255" spans="2:11" x14ac:dyDescent="0.25">
      <c r="B255" s="34">
        <v>30.299999999999901</v>
      </c>
      <c r="C255" s="35">
        <f>ROUNDUP(('Calculation Sheet'!$D$9)^2*('Calculation Sheet'!$D$10*10^-6)/(2*10^-3*B255),2)</f>
        <v>28.76</v>
      </c>
      <c r="D25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55" s="34">
        <f>ROUNDUP(('Calculation Sheet'!$D$9*'Calculation Sheet'!$D$17*(0.5-('Calculation Sheet'!$D$18/'Calculation Sheet'!$D$9)+(0.5*(('Calculation Sheet'!$D$18^2)/('Calculation Sheet'!$D$9^2))))),2)</f>
        <v>1.84</v>
      </c>
      <c r="F255" s="34">
        <f>ROUNDUP(('Calculation Sheet'!$D$19*(LN('Calculation Sheet'!$D$9/'Calculation Sheet'!$D$20)-1+('Calculation Sheet'!$D$20/'Calculation Sheet'!$D$9))),2)</f>
        <v>3.53</v>
      </c>
      <c r="G255" s="36">
        <f>C255+IF(AND('Calculation Sheet'!$D$13="NO",OR('Calculation Sheet'!$D$14="Constant Resistance", 'Calculation Sheet'!$D$14="Constant Resistance + Current",'Calculation Sheet'!$D$14="Constant Resistance + Power", 'Calculation Sheet'!$D$14="Constant Resistance + Current + Power")),D255,0)+IF(AND('Calculation Sheet'!$D$13="NO",OR('Calculation Sheet'!$D$14="Constant Current", 'Calculation Sheet'!$D$14="Constant Resistance + Current",'Calculation Sheet'!$D$14="Constant Current + Power", 'Calculation Sheet'!$D$14="Constant Resistance + Current + Power")),E255,0)+IF(AND('Calculation Sheet'!$D$13="NO",OR('Calculation Sheet'!$D$14="Constant Power", 'Calculation Sheet'!$D$14="Constant Resistance + Power",'Calculation Sheet'!$D$14="Constant Current + Power", 'Calculation Sheet'!$D$14="Constant Resistance + Current + Power")),F255,0)</f>
        <v>28.76</v>
      </c>
      <c r="H255" s="34">
        <f>ROUND((12*'Calculation Sheet'!$D$24/(SQRT('SOA Verification'!B255*10^-3))),2)</f>
        <v>68.94</v>
      </c>
      <c r="I255" s="34">
        <f t="shared" si="6"/>
        <v>30.299999999999901</v>
      </c>
      <c r="K255" s="34">
        <f t="shared" si="7"/>
        <v>30.299999999999901</v>
      </c>
    </row>
    <row r="256" spans="2:11" x14ac:dyDescent="0.25">
      <c r="B256" s="34">
        <v>30.399999999999899</v>
      </c>
      <c r="C256" s="35">
        <f>ROUNDUP(('Calculation Sheet'!$D$9)^2*('Calculation Sheet'!$D$10*10^-6)/(2*10^-3*B256),2)</f>
        <v>28.66</v>
      </c>
      <c r="D25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56" s="34">
        <f>ROUNDUP(('Calculation Sheet'!$D$9*'Calculation Sheet'!$D$17*(0.5-('Calculation Sheet'!$D$18/'Calculation Sheet'!$D$9)+(0.5*(('Calculation Sheet'!$D$18^2)/('Calculation Sheet'!$D$9^2))))),2)</f>
        <v>1.84</v>
      </c>
      <c r="F256" s="34">
        <f>ROUNDUP(('Calculation Sheet'!$D$19*(LN('Calculation Sheet'!$D$9/'Calculation Sheet'!$D$20)-1+('Calculation Sheet'!$D$20/'Calculation Sheet'!$D$9))),2)</f>
        <v>3.53</v>
      </c>
      <c r="G256" s="36">
        <f>C256+IF(AND('Calculation Sheet'!$D$13="NO",OR('Calculation Sheet'!$D$14="Constant Resistance", 'Calculation Sheet'!$D$14="Constant Resistance + Current",'Calculation Sheet'!$D$14="Constant Resistance + Power", 'Calculation Sheet'!$D$14="Constant Resistance + Current + Power")),D256,0)+IF(AND('Calculation Sheet'!$D$13="NO",OR('Calculation Sheet'!$D$14="Constant Current", 'Calculation Sheet'!$D$14="Constant Resistance + Current",'Calculation Sheet'!$D$14="Constant Current + Power", 'Calculation Sheet'!$D$14="Constant Resistance + Current + Power")),E256,0)+IF(AND('Calculation Sheet'!$D$13="NO",OR('Calculation Sheet'!$D$14="Constant Power", 'Calculation Sheet'!$D$14="Constant Resistance + Power",'Calculation Sheet'!$D$14="Constant Current + Power", 'Calculation Sheet'!$D$14="Constant Resistance + Current + Power")),F256,0)</f>
        <v>28.66</v>
      </c>
      <c r="H256" s="34">
        <f>ROUND((12*'Calculation Sheet'!$D$24/(SQRT('SOA Verification'!B256*10^-3))),2)</f>
        <v>68.819999999999993</v>
      </c>
      <c r="I256" s="34">
        <f t="shared" si="6"/>
        <v>30.399999999999899</v>
      </c>
      <c r="K256" s="34">
        <f t="shared" si="7"/>
        <v>30.399999999999899</v>
      </c>
    </row>
    <row r="257" spans="2:11" x14ac:dyDescent="0.25">
      <c r="B257" s="34">
        <v>30.499999999999901</v>
      </c>
      <c r="C257" s="35">
        <f>ROUNDUP(('Calculation Sheet'!$D$9)^2*('Calculation Sheet'!$D$10*10^-6)/(2*10^-3*B257),2)</f>
        <v>28.57</v>
      </c>
      <c r="D25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57" s="34">
        <f>ROUNDUP(('Calculation Sheet'!$D$9*'Calculation Sheet'!$D$17*(0.5-('Calculation Sheet'!$D$18/'Calculation Sheet'!$D$9)+(0.5*(('Calculation Sheet'!$D$18^2)/('Calculation Sheet'!$D$9^2))))),2)</f>
        <v>1.84</v>
      </c>
      <c r="F257" s="34">
        <f>ROUNDUP(('Calculation Sheet'!$D$19*(LN('Calculation Sheet'!$D$9/'Calculation Sheet'!$D$20)-1+('Calculation Sheet'!$D$20/'Calculation Sheet'!$D$9))),2)</f>
        <v>3.53</v>
      </c>
      <c r="G257" s="36">
        <f>C257+IF(AND('Calculation Sheet'!$D$13="NO",OR('Calculation Sheet'!$D$14="Constant Resistance", 'Calculation Sheet'!$D$14="Constant Resistance + Current",'Calculation Sheet'!$D$14="Constant Resistance + Power", 'Calculation Sheet'!$D$14="Constant Resistance + Current + Power")),D257,0)+IF(AND('Calculation Sheet'!$D$13="NO",OR('Calculation Sheet'!$D$14="Constant Current", 'Calculation Sheet'!$D$14="Constant Resistance + Current",'Calculation Sheet'!$D$14="Constant Current + Power", 'Calculation Sheet'!$D$14="Constant Resistance + Current + Power")),E257,0)+IF(AND('Calculation Sheet'!$D$13="NO",OR('Calculation Sheet'!$D$14="Constant Power", 'Calculation Sheet'!$D$14="Constant Resistance + Power",'Calculation Sheet'!$D$14="Constant Current + Power", 'Calculation Sheet'!$D$14="Constant Resistance + Current + Power")),F257,0)</f>
        <v>28.57</v>
      </c>
      <c r="H257" s="34">
        <f>ROUND((12*'Calculation Sheet'!$D$24/(SQRT('SOA Verification'!B257*10^-3))),2)</f>
        <v>68.709999999999994</v>
      </c>
      <c r="I257" s="34">
        <f t="shared" si="6"/>
        <v>30.499999999999901</v>
      </c>
      <c r="K257" s="34">
        <f t="shared" si="7"/>
        <v>30.499999999999901</v>
      </c>
    </row>
    <row r="258" spans="2:11" x14ac:dyDescent="0.25">
      <c r="B258" s="34">
        <v>30.599999999999898</v>
      </c>
      <c r="C258" s="35">
        <f>ROUNDUP(('Calculation Sheet'!$D$9)^2*('Calculation Sheet'!$D$10*10^-6)/(2*10^-3*B258),2)</f>
        <v>28.48</v>
      </c>
      <c r="D25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58" s="34">
        <f>ROUNDUP(('Calculation Sheet'!$D$9*'Calculation Sheet'!$D$17*(0.5-('Calculation Sheet'!$D$18/'Calculation Sheet'!$D$9)+(0.5*(('Calculation Sheet'!$D$18^2)/('Calculation Sheet'!$D$9^2))))),2)</f>
        <v>1.84</v>
      </c>
      <c r="F258" s="34">
        <f>ROUNDUP(('Calculation Sheet'!$D$19*(LN('Calculation Sheet'!$D$9/'Calculation Sheet'!$D$20)-1+('Calculation Sheet'!$D$20/'Calculation Sheet'!$D$9))),2)</f>
        <v>3.53</v>
      </c>
      <c r="G258" s="36">
        <f>C258+IF(AND('Calculation Sheet'!$D$13="NO",OR('Calculation Sheet'!$D$14="Constant Resistance", 'Calculation Sheet'!$D$14="Constant Resistance + Current",'Calculation Sheet'!$D$14="Constant Resistance + Power", 'Calculation Sheet'!$D$14="Constant Resistance + Current + Power")),D258,0)+IF(AND('Calculation Sheet'!$D$13="NO",OR('Calculation Sheet'!$D$14="Constant Current", 'Calculation Sheet'!$D$14="Constant Resistance + Current",'Calculation Sheet'!$D$14="Constant Current + Power", 'Calculation Sheet'!$D$14="Constant Resistance + Current + Power")),E258,0)+IF(AND('Calculation Sheet'!$D$13="NO",OR('Calculation Sheet'!$D$14="Constant Power", 'Calculation Sheet'!$D$14="Constant Resistance + Power",'Calculation Sheet'!$D$14="Constant Current + Power", 'Calculation Sheet'!$D$14="Constant Resistance + Current + Power")),F258,0)</f>
        <v>28.48</v>
      </c>
      <c r="H258" s="34">
        <f>ROUND((12*'Calculation Sheet'!$D$24/(SQRT('SOA Verification'!B258*10^-3))),2)</f>
        <v>68.599999999999994</v>
      </c>
      <c r="I258" s="34">
        <f t="shared" si="6"/>
        <v>30.599999999999898</v>
      </c>
      <c r="K258" s="34">
        <f t="shared" si="7"/>
        <v>30.599999999999898</v>
      </c>
    </row>
    <row r="259" spans="2:11" x14ac:dyDescent="0.25">
      <c r="B259" s="34">
        <v>30.6999999999999</v>
      </c>
      <c r="C259" s="35">
        <f>ROUNDUP(('Calculation Sheet'!$D$9)^2*('Calculation Sheet'!$D$10*10^-6)/(2*10^-3*B259),2)</f>
        <v>28.380000000000003</v>
      </c>
      <c r="D25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59" s="34">
        <f>ROUNDUP(('Calculation Sheet'!$D$9*'Calculation Sheet'!$D$17*(0.5-('Calculation Sheet'!$D$18/'Calculation Sheet'!$D$9)+(0.5*(('Calculation Sheet'!$D$18^2)/('Calculation Sheet'!$D$9^2))))),2)</f>
        <v>1.84</v>
      </c>
      <c r="F259" s="34">
        <f>ROUNDUP(('Calculation Sheet'!$D$19*(LN('Calculation Sheet'!$D$9/'Calculation Sheet'!$D$20)-1+('Calculation Sheet'!$D$20/'Calculation Sheet'!$D$9))),2)</f>
        <v>3.53</v>
      </c>
      <c r="G259" s="36">
        <f>C259+IF(AND('Calculation Sheet'!$D$13="NO",OR('Calculation Sheet'!$D$14="Constant Resistance", 'Calculation Sheet'!$D$14="Constant Resistance + Current",'Calculation Sheet'!$D$14="Constant Resistance + Power", 'Calculation Sheet'!$D$14="Constant Resistance + Current + Power")),D259,0)+IF(AND('Calculation Sheet'!$D$13="NO",OR('Calculation Sheet'!$D$14="Constant Current", 'Calculation Sheet'!$D$14="Constant Resistance + Current",'Calculation Sheet'!$D$14="Constant Current + Power", 'Calculation Sheet'!$D$14="Constant Resistance + Current + Power")),E259,0)+IF(AND('Calculation Sheet'!$D$13="NO",OR('Calculation Sheet'!$D$14="Constant Power", 'Calculation Sheet'!$D$14="Constant Resistance + Power",'Calculation Sheet'!$D$14="Constant Current + Power", 'Calculation Sheet'!$D$14="Constant Resistance + Current + Power")),F259,0)</f>
        <v>28.380000000000003</v>
      </c>
      <c r="H259" s="34">
        <f>ROUND((12*'Calculation Sheet'!$D$24/(SQRT('SOA Verification'!B259*10^-3))),2)</f>
        <v>68.489999999999995</v>
      </c>
      <c r="I259" s="34">
        <f t="shared" ref="I259:I322" si="8">IF(G259&lt;H259,B259,5)</f>
        <v>30.6999999999999</v>
      </c>
      <c r="K259" s="34">
        <f t="shared" ref="K259:K322" si="9">IF(H259&gt;G259,B259,120)</f>
        <v>30.6999999999999</v>
      </c>
    </row>
    <row r="260" spans="2:11" x14ac:dyDescent="0.25">
      <c r="B260" s="34">
        <v>30.799999999999901</v>
      </c>
      <c r="C260" s="35">
        <f>ROUNDUP(('Calculation Sheet'!$D$9)^2*('Calculation Sheet'!$D$10*10^-6)/(2*10^-3*B260),2)</f>
        <v>28.290000000000003</v>
      </c>
      <c r="D26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60" s="34">
        <f>ROUNDUP(('Calculation Sheet'!$D$9*'Calculation Sheet'!$D$17*(0.5-('Calculation Sheet'!$D$18/'Calculation Sheet'!$D$9)+(0.5*(('Calculation Sheet'!$D$18^2)/('Calculation Sheet'!$D$9^2))))),2)</f>
        <v>1.84</v>
      </c>
      <c r="F260" s="34">
        <f>ROUNDUP(('Calculation Sheet'!$D$19*(LN('Calculation Sheet'!$D$9/'Calculation Sheet'!$D$20)-1+('Calculation Sheet'!$D$20/'Calculation Sheet'!$D$9))),2)</f>
        <v>3.53</v>
      </c>
      <c r="G260" s="36">
        <f>C260+IF(AND('Calculation Sheet'!$D$13="NO",OR('Calculation Sheet'!$D$14="Constant Resistance", 'Calculation Sheet'!$D$14="Constant Resistance + Current",'Calculation Sheet'!$D$14="Constant Resistance + Power", 'Calculation Sheet'!$D$14="Constant Resistance + Current + Power")),D260,0)+IF(AND('Calculation Sheet'!$D$13="NO",OR('Calculation Sheet'!$D$14="Constant Current", 'Calculation Sheet'!$D$14="Constant Resistance + Current",'Calculation Sheet'!$D$14="Constant Current + Power", 'Calculation Sheet'!$D$14="Constant Resistance + Current + Power")),E260,0)+IF(AND('Calculation Sheet'!$D$13="NO",OR('Calculation Sheet'!$D$14="Constant Power", 'Calculation Sheet'!$D$14="Constant Resistance + Power",'Calculation Sheet'!$D$14="Constant Current + Power", 'Calculation Sheet'!$D$14="Constant Resistance + Current + Power")),F260,0)</f>
        <v>28.290000000000003</v>
      </c>
      <c r="H260" s="34">
        <f>ROUND((12*'Calculation Sheet'!$D$24/(SQRT('SOA Verification'!B260*10^-3))),2)</f>
        <v>68.38</v>
      </c>
      <c r="I260" s="34">
        <f t="shared" si="8"/>
        <v>30.799999999999901</v>
      </c>
      <c r="K260" s="34">
        <f t="shared" si="9"/>
        <v>30.799999999999901</v>
      </c>
    </row>
    <row r="261" spans="2:11" x14ac:dyDescent="0.25">
      <c r="B261" s="34">
        <v>30.899999999999899</v>
      </c>
      <c r="C261" s="35">
        <f>ROUNDUP(('Calculation Sheet'!$D$9)^2*('Calculation Sheet'!$D$10*10^-6)/(2*10^-3*B261),2)</f>
        <v>28.200000000000003</v>
      </c>
      <c r="D26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61" s="34">
        <f>ROUNDUP(('Calculation Sheet'!$D$9*'Calculation Sheet'!$D$17*(0.5-('Calculation Sheet'!$D$18/'Calculation Sheet'!$D$9)+(0.5*(('Calculation Sheet'!$D$18^2)/('Calculation Sheet'!$D$9^2))))),2)</f>
        <v>1.84</v>
      </c>
      <c r="F261" s="34">
        <f>ROUNDUP(('Calculation Sheet'!$D$19*(LN('Calculation Sheet'!$D$9/'Calculation Sheet'!$D$20)-1+('Calculation Sheet'!$D$20/'Calculation Sheet'!$D$9))),2)</f>
        <v>3.53</v>
      </c>
      <c r="G261" s="36">
        <f>C261+IF(AND('Calculation Sheet'!$D$13="NO",OR('Calculation Sheet'!$D$14="Constant Resistance", 'Calculation Sheet'!$D$14="Constant Resistance + Current",'Calculation Sheet'!$D$14="Constant Resistance + Power", 'Calculation Sheet'!$D$14="Constant Resistance + Current + Power")),D261,0)+IF(AND('Calculation Sheet'!$D$13="NO",OR('Calculation Sheet'!$D$14="Constant Current", 'Calculation Sheet'!$D$14="Constant Resistance + Current",'Calculation Sheet'!$D$14="Constant Current + Power", 'Calculation Sheet'!$D$14="Constant Resistance + Current + Power")),E261,0)+IF(AND('Calculation Sheet'!$D$13="NO",OR('Calculation Sheet'!$D$14="Constant Power", 'Calculation Sheet'!$D$14="Constant Resistance + Power",'Calculation Sheet'!$D$14="Constant Current + Power", 'Calculation Sheet'!$D$14="Constant Resistance + Current + Power")),F261,0)</f>
        <v>28.200000000000003</v>
      </c>
      <c r="H261" s="34">
        <f>ROUND((12*'Calculation Sheet'!$D$24/(SQRT('SOA Verification'!B261*10^-3))),2)</f>
        <v>68.27</v>
      </c>
      <c r="I261" s="34">
        <f t="shared" si="8"/>
        <v>30.899999999999899</v>
      </c>
      <c r="K261" s="34">
        <f t="shared" si="9"/>
        <v>30.899999999999899</v>
      </c>
    </row>
    <row r="262" spans="2:11" x14ac:dyDescent="0.25">
      <c r="B262" s="34">
        <v>30.999999999999901</v>
      </c>
      <c r="C262" s="35">
        <f>ROUNDUP(('Calculation Sheet'!$D$9)^2*('Calculation Sheet'!$D$10*10^-6)/(2*10^-3*B262),2)</f>
        <v>28.110000000000003</v>
      </c>
      <c r="D26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62" s="34">
        <f>ROUNDUP(('Calculation Sheet'!$D$9*'Calculation Sheet'!$D$17*(0.5-('Calculation Sheet'!$D$18/'Calculation Sheet'!$D$9)+(0.5*(('Calculation Sheet'!$D$18^2)/('Calculation Sheet'!$D$9^2))))),2)</f>
        <v>1.84</v>
      </c>
      <c r="F262" s="34">
        <f>ROUNDUP(('Calculation Sheet'!$D$19*(LN('Calculation Sheet'!$D$9/'Calculation Sheet'!$D$20)-1+('Calculation Sheet'!$D$20/'Calculation Sheet'!$D$9))),2)</f>
        <v>3.53</v>
      </c>
      <c r="G262" s="36">
        <f>C262+IF(AND('Calculation Sheet'!$D$13="NO",OR('Calculation Sheet'!$D$14="Constant Resistance", 'Calculation Sheet'!$D$14="Constant Resistance + Current",'Calculation Sheet'!$D$14="Constant Resistance + Power", 'Calculation Sheet'!$D$14="Constant Resistance + Current + Power")),D262,0)+IF(AND('Calculation Sheet'!$D$13="NO",OR('Calculation Sheet'!$D$14="Constant Current", 'Calculation Sheet'!$D$14="Constant Resistance + Current",'Calculation Sheet'!$D$14="Constant Current + Power", 'Calculation Sheet'!$D$14="Constant Resistance + Current + Power")),E262,0)+IF(AND('Calculation Sheet'!$D$13="NO",OR('Calculation Sheet'!$D$14="Constant Power", 'Calculation Sheet'!$D$14="Constant Resistance + Power",'Calculation Sheet'!$D$14="Constant Current + Power", 'Calculation Sheet'!$D$14="Constant Resistance + Current + Power")),F262,0)</f>
        <v>28.110000000000003</v>
      </c>
      <c r="H262" s="34">
        <f>ROUND((12*'Calculation Sheet'!$D$24/(SQRT('SOA Verification'!B262*10^-3))),2)</f>
        <v>68.16</v>
      </c>
      <c r="I262" s="34">
        <f t="shared" si="8"/>
        <v>30.999999999999901</v>
      </c>
      <c r="K262" s="34">
        <f t="shared" si="9"/>
        <v>30.999999999999901</v>
      </c>
    </row>
    <row r="263" spans="2:11" x14ac:dyDescent="0.25">
      <c r="B263" s="34">
        <v>31.099999999999898</v>
      </c>
      <c r="C263" s="35">
        <f>ROUNDUP(('Calculation Sheet'!$D$9)^2*('Calculation Sheet'!$D$10*10^-6)/(2*10^-3*B263),2)</f>
        <v>28.020000000000003</v>
      </c>
      <c r="D26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63" s="34">
        <f>ROUNDUP(('Calculation Sheet'!$D$9*'Calculation Sheet'!$D$17*(0.5-('Calculation Sheet'!$D$18/'Calculation Sheet'!$D$9)+(0.5*(('Calculation Sheet'!$D$18^2)/('Calculation Sheet'!$D$9^2))))),2)</f>
        <v>1.84</v>
      </c>
      <c r="F263" s="34">
        <f>ROUNDUP(('Calculation Sheet'!$D$19*(LN('Calculation Sheet'!$D$9/'Calculation Sheet'!$D$20)-1+('Calculation Sheet'!$D$20/'Calculation Sheet'!$D$9))),2)</f>
        <v>3.53</v>
      </c>
      <c r="G263" s="36">
        <f>C263+IF(AND('Calculation Sheet'!$D$13="NO",OR('Calculation Sheet'!$D$14="Constant Resistance", 'Calculation Sheet'!$D$14="Constant Resistance + Current",'Calculation Sheet'!$D$14="Constant Resistance + Power", 'Calculation Sheet'!$D$14="Constant Resistance + Current + Power")),D263,0)+IF(AND('Calculation Sheet'!$D$13="NO",OR('Calculation Sheet'!$D$14="Constant Current", 'Calculation Sheet'!$D$14="Constant Resistance + Current",'Calculation Sheet'!$D$14="Constant Current + Power", 'Calculation Sheet'!$D$14="Constant Resistance + Current + Power")),E263,0)+IF(AND('Calculation Sheet'!$D$13="NO",OR('Calculation Sheet'!$D$14="Constant Power", 'Calculation Sheet'!$D$14="Constant Resistance + Power",'Calculation Sheet'!$D$14="Constant Current + Power", 'Calculation Sheet'!$D$14="Constant Resistance + Current + Power")),F263,0)</f>
        <v>28.020000000000003</v>
      </c>
      <c r="H263" s="34">
        <f>ROUND((12*'Calculation Sheet'!$D$24/(SQRT('SOA Verification'!B263*10^-3))),2)</f>
        <v>68.05</v>
      </c>
      <c r="I263" s="34">
        <f t="shared" si="8"/>
        <v>31.099999999999898</v>
      </c>
      <c r="K263" s="34">
        <f t="shared" si="9"/>
        <v>31.099999999999898</v>
      </c>
    </row>
    <row r="264" spans="2:11" x14ac:dyDescent="0.25">
      <c r="B264" s="34">
        <v>31.1999999999999</v>
      </c>
      <c r="C264" s="35">
        <f>ROUNDUP(('Calculation Sheet'!$D$9)^2*('Calculation Sheet'!$D$10*10^-6)/(2*10^-3*B264),2)</f>
        <v>27.930000000000003</v>
      </c>
      <c r="D26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64" s="34">
        <f>ROUNDUP(('Calculation Sheet'!$D$9*'Calculation Sheet'!$D$17*(0.5-('Calculation Sheet'!$D$18/'Calculation Sheet'!$D$9)+(0.5*(('Calculation Sheet'!$D$18^2)/('Calculation Sheet'!$D$9^2))))),2)</f>
        <v>1.84</v>
      </c>
      <c r="F264" s="34">
        <f>ROUNDUP(('Calculation Sheet'!$D$19*(LN('Calculation Sheet'!$D$9/'Calculation Sheet'!$D$20)-1+('Calculation Sheet'!$D$20/'Calculation Sheet'!$D$9))),2)</f>
        <v>3.53</v>
      </c>
      <c r="G264" s="36">
        <f>C264+IF(AND('Calculation Sheet'!$D$13="NO",OR('Calculation Sheet'!$D$14="Constant Resistance", 'Calculation Sheet'!$D$14="Constant Resistance + Current",'Calculation Sheet'!$D$14="Constant Resistance + Power", 'Calculation Sheet'!$D$14="Constant Resistance + Current + Power")),D264,0)+IF(AND('Calculation Sheet'!$D$13="NO",OR('Calculation Sheet'!$D$14="Constant Current", 'Calculation Sheet'!$D$14="Constant Resistance + Current",'Calculation Sheet'!$D$14="Constant Current + Power", 'Calculation Sheet'!$D$14="Constant Resistance + Current + Power")),E264,0)+IF(AND('Calculation Sheet'!$D$13="NO",OR('Calculation Sheet'!$D$14="Constant Power", 'Calculation Sheet'!$D$14="Constant Resistance + Power",'Calculation Sheet'!$D$14="Constant Current + Power", 'Calculation Sheet'!$D$14="Constant Resistance + Current + Power")),F264,0)</f>
        <v>27.930000000000003</v>
      </c>
      <c r="H264" s="34">
        <f>ROUND((12*'Calculation Sheet'!$D$24/(SQRT('SOA Verification'!B264*10^-3))),2)</f>
        <v>67.94</v>
      </c>
      <c r="I264" s="34">
        <f t="shared" si="8"/>
        <v>31.1999999999999</v>
      </c>
      <c r="K264" s="34">
        <f t="shared" si="9"/>
        <v>31.1999999999999</v>
      </c>
    </row>
    <row r="265" spans="2:11" x14ac:dyDescent="0.25">
      <c r="B265" s="34">
        <v>31.299999999999901</v>
      </c>
      <c r="C265" s="35">
        <f>ROUNDUP(('Calculation Sheet'!$D$9)^2*('Calculation Sheet'!$D$10*10^-6)/(2*10^-3*B265),2)</f>
        <v>27.84</v>
      </c>
      <c r="D26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65" s="34">
        <f>ROUNDUP(('Calculation Sheet'!$D$9*'Calculation Sheet'!$D$17*(0.5-('Calculation Sheet'!$D$18/'Calculation Sheet'!$D$9)+(0.5*(('Calculation Sheet'!$D$18^2)/('Calculation Sheet'!$D$9^2))))),2)</f>
        <v>1.84</v>
      </c>
      <c r="F265" s="34">
        <f>ROUNDUP(('Calculation Sheet'!$D$19*(LN('Calculation Sheet'!$D$9/'Calculation Sheet'!$D$20)-1+('Calculation Sheet'!$D$20/'Calculation Sheet'!$D$9))),2)</f>
        <v>3.53</v>
      </c>
      <c r="G265" s="36">
        <f>C265+IF(AND('Calculation Sheet'!$D$13="NO",OR('Calculation Sheet'!$D$14="Constant Resistance", 'Calculation Sheet'!$D$14="Constant Resistance + Current",'Calculation Sheet'!$D$14="Constant Resistance + Power", 'Calculation Sheet'!$D$14="Constant Resistance + Current + Power")),D265,0)+IF(AND('Calculation Sheet'!$D$13="NO",OR('Calculation Sheet'!$D$14="Constant Current", 'Calculation Sheet'!$D$14="Constant Resistance + Current",'Calculation Sheet'!$D$14="Constant Current + Power", 'Calculation Sheet'!$D$14="Constant Resistance + Current + Power")),E265,0)+IF(AND('Calculation Sheet'!$D$13="NO",OR('Calculation Sheet'!$D$14="Constant Power", 'Calculation Sheet'!$D$14="Constant Resistance + Power",'Calculation Sheet'!$D$14="Constant Current + Power", 'Calculation Sheet'!$D$14="Constant Resistance + Current + Power")),F265,0)</f>
        <v>27.84</v>
      </c>
      <c r="H265" s="34">
        <f>ROUND((12*'Calculation Sheet'!$D$24/(SQRT('SOA Verification'!B265*10^-3))),2)</f>
        <v>67.83</v>
      </c>
      <c r="I265" s="34">
        <f t="shared" si="8"/>
        <v>31.299999999999901</v>
      </c>
      <c r="K265" s="34">
        <f t="shared" si="9"/>
        <v>31.299999999999901</v>
      </c>
    </row>
    <row r="266" spans="2:11" x14ac:dyDescent="0.25">
      <c r="B266" s="34">
        <v>31.399999999999899</v>
      </c>
      <c r="C266" s="35">
        <f>ROUNDUP(('Calculation Sheet'!$D$9)^2*('Calculation Sheet'!$D$10*10^-6)/(2*10^-3*B266),2)</f>
        <v>27.75</v>
      </c>
      <c r="D26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66" s="34">
        <f>ROUNDUP(('Calculation Sheet'!$D$9*'Calculation Sheet'!$D$17*(0.5-('Calculation Sheet'!$D$18/'Calculation Sheet'!$D$9)+(0.5*(('Calculation Sheet'!$D$18^2)/('Calculation Sheet'!$D$9^2))))),2)</f>
        <v>1.84</v>
      </c>
      <c r="F266" s="34">
        <f>ROUNDUP(('Calculation Sheet'!$D$19*(LN('Calculation Sheet'!$D$9/'Calculation Sheet'!$D$20)-1+('Calculation Sheet'!$D$20/'Calculation Sheet'!$D$9))),2)</f>
        <v>3.53</v>
      </c>
      <c r="G266" s="36">
        <f>C266+IF(AND('Calculation Sheet'!$D$13="NO",OR('Calculation Sheet'!$D$14="Constant Resistance", 'Calculation Sheet'!$D$14="Constant Resistance + Current",'Calculation Sheet'!$D$14="Constant Resistance + Power", 'Calculation Sheet'!$D$14="Constant Resistance + Current + Power")),D266,0)+IF(AND('Calculation Sheet'!$D$13="NO",OR('Calculation Sheet'!$D$14="Constant Current", 'Calculation Sheet'!$D$14="Constant Resistance + Current",'Calculation Sheet'!$D$14="Constant Current + Power", 'Calculation Sheet'!$D$14="Constant Resistance + Current + Power")),E266,0)+IF(AND('Calculation Sheet'!$D$13="NO",OR('Calculation Sheet'!$D$14="Constant Power", 'Calculation Sheet'!$D$14="Constant Resistance + Power",'Calculation Sheet'!$D$14="Constant Current + Power", 'Calculation Sheet'!$D$14="Constant Resistance + Current + Power")),F266,0)</f>
        <v>27.75</v>
      </c>
      <c r="H266" s="34">
        <f>ROUND((12*'Calculation Sheet'!$D$24/(SQRT('SOA Verification'!B266*10^-3))),2)</f>
        <v>67.72</v>
      </c>
      <c r="I266" s="34">
        <f t="shared" si="8"/>
        <v>31.399999999999899</v>
      </c>
      <c r="K266" s="34">
        <f t="shared" si="9"/>
        <v>31.399999999999899</v>
      </c>
    </row>
    <row r="267" spans="2:11" x14ac:dyDescent="0.25">
      <c r="B267" s="34">
        <v>31.499999999999901</v>
      </c>
      <c r="C267" s="35">
        <f>ROUNDUP(('Calculation Sheet'!$D$9)^2*('Calculation Sheet'!$D$10*10^-6)/(2*10^-3*B267),2)</f>
        <v>27.66</v>
      </c>
      <c r="D26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67" s="34">
        <f>ROUNDUP(('Calculation Sheet'!$D$9*'Calculation Sheet'!$D$17*(0.5-('Calculation Sheet'!$D$18/'Calculation Sheet'!$D$9)+(0.5*(('Calculation Sheet'!$D$18^2)/('Calculation Sheet'!$D$9^2))))),2)</f>
        <v>1.84</v>
      </c>
      <c r="F267" s="34">
        <f>ROUNDUP(('Calculation Sheet'!$D$19*(LN('Calculation Sheet'!$D$9/'Calculation Sheet'!$D$20)-1+('Calculation Sheet'!$D$20/'Calculation Sheet'!$D$9))),2)</f>
        <v>3.53</v>
      </c>
      <c r="G267" s="36">
        <f>C267+IF(AND('Calculation Sheet'!$D$13="NO",OR('Calculation Sheet'!$D$14="Constant Resistance", 'Calculation Sheet'!$D$14="Constant Resistance + Current",'Calculation Sheet'!$D$14="Constant Resistance + Power", 'Calculation Sheet'!$D$14="Constant Resistance + Current + Power")),D267,0)+IF(AND('Calculation Sheet'!$D$13="NO",OR('Calculation Sheet'!$D$14="Constant Current", 'Calculation Sheet'!$D$14="Constant Resistance + Current",'Calculation Sheet'!$D$14="Constant Current + Power", 'Calculation Sheet'!$D$14="Constant Resistance + Current + Power")),E267,0)+IF(AND('Calculation Sheet'!$D$13="NO",OR('Calculation Sheet'!$D$14="Constant Power", 'Calculation Sheet'!$D$14="Constant Resistance + Power",'Calculation Sheet'!$D$14="Constant Current + Power", 'Calculation Sheet'!$D$14="Constant Resistance + Current + Power")),F267,0)</f>
        <v>27.66</v>
      </c>
      <c r="H267" s="34">
        <f>ROUND((12*'Calculation Sheet'!$D$24/(SQRT('SOA Verification'!B267*10^-3))),2)</f>
        <v>67.61</v>
      </c>
      <c r="I267" s="34">
        <f t="shared" si="8"/>
        <v>31.499999999999901</v>
      </c>
      <c r="K267" s="34">
        <f t="shared" si="9"/>
        <v>31.499999999999901</v>
      </c>
    </row>
    <row r="268" spans="2:11" x14ac:dyDescent="0.25">
      <c r="B268" s="34">
        <v>31.599999999999898</v>
      </c>
      <c r="C268" s="35">
        <f>ROUNDUP(('Calculation Sheet'!$D$9)^2*('Calculation Sheet'!$D$10*10^-6)/(2*10^-3*B268),2)</f>
        <v>27.57</v>
      </c>
      <c r="D26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68" s="34">
        <f>ROUNDUP(('Calculation Sheet'!$D$9*'Calculation Sheet'!$D$17*(0.5-('Calculation Sheet'!$D$18/'Calculation Sheet'!$D$9)+(0.5*(('Calculation Sheet'!$D$18^2)/('Calculation Sheet'!$D$9^2))))),2)</f>
        <v>1.84</v>
      </c>
      <c r="F268" s="34">
        <f>ROUNDUP(('Calculation Sheet'!$D$19*(LN('Calculation Sheet'!$D$9/'Calculation Sheet'!$D$20)-1+('Calculation Sheet'!$D$20/'Calculation Sheet'!$D$9))),2)</f>
        <v>3.53</v>
      </c>
      <c r="G268" s="36">
        <f>C268+IF(AND('Calculation Sheet'!$D$13="NO",OR('Calculation Sheet'!$D$14="Constant Resistance", 'Calculation Sheet'!$D$14="Constant Resistance + Current",'Calculation Sheet'!$D$14="Constant Resistance + Power", 'Calculation Sheet'!$D$14="Constant Resistance + Current + Power")),D268,0)+IF(AND('Calculation Sheet'!$D$13="NO",OR('Calculation Sheet'!$D$14="Constant Current", 'Calculation Sheet'!$D$14="Constant Resistance + Current",'Calculation Sheet'!$D$14="Constant Current + Power", 'Calculation Sheet'!$D$14="Constant Resistance + Current + Power")),E268,0)+IF(AND('Calculation Sheet'!$D$13="NO",OR('Calculation Sheet'!$D$14="Constant Power", 'Calculation Sheet'!$D$14="Constant Resistance + Power",'Calculation Sheet'!$D$14="Constant Current + Power", 'Calculation Sheet'!$D$14="Constant Resistance + Current + Power")),F268,0)</f>
        <v>27.57</v>
      </c>
      <c r="H268" s="34">
        <f>ROUND((12*'Calculation Sheet'!$D$24/(SQRT('SOA Verification'!B268*10^-3))),2)</f>
        <v>67.510000000000005</v>
      </c>
      <c r="I268" s="34">
        <f t="shared" si="8"/>
        <v>31.599999999999898</v>
      </c>
      <c r="K268" s="34">
        <f t="shared" si="9"/>
        <v>31.599999999999898</v>
      </c>
    </row>
    <row r="269" spans="2:11" x14ac:dyDescent="0.25">
      <c r="B269" s="34">
        <v>31.6999999999999</v>
      </c>
      <c r="C269" s="35">
        <f>ROUNDUP(('Calculation Sheet'!$D$9)^2*('Calculation Sheet'!$D$10*10^-6)/(2*10^-3*B269),2)</f>
        <v>27.490000000000002</v>
      </c>
      <c r="D26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69" s="34">
        <f>ROUNDUP(('Calculation Sheet'!$D$9*'Calculation Sheet'!$D$17*(0.5-('Calculation Sheet'!$D$18/'Calculation Sheet'!$D$9)+(0.5*(('Calculation Sheet'!$D$18^2)/('Calculation Sheet'!$D$9^2))))),2)</f>
        <v>1.84</v>
      </c>
      <c r="F269" s="34">
        <f>ROUNDUP(('Calculation Sheet'!$D$19*(LN('Calculation Sheet'!$D$9/'Calculation Sheet'!$D$20)-1+('Calculation Sheet'!$D$20/'Calculation Sheet'!$D$9))),2)</f>
        <v>3.53</v>
      </c>
      <c r="G269" s="36">
        <f>C269+IF(AND('Calculation Sheet'!$D$13="NO",OR('Calculation Sheet'!$D$14="Constant Resistance", 'Calculation Sheet'!$D$14="Constant Resistance + Current",'Calculation Sheet'!$D$14="Constant Resistance + Power", 'Calculation Sheet'!$D$14="Constant Resistance + Current + Power")),D269,0)+IF(AND('Calculation Sheet'!$D$13="NO",OR('Calculation Sheet'!$D$14="Constant Current", 'Calculation Sheet'!$D$14="Constant Resistance + Current",'Calculation Sheet'!$D$14="Constant Current + Power", 'Calculation Sheet'!$D$14="Constant Resistance + Current + Power")),E269,0)+IF(AND('Calculation Sheet'!$D$13="NO",OR('Calculation Sheet'!$D$14="Constant Power", 'Calculation Sheet'!$D$14="Constant Resistance + Power",'Calculation Sheet'!$D$14="Constant Current + Power", 'Calculation Sheet'!$D$14="Constant Resistance + Current + Power")),F269,0)</f>
        <v>27.490000000000002</v>
      </c>
      <c r="H269" s="34">
        <f>ROUND((12*'Calculation Sheet'!$D$24/(SQRT('SOA Verification'!B269*10^-3))),2)</f>
        <v>67.400000000000006</v>
      </c>
      <c r="I269" s="34">
        <f t="shared" si="8"/>
        <v>31.6999999999999</v>
      </c>
      <c r="K269" s="34">
        <f t="shared" si="9"/>
        <v>31.6999999999999</v>
      </c>
    </row>
    <row r="270" spans="2:11" x14ac:dyDescent="0.25">
      <c r="B270" s="34">
        <v>31.799999999999901</v>
      </c>
      <c r="C270" s="35">
        <f>ROUNDUP(('Calculation Sheet'!$D$9)^2*('Calculation Sheet'!$D$10*10^-6)/(2*10^-3*B270),2)</f>
        <v>27.400000000000002</v>
      </c>
      <c r="D27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70" s="34">
        <f>ROUNDUP(('Calculation Sheet'!$D$9*'Calculation Sheet'!$D$17*(0.5-('Calculation Sheet'!$D$18/'Calculation Sheet'!$D$9)+(0.5*(('Calculation Sheet'!$D$18^2)/('Calculation Sheet'!$D$9^2))))),2)</f>
        <v>1.84</v>
      </c>
      <c r="F270" s="34">
        <f>ROUNDUP(('Calculation Sheet'!$D$19*(LN('Calculation Sheet'!$D$9/'Calculation Sheet'!$D$20)-1+('Calculation Sheet'!$D$20/'Calculation Sheet'!$D$9))),2)</f>
        <v>3.53</v>
      </c>
      <c r="G270" s="36">
        <f>C270+IF(AND('Calculation Sheet'!$D$13="NO",OR('Calculation Sheet'!$D$14="Constant Resistance", 'Calculation Sheet'!$D$14="Constant Resistance + Current",'Calculation Sheet'!$D$14="Constant Resistance + Power", 'Calculation Sheet'!$D$14="Constant Resistance + Current + Power")),D270,0)+IF(AND('Calculation Sheet'!$D$13="NO",OR('Calculation Sheet'!$D$14="Constant Current", 'Calculation Sheet'!$D$14="Constant Resistance + Current",'Calculation Sheet'!$D$14="Constant Current + Power", 'Calculation Sheet'!$D$14="Constant Resistance + Current + Power")),E270,0)+IF(AND('Calculation Sheet'!$D$13="NO",OR('Calculation Sheet'!$D$14="Constant Power", 'Calculation Sheet'!$D$14="Constant Resistance + Power",'Calculation Sheet'!$D$14="Constant Current + Power", 'Calculation Sheet'!$D$14="Constant Resistance + Current + Power")),F270,0)</f>
        <v>27.400000000000002</v>
      </c>
      <c r="H270" s="34">
        <f>ROUND((12*'Calculation Sheet'!$D$24/(SQRT('SOA Verification'!B270*10^-3))),2)</f>
        <v>67.290000000000006</v>
      </c>
      <c r="I270" s="34">
        <f t="shared" si="8"/>
        <v>31.799999999999901</v>
      </c>
      <c r="K270" s="34">
        <f t="shared" si="9"/>
        <v>31.799999999999901</v>
      </c>
    </row>
    <row r="271" spans="2:11" x14ac:dyDescent="0.25">
      <c r="B271" s="34">
        <v>31.899999999999899</v>
      </c>
      <c r="C271" s="35">
        <f>ROUNDUP(('Calculation Sheet'!$D$9)^2*('Calculation Sheet'!$D$10*10^-6)/(2*10^-3*B271),2)</f>
        <v>27.32</v>
      </c>
      <c r="D27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71" s="34">
        <f>ROUNDUP(('Calculation Sheet'!$D$9*'Calculation Sheet'!$D$17*(0.5-('Calculation Sheet'!$D$18/'Calculation Sheet'!$D$9)+(0.5*(('Calculation Sheet'!$D$18^2)/('Calculation Sheet'!$D$9^2))))),2)</f>
        <v>1.84</v>
      </c>
      <c r="F271" s="34">
        <f>ROUNDUP(('Calculation Sheet'!$D$19*(LN('Calculation Sheet'!$D$9/'Calculation Sheet'!$D$20)-1+('Calculation Sheet'!$D$20/'Calculation Sheet'!$D$9))),2)</f>
        <v>3.53</v>
      </c>
      <c r="G271" s="36">
        <f>C271+IF(AND('Calculation Sheet'!$D$13="NO",OR('Calculation Sheet'!$D$14="Constant Resistance", 'Calculation Sheet'!$D$14="Constant Resistance + Current",'Calculation Sheet'!$D$14="Constant Resistance + Power", 'Calculation Sheet'!$D$14="Constant Resistance + Current + Power")),D271,0)+IF(AND('Calculation Sheet'!$D$13="NO",OR('Calculation Sheet'!$D$14="Constant Current", 'Calculation Sheet'!$D$14="Constant Resistance + Current",'Calculation Sheet'!$D$14="Constant Current + Power", 'Calculation Sheet'!$D$14="Constant Resistance + Current + Power")),E271,0)+IF(AND('Calculation Sheet'!$D$13="NO",OR('Calculation Sheet'!$D$14="Constant Power", 'Calculation Sheet'!$D$14="Constant Resistance + Power",'Calculation Sheet'!$D$14="Constant Current + Power", 'Calculation Sheet'!$D$14="Constant Resistance + Current + Power")),F271,0)</f>
        <v>27.32</v>
      </c>
      <c r="H271" s="34">
        <f>ROUND((12*'Calculation Sheet'!$D$24/(SQRT('SOA Verification'!B271*10^-3))),2)</f>
        <v>67.19</v>
      </c>
      <c r="I271" s="34">
        <f t="shared" si="8"/>
        <v>31.899999999999899</v>
      </c>
      <c r="K271" s="34">
        <f t="shared" si="9"/>
        <v>31.899999999999899</v>
      </c>
    </row>
    <row r="272" spans="2:11" x14ac:dyDescent="0.25">
      <c r="B272" s="34">
        <v>31.999999999999901</v>
      </c>
      <c r="C272" s="35">
        <f>ROUNDUP(('Calculation Sheet'!$D$9)^2*('Calculation Sheet'!$D$10*10^-6)/(2*10^-3*B272),2)</f>
        <v>27.23</v>
      </c>
      <c r="D27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72" s="34">
        <f>ROUNDUP(('Calculation Sheet'!$D$9*'Calculation Sheet'!$D$17*(0.5-('Calculation Sheet'!$D$18/'Calculation Sheet'!$D$9)+(0.5*(('Calculation Sheet'!$D$18^2)/('Calculation Sheet'!$D$9^2))))),2)</f>
        <v>1.84</v>
      </c>
      <c r="F272" s="34">
        <f>ROUNDUP(('Calculation Sheet'!$D$19*(LN('Calculation Sheet'!$D$9/'Calculation Sheet'!$D$20)-1+('Calculation Sheet'!$D$20/'Calculation Sheet'!$D$9))),2)</f>
        <v>3.53</v>
      </c>
      <c r="G272" s="36">
        <f>C272+IF(AND('Calculation Sheet'!$D$13="NO",OR('Calculation Sheet'!$D$14="Constant Resistance", 'Calculation Sheet'!$D$14="Constant Resistance + Current",'Calculation Sheet'!$D$14="Constant Resistance + Power", 'Calculation Sheet'!$D$14="Constant Resistance + Current + Power")),D272,0)+IF(AND('Calculation Sheet'!$D$13="NO",OR('Calculation Sheet'!$D$14="Constant Current", 'Calculation Sheet'!$D$14="Constant Resistance + Current",'Calculation Sheet'!$D$14="Constant Current + Power", 'Calculation Sheet'!$D$14="Constant Resistance + Current + Power")),E272,0)+IF(AND('Calculation Sheet'!$D$13="NO",OR('Calculation Sheet'!$D$14="Constant Power", 'Calculation Sheet'!$D$14="Constant Resistance + Power",'Calculation Sheet'!$D$14="Constant Current + Power", 'Calculation Sheet'!$D$14="Constant Resistance + Current + Power")),F272,0)</f>
        <v>27.23</v>
      </c>
      <c r="H272" s="34">
        <f>ROUND((12*'Calculation Sheet'!$D$24/(SQRT('SOA Verification'!B272*10^-3))),2)</f>
        <v>67.08</v>
      </c>
      <c r="I272" s="34">
        <f t="shared" si="8"/>
        <v>31.999999999999901</v>
      </c>
      <c r="K272" s="34">
        <f t="shared" si="9"/>
        <v>31.999999999999901</v>
      </c>
    </row>
    <row r="273" spans="2:11" x14ac:dyDescent="0.25">
      <c r="B273" s="34">
        <v>32.099999999999902</v>
      </c>
      <c r="C273" s="35">
        <f>ROUNDUP(('Calculation Sheet'!$D$9)^2*('Calculation Sheet'!$D$10*10^-6)/(2*10^-3*B273),2)</f>
        <v>27.150000000000002</v>
      </c>
      <c r="D27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73" s="34">
        <f>ROUNDUP(('Calculation Sheet'!$D$9*'Calculation Sheet'!$D$17*(0.5-('Calculation Sheet'!$D$18/'Calculation Sheet'!$D$9)+(0.5*(('Calculation Sheet'!$D$18^2)/('Calculation Sheet'!$D$9^2))))),2)</f>
        <v>1.84</v>
      </c>
      <c r="F273" s="34">
        <f>ROUNDUP(('Calculation Sheet'!$D$19*(LN('Calculation Sheet'!$D$9/'Calculation Sheet'!$D$20)-1+('Calculation Sheet'!$D$20/'Calculation Sheet'!$D$9))),2)</f>
        <v>3.53</v>
      </c>
      <c r="G273" s="36">
        <f>C273+IF(AND('Calculation Sheet'!$D$13="NO",OR('Calculation Sheet'!$D$14="Constant Resistance", 'Calculation Sheet'!$D$14="Constant Resistance + Current",'Calculation Sheet'!$D$14="Constant Resistance + Power", 'Calculation Sheet'!$D$14="Constant Resistance + Current + Power")),D273,0)+IF(AND('Calculation Sheet'!$D$13="NO",OR('Calculation Sheet'!$D$14="Constant Current", 'Calculation Sheet'!$D$14="Constant Resistance + Current",'Calculation Sheet'!$D$14="Constant Current + Power", 'Calculation Sheet'!$D$14="Constant Resistance + Current + Power")),E273,0)+IF(AND('Calculation Sheet'!$D$13="NO",OR('Calculation Sheet'!$D$14="Constant Power", 'Calculation Sheet'!$D$14="Constant Resistance + Power",'Calculation Sheet'!$D$14="Constant Current + Power", 'Calculation Sheet'!$D$14="Constant Resistance + Current + Power")),F273,0)</f>
        <v>27.150000000000002</v>
      </c>
      <c r="H273" s="34">
        <f>ROUND((12*'Calculation Sheet'!$D$24/(SQRT('SOA Verification'!B273*10^-3))),2)</f>
        <v>66.98</v>
      </c>
      <c r="I273" s="34">
        <f t="shared" si="8"/>
        <v>32.099999999999902</v>
      </c>
      <c r="K273" s="34">
        <f t="shared" si="9"/>
        <v>32.099999999999902</v>
      </c>
    </row>
    <row r="274" spans="2:11" x14ac:dyDescent="0.25">
      <c r="B274" s="34">
        <v>32.199999999999903</v>
      </c>
      <c r="C274" s="35">
        <f>ROUNDUP(('Calculation Sheet'!$D$9)^2*('Calculation Sheet'!$D$10*10^-6)/(2*10^-3*B274),2)</f>
        <v>27.060000000000002</v>
      </c>
      <c r="D27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74" s="34">
        <f>ROUNDUP(('Calculation Sheet'!$D$9*'Calculation Sheet'!$D$17*(0.5-('Calculation Sheet'!$D$18/'Calculation Sheet'!$D$9)+(0.5*(('Calculation Sheet'!$D$18^2)/('Calculation Sheet'!$D$9^2))))),2)</f>
        <v>1.84</v>
      </c>
      <c r="F274" s="34">
        <f>ROUNDUP(('Calculation Sheet'!$D$19*(LN('Calculation Sheet'!$D$9/'Calculation Sheet'!$D$20)-1+('Calculation Sheet'!$D$20/'Calculation Sheet'!$D$9))),2)</f>
        <v>3.53</v>
      </c>
      <c r="G274" s="36">
        <f>C274+IF(AND('Calculation Sheet'!$D$13="NO",OR('Calculation Sheet'!$D$14="Constant Resistance", 'Calculation Sheet'!$D$14="Constant Resistance + Current",'Calculation Sheet'!$D$14="Constant Resistance + Power", 'Calculation Sheet'!$D$14="Constant Resistance + Current + Power")),D274,0)+IF(AND('Calculation Sheet'!$D$13="NO",OR('Calculation Sheet'!$D$14="Constant Current", 'Calculation Sheet'!$D$14="Constant Resistance + Current",'Calculation Sheet'!$D$14="Constant Current + Power", 'Calculation Sheet'!$D$14="Constant Resistance + Current + Power")),E274,0)+IF(AND('Calculation Sheet'!$D$13="NO",OR('Calculation Sheet'!$D$14="Constant Power", 'Calculation Sheet'!$D$14="Constant Resistance + Power",'Calculation Sheet'!$D$14="Constant Current + Power", 'Calculation Sheet'!$D$14="Constant Resistance + Current + Power")),F274,0)</f>
        <v>27.060000000000002</v>
      </c>
      <c r="H274" s="34">
        <f>ROUND((12*'Calculation Sheet'!$D$24/(SQRT('SOA Verification'!B274*10^-3))),2)</f>
        <v>66.87</v>
      </c>
      <c r="I274" s="34">
        <f t="shared" si="8"/>
        <v>32.199999999999903</v>
      </c>
      <c r="K274" s="34">
        <f t="shared" si="9"/>
        <v>32.199999999999903</v>
      </c>
    </row>
    <row r="275" spans="2:11" x14ac:dyDescent="0.25">
      <c r="B275" s="34">
        <v>32.299999999999898</v>
      </c>
      <c r="C275" s="35">
        <f>ROUNDUP(('Calculation Sheet'!$D$9)^2*('Calculation Sheet'!$D$10*10^-6)/(2*10^-3*B275),2)</f>
        <v>26.98</v>
      </c>
      <c r="D27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75" s="34">
        <f>ROUNDUP(('Calculation Sheet'!$D$9*'Calculation Sheet'!$D$17*(0.5-('Calculation Sheet'!$D$18/'Calculation Sheet'!$D$9)+(0.5*(('Calculation Sheet'!$D$18^2)/('Calculation Sheet'!$D$9^2))))),2)</f>
        <v>1.84</v>
      </c>
      <c r="F275" s="34">
        <f>ROUNDUP(('Calculation Sheet'!$D$19*(LN('Calculation Sheet'!$D$9/'Calculation Sheet'!$D$20)-1+('Calculation Sheet'!$D$20/'Calculation Sheet'!$D$9))),2)</f>
        <v>3.53</v>
      </c>
      <c r="G275" s="36">
        <f>C275+IF(AND('Calculation Sheet'!$D$13="NO",OR('Calculation Sheet'!$D$14="Constant Resistance", 'Calculation Sheet'!$D$14="Constant Resistance + Current",'Calculation Sheet'!$D$14="Constant Resistance + Power", 'Calculation Sheet'!$D$14="Constant Resistance + Current + Power")),D275,0)+IF(AND('Calculation Sheet'!$D$13="NO",OR('Calculation Sheet'!$D$14="Constant Current", 'Calculation Sheet'!$D$14="Constant Resistance + Current",'Calculation Sheet'!$D$14="Constant Current + Power", 'Calculation Sheet'!$D$14="Constant Resistance + Current + Power")),E275,0)+IF(AND('Calculation Sheet'!$D$13="NO",OR('Calculation Sheet'!$D$14="Constant Power", 'Calculation Sheet'!$D$14="Constant Resistance + Power",'Calculation Sheet'!$D$14="Constant Current + Power", 'Calculation Sheet'!$D$14="Constant Resistance + Current + Power")),F275,0)</f>
        <v>26.98</v>
      </c>
      <c r="H275" s="34">
        <f>ROUND((12*'Calculation Sheet'!$D$24/(SQRT('SOA Verification'!B275*10^-3))),2)</f>
        <v>66.77</v>
      </c>
      <c r="I275" s="34">
        <f t="shared" si="8"/>
        <v>32.299999999999898</v>
      </c>
      <c r="K275" s="34">
        <f t="shared" si="9"/>
        <v>32.299999999999898</v>
      </c>
    </row>
    <row r="276" spans="2:11" x14ac:dyDescent="0.25">
      <c r="B276" s="34">
        <v>32.399999999999899</v>
      </c>
      <c r="C276" s="35">
        <f>ROUNDUP(('Calculation Sheet'!$D$9)^2*('Calculation Sheet'!$D$10*10^-6)/(2*10^-3*B276),2)</f>
        <v>26.89</v>
      </c>
      <c r="D27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76" s="34">
        <f>ROUNDUP(('Calculation Sheet'!$D$9*'Calculation Sheet'!$D$17*(0.5-('Calculation Sheet'!$D$18/'Calculation Sheet'!$D$9)+(0.5*(('Calculation Sheet'!$D$18^2)/('Calculation Sheet'!$D$9^2))))),2)</f>
        <v>1.84</v>
      </c>
      <c r="F276" s="34">
        <f>ROUNDUP(('Calculation Sheet'!$D$19*(LN('Calculation Sheet'!$D$9/'Calculation Sheet'!$D$20)-1+('Calculation Sheet'!$D$20/'Calculation Sheet'!$D$9))),2)</f>
        <v>3.53</v>
      </c>
      <c r="G276" s="36">
        <f>C276+IF(AND('Calculation Sheet'!$D$13="NO",OR('Calculation Sheet'!$D$14="Constant Resistance", 'Calculation Sheet'!$D$14="Constant Resistance + Current",'Calculation Sheet'!$D$14="Constant Resistance + Power", 'Calculation Sheet'!$D$14="Constant Resistance + Current + Power")),D276,0)+IF(AND('Calculation Sheet'!$D$13="NO",OR('Calculation Sheet'!$D$14="Constant Current", 'Calculation Sheet'!$D$14="Constant Resistance + Current",'Calculation Sheet'!$D$14="Constant Current + Power", 'Calculation Sheet'!$D$14="Constant Resistance + Current + Power")),E276,0)+IF(AND('Calculation Sheet'!$D$13="NO",OR('Calculation Sheet'!$D$14="Constant Power", 'Calculation Sheet'!$D$14="Constant Resistance + Power",'Calculation Sheet'!$D$14="Constant Current + Power", 'Calculation Sheet'!$D$14="Constant Resistance + Current + Power")),F276,0)</f>
        <v>26.89</v>
      </c>
      <c r="H276" s="34">
        <f>ROUND((12*'Calculation Sheet'!$D$24/(SQRT('SOA Verification'!B276*10^-3))),2)</f>
        <v>66.67</v>
      </c>
      <c r="I276" s="34">
        <f t="shared" si="8"/>
        <v>32.399999999999899</v>
      </c>
      <c r="K276" s="34">
        <f t="shared" si="9"/>
        <v>32.399999999999899</v>
      </c>
    </row>
    <row r="277" spans="2:11" x14ac:dyDescent="0.25">
      <c r="B277" s="34">
        <v>32.499999999999901</v>
      </c>
      <c r="C277" s="35">
        <f>ROUNDUP(('Calculation Sheet'!$D$9)^2*('Calculation Sheet'!$D$10*10^-6)/(2*10^-3*B277),2)</f>
        <v>26.810000000000002</v>
      </c>
      <c r="D27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77" s="34">
        <f>ROUNDUP(('Calculation Sheet'!$D$9*'Calculation Sheet'!$D$17*(0.5-('Calculation Sheet'!$D$18/'Calculation Sheet'!$D$9)+(0.5*(('Calculation Sheet'!$D$18^2)/('Calculation Sheet'!$D$9^2))))),2)</f>
        <v>1.84</v>
      </c>
      <c r="F277" s="34">
        <f>ROUNDUP(('Calculation Sheet'!$D$19*(LN('Calculation Sheet'!$D$9/'Calculation Sheet'!$D$20)-1+('Calculation Sheet'!$D$20/'Calculation Sheet'!$D$9))),2)</f>
        <v>3.53</v>
      </c>
      <c r="G277" s="36">
        <f>C277+IF(AND('Calculation Sheet'!$D$13="NO",OR('Calculation Sheet'!$D$14="Constant Resistance", 'Calculation Sheet'!$D$14="Constant Resistance + Current",'Calculation Sheet'!$D$14="Constant Resistance + Power", 'Calculation Sheet'!$D$14="Constant Resistance + Current + Power")),D277,0)+IF(AND('Calculation Sheet'!$D$13="NO",OR('Calculation Sheet'!$D$14="Constant Current", 'Calculation Sheet'!$D$14="Constant Resistance + Current",'Calculation Sheet'!$D$14="Constant Current + Power", 'Calculation Sheet'!$D$14="Constant Resistance + Current + Power")),E277,0)+IF(AND('Calculation Sheet'!$D$13="NO",OR('Calculation Sheet'!$D$14="Constant Power", 'Calculation Sheet'!$D$14="Constant Resistance + Power",'Calculation Sheet'!$D$14="Constant Current + Power", 'Calculation Sheet'!$D$14="Constant Resistance + Current + Power")),F277,0)</f>
        <v>26.810000000000002</v>
      </c>
      <c r="H277" s="34">
        <f>ROUND((12*'Calculation Sheet'!$D$24/(SQRT('SOA Verification'!B277*10^-3))),2)</f>
        <v>66.56</v>
      </c>
      <c r="I277" s="34">
        <f t="shared" si="8"/>
        <v>32.499999999999901</v>
      </c>
      <c r="K277" s="34">
        <f t="shared" si="9"/>
        <v>32.499999999999901</v>
      </c>
    </row>
    <row r="278" spans="2:11" x14ac:dyDescent="0.25">
      <c r="B278" s="34">
        <v>32.599999999999902</v>
      </c>
      <c r="C278" s="35">
        <f>ROUNDUP(('Calculation Sheet'!$D$9)^2*('Calculation Sheet'!$D$10*10^-6)/(2*10^-3*B278),2)</f>
        <v>26.73</v>
      </c>
      <c r="D27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78" s="34">
        <f>ROUNDUP(('Calculation Sheet'!$D$9*'Calculation Sheet'!$D$17*(0.5-('Calculation Sheet'!$D$18/'Calculation Sheet'!$D$9)+(0.5*(('Calculation Sheet'!$D$18^2)/('Calculation Sheet'!$D$9^2))))),2)</f>
        <v>1.84</v>
      </c>
      <c r="F278" s="34">
        <f>ROUNDUP(('Calculation Sheet'!$D$19*(LN('Calculation Sheet'!$D$9/'Calculation Sheet'!$D$20)-1+('Calculation Sheet'!$D$20/'Calculation Sheet'!$D$9))),2)</f>
        <v>3.53</v>
      </c>
      <c r="G278" s="36">
        <f>C278+IF(AND('Calculation Sheet'!$D$13="NO",OR('Calculation Sheet'!$D$14="Constant Resistance", 'Calculation Sheet'!$D$14="Constant Resistance + Current",'Calculation Sheet'!$D$14="Constant Resistance + Power", 'Calculation Sheet'!$D$14="Constant Resistance + Current + Power")),D278,0)+IF(AND('Calculation Sheet'!$D$13="NO",OR('Calculation Sheet'!$D$14="Constant Current", 'Calculation Sheet'!$D$14="Constant Resistance + Current",'Calculation Sheet'!$D$14="Constant Current + Power", 'Calculation Sheet'!$D$14="Constant Resistance + Current + Power")),E278,0)+IF(AND('Calculation Sheet'!$D$13="NO",OR('Calculation Sheet'!$D$14="Constant Power", 'Calculation Sheet'!$D$14="Constant Resistance + Power",'Calculation Sheet'!$D$14="Constant Current + Power", 'Calculation Sheet'!$D$14="Constant Resistance + Current + Power")),F278,0)</f>
        <v>26.73</v>
      </c>
      <c r="H278" s="34">
        <f>ROUND((12*'Calculation Sheet'!$D$24/(SQRT('SOA Verification'!B278*10^-3))),2)</f>
        <v>66.459999999999994</v>
      </c>
      <c r="I278" s="34">
        <f t="shared" si="8"/>
        <v>32.599999999999902</v>
      </c>
      <c r="K278" s="34">
        <f t="shared" si="9"/>
        <v>32.599999999999902</v>
      </c>
    </row>
    <row r="279" spans="2:11" x14ac:dyDescent="0.25">
      <c r="B279" s="34">
        <v>32.699999999999903</v>
      </c>
      <c r="C279" s="35">
        <f>ROUNDUP(('Calculation Sheet'!$D$9)^2*('Calculation Sheet'!$D$10*10^-6)/(2*10^-3*B279),2)</f>
        <v>26.650000000000002</v>
      </c>
      <c r="D27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79" s="34">
        <f>ROUNDUP(('Calculation Sheet'!$D$9*'Calculation Sheet'!$D$17*(0.5-('Calculation Sheet'!$D$18/'Calculation Sheet'!$D$9)+(0.5*(('Calculation Sheet'!$D$18^2)/('Calculation Sheet'!$D$9^2))))),2)</f>
        <v>1.84</v>
      </c>
      <c r="F279" s="34">
        <f>ROUNDUP(('Calculation Sheet'!$D$19*(LN('Calculation Sheet'!$D$9/'Calculation Sheet'!$D$20)-1+('Calculation Sheet'!$D$20/'Calculation Sheet'!$D$9))),2)</f>
        <v>3.53</v>
      </c>
      <c r="G279" s="36">
        <f>C279+IF(AND('Calculation Sheet'!$D$13="NO",OR('Calculation Sheet'!$D$14="Constant Resistance", 'Calculation Sheet'!$D$14="Constant Resistance + Current",'Calculation Sheet'!$D$14="Constant Resistance + Power", 'Calculation Sheet'!$D$14="Constant Resistance + Current + Power")),D279,0)+IF(AND('Calculation Sheet'!$D$13="NO",OR('Calculation Sheet'!$D$14="Constant Current", 'Calculation Sheet'!$D$14="Constant Resistance + Current",'Calculation Sheet'!$D$14="Constant Current + Power", 'Calculation Sheet'!$D$14="Constant Resistance + Current + Power")),E279,0)+IF(AND('Calculation Sheet'!$D$13="NO",OR('Calculation Sheet'!$D$14="Constant Power", 'Calculation Sheet'!$D$14="Constant Resistance + Power",'Calculation Sheet'!$D$14="Constant Current + Power", 'Calculation Sheet'!$D$14="Constant Resistance + Current + Power")),F279,0)</f>
        <v>26.650000000000002</v>
      </c>
      <c r="H279" s="34">
        <f>ROUND((12*'Calculation Sheet'!$D$24/(SQRT('SOA Verification'!B279*10^-3))),2)</f>
        <v>66.36</v>
      </c>
      <c r="I279" s="34">
        <f t="shared" si="8"/>
        <v>32.699999999999903</v>
      </c>
      <c r="K279" s="34">
        <f t="shared" si="9"/>
        <v>32.699999999999903</v>
      </c>
    </row>
    <row r="280" spans="2:11" x14ac:dyDescent="0.25">
      <c r="B280" s="34">
        <v>32.799999999999898</v>
      </c>
      <c r="C280" s="35">
        <f>ROUNDUP(('Calculation Sheet'!$D$9)^2*('Calculation Sheet'!$D$10*10^-6)/(2*10^-3*B280),2)</f>
        <v>26.57</v>
      </c>
      <c r="D28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80" s="34">
        <f>ROUNDUP(('Calculation Sheet'!$D$9*'Calculation Sheet'!$D$17*(0.5-('Calculation Sheet'!$D$18/'Calculation Sheet'!$D$9)+(0.5*(('Calculation Sheet'!$D$18^2)/('Calculation Sheet'!$D$9^2))))),2)</f>
        <v>1.84</v>
      </c>
      <c r="F280" s="34">
        <f>ROUNDUP(('Calculation Sheet'!$D$19*(LN('Calculation Sheet'!$D$9/'Calculation Sheet'!$D$20)-1+('Calculation Sheet'!$D$20/'Calculation Sheet'!$D$9))),2)</f>
        <v>3.53</v>
      </c>
      <c r="G280" s="36">
        <f>C280+IF(AND('Calculation Sheet'!$D$13="NO",OR('Calculation Sheet'!$D$14="Constant Resistance", 'Calculation Sheet'!$D$14="Constant Resistance + Current",'Calculation Sheet'!$D$14="Constant Resistance + Power", 'Calculation Sheet'!$D$14="Constant Resistance + Current + Power")),D280,0)+IF(AND('Calculation Sheet'!$D$13="NO",OR('Calculation Sheet'!$D$14="Constant Current", 'Calculation Sheet'!$D$14="Constant Resistance + Current",'Calculation Sheet'!$D$14="Constant Current + Power", 'Calculation Sheet'!$D$14="Constant Resistance + Current + Power")),E280,0)+IF(AND('Calculation Sheet'!$D$13="NO",OR('Calculation Sheet'!$D$14="Constant Power", 'Calculation Sheet'!$D$14="Constant Resistance + Power",'Calculation Sheet'!$D$14="Constant Current + Power", 'Calculation Sheet'!$D$14="Constant Resistance + Current + Power")),F280,0)</f>
        <v>26.57</v>
      </c>
      <c r="H280" s="34">
        <f>ROUND((12*'Calculation Sheet'!$D$24/(SQRT('SOA Verification'!B280*10^-3))),2)</f>
        <v>66.260000000000005</v>
      </c>
      <c r="I280" s="34">
        <f t="shared" si="8"/>
        <v>32.799999999999898</v>
      </c>
      <c r="K280" s="34">
        <f t="shared" si="9"/>
        <v>32.799999999999898</v>
      </c>
    </row>
    <row r="281" spans="2:11" x14ac:dyDescent="0.25">
      <c r="B281" s="34">
        <v>32.899999999999899</v>
      </c>
      <c r="C281" s="35">
        <f>ROUNDUP(('Calculation Sheet'!$D$9)^2*('Calculation Sheet'!$D$10*10^-6)/(2*10^-3*B281),2)</f>
        <v>26.490000000000002</v>
      </c>
      <c r="D28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81" s="34">
        <f>ROUNDUP(('Calculation Sheet'!$D$9*'Calculation Sheet'!$D$17*(0.5-('Calculation Sheet'!$D$18/'Calculation Sheet'!$D$9)+(0.5*(('Calculation Sheet'!$D$18^2)/('Calculation Sheet'!$D$9^2))))),2)</f>
        <v>1.84</v>
      </c>
      <c r="F281" s="34">
        <f>ROUNDUP(('Calculation Sheet'!$D$19*(LN('Calculation Sheet'!$D$9/'Calculation Sheet'!$D$20)-1+('Calculation Sheet'!$D$20/'Calculation Sheet'!$D$9))),2)</f>
        <v>3.53</v>
      </c>
      <c r="G281" s="36">
        <f>C281+IF(AND('Calculation Sheet'!$D$13="NO",OR('Calculation Sheet'!$D$14="Constant Resistance", 'Calculation Sheet'!$D$14="Constant Resistance + Current",'Calculation Sheet'!$D$14="Constant Resistance + Power", 'Calculation Sheet'!$D$14="Constant Resistance + Current + Power")),D281,0)+IF(AND('Calculation Sheet'!$D$13="NO",OR('Calculation Sheet'!$D$14="Constant Current", 'Calculation Sheet'!$D$14="Constant Resistance + Current",'Calculation Sheet'!$D$14="Constant Current + Power", 'Calculation Sheet'!$D$14="Constant Resistance + Current + Power")),E281,0)+IF(AND('Calculation Sheet'!$D$13="NO",OR('Calculation Sheet'!$D$14="Constant Power", 'Calculation Sheet'!$D$14="Constant Resistance + Power",'Calculation Sheet'!$D$14="Constant Current + Power", 'Calculation Sheet'!$D$14="Constant Resistance + Current + Power")),F281,0)</f>
        <v>26.490000000000002</v>
      </c>
      <c r="H281" s="34">
        <f>ROUND((12*'Calculation Sheet'!$D$24/(SQRT('SOA Verification'!B281*10^-3))),2)</f>
        <v>66.16</v>
      </c>
      <c r="I281" s="34">
        <f t="shared" si="8"/>
        <v>32.899999999999899</v>
      </c>
      <c r="K281" s="34">
        <f t="shared" si="9"/>
        <v>32.899999999999899</v>
      </c>
    </row>
    <row r="282" spans="2:11" x14ac:dyDescent="0.25">
      <c r="B282" s="34">
        <v>32.999999999999901</v>
      </c>
      <c r="C282" s="35">
        <f>ROUNDUP(('Calculation Sheet'!$D$9)^2*('Calculation Sheet'!$D$10*10^-6)/(2*10^-3*B282),2)</f>
        <v>26.41</v>
      </c>
      <c r="D28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82" s="34">
        <f>ROUNDUP(('Calculation Sheet'!$D$9*'Calculation Sheet'!$D$17*(0.5-('Calculation Sheet'!$D$18/'Calculation Sheet'!$D$9)+(0.5*(('Calculation Sheet'!$D$18^2)/('Calculation Sheet'!$D$9^2))))),2)</f>
        <v>1.84</v>
      </c>
      <c r="F282" s="34">
        <f>ROUNDUP(('Calculation Sheet'!$D$19*(LN('Calculation Sheet'!$D$9/'Calculation Sheet'!$D$20)-1+('Calculation Sheet'!$D$20/'Calculation Sheet'!$D$9))),2)</f>
        <v>3.53</v>
      </c>
      <c r="G282" s="36">
        <f>C282+IF(AND('Calculation Sheet'!$D$13="NO",OR('Calculation Sheet'!$D$14="Constant Resistance", 'Calculation Sheet'!$D$14="Constant Resistance + Current",'Calculation Sheet'!$D$14="Constant Resistance + Power", 'Calculation Sheet'!$D$14="Constant Resistance + Current + Power")),D282,0)+IF(AND('Calculation Sheet'!$D$13="NO",OR('Calculation Sheet'!$D$14="Constant Current", 'Calculation Sheet'!$D$14="Constant Resistance + Current",'Calculation Sheet'!$D$14="Constant Current + Power", 'Calculation Sheet'!$D$14="Constant Resistance + Current + Power")),E282,0)+IF(AND('Calculation Sheet'!$D$13="NO",OR('Calculation Sheet'!$D$14="Constant Power", 'Calculation Sheet'!$D$14="Constant Resistance + Power",'Calculation Sheet'!$D$14="Constant Current + Power", 'Calculation Sheet'!$D$14="Constant Resistance + Current + Power")),F282,0)</f>
        <v>26.41</v>
      </c>
      <c r="H282" s="34">
        <f>ROUND((12*'Calculation Sheet'!$D$24/(SQRT('SOA Verification'!B282*10^-3))),2)</f>
        <v>66.06</v>
      </c>
      <c r="I282" s="34">
        <f t="shared" si="8"/>
        <v>32.999999999999901</v>
      </c>
      <c r="K282" s="34">
        <f t="shared" si="9"/>
        <v>32.999999999999901</v>
      </c>
    </row>
    <row r="283" spans="2:11" x14ac:dyDescent="0.25">
      <c r="B283" s="34">
        <v>33.099999999999902</v>
      </c>
      <c r="C283" s="35">
        <f>ROUNDUP(('Calculation Sheet'!$D$9)^2*('Calculation Sheet'!$D$10*10^-6)/(2*10^-3*B283),2)</f>
        <v>26.330000000000002</v>
      </c>
      <c r="D28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83" s="34">
        <f>ROUNDUP(('Calculation Sheet'!$D$9*'Calculation Sheet'!$D$17*(0.5-('Calculation Sheet'!$D$18/'Calculation Sheet'!$D$9)+(0.5*(('Calculation Sheet'!$D$18^2)/('Calculation Sheet'!$D$9^2))))),2)</f>
        <v>1.84</v>
      </c>
      <c r="F283" s="34">
        <f>ROUNDUP(('Calculation Sheet'!$D$19*(LN('Calculation Sheet'!$D$9/'Calculation Sheet'!$D$20)-1+('Calculation Sheet'!$D$20/'Calculation Sheet'!$D$9))),2)</f>
        <v>3.53</v>
      </c>
      <c r="G283" s="36">
        <f>C283+IF(AND('Calculation Sheet'!$D$13="NO",OR('Calculation Sheet'!$D$14="Constant Resistance", 'Calculation Sheet'!$D$14="Constant Resistance + Current",'Calculation Sheet'!$D$14="Constant Resistance + Power", 'Calculation Sheet'!$D$14="Constant Resistance + Current + Power")),D283,0)+IF(AND('Calculation Sheet'!$D$13="NO",OR('Calculation Sheet'!$D$14="Constant Current", 'Calculation Sheet'!$D$14="Constant Resistance + Current",'Calculation Sheet'!$D$14="Constant Current + Power", 'Calculation Sheet'!$D$14="Constant Resistance + Current + Power")),E283,0)+IF(AND('Calculation Sheet'!$D$13="NO",OR('Calculation Sheet'!$D$14="Constant Power", 'Calculation Sheet'!$D$14="Constant Resistance + Power",'Calculation Sheet'!$D$14="Constant Current + Power", 'Calculation Sheet'!$D$14="Constant Resistance + Current + Power")),F283,0)</f>
        <v>26.330000000000002</v>
      </c>
      <c r="H283" s="34">
        <f>ROUND((12*'Calculation Sheet'!$D$24/(SQRT('SOA Verification'!B283*10^-3))),2)</f>
        <v>65.959999999999994</v>
      </c>
      <c r="I283" s="34">
        <f t="shared" si="8"/>
        <v>33.099999999999902</v>
      </c>
      <c r="K283" s="34">
        <f t="shared" si="9"/>
        <v>33.099999999999902</v>
      </c>
    </row>
    <row r="284" spans="2:11" x14ac:dyDescent="0.25">
      <c r="B284" s="34">
        <v>33.199999999999903</v>
      </c>
      <c r="C284" s="35">
        <f>ROUNDUP(('Calculation Sheet'!$D$9)^2*('Calculation Sheet'!$D$10*10^-6)/(2*10^-3*B284),2)</f>
        <v>26.25</v>
      </c>
      <c r="D28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84" s="34">
        <f>ROUNDUP(('Calculation Sheet'!$D$9*'Calculation Sheet'!$D$17*(0.5-('Calculation Sheet'!$D$18/'Calculation Sheet'!$D$9)+(0.5*(('Calculation Sheet'!$D$18^2)/('Calculation Sheet'!$D$9^2))))),2)</f>
        <v>1.84</v>
      </c>
      <c r="F284" s="34">
        <f>ROUNDUP(('Calculation Sheet'!$D$19*(LN('Calculation Sheet'!$D$9/'Calculation Sheet'!$D$20)-1+('Calculation Sheet'!$D$20/'Calculation Sheet'!$D$9))),2)</f>
        <v>3.53</v>
      </c>
      <c r="G284" s="36">
        <f>C284+IF(AND('Calculation Sheet'!$D$13="NO",OR('Calculation Sheet'!$D$14="Constant Resistance", 'Calculation Sheet'!$D$14="Constant Resistance + Current",'Calculation Sheet'!$D$14="Constant Resistance + Power", 'Calculation Sheet'!$D$14="Constant Resistance + Current + Power")),D284,0)+IF(AND('Calculation Sheet'!$D$13="NO",OR('Calculation Sheet'!$D$14="Constant Current", 'Calculation Sheet'!$D$14="Constant Resistance + Current",'Calculation Sheet'!$D$14="Constant Current + Power", 'Calculation Sheet'!$D$14="Constant Resistance + Current + Power")),E284,0)+IF(AND('Calculation Sheet'!$D$13="NO",OR('Calculation Sheet'!$D$14="Constant Power", 'Calculation Sheet'!$D$14="Constant Resistance + Power",'Calculation Sheet'!$D$14="Constant Current + Power", 'Calculation Sheet'!$D$14="Constant Resistance + Current + Power")),F284,0)</f>
        <v>26.25</v>
      </c>
      <c r="H284" s="34">
        <f>ROUND((12*'Calculation Sheet'!$D$24/(SQRT('SOA Verification'!B284*10^-3))),2)</f>
        <v>65.86</v>
      </c>
      <c r="I284" s="34">
        <f t="shared" si="8"/>
        <v>33.199999999999903</v>
      </c>
      <c r="K284" s="34">
        <f t="shared" si="9"/>
        <v>33.199999999999903</v>
      </c>
    </row>
    <row r="285" spans="2:11" x14ac:dyDescent="0.25">
      <c r="B285" s="34">
        <v>33.299999999999898</v>
      </c>
      <c r="C285" s="35">
        <f>ROUNDUP(('Calculation Sheet'!$D$9)^2*('Calculation Sheet'!$D$10*10^-6)/(2*10^-3*B285),2)</f>
        <v>26.17</v>
      </c>
      <c r="D28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85" s="34">
        <f>ROUNDUP(('Calculation Sheet'!$D$9*'Calculation Sheet'!$D$17*(0.5-('Calculation Sheet'!$D$18/'Calculation Sheet'!$D$9)+(0.5*(('Calculation Sheet'!$D$18^2)/('Calculation Sheet'!$D$9^2))))),2)</f>
        <v>1.84</v>
      </c>
      <c r="F285" s="34">
        <f>ROUNDUP(('Calculation Sheet'!$D$19*(LN('Calculation Sheet'!$D$9/'Calculation Sheet'!$D$20)-1+('Calculation Sheet'!$D$20/'Calculation Sheet'!$D$9))),2)</f>
        <v>3.53</v>
      </c>
      <c r="G285" s="36">
        <f>C285+IF(AND('Calculation Sheet'!$D$13="NO",OR('Calculation Sheet'!$D$14="Constant Resistance", 'Calculation Sheet'!$D$14="Constant Resistance + Current",'Calculation Sheet'!$D$14="Constant Resistance + Power", 'Calculation Sheet'!$D$14="Constant Resistance + Current + Power")),D285,0)+IF(AND('Calculation Sheet'!$D$13="NO",OR('Calculation Sheet'!$D$14="Constant Current", 'Calculation Sheet'!$D$14="Constant Resistance + Current",'Calculation Sheet'!$D$14="Constant Current + Power", 'Calculation Sheet'!$D$14="Constant Resistance + Current + Power")),E285,0)+IF(AND('Calculation Sheet'!$D$13="NO",OR('Calculation Sheet'!$D$14="Constant Power", 'Calculation Sheet'!$D$14="Constant Resistance + Power",'Calculation Sheet'!$D$14="Constant Current + Power", 'Calculation Sheet'!$D$14="Constant Resistance + Current + Power")),F285,0)</f>
        <v>26.17</v>
      </c>
      <c r="H285" s="34">
        <f>ROUND((12*'Calculation Sheet'!$D$24/(SQRT('SOA Verification'!B285*10^-3))),2)</f>
        <v>65.760000000000005</v>
      </c>
      <c r="I285" s="34">
        <f t="shared" si="8"/>
        <v>33.299999999999898</v>
      </c>
      <c r="K285" s="34">
        <f t="shared" si="9"/>
        <v>33.299999999999898</v>
      </c>
    </row>
    <row r="286" spans="2:11" x14ac:dyDescent="0.25">
      <c r="B286" s="34">
        <v>33.399999999999899</v>
      </c>
      <c r="C286" s="35">
        <f>ROUNDUP(('Calculation Sheet'!$D$9)^2*('Calculation Sheet'!$D$10*10^-6)/(2*10^-3*B286),2)</f>
        <v>26.09</v>
      </c>
      <c r="D28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86" s="34">
        <f>ROUNDUP(('Calculation Sheet'!$D$9*'Calculation Sheet'!$D$17*(0.5-('Calculation Sheet'!$D$18/'Calculation Sheet'!$D$9)+(0.5*(('Calculation Sheet'!$D$18^2)/('Calculation Sheet'!$D$9^2))))),2)</f>
        <v>1.84</v>
      </c>
      <c r="F286" s="34">
        <f>ROUNDUP(('Calculation Sheet'!$D$19*(LN('Calculation Sheet'!$D$9/'Calculation Sheet'!$D$20)-1+('Calculation Sheet'!$D$20/'Calculation Sheet'!$D$9))),2)</f>
        <v>3.53</v>
      </c>
      <c r="G286" s="36">
        <f>C286+IF(AND('Calculation Sheet'!$D$13="NO",OR('Calculation Sheet'!$D$14="Constant Resistance", 'Calculation Sheet'!$D$14="Constant Resistance + Current",'Calculation Sheet'!$D$14="Constant Resistance + Power", 'Calculation Sheet'!$D$14="Constant Resistance + Current + Power")),D286,0)+IF(AND('Calculation Sheet'!$D$13="NO",OR('Calculation Sheet'!$D$14="Constant Current", 'Calculation Sheet'!$D$14="Constant Resistance + Current",'Calculation Sheet'!$D$14="Constant Current + Power", 'Calculation Sheet'!$D$14="Constant Resistance + Current + Power")),E286,0)+IF(AND('Calculation Sheet'!$D$13="NO",OR('Calculation Sheet'!$D$14="Constant Power", 'Calculation Sheet'!$D$14="Constant Resistance + Power",'Calculation Sheet'!$D$14="Constant Current + Power", 'Calculation Sheet'!$D$14="Constant Resistance + Current + Power")),F286,0)</f>
        <v>26.09</v>
      </c>
      <c r="H286" s="34">
        <f>ROUND((12*'Calculation Sheet'!$D$24/(SQRT('SOA Verification'!B286*10^-3))),2)</f>
        <v>65.66</v>
      </c>
      <c r="I286" s="34">
        <f t="shared" si="8"/>
        <v>33.399999999999899</v>
      </c>
      <c r="K286" s="34">
        <f t="shared" si="9"/>
        <v>33.399999999999899</v>
      </c>
    </row>
    <row r="287" spans="2:11" x14ac:dyDescent="0.25">
      <c r="B287" s="34">
        <v>33.499999999999901</v>
      </c>
      <c r="C287" s="35">
        <f>ROUNDUP(('Calculation Sheet'!$D$9)^2*('Calculation Sheet'!$D$10*10^-6)/(2*10^-3*B287),2)</f>
        <v>26.01</v>
      </c>
      <c r="D28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87" s="34">
        <f>ROUNDUP(('Calculation Sheet'!$D$9*'Calculation Sheet'!$D$17*(0.5-('Calculation Sheet'!$D$18/'Calculation Sheet'!$D$9)+(0.5*(('Calculation Sheet'!$D$18^2)/('Calculation Sheet'!$D$9^2))))),2)</f>
        <v>1.84</v>
      </c>
      <c r="F287" s="34">
        <f>ROUNDUP(('Calculation Sheet'!$D$19*(LN('Calculation Sheet'!$D$9/'Calculation Sheet'!$D$20)-1+('Calculation Sheet'!$D$20/'Calculation Sheet'!$D$9))),2)</f>
        <v>3.53</v>
      </c>
      <c r="G287" s="36">
        <f>C287+IF(AND('Calculation Sheet'!$D$13="NO",OR('Calculation Sheet'!$D$14="Constant Resistance", 'Calculation Sheet'!$D$14="Constant Resistance + Current",'Calculation Sheet'!$D$14="Constant Resistance + Power", 'Calculation Sheet'!$D$14="Constant Resistance + Current + Power")),D287,0)+IF(AND('Calculation Sheet'!$D$13="NO",OR('Calculation Sheet'!$D$14="Constant Current", 'Calculation Sheet'!$D$14="Constant Resistance + Current",'Calculation Sheet'!$D$14="Constant Current + Power", 'Calculation Sheet'!$D$14="Constant Resistance + Current + Power")),E287,0)+IF(AND('Calculation Sheet'!$D$13="NO",OR('Calculation Sheet'!$D$14="Constant Power", 'Calculation Sheet'!$D$14="Constant Resistance + Power",'Calculation Sheet'!$D$14="Constant Current + Power", 'Calculation Sheet'!$D$14="Constant Resistance + Current + Power")),F287,0)</f>
        <v>26.01</v>
      </c>
      <c r="H287" s="34">
        <f>ROUND((12*'Calculation Sheet'!$D$24/(SQRT('SOA Verification'!B287*10^-3))),2)</f>
        <v>65.56</v>
      </c>
      <c r="I287" s="34">
        <f t="shared" si="8"/>
        <v>33.499999999999901</v>
      </c>
      <c r="K287" s="34">
        <f t="shared" si="9"/>
        <v>33.499999999999901</v>
      </c>
    </row>
    <row r="288" spans="2:11" x14ac:dyDescent="0.25">
      <c r="B288" s="34">
        <v>33.599999999999902</v>
      </c>
      <c r="C288" s="35">
        <f>ROUNDUP(('Calculation Sheet'!$D$9)^2*('Calculation Sheet'!$D$10*10^-6)/(2*10^-3*B288),2)</f>
        <v>25.930000000000003</v>
      </c>
      <c r="D28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88" s="34">
        <f>ROUNDUP(('Calculation Sheet'!$D$9*'Calculation Sheet'!$D$17*(0.5-('Calculation Sheet'!$D$18/'Calculation Sheet'!$D$9)+(0.5*(('Calculation Sheet'!$D$18^2)/('Calculation Sheet'!$D$9^2))))),2)</f>
        <v>1.84</v>
      </c>
      <c r="F288" s="34">
        <f>ROUNDUP(('Calculation Sheet'!$D$19*(LN('Calculation Sheet'!$D$9/'Calculation Sheet'!$D$20)-1+('Calculation Sheet'!$D$20/'Calculation Sheet'!$D$9))),2)</f>
        <v>3.53</v>
      </c>
      <c r="G288" s="36">
        <f>C288+IF(AND('Calculation Sheet'!$D$13="NO",OR('Calculation Sheet'!$D$14="Constant Resistance", 'Calculation Sheet'!$D$14="Constant Resistance + Current",'Calculation Sheet'!$D$14="Constant Resistance + Power", 'Calculation Sheet'!$D$14="Constant Resistance + Current + Power")),D288,0)+IF(AND('Calculation Sheet'!$D$13="NO",OR('Calculation Sheet'!$D$14="Constant Current", 'Calculation Sheet'!$D$14="Constant Resistance + Current",'Calculation Sheet'!$D$14="Constant Current + Power", 'Calculation Sheet'!$D$14="Constant Resistance + Current + Power")),E288,0)+IF(AND('Calculation Sheet'!$D$13="NO",OR('Calculation Sheet'!$D$14="Constant Power", 'Calculation Sheet'!$D$14="Constant Resistance + Power",'Calculation Sheet'!$D$14="Constant Current + Power", 'Calculation Sheet'!$D$14="Constant Resistance + Current + Power")),F288,0)</f>
        <v>25.930000000000003</v>
      </c>
      <c r="H288" s="34">
        <f>ROUND((12*'Calculation Sheet'!$D$24/(SQRT('SOA Verification'!B288*10^-3))),2)</f>
        <v>65.47</v>
      </c>
      <c r="I288" s="34">
        <f t="shared" si="8"/>
        <v>33.599999999999902</v>
      </c>
      <c r="K288" s="34">
        <f t="shared" si="9"/>
        <v>33.599999999999902</v>
      </c>
    </row>
    <row r="289" spans="2:11" x14ac:dyDescent="0.25">
      <c r="B289" s="34">
        <v>33.699999999999903</v>
      </c>
      <c r="C289" s="35">
        <f>ROUNDUP(('Calculation Sheet'!$D$9)^2*('Calculation Sheet'!$D$10*10^-6)/(2*10^-3*B289),2)</f>
        <v>25.860000000000003</v>
      </c>
      <c r="D28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89" s="34">
        <f>ROUNDUP(('Calculation Sheet'!$D$9*'Calculation Sheet'!$D$17*(0.5-('Calculation Sheet'!$D$18/'Calculation Sheet'!$D$9)+(0.5*(('Calculation Sheet'!$D$18^2)/('Calculation Sheet'!$D$9^2))))),2)</f>
        <v>1.84</v>
      </c>
      <c r="F289" s="34">
        <f>ROUNDUP(('Calculation Sheet'!$D$19*(LN('Calculation Sheet'!$D$9/'Calculation Sheet'!$D$20)-1+('Calculation Sheet'!$D$20/'Calculation Sheet'!$D$9))),2)</f>
        <v>3.53</v>
      </c>
      <c r="G289" s="36">
        <f>C289+IF(AND('Calculation Sheet'!$D$13="NO",OR('Calculation Sheet'!$D$14="Constant Resistance", 'Calculation Sheet'!$D$14="Constant Resistance + Current",'Calculation Sheet'!$D$14="Constant Resistance + Power", 'Calculation Sheet'!$D$14="Constant Resistance + Current + Power")),D289,0)+IF(AND('Calculation Sheet'!$D$13="NO",OR('Calculation Sheet'!$D$14="Constant Current", 'Calculation Sheet'!$D$14="Constant Resistance + Current",'Calculation Sheet'!$D$14="Constant Current + Power", 'Calculation Sheet'!$D$14="Constant Resistance + Current + Power")),E289,0)+IF(AND('Calculation Sheet'!$D$13="NO",OR('Calculation Sheet'!$D$14="Constant Power", 'Calculation Sheet'!$D$14="Constant Resistance + Power",'Calculation Sheet'!$D$14="Constant Current + Power", 'Calculation Sheet'!$D$14="Constant Resistance + Current + Power")),F289,0)</f>
        <v>25.860000000000003</v>
      </c>
      <c r="H289" s="34">
        <f>ROUND((12*'Calculation Sheet'!$D$24/(SQRT('SOA Verification'!B289*10^-3))),2)</f>
        <v>65.37</v>
      </c>
      <c r="I289" s="34">
        <f t="shared" si="8"/>
        <v>33.699999999999903</v>
      </c>
      <c r="K289" s="34">
        <f t="shared" si="9"/>
        <v>33.699999999999903</v>
      </c>
    </row>
    <row r="290" spans="2:11" x14ac:dyDescent="0.25">
      <c r="B290" s="34">
        <v>33.799999999999898</v>
      </c>
      <c r="C290" s="35">
        <f>ROUNDUP(('Calculation Sheet'!$D$9)^2*('Calculation Sheet'!$D$10*10^-6)/(2*10^-3*B290),2)</f>
        <v>25.78</v>
      </c>
      <c r="D29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90" s="34">
        <f>ROUNDUP(('Calculation Sheet'!$D$9*'Calculation Sheet'!$D$17*(0.5-('Calculation Sheet'!$D$18/'Calculation Sheet'!$D$9)+(0.5*(('Calculation Sheet'!$D$18^2)/('Calculation Sheet'!$D$9^2))))),2)</f>
        <v>1.84</v>
      </c>
      <c r="F290" s="34">
        <f>ROUNDUP(('Calculation Sheet'!$D$19*(LN('Calculation Sheet'!$D$9/'Calculation Sheet'!$D$20)-1+('Calculation Sheet'!$D$20/'Calculation Sheet'!$D$9))),2)</f>
        <v>3.53</v>
      </c>
      <c r="G290" s="36">
        <f>C290+IF(AND('Calculation Sheet'!$D$13="NO",OR('Calculation Sheet'!$D$14="Constant Resistance", 'Calculation Sheet'!$D$14="Constant Resistance + Current",'Calculation Sheet'!$D$14="Constant Resistance + Power", 'Calculation Sheet'!$D$14="Constant Resistance + Current + Power")),D290,0)+IF(AND('Calculation Sheet'!$D$13="NO",OR('Calculation Sheet'!$D$14="Constant Current", 'Calculation Sheet'!$D$14="Constant Resistance + Current",'Calculation Sheet'!$D$14="Constant Current + Power", 'Calculation Sheet'!$D$14="Constant Resistance + Current + Power")),E290,0)+IF(AND('Calculation Sheet'!$D$13="NO",OR('Calculation Sheet'!$D$14="Constant Power", 'Calculation Sheet'!$D$14="Constant Resistance + Power",'Calculation Sheet'!$D$14="Constant Current + Power", 'Calculation Sheet'!$D$14="Constant Resistance + Current + Power")),F290,0)</f>
        <v>25.78</v>
      </c>
      <c r="H290" s="34">
        <f>ROUND((12*'Calculation Sheet'!$D$24/(SQRT('SOA Verification'!B290*10^-3))),2)</f>
        <v>65.27</v>
      </c>
      <c r="I290" s="34">
        <f t="shared" si="8"/>
        <v>33.799999999999898</v>
      </c>
      <c r="K290" s="34">
        <f t="shared" si="9"/>
        <v>33.799999999999898</v>
      </c>
    </row>
    <row r="291" spans="2:11" x14ac:dyDescent="0.25">
      <c r="B291" s="34">
        <v>33.899999999999899</v>
      </c>
      <c r="C291" s="35">
        <f>ROUNDUP(('Calculation Sheet'!$D$9)^2*('Calculation Sheet'!$D$10*10^-6)/(2*10^-3*B291),2)</f>
        <v>25.700000000000003</v>
      </c>
      <c r="D29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91" s="34">
        <f>ROUNDUP(('Calculation Sheet'!$D$9*'Calculation Sheet'!$D$17*(0.5-('Calculation Sheet'!$D$18/'Calculation Sheet'!$D$9)+(0.5*(('Calculation Sheet'!$D$18^2)/('Calculation Sheet'!$D$9^2))))),2)</f>
        <v>1.84</v>
      </c>
      <c r="F291" s="34">
        <f>ROUNDUP(('Calculation Sheet'!$D$19*(LN('Calculation Sheet'!$D$9/'Calculation Sheet'!$D$20)-1+('Calculation Sheet'!$D$20/'Calculation Sheet'!$D$9))),2)</f>
        <v>3.53</v>
      </c>
      <c r="G291" s="36">
        <f>C291+IF(AND('Calculation Sheet'!$D$13="NO",OR('Calculation Sheet'!$D$14="Constant Resistance", 'Calculation Sheet'!$D$14="Constant Resistance + Current",'Calculation Sheet'!$D$14="Constant Resistance + Power", 'Calculation Sheet'!$D$14="Constant Resistance + Current + Power")),D291,0)+IF(AND('Calculation Sheet'!$D$13="NO",OR('Calculation Sheet'!$D$14="Constant Current", 'Calculation Sheet'!$D$14="Constant Resistance + Current",'Calculation Sheet'!$D$14="Constant Current + Power", 'Calculation Sheet'!$D$14="Constant Resistance + Current + Power")),E291,0)+IF(AND('Calculation Sheet'!$D$13="NO",OR('Calculation Sheet'!$D$14="Constant Power", 'Calculation Sheet'!$D$14="Constant Resistance + Power",'Calculation Sheet'!$D$14="Constant Current + Power", 'Calculation Sheet'!$D$14="Constant Resistance + Current + Power")),F291,0)</f>
        <v>25.700000000000003</v>
      </c>
      <c r="H291" s="34">
        <f>ROUND((12*'Calculation Sheet'!$D$24/(SQRT('SOA Verification'!B291*10^-3))),2)</f>
        <v>65.180000000000007</v>
      </c>
      <c r="I291" s="34">
        <f t="shared" si="8"/>
        <v>33.899999999999899</v>
      </c>
      <c r="K291" s="34">
        <f t="shared" si="9"/>
        <v>33.899999999999899</v>
      </c>
    </row>
    <row r="292" spans="2:11" x14ac:dyDescent="0.25">
      <c r="B292" s="34">
        <v>33.999999999999901</v>
      </c>
      <c r="C292" s="35">
        <f>ROUNDUP(('Calculation Sheet'!$D$9)^2*('Calculation Sheet'!$D$10*10^-6)/(2*10^-3*B292),2)</f>
        <v>25.630000000000003</v>
      </c>
      <c r="D29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92" s="34">
        <f>ROUNDUP(('Calculation Sheet'!$D$9*'Calculation Sheet'!$D$17*(0.5-('Calculation Sheet'!$D$18/'Calculation Sheet'!$D$9)+(0.5*(('Calculation Sheet'!$D$18^2)/('Calculation Sheet'!$D$9^2))))),2)</f>
        <v>1.84</v>
      </c>
      <c r="F292" s="34">
        <f>ROUNDUP(('Calculation Sheet'!$D$19*(LN('Calculation Sheet'!$D$9/'Calculation Sheet'!$D$20)-1+('Calculation Sheet'!$D$20/'Calculation Sheet'!$D$9))),2)</f>
        <v>3.53</v>
      </c>
      <c r="G292" s="36">
        <f>C292+IF(AND('Calculation Sheet'!$D$13="NO",OR('Calculation Sheet'!$D$14="Constant Resistance", 'Calculation Sheet'!$D$14="Constant Resistance + Current",'Calculation Sheet'!$D$14="Constant Resistance + Power", 'Calculation Sheet'!$D$14="Constant Resistance + Current + Power")),D292,0)+IF(AND('Calculation Sheet'!$D$13="NO",OR('Calculation Sheet'!$D$14="Constant Current", 'Calculation Sheet'!$D$14="Constant Resistance + Current",'Calculation Sheet'!$D$14="Constant Current + Power", 'Calculation Sheet'!$D$14="Constant Resistance + Current + Power")),E292,0)+IF(AND('Calculation Sheet'!$D$13="NO",OR('Calculation Sheet'!$D$14="Constant Power", 'Calculation Sheet'!$D$14="Constant Resistance + Power",'Calculation Sheet'!$D$14="Constant Current + Power", 'Calculation Sheet'!$D$14="Constant Resistance + Current + Power")),F292,0)</f>
        <v>25.630000000000003</v>
      </c>
      <c r="H292" s="34">
        <f>ROUND((12*'Calculation Sheet'!$D$24/(SQRT('SOA Verification'!B292*10^-3))),2)</f>
        <v>65.08</v>
      </c>
      <c r="I292" s="34">
        <f t="shared" si="8"/>
        <v>33.999999999999901</v>
      </c>
      <c r="K292" s="34">
        <f t="shared" si="9"/>
        <v>33.999999999999901</v>
      </c>
    </row>
    <row r="293" spans="2:11" x14ac:dyDescent="0.25">
      <c r="B293" s="34">
        <v>34.099999999999902</v>
      </c>
      <c r="C293" s="35">
        <f>ROUNDUP(('Calculation Sheet'!$D$9)^2*('Calculation Sheet'!$D$10*10^-6)/(2*10^-3*B293),2)</f>
        <v>25.55</v>
      </c>
      <c r="D29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93" s="34">
        <f>ROUNDUP(('Calculation Sheet'!$D$9*'Calculation Sheet'!$D$17*(0.5-('Calculation Sheet'!$D$18/'Calculation Sheet'!$D$9)+(0.5*(('Calculation Sheet'!$D$18^2)/('Calculation Sheet'!$D$9^2))))),2)</f>
        <v>1.84</v>
      </c>
      <c r="F293" s="34">
        <f>ROUNDUP(('Calculation Sheet'!$D$19*(LN('Calculation Sheet'!$D$9/'Calculation Sheet'!$D$20)-1+('Calculation Sheet'!$D$20/'Calculation Sheet'!$D$9))),2)</f>
        <v>3.53</v>
      </c>
      <c r="G293" s="36">
        <f>C293+IF(AND('Calculation Sheet'!$D$13="NO",OR('Calculation Sheet'!$D$14="Constant Resistance", 'Calculation Sheet'!$D$14="Constant Resistance + Current",'Calculation Sheet'!$D$14="Constant Resistance + Power", 'Calculation Sheet'!$D$14="Constant Resistance + Current + Power")),D293,0)+IF(AND('Calculation Sheet'!$D$13="NO",OR('Calculation Sheet'!$D$14="Constant Current", 'Calculation Sheet'!$D$14="Constant Resistance + Current",'Calculation Sheet'!$D$14="Constant Current + Power", 'Calculation Sheet'!$D$14="Constant Resistance + Current + Power")),E293,0)+IF(AND('Calculation Sheet'!$D$13="NO",OR('Calculation Sheet'!$D$14="Constant Power", 'Calculation Sheet'!$D$14="Constant Resistance + Power",'Calculation Sheet'!$D$14="Constant Current + Power", 'Calculation Sheet'!$D$14="Constant Resistance + Current + Power")),F293,0)</f>
        <v>25.55</v>
      </c>
      <c r="H293" s="34">
        <f>ROUND((12*'Calculation Sheet'!$D$24/(SQRT('SOA Verification'!B293*10^-3))),2)</f>
        <v>64.98</v>
      </c>
      <c r="I293" s="34">
        <f t="shared" si="8"/>
        <v>34.099999999999902</v>
      </c>
      <c r="K293" s="34">
        <f t="shared" si="9"/>
        <v>34.099999999999902</v>
      </c>
    </row>
    <row r="294" spans="2:11" x14ac:dyDescent="0.25">
      <c r="B294" s="34">
        <v>34.199999999999903</v>
      </c>
      <c r="C294" s="35">
        <f>ROUNDUP(('Calculation Sheet'!$D$9)^2*('Calculation Sheet'!$D$10*10^-6)/(2*10^-3*B294),2)</f>
        <v>25.48</v>
      </c>
      <c r="D29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94" s="34">
        <f>ROUNDUP(('Calculation Sheet'!$D$9*'Calculation Sheet'!$D$17*(0.5-('Calculation Sheet'!$D$18/'Calculation Sheet'!$D$9)+(0.5*(('Calculation Sheet'!$D$18^2)/('Calculation Sheet'!$D$9^2))))),2)</f>
        <v>1.84</v>
      </c>
      <c r="F294" s="34">
        <f>ROUNDUP(('Calculation Sheet'!$D$19*(LN('Calculation Sheet'!$D$9/'Calculation Sheet'!$D$20)-1+('Calculation Sheet'!$D$20/'Calculation Sheet'!$D$9))),2)</f>
        <v>3.53</v>
      </c>
      <c r="G294" s="36">
        <f>C294+IF(AND('Calculation Sheet'!$D$13="NO",OR('Calculation Sheet'!$D$14="Constant Resistance", 'Calculation Sheet'!$D$14="Constant Resistance + Current",'Calculation Sheet'!$D$14="Constant Resistance + Power", 'Calculation Sheet'!$D$14="Constant Resistance + Current + Power")),D294,0)+IF(AND('Calculation Sheet'!$D$13="NO",OR('Calculation Sheet'!$D$14="Constant Current", 'Calculation Sheet'!$D$14="Constant Resistance + Current",'Calculation Sheet'!$D$14="Constant Current + Power", 'Calculation Sheet'!$D$14="Constant Resistance + Current + Power")),E294,0)+IF(AND('Calculation Sheet'!$D$13="NO",OR('Calculation Sheet'!$D$14="Constant Power", 'Calculation Sheet'!$D$14="Constant Resistance + Power",'Calculation Sheet'!$D$14="Constant Current + Power", 'Calculation Sheet'!$D$14="Constant Resistance + Current + Power")),F294,0)</f>
        <v>25.48</v>
      </c>
      <c r="H294" s="34">
        <f>ROUND((12*'Calculation Sheet'!$D$24/(SQRT('SOA Verification'!B294*10^-3))),2)</f>
        <v>64.89</v>
      </c>
      <c r="I294" s="34">
        <f t="shared" si="8"/>
        <v>34.199999999999903</v>
      </c>
      <c r="K294" s="34">
        <f t="shared" si="9"/>
        <v>34.199999999999903</v>
      </c>
    </row>
    <row r="295" spans="2:11" x14ac:dyDescent="0.25">
      <c r="B295" s="34">
        <v>34.299999999999898</v>
      </c>
      <c r="C295" s="35">
        <f>ROUNDUP(('Calculation Sheet'!$D$9)^2*('Calculation Sheet'!$D$10*10^-6)/(2*10^-3*B295),2)</f>
        <v>25.400000000000002</v>
      </c>
      <c r="D29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95" s="34">
        <f>ROUNDUP(('Calculation Sheet'!$D$9*'Calculation Sheet'!$D$17*(0.5-('Calculation Sheet'!$D$18/'Calculation Sheet'!$D$9)+(0.5*(('Calculation Sheet'!$D$18^2)/('Calculation Sheet'!$D$9^2))))),2)</f>
        <v>1.84</v>
      </c>
      <c r="F295" s="34">
        <f>ROUNDUP(('Calculation Sheet'!$D$19*(LN('Calculation Sheet'!$D$9/'Calculation Sheet'!$D$20)-1+('Calculation Sheet'!$D$20/'Calculation Sheet'!$D$9))),2)</f>
        <v>3.53</v>
      </c>
      <c r="G295" s="36">
        <f>C295+IF(AND('Calculation Sheet'!$D$13="NO",OR('Calculation Sheet'!$D$14="Constant Resistance", 'Calculation Sheet'!$D$14="Constant Resistance + Current",'Calculation Sheet'!$D$14="Constant Resistance + Power", 'Calculation Sheet'!$D$14="Constant Resistance + Current + Power")),D295,0)+IF(AND('Calculation Sheet'!$D$13="NO",OR('Calculation Sheet'!$D$14="Constant Current", 'Calculation Sheet'!$D$14="Constant Resistance + Current",'Calculation Sheet'!$D$14="Constant Current + Power", 'Calculation Sheet'!$D$14="Constant Resistance + Current + Power")),E295,0)+IF(AND('Calculation Sheet'!$D$13="NO",OR('Calculation Sheet'!$D$14="Constant Power", 'Calculation Sheet'!$D$14="Constant Resistance + Power",'Calculation Sheet'!$D$14="Constant Current + Power", 'Calculation Sheet'!$D$14="Constant Resistance + Current + Power")),F295,0)</f>
        <v>25.400000000000002</v>
      </c>
      <c r="H295" s="34">
        <f>ROUND((12*'Calculation Sheet'!$D$24/(SQRT('SOA Verification'!B295*10^-3))),2)</f>
        <v>64.790000000000006</v>
      </c>
      <c r="I295" s="34">
        <f t="shared" si="8"/>
        <v>34.299999999999898</v>
      </c>
      <c r="K295" s="34">
        <f t="shared" si="9"/>
        <v>34.299999999999898</v>
      </c>
    </row>
    <row r="296" spans="2:11" x14ac:dyDescent="0.25">
      <c r="B296" s="34">
        <v>34.399999999999899</v>
      </c>
      <c r="C296" s="35">
        <f>ROUNDUP(('Calculation Sheet'!$D$9)^2*('Calculation Sheet'!$D$10*10^-6)/(2*10^-3*B296),2)</f>
        <v>25.330000000000002</v>
      </c>
      <c r="D29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96" s="34">
        <f>ROUNDUP(('Calculation Sheet'!$D$9*'Calculation Sheet'!$D$17*(0.5-('Calculation Sheet'!$D$18/'Calculation Sheet'!$D$9)+(0.5*(('Calculation Sheet'!$D$18^2)/('Calculation Sheet'!$D$9^2))))),2)</f>
        <v>1.84</v>
      </c>
      <c r="F296" s="34">
        <f>ROUNDUP(('Calculation Sheet'!$D$19*(LN('Calculation Sheet'!$D$9/'Calculation Sheet'!$D$20)-1+('Calculation Sheet'!$D$20/'Calculation Sheet'!$D$9))),2)</f>
        <v>3.53</v>
      </c>
      <c r="G296" s="36">
        <f>C296+IF(AND('Calculation Sheet'!$D$13="NO",OR('Calculation Sheet'!$D$14="Constant Resistance", 'Calculation Sheet'!$D$14="Constant Resistance + Current",'Calculation Sheet'!$D$14="Constant Resistance + Power", 'Calculation Sheet'!$D$14="Constant Resistance + Current + Power")),D296,0)+IF(AND('Calculation Sheet'!$D$13="NO",OR('Calculation Sheet'!$D$14="Constant Current", 'Calculation Sheet'!$D$14="Constant Resistance + Current",'Calculation Sheet'!$D$14="Constant Current + Power", 'Calculation Sheet'!$D$14="Constant Resistance + Current + Power")),E296,0)+IF(AND('Calculation Sheet'!$D$13="NO",OR('Calculation Sheet'!$D$14="Constant Power", 'Calculation Sheet'!$D$14="Constant Resistance + Power",'Calculation Sheet'!$D$14="Constant Current + Power", 'Calculation Sheet'!$D$14="Constant Resistance + Current + Power")),F296,0)</f>
        <v>25.330000000000002</v>
      </c>
      <c r="H296" s="34">
        <f>ROUND((12*'Calculation Sheet'!$D$24/(SQRT('SOA Verification'!B296*10^-3))),2)</f>
        <v>64.7</v>
      </c>
      <c r="I296" s="34">
        <f t="shared" si="8"/>
        <v>34.399999999999899</v>
      </c>
      <c r="K296" s="34">
        <f t="shared" si="9"/>
        <v>34.399999999999899</v>
      </c>
    </row>
    <row r="297" spans="2:11" x14ac:dyDescent="0.25">
      <c r="B297" s="34">
        <v>34.499999999999901</v>
      </c>
      <c r="C297" s="35">
        <f>ROUNDUP(('Calculation Sheet'!$D$9)^2*('Calculation Sheet'!$D$10*10^-6)/(2*10^-3*B297),2)</f>
        <v>25.26</v>
      </c>
      <c r="D29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97" s="34">
        <f>ROUNDUP(('Calculation Sheet'!$D$9*'Calculation Sheet'!$D$17*(0.5-('Calculation Sheet'!$D$18/'Calculation Sheet'!$D$9)+(0.5*(('Calculation Sheet'!$D$18^2)/('Calculation Sheet'!$D$9^2))))),2)</f>
        <v>1.84</v>
      </c>
      <c r="F297" s="34">
        <f>ROUNDUP(('Calculation Sheet'!$D$19*(LN('Calculation Sheet'!$D$9/'Calculation Sheet'!$D$20)-1+('Calculation Sheet'!$D$20/'Calculation Sheet'!$D$9))),2)</f>
        <v>3.53</v>
      </c>
      <c r="G297" s="36">
        <f>C297+IF(AND('Calculation Sheet'!$D$13="NO",OR('Calculation Sheet'!$D$14="Constant Resistance", 'Calculation Sheet'!$D$14="Constant Resistance + Current",'Calculation Sheet'!$D$14="Constant Resistance + Power", 'Calculation Sheet'!$D$14="Constant Resistance + Current + Power")),D297,0)+IF(AND('Calculation Sheet'!$D$13="NO",OR('Calculation Sheet'!$D$14="Constant Current", 'Calculation Sheet'!$D$14="Constant Resistance + Current",'Calculation Sheet'!$D$14="Constant Current + Power", 'Calculation Sheet'!$D$14="Constant Resistance + Current + Power")),E297,0)+IF(AND('Calculation Sheet'!$D$13="NO",OR('Calculation Sheet'!$D$14="Constant Power", 'Calculation Sheet'!$D$14="Constant Resistance + Power",'Calculation Sheet'!$D$14="Constant Current + Power", 'Calculation Sheet'!$D$14="Constant Resistance + Current + Power")),F297,0)</f>
        <v>25.26</v>
      </c>
      <c r="H297" s="34">
        <f>ROUND((12*'Calculation Sheet'!$D$24/(SQRT('SOA Verification'!B297*10^-3))),2)</f>
        <v>64.61</v>
      </c>
      <c r="I297" s="34">
        <f t="shared" si="8"/>
        <v>34.499999999999901</v>
      </c>
      <c r="K297" s="34">
        <f t="shared" si="9"/>
        <v>34.499999999999901</v>
      </c>
    </row>
    <row r="298" spans="2:11" x14ac:dyDescent="0.25">
      <c r="B298" s="34">
        <v>34.599999999999902</v>
      </c>
      <c r="C298" s="35">
        <f>ROUNDUP(('Calculation Sheet'!$D$9)^2*('Calculation Sheet'!$D$10*10^-6)/(2*10^-3*B298),2)</f>
        <v>25.180000000000003</v>
      </c>
      <c r="D29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98" s="34">
        <f>ROUNDUP(('Calculation Sheet'!$D$9*'Calculation Sheet'!$D$17*(0.5-('Calculation Sheet'!$D$18/'Calculation Sheet'!$D$9)+(0.5*(('Calculation Sheet'!$D$18^2)/('Calculation Sheet'!$D$9^2))))),2)</f>
        <v>1.84</v>
      </c>
      <c r="F298" s="34">
        <f>ROUNDUP(('Calculation Sheet'!$D$19*(LN('Calculation Sheet'!$D$9/'Calculation Sheet'!$D$20)-1+('Calculation Sheet'!$D$20/'Calculation Sheet'!$D$9))),2)</f>
        <v>3.53</v>
      </c>
      <c r="G298" s="36">
        <f>C298+IF(AND('Calculation Sheet'!$D$13="NO",OR('Calculation Sheet'!$D$14="Constant Resistance", 'Calculation Sheet'!$D$14="Constant Resistance + Current",'Calculation Sheet'!$D$14="Constant Resistance + Power", 'Calculation Sheet'!$D$14="Constant Resistance + Current + Power")),D298,0)+IF(AND('Calculation Sheet'!$D$13="NO",OR('Calculation Sheet'!$D$14="Constant Current", 'Calculation Sheet'!$D$14="Constant Resistance + Current",'Calculation Sheet'!$D$14="Constant Current + Power", 'Calculation Sheet'!$D$14="Constant Resistance + Current + Power")),E298,0)+IF(AND('Calculation Sheet'!$D$13="NO",OR('Calculation Sheet'!$D$14="Constant Power", 'Calculation Sheet'!$D$14="Constant Resistance + Power",'Calculation Sheet'!$D$14="Constant Current + Power", 'Calculation Sheet'!$D$14="Constant Resistance + Current + Power")),F298,0)</f>
        <v>25.180000000000003</v>
      </c>
      <c r="H298" s="34">
        <f>ROUND((12*'Calculation Sheet'!$D$24/(SQRT('SOA Verification'!B298*10^-3))),2)</f>
        <v>64.510000000000005</v>
      </c>
      <c r="I298" s="34">
        <f t="shared" si="8"/>
        <v>34.599999999999902</v>
      </c>
      <c r="K298" s="34">
        <f t="shared" si="9"/>
        <v>34.599999999999902</v>
      </c>
    </row>
    <row r="299" spans="2:11" x14ac:dyDescent="0.25">
      <c r="B299" s="34">
        <v>34.699999999999903</v>
      </c>
      <c r="C299" s="35">
        <f>ROUNDUP(('Calculation Sheet'!$D$9)^2*('Calculation Sheet'!$D$10*10^-6)/(2*10^-3*B299),2)</f>
        <v>25.110000000000003</v>
      </c>
      <c r="D29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299" s="34">
        <f>ROUNDUP(('Calculation Sheet'!$D$9*'Calculation Sheet'!$D$17*(0.5-('Calculation Sheet'!$D$18/'Calculation Sheet'!$D$9)+(0.5*(('Calculation Sheet'!$D$18^2)/('Calculation Sheet'!$D$9^2))))),2)</f>
        <v>1.84</v>
      </c>
      <c r="F299" s="34">
        <f>ROUNDUP(('Calculation Sheet'!$D$19*(LN('Calculation Sheet'!$D$9/'Calculation Sheet'!$D$20)-1+('Calculation Sheet'!$D$20/'Calculation Sheet'!$D$9))),2)</f>
        <v>3.53</v>
      </c>
      <c r="G299" s="36">
        <f>C299+IF(AND('Calculation Sheet'!$D$13="NO",OR('Calculation Sheet'!$D$14="Constant Resistance", 'Calculation Sheet'!$D$14="Constant Resistance + Current",'Calculation Sheet'!$D$14="Constant Resistance + Power", 'Calculation Sheet'!$D$14="Constant Resistance + Current + Power")),D299,0)+IF(AND('Calculation Sheet'!$D$13="NO",OR('Calculation Sheet'!$D$14="Constant Current", 'Calculation Sheet'!$D$14="Constant Resistance + Current",'Calculation Sheet'!$D$14="Constant Current + Power", 'Calculation Sheet'!$D$14="Constant Resistance + Current + Power")),E299,0)+IF(AND('Calculation Sheet'!$D$13="NO",OR('Calculation Sheet'!$D$14="Constant Power", 'Calculation Sheet'!$D$14="Constant Resistance + Power",'Calculation Sheet'!$D$14="Constant Current + Power", 'Calculation Sheet'!$D$14="Constant Resistance + Current + Power")),F299,0)</f>
        <v>25.110000000000003</v>
      </c>
      <c r="H299" s="34">
        <f>ROUND((12*'Calculation Sheet'!$D$24/(SQRT('SOA Verification'!B299*10^-3))),2)</f>
        <v>64.42</v>
      </c>
      <c r="I299" s="34">
        <f t="shared" si="8"/>
        <v>34.699999999999903</v>
      </c>
      <c r="K299" s="34">
        <f t="shared" si="9"/>
        <v>34.699999999999903</v>
      </c>
    </row>
    <row r="300" spans="2:11" x14ac:dyDescent="0.25">
      <c r="B300" s="34">
        <v>34.799999999999898</v>
      </c>
      <c r="C300" s="35">
        <f>ROUNDUP(('Calculation Sheet'!$D$9)^2*('Calculation Sheet'!$D$10*10^-6)/(2*10^-3*B300),2)</f>
        <v>25.040000000000003</v>
      </c>
      <c r="D30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00" s="34">
        <f>ROUNDUP(('Calculation Sheet'!$D$9*'Calculation Sheet'!$D$17*(0.5-('Calculation Sheet'!$D$18/'Calculation Sheet'!$D$9)+(0.5*(('Calculation Sheet'!$D$18^2)/('Calculation Sheet'!$D$9^2))))),2)</f>
        <v>1.84</v>
      </c>
      <c r="F300" s="34">
        <f>ROUNDUP(('Calculation Sheet'!$D$19*(LN('Calculation Sheet'!$D$9/'Calculation Sheet'!$D$20)-1+('Calculation Sheet'!$D$20/'Calculation Sheet'!$D$9))),2)</f>
        <v>3.53</v>
      </c>
      <c r="G300" s="36">
        <f>C300+IF(AND('Calculation Sheet'!$D$13="NO",OR('Calculation Sheet'!$D$14="Constant Resistance", 'Calculation Sheet'!$D$14="Constant Resistance + Current",'Calculation Sheet'!$D$14="Constant Resistance + Power", 'Calculation Sheet'!$D$14="Constant Resistance + Current + Power")),D300,0)+IF(AND('Calculation Sheet'!$D$13="NO",OR('Calculation Sheet'!$D$14="Constant Current", 'Calculation Sheet'!$D$14="Constant Resistance + Current",'Calculation Sheet'!$D$14="Constant Current + Power", 'Calculation Sheet'!$D$14="Constant Resistance + Current + Power")),E300,0)+IF(AND('Calculation Sheet'!$D$13="NO",OR('Calculation Sheet'!$D$14="Constant Power", 'Calculation Sheet'!$D$14="Constant Resistance + Power",'Calculation Sheet'!$D$14="Constant Current + Power", 'Calculation Sheet'!$D$14="Constant Resistance + Current + Power")),F300,0)</f>
        <v>25.040000000000003</v>
      </c>
      <c r="H300" s="34">
        <f>ROUND((12*'Calculation Sheet'!$D$24/(SQRT('SOA Verification'!B300*10^-3))),2)</f>
        <v>64.33</v>
      </c>
      <c r="I300" s="34">
        <f t="shared" si="8"/>
        <v>34.799999999999898</v>
      </c>
      <c r="K300" s="34">
        <f t="shared" si="9"/>
        <v>34.799999999999898</v>
      </c>
    </row>
    <row r="301" spans="2:11" x14ac:dyDescent="0.25">
      <c r="B301" s="34">
        <v>34.899999999999899</v>
      </c>
      <c r="C301" s="35">
        <f>ROUNDUP(('Calculation Sheet'!$D$9)^2*('Calculation Sheet'!$D$10*10^-6)/(2*10^-3*B301),2)</f>
        <v>24.970000000000002</v>
      </c>
      <c r="D30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01" s="34">
        <f>ROUNDUP(('Calculation Sheet'!$D$9*'Calculation Sheet'!$D$17*(0.5-('Calculation Sheet'!$D$18/'Calculation Sheet'!$D$9)+(0.5*(('Calculation Sheet'!$D$18^2)/('Calculation Sheet'!$D$9^2))))),2)</f>
        <v>1.84</v>
      </c>
      <c r="F301" s="34">
        <f>ROUNDUP(('Calculation Sheet'!$D$19*(LN('Calculation Sheet'!$D$9/'Calculation Sheet'!$D$20)-1+('Calculation Sheet'!$D$20/'Calculation Sheet'!$D$9))),2)</f>
        <v>3.53</v>
      </c>
      <c r="G301" s="36">
        <f>C301+IF(AND('Calculation Sheet'!$D$13="NO",OR('Calculation Sheet'!$D$14="Constant Resistance", 'Calculation Sheet'!$D$14="Constant Resistance + Current",'Calculation Sheet'!$D$14="Constant Resistance + Power", 'Calculation Sheet'!$D$14="Constant Resistance + Current + Power")),D301,0)+IF(AND('Calculation Sheet'!$D$13="NO",OR('Calculation Sheet'!$D$14="Constant Current", 'Calculation Sheet'!$D$14="Constant Resistance + Current",'Calculation Sheet'!$D$14="Constant Current + Power", 'Calculation Sheet'!$D$14="Constant Resistance + Current + Power")),E301,0)+IF(AND('Calculation Sheet'!$D$13="NO",OR('Calculation Sheet'!$D$14="Constant Power", 'Calculation Sheet'!$D$14="Constant Resistance + Power",'Calculation Sheet'!$D$14="Constant Current + Power", 'Calculation Sheet'!$D$14="Constant Resistance + Current + Power")),F301,0)</f>
        <v>24.970000000000002</v>
      </c>
      <c r="H301" s="34">
        <f>ROUND((12*'Calculation Sheet'!$D$24/(SQRT('SOA Verification'!B301*10^-3))),2)</f>
        <v>64.23</v>
      </c>
      <c r="I301" s="34">
        <f t="shared" si="8"/>
        <v>34.899999999999899</v>
      </c>
      <c r="K301" s="34">
        <f t="shared" si="9"/>
        <v>34.899999999999899</v>
      </c>
    </row>
    <row r="302" spans="2:11" x14ac:dyDescent="0.25">
      <c r="B302" s="34">
        <v>34.999999999999901</v>
      </c>
      <c r="C302" s="35">
        <f>ROUNDUP(('Calculation Sheet'!$D$9)^2*('Calculation Sheet'!$D$10*10^-6)/(2*10^-3*B302),2)</f>
        <v>24.900000000000002</v>
      </c>
      <c r="D30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02" s="34">
        <f>ROUNDUP(('Calculation Sheet'!$D$9*'Calculation Sheet'!$D$17*(0.5-('Calculation Sheet'!$D$18/'Calculation Sheet'!$D$9)+(0.5*(('Calculation Sheet'!$D$18^2)/('Calculation Sheet'!$D$9^2))))),2)</f>
        <v>1.84</v>
      </c>
      <c r="F302" s="34">
        <f>ROUNDUP(('Calculation Sheet'!$D$19*(LN('Calculation Sheet'!$D$9/'Calculation Sheet'!$D$20)-1+('Calculation Sheet'!$D$20/'Calculation Sheet'!$D$9))),2)</f>
        <v>3.53</v>
      </c>
      <c r="G302" s="36">
        <f>C302+IF(AND('Calculation Sheet'!$D$13="NO",OR('Calculation Sheet'!$D$14="Constant Resistance", 'Calculation Sheet'!$D$14="Constant Resistance + Current",'Calculation Sheet'!$D$14="Constant Resistance + Power", 'Calculation Sheet'!$D$14="Constant Resistance + Current + Power")),D302,0)+IF(AND('Calculation Sheet'!$D$13="NO",OR('Calculation Sheet'!$D$14="Constant Current", 'Calculation Sheet'!$D$14="Constant Resistance + Current",'Calculation Sheet'!$D$14="Constant Current + Power", 'Calculation Sheet'!$D$14="Constant Resistance + Current + Power")),E302,0)+IF(AND('Calculation Sheet'!$D$13="NO",OR('Calculation Sheet'!$D$14="Constant Power", 'Calculation Sheet'!$D$14="Constant Resistance + Power",'Calculation Sheet'!$D$14="Constant Current + Power", 'Calculation Sheet'!$D$14="Constant Resistance + Current + Power")),F302,0)</f>
        <v>24.900000000000002</v>
      </c>
      <c r="H302" s="34">
        <f>ROUND((12*'Calculation Sheet'!$D$24/(SQRT('SOA Verification'!B302*10^-3))),2)</f>
        <v>64.14</v>
      </c>
      <c r="I302" s="34">
        <f t="shared" si="8"/>
        <v>34.999999999999901</v>
      </c>
      <c r="K302" s="34">
        <f t="shared" si="9"/>
        <v>34.999999999999901</v>
      </c>
    </row>
    <row r="303" spans="2:11" x14ac:dyDescent="0.25">
      <c r="B303" s="34">
        <v>35.099999999999902</v>
      </c>
      <c r="C303" s="35">
        <f>ROUNDUP(('Calculation Sheet'!$D$9)^2*('Calculation Sheet'!$D$10*10^-6)/(2*10^-3*B303),2)</f>
        <v>24.830000000000002</v>
      </c>
      <c r="D30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03" s="34">
        <f>ROUNDUP(('Calculation Sheet'!$D$9*'Calculation Sheet'!$D$17*(0.5-('Calculation Sheet'!$D$18/'Calculation Sheet'!$D$9)+(0.5*(('Calculation Sheet'!$D$18^2)/('Calculation Sheet'!$D$9^2))))),2)</f>
        <v>1.84</v>
      </c>
      <c r="F303" s="34">
        <f>ROUNDUP(('Calculation Sheet'!$D$19*(LN('Calculation Sheet'!$D$9/'Calculation Sheet'!$D$20)-1+('Calculation Sheet'!$D$20/'Calculation Sheet'!$D$9))),2)</f>
        <v>3.53</v>
      </c>
      <c r="G303" s="36">
        <f>C303+IF(AND('Calculation Sheet'!$D$13="NO",OR('Calculation Sheet'!$D$14="Constant Resistance", 'Calculation Sheet'!$D$14="Constant Resistance + Current",'Calculation Sheet'!$D$14="Constant Resistance + Power", 'Calculation Sheet'!$D$14="Constant Resistance + Current + Power")),D303,0)+IF(AND('Calculation Sheet'!$D$13="NO",OR('Calculation Sheet'!$D$14="Constant Current", 'Calculation Sheet'!$D$14="Constant Resistance + Current",'Calculation Sheet'!$D$14="Constant Current + Power", 'Calculation Sheet'!$D$14="Constant Resistance + Current + Power")),E303,0)+IF(AND('Calculation Sheet'!$D$13="NO",OR('Calculation Sheet'!$D$14="Constant Power", 'Calculation Sheet'!$D$14="Constant Resistance + Power",'Calculation Sheet'!$D$14="Constant Current + Power", 'Calculation Sheet'!$D$14="Constant Resistance + Current + Power")),F303,0)</f>
        <v>24.830000000000002</v>
      </c>
      <c r="H303" s="34">
        <f>ROUND((12*'Calculation Sheet'!$D$24/(SQRT('SOA Verification'!B303*10^-3))),2)</f>
        <v>64.05</v>
      </c>
      <c r="I303" s="34">
        <f t="shared" si="8"/>
        <v>35.099999999999902</v>
      </c>
      <c r="K303" s="34">
        <f t="shared" si="9"/>
        <v>35.099999999999902</v>
      </c>
    </row>
    <row r="304" spans="2:11" x14ac:dyDescent="0.25">
      <c r="B304" s="34">
        <v>35.199999999999903</v>
      </c>
      <c r="C304" s="35">
        <f>ROUNDUP(('Calculation Sheet'!$D$9)^2*('Calculation Sheet'!$D$10*10^-6)/(2*10^-3*B304),2)</f>
        <v>24.76</v>
      </c>
      <c r="D30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04" s="34">
        <f>ROUNDUP(('Calculation Sheet'!$D$9*'Calculation Sheet'!$D$17*(0.5-('Calculation Sheet'!$D$18/'Calculation Sheet'!$D$9)+(0.5*(('Calculation Sheet'!$D$18^2)/('Calculation Sheet'!$D$9^2))))),2)</f>
        <v>1.84</v>
      </c>
      <c r="F304" s="34">
        <f>ROUNDUP(('Calculation Sheet'!$D$19*(LN('Calculation Sheet'!$D$9/'Calculation Sheet'!$D$20)-1+('Calculation Sheet'!$D$20/'Calculation Sheet'!$D$9))),2)</f>
        <v>3.53</v>
      </c>
      <c r="G304" s="36">
        <f>C304+IF(AND('Calculation Sheet'!$D$13="NO",OR('Calculation Sheet'!$D$14="Constant Resistance", 'Calculation Sheet'!$D$14="Constant Resistance + Current",'Calculation Sheet'!$D$14="Constant Resistance + Power", 'Calculation Sheet'!$D$14="Constant Resistance + Current + Power")),D304,0)+IF(AND('Calculation Sheet'!$D$13="NO",OR('Calculation Sheet'!$D$14="Constant Current", 'Calculation Sheet'!$D$14="Constant Resistance + Current",'Calculation Sheet'!$D$14="Constant Current + Power", 'Calculation Sheet'!$D$14="Constant Resistance + Current + Power")),E304,0)+IF(AND('Calculation Sheet'!$D$13="NO",OR('Calculation Sheet'!$D$14="Constant Power", 'Calculation Sheet'!$D$14="Constant Resistance + Power",'Calculation Sheet'!$D$14="Constant Current + Power", 'Calculation Sheet'!$D$14="Constant Resistance + Current + Power")),F304,0)</f>
        <v>24.76</v>
      </c>
      <c r="H304" s="34">
        <f>ROUND((12*'Calculation Sheet'!$D$24/(SQRT('SOA Verification'!B304*10^-3))),2)</f>
        <v>63.96</v>
      </c>
      <c r="I304" s="34">
        <f t="shared" si="8"/>
        <v>35.199999999999903</v>
      </c>
      <c r="K304" s="34">
        <f t="shared" si="9"/>
        <v>35.199999999999903</v>
      </c>
    </row>
    <row r="305" spans="2:11" x14ac:dyDescent="0.25">
      <c r="B305" s="34">
        <v>35.299999999999898</v>
      </c>
      <c r="C305" s="35">
        <f>ROUNDUP(('Calculation Sheet'!$D$9)^2*('Calculation Sheet'!$D$10*10^-6)/(2*10^-3*B305),2)</f>
        <v>24.680000000000003</v>
      </c>
      <c r="D30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05" s="34">
        <f>ROUNDUP(('Calculation Sheet'!$D$9*'Calculation Sheet'!$D$17*(0.5-('Calculation Sheet'!$D$18/'Calculation Sheet'!$D$9)+(0.5*(('Calculation Sheet'!$D$18^2)/('Calculation Sheet'!$D$9^2))))),2)</f>
        <v>1.84</v>
      </c>
      <c r="F305" s="34">
        <f>ROUNDUP(('Calculation Sheet'!$D$19*(LN('Calculation Sheet'!$D$9/'Calculation Sheet'!$D$20)-1+('Calculation Sheet'!$D$20/'Calculation Sheet'!$D$9))),2)</f>
        <v>3.53</v>
      </c>
      <c r="G305" s="36">
        <f>C305+IF(AND('Calculation Sheet'!$D$13="NO",OR('Calculation Sheet'!$D$14="Constant Resistance", 'Calculation Sheet'!$D$14="Constant Resistance + Current",'Calculation Sheet'!$D$14="Constant Resistance + Power", 'Calculation Sheet'!$D$14="Constant Resistance + Current + Power")),D305,0)+IF(AND('Calculation Sheet'!$D$13="NO",OR('Calculation Sheet'!$D$14="Constant Current", 'Calculation Sheet'!$D$14="Constant Resistance + Current",'Calculation Sheet'!$D$14="Constant Current + Power", 'Calculation Sheet'!$D$14="Constant Resistance + Current + Power")),E305,0)+IF(AND('Calculation Sheet'!$D$13="NO",OR('Calculation Sheet'!$D$14="Constant Power", 'Calculation Sheet'!$D$14="Constant Resistance + Power",'Calculation Sheet'!$D$14="Constant Current + Power", 'Calculation Sheet'!$D$14="Constant Resistance + Current + Power")),F305,0)</f>
        <v>24.680000000000003</v>
      </c>
      <c r="H305" s="34">
        <f>ROUND((12*'Calculation Sheet'!$D$24/(SQRT('SOA Verification'!B305*10^-3))),2)</f>
        <v>63.87</v>
      </c>
      <c r="I305" s="34">
        <f t="shared" si="8"/>
        <v>35.299999999999898</v>
      </c>
      <c r="K305" s="34">
        <f t="shared" si="9"/>
        <v>35.299999999999898</v>
      </c>
    </row>
    <row r="306" spans="2:11" x14ac:dyDescent="0.25">
      <c r="B306" s="34">
        <v>35.399999999999899</v>
      </c>
      <c r="C306" s="35">
        <f>ROUNDUP(('Calculation Sheet'!$D$9)^2*('Calculation Sheet'!$D$10*10^-6)/(2*10^-3*B306),2)</f>
        <v>24.62</v>
      </c>
      <c r="D30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06" s="34">
        <f>ROUNDUP(('Calculation Sheet'!$D$9*'Calculation Sheet'!$D$17*(0.5-('Calculation Sheet'!$D$18/'Calculation Sheet'!$D$9)+(0.5*(('Calculation Sheet'!$D$18^2)/('Calculation Sheet'!$D$9^2))))),2)</f>
        <v>1.84</v>
      </c>
      <c r="F306" s="34">
        <f>ROUNDUP(('Calculation Sheet'!$D$19*(LN('Calculation Sheet'!$D$9/'Calculation Sheet'!$D$20)-1+('Calculation Sheet'!$D$20/'Calculation Sheet'!$D$9))),2)</f>
        <v>3.53</v>
      </c>
      <c r="G306" s="36">
        <f>C306+IF(AND('Calculation Sheet'!$D$13="NO",OR('Calculation Sheet'!$D$14="Constant Resistance", 'Calculation Sheet'!$D$14="Constant Resistance + Current",'Calculation Sheet'!$D$14="Constant Resistance + Power", 'Calculation Sheet'!$D$14="Constant Resistance + Current + Power")),D306,0)+IF(AND('Calculation Sheet'!$D$13="NO",OR('Calculation Sheet'!$D$14="Constant Current", 'Calculation Sheet'!$D$14="Constant Resistance + Current",'Calculation Sheet'!$D$14="Constant Current + Power", 'Calculation Sheet'!$D$14="Constant Resistance + Current + Power")),E306,0)+IF(AND('Calculation Sheet'!$D$13="NO",OR('Calculation Sheet'!$D$14="Constant Power", 'Calculation Sheet'!$D$14="Constant Resistance + Power",'Calculation Sheet'!$D$14="Constant Current + Power", 'Calculation Sheet'!$D$14="Constant Resistance + Current + Power")),F306,0)</f>
        <v>24.62</v>
      </c>
      <c r="H306" s="34">
        <f>ROUND((12*'Calculation Sheet'!$D$24/(SQRT('SOA Verification'!B306*10^-3))),2)</f>
        <v>63.78</v>
      </c>
      <c r="I306" s="34">
        <f t="shared" si="8"/>
        <v>35.399999999999899</v>
      </c>
      <c r="K306" s="34">
        <f t="shared" si="9"/>
        <v>35.399999999999899</v>
      </c>
    </row>
    <row r="307" spans="2:11" x14ac:dyDescent="0.25">
      <c r="B307" s="34">
        <v>35.499999999999901</v>
      </c>
      <c r="C307" s="35">
        <f>ROUNDUP(('Calculation Sheet'!$D$9)^2*('Calculation Sheet'!$D$10*10^-6)/(2*10^-3*B307),2)</f>
        <v>24.55</v>
      </c>
      <c r="D30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07" s="34">
        <f>ROUNDUP(('Calculation Sheet'!$D$9*'Calculation Sheet'!$D$17*(0.5-('Calculation Sheet'!$D$18/'Calculation Sheet'!$D$9)+(0.5*(('Calculation Sheet'!$D$18^2)/('Calculation Sheet'!$D$9^2))))),2)</f>
        <v>1.84</v>
      </c>
      <c r="F307" s="34">
        <f>ROUNDUP(('Calculation Sheet'!$D$19*(LN('Calculation Sheet'!$D$9/'Calculation Sheet'!$D$20)-1+('Calculation Sheet'!$D$20/'Calculation Sheet'!$D$9))),2)</f>
        <v>3.53</v>
      </c>
      <c r="G307" s="36">
        <f>C307+IF(AND('Calculation Sheet'!$D$13="NO",OR('Calculation Sheet'!$D$14="Constant Resistance", 'Calculation Sheet'!$D$14="Constant Resistance + Current",'Calculation Sheet'!$D$14="Constant Resistance + Power", 'Calculation Sheet'!$D$14="Constant Resistance + Current + Power")),D307,0)+IF(AND('Calculation Sheet'!$D$13="NO",OR('Calculation Sheet'!$D$14="Constant Current", 'Calculation Sheet'!$D$14="Constant Resistance + Current",'Calculation Sheet'!$D$14="Constant Current + Power", 'Calculation Sheet'!$D$14="Constant Resistance + Current + Power")),E307,0)+IF(AND('Calculation Sheet'!$D$13="NO",OR('Calculation Sheet'!$D$14="Constant Power", 'Calculation Sheet'!$D$14="Constant Resistance + Power",'Calculation Sheet'!$D$14="Constant Current + Power", 'Calculation Sheet'!$D$14="Constant Resistance + Current + Power")),F307,0)</f>
        <v>24.55</v>
      </c>
      <c r="H307" s="34">
        <f>ROUND((12*'Calculation Sheet'!$D$24/(SQRT('SOA Verification'!B307*10^-3))),2)</f>
        <v>63.69</v>
      </c>
      <c r="I307" s="34">
        <f t="shared" si="8"/>
        <v>35.499999999999901</v>
      </c>
      <c r="K307" s="34">
        <f t="shared" si="9"/>
        <v>35.499999999999901</v>
      </c>
    </row>
    <row r="308" spans="2:11" x14ac:dyDescent="0.25">
      <c r="B308" s="34">
        <v>35.599999999999902</v>
      </c>
      <c r="C308" s="35">
        <f>ROUNDUP(('Calculation Sheet'!$D$9)^2*('Calculation Sheet'!$D$10*10^-6)/(2*10^-3*B308),2)</f>
        <v>24.48</v>
      </c>
      <c r="D30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08" s="34">
        <f>ROUNDUP(('Calculation Sheet'!$D$9*'Calculation Sheet'!$D$17*(0.5-('Calculation Sheet'!$D$18/'Calculation Sheet'!$D$9)+(0.5*(('Calculation Sheet'!$D$18^2)/('Calculation Sheet'!$D$9^2))))),2)</f>
        <v>1.84</v>
      </c>
      <c r="F308" s="34">
        <f>ROUNDUP(('Calculation Sheet'!$D$19*(LN('Calculation Sheet'!$D$9/'Calculation Sheet'!$D$20)-1+('Calculation Sheet'!$D$20/'Calculation Sheet'!$D$9))),2)</f>
        <v>3.53</v>
      </c>
      <c r="G308" s="36">
        <f>C308+IF(AND('Calculation Sheet'!$D$13="NO",OR('Calculation Sheet'!$D$14="Constant Resistance", 'Calculation Sheet'!$D$14="Constant Resistance + Current",'Calculation Sheet'!$D$14="Constant Resistance + Power", 'Calculation Sheet'!$D$14="Constant Resistance + Current + Power")),D308,0)+IF(AND('Calculation Sheet'!$D$13="NO",OR('Calculation Sheet'!$D$14="Constant Current", 'Calculation Sheet'!$D$14="Constant Resistance + Current",'Calculation Sheet'!$D$14="Constant Current + Power", 'Calculation Sheet'!$D$14="Constant Resistance + Current + Power")),E308,0)+IF(AND('Calculation Sheet'!$D$13="NO",OR('Calculation Sheet'!$D$14="Constant Power", 'Calculation Sheet'!$D$14="Constant Resistance + Power",'Calculation Sheet'!$D$14="Constant Current + Power", 'Calculation Sheet'!$D$14="Constant Resistance + Current + Power")),F308,0)</f>
        <v>24.48</v>
      </c>
      <c r="H308" s="34">
        <f>ROUND((12*'Calculation Sheet'!$D$24/(SQRT('SOA Verification'!B308*10^-3))),2)</f>
        <v>63.6</v>
      </c>
      <c r="I308" s="34">
        <f t="shared" si="8"/>
        <v>35.599999999999902</v>
      </c>
      <c r="K308" s="34">
        <f t="shared" si="9"/>
        <v>35.599999999999902</v>
      </c>
    </row>
    <row r="309" spans="2:11" x14ac:dyDescent="0.25">
      <c r="B309" s="34">
        <v>35.699999999999903</v>
      </c>
      <c r="C309" s="35">
        <f>ROUNDUP(('Calculation Sheet'!$D$9)^2*('Calculation Sheet'!$D$10*10^-6)/(2*10^-3*B309),2)</f>
        <v>24.41</v>
      </c>
      <c r="D30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09" s="34">
        <f>ROUNDUP(('Calculation Sheet'!$D$9*'Calculation Sheet'!$D$17*(0.5-('Calculation Sheet'!$D$18/'Calculation Sheet'!$D$9)+(0.5*(('Calculation Sheet'!$D$18^2)/('Calculation Sheet'!$D$9^2))))),2)</f>
        <v>1.84</v>
      </c>
      <c r="F309" s="34">
        <f>ROUNDUP(('Calculation Sheet'!$D$19*(LN('Calculation Sheet'!$D$9/'Calculation Sheet'!$D$20)-1+('Calculation Sheet'!$D$20/'Calculation Sheet'!$D$9))),2)</f>
        <v>3.53</v>
      </c>
      <c r="G309" s="36">
        <f>C309+IF(AND('Calculation Sheet'!$D$13="NO",OR('Calculation Sheet'!$D$14="Constant Resistance", 'Calculation Sheet'!$D$14="Constant Resistance + Current",'Calculation Sheet'!$D$14="Constant Resistance + Power", 'Calculation Sheet'!$D$14="Constant Resistance + Current + Power")),D309,0)+IF(AND('Calculation Sheet'!$D$13="NO",OR('Calculation Sheet'!$D$14="Constant Current", 'Calculation Sheet'!$D$14="Constant Resistance + Current",'Calculation Sheet'!$D$14="Constant Current + Power", 'Calculation Sheet'!$D$14="Constant Resistance + Current + Power")),E309,0)+IF(AND('Calculation Sheet'!$D$13="NO",OR('Calculation Sheet'!$D$14="Constant Power", 'Calculation Sheet'!$D$14="Constant Resistance + Power",'Calculation Sheet'!$D$14="Constant Current + Power", 'Calculation Sheet'!$D$14="Constant Resistance + Current + Power")),F309,0)</f>
        <v>24.41</v>
      </c>
      <c r="H309" s="34">
        <f>ROUND((12*'Calculation Sheet'!$D$24/(SQRT('SOA Verification'!B309*10^-3))),2)</f>
        <v>63.51</v>
      </c>
      <c r="I309" s="34">
        <f t="shared" si="8"/>
        <v>35.699999999999903</v>
      </c>
      <c r="K309" s="34">
        <f t="shared" si="9"/>
        <v>35.699999999999903</v>
      </c>
    </row>
    <row r="310" spans="2:11" x14ac:dyDescent="0.25">
      <c r="B310" s="34">
        <v>35.799999999999898</v>
      </c>
      <c r="C310" s="35">
        <f>ROUNDUP(('Calculation Sheet'!$D$9)^2*('Calculation Sheet'!$D$10*10^-6)/(2*10^-3*B310),2)</f>
        <v>24.34</v>
      </c>
      <c r="D31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10" s="34">
        <f>ROUNDUP(('Calculation Sheet'!$D$9*'Calculation Sheet'!$D$17*(0.5-('Calculation Sheet'!$D$18/'Calculation Sheet'!$D$9)+(0.5*(('Calculation Sheet'!$D$18^2)/('Calculation Sheet'!$D$9^2))))),2)</f>
        <v>1.84</v>
      </c>
      <c r="F310" s="34">
        <f>ROUNDUP(('Calculation Sheet'!$D$19*(LN('Calculation Sheet'!$D$9/'Calculation Sheet'!$D$20)-1+('Calculation Sheet'!$D$20/'Calculation Sheet'!$D$9))),2)</f>
        <v>3.53</v>
      </c>
      <c r="G310" s="36">
        <f>C310+IF(AND('Calculation Sheet'!$D$13="NO",OR('Calculation Sheet'!$D$14="Constant Resistance", 'Calculation Sheet'!$D$14="Constant Resistance + Current",'Calculation Sheet'!$D$14="Constant Resistance + Power", 'Calculation Sheet'!$D$14="Constant Resistance + Current + Power")),D310,0)+IF(AND('Calculation Sheet'!$D$13="NO",OR('Calculation Sheet'!$D$14="Constant Current", 'Calculation Sheet'!$D$14="Constant Resistance + Current",'Calculation Sheet'!$D$14="Constant Current + Power", 'Calculation Sheet'!$D$14="Constant Resistance + Current + Power")),E310,0)+IF(AND('Calculation Sheet'!$D$13="NO",OR('Calculation Sheet'!$D$14="Constant Power", 'Calculation Sheet'!$D$14="Constant Resistance + Power",'Calculation Sheet'!$D$14="Constant Current + Power", 'Calculation Sheet'!$D$14="Constant Resistance + Current + Power")),F310,0)</f>
        <v>24.34</v>
      </c>
      <c r="H310" s="34">
        <f>ROUND((12*'Calculation Sheet'!$D$24/(SQRT('SOA Verification'!B310*10^-3))),2)</f>
        <v>63.42</v>
      </c>
      <c r="I310" s="34">
        <f t="shared" si="8"/>
        <v>35.799999999999898</v>
      </c>
      <c r="K310" s="34">
        <f t="shared" si="9"/>
        <v>35.799999999999898</v>
      </c>
    </row>
    <row r="311" spans="2:11" x14ac:dyDescent="0.25">
      <c r="B311" s="34">
        <v>35.899999999999899</v>
      </c>
      <c r="C311" s="35">
        <f>ROUNDUP(('Calculation Sheet'!$D$9)^2*('Calculation Sheet'!$D$10*10^-6)/(2*10^-3*B311),2)</f>
        <v>24.270000000000003</v>
      </c>
      <c r="D31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11" s="34">
        <f>ROUNDUP(('Calculation Sheet'!$D$9*'Calculation Sheet'!$D$17*(0.5-('Calculation Sheet'!$D$18/'Calculation Sheet'!$D$9)+(0.5*(('Calculation Sheet'!$D$18^2)/('Calculation Sheet'!$D$9^2))))),2)</f>
        <v>1.84</v>
      </c>
      <c r="F311" s="34">
        <f>ROUNDUP(('Calculation Sheet'!$D$19*(LN('Calculation Sheet'!$D$9/'Calculation Sheet'!$D$20)-1+('Calculation Sheet'!$D$20/'Calculation Sheet'!$D$9))),2)</f>
        <v>3.53</v>
      </c>
      <c r="G311" s="36">
        <f>C311+IF(AND('Calculation Sheet'!$D$13="NO",OR('Calculation Sheet'!$D$14="Constant Resistance", 'Calculation Sheet'!$D$14="Constant Resistance + Current",'Calculation Sheet'!$D$14="Constant Resistance + Power", 'Calculation Sheet'!$D$14="Constant Resistance + Current + Power")),D311,0)+IF(AND('Calculation Sheet'!$D$13="NO",OR('Calculation Sheet'!$D$14="Constant Current", 'Calculation Sheet'!$D$14="Constant Resistance + Current",'Calculation Sheet'!$D$14="Constant Current + Power", 'Calculation Sheet'!$D$14="Constant Resistance + Current + Power")),E311,0)+IF(AND('Calculation Sheet'!$D$13="NO",OR('Calculation Sheet'!$D$14="Constant Power", 'Calculation Sheet'!$D$14="Constant Resistance + Power",'Calculation Sheet'!$D$14="Constant Current + Power", 'Calculation Sheet'!$D$14="Constant Resistance + Current + Power")),F311,0)</f>
        <v>24.270000000000003</v>
      </c>
      <c r="H311" s="34">
        <f>ROUND((12*'Calculation Sheet'!$D$24/(SQRT('SOA Verification'!B311*10^-3))),2)</f>
        <v>63.33</v>
      </c>
      <c r="I311" s="34">
        <f t="shared" si="8"/>
        <v>35.899999999999899</v>
      </c>
      <c r="K311" s="34">
        <f t="shared" si="9"/>
        <v>35.899999999999899</v>
      </c>
    </row>
    <row r="312" spans="2:11" x14ac:dyDescent="0.25">
      <c r="B312" s="34">
        <v>35.999999999999901</v>
      </c>
      <c r="C312" s="35">
        <f>ROUNDUP(('Calculation Sheet'!$D$9)^2*('Calculation Sheet'!$D$10*10^-6)/(2*10^-3*B312),2)</f>
        <v>24.21</v>
      </c>
      <c r="D31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12" s="34">
        <f>ROUNDUP(('Calculation Sheet'!$D$9*'Calculation Sheet'!$D$17*(0.5-('Calculation Sheet'!$D$18/'Calculation Sheet'!$D$9)+(0.5*(('Calculation Sheet'!$D$18^2)/('Calculation Sheet'!$D$9^2))))),2)</f>
        <v>1.84</v>
      </c>
      <c r="F312" s="34">
        <f>ROUNDUP(('Calculation Sheet'!$D$19*(LN('Calculation Sheet'!$D$9/'Calculation Sheet'!$D$20)-1+('Calculation Sheet'!$D$20/'Calculation Sheet'!$D$9))),2)</f>
        <v>3.53</v>
      </c>
      <c r="G312" s="36">
        <f>C312+IF(AND('Calculation Sheet'!$D$13="NO",OR('Calculation Sheet'!$D$14="Constant Resistance", 'Calculation Sheet'!$D$14="Constant Resistance + Current",'Calculation Sheet'!$D$14="Constant Resistance + Power", 'Calculation Sheet'!$D$14="Constant Resistance + Current + Power")),D312,0)+IF(AND('Calculation Sheet'!$D$13="NO",OR('Calculation Sheet'!$D$14="Constant Current", 'Calculation Sheet'!$D$14="Constant Resistance + Current",'Calculation Sheet'!$D$14="Constant Current + Power", 'Calculation Sheet'!$D$14="Constant Resistance + Current + Power")),E312,0)+IF(AND('Calculation Sheet'!$D$13="NO",OR('Calculation Sheet'!$D$14="Constant Power", 'Calculation Sheet'!$D$14="Constant Resistance + Power",'Calculation Sheet'!$D$14="Constant Current + Power", 'Calculation Sheet'!$D$14="Constant Resistance + Current + Power")),F312,0)</f>
        <v>24.21</v>
      </c>
      <c r="H312" s="34">
        <f>ROUND((12*'Calculation Sheet'!$D$24/(SQRT('SOA Verification'!B312*10^-3))),2)</f>
        <v>63.25</v>
      </c>
      <c r="I312" s="34">
        <f t="shared" si="8"/>
        <v>35.999999999999901</v>
      </c>
      <c r="K312" s="34">
        <f t="shared" si="9"/>
        <v>35.999999999999901</v>
      </c>
    </row>
    <row r="313" spans="2:11" x14ac:dyDescent="0.25">
      <c r="B313" s="34">
        <v>36.099999999999902</v>
      </c>
      <c r="C313" s="35">
        <f>ROUNDUP(('Calculation Sheet'!$D$9)^2*('Calculation Sheet'!$D$10*10^-6)/(2*10^-3*B313),2)</f>
        <v>24.14</v>
      </c>
      <c r="D31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13" s="34">
        <f>ROUNDUP(('Calculation Sheet'!$D$9*'Calculation Sheet'!$D$17*(0.5-('Calculation Sheet'!$D$18/'Calculation Sheet'!$D$9)+(0.5*(('Calculation Sheet'!$D$18^2)/('Calculation Sheet'!$D$9^2))))),2)</f>
        <v>1.84</v>
      </c>
      <c r="F313" s="34">
        <f>ROUNDUP(('Calculation Sheet'!$D$19*(LN('Calculation Sheet'!$D$9/'Calculation Sheet'!$D$20)-1+('Calculation Sheet'!$D$20/'Calculation Sheet'!$D$9))),2)</f>
        <v>3.53</v>
      </c>
      <c r="G313" s="36">
        <f>C313+IF(AND('Calculation Sheet'!$D$13="NO",OR('Calculation Sheet'!$D$14="Constant Resistance", 'Calculation Sheet'!$D$14="Constant Resistance + Current",'Calculation Sheet'!$D$14="Constant Resistance + Power", 'Calculation Sheet'!$D$14="Constant Resistance + Current + Power")),D313,0)+IF(AND('Calculation Sheet'!$D$13="NO",OR('Calculation Sheet'!$D$14="Constant Current", 'Calculation Sheet'!$D$14="Constant Resistance + Current",'Calculation Sheet'!$D$14="Constant Current + Power", 'Calculation Sheet'!$D$14="Constant Resistance + Current + Power")),E313,0)+IF(AND('Calculation Sheet'!$D$13="NO",OR('Calculation Sheet'!$D$14="Constant Power", 'Calculation Sheet'!$D$14="Constant Resistance + Power",'Calculation Sheet'!$D$14="Constant Current + Power", 'Calculation Sheet'!$D$14="Constant Resistance + Current + Power")),F313,0)</f>
        <v>24.14</v>
      </c>
      <c r="H313" s="34">
        <f>ROUND((12*'Calculation Sheet'!$D$24/(SQRT('SOA Verification'!B313*10^-3))),2)</f>
        <v>63.16</v>
      </c>
      <c r="I313" s="34">
        <f t="shared" si="8"/>
        <v>36.099999999999902</v>
      </c>
      <c r="K313" s="34">
        <f t="shared" si="9"/>
        <v>36.099999999999902</v>
      </c>
    </row>
    <row r="314" spans="2:11" x14ac:dyDescent="0.25">
      <c r="B314" s="34">
        <v>36.199999999999903</v>
      </c>
      <c r="C314" s="35">
        <f>ROUNDUP(('Calculation Sheet'!$D$9)^2*('Calculation Sheet'!$D$10*10^-6)/(2*10^-3*B314),2)</f>
        <v>24.07</v>
      </c>
      <c r="D31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14" s="34">
        <f>ROUNDUP(('Calculation Sheet'!$D$9*'Calculation Sheet'!$D$17*(0.5-('Calculation Sheet'!$D$18/'Calculation Sheet'!$D$9)+(0.5*(('Calculation Sheet'!$D$18^2)/('Calculation Sheet'!$D$9^2))))),2)</f>
        <v>1.84</v>
      </c>
      <c r="F314" s="34">
        <f>ROUNDUP(('Calculation Sheet'!$D$19*(LN('Calculation Sheet'!$D$9/'Calculation Sheet'!$D$20)-1+('Calculation Sheet'!$D$20/'Calculation Sheet'!$D$9))),2)</f>
        <v>3.53</v>
      </c>
      <c r="G314" s="36">
        <f>C314+IF(AND('Calculation Sheet'!$D$13="NO",OR('Calculation Sheet'!$D$14="Constant Resistance", 'Calculation Sheet'!$D$14="Constant Resistance + Current",'Calculation Sheet'!$D$14="Constant Resistance + Power", 'Calculation Sheet'!$D$14="Constant Resistance + Current + Power")),D314,0)+IF(AND('Calculation Sheet'!$D$13="NO",OR('Calculation Sheet'!$D$14="Constant Current", 'Calculation Sheet'!$D$14="Constant Resistance + Current",'Calculation Sheet'!$D$14="Constant Current + Power", 'Calculation Sheet'!$D$14="Constant Resistance + Current + Power")),E314,0)+IF(AND('Calculation Sheet'!$D$13="NO",OR('Calculation Sheet'!$D$14="Constant Power", 'Calculation Sheet'!$D$14="Constant Resistance + Power",'Calculation Sheet'!$D$14="Constant Current + Power", 'Calculation Sheet'!$D$14="Constant Resistance + Current + Power")),F314,0)</f>
        <v>24.07</v>
      </c>
      <c r="H314" s="34">
        <f>ROUND((12*'Calculation Sheet'!$D$24/(SQRT('SOA Verification'!B314*10^-3))),2)</f>
        <v>63.07</v>
      </c>
      <c r="I314" s="34">
        <f t="shared" si="8"/>
        <v>36.199999999999903</v>
      </c>
      <c r="K314" s="34">
        <f t="shared" si="9"/>
        <v>36.199999999999903</v>
      </c>
    </row>
    <row r="315" spans="2:11" x14ac:dyDescent="0.25">
      <c r="B315" s="34">
        <v>36.299999999999898</v>
      </c>
      <c r="C315" s="35">
        <f>ROUNDUP(('Calculation Sheet'!$D$9)^2*('Calculation Sheet'!$D$10*10^-6)/(2*10^-3*B315),2)</f>
        <v>24.01</v>
      </c>
      <c r="D31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15" s="34">
        <f>ROUNDUP(('Calculation Sheet'!$D$9*'Calculation Sheet'!$D$17*(0.5-('Calculation Sheet'!$D$18/'Calculation Sheet'!$D$9)+(0.5*(('Calculation Sheet'!$D$18^2)/('Calculation Sheet'!$D$9^2))))),2)</f>
        <v>1.84</v>
      </c>
      <c r="F315" s="34">
        <f>ROUNDUP(('Calculation Sheet'!$D$19*(LN('Calculation Sheet'!$D$9/'Calculation Sheet'!$D$20)-1+('Calculation Sheet'!$D$20/'Calculation Sheet'!$D$9))),2)</f>
        <v>3.53</v>
      </c>
      <c r="G315" s="36">
        <f>C315+IF(AND('Calculation Sheet'!$D$13="NO",OR('Calculation Sheet'!$D$14="Constant Resistance", 'Calculation Sheet'!$D$14="Constant Resistance + Current",'Calculation Sheet'!$D$14="Constant Resistance + Power", 'Calculation Sheet'!$D$14="Constant Resistance + Current + Power")),D315,0)+IF(AND('Calculation Sheet'!$D$13="NO",OR('Calculation Sheet'!$D$14="Constant Current", 'Calculation Sheet'!$D$14="Constant Resistance + Current",'Calculation Sheet'!$D$14="Constant Current + Power", 'Calculation Sheet'!$D$14="Constant Resistance + Current + Power")),E315,0)+IF(AND('Calculation Sheet'!$D$13="NO",OR('Calculation Sheet'!$D$14="Constant Power", 'Calculation Sheet'!$D$14="Constant Resistance + Power",'Calculation Sheet'!$D$14="Constant Current + Power", 'Calculation Sheet'!$D$14="Constant Resistance + Current + Power")),F315,0)</f>
        <v>24.01</v>
      </c>
      <c r="H315" s="34">
        <f>ROUND((12*'Calculation Sheet'!$D$24/(SQRT('SOA Verification'!B315*10^-3))),2)</f>
        <v>62.98</v>
      </c>
      <c r="I315" s="34">
        <f t="shared" si="8"/>
        <v>36.299999999999898</v>
      </c>
      <c r="K315" s="34">
        <f t="shared" si="9"/>
        <v>36.299999999999898</v>
      </c>
    </row>
    <row r="316" spans="2:11" x14ac:dyDescent="0.25">
      <c r="B316" s="34">
        <v>36.399999999999899</v>
      </c>
      <c r="C316" s="35">
        <f>ROUNDUP(('Calculation Sheet'!$D$9)^2*('Calculation Sheet'!$D$10*10^-6)/(2*10^-3*B316),2)</f>
        <v>23.94</v>
      </c>
      <c r="D31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16" s="34">
        <f>ROUNDUP(('Calculation Sheet'!$D$9*'Calculation Sheet'!$D$17*(0.5-('Calculation Sheet'!$D$18/'Calculation Sheet'!$D$9)+(0.5*(('Calculation Sheet'!$D$18^2)/('Calculation Sheet'!$D$9^2))))),2)</f>
        <v>1.84</v>
      </c>
      <c r="F316" s="34">
        <f>ROUNDUP(('Calculation Sheet'!$D$19*(LN('Calculation Sheet'!$D$9/'Calculation Sheet'!$D$20)-1+('Calculation Sheet'!$D$20/'Calculation Sheet'!$D$9))),2)</f>
        <v>3.53</v>
      </c>
      <c r="G316" s="36">
        <f>C316+IF(AND('Calculation Sheet'!$D$13="NO",OR('Calculation Sheet'!$D$14="Constant Resistance", 'Calculation Sheet'!$D$14="Constant Resistance + Current",'Calculation Sheet'!$D$14="Constant Resistance + Power", 'Calculation Sheet'!$D$14="Constant Resistance + Current + Power")),D316,0)+IF(AND('Calculation Sheet'!$D$13="NO",OR('Calculation Sheet'!$D$14="Constant Current", 'Calculation Sheet'!$D$14="Constant Resistance + Current",'Calculation Sheet'!$D$14="Constant Current + Power", 'Calculation Sheet'!$D$14="Constant Resistance + Current + Power")),E316,0)+IF(AND('Calculation Sheet'!$D$13="NO",OR('Calculation Sheet'!$D$14="Constant Power", 'Calculation Sheet'!$D$14="Constant Resistance + Power",'Calculation Sheet'!$D$14="Constant Current + Power", 'Calculation Sheet'!$D$14="Constant Resistance + Current + Power")),F316,0)</f>
        <v>23.94</v>
      </c>
      <c r="H316" s="34">
        <f>ROUND((12*'Calculation Sheet'!$D$24/(SQRT('SOA Verification'!B316*10^-3))),2)</f>
        <v>62.9</v>
      </c>
      <c r="I316" s="34">
        <f t="shared" si="8"/>
        <v>36.399999999999899</v>
      </c>
      <c r="K316" s="34">
        <f t="shared" si="9"/>
        <v>36.399999999999899</v>
      </c>
    </row>
    <row r="317" spans="2:11" x14ac:dyDescent="0.25">
      <c r="B317" s="34">
        <v>36.499999999999901</v>
      </c>
      <c r="C317" s="35">
        <f>ROUNDUP(('Calculation Sheet'!$D$9)^2*('Calculation Sheet'!$D$10*10^-6)/(2*10^-3*B317),2)</f>
        <v>23.87</v>
      </c>
      <c r="D31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17" s="34">
        <f>ROUNDUP(('Calculation Sheet'!$D$9*'Calculation Sheet'!$D$17*(0.5-('Calculation Sheet'!$D$18/'Calculation Sheet'!$D$9)+(0.5*(('Calculation Sheet'!$D$18^2)/('Calculation Sheet'!$D$9^2))))),2)</f>
        <v>1.84</v>
      </c>
      <c r="F317" s="34">
        <f>ROUNDUP(('Calculation Sheet'!$D$19*(LN('Calculation Sheet'!$D$9/'Calculation Sheet'!$D$20)-1+('Calculation Sheet'!$D$20/'Calculation Sheet'!$D$9))),2)</f>
        <v>3.53</v>
      </c>
      <c r="G317" s="36">
        <f>C317+IF(AND('Calculation Sheet'!$D$13="NO",OR('Calculation Sheet'!$D$14="Constant Resistance", 'Calculation Sheet'!$D$14="Constant Resistance + Current",'Calculation Sheet'!$D$14="Constant Resistance + Power", 'Calculation Sheet'!$D$14="Constant Resistance + Current + Power")),D317,0)+IF(AND('Calculation Sheet'!$D$13="NO",OR('Calculation Sheet'!$D$14="Constant Current", 'Calculation Sheet'!$D$14="Constant Resistance + Current",'Calculation Sheet'!$D$14="Constant Current + Power", 'Calculation Sheet'!$D$14="Constant Resistance + Current + Power")),E317,0)+IF(AND('Calculation Sheet'!$D$13="NO",OR('Calculation Sheet'!$D$14="Constant Power", 'Calculation Sheet'!$D$14="Constant Resistance + Power",'Calculation Sheet'!$D$14="Constant Current + Power", 'Calculation Sheet'!$D$14="Constant Resistance + Current + Power")),F317,0)</f>
        <v>23.87</v>
      </c>
      <c r="H317" s="34">
        <f>ROUND((12*'Calculation Sheet'!$D$24/(SQRT('SOA Verification'!B317*10^-3))),2)</f>
        <v>62.81</v>
      </c>
      <c r="I317" s="34">
        <f t="shared" si="8"/>
        <v>36.499999999999901</v>
      </c>
      <c r="K317" s="34">
        <f t="shared" si="9"/>
        <v>36.499999999999901</v>
      </c>
    </row>
    <row r="318" spans="2:11" x14ac:dyDescent="0.25">
      <c r="B318" s="34">
        <v>36.599999999999902</v>
      </c>
      <c r="C318" s="35">
        <f>ROUNDUP(('Calculation Sheet'!$D$9)^2*('Calculation Sheet'!$D$10*10^-6)/(2*10^-3*B318),2)</f>
        <v>23.810000000000002</v>
      </c>
      <c r="D31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18" s="34">
        <f>ROUNDUP(('Calculation Sheet'!$D$9*'Calculation Sheet'!$D$17*(0.5-('Calculation Sheet'!$D$18/'Calculation Sheet'!$D$9)+(0.5*(('Calculation Sheet'!$D$18^2)/('Calculation Sheet'!$D$9^2))))),2)</f>
        <v>1.84</v>
      </c>
      <c r="F318" s="34">
        <f>ROUNDUP(('Calculation Sheet'!$D$19*(LN('Calculation Sheet'!$D$9/'Calculation Sheet'!$D$20)-1+('Calculation Sheet'!$D$20/'Calculation Sheet'!$D$9))),2)</f>
        <v>3.53</v>
      </c>
      <c r="G318" s="36">
        <f>C318+IF(AND('Calculation Sheet'!$D$13="NO",OR('Calculation Sheet'!$D$14="Constant Resistance", 'Calculation Sheet'!$D$14="Constant Resistance + Current",'Calculation Sheet'!$D$14="Constant Resistance + Power", 'Calculation Sheet'!$D$14="Constant Resistance + Current + Power")),D318,0)+IF(AND('Calculation Sheet'!$D$13="NO",OR('Calculation Sheet'!$D$14="Constant Current", 'Calculation Sheet'!$D$14="Constant Resistance + Current",'Calculation Sheet'!$D$14="Constant Current + Power", 'Calculation Sheet'!$D$14="Constant Resistance + Current + Power")),E318,0)+IF(AND('Calculation Sheet'!$D$13="NO",OR('Calculation Sheet'!$D$14="Constant Power", 'Calculation Sheet'!$D$14="Constant Resistance + Power",'Calculation Sheet'!$D$14="Constant Current + Power", 'Calculation Sheet'!$D$14="Constant Resistance + Current + Power")),F318,0)</f>
        <v>23.810000000000002</v>
      </c>
      <c r="H318" s="34">
        <f>ROUND((12*'Calculation Sheet'!$D$24/(SQRT('SOA Verification'!B318*10^-3))),2)</f>
        <v>62.73</v>
      </c>
      <c r="I318" s="34">
        <f t="shared" si="8"/>
        <v>36.599999999999902</v>
      </c>
      <c r="K318" s="34">
        <f t="shared" si="9"/>
        <v>36.599999999999902</v>
      </c>
    </row>
    <row r="319" spans="2:11" x14ac:dyDescent="0.25">
      <c r="B319" s="34">
        <v>36.699999999999903</v>
      </c>
      <c r="C319" s="35">
        <f>ROUNDUP(('Calculation Sheet'!$D$9)^2*('Calculation Sheet'!$D$10*10^-6)/(2*10^-3*B319),2)</f>
        <v>23.740000000000002</v>
      </c>
      <c r="D31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19" s="34">
        <f>ROUNDUP(('Calculation Sheet'!$D$9*'Calculation Sheet'!$D$17*(0.5-('Calculation Sheet'!$D$18/'Calculation Sheet'!$D$9)+(0.5*(('Calculation Sheet'!$D$18^2)/('Calculation Sheet'!$D$9^2))))),2)</f>
        <v>1.84</v>
      </c>
      <c r="F319" s="34">
        <f>ROUNDUP(('Calculation Sheet'!$D$19*(LN('Calculation Sheet'!$D$9/'Calculation Sheet'!$D$20)-1+('Calculation Sheet'!$D$20/'Calculation Sheet'!$D$9))),2)</f>
        <v>3.53</v>
      </c>
      <c r="G319" s="36">
        <f>C319+IF(AND('Calculation Sheet'!$D$13="NO",OR('Calculation Sheet'!$D$14="Constant Resistance", 'Calculation Sheet'!$D$14="Constant Resistance + Current",'Calculation Sheet'!$D$14="Constant Resistance + Power", 'Calculation Sheet'!$D$14="Constant Resistance + Current + Power")),D319,0)+IF(AND('Calculation Sheet'!$D$13="NO",OR('Calculation Sheet'!$D$14="Constant Current", 'Calculation Sheet'!$D$14="Constant Resistance + Current",'Calculation Sheet'!$D$14="Constant Current + Power", 'Calculation Sheet'!$D$14="Constant Resistance + Current + Power")),E319,0)+IF(AND('Calculation Sheet'!$D$13="NO",OR('Calculation Sheet'!$D$14="Constant Power", 'Calculation Sheet'!$D$14="Constant Resistance + Power",'Calculation Sheet'!$D$14="Constant Current + Power", 'Calculation Sheet'!$D$14="Constant Resistance + Current + Power")),F319,0)</f>
        <v>23.740000000000002</v>
      </c>
      <c r="H319" s="34">
        <f>ROUND((12*'Calculation Sheet'!$D$24/(SQRT('SOA Verification'!B319*10^-3))),2)</f>
        <v>62.64</v>
      </c>
      <c r="I319" s="34">
        <f t="shared" si="8"/>
        <v>36.699999999999903</v>
      </c>
      <c r="K319" s="34">
        <f t="shared" si="9"/>
        <v>36.699999999999903</v>
      </c>
    </row>
    <row r="320" spans="2:11" x14ac:dyDescent="0.25">
      <c r="B320" s="34">
        <v>36.799999999999898</v>
      </c>
      <c r="C320" s="35">
        <f>ROUNDUP(('Calculation Sheet'!$D$9)^2*('Calculation Sheet'!$D$10*10^-6)/(2*10^-3*B320),2)</f>
        <v>23.680000000000003</v>
      </c>
      <c r="D32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20" s="34">
        <f>ROUNDUP(('Calculation Sheet'!$D$9*'Calculation Sheet'!$D$17*(0.5-('Calculation Sheet'!$D$18/'Calculation Sheet'!$D$9)+(0.5*(('Calculation Sheet'!$D$18^2)/('Calculation Sheet'!$D$9^2))))),2)</f>
        <v>1.84</v>
      </c>
      <c r="F320" s="34">
        <f>ROUNDUP(('Calculation Sheet'!$D$19*(LN('Calculation Sheet'!$D$9/'Calculation Sheet'!$D$20)-1+('Calculation Sheet'!$D$20/'Calculation Sheet'!$D$9))),2)</f>
        <v>3.53</v>
      </c>
      <c r="G320" s="36">
        <f>C320+IF(AND('Calculation Sheet'!$D$13="NO",OR('Calculation Sheet'!$D$14="Constant Resistance", 'Calculation Sheet'!$D$14="Constant Resistance + Current",'Calculation Sheet'!$D$14="Constant Resistance + Power", 'Calculation Sheet'!$D$14="Constant Resistance + Current + Power")),D320,0)+IF(AND('Calculation Sheet'!$D$13="NO",OR('Calculation Sheet'!$D$14="Constant Current", 'Calculation Sheet'!$D$14="Constant Resistance + Current",'Calculation Sheet'!$D$14="Constant Current + Power", 'Calculation Sheet'!$D$14="Constant Resistance + Current + Power")),E320,0)+IF(AND('Calculation Sheet'!$D$13="NO",OR('Calculation Sheet'!$D$14="Constant Power", 'Calculation Sheet'!$D$14="Constant Resistance + Power",'Calculation Sheet'!$D$14="Constant Current + Power", 'Calculation Sheet'!$D$14="Constant Resistance + Current + Power")),F320,0)</f>
        <v>23.680000000000003</v>
      </c>
      <c r="H320" s="34">
        <f>ROUND((12*'Calculation Sheet'!$D$24/(SQRT('SOA Verification'!B320*10^-3))),2)</f>
        <v>62.55</v>
      </c>
      <c r="I320" s="34">
        <f t="shared" si="8"/>
        <v>36.799999999999898</v>
      </c>
      <c r="K320" s="34">
        <f t="shared" si="9"/>
        <v>36.799999999999898</v>
      </c>
    </row>
    <row r="321" spans="2:11" x14ac:dyDescent="0.25">
      <c r="B321" s="34">
        <v>36.899999999999899</v>
      </c>
      <c r="C321" s="35">
        <f>ROUNDUP(('Calculation Sheet'!$D$9)^2*('Calculation Sheet'!$D$10*10^-6)/(2*10^-3*B321),2)</f>
        <v>23.610000000000003</v>
      </c>
      <c r="D32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21" s="34">
        <f>ROUNDUP(('Calculation Sheet'!$D$9*'Calculation Sheet'!$D$17*(0.5-('Calculation Sheet'!$D$18/'Calculation Sheet'!$D$9)+(0.5*(('Calculation Sheet'!$D$18^2)/('Calculation Sheet'!$D$9^2))))),2)</f>
        <v>1.84</v>
      </c>
      <c r="F321" s="34">
        <f>ROUNDUP(('Calculation Sheet'!$D$19*(LN('Calculation Sheet'!$D$9/'Calculation Sheet'!$D$20)-1+('Calculation Sheet'!$D$20/'Calculation Sheet'!$D$9))),2)</f>
        <v>3.53</v>
      </c>
      <c r="G321" s="36">
        <f>C321+IF(AND('Calculation Sheet'!$D$13="NO",OR('Calculation Sheet'!$D$14="Constant Resistance", 'Calculation Sheet'!$D$14="Constant Resistance + Current",'Calculation Sheet'!$D$14="Constant Resistance + Power", 'Calculation Sheet'!$D$14="Constant Resistance + Current + Power")),D321,0)+IF(AND('Calculation Sheet'!$D$13="NO",OR('Calculation Sheet'!$D$14="Constant Current", 'Calculation Sheet'!$D$14="Constant Resistance + Current",'Calculation Sheet'!$D$14="Constant Current + Power", 'Calculation Sheet'!$D$14="Constant Resistance + Current + Power")),E321,0)+IF(AND('Calculation Sheet'!$D$13="NO",OR('Calculation Sheet'!$D$14="Constant Power", 'Calculation Sheet'!$D$14="Constant Resistance + Power",'Calculation Sheet'!$D$14="Constant Current + Power", 'Calculation Sheet'!$D$14="Constant Resistance + Current + Power")),F321,0)</f>
        <v>23.610000000000003</v>
      </c>
      <c r="H321" s="34">
        <f>ROUND((12*'Calculation Sheet'!$D$24/(SQRT('SOA Verification'!B321*10^-3))),2)</f>
        <v>62.47</v>
      </c>
      <c r="I321" s="34">
        <f t="shared" si="8"/>
        <v>36.899999999999899</v>
      </c>
      <c r="K321" s="34">
        <f t="shared" si="9"/>
        <v>36.899999999999899</v>
      </c>
    </row>
    <row r="322" spans="2:11" x14ac:dyDescent="0.25">
      <c r="B322" s="34">
        <v>36.999999999999901</v>
      </c>
      <c r="C322" s="35">
        <f>ROUNDUP(('Calculation Sheet'!$D$9)^2*('Calculation Sheet'!$D$10*10^-6)/(2*10^-3*B322),2)</f>
        <v>23.55</v>
      </c>
      <c r="D32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22" s="34">
        <f>ROUNDUP(('Calculation Sheet'!$D$9*'Calculation Sheet'!$D$17*(0.5-('Calculation Sheet'!$D$18/'Calculation Sheet'!$D$9)+(0.5*(('Calculation Sheet'!$D$18^2)/('Calculation Sheet'!$D$9^2))))),2)</f>
        <v>1.84</v>
      </c>
      <c r="F322" s="34">
        <f>ROUNDUP(('Calculation Sheet'!$D$19*(LN('Calculation Sheet'!$D$9/'Calculation Sheet'!$D$20)-1+('Calculation Sheet'!$D$20/'Calculation Sheet'!$D$9))),2)</f>
        <v>3.53</v>
      </c>
      <c r="G322" s="36">
        <f>C322+IF(AND('Calculation Sheet'!$D$13="NO",OR('Calculation Sheet'!$D$14="Constant Resistance", 'Calculation Sheet'!$D$14="Constant Resistance + Current",'Calculation Sheet'!$D$14="Constant Resistance + Power", 'Calculation Sheet'!$D$14="Constant Resistance + Current + Power")),D322,0)+IF(AND('Calculation Sheet'!$D$13="NO",OR('Calculation Sheet'!$D$14="Constant Current", 'Calculation Sheet'!$D$14="Constant Resistance + Current",'Calculation Sheet'!$D$14="Constant Current + Power", 'Calculation Sheet'!$D$14="Constant Resistance + Current + Power")),E322,0)+IF(AND('Calculation Sheet'!$D$13="NO",OR('Calculation Sheet'!$D$14="Constant Power", 'Calculation Sheet'!$D$14="Constant Resistance + Power",'Calculation Sheet'!$D$14="Constant Current + Power", 'Calculation Sheet'!$D$14="Constant Resistance + Current + Power")),F322,0)</f>
        <v>23.55</v>
      </c>
      <c r="H322" s="34">
        <f>ROUND((12*'Calculation Sheet'!$D$24/(SQRT('SOA Verification'!B322*10^-3))),2)</f>
        <v>62.39</v>
      </c>
      <c r="I322" s="34">
        <f t="shared" si="8"/>
        <v>36.999999999999901</v>
      </c>
      <c r="K322" s="34">
        <f t="shared" si="9"/>
        <v>36.999999999999901</v>
      </c>
    </row>
    <row r="323" spans="2:11" x14ac:dyDescent="0.25">
      <c r="B323" s="34">
        <v>37.099999999999902</v>
      </c>
      <c r="C323" s="35">
        <f>ROUNDUP(('Calculation Sheet'!$D$9)^2*('Calculation Sheet'!$D$10*10^-6)/(2*10^-3*B323),2)</f>
        <v>23.490000000000002</v>
      </c>
      <c r="D32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23" s="34">
        <f>ROUNDUP(('Calculation Sheet'!$D$9*'Calculation Sheet'!$D$17*(0.5-('Calculation Sheet'!$D$18/'Calculation Sheet'!$D$9)+(0.5*(('Calculation Sheet'!$D$18^2)/('Calculation Sheet'!$D$9^2))))),2)</f>
        <v>1.84</v>
      </c>
      <c r="F323" s="34">
        <f>ROUNDUP(('Calculation Sheet'!$D$19*(LN('Calculation Sheet'!$D$9/'Calculation Sheet'!$D$20)-1+('Calculation Sheet'!$D$20/'Calculation Sheet'!$D$9))),2)</f>
        <v>3.53</v>
      </c>
      <c r="G323" s="36">
        <f>C323+IF(AND('Calculation Sheet'!$D$13="NO",OR('Calculation Sheet'!$D$14="Constant Resistance", 'Calculation Sheet'!$D$14="Constant Resistance + Current",'Calculation Sheet'!$D$14="Constant Resistance + Power", 'Calculation Sheet'!$D$14="Constant Resistance + Current + Power")),D323,0)+IF(AND('Calculation Sheet'!$D$13="NO",OR('Calculation Sheet'!$D$14="Constant Current", 'Calculation Sheet'!$D$14="Constant Resistance + Current",'Calculation Sheet'!$D$14="Constant Current + Power", 'Calculation Sheet'!$D$14="Constant Resistance + Current + Power")),E323,0)+IF(AND('Calculation Sheet'!$D$13="NO",OR('Calculation Sheet'!$D$14="Constant Power", 'Calculation Sheet'!$D$14="Constant Resistance + Power",'Calculation Sheet'!$D$14="Constant Current + Power", 'Calculation Sheet'!$D$14="Constant Resistance + Current + Power")),F323,0)</f>
        <v>23.490000000000002</v>
      </c>
      <c r="H323" s="34">
        <f>ROUND((12*'Calculation Sheet'!$D$24/(SQRT('SOA Verification'!B323*10^-3))),2)</f>
        <v>62.3</v>
      </c>
      <c r="I323" s="34">
        <f t="shared" ref="I323:I386" si="10">IF(G323&lt;H323,B323,5)</f>
        <v>37.099999999999902</v>
      </c>
      <c r="K323" s="34">
        <f t="shared" ref="K323:K386" si="11">IF(H323&gt;G323,B323,120)</f>
        <v>37.099999999999902</v>
      </c>
    </row>
    <row r="324" spans="2:11" x14ac:dyDescent="0.25">
      <c r="B324" s="34">
        <v>37.199999999999903</v>
      </c>
      <c r="C324" s="35">
        <f>ROUNDUP(('Calculation Sheet'!$D$9)^2*('Calculation Sheet'!$D$10*10^-6)/(2*10^-3*B324),2)</f>
        <v>23.42</v>
      </c>
      <c r="D32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24" s="34">
        <f>ROUNDUP(('Calculation Sheet'!$D$9*'Calculation Sheet'!$D$17*(0.5-('Calculation Sheet'!$D$18/'Calculation Sheet'!$D$9)+(0.5*(('Calculation Sheet'!$D$18^2)/('Calculation Sheet'!$D$9^2))))),2)</f>
        <v>1.84</v>
      </c>
      <c r="F324" s="34">
        <f>ROUNDUP(('Calculation Sheet'!$D$19*(LN('Calculation Sheet'!$D$9/'Calculation Sheet'!$D$20)-1+('Calculation Sheet'!$D$20/'Calculation Sheet'!$D$9))),2)</f>
        <v>3.53</v>
      </c>
      <c r="G324" s="36">
        <f>C324+IF(AND('Calculation Sheet'!$D$13="NO",OR('Calculation Sheet'!$D$14="Constant Resistance", 'Calculation Sheet'!$D$14="Constant Resistance + Current",'Calculation Sheet'!$D$14="Constant Resistance + Power", 'Calculation Sheet'!$D$14="Constant Resistance + Current + Power")),D324,0)+IF(AND('Calculation Sheet'!$D$13="NO",OR('Calculation Sheet'!$D$14="Constant Current", 'Calculation Sheet'!$D$14="Constant Resistance + Current",'Calculation Sheet'!$D$14="Constant Current + Power", 'Calculation Sheet'!$D$14="Constant Resistance + Current + Power")),E324,0)+IF(AND('Calculation Sheet'!$D$13="NO",OR('Calculation Sheet'!$D$14="Constant Power", 'Calculation Sheet'!$D$14="Constant Resistance + Power",'Calculation Sheet'!$D$14="Constant Current + Power", 'Calculation Sheet'!$D$14="Constant Resistance + Current + Power")),F324,0)</f>
        <v>23.42</v>
      </c>
      <c r="H324" s="34">
        <f>ROUND((12*'Calculation Sheet'!$D$24/(SQRT('SOA Verification'!B324*10^-3))),2)</f>
        <v>62.22</v>
      </c>
      <c r="I324" s="34">
        <f t="shared" si="10"/>
        <v>37.199999999999903</v>
      </c>
      <c r="K324" s="34">
        <f t="shared" si="11"/>
        <v>37.199999999999903</v>
      </c>
    </row>
    <row r="325" spans="2:11" x14ac:dyDescent="0.25">
      <c r="B325" s="34">
        <v>37.299999999999898</v>
      </c>
      <c r="C325" s="35">
        <f>ROUNDUP(('Calculation Sheet'!$D$9)^2*('Calculation Sheet'!$D$10*10^-6)/(2*10^-3*B325),2)</f>
        <v>23.360000000000003</v>
      </c>
      <c r="D32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25" s="34">
        <f>ROUNDUP(('Calculation Sheet'!$D$9*'Calculation Sheet'!$D$17*(0.5-('Calculation Sheet'!$D$18/'Calculation Sheet'!$D$9)+(0.5*(('Calculation Sheet'!$D$18^2)/('Calculation Sheet'!$D$9^2))))),2)</f>
        <v>1.84</v>
      </c>
      <c r="F325" s="34">
        <f>ROUNDUP(('Calculation Sheet'!$D$19*(LN('Calculation Sheet'!$D$9/'Calculation Sheet'!$D$20)-1+('Calculation Sheet'!$D$20/'Calculation Sheet'!$D$9))),2)</f>
        <v>3.53</v>
      </c>
      <c r="G325" s="36">
        <f>C325+IF(AND('Calculation Sheet'!$D$13="NO",OR('Calculation Sheet'!$D$14="Constant Resistance", 'Calculation Sheet'!$D$14="Constant Resistance + Current",'Calculation Sheet'!$D$14="Constant Resistance + Power", 'Calculation Sheet'!$D$14="Constant Resistance + Current + Power")),D325,0)+IF(AND('Calculation Sheet'!$D$13="NO",OR('Calculation Sheet'!$D$14="Constant Current", 'Calculation Sheet'!$D$14="Constant Resistance + Current",'Calculation Sheet'!$D$14="Constant Current + Power", 'Calculation Sheet'!$D$14="Constant Resistance + Current + Power")),E325,0)+IF(AND('Calculation Sheet'!$D$13="NO",OR('Calculation Sheet'!$D$14="Constant Power", 'Calculation Sheet'!$D$14="Constant Resistance + Power",'Calculation Sheet'!$D$14="Constant Current + Power", 'Calculation Sheet'!$D$14="Constant Resistance + Current + Power")),F325,0)</f>
        <v>23.360000000000003</v>
      </c>
      <c r="H325" s="34">
        <f>ROUND((12*'Calculation Sheet'!$D$24/(SQRT('SOA Verification'!B325*10^-3))),2)</f>
        <v>62.13</v>
      </c>
      <c r="I325" s="34">
        <f t="shared" si="10"/>
        <v>37.299999999999898</v>
      </c>
      <c r="K325" s="34">
        <f t="shared" si="11"/>
        <v>37.299999999999898</v>
      </c>
    </row>
    <row r="326" spans="2:11" x14ac:dyDescent="0.25">
      <c r="B326" s="34">
        <v>37.399999999999899</v>
      </c>
      <c r="C326" s="35">
        <f>ROUNDUP(('Calculation Sheet'!$D$9)^2*('Calculation Sheet'!$D$10*10^-6)/(2*10^-3*B326),2)</f>
        <v>23.3</v>
      </c>
      <c r="D32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26" s="34">
        <f>ROUNDUP(('Calculation Sheet'!$D$9*'Calculation Sheet'!$D$17*(0.5-('Calculation Sheet'!$D$18/'Calculation Sheet'!$D$9)+(0.5*(('Calculation Sheet'!$D$18^2)/('Calculation Sheet'!$D$9^2))))),2)</f>
        <v>1.84</v>
      </c>
      <c r="F326" s="34">
        <f>ROUNDUP(('Calculation Sheet'!$D$19*(LN('Calculation Sheet'!$D$9/'Calculation Sheet'!$D$20)-1+('Calculation Sheet'!$D$20/'Calculation Sheet'!$D$9))),2)</f>
        <v>3.53</v>
      </c>
      <c r="G326" s="36">
        <f>C326+IF(AND('Calculation Sheet'!$D$13="NO",OR('Calculation Sheet'!$D$14="Constant Resistance", 'Calculation Sheet'!$D$14="Constant Resistance + Current",'Calculation Sheet'!$D$14="Constant Resistance + Power", 'Calculation Sheet'!$D$14="Constant Resistance + Current + Power")),D326,0)+IF(AND('Calculation Sheet'!$D$13="NO",OR('Calculation Sheet'!$D$14="Constant Current", 'Calculation Sheet'!$D$14="Constant Resistance + Current",'Calculation Sheet'!$D$14="Constant Current + Power", 'Calculation Sheet'!$D$14="Constant Resistance + Current + Power")),E326,0)+IF(AND('Calculation Sheet'!$D$13="NO",OR('Calculation Sheet'!$D$14="Constant Power", 'Calculation Sheet'!$D$14="Constant Resistance + Power",'Calculation Sheet'!$D$14="Constant Current + Power", 'Calculation Sheet'!$D$14="Constant Resistance + Current + Power")),F326,0)</f>
        <v>23.3</v>
      </c>
      <c r="H326" s="34">
        <f>ROUND((12*'Calculation Sheet'!$D$24/(SQRT('SOA Verification'!B326*10^-3))),2)</f>
        <v>62.05</v>
      </c>
      <c r="I326" s="34">
        <f t="shared" si="10"/>
        <v>37.399999999999899</v>
      </c>
      <c r="K326" s="34">
        <f t="shared" si="11"/>
        <v>37.399999999999899</v>
      </c>
    </row>
    <row r="327" spans="2:11" x14ac:dyDescent="0.25">
      <c r="B327" s="34">
        <v>37.499999999999901</v>
      </c>
      <c r="C327" s="35">
        <f>ROUNDUP(('Calculation Sheet'!$D$9)^2*('Calculation Sheet'!$D$10*10^-6)/(2*10^-3*B327),2)</f>
        <v>23.240000000000002</v>
      </c>
      <c r="D32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27" s="34">
        <f>ROUNDUP(('Calculation Sheet'!$D$9*'Calculation Sheet'!$D$17*(0.5-('Calculation Sheet'!$D$18/'Calculation Sheet'!$D$9)+(0.5*(('Calculation Sheet'!$D$18^2)/('Calculation Sheet'!$D$9^2))))),2)</f>
        <v>1.84</v>
      </c>
      <c r="F327" s="34">
        <f>ROUNDUP(('Calculation Sheet'!$D$19*(LN('Calculation Sheet'!$D$9/'Calculation Sheet'!$D$20)-1+('Calculation Sheet'!$D$20/'Calculation Sheet'!$D$9))),2)</f>
        <v>3.53</v>
      </c>
      <c r="G327" s="36">
        <f>C327+IF(AND('Calculation Sheet'!$D$13="NO",OR('Calculation Sheet'!$D$14="Constant Resistance", 'Calculation Sheet'!$D$14="Constant Resistance + Current",'Calculation Sheet'!$D$14="Constant Resistance + Power", 'Calculation Sheet'!$D$14="Constant Resistance + Current + Power")),D327,0)+IF(AND('Calculation Sheet'!$D$13="NO",OR('Calculation Sheet'!$D$14="Constant Current", 'Calculation Sheet'!$D$14="Constant Resistance + Current",'Calculation Sheet'!$D$14="Constant Current + Power", 'Calculation Sheet'!$D$14="Constant Resistance + Current + Power")),E327,0)+IF(AND('Calculation Sheet'!$D$13="NO",OR('Calculation Sheet'!$D$14="Constant Power", 'Calculation Sheet'!$D$14="Constant Resistance + Power",'Calculation Sheet'!$D$14="Constant Current + Power", 'Calculation Sheet'!$D$14="Constant Resistance + Current + Power")),F327,0)</f>
        <v>23.240000000000002</v>
      </c>
      <c r="H327" s="34">
        <f>ROUND((12*'Calculation Sheet'!$D$24/(SQRT('SOA Verification'!B327*10^-3))),2)</f>
        <v>61.97</v>
      </c>
      <c r="I327" s="34">
        <f t="shared" si="10"/>
        <v>37.499999999999901</v>
      </c>
      <c r="K327" s="34">
        <f t="shared" si="11"/>
        <v>37.499999999999901</v>
      </c>
    </row>
    <row r="328" spans="2:11" x14ac:dyDescent="0.25">
      <c r="B328" s="34">
        <v>37.599999999999902</v>
      </c>
      <c r="C328" s="35">
        <f>ROUNDUP(('Calculation Sheet'!$D$9)^2*('Calculation Sheet'!$D$10*10^-6)/(2*10^-3*B328),2)</f>
        <v>23.180000000000003</v>
      </c>
      <c r="D32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28" s="34">
        <f>ROUNDUP(('Calculation Sheet'!$D$9*'Calculation Sheet'!$D$17*(0.5-('Calculation Sheet'!$D$18/'Calculation Sheet'!$D$9)+(0.5*(('Calculation Sheet'!$D$18^2)/('Calculation Sheet'!$D$9^2))))),2)</f>
        <v>1.84</v>
      </c>
      <c r="F328" s="34">
        <f>ROUNDUP(('Calculation Sheet'!$D$19*(LN('Calculation Sheet'!$D$9/'Calculation Sheet'!$D$20)-1+('Calculation Sheet'!$D$20/'Calculation Sheet'!$D$9))),2)</f>
        <v>3.53</v>
      </c>
      <c r="G328" s="36">
        <f>C328+IF(AND('Calculation Sheet'!$D$13="NO",OR('Calculation Sheet'!$D$14="Constant Resistance", 'Calculation Sheet'!$D$14="Constant Resistance + Current",'Calculation Sheet'!$D$14="Constant Resistance + Power", 'Calculation Sheet'!$D$14="Constant Resistance + Current + Power")),D328,0)+IF(AND('Calculation Sheet'!$D$13="NO",OR('Calculation Sheet'!$D$14="Constant Current", 'Calculation Sheet'!$D$14="Constant Resistance + Current",'Calculation Sheet'!$D$14="Constant Current + Power", 'Calculation Sheet'!$D$14="Constant Resistance + Current + Power")),E328,0)+IF(AND('Calculation Sheet'!$D$13="NO",OR('Calculation Sheet'!$D$14="Constant Power", 'Calculation Sheet'!$D$14="Constant Resistance + Power",'Calculation Sheet'!$D$14="Constant Current + Power", 'Calculation Sheet'!$D$14="Constant Resistance + Current + Power")),F328,0)</f>
        <v>23.180000000000003</v>
      </c>
      <c r="H328" s="34">
        <f>ROUND((12*'Calculation Sheet'!$D$24/(SQRT('SOA Verification'!B328*10^-3))),2)</f>
        <v>61.89</v>
      </c>
      <c r="I328" s="34">
        <f t="shared" si="10"/>
        <v>37.599999999999902</v>
      </c>
      <c r="K328" s="34">
        <f t="shared" si="11"/>
        <v>37.599999999999902</v>
      </c>
    </row>
    <row r="329" spans="2:11" x14ac:dyDescent="0.25">
      <c r="B329" s="34">
        <v>37.699999999999903</v>
      </c>
      <c r="C329" s="35">
        <f>ROUNDUP(('Calculation Sheet'!$D$9)^2*('Calculation Sheet'!$D$10*10^-6)/(2*10^-3*B329),2)</f>
        <v>23.110000000000003</v>
      </c>
      <c r="D32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29" s="34">
        <f>ROUNDUP(('Calculation Sheet'!$D$9*'Calculation Sheet'!$D$17*(0.5-('Calculation Sheet'!$D$18/'Calculation Sheet'!$D$9)+(0.5*(('Calculation Sheet'!$D$18^2)/('Calculation Sheet'!$D$9^2))))),2)</f>
        <v>1.84</v>
      </c>
      <c r="F329" s="34">
        <f>ROUNDUP(('Calculation Sheet'!$D$19*(LN('Calculation Sheet'!$D$9/'Calculation Sheet'!$D$20)-1+('Calculation Sheet'!$D$20/'Calculation Sheet'!$D$9))),2)</f>
        <v>3.53</v>
      </c>
      <c r="G329" s="36">
        <f>C329+IF(AND('Calculation Sheet'!$D$13="NO",OR('Calculation Sheet'!$D$14="Constant Resistance", 'Calculation Sheet'!$D$14="Constant Resistance + Current",'Calculation Sheet'!$D$14="Constant Resistance + Power", 'Calculation Sheet'!$D$14="Constant Resistance + Current + Power")),D329,0)+IF(AND('Calculation Sheet'!$D$13="NO",OR('Calculation Sheet'!$D$14="Constant Current", 'Calculation Sheet'!$D$14="Constant Resistance + Current",'Calculation Sheet'!$D$14="Constant Current + Power", 'Calculation Sheet'!$D$14="Constant Resistance + Current + Power")),E329,0)+IF(AND('Calculation Sheet'!$D$13="NO",OR('Calculation Sheet'!$D$14="Constant Power", 'Calculation Sheet'!$D$14="Constant Resistance + Power",'Calculation Sheet'!$D$14="Constant Current + Power", 'Calculation Sheet'!$D$14="Constant Resistance + Current + Power")),F329,0)</f>
        <v>23.110000000000003</v>
      </c>
      <c r="H329" s="34">
        <f>ROUND((12*'Calculation Sheet'!$D$24/(SQRT('SOA Verification'!B329*10^-3))),2)</f>
        <v>61.8</v>
      </c>
      <c r="I329" s="34">
        <f t="shared" si="10"/>
        <v>37.699999999999903</v>
      </c>
      <c r="K329" s="34">
        <f t="shared" si="11"/>
        <v>37.699999999999903</v>
      </c>
    </row>
    <row r="330" spans="2:11" x14ac:dyDescent="0.25">
      <c r="B330" s="34">
        <v>37.799999999999898</v>
      </c>
      <c r="C330" s="35">
        <f>ROUNDUP(('Calculation Sheet'!$D$9)^2*('Calculation Sheet'!$D$10*10^-6)/(2*10^-3*B330),2)</f>
        <v>23.05</v>
      </c>
      <c r="D33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30" s="34">
        <f>ROUNDUP(('Calculation Sheet'!$D$9*'Calculation Sheet'!$D$17*(0.5-('Calculation Sheet'!$D$18/'Calculation Sheet'!$D$9)+(0.5*(('Calculation Sheet'!$D$18^2)/('Calculation Sheet'!$D$9^2))))),2)</f>
        <v>1.84</v>
      </c>
      <c r="F330" s="34">
        <f>ROUNDUP(('Calculation Sheet'!$D$19*(LN('Calculation Sheet'!$D$9/'Calculation Sheet'!$D$20)-1+('Calculation Sheet'!$D$20/'Calculation Sheet'!$D$9))),2)</f>
        <v>3.53</v>
      </c>
      <c r="G330" s="36">
        <f>C330+IF(AND('Calculation Sheet'!$D$13="NO",OR('Calculation Sheet'!$D$14="Constant Resistance", 'Calculation Sheet'!$D$14="Constant Resistance + Current",'Calculation Sheet'!$D$14="Constant Resistance + Power", 'Calculation Sheet'!$D$14="Constant Resistance + Current + Power")),D330,0)+IF(AND('Calculation Sheet'!$D$13="NO",OR('Calculation Sheet'!$D$14="Constant Current", 'Calculation Sheet'!$D$14="Constant Resistance + Current",'Calculation Sheet'!$D$14="Constant Current + Power", 'Calculation Sheet'!$D$14="Constant Resistance + Current + Power")),E330,0)+IF(AND('Calculation Sheet'!$D$13="NO",OR('Calculation Sheet'!$D$14="Constant Power", 'Calculation Sheet'!$D$14="Constant Resistance + Power",'Calculation Sheet'!$D$14="Constant Current + Power", 'Calculation Sheet'!$D$14="Constant Resistance + Current + Power")),F330,0)</f>
        <v>23.05</v>
      </c>
      <c r="H330" s="34">
        <f>ROUND((12*'Calculation Sheet'!$D$24/(SQRT('SOA Verification'!B330*10^-3))),2)</f>
        <v>61.72</v>
      </c>
      <c r="I330" s="34">
        <f t="shared" si="10"/>
        <v>37.799999999999898</v>
      </c>
      <c r="K330" s="34">
        <f t="shared" si="11"/>
        <v>37.799999999999898</v>
      </c>
    </row>
    <row r="331" spans="2:11" x14ac:dyDescent="0.25">
      <c r="B331" s="34">
        <v>37.899999999999899</v>
      </c>
      <c r="C331" s="35">
        <f>ROUNDUP(('Calculation Sheet'!$D$9)^2*('Calculation Sheet'!$D$10*10^-6)/(2*10^-3*B331),2)</f>
        <v>22.990000000000002</v>
      </c>
      <c r="D33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31" s="34">
        <f>ROUNDUP(('Calculation Sheet'!$D$9*'Calculation Sheet'!$D$17*(0.5-('Calculation Sheet'!$D$18/'Calculation Sheet'!$D$9)+(0.5*(('Calculation Sheet'!$D$18^2)/('Calculation Sheet'!$D$9^2))))),2)</f>
        <v>1.84</v>
      </c>
      <c r="F331" s="34">
        <f>ROUNDUP(('Calculation Sheet'!$D$19*(LN('Calculation Sheet'!$D$9/'Calculation Sheet'!$D$20)-1+('Calculation Sheet'!$D$20/'Calculation Sheet'!$D$9))),2)</f>
        <v>3.53</v>
      </c>
      <c r="G331" s="36">
        <f>C331+IF(AND('Calculation Sheet'!$D$13="NO",OR('Calculation Sheet'!$D$14="Constant Resistance", 'Calculation Sheet'!$D$14="Constant Resistance + Current",'Calculation Sheet'!$D$14="Constant Resistance + Power", 'Calculation Sheet'!$D$14="Constant Resistance + Current + Power")),D331,0)+IF(AND('Calculation Sheet'!$D$13="NO",OR('Calculation Sheet'!$D$14="Constant Current", 'Calculation Sheet'!$D$14="Constant Resistance + Current",'Calculation Sheet'!$D$14="Constant Current + Power", 'Calculation Sheet'!$D$14="Constant Resistance + Current + Power")),E331,0)+IF(AND('Calculation Sheet'!$D$13="NO",OR('Calculation Sheet'!$D$14="Constant Power", 'Calculation Sheet'!$D$14="Constant Resistance + Power",'Calculation Sheet'!$D$14="Constant Current + Power", 'Calculation Sheet'!$D$14="Constant Resistance + Current + Power")),F331,0)</f>
        <v>22.990000000000002</v>
      </c>
      <c r="H331" s="34">
        <f>ROUND((12*'Calculation Sheet'!$D$24/(SQRT('SOA Verification'!B331*10^-3))),2)</f>
        <v>61.64</v>
      </c>
      <c r="I331" s="34">
        <f t="shared" si="10"/>
        <v>37.899999999999899</v>
      </c>
      <c r="K331" s="34">
        <f t="shared" si="11"/>
        <v>37.899999999999899</v>
      </c>
    </row>
    <row r="332" spans="2:11" x14ac:dyDescent="0.25">
      <c r="B332" s="34">
        <v>37.999999999999901</v>
      </c>
      <c r="C332" s="35">
        <f>ROUNDUP(('Calculation Sheet'!$D$9)^2*('Calculation Sheet'!$D$10*10^-6)/(2*10^-3*B332),2)</f>
        <v>22.930000000000003</v>
      </c>
      <c r="D33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32" s="34">
        <f>ROUNDUP(('Calculation Sheet'!$D$9*'Calculation Sheet'!$D$17*(0.5-('Calculation Sheet'!$D$18/'Calculation Sheet'!$D$9)+(0.5*(('Calculation Sheet'!$D$18^2)/('Calculation Sheet'!$D$9^2))))),2)</f>
        <v>1.84</v>
      </c>
      <c r="F332" s="34">
        <f>ROUNDUP(('Calculation Sheet'!$D$19*(LN('Calculation Sheet'!$D$9/'Calculation Sheet'!$D$20)-1+('Calculation Sheet'!$D$20/'Calculation Sheet'!$D$9))),2)</f>
        <v>3.53</v>
      </c>
      <c r="G332" s="36">
        <f>C332+IF(AND('Calculation Sheet'!$D$13="NO",OR('Calculation Sheet'!$D$14="Constant Resistance", 'Calculation Sheet'!$D$14="Constant Resistance + Current",'Calculation Sheet'!$D$14="Constant Resistance + Power", 'Calculation Sheet'!$D$14="Constant Resistance + Current + Power")),D332,0)+IF(AND('Calculation Sheet'!$D$13="NO",OR('Calculation Sheet'!$D$14="Constant Current", 'Calculation Sheet'!$D$14="Constant Resistance + Current",'Calculation Sheet'!$D$14="Constant Current + Power", 'Calculation Sheet'!$D$14="Constant Resistance + Current + Power")),E332,0)+IF(AND('Calculation Sheet'!$D$13="NO",OR('Calculation Sheet'!$D$14="Constant Power", 'Calculation Sheet'!$D$14="Constant Resistance + Power",'Calculation Sheet'!$D$14="Constant Current + Power", 'Calculation Sheet'!$D$14="Constant Resistance + Current + Power")),F332,0)</f>
        <v>22.930000000000003</v>
      </c>
      <c r="H332" s="34">
        <f>ROUND((12*'Calculation Sheet'!$D$24/(SQRT('SOA Verification'!B332*10^-3))),2)</f>
        <v>61.56</v>
      </c>
      <c r="I332" s="34">
        <f t="shared" si="10"/>
        <v>37.999999999999901</v>
      </c>
      <c r="K332" s="34">
        <f t="shared" si="11"/>
        <v>37.999999999999901</v>
      </c>
    </row>
    <row r="333" spans="2:11" x14ac:dyDescent="0.25">
      <c r="B333" s="34">
        <v>38.099999999999902</v>
      </c>
      <c r="C333" s="35">
        <f>ROUNDUP(('Calculation Sheet'!$D$9)^2*('Calculation Sheet'!$D$10*10^-6)/(2*10^-3*B333),2)</f>
        <v>22.87</v>
      </c>
      <c r="D33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33" s="34">
        <f>ROUNDUP(('Calculation Sheet'!$D$9*'Calculation Sheet'!$D$17*(0.5-('Calculation Sheet'!$D$18/'Calculation Sheet'!$D$9)+(0.5*(('Calculation Sheet'!$D$18^2)/('Calculation Sheet'!$D$9^2))))),2)</f>
        <v>1.84</v>
      </c>
      <c r="F333" s="34">
        <f>ROUNDUP(('Calculation Sheet'!$D$19*(LN('Calculation Sheet'!$D$9/'Calculation Sheet'!$D$20)-1+('Calculation Sheet'!$D$20/'Calculation Sheet'!$D$9))),2)</f>
        <v>3.53</v>
      </c>
      <c r="G333" s="36">
        <f>C333+IF(AND('Calculation Sheet'!$D$13="NO",OR('Calculation Sheet'!$D$14="Constant Resistance", 'Calculation Sheet'!$D$14="Constant Resistance + Current",'Calculation Sheet'!$D$14="Constant Resistance + Power", 'Calculation Sheet'!$D$14="Constant Resistance + Current + Power")),D333,0)+IF(AND('Calculation Sheet'!$D$13="NO",OR('Calculation Sheet'!$D$14="Constant Current", 'Calculation Sheet'!$D$14="Constant Resistance + Current",'Calculation Sheet'!$D$14="Constant Current + Power", 'Calculation Sheet'!$D$14="Constant Resistance + Current + Power")),E333,0)+IF(AND('Calculation Sheet'!$D$13="NO",OR('Calculation Sheet'!$D$14="Constant Power", 'Calculation Sheet'!$D$14="Constant Resistance + Power",'Calculation Sheet'!$D$14="Constant Current + Power", 'Calculation Sheet'!$D$14="Constant Resistance + Current + Power")),F333,0)</f>
        <v>22.87</v>
      </c>
      <c r="H333" s="34">
        <f>ROUND((12*'Calculation Sheet'!$D$24/(SQRT('SOA Verification'!B333*10^-3))),2)</f>
        <v>61.48</v>
      </c>
      <c r="I333" s="34">
        <f t="shared" si="10"/>
        <v>38.099999999999902</v>
      </c>
      <c r="K333" s="34">
        <f t="shared" si="11"/>
        <v>38.099999999999902</v>
      </c>
    </row>
    <row r="334" spans="2:11" x14ac:dyDescent="0.25">
      <c r="B334" s="34">
        <v>38.199999999999903</v>
      </c>
      <c r="C334" s="35">
        <f>ROUNDUP(('Calculation Sheet'!$D$9)^2*('Calculation Sheet'!$D$10*10^-6)/(2*10^-3*B334),2)</f>
        <v>22.810000000000002</v>
      </c>
      <c r="D33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34" s="34">
        <f>ROUNDUP(('Calculation Sheet'!$D$9*'Calculation Sheet'!$D$17*(0.5-('Calculation Sheet'!$D$18/'Calculation Sheet'!$D$9)+(0.5*(('Calculation Sheet'!$D$18^2)/('Calculation Sheet'!$D$9^2))))),2)</f>
        <v>1.84</v>
      </c>
      <c r="F334" s="34">
        <f>ROUNDUP(('Calculation Sheet'!$D$19*(LN('Calculation Sheet'!$D$9/'Calculation Sheet'!$D$20)-1+('Calculation Sheet'!$D$20/'Calculation Sheet'!$D$9))),2)</f>
        <v>3.53</v>
      </c>
      <c r="G334" s="36">
        <f>C334+IF(AND('Calculation Sheet'!$D$13="NO",OR('Calculation Sheet'!$D$14="Constant Resistance", 'Calculation Sheet'!$D$14="Constant Resistance + Current",'Calculation Sheet'!$D$14="Constant Resistance + Power", 'Calculation Sheet'!$D$14="Constant Resistance + Current + Power")),D334,0)+IF(AND('Calculation Sheet'!$D$13="NO",OR('Calculation Sheet'!$D$14="Constant Current", 'Calculation Sheet'!$D$14="Constant Resistance + Current",'Calculation Sheet'!$D$14="Constant Current + Power", 'Calculation Sheet'!$D$14="Constant Resistance + Current + Power")),E334,0)+IF(AND('Calculation Sheet'!$D$13="NO",OR('Calculation Sheet'!$D$14="Constant Power", 'Calculation Sheet'!$D$14="Constant Resistance + Power",'Calculation Sheet'!$D$14="Constant Current + Power", 'Calculation Sheet'!$D$14="Constant Resistance + Current + Power")),F334,0)</f>
        <v>22.810000000000002</v>
      </c>
      <c r="H334" s="34">
        <f>ROUND((12*'Calculation Sheet'!$D$24/(SQRT('SOA Verification'!B334*10^-3))),2)</f>
        <v>61.4</v>
      </c>
      <c r="I334" s="34">
        <f t="shared" si="10"/>
        <v>38.199999999999903</v>
      </c>
      <c r="K334" s="34">
        <f t="shared" si="11"/>
        <v>38.199999999999903</v>
      </c>
    </row>
    <row r="335" spans="2:11" x14ac:dyDescent="0.25">
      <c r="B335" s="34">
        <v>38.299999999999898</v>
      </c>
      <c r="C335" s="35">
        <f>ROUNDUP(('Calculation Sheet'!$D$9)^2*('Calculation Sheet'!$D$10*10^-6)/(2*10^-3*B335),2)</f>
        <v>22.75</v>
      </c>
      <c r="D33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35" s="34">
        <f>ROUNDUP(('Calculation Sheet'!$D$9*'Calculation Sheet'!$D$17*(0.5-('Calculation Sheet'!$D$18/'Calculation Sheet'!$D$9)+(0.5*(('Calculation Sheet'!$D$18^2)/('Calculation Sheet'!$D$9^2))))),2)</f>
        <v>1.84</v>
      </c>
      <c r="F335" s="34">
        <f>ROUNDUP(('Calculation Sheet'!$D$19*(LN('Calculation Sheet'!$D$9/'Calculation Sheet'!$D$20)-1+('Calculation Sheet'!$D$20/'Calculation Sheet'!$D$9))),2)</f>
        <v>3.53</v>
      </c>
      <c r="G335" s="36">
        <f>C335+IF(AND('Calculation Sheet'!$D$13="NO",OR('Calculation Sheet'!$D$14="Constant Resistance", 'Calculation Sheet'!$D$14="Constant Resistance + Current",'Calculation Sheet'!$D$14="Constant Resistance + Power", 'Calculation Sheet'!$D$14="Constant Resistance + Current + Power")),D335,0)+IF(AND('Calculation Sheet'!$D$13="NO",OR('Calculation Sheet'!$D$14="Constant Current", 'Calculation Sheet'!$D$14="Constant Resistance + Current",'Calculation Sheet'!$D$14="Constant Current + Power", 'Calculation Sheet'!$D$14="Constant Resistance + Current + Power")),E335,0)+IF(AND('Calculation Sheet'!$D$13="NO",OR('Calculation Sheet'!$D$14="Constant Power", 'Calculation Sheet'!$D$14="Constant Resistance + Power",'Calculation Sheet'!$D$14="Constant Current + Power", 'Calculation Sheet'!$D$14="Constant Resistance + Current + Power")),F335,0)</f>
        <v>22.75</v>
      </c>
      <c r="H335" s="34">
        <f>ROUND((12*'Calculation Sheet'!$D$24/(SQRT('SOA Verification'!B335*10^-3))),2)</f>
        <v>61.32</v>
      </c>
      <c r="I335" s="34">
        <f t="shared" si="10"/>
        <v>38.299999999999898</v>
      </c>
      <c r="K335" s="34">
        <f t="shared" si="11"/>
        <v>38.299999999999898</v>
      </c>
    </row>
    <row r="336" spans="2:11" x14ac:dyDescent="0.25">
      <c r="B336" s="34">
        <v>38.399999999999899</v>
      </c>
      <c r="C336" s="35">
        <f>ROUNDUP(('Calculation Sheet'!$D$9)^2*('Calculation Sheet'!$D$10*10^-6)/(2*10^-3*B336),2)</f>
        <v>22.69</v>
      </c>
      <c r="D33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36" s="34">
        <f>ROUNDUP(('Calculation Sheet'!$D$9*'Calculation Sheet'!$D$17*(0.5-('Calculation Sheet'!$D$18/'Calculation Sheet'!$D$9)+(0.5*(('Calculation Sheet'!$D$18^2)/('Calculation Sheet'!$D$9^2))))),2)</f>
        <v>1.84</v>
      </c>
      <c r="F336" s="34">
        <f>ROUNDUP(('Calculation Sheet'!$D$19*(LN('Calculation Sheet'!$D$9/'Calculation Sheet'!$D$20)-1+('Calculation Sheet'!$D$20/'Calculation Sheet'!$D$9))),2)</f>
        <v>3.53</v>
      </c>
      <c r="G336" s="36">
        <f>C336+IF(AND('Calculation Sheet'!$D$13="NO",OR('Calculation Sheet'!$D$14="Constant Resistance", 'Calculation Sheet'!$D$14="Constant Resistance + Current",'Calculation Sheet'!$D$14="Constant Resistance + Power", 'Calculation Sheet'!$D$14="Constant Resistance + Current + Power")),D336,0)+IF(AND('Calculation Sheet'!$D$13="NO",OR('Calculation Sheet'!$D$14="Constant Current", 'Calculation Sheet'!$D$14="Constant Resistance + Current",'Calculation Sheet'!$D$14="Constant Current + Power", 'Calculation Sheet'!$D$14="Constant Resistance + Current + Power")),E336,0)+IF(AND('Calculation Sheet'!$D$13="NO",OR('Calculation Sheet'!$D$14="Constant Power", 'Calculation Sheet'!$D$14="Constant Resistance + Power",'Calculation Sheet'!$D$14="Constant Current + Power", 'Calculation Sheet'!$D$14="Constant Resistance + Current + Power")),F336,0)</f>
        <v>22.69</v>
      </c>
      <c r="H336" s="34">
        <f>ROUND((12*'Calculation Sheet'!$D$24/(SQRT('SOA Verification'!B336*10^-3))),2)</f>
        <v>61.24</v>
      </c>
      <c r="I336" s="34">
        <f t="shared" si="10"/>
        <v>38.399999999999899</v>
      </c>
      <c r="K336" s="34">
        <f t="shared" si="11"/>
        <v>38.399999999999899</v>
      </c>
    </row>
    <row r="337" spans="2:11" x14ac:dyDescent="0.25">
      <c r="B337" s="34">
        <v>38.499999999999901</v>
      </c>
      <c r="C337" s="35">
        <f>ROUNDUP(('Calculation Sheet'!$D$9)^2*('Calculation Sheet'!$D$10*10^-6)/(2*10^-3*B337),2)</f>
        <v>22.630000000000003</v>
      </c>
      <c r="D33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37" s="34">
        <f>ROUNDUP(('Calculation Sheet'!$D$9*'Calculation Sheet'!$D$17*(0.5-('Calculation Sheet'!$D$18/'Calculation Sheet'!$D$9)+(0.5*(('Calculation Sheet'!$D$18^2)/('Calculation Sheet'!$D$9^2))))),2)</f>
        <v>1.84</v>
      </c>
      <c r="F337" s="34">
        <f>ROUNDUP(('Calculation Sheet'!$D$19*(LN('Calculation Sheet'!$D$9/'Calculation Sheet'!$D$20)-1+('Calculation Sheet'!$D$20/'Calculation Sheet'!$D$9))),2)</f>
        <v>3.53</v>
      </c>
      <c r="G337" s="36">
        <f>C337+IF(AND('Calculation Sheet'!$D$13="NO",OR('Calculation Sheet'!$D$14="Constant Resistance", 'Calculation Sheet'!$D$14="Constant Resistance + Current",'Calculation Sheet'!$D$14="Constant Resistance + Power", 'Calculation Sheet'!$D$14="Constant Resistance + Current + Power")),D337,0)+IF(AND('Calculation Sheet'!$D$13="NO",OR('Calculation Sheet'!$D$14="Constant Current", 'Calculation Sheet'!$D$14="Constant Resistance + Current",'Calculation Sheet'!$D$14="Constant Current + Power", 'Calculation Sheet'!$D$14="Constant Resistance + Current + Power")),E337,0)+IF(AND('Calculation Sheet'!$D$13="NO",OR('Calculation Sheet'!$D$14="Constant Power", 'Calculation Sheet'!$D$14="Constant Resistance + Power",'Calculation Sheet'!$D$14="Constant Current + Power", 'Calculation Sheet'!$D$14="Constant Resistance + Current + Power")),F337,0)</f>
        <v>22.630000000000003</v>
      </c>
      <c r="H337" s="34">
        <f>ROUND((12*'Calculation Sheet'!$D$24/(SQRT('SOA Verification'!B337*10^-3))),2)</f>
        <v>61.16</v>
      </c>
      <c r="I337" s="34">
        <f t="shared" si="10"/>
        <v>38.499999999999901</v>
      </c>
      <c r="K337" s="34">
        <f t="shared" si="11"/>
        <v>38.499999999999901</v>
      </c>
    </row>
    <row r="338" spans="2:11" x14ac:dyDescent="0.25">
      <c r="B338" s="34">
        <v>38.599999999999902</v>
      </c>
      <c r="C338" s="35">
        <f>ROUNDUP(('Calculation Sheet'!$D$9)^2*('Calculation Sheet'!$D$10*10^-6)/(2*10^-3*B338),2)</f>
        <v>22.57</v>
      </c>
      <c r="D33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38" s="34">
        <f>ROUNDUP(('Calculation Sheet'!$D$9*'Calculation Sheet'!$D$17*(0.5-('Calculation Sheet'!$D$18/'Calculation Sheet'!$D$9)+(0.5*(('Calculation Sheet'!$D$18^2)/('Calculation Sheet'!$D$9^2))))),2)</f>
        <v>1.84</v>
      </c>
      <c r="F338" s="34">
        <f>ROUNDUP(('Calculation Sheet'!$D$19*(LN('Calculation Sheet'!$D$9/'Calculation Sheet'!$D$20)-1+('Calculation Sheet'!$D$20/'Calculation Sheet'!$D$9))),2)</f>
        <v>3.53</v>
      </c>
      <c r="G338" s="36">
        <f>C338+IF(AND('Calculation Sheet'!$D$13="NO",OR('Calculation Sheet'!$D$14="Constant Resistance", 'Calculation Sheet'!$D$14="Constant Resistance + Current",'Calculation Sheet'!$D$14="Constant Resistance + Power", 'Calculation Sheet'!$D$14="Constant Resistance + Current + Power")),D338,0)+IF(AND('Calculation Sheet'!$D$13="NO",OR('Calculation Sheet'!$D$14="Constant Current", 'Calculation Sheet'!$D$14="Constant Resistance + Current",'Calculation Sheet'!$D$14="Constant Current + Power", 'Calculation Sheet'!$D$14="Constant Resistance + Current + Power")),E338,0)+IF(AND('Calculation Sheet'!$D$13="NO",OR('Calculation Sheet'!$D$14="Constant Power", 'Calculation Sheet'!$D$14="Constant Resistance + Power",'Calculation Sheet'!$D$14="Constant Current + Power", 'Calculation Sheet'!$D$14="Constant Resistance + Current + Power")),F338,0)</f>
        <v>22.57</v>
      </c>
      <c r="H338" s="34">
        <f>ROUND((12*'Calculation Sheet'!$D$24/(SQRT('SOA Verification'!B338*10^-3))),2)</f>
        <v>61.08</v>
      </c>
      <c r="I338" s="34">
        <f t="shared" si="10"/>
        <v>38.599999999999902</v>
      </c>
      <c r="K338" s="34">
        <f t="shared" si="11"/>
        <v>38.599999999999902</v>
      </c>
    </row>
    <row r="339" spans="2:11" x14ac:dyDescent="0.25">
      <c r="B339" s="34">
        <v>38.699999999999903</v>
      </c>
      <c r="C339" s="35">
        <f>ROUNDUP(('Calculation Sheet'!$D$9)^2*('Calculation Sheet'!$D$10*10^-6)/(2*10^-3*B339),2)</f>
        <v>22.520000000000003</v>
      </c>
      <c r="D33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39" s="34">
        <f>ROUNDUP(('Calculation Sheet'!$D$9*'Calculation Sheet'!$D$17*(0.5-('Calculation Sheet'!$D$18/'Calculation Sheet'!$D$9)+(0.5*(('Calculation Sheet'!$D$18^2)/('Calculation Sheet'!$D$9^2))))),2)</f>
        <v>1.84</v>
      </c>
      <c r="F339" s="34">
        <f>ROUNDUP(('Calculation Sheet'!$D$19*(LN('Calculation Sheet'!$D$9/'Calculation Sheet'!$D$20)-1+('Calculation Sheet'!$D$20/'Calculation Sheet'!$D$9))),2)</f>
        <v>3.53</v>
      </c>
      <c r="G339" s="36">
        <f>C339+IF(AND('Calculation Sheet'!$D$13="NO",OR('Calculation Sheet'!$D$14="Constant Resistance", 'Calculation Sheet'!$D$14="Constant Resistance + Current",'Calculation Sheet'!$D$14="Constant Resistance + Power", 'Calculation Sheet'!$D$14="Constant Resistance + Current + Power")),D339,0)+IF(AND('Calculation Sheet'!$D$13="NO",OR('Calculation Sheet'!$D$14="Constant Current", 'Calculation Sheet'!$D$14="Constant Resistance + Current",'Calculation Sheet'!$D$14="Constant Current + Power", 'Calculation Sheet'!$D$14="Constant Resistance + Current + Power")),E339,0)+IF(AND('Calculation Sheet'!$D$13="NO",OR('Calculation Sheet'!$D$14="Constant Power", 'Calculation Sheet'!$D$14="Constant Resistance + Power",'Calculation Sheet'!$D$14="Constant Current + Power", 'Calculation Sheet'!$D$14="Constant Resistance + Current + Power")),F339,0)</f>
        <v>22.520000000000003</v>
      </c>
      <c r="H339" s="34">
        <f>ROUND((12*'Calculation Sheet'!$D$24/(SQRT('SOA Verification'!B339*10^-3))),2)</f>
        <v>61</v>
      </c>
      <c r="I339" s="34">
        <f t="shared" si="10"/>
        <v>38.699999999999903</v>
      </c>
      <c r="K339" s="34">
        <f t="shared" si="11"/>
        <v>38.699999999999903</v>
      </c>
    </row>
    <row r="340" spans="2:11" x14ac:dyDescent="0.25">
      <c r="B340" s="34">
        <v>38.799999999999898</v>
      </c>
      <c r="C340" s="35">
        <f>ROUNDUP(('Calculation Sheet'!$D$9)^2*('Calculation Sheet'!$D$10*10^-6)/(2*10^-3*B340),2)</f>
        <v>22.46</v>
      </c>
      <c r="D34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40" s="34">
        <f>ROUNDUP(('Calculation Sheet'!$D$9*'Calculation Sheet'!$D$17*(0.5-('Calculation Sheet'!$D$18/'Calculation Sheet'!$D$9)+(0.5*(('Calculation Sheet'!$D$18^2)/('Calculation Sheet'!$D$9^2))))),2)</f>
        <v>1.84</v>
      </c>
      <c r="F340" s="34">
        <f>ROUNDUP(('Calculation Sheet'!$D$19*(LN('Calculation Sheet'!$D$9/'Calculation Sheet'!$D$20)-1+('Calculation Sheet'!$D$20/'Calculation Sheet'!$D$9))),2)</f>
        <v>3.53</v>
      </c>
      <c r="G340" s="36">
        <f>C340+IF(AND('Calculation Sheet'!$D$13="NO",OR('Calculation Sheet'!$D$14="Constant Resistance", 'Calculation Sheet'!$D$14="Constant Resistance + Current",'Calculation Sheet'!$D$14="Constant Resistance + Power", 'Calculation Sheet'!$D$14="Constant Resistance + Current + Power")),D340,0)+IF(AND('Calculation Sheet'!$D$13="NO",OR('Calculation Sheet'!$D$14="Constant Current", 'Calculation Sheet'!$D$14="Constant Resistance + Current",'Calculation Sheet'!$D$14="Constant Current + Power", 'Calculation Sheet'!$D$14="Constant Resistance + Current + Power")),E340,0)+IF(AND('Calculation Sheet'!$D$13="NO",OR('Calculation Sheet'!$D$14="Constant Power", 'Calculation Sheet'!$D$14="Constant Resistance + Power",'Calculation Sheet'!$D$14="Constant Current + Power", 'Calculation Sheet'!$D$14="Constant Resistance + Current + Power")),F340,0)</f>
        <v>22.46</v>
      </c>
      <c r="H340" s="34">
        <f>ROUND((12*'Calculation Sheet'!$D$24/(SQRT('SOA Verification'!B340*10^-3))),2)</f>
        <v>60.92</v>
      </c>
      <c r="I340" s="34">
        <f t="shared" si="10"/>
        <v>38.799999999999898</v>
      </c>
      <c r="K340" s="34">
        <f t="shared" si="11"/>
        <v>38.799999999999898</v>
      </c>
    </row>
    <row r="341" spans="2:11" x14ac:dyDescent="0.25">
      <c r="B341" s="34">
        <v>38.899999999999899</v>
      </c>
      <c r="C341" s="35">
        <f>ROUNDUP(('Calculation Sheet'!$D$9)^2*('Calculation Sheet'!$D$10*10^-6)/(2*10^-3*B341),2)</f>
        <v>22.400000000000002</v>
      </c>
      <c r="D34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41" s="34">
        <f>ROUNDUP(('Calculation Sheet'!$D$9*'Calculation Sheet'!$D$17*(0.5-('Calculation Sheet'!$D$18/'Calculation Sheet'!$D$9)+(0.5*(('Calculation Sheet'!$D$18^2)/('Calculation Sheet'!$D$9^2))))),2)</f>
        <v>1.84</v>
      </c>
      <c r="F341" s="34">
        <f>ROUNDUP(('Calculation Sheet'!$D$19*(LN('Calculation Sheet'!$D$9/'Calculation Sheet'!$D$20)-1+('Calculation Sheet'!$D$20/'Calculation Sheet'!$D$9))),2)</f>
        <v>3.53</v>
      </c>
      <c r="G341" s="36">
        <f>C341+IF(AND('Calculation Sheet'!$D$13="NO",OR('Calculation Sheet'!$D$14="Constant Resistance", 'Calculation Sheet'!$D$14="Constant Resistance + Current",'Calculation Sheet'!$D$14="Constant Resistance + Power", 'Calculation Sheet'!$D$14="Constant Resistance + Current + Power")),D341,0)+IF(AND('Calculation Sheet'!$D$13="NO",OR('Calculation Sheet'!$D$14="Constant Current", 'Calculation Sheet'!$D$14="Constant Resistance + Current",'Calculation Sheet'!$D$14="Constant Current + Power", 'Calculation Sheet'!$D$14="Constant Resistance + Current + Power")),E341,0)+IF(AND('Calculation Sheet'!$D$13="NO",OR('Calculation Sheet'!$D$14="Constant Power", 'Calculation Sheet'!$D$14="Constant Resistance + Power",'Calculation Sheet'!$D$14="Constant Current + Power", 'Calculation Sheet'!$D$14="Constant Resistance + Current + Power")),F341,0)</f>
        <v>22.400000000000002</v>
      </c>
      <c r="H341" s="34">
        <f>ROUND((12*'Calculation Sheet'!$D$24/(SQRT('SOA Verification'!B341*10^-3))),2)</f>
        <v>60.84</v>
      </c>
      <c r="I341" s="34">
        <f t="shared" si="10"/>
        <v>38.899999999999899</v>
      </c>
      <c r="K341" s="34">
        <f t="shared" si="11"/>
        <v>38.899999999999899</v>
      </c>
    </row>
    <row r="342" spans="2:11" x14ac:dyDescent="0.25">
      <c r="B342" s="34">
        <v>38.999999999999901</v>
      </c>
      <c r="C342" s="35">
        <f>ROUNDUP(('Calculation Sheet'!$D$9)^2*('Calculation Sheet'!$D$10*10^-6)/(2*10^-3*B342),2)</f>
        <v>22.34</v>
      </c>
      <c r="D34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42" s="34">
        <f>ROUNDUP(('Calculation Sheet'!$D$9*'Calculation Sheet'!$D$17*(0.5-('Calculation Sheet'!$D$18/'Calculation Sheet'!$D$9)+(0.5*(('Calculation Sheet'!$D$18^2)/('Calculation Sheet'!$D$9^2))))),2)</f>
        <v>1.84</v>
      </c>
      <c r="F342" s="34">
        <f>ROUNDUP(('Calculation Sheet'!$D$19*(LN('Calculation Sheet'!$D$9/'Calculation Sheet'!$D$20)-1+('Calculation Sheet'!$D$20/'Calculation Sheet'!$D$9))),2)</f>
        <v>3.53</v>
      </c>
      <c r="G342" s="36">
        <f>C342+IF(AND('Calculation Sheet'!$D$13="NO",OR('Calculation Sheet'!$D$14="Constant Resistance", 'Calculation Sheet'!$D$14="Constant Resistance + Current",'Calculation Sheet'!$D$14="Constant Resistance + Power", 'Calculation Sheet'!$D$14="Constant Resistance + Current + Power")),D342,0)+IF(AND('Calculation Sheet'!$D$13="NO",OR('Calculation Sheet'!$D$14="Constant Current", 'Calculation Sheet'!$D$14="Constant Resistance + Current",'Calculation Sheet'!$D$14="Constant Current + Power", 'Calculation Sheet'!$D$14="Constant Resistance + Current + Power")),E342,0)+IF(AND('Calculation Sheet'!$D$13="NO",OR('Calculation Sheet'!$D$14="Constant Power", 'Calculation Sheet'!$D$14="Constant Resistance + Power",'Calculation Sheet'!$D$14="Constant Current + Power", 'Calculation Sheet'!$D$14="Constant Resistance + Current + Power")),F342,0)</f>
        <v>22.34</v>
      </c>
      <c r="H342" s="34">
        <f>ROUND((12*'Calculation Sheet'!$D$24/(SQRT('SOA Verification'!B342*10^-3))),2)</f>
        <v>60.76</v>
      </c>
      <c r="I342" s="34">
        <f t="shared" si="10"/>
        <v>38.999999999999901</v>
      </c>
      <c r="K342" s="34">
        <f t="shared" si="11"/>
        <v>38.999999999999901</v>
      </c>
    </row>
    <row r="343" spans="2:11" x14ac:dyDescent="0.25">
      <c r="B343" s="34">
        <v>39.099999999999902</v>
      </c>
      <c r="C343" s="35">
        <f>ROUNDUP(('Calculation Sheet'!$D$9)^2*('Calculation Sheet'!$D$10*10^-6)/(2*10^-3*B343),2)</f>
        <v>22.290000000000003</v>
      </c>
      <c r="D34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43" s="34">
        <f>ROUNDUP(('Calculation Sheet'!$D$9*'Calculation Sheet'!$D$17*(0.5-('Calculation Sheet'!$D$18/'Calculation Sheet'!$D$9)+(0.5*(('Calculation Sheet'!$D$18^2)/('Calculation Sheet'!$D$9^2))))),2)</f>
        <v>1.84</v>
      </c>
      <c r="F343" s="34">
        <f>ROUNDUP(('Calculation Sheet'!$D$19*(LN('Calculation Sheet'!$D$9/'Calculation Sheet'!$D$20)-1+('Calculation Sheet'!$D$20/'Calculation Sheet'!$D$9))),2)</f>
        <v>3.53</v>
      </c>
      <c r="G343" s="36">
        <f>C343+IF(AND('Calculation Sheet'!$D$13="NO",OR('Calculation Sheet'!$D$14="Constant Resistance", 'Calculation Sheet'!$D$14="Constant Resistance + Current",'Calculation Sheet'!$D$14="Constant Resistance + Power", 'Calculation Sheet'!$D$14="Constant Resistance + Current + Power")),D343,0)+IF(AND('Calculation Sheet'!$D$13="NO",OR('Calculation Sheet'!$D$14="Constant Current", 'Calculation Sheet'!$D$14="Constant Resistance + Current",'Calculation Sheet'!$D$14="Constant Current + Power", 'Calculation Sheet'!$D$14="Constant Resistance + Current + Power")),E343,0)+IF(AND('Calculation Sheet'!$D$13="NO",OR('Calculation Sheet'!$D$14="Constant Power", 'Calculation Sheet'!$D$14="Constant Resistance + Power",'Calculation Sheet'!$D$14="Constant Current + Power", 'Calculation Sheet'!$D$14="Constant Resistance + Current + Power")),F343,0)</f>
        <v>22.290000000000003</v>
      </c>
      <c r="H343" s="34">
        <f>ROUND((12*'Calculation Sheet'!$D$24/(SQRT('SOA Verification'!B343*10^-3))),2)</f>
        <v>60.69</v>
      </c>
      <c r="I343" s="34">
        <f t="shared" si="10"/>
        <v>39.099999999999902</v>
      </c>
      <c r="K343" s="34">
        <f t="shared" si="11"/>
        <v>39.099999999999902</v>
      </c>
    </row>
    <row r="344" spans="2:11" x14ac:dyDescent="0.25">
      <c r="B344" s="34">
        <v>39.199999999999903</v>
      </c>
      <c r="C344" s="35">
        <f>ROUNDUP(('Calculation Sheet'!$D$9)^2*('Calculation Sheet'!$D$10*10^-6)/(2*10^-3*B344),2)</f>
        <v>22.23</v>
      </c>
      <c r="D34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44" s="34">
        <f>ROUNDUP(('Calculation Sheet'!$D$9*'Calculation Sheet'!$D$17*(0.5-('Calculation Sheet'!$D$18/'Calculation Sheet'!$D$9)+(0.5*(('Calculation Sheet'!$D$18^2)/('Calculation Sheet'!$D$9^2))))),2)</f>
        <v>1.84</v>
      </c>
      <c r="F344" s="34">
        <f>ROUNDUP(('Calculation Sheet'!$D$19*(LN('Calculation Sheet'!$D$9/'Calculation Sheet'!$D$20)-1+('Calculation Sheet'!$D$20/'Calculation Sheet'!$D$9))),2)</f>
        <v>3.53</v>
      </c>
      <c r="G344" s="36">
        <f>C344+IF(AND('Calculation Sheet'!$D$13="NO",OR('Calculation Sheet'!$D$14="Constant Resistance", 'Calculation Sheet'!$D$14="Constant Resistance + Current",'Calculation Sheet'!$D$14="Constant Resistance + Power", 'Calculation Sheet'!$D$14="Constant Resistance + Current + Power")),D344,0)+IF(AND('Calculation Sheet'!$D$13="NO",OR('Calculation Sheet'!$D$14="Constant Current", 'Calculation Sheet'!$D$14="Constant Resistance + Current",'Calculation Sheet'!$D$14="Constant Current + Power", 'Calculation Sheet'!$D$14="Constant Resistance + Current + Power")),E344,0)+IF(AND('Calculation Sheet'!$D$13="NO",OR('Calculation Sheet'!$D$14="Constant Power", 'Calculation Sheet'!$D$14="Constant Resistance + Power",'Calculation Sheet'!$D$14="Constant Current + Power", 'Calculation Sheet'!$D$14="Constant Resistance + Current + Power")),F344,0)</f>
        <v>22.23</v>
      </c>
      <c r="H344" s="34">
        <f>ROUND((12*'Calculation Sheet'!$D$24/(SQRT('SOA Verification'!B344*10^-3))),2)</f>
        <v>60.61</v>
      </c>
      <c r="I344" s="34">
        <f t="shared" si="10"/>
        <v>39.199999999999903</v>
      </c>
      <c r="K344" s="34">
        <f t="shared" si="11"/>
        <v>39.199999999999903</v>
      </c>
    </row>
    <row r="345" spans="2:11" x14ac:dyDescent="0.25">
      <c r="B345" s="34">
        <v>39.299999999999898</v>
      </c>
      <c r="C345" s="35">
        <f>ROUNDUP(('Calculation Sheet'!$D$9)^2*('Calculation Sheet'!$D$10*10^-6)/(2*10^-3*B345),2)</f>
        <v>22.17</v>
      </c>
      <c r="D34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45" s="34">
        <f>ROUNDUP(('Calculation Sheet'!$D$9*'Calculation Sheet'!$D$17*(0.5-('Calculation Sheet'!$D$18/'Calculation Sheet'!$D$9)+(0.5*(('Calculation Sheet'!$D$18^2)/('Calculation Sheet'!$D$9^2))))),2)</f>
        <v>1.84</v>
      </c>
      <c r="F345" s="34">
        <f>ROUNDUP(('Calculation Sheet'!$D$19*(LN('Calculation Sheet'!$D$9/'Calculation Sheet'!$D$20)-1+('Calculation Sheet'!$D$20/'Calculation Sheet'!$D$9))),2)</f>
        <v>3.53</v>
      </c>
      <c r="G345" s="36">
        <f>C345+IF(AND('Calculation Sheet'!$D$13="NO",OR('Calculation Sheet'!$D$14="Constant Resistance", 'Calculation Sheet'!$D$14="Constant Resistance + Current",'Calculation Sheet'!$D$14="Constant Resistance + Power", 'Calculation Sheet'!$D$14="Constant Resistance + Current + Power")),D345,0)+IF(AND('Calculation Sheet'!$D$13="NO",OR('Calculation Sheet'!$D$14="Constant Current", 'Calculation Sheet'!$D$14="Constant Resistance + Current",'Calculation Sheet'!$D$14="Constant Current + Power", 'Calculation Sheet'!$D$14="Constant Resistance + Current + Power")),E345,0)+IF(AND('Calculation Sheet'!$D$13="NO",OR('Calculation Sheet'!$D$14="Constant Power", 'Calculation Sheet'!$D$14="Constant Resistance + Power",'Calculation Sheet'!$D$14="Constant Current + Power", 'Calculation Sheet'!$D$14="Constant Resistance + Current + Power")),F345,0)</f>
        <v>22.17</v>
      </c>
      <c r="H345" s="34">
        <f>ROUND((12*'Calculation Sheet'!$D$24/(SQRT('SOA Verification'!B345*10^-3))),2)</f>
        <v>60.53</v>
      </c>
      <c r="I345" s="34">
        <f t="shared" si="10"/>
        <v>39.299999999999898</v>
      </c>
      <c r="K345" s="34">
        <f t="shared" si="11"/>
        <v>39.299999999999898</v>
      </c>
    </row>
    <row r="346" spans="2:11" x14ac:dyDescent="0.25">
      <c r="B346" s="34">
        <v>39.399999999999899</v>
      </c>
      <c r="C346" s="35">
        <f>ROUNDUP(('Calculation Sheet'!$D$9)^2*('Calculation Sheet'!$D$10*10^-6)/(2*10^-3*B346),2)</f>
        <v>22.12</v>
      </c>
      <c r="D34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46" s="34">
        <f>ROUNDUP(('Calculation Sheet'!$D$9*'Calculation Sheet'!$D$17*(0.5-('Calculation Sheet'!$D$18/'Calculation Sheet'!$D$9)+(0.5*(('Calculation Sheet'!$D$18^2)/('Calculation Sheet'!$D$9^2))))),2)</f>
        <v>1.84</v>
      </c>
      <c r="F346" s="34">
        <f>ROUNDUP(('Calculation Sheet'!$D$19*(LN('Calculation Sheet'!$D$9/'Calculation Sheet'!$D$20)-1+('Calculation Sheet'!$D$20/'Calculation Sheet'!$D$9))),2)</f>
        <v>3.53</v>
      </c>
      <c r="G346" s="36">
        <f>C346+IF(AND('Calculation Sheet'!$D$13="NO",OR('Calculation Sheet'!$D$14="Constant Resistance", 'Calculation Sheet'!$D$14="Constant Resistance + Current",'Calculation Sheet'!$D$14="Constant Resistance + Power", 'Calculation Sheet'!$D$14="Constant Resistance + Current + Power")),D346,0)+IF(AND('Calculation Sheet'!$D$13="NO",OR('Calculation Sheet'!$D$14="Constant Current", 'Calculation Sheet'!$D$14="Constant Resistance + Current",'Calculation Sheet'!$D$14="Constant Current + Power", 'Calculation Sheet'!$D$14="Constant Resistance + Current + Power")),E346,0)+IF(AND('Calculation Sheet'!$D$13="NO",OR('Calculation Sheet'!$D$14="Constant Power", 'Calculation Sheet'!$D$14="Constant Resistance + Power",'Calculation Sheet'!$D$14="Constant Current + Power", 'Calculation Sheet'!$D$14="Constant Resistance + Current + Power")),F346,0)</f>
        <v>22.12</v>
      </c>
      <c r="H346" s="34">
        <f>ROUND((12*'Calculation Sheet'!$D$24/(SQRT('SOA Verification'!B346*10^-3))),2)</f>
        <v>60.46</v>
      </c>
      <c r="I346" s="34">
        <f t="shared" si="10"/>
        <v>39.399999999999899</v>
      </c>
      <c r="K346" s="34">
        <f t="shared" si="11"/>
        <v>39.399999999999899</v>
      </c>
    </row>
    <row r="347" spans="2:11" x14ac:dyDescent="0.25">
      <c r="B347" s="34">
        <v>39.499999999999901</v>
      </c>
      <c r="C347" s="35">
        <f>ROUNDUP(('Calculation Sheet'!$D$9)^2*('Calculation Sheet'!$D$10*10^-6)/(2*10^-3*B347),2)</f>
        <v>22.060000000000002</v>
      </c>
      <c r="D34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47" s="34">
        <f>ROUNDUP(('Calculation Sheet'!$D$9*'Calculation Sheet'!$D$17*(0.5-('Calculation Sheet'!$D$18/'Calculation Sheet'!$D$9)+(0.5*(('Calculation Sheet'!$D$18^2)/('Calculation Sheet'!$D$9^2))))),2)</f>
        <v>1.84</v>
      </c>
      <c r="F347" s="34">
        <f>ROUNDUP(('Calculation Sheet'!$D$19*(LN('Calculation Sheet'!$D$9/'Calculation Sheet'!$D$20)-1+('Calculation Sheet'!$D$20/'Calculation Sheet'!$D$9))),2)</f>
        <v>3.53</v>
      </c>
      <c r="G347" s="36">
        <f>C347+IF(AND('Calculation Sheet'!$D$13="NO",OR('Calculation Sheet'!$D$14="Constant Resistance", 'Calculation Sheet'!$D$14="Constant Resistance + Current",'Calculation Sheet'!$D$14="Constant Resistance + Power", 'Calculation Sheet'!$D$14="Constant Resistance + Current + Power")),D347,0)+IF(AND('Calculation Sheet'!$D$13="NO",OR('Calculation Sheet'!$D$14="Constant Current", 'Calculation Sheet'!$D$14="Constant Resistance + Current",'Calculation Sheet'!$D$14="Constant Current + Power", 'Calculation Sheet'!$D$14="Constant Resistance + Current + Power")),E347,0)+IF(AND('Calculation Sheet'!$D$13="NO",OR('Calculation Sheet'!$D$14="Constant Power", 'Calculation Sheet'!$D$14="Constant Resistance + Power",'Calculation Sheet'!$D$14="Constant Current + Power", 'Calculation Sheet'!$D$14="Constant Resistance + Current + Power")),F347,0)</f>
        <v>22.060000000000002</v>
      </c>
      <c r="H347" s="34">
        <f>ROUND((12*'Calculation Sheet'!$D$24/(SQRT('SOA Verification'!B347*10^-3))),2)</f>
        <v>60.38</v>
      </c>
      <c r="I347" s="34">
        <f t="shared" si="10"/>
        <v>39.499999999999901</v>
      </c>
      <c r="K347" s="34">
        <f t="shared" si="11"/>
        <v>39.499999999999901</v>
      </c>
    </row>
    <row r="348" spans="2:11" x14ac:dyDescent="0.25">
      <c r="B348" s="34">
        <v>39.599999999999902</v>
      </c>
      <c r="C348" s="35">
        <f>ROUNDUP(('Calculation Sheet'!$D$9)^2*('Calculation Sheet'!$D$10*10^-6)/(2*10^-3*B348),2)</f>
        <v>22.01</v>
      </c>
      <c r="D34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48" s="34">
        <f>ROUNDUP(('Calculation Sheet'!$D$9*'Calculation Sheet'!$D$17*(0.5-('Calculation Sheet'!$D$18/'Calculation Sheet'!$D$9)+(0.5*(('Calculation Sheet'!$D$18^2)/('Calculation Sheet'!$D$9^2))))),2)</f>
        <v>1.84</v>
      </c>
      <c r="F348" s="34">
        <f>ROUNDUP(('Calculation Sheet'!$D$19*(LN('Calculation Sheet'!$D$9/'Calculation Sheet'!$D$20)-1+('Calculation Sheet'!$D$20/'Calculation Sheet'!$D$9))),2)</f>
        <v>3.53</v>
      </c>
      <c r="G348" s="36">
        <f>C348+IF(AND('Calculation Sheet'!$D$13="NO",OR('Calculation Sheet'!$D$14="Constant Resistance", 'Calculation Sheet'!$D$14="Constant Resistance + Current",'Calculation Sheet'!$D$14="Constant Resistance + Power", 'Calculation Sheet'!$D$14="Constant Resistance + Current + Power")),D348,0)+IF(AND('Calculation Sheet'!$D$13="NO",OR('Calculation Sheet'!$D$14="Constant Current", 'Calculation Sheet'!$D$14="Constant Resistance + Current",'Calculation Sheet'!$D$14="Constant Current + Power", 'Calculation Sheet'!$D$14="Constant Resistance + Current + Power")),E348,0)+IF(AND('Calculation Sheet'!$D$13="NO",OR('Calculation Sheet'!$D$14="Constant Power", 'Calculation Sheet'!$D$14="Constant Resistance + Power",'Calculation Sheet'!$D$14="Constant Current + Power", 'Calculation Sheet'!$D$14="Constant Resistance + Current + Power")),F348,0)</f>
        <v>22.01</v>
      </c>
      <c r="H348" s="34">
        <f>ROUND((12*'Calculation Sheet'!$D$24/(SQRT('SOA Verification'!B348*10^-3))),2)</f>
        <v>60.3</v>
      </c>
      <c r="I348" s="34">
        <f t="shared" si="10"/>
        <v>39.599999999999902</v>
      </c>
      <c r="K348" s="34">
        <f t="shared" si="11"/>
        <v>39.599999999999902</v>
      </c>
    </row>
    <row r="349" spans="2:11" x14ac:dyDescent="0.25">
      <c r="B349" s="34">
        <v>39.699999999999903</v>
      </c>
      <c r="C349" s="35">
        <f>ROUNDUP(('Calculation Sheet'!$D$9)^2*('Calculation Sheet'!$D$10*10^-6)/(2*10^-3*B349),2)</f>
        <v>21.950000000000003</v>
      </c>
      <c r="D34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49" s="34">
        <f>ROUNDUP(('Calculation Sheet'!$D$9*'Calculation Sheet'!$D$17*(0.5-('Calculation Sheet'!$D$18/'Calculation Sheet'!$D$9)+(0.5*(('Calculation Sheet'!$D$18^2)/('Calculation Sheet'!$D$9^2))))),2)</f>
        <v>1.84</v>
      </c>
      <c r="F349" s="34">
        <f>ROUNDUP(('Calculation Sheet'!$D$19*(LN('Calculation Sheet'!$D$9/'Calculation Sheet'!$D$20)-1+('Calculation Sheet'!$D$20/'Calculation Sheet'!$D$9))),2)</f>
        <v>3.53</v>
      </c>
      <c r="G349" s="36">
        <f>C349+IF(AND('Calculation Sheet'!$D$13="NO",OR('Calculation Sheet'!$D$14="Constant Resistance", 'Calculation Sheet'!$D$14="Constant Resistance + Current",'Calculation Sheet'!$D$14="Constant Resistance + Power", 'Calculation Sheet'!$D$14="Constant Resistance + Current + Power")),D349,0)+IF(AND('Calculation Sheet'!$D$13="NO",OR('Calculation Sheet'!$D$14="Constant Current", 'Calculation Sheet'!$D$14="Constant Resistance + Current",'Calculation Sheet'!$D$14="Constant Current + Power", 'Calculation Sheet'!$D$14="Constant Resistance + Current + Power")),E349,0)+IF(AND('Calculation Sheet'!$D$13="NO",OR('Calculation Sheet'!$D$14="Constant Power", 'Calculation Sheet'!$D$14="Constant Resistance + Power",'Calculation Sheet'!$D$14="Constant Current + Power", 'Calculation Sheet'!$D$14="Constant Resistance + Current + Power")),F349,0)</f>
        <v>21.950000000000003</v>
      </c>
      <c r="H349" s="34">
        <f>ROUND((12*'Calculation Sheet'!$D$24/(SQRT('SOA Verification'!B349*10^-3))),2)</f>
        <v>60.23</v>
      </c>
      <c r="I349" s="34">
        <f t="shared" si="10"/>
        <v>39.699999999999903</v>
      </c>
      <c r="K349" s="34">
        <f t="shared" si="11"/>
        <v>39.699999999999903</v>
      </c>
    </row>
    <row r="350" spans="2:11" x14ac:dyDescent="0.25">
      <c r="B350" s="34">
        <v>39.799999999999898</v>
      </c>
      <c r="C350" s="35">
        <f>ROUNDUP(('Calculation Sheet'!$D$9)^2*('Calculation Sheet'!$D$10*10^-6)/(2*10^-3*B350),2)</f>
        <v>21.89</v>
      </c>
      <c r="D35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50" s="34">
        <f>ROUNDUP(('Calculation Sheet'!$D$9*'Calculation Sheet'!$D$17*(0.5-('Calculation Sheet'!$D$18/'Calculation Sheet'!$D$9)+(0.5*(('Calculation Sheet'!$D$18^2)/('Calculation Sheet'!$D$9^2))))),2)</f>
        <v>1.84</v>
      </c>
      <c r="F350" s="34">
        <f>ROUNDUP(('Calculation Sheet'!$D$19*(LN('Calculation Sheet'!$D$9/'Calculation Sheet'!$D$20)-1+('Calculation Sheet'!$D$20/'Calculation Sheet'!$D$9))),2)</f>
        <v>3.53</v>
      </c>
      <c r="G350" s="36">
        <f>C350+IF(AND('Calculation Sheet'!$D$13="NO",OR('Calculation Sheet'!$D$14="Constant Resistance", 'Calculation Sheet'!$D$14="Constant Resistance + Current",'Calculation Sheet'!$D$14="Constant Resistance + Power", 'Calculation Sheet'!$D$14="Constant Resistance + Current + Power")),D350,0)+IF(AND('Calculation Sheet'!$D$13="NO",OR('Calculation Sheet'!$D$14="Constant Current", 'Calculation Sheet'!$D$14="Constant Resistance + Current",'Calculation Sheet'!$D$14="Constant Current + Power", 'Calculation Sheet'!$D$14="Constant Resistance + Current + Power")),E350,0)+IF(AND('Calculation Sheet'!$D$13="NO",OR('Calculation Sheet'!$D$14="Constant Power", 'Calculation Sheet'!$D$14="Constant Resistance + Power",'Calculation Sheet'!$D$14="Constant Current + Power", 'Calculation Sheet'!$D$14="Constant Resistance + Current + Power")),F350,0)</f>
        <v>21.89</v>
      </c>
      <c r="H350" s="34">
        <f>ROUND((12*'Calculation Sheet'!$D$24/(SQRT('SOA Verification'!B350*10^-3))),2)</f>
        <v>60.15</v>
      </c>
      <c r="I350" s="34">
        <f t="shared" si="10"/>
        <v>39.799999999999898</v>
      </c>
      <c r="K350" s="34">
        <f t="shared" si="11"/>
        <v>39.799999999999898</v>
      </c>
    </row>
    <row r="351" spans="2:11" x14ac:dyDescent="0.25">
      <c r="B351" s="34">
        <v>39.899999999999899</v>
      </c>
      <c r="C351" s="35">
        <f>ROUNDUP(('Calculation Sheet'!$D$9)^2*('Calculation Sheet'!$D$10*10^-6)/(2*10^-3*B351),2)</f>
        <v>21.84</v>
      </c>
      <c r="D35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51" s="34">
        <f>ROUNDUP(('Calculation Sheet'!$D$9*'Calculation Sheet'!$D$17*(0.5-('Calculation Sheet'!$D$18/'Calculation Sheet'!$D$9)+(0.5*(('Calculation Sheet'!$D$18^2)/('Calculation Sheet'!$D$9^2))))),2)</f>
        <v>1.84</v>
      </c>
      <c r="F351" s="34">
        <f>ROUNDUP(('Calculation Sheet'!$D$19*(LN('Calculation Sheet'!$D$9/'Calculation Sheet'!$D$20)-1+('Calculation Sheet'!$D$20/'Calculation Sheet'!$D$9))),2)</f>
        <v>3.53</v>
      </c>
      <c r="G351" s="36">
        <f>C351+IF(AND('Calculation Sheet'!$D$13="NO",OR('Calculation Sheet'!$D$14="Constant Resistance", 'Calculation Sheet'!$D$14="Constant Resistance + Current",'Calculation Sheet'!$D$14="Constant Resistance + Power", 'Calculation Sheet'!$D$14="Constant Resistance + Current + Power")),D351,0)+IF(AND('Calculation Sheet'!$D$13="NO",OR('Calculation Sheet'!$D$14="Constant Current", 'Calculation Sheet'!$D$14="Constant Resistance + Current",'Calculation Sheet'!$D$14="Constant Current + Power", 'Calculation Sheet'!$D$14="Constant Resistance + Current + Power")),E351,0)+IF(AND('Calculation Sheet'!$D$13="NO",OR('Calculation Sheet'!$D$14="Constant Power", 'Calculation Sheet'!$D$14="Constant Resistance + Power",'Calculation Sheet'!$D$14="Constant Current + Power", 'Calculation Sheet'!$D$14="Constant Resistance + Current + Power")),F351,0)</f>
        <v>21.84</v>
      </c>
      <c r="H351" s="34">
        <f>ROUND((12*'Calculation Sheet'!$D$24/(SQRT('SOA Verification'!B351*10^-3))),2)</f>
        <v>60.08</v>
      </c>
      <c r="I351" s="34">
        <f t="shared" si="10"/>
        <v>39.899999999999899</v>
      </c>
      <c r="K351" s="34">
        <f t="shared" si="11"/>
        <v>39.899999999999899</v>
      </c>
    </row>
    <row r="352" spans="2:11" x14ac:dyDescent="0.25">
      <c r="B352" s="34">
        <v>39.999999999999901</v>
      </c>
      <c r="C352" s="35">
        <f>ROUNDUP(('Calculation Sheet'!$D$9)^2*('Calculation Sheet'!$D$10*10^-6)/(2*10^-3*B352),2)</f>
        <v>21.790000000000003</v>
      </c>
      <c r="D35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52" s="34">
        <f>ROUNDUP(('Calculation Sheet'!$D$9*'Calculation Sheet'!$D$17*(0.5-('Calculation Sheet'!$D$18/'Calculation Sheet'!$D$9)+(0.5*(('Calculation Sheet'!$D$18^2)/('Calculation Sheet'!$D$9^2))))),2)</f>
        <v>1.84</v>
      </c>
      <c r="F352" s="34">
        <f>ROUNDUP(('Calculation Sheet'!$D$19*(LN('Calculation Sheet'!$D$9/'Calculation Sheet'!$D$20)-1+('Calculation Sheet'!$D$20/'Calculation Sheet'!$D$9))),2)</f>
        <v>3.53</v>
      </c>
      <c r="G352" s="36">
        <f>C352+IF(AND('Calculation Sheet'!$D$13="NO",OR('Calculation Sheet'!$D$14="Constant Resistance", 'Calculation Sheet'!$D$14="Constant Resistance + Current",'Calculation Sheet'!$D$14="Constant Resistance + Power", 'Calculation Sheet'!$D$14="Constant Resistance + Current + Power")),D352,0)+IF(AND('Calculation Sheet'!$D$13="NO",OR('Calculation Sheet'!$D$14="Constant Current", 'Calculation Sheet'!$D$14="Constant Resistance + Current",'Calculation Sheet'!$D$14="Constant Current + Power", 'Calculation Sheet'!$D$14="Constant Resistance + Current + Power")),E352,0)+IF(AND('Calculation Sheet'!$D$13="NO",OR('Calculation Sheet'!$D$14="Constant Power", 'Calculation Sheet'!$D$14="Constant Resistance + Power",'Calculation Sheet'!$D$14="Constant Current + Power", 'Calculation Sheet'!$D$14="Constant Resistance + Current + Power")),F352,0)</f>
        <v>21.790000000000003</v>
      </c>
      <c r="H352" s="34">
        <f>ROUND((12*'Calculation Sheet'!$D$24/(SQRT('SOA Verification'!B352*10^-3))),2)</f>
        <v>60</v>
      </c>
      <c r="I352" s="34">
        <f t="shared" si="10"/>
        <v>39.999999999999901</v>
      </c>
      <c r="K352" s="34">
        <f t="shared" si="11"/>
        <v>39.999999999999901</v>
      </c>
    </row>
    <row r="353" spans="2:11" x14ac:dyDescent="0.25">
      <c r="B353" s="34">
        <v>40.099999999999902</v>
      </c>
      <c r="C353" s="35">
        <f>ROUNDUP(('Calculation Sheet'!$D$9)^2*('Calculation Sheet'!$D$10*10^-6)/(2*10^-3*B353),2)</f>
        <v>21.73</v>
      </c>
      <c r="D35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53" s="34">
        <f>ROUNDUP(('Calculation Sheet'!$D$9*'Calculation Sheet'!$D$17*(0.5-('Calculation Sheet'!$D$18/'Calculation Sheet'!$D$9)+(0.5*(('Calculation Sheet'!$D$18^2)/('Calculation Sheet'!$D$9^2))))),2)</f>
        <v>1.84</v>
      </c>
      <c r="F353" s="34">
        <f>ROUNDUP(('Calculation Sheet'!$D$19*(LN('Calculation Sheet'!$D$9/'Calculation Sheet'!$D$20)-1+('Calculation Sheet'!$D$20/'Calculation Sheet'!$D$9))),2)</f>
        <v>3.53</v>
      </c>
      <c r="G353" s="36">
        <f>C353+IF(AND('Calculation Sheet'!$D$13="NO",OR('Calculation Sheet'!$D$14="Constant Resistance", 'Calculation Sheet'!$D$14="Constant Resistance + Current",'Calculation Sheet'!$D$14="Constant Resistance + Power", 'Calculation Sheet'!$D$14="Constant Resistance + Current + Power")),D353,0)+IF(AND('Calculation Sheet'!$D$13="NO",OR('Calculation Sheet'!$D$14="Constant Current", 'Calculation Sheet'!$D$14="Constant Resistance + Current",'Calculation Sheet'!$D$14="Constant Current + Power", 'Calculation Sheet'!$D$14="Constant Resistance + Current + Power")),E353,0)+IF(AND('Calculation Sheet'!$D$13="NO",OR('Calculation Sheet'!$D$14="Constant Power", 'Calculation Sheet'!$D$14="Constant Resistance + Power",'Calculation Sheet'!$D$14="Constant Current + Power", 'Calculation Sheet'!$D$14="Constant Resistance + Current + Power")),F353,0)</f>
        <v>21.73</v>
      </c>
      <c r="H353" s="34">
        <f>ROUND((12*'Calculation Sheet'!$D$24/(SQRT('SOA Verification'!B353*10^-3))),2)</f>
        <v>59.93</v>
      </c>
      <c r="I353" s="34">
        <f t="shared" si="10"/>
        <v>40.099999999999902</v>
      </c>
      <c r="K353" s="34">
        <f t="shared" si="11"/>
        <v>40.099999999999902</v>
      </c>
    </row>
    <row r="354" spans="2:11" x14ac:dyDescent="0.25">
      <c r="B354" s="34">
        <v>40.199999999999903</v>
      </c>
      <c r="C354" s="35">
        <f>ROUNDUP(('Calculation Sheet'!$D$9)^2*('Calculation Sheet'!$D$10*10^-6)/(2*10^-3*B354),2)</f>
        <v>21.680000000000003</v>
      </c>
      <c r="D35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54" s="34">
        <f>ROUNDUP(('Calculation Sheet'!$D$9*'Calculation Sheet'!$D$17*(0.5-('Calculation Sheet'!$D$18/'Calculation Sheet'!$D$9)+(0.5*(('Calculation Sheet'!$D$18^2)/('Calculation Sheet'!$D$9^2))))),2)</f>
        <v>1.84</v>
      </c>
      <c r="F354" s="34">
        <f>ROUNDUP(('Calculation Sheet'!$D$19*(LN('Calculation Sheet'!$D$9/'Calculation Sheet'!$D$20)-1+('Calculation Sheet'!$D$20/'Calculation Sheet'!$D$9))),2)</f>
        <v>3.53</v>
      </c>
      <c r="G354" s="36">
        <f>C354+IF(AND('Calculation Sheet'!$D$13="NO",OR('Calculation Sheet'!$D$14="Constant Resistance", 'Calculation Sheet'!$D$14="Constant Resistance + Current",'Calculation Sheet'!$D$14="Constant Resistance + Power", 'Calculation Sheet'!$D$14="Constant Resistance + Current + Power")),D354,0)+IF(AND('Calculation Sheet'!$D$13="NO",OR('Calculation Sheet'!$D$14="Constant Current", 'Calculation Sheet'!$D$14="Constant Resistance + Current",'Calculation Sheet'!$D$14="Constant Current + Power", 'Calculation Sheet'!$D$14="Constant Resistance + Current + Power")),E354,0)+IF(AND('Calculation Sheet'!$D$13="NO",OR('Calculation Sheet'!$D$14="Constant Power", 'Calculation Sheet'!$D$14="Constant Resistance + Power",'Calculation Sheet'!$D$14="Constant Current + Power", 'Calculation Sheet'!$D$14="Constant Resistance + Current + Power")),F354,0)</f>
        <v>21.680000000000003</v>
      </c>
      <c r="H354" s="34">
        <f>ROUND((12*'Calculation Sheet'!$D$24/(SQRT('SOA Verification'!B354*10^-3))),2)</f>
        <v>59.85</v>
      </c>
      <c r="I354" s="34">
        <f t="shared" si="10"/>
        <v>40.199999999999903</v>
      </c>
      <c r="K354" s="34">
        <f t="shared" si="11"/>
        <v>40.199999999999903</v>
      </c>
    </row>
    <row r="355" spans="2:11" x14ac:dyDescent="0.25">
      <c r="B355" s="34">
        <v>40.299999999999898</v>
      </c>
      <c r="C355" s="35">
        <f>ROUNDUP(('Calculation Sheet'!$D$9)^2*('Calculation Sheet'!$D$10*10^-6)/(2*10^-3*B355),2)</f>
        <v>21.62</v>
      </c>
      <c r="D35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55" s="34">
        <f>ROUNDUP(('Calculation Sheet'!$D$9*'Calculation Sheet'!$D$17*(0.5-('Calculation Sheet'!$D$18/'Calculation Sheet'!$D$9)+(0.5*(('Calculation Sheet'!$D$18^2)/('Calculation Sheet'!$D$9^2))))),2)</f>
        <v>1.84</v>
      </c>
      <c r="F355" s="34">
        <f>ROUNDUP(('Calculation Sheet'!$D$19*(LN('Calculation Sheet'!$D$9/'Calculation Sheet'!$D$20)-1+('Calculation Sheet'!$D$20/'Calculation Sheet'!$D$9))),2)</f>
        <v>3.53</v>
      </c>
      <c r="G355" s="36">
        <f>C355+IF(AND('Calculation Sheet'!$D$13="NO",OR('Calculation Sheet'!$D$14="Constant Resistance", 'Calculation Sheet'!$D$14="Constant Resistance + Current",'Calculation Sheet'!$D$14="Constant Resistance + Power", 'Calculation Sheet'!$D$14="Constant Resistance + Current + Power")),D355,0)+IF(AND('Calculation Sheet'!$D$13="NO",OR('Calculation Sheet'!$D$14="Constant Current", 'Calculation Sheet'!$D$14="Constant Resistance + Current",'Calculation Sheet'!$D$14="Constant Current + Power", 'Calculation Sheet'!$D$14="Constant Resistance + Current + Power")),E355,0)+IF(AND('Calculation Sheet'!$D$13="NO",OR('Calculation Sheet'!$D$14="Constant Power", 'Calculation Sheet'!$D$14="Constant Resistance + Power",'Calculation Sheet'!$D$14="Constant Current + Power", 'Calculation Sheet'!$D$14="Constant Resistance + Current + Power")),F355,0)</f>
        <v>21.62</v>
      </c>
      <c r="H355" s="34">
        <f>ROUND((12*'Calculation Sheet'!$D$24/(SQRT('SOA Verification'!B355*10^-3))),2)</f>
        <v>59.78</v>
      </c>
      <c r="I355" s="34">
        <f t="shared" si="10"/>
        <v>40.299999999999898</v>
      </c>
      <c r="K355" s="34">
        <f t="shared" si="11"/>
        <v>40.299999999999898</v>
      </c>
    </row>
    <row r="356" spans="2:11" x14ac:dyDescent="0.25">
      <c r="B356" s="34">
        <v>40.399999999999899</v>
      </c>
      <c r="C356" s="35">
        <f>ROUNDUP(('Calculation Sheet'!$D$9)^2*('Calculation Sheet'!$D$10*10^-6)/(2*10^-3*B356),2)</f>
        <v>21.57</v>
      </c>
      <c r="D35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56" s="34">
        <f>ROUNDUP(('Calculation Sheet'!$D$9*'Calculation Sheet'!$D$17*(0.5-('Calculation Sheet'!$D$18/'Calculation Sheet'!$D$9)+(0.5*(('Calculation Sheet'!$D$18^2)/('Calculation Sheet'!$D$9^2))))),2)</f>
        <v>1.84</v>
      </c>
      <c r="F356" s="34">
        <f>ROUNDUP(('Calculation Sheet'!$D$19*(LN('Calculation Sheet'!$D$9/'Calculation Sheet'!$D$20)-1+('Calculation Sheet'!$D$20/'Calculation Sheet'!$D$9))),2)</f>
        <v>3.53</v>
      </c>
      <c r="G356" s="36">
        <f>C356+IF(AND('Calculation Sheet'!$D$13="NO",OR('Calculation Sheet'!$D$14="Constant Resistance", 'Calculation Sheet'!$D$14="Constant Resistance + Current",'Calculation Sheet'!$D$14="Constant Resistance + Power", 'Calculation Sheet'!$D$14="Constant Resistance + Current + Power")),D356,0)+IF(AND('Calculation Sheet'!$D$13="NO",OR('Calculation Sheet'!$D$14="Constant Current", 'Calculation Sheet'!$D$14="Constant Resistance + Current",'Calculation Sheet'!$D$14="Constant Current + Power", 'Calculation Sheet'!$D$14="Constant Resistance + Current + Power")),E356,0)+IF(AND('Calculation Sheet'!$D$13="NO",OR('Calculation Sheet'!$D$14="Constant Power", 'Calculation Sheet'!$D$14="Constant Resistance + Power",'Calculation Sheet'!$D$14="Constant Current + Power", 'Calculation Sheet'!$D$14="Constant Resistance + Current + Power")),F356,0)</f>
        <v>21.57</v>
      </c>
      <c r="H356" s="34">
        <f>ROUND((12*'Calculation Sheet'!$D$24/(SQRT('SOA Verification'!B356*10^-3))),2)</f>
        <v>59.7</v>
      </c>
      <c r="I356" s="34">
        <f t="shared" si="10"/>
        <v>40.399999999999899</v>
      </c>
      <c r="K356" s="34">
        <f t="shared" si="11"/>
        <v>40.399999999999899</v>
      </c>
    </row>
    <row r="357" spans="2:11" x14ac:dyDescent="0.25">
      <c r="B357" s="34">
        <v>40.499999999999901</v>
      </c>
      <c r="C357" s="35">
        <f>ROUNDUP(('Calculation Sheet'!$D$9)^2*('Calculation Sheet'!$D$10*10^-6)/(2*10^-3*B357),2)</f>
        <v>21.520000000000003</v>
      </c>
      <c r="D35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57" s="34">
        <f>ROUNDUP(('Calculation Sheet'!$D$9*'Calculation Sheet'!$D$17*(0.5-('Calculation Sheet'!$D$18/'Calculation Sheet'!$D$9)+(0.5*(('Calculation Sheet'!$D$18^2)/('Calculation Sheet'!$D$9^2))))),2)</f>
        <v>1.84</v>
      </c>
      <c r="F357" s="34">
        <f>ROUNDUP(('Calculation Sheet'!$D$19*(LN('Calculation Sheet'!$D$9/'Calculation Sheet'!$D$20)-1+('Calculation Sheet'!$D$20/'Calculation Sheet'!$D$9))),2)</f>
        <v>3.53</v>
      </c>
      <c r="G357" s="36">
        <f>C357+IF(AND('Calculation Sheet'!$D$13="NO",OR('Calculation Sheet'!$D$14="Constant Resistance", 'Calculation Sheet'!$D$14="Constant Resistance + Current",'Calculation Sheet'!$D$14="Constant Resistance + Power", 'Calculation Sheet'!$D$14="Constant Resistance + Current + Power")),D357,0)+IF(AND('Calculation Sheet'!$D$13="NO",OR('Calculation Sheet'!$D$14="Constant Current", 'Calculation Sheet'!$D$14="Constant Resistance + Current",'Calculation Sheet'!$D$14="Constant Current + Power", 'Calculation Sheet'!$D$14="Constant Resistance + Current + Power")),E357,0)+IF(AND('Calculation Sheet'!$D$13="NO",OR('Calculation Sheet'!$D$14="Constant Power", 'Calculation Sheet'!$D$14="Constant Resistance + Power",'Calculation Sheet'!$D$14="Constant Current + Power", 'Calculation Sheet'!$D$14="Constant Resistance + Current + Power")),F357,0)</f>
        <v>21.520000000000003</v>
      </c>
      <c r="H357" s="34">
        <f>ROUND((12*'Calculation Sheet'!$D$24/(SQRT('SOA Verification'!B357*10^-3))),2)</f>
        <v>59.63</v>
      </c>
      <c r="I357" s="34">
        <f t="shared" si="10"/>
        <v>40.499999999999901</v>
      </c>
      <c r="K357" s="34">
        <f t="shared" si="11"/>
        <v>40.499999999999901</v>
      </c>
    </row>
    <row r="358" spans="2:11" x14ac:dyDescent="0.25">
      <c r="B358" s="34">
        <v>40.599999999999902</v>
      </c>
      <c r="C358" s="35">
        <f>ROUNDUP(('Calculation Sheet'!$D$9)^2*('Calculation Sheet'!$D$10*10^-6)/(2*10^-3*B358),2)</f>
        <v>21.46</v>
      </c>
      <c r="D35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58" s="34">
        <f>ROUNDUP(('Calculation Sheet'!$D$9*'Calculation Sheet'!$D$17*(0.5-('Calculation Sheet'!$D$18/'Calculation Sheet'!$D$9)+(0.5*(('Calculation Sheet'!$D$18^2)/('Calculation Sheet'!$D$9^2))))),2)</f>
        <v>1.84</v>
      </c>
      <c r="F358" s="34">
        <f>ROUNDUP(('Calculation Sheet'!$D$19*(LN('Calculation Sheet'!$D$9/'Calculation Sheet'!$D$20)-1+('Calculation Sheet'!$D$20/'Calculation Sheet'!$D$9))),2)</f>
        <v>3.53</v>
      </c>
      <c r="G358" s="36">
        <f>C358+IF(AND('Calculation Sheet'!$D$13="NO",OR('Calculation Sheet'!$D$14="Constant Resistance", 'Calculation Sheet'!$D$14="Constant Resistance + Current",'Calculation Sheet'!$D$14="Constant Resistance + Power", 'Calculation Sheet'!$D$14="Constant Resistance + Current + Power")),D358,0)+IF(AND('Calculation Sheet'!$D$13="NO",OR('Calculation Sheet'!$D$14="Constant Current", 'Calculation Sheet'!$D$14="Constant Resistance + Current",'Calculation Sheet'!$D$14="Constant Current + Power", 'Calculation Sheet'!$D$14="Constant Resistance + Current + Power")),E358,0)+IF(AND('Calculation Sheet'!$D$13="NO",OR('Calculation Sheet'!$D$14="Constant Power", 'Calculation Sheet'!$D$14="Constant Resistance + Power",'Calculation Sheet'!$D$14="Constant Current + Power", 'Calculation Sheet'!$D$14="Constant Resistance + Current + Power")),F358,0)</f>
        <v>21.46</v>
      </c>
      <c r="H358" s="34">
        <f>ROUND((12*'Calculation Sheet'!$D$24/(SQRT('SOA Verification'!B358*10^-3))),2)</f>
        <v>59.56</v>
      </c>
      <c r="I358" s="34">
        <f t="shared" si="10"/>
        <v>40.599999999999902</v>
      </c>
      <c r="K358" s="34">
        <f t="shared" si="11"/>
        <v>40.599999999999902</v>
      </c>
    </row>
    <row r="359" spans="2:11" x14ac:dyDescent="0.25">
      <c r="B359" s="34">
        <v>40.699999999999903</v>
      </c>
      <c r="C359" s="35">
        <f>ROUNDUP(('Calculation Sheet'!$D$9)^2*('Calculation Sheet'!$D$10*10^-6)/(2*10^-3*B359),2)</f>
        <v>21.41</v>
      </c>
      <c r="D35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59" s="34">
        <f>ROUNDUP(('Calculation Sheet'!$D$9*'Calculation Sheet'!$D$17*(0.5-('Calculation Sheet'!$D$18/'Calculation Sheet'!$D$9)+(0.5*(('Calculation Sheet'!$D$18^2)/('Calculation Sheet'!$D$9^2))))),2)</f>
        <v>1.84</v>
      </c>
      <c r="F359" s="34">
        <f>ROUNDUP(('Calculation Sheet'!$D$19*(LN('Calculation Sheet'!$D$9/'Calculation Sheet'!$D$20)-1+('Calculation Sheet'!$D$20/'Calculation Sheet'!$D$9))),2)</f>
        <v>3.53</v>
      </c>
      <c r="G359" s="36">
        <f>C359+IF(AND('Calculation Sheet'!$D$13="NO",OR('Calculation Sheet'!$D$14="Constant Resistance", 'Calculation Sheet'!$D$14="Constant Resistance + Current",'Calculation Sheet'!$D$14="Constant Resistance + Power", 'Calculation Sheet'!$D$14="Constant Resistance + Current + Power")),D359,0)+IF(AND('Calculation Sheet'!$D$13="NO",OR('Calculation Sheet'!$D$14="Constant Current", 'Calculation Sheet'!$D$14="Constant Resistance + Current",'Calculation Sheet'!$D$14="Constant Current + Power", 'Calculation Sheet'!$D$14="Constant Resistance + Current + Power")),E359,0)+IF(AND('Calculation Sheet'!$D$13="NO",OR('Calculation Sheet'!$D$14="Constant Power", 'Calculation Sheet'!$D$14="Constant Resistance + Power",'Calculation Sheet'!$D$14="Constant Current + Power", 'Calculation Sheet'!$D$14="Constant Resistance + Current + Power")),F359,0)</f>
        <v>21.41</v>
      </c>
      <c r="H359" s="34">
        <f>ROUND((12*'Calculation Sheet'!$D$24/(SQRT('SOA Verification'!B359*10^-3))),2)</f>
        <v>59.48</v>
      </c>
      <c r="I359" s="34">
        <f t="shared" si="10"/>
        <v>40.699999999999903</v>
      </c>
      <c r="K359" s="34">
        <f t="shared" si="11"/>
        <v>40.699999999999903</v>
      </c>
    </row>
    <row r="360" spans="2:11" x14ac:dyDescent="0.25">
      <c r="B360" s="34">
        <v>40.799999999999898</v>
      </c>
      <c r="C360" s="35">
        <f>ROUNDUP(('Calculation Sheet'!$D$9)^2*('Calculation Sheet'!$D$10*10^-6)/(2*10^-3*B360),2)</f>
        <v>21.360000000000003</v>
      </c>
      <c r="D36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60" s="34">
        <f>ROUNDUP(('Calculation Sheet'!$D$9*'Calculation Sheet'!$D$17*(0.5-('Calculation Sheet'!$D$18/'Calculation Sheet'!$D$9)+(0.5*(('Calculation Sheet'!$D$18^2)/('Calculation Sheet'!$D$9^2))))),2)</f>
        <v>1.84</v>
      </c>
      <c r="F360" s="34">
        <f>ROUNDUP(('Calculation Sheet'!$D$19*(LN('Calculation Sheet'!$D$9/'Calculation Sheet'!$D$20)-1+('Calculation Sheet'!$D$20/'Calculation Sheet'!$D$9))),2)</f>
        <v>3.53</v>
      </c>
      <c r="G360" s="36">
        <f>C360+IF(AND('Calculation Sheet'!$D$13="NO",OR('Calculation Sheet'!$D$14="Constant Resistance", 'Calculation Sheet'!$D$14="Constant Resistance + Current",'Calculation Sheet'!$D$14="Constant Resistance + Power", 'Calculation Sheet'!$D$14="Constant Resistance + Current + Power")),D360,0)+IF(AND('Calculation Sheet'!$D$13="NO",OR('Calculation Sheet'!$D$14="Constant Current", 'Calculation Sheet'!$D$14="Constant Resistance + Current",'Calculation Sheet'!$D$14="Constant Current + Power", 'Calculation Sheet'!$D$14="Constant Resistance + Current + Power")),E360,0)+IF(AND('Calculation Sheet'!$D$13="NO",OR('Calculation Sheet'!$D$14="Constant Power", 'Calculation Sheet'!$D$14="Constant Resistance + Power",'Calculation Sheet'!$D$14="Constant Current + Power", 'Calculation Sheet'!$D$14="Constant Resistance + Current + Power")),F360,0)</f>
        <v>21.360000000000003</v>
      </c>
      <c r="H360" s="34">
        <f>ROUND((12*'Calculation Sheet'!$D$24/(SQRT('SOA Verification'!B360*10^-3))),2)</f>
        <v>59.41</v>
      </c>
      <c r="I360" s="34">
        <f t="shared" si="10"/>
        <v>40.799999999999898</v>
      </c>
      <c r="K360" s="34">
        <f t="shared" si="11"/>
        <v>40.799999999999898</v>
      </c>
    </row>
    <row r="361" spans="2:11" x14ac:dyDescent="0.25">
      <c r="B361" s="34">
        <v>40.899999999999899</v>
      </c>
      <c r="C361" s="35">
        <f>ROUNDUP(('Calculation Sheet'!$D$9)^2*('Calculation Sheet'!$D$10*10^-6)/(2*10^-3*B361),2)</f>
        <v>21.310000000000002</v>
      </c>
      <c r="D36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61" s="34">
        <f>ROUNDUP(('Calculation Sheet'!$D$9*'Calculation Sheet'!$D$17*(0.5-('Calculation Sheet'!$D$18/'Calculation Sheet'!$D$9)+(0.5*(('Calculation Sheet'!$D$18^2)/('Calculation Sheet'!$D$9^2))))),2)</f>
        <v>1.84</v>
      </c>
      <c r="F361" s="34">
        <f>ROUNDUP(('Calculation Sheet'!$D$19*(LN('Calculation Sheet'!$D$9/'Calculation Sheet'!$D$20)-1+('Calculation Sheet'!$D$20/'Calculation Sheet'!$D$9))),2)</f>
        <v>3.53</v>
      </c>
      <c r="G361" s="36">
        <f>C361+IF(AND('Calculation Sheet'!$D$13="NO",OR('Calculation Sheet'!$D$14="Constant Resistance", 'Calculation Sheet'!$D$14="Constant Resistance + Current",'Calculation Sheet'!$D$14="Constant Resistance + Power", 'Calculation Sheet'!$D$14="Constant Resistance + Current + Power")),D361,0)+IF(AND('Calculation Sheet'!$D$13="NO",OR('Calculation Sheet'!$D$14="Constant Current", 'Calculation Sheet'!$D$14="Constant Resistance + Current",'Calculation Sheet'!$D$14="Constant Current + Power", 'Calculation Sheet'!$D$14="Constant Resistance + Current + Power")),E361,0)+IF(AND('Calculation Sheet'!$D$13="NO",OR('Calculation Sheet'!$D$14="Constant Power", 'Calculation Sheet'!$D$14="Constant Resistance + Power",'Calculation Sheet'!$D$14="Constant Current + Power", 'Calculation Sheet'!$D$14="Constant Resistance + Current + Power")),F361,0)</f>
        <v>21.310000000000002</v>
      </c>
      <c r="H361" s="34">
        <f>ROUND((12*'Calculation Sheet'!$D$24/(SQRT('SOA Verification'!B361*10^-3))),2)</f>
        <v>59.34</v>
      </c>
      <c r="I361" s="34">
        <f t="shared" si="10"/>
        <v>40.899999999999899</v>
      </c>
      <c r="K361" s="34">
        <f t="shared" si="11"/>
        <v>40.899999999999899</v>
      </c>
    </row>
    <row r="362" spans="2:11" x14ac:dyDescent="0.25">
      <c r="B362" s="34">
        <v>40.999999999999901</v>
      </c>
      <c r="C362" s="35">
        <f>ROUNDUP(('Calculation Sheet'!$D$9)^2*('Calculation Sheet'!$D$10*10^-6)/(2*10^-3*B362),2)</f>
        <v>21.25</v>
      </c>
      <c r="D36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62" s="34">
        <f>ROUNDUP(('Calculation Sheet'!$D$9*'Calculation Sheet'!$D$17*(0.5-('Calculation Sheet'!$D$18/'Calculation Sheet'!$D$9)+(0.5*(('Calculation Sheet'!$D$18^2)/('Calculation Sheet'!$D$9^2))))),2)</f>
        <v>1.84</v>
      </c>
      <c r="F362" s="34">
        <f>ROUNDUP(('Calculation Sheet'!$D$19*(LN('Calculation Sheet'!$D$9/'Calculation Sheet'!$D$20)-1+('Calculation Sheet'!$D$20/'Calculation Sheet'!$D$9))),2)</f>
        <v>3.53</v>
      </c>
      <c r="G362" s="36">
        <f>C362+IF(AND('Calculation Sheet'!$D$13="NO",OR('Calculation Sheet'!$D$14="Constant Resistance", 'Calculation Sheet'!$D$14="Constant Resistance + Current",'Calculation Sheet'!$D$14="Constant Resistance + Power", 'Calculation Sheet'!$D$14="Constant Resistance + Current + Power")),D362,0)+IF(AND('Calculation Sheet'!$D$13="NO",OR('Calculation Sheet'!$D$14="Constant Current", 'Calculation Sheet'!$D$14="Constant Resistance + Current",'Calculation Sheet'!$D$14="Constant Current + Power", 'Calculation Sheet'!$D$14="Constant Resistance + Current + Power")),E362,0)+IF(AND('Calculation Sheet'!$D$13="NO",OR('Calculation Sheet'!$D$14="Constant Power", 'Calculation Sheet'!$D$14="Constant Resistance + Power",'Calculation Sheet'!$D$14="Constant Current + Power", 'Calculation Sheet'!$D$14="Constant Resistance + Current + Power")),F362,0)</f>
        <v>21.25</v>
      </c>
      <c r="H362" s="34">
        <f>ROUND((12*'Calculation Sheet'!$D$24/(SQRT('SOA Verification'!B362*10^-3))),2)</f>
        <v>59.26</v>
      </c>
      <c r="I362" s="34">
        <f t="shared" si="10"/>
        <v>40.999999999999901</v>
      </c>
      <c r="K362" s="34">
        <f t="shared" si="11"/>
        <v>40.999999999999901</v>
      </c>
    </row>
    <row r="363" spans="2:11" x14ac:dyDescent="0.25">
      <c r="B363" s="34">
        <v>41.099999999999902</v>
      </c>
      <c r="C363" s="35">
        <f>ROUNDUP(('Calculation Sheet'!$D$9)^2*('Calculation Sheet'!$D$10*10^-6)/(2*10^-3*B363),2)</f>
        <v>21.200000000000003</v>
      </c>
      <c r="D36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63" s="34">
        <f>ROUNDUP(('Calculation Sheet'!$D$9*'Calculation Sheet'!$D$17*(0.5-('Calculation Sheet'!$D$18/'Calculation Sheet'!$D$9)+(0.5*(('Calculation Sheet'!$D$18^2)/('Calculation Sheet'!$D$9^2))))),2)</f>
        <v>1.84</v>
      </c>
      <c r="F363" s="34">
        <f>ROUNDUP(('Calculation Sheet'!$D$19*(LN('Calculation Sheet'!$D$9/'Calculation Sheet'!$D$20)-1+('Calculation Sheet'!$D$20/'Calculation Sheet'!$D$9))),2)</f>
        <v>3.53</v>
      </c>
      <c r="G363" s="36">
        <f>C363+IF(AND('Calculation Sheet'!$D$13="NO",OR('Calculation Sheet'!$D$14="Constant Resistance", 'Calculation Sheet'!$D$14="Constant Resistance + Current",'Calculation Sheet'!$D$14="Constant Resistance + Power", 'Calculation Sheet'!$D$14="Constant Resistance + Current + Power")),D363,0)+IF(AND('Calculation Sheet'!$D$13="NO",OR('Calculation Sheet'!$D$14="Constant Current", 'Calculation Sheet'!$D$14="Constant Resistance + Current",'Calculation Sheet'!$D$14="Constant Current + Power", 'Calculation Sheet'!$D$14="Constant Resistance + Current + Power")),E363,0)+IF(AND('Calculation Sheet'!$D$13="NO",OR('Calculation Sheet'!$D$14="Constant Power", 'Calculation Sheet'!$D$14="Constant Resistance + Power",'Calculation Sheet'!$D$14="Constant Current + Power", 'Calculation Sheet'!$D$14="Constant Resistance + Current + Power")),F363,0)</f>
        <v>21.200000000000003</v>
      </c>
      <c r="H363" s="34">
        <f>ROUND((12*'Calculation Sheet'!$D$24/(SQRT('SOA Verification'!B363*10^-3))),2)</f>
        <v>59.19</v>
      </c>
      <c r="I363" s="34">
        <f t="shared" si="10"/>
        <v>41.099999999999902</v>
      </c>
      <c r="K363" s="34">
        <f t="shared" si="11"/>
        <v>41.099999999999902</v>
      </c>
    </row>
    <row r="364" spans="2:11" x14ac:dyDescent="0.25">
      <c r="B364" s="34">
        <v>41.199999999999903</v>
      </c>
      <c r="C364" s="35">
        <f>ROUNDUP(('Calculation Sheet'!$D$9)^2*('Calculation Sheet'!$D$10*10^-6)/(2*10^-3*B364),2)</f>
        <v>21.150000000000002</v>
      </c>
      <c r="D36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64" s="34">
        <f>ROUNDUP(('Calculation Sheet'!$D$9*'Calculation Sheet'!$D$17*(0.5-('Calculation Sheet'!$D$18/'Calculation Sheet'!$D$9)+(0.5*(('Calculation Sheet'!$D$18^2)/('Calculation Sheet'!$D$9^2))))),2)</f>
        <v>1.84</v>
      </c>
      <c r="F364" s="34">
        <f>ROUNDUP(('Calculation Sheet'!$D$19*(LN('Calculation Sheet'!$D$9/'Calculation Sheet'!$D$20)-1+('Calculation Sheet'!$D$20/'Calculation Sheet'!$D$9))),2)</f>
        <v>3.53</v>
      </c>
      <c r="G364" s="36">
        <f>C364+IF(AND('Calculation Sheet'!$D$13="NO",OR('Calculation Sheet'!$D$14="Constant Resistance", 'Calculation Sheet'!$D$14="Constant Resistance + Current",'Calculation Sheet'!$D$14="Constant Resistance + Power", 'Calculation Sheet'!$D$14="Constant Resistance + Current + Power")),D364,0)+IF(AND('Calculation Sheet'!$D$13="NO",OR('Calculation Sheet'!$D$14="Constant Current", 'Calculation Sheet'!$D$14="Constant Resistance + Current",'Calculation Sheet'!$D$14="Constant Current + Power", 'Calculation Sheet'!$D$14="Constant Resistance + Current + Power")),E364,0)+IF(AND('Calculation Sheet'!$D$13="NO",OR('Calculation Sheet'!$D$14="Constant Power", 'Calculation Sheet'!$D$14="Constant Resistance + Power",'Calculation Sheet'!$D$14="Constant Current + Power", 'Calculation Sheet'!$D$14="Constant Resistance + Current + Power")),F364,0)</f>
        <v>21.150000000000002</v>
      </c>
      <c r="H364" s="34">
        <f>ROUND((12*'Calculation Sheet'!$D$24/(SQRT('SOA Verification'!B364*10^-3))),2)</f>
        <v>59.12</v>
      </c>
      <c r="I364" s="34">
        <f t="shared" si="10"/>
        <v>41.199999999999903</v>
      </c>
      <c r="K364" s="34">
        <f t="shared" si="11"/>
        <v>41.199999999999903</v>
      </c>
    </row>
    <row r="365" spans="2:11" x14ac:dyDescent="0.25">
      <c r="B365" s="34">
        <v>41.299999999999898</v>
      </c>
      <c r="C365" s="35">
        <f>ROUNDUP(('Calculation Sheet'!$D$9)^2*('Calculation Sheet'!$D$10*10^-6)/(2*10^-3*B365),2)</f>
        <v>21.1</v>
      </c>
      <c r="D36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65" s="34">
        <f>ROUNDUP(('Calculation Sheet'!$D$9*'Calculation Sheet'!$D$17*(0.5-('Calculation Sheet'!$D$18/'Calculation Sheet'!$D$9)+(0.5*(('Calculation Sheet'!$D$18^2)/('Calculation Sheet'!$D$9^2))))),2)</f>
        <v>1.84</v>
      </c>
      <c r="F365" s="34">
        <f>ROUNDUP(('Calculation Sheet'!$D$19*(LN('Calculation Sheet'!$D$9/'Calculation Sheet'!$D$20)-1+('Calculation Sheet'!$D$20/'Calculation Sheet'!$D$9))),2)</f>
        <v>3.53</v>
      </c>
      <c r="G365" s="36">
        <f>C365+IF(AND('Calculation Sheet'!$D$13="NO",OR('Calculation Sheet'!$D$14="Constant Resistance", 'Calculation Sheet'!$D$14="Constant Resistance + Current",'Calculation Sheet'!$D$14="Constant Resistance + Power", 'Calculation Sheet'!$D$14="Constant Resistance + Current + Power")),D365,0)+IF(AND('Calculation Sheet'!$D$13="NO",OR('Calculation Sheet'!$D$14="Constant Current", 'Calculation Sheet'!$D$14="Constant Resistance + Current",'Calculation Sheet'!$D$14="Constant Current + Power", 'Calculation Sheet'!$D$14="Constant Resistance + Current + Power")),E365,0)+IF(AND('Calculation Sheet'!$D$13="NO",OR('Calculation Sheet'!$D$14="Constant Power", 'Calculation Sheet'!$D$14="Constant Resistance + Power",'Calculation Sheet'!$D$14="Constant Current + Power", 'Calculation Sheet'!$D$14="Constant Resistance + Current + Power")),F365,0)</f>
        <v>21.1</v>
      </c>
      <c r="H365" s="34">
        <f>ROUND((12*'Calculation Sheet'!$D$24/(SQRT('SOA Verification'!B365*10^-3))),2)</f>
        <v>59.05</v>
      </c>
      <c r="I365" s="34">
        <f t="shared" si="10"/>
        <v>41.299999999999898</v>
      </c>
      <c r="K365" s="34">
        <f t="shared" si="11"/>
        <v>41.299999999999898</v>
      </c>
    </row>
    <row r="366" spans="2:11" x14ac:dyDescent="0.25">
      <c r="B366" s="34">
        <v>41.399999999999899</v>
      </c>
      <c r="C366" s="35">
        <f>ROUNDUP(('Calculation Sheet'!$D$9)^2*('Calculation Sheet'!$D$10*10^-6)/(2*10^-3*B366),2)</f>
        <v>21.05</v>
      </c>
      <c r="D36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66" s="34">
        <f>ROUNDUP(('Calculation Sheet'!$D$9*'Calculation Sheet'!$D$17*(0.5-('Calculation Sheet'!$D$18/'Calculation Sheet'!$D$9)+(0.5*(('Calculation Sheet'!$D$18^2)/('Calculation Sheet'!$D$9^2))))),2)</f>
        <v>1.84</v>
      </c>
      <c r="F366" s="34">
        <f>ROUNDUP(('Calculation Sheet'!$D$19*(LN('Calculation Sheet'!$D$9/'Calculation Sheet'!$D$20)-1+('Calculation Sheet'!$D$20/'Calculation Sheet'!$D$9))),2)</f>
        <v>3.53</v>
      </c>
      <c r="G366" s="36">
        <f>C366+IF(AND('Calculation Sheet'!$D$13="NO",OR('Calculation Sheet'!$D$14="Constant Resistance", 'Calculation Sheet'!$D$14="Constant Resistance + Current",'Calculation Sheet'!$D$14="Constant Resistance + Power", 'Calculation Sheet'!$D$14="Constant Resistance + Current + Power")),D366,0)+IF(AND('Calculation Sheet'!$D$13="NO",OR('Calculation Sheet'!$D$14="Constant Current", 'Calculation Sheet'!$D$14="Constant Resistance + Current",'Calculation Sheet'!$D$14="Constant Current + Power", 'Calculation Sheet'!$D$14="Constant Resistance + Current + Power")),E366,0)+IF(AND('Calculation Sheet'!$D$13="NO",OR('Calculation Sheet'!$D$14="Constant Power", 'Calculation Sheet'!$D$14="Constant Resistance + Power",'Calculation Sheet'!$D$14="Constant Current + Power", 'Calculation Sheet'!$D$14="Constant Resistance + Current + Power")),F366,0)</f>
        <v>21.05</v>
      </c>
      <c r="H366" s="34">
        <f>ROUND((12*'Calculation Sheet'!$D$24/(SQRT('SOA Verification'!B366*10^-3))),2)</f>
        <v>58.98</v>
      </c>
      <c r="I366" s="34">
        <f t="shared" si="10"/>
        <v>41.399999999999899</v>
      </c>
      <c r="K366" s="34">
        <f t="shared" si="11"/>
        <v>41.399999999999899</v>
      </c>
    </row>
    <row r="367" spans="2:11" x14ac:dyDescent="0.25">
      <c r="B367" s="34">
        <v>41.499999999999901</v>
      </c>
      <c r="C367" s="35">
        <f>ROUNDUP(('Calculation Sheet'!$D$9)^2*('Calculation Sheet'!$D$10*10^-6)/(2*10^-3*B367),2)</f>
        <v>21</v>
      </c>
      <c r="D36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67" s="34">
        <f>ROUNDUP(('Calculation Sheet'!$D$9*'Calculation Sheet'!$D$17*(0.5-('Calculation Sheet'!$D$18/'Calculation Sheet'!$D$9)+(0.5*(('Calculation Sheet'!$D$18^2)/('Calculation Sheet'!$D$9^2))))),2)</f>
        <v>1.84</v>
      </c>
      <c r="F367" s="34">
        <f>ROUNDUP(('Calculation Sheet'!$D$19*(LN('Calculation Sheet'!$D$9/'Calculation Sheet'!$D$20)-1+('Calculation Sheet'!$D$20/'Calculation Sheet'!$D$9))),2)</f>
        <v>3.53</v>
      </c>
      <c r="G367" s="36">
        <f>C367+IF(AND('Calculation Sheet'!$D$13="NO",OR('Calculation Sheet'!$D$14="Constant Resistance", 'Calculation Sheet'!$D$14="Constant Resistance + Current",'Calculation Sheet'!$D$14="Constant Resistance + Power", 'Calculation Sheet'!$D$14="Constant Resistance + Current + Power")),D367,0)+IF(AND('Calculation Sheet'!$D$13="NO",OR('Calculation Sheet'!$D$14="Constant Current", 'Calculation Sheet'!$D$14="Constant Resistance + Current",'Calculation Sheet'!$D$14="Constant Current + Power", 'Calculation Sheet'!$D$14="Constant Resistance + Current + Power")),E367,0)+IF(AND('Calculation Sheet'!$D$13="NO",OR('Calculation Sheet'!$D$14="Constant Power", 'Calculation Sheet'!$D$14="Constant Resistance + Power",'Calculation Sheet'!$D$14="Constant Current + Power", 'Calculation Sheet'!$D$14="Constant Resistance + Current + Power")),F367,0)</f>
        <v>21</v>
      </c>
      <c r="H367" s="34">
        <f>ROUND((12*'Calculation Sheet'!$D$24/(SQRT('SOA Verification'!B367*10^-3))),2)</f>
        <v>58.91</v>
      </c>
      <c r="I367" s="34">
        <f t="shared" si="10"/>
        <v>41.499999999999901</v>
      </c>
      <c r="K367" s="34">
        <f t="shared" si="11"/>
        <v>41.499999999999901</v>
      </c>
    </row>
    <row r="368" spans="2:11" x14ac:dyDescent="0.25">
      <c r="B368" s="34">
        <v>41.599999999999902</v>
      </c>
      <c r="C368" s="35">
        <f>ROUNDUP(('Calculation Sheet'!$D$9)^2*('Calculation Sheet'!$D$10*10^-6)/(2*10^-3*B368),2)</f>
        <v>20.950000000000003</v>
      </c>
      <c r="D36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68" s="34">
        <f>ROUNDUP(('Calculation Sheet'!$D$9*'Calculation Sheet'!$D$17*(0.5-('Calculation Sheet'!$D$18/'Calculation Sheet'!$D$9)+(0.5*(('Calculation Sheet'!$D$18^2)/('Calculation Sheet'!$D$9^2))))),2)</f>
        <v>1.84</v>
      </c>
      <c r="F368" s="34">
        <f>ROUNDUP(('Calculation Sheet'!$D$19*(LN('Calculation Sheet'!$D$9/'Calculation Sheet'!$D$20)-1+('Calculation Sheet'!$D$20/'Calculation Sheet'!$D$9))),2)</f>
        <v>3.53</v>
      </c>
      <c r="G368" s="36">
        <f>C368+IF(AND('Calculation Sheet'!$D$13="NO",OR('Calculation Sheet'!$D$14="Constant Resistance", 'Calculation Sheet'!$D$14="Constant Resistance + Current",'Calculation Sheet'!$D$14="Constant Resistance + Power", 'Calculation Sheet'!$D$14="Constant Resistance + Current + Power")),D368,0)+IF(AND('Calculation Sheet'!$D$13="NO",OR('Calculation Sheet'!$D$14="Constant Current", 'Calculation Sheet'!$D$14="Constant Resistance + Current",'Calculation Sheet'!$D$14="Constant Current + Power", 'Calculation Sheet'!$D$14="Constant Resistance + Current + Power")),E368,0)+IF(AND('Calculation Sheet'!$D$13="NO",OR('Calculation Sheet'!$D$14="Constant Power", 'Calculation Sheet'!$D$14="Constant Resistance + Power",'Calculation Sheet'!$D$14="Constant Current + Power", 'Calculation Sheet'!$D$14="Constant Resistance + Current + Power")),F368,0)</f>
        <v>20.950000000000003</v>
      </c>
      <c r="H368" s="34">
        <f>ROUND((12*'Calculation Sheet'!$D$24/(SQRT('SOA Verification'!B368*10^-3))),2)</f>
        <v>58.83</v>
      </c>
      <c r="I368" s="34">
        <f t="shared" si="10"/>
        <v>41.599999999999902</v>
      </c>
      <c r="K368" s="34">
        <f t="shared" si="11"/>
        <v>41.599999999999902</v>
      </c>
    </row>
    <row r="369" spans="2:11" x14ac:dyDescent="0.25">
      <c r="B369" s="34">
        <v>41.699999999999903</v>
      </c>
      <c r="C369" s="35">
        <f>ROUNDUP(('Calculation Sheet'!$D$9)^2*('Calculation Sheet'!$D$10*10^-6)/(2*10^-3*B369),2)</f>
        <v>20.900000000000002</v>
      </c>
      <c r="D36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69" s="34">
        <f>ROUNDUP(('Calculation Sheet'!$D$9*'Calculation Sheet'!$D$17*(0.5-('Calculation Sheet'!$D$18/'Calculation Sheet'!$D$9)+(0.5*(('Calculation Sheet'!$D$18^2)/('Calculation Sheet'!$D$9^2))))),2)</f>
        <v>1.84</v>
      </c>
      <c r="F369" s="34">
        <f>ROUNDUP(('Calculation Sheet'!$D$19*(LN('Calculation Sheet'!$D$9/'Calculation Sheet'!$D$20)-1+('Calculation Sheet'!$D$20/'Calculation Sheet'!$D$9))),2)</f>
        <v>3.53</v>
      </c>
      <c r="G369" s="36">
        <f>C369+IF(AND('Calculation Sheet'!$D$13="NO",OR('Calculation Sheet'!$D$14="Constant Resistance", 'Calculation Sheet'!$D$14="Constant Resistance + Current",'Calculation Sheet'!$D$14="Constant Resistance + Power", 'Calculation Sheet'!$D$14="Constant Resistance + Current + Power")),D369,0)+IF(AND('Calculation Sheet'!$D$13="NO",OR('Calculation Sheet'!$D$14="Constant Current", 'Calculation Sheet'!$D$14="Constant Resistance + Current",'Calculation Sheet'!$D$14="Constant Current + Power", 'Calculation Sheet'!$D$14="Constant Resistance + Current + Power")),E369,0)+IF(AND('Calculation Sheet'!$D$13="NO",OR('Calculation Sheet'!$D$14="Constant Power", 'Calculation Sheet'!$D$14="Constant Resistance + Power",'Calculation Sheet'!$D$14="Constant Current + Power", 'Calculation Sheet'!$D$14="Constant Resistance + Current + Power")),F369,0)</f>
        <v>20.900000000000002</v>
      </c>
      <c r="H369" s="34">
        <f>ROUND((12*'Calculation Sheet'!$D$24/(SQRT('SOA Verification'!B369*10^-3))),2)</f>
        <v>58.76</v>
      </c>
      <c r="I369" s="34">
        <f t="shared" si="10"/>
        <v>41.699999999999903</v>
      </c>
      <c r="K369" s="34">
        <f t="shared" si="11"/>
        <v>41.699999999999903</v>
      </c>
    </row>
    <row r="370" spans="2:11" x14ac:dyDescent="0.25">
      <c r="B370" s="34">
        <v>41.799999999999898</v>
      </c>
      <c r="C370" s="35">
        <f>ROUNDUP(('Calculation Sheet'!$D$9)^2*('Calculation Sheet'!$D$10*10^-6)/(2*10^-3*B370),2)</f>
        <v>20.85</v>
      </c>
      <c r="D37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70" s="34">
        <f>ROUNDUP(('Calculation Sheet'!$D$9*'Calculation Sheet'!$D$17*(0.5-('Calculation Sheet'!$D$18/'Calculation Sheet'!$D$9)+(0.5*(('Calculation Sheet'!$D$18^2)/('Calculation Sheet'!$D$9^2))))),2)</f>
        <v>1.84</v>
      </c>
      <c r="F370" s="34">
        <f>ROUNDUP(('Calculation Sheet'!$D$19*(LN('Calculation Sheet'!$D$9/'Calculation Sheet'!$D$20)-1+('Calculation Sheet'!$D$20/'Calculation Sheet'!$D$9))),2)</f>
        <v>3.53</v>
      </c>
      <c r="G370" s="36">
        <f>C370+IF(AND('Calculation Sheet'!$D$13="NO",OR('Calculation Sheet'!$D$14="Constant Resistance", 'Calculation Sheet'!$D$14="Constant Resistance + Current",'Calculation Sheet'!$D$14="Constant Resistance + Power", 'Calculation Sheet'!$D$14="Constant Resistance + Current + Power")),D370,0)+IF(AND('Calculation Sheet'!$D$13="NO",OR('Calculation Sheet'!$D$14="Constant Current", 'Calculation Sheet'!$D$14="Constant Resistance + Current",'Calculation Sheet'!$D$14="Constant Current + Power", 'Calculation Sheet'!$D$14="Constant Resistance + Current + Power")),E370,0)+IF(AND('Calculation Sheet'!$D$13="NO",OR('Calculation Sheet'!$D$14="Constant Power", 'Calculation Sheet'!$D$14="Constant Resistance + Power",'Calculation Sheet'!$D$14="Constant Current + Power", 'Calculation Sheet'!$D$14="Constant Resistance + Current + Power")),F370,0)</f>
        <v>20.85</v>
      </c>
      <c r="H370" s="34">
        <f>ROUND((12*'Calculation Sheet'!$D$24/(SQRT('SOA Verification'!B370*10^-3))),2)</f>
        <v>58.69</v>
      </c>
      <c r="I370" s="34">
        <f t="shared" si="10"/>
        <v>41.799999999999898</v>
      </c>
      <c r="K370" s="34">
        <f t="shared" si="11"/>
        <v>41.799999999999898</v>
      </c>
    </row>
    <row r="371" spans="2:11" x14ac:dyDescent="0.25">
      <c r="B371" s="34">
        <v>41.899999999999899</v>
      </c>
      <c r="C371" s="35">
        <f>ROUNDUP(('Calculation Sheet'!$D$9)^2*('Calculation Sheet'!$D$10*10^-6)/(2*10^-3*B371),2)</f>
        <v>20.8</v>
      </c>
      <c r="D37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71" s="34">
        <f>ROUNDUP(('Calculation Sheet'!$D$9*'Calculation Sheet'!$D$17*(0.5-('Calculation Sheet'!$D$18/'Calculation Sheet'!$D$9)+(0.5*(('Calculation Sheet'!$D$18^2)/('Calculation Sheet'!$D$9^2))))),2)</f>
        <v>1.84</v>
      </c>
      <c r="F371" s="34">
        <f>ROUNDUP(('Calculation Sheet'!$D$19*(LN('Calculation Sheet'!$D$9/'Calculation Sheet'!$D$20)-1+('Calculation Sheet'!$D$20/'Calculation Sheet'!$D$9))),2)</f>
        <v>3.53</v>
      </c>
      <c r="G371" s="36">
        <f>C371+IF(AND('Calculation Sheet'!$D$13="NO",OR('Calculation Sheet'!$D$14="Constant Resistance", 'Calculation Sheet'!$D$14="Constant Resistance + Current",'Calculation Sheet'!$D$14="Constant Resistance + Power", 'Calculation Sheet'!$D$14="Constant Resistance + Current + Power")),D371,0)+IF(AND('Calculation Sheet'!$D$13="NO",OR('Calculation Sheet'!$D$14="Constant Current", 'Calculation Sheet'!$D$14="Constant Resistance + Current",'Calculation Sheet'!$D$14="Constant Current + Power", 'Calculation Sheet'!$D$14="Constant Resistance + Current + Power")),E371,0)+IF(AND('Calculation Sheet'!$D$13="NO",OR('Calculation Sheet'!$D$14="Constant Power", 'Calculation Sheet'!$D$14="Constant Resistance + Power",'Calculation Sheet'!$D$14="Constant Current + Power", 'Calculation Sheet'!$D$14="Constant Resistance + Current + Power")),F371,0)</f>
        <v>20.8</v>
      </c>
      <c r="H371" s="34">
        <f>ROUND((12*'Calculation Sheet'!$D$24/(SQRT('SOA Verification'!B371*10^-3))),2)</f>
        <v>58.62</v>
      </c>
      <c r="I371" s="34">
        <f t="shared" si="10"/>
        <v>41.899999999999899</v>
      </c>
      <c r="K371" s="34">
        <f t="shared" si="11"/>
        <v>41.899999999999899</v>
      </c>
    </row>
    <row r="372" spans="2:11" x14ac:dyDescent="0.25">
      <c r="B372" s="34">
        <v>41.999999999999901</v>
      </c>
      <c r="C372" s="35">
        <f>ROUNDUP(('Calculation Sheet'!$D$9)^2*('Calculation Sheet'!$D$10*10^-6)/(2*10^-3*B372),2)</f>
        <v>20.75</v>
      </c>
      <c r="D37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72" s="34">
        <f>ROUNDUP(('Calculation Sheet'!$D$9*'Calculation Sheet'!$D$17*(0.5-('Calculation Sheet'!$D$18/'Calculation Sheet'!$D$9)+(0.5*(('Calculation Sheet'!$D$18^2)/('Calculation Sheet'!$D$9^2))))),2)</f>
        <v>1.84</v>
      </c>
      <c r="F372" s="34">
        <f>ROUNDUP(('Calculation Sheet'!$D$19*(LN('Calculation Sheet'!$D$9/'Calculation Sheet'!$D$20)-1+('Calculation Sheet'!$D$20/'Calculation Sheet'!$D$9))),2)</f>
        <v>3.53</v>
      </c>
      <c r="G372" s="36">
        <f>C372+IF(AND('Calculation Sheet'!$D$13="NO",OR('Calculation Sheet'!$D$14="Constant Resistance", 'Calculation Sheet'!$D$14="Constant Resistance + Current",'Calculation Sheet'!$D$14="Constant Resistance + Power", 'Calculation Sheet'!$D$14="Constant Resistance + Current + Power")),D372,0)+IF(AND('Calculation Sheet'!$D$13="NO",OR('Calculation Sheet'!$D$14="Constant Current", 'Calculation Sheet'!$D$14="Constant Resistance + Current",'Calculation Sheet'!$D$14="Constant Current + Power", 'Calculation Sheet'!$D$14="Constant Resistance + Current + Power")),E372,0)+IF(AND('Calculation Sheet'!$D$13="NO",OR('Calculation Sheet'!$D$14="Constant Power", 'Calculation Sheet'!$D$14="Constant Resistance + Power",'Calculation Sheet'!$D$14="Constant Current + Power", 'Calculation Sheet'!$D$14="Constant Resistance + Current + Power")),F372,0)</f>
        <v>20.75</v>
      </c>
      <c r="H372" s="34">
        <f>ROUND((12*'Calculation Sheet'!$D$24/(SQRT('SOA Verification'!B372*10^-3))),2)</f>
        <v>58.55</v>
      </c>
      <c r="I372" s="34">
        <f t="shared" si="10"/>
        <v>41.999999999999901</v>
      </c>
      <c r="K372" s="34">
        <f t="shared" si="11"/>
        <v>41.999999999999901</v>
      </c>
    </row>
    <row r="373" spans="2:11" x14ac:dyDescent="0.25">
      <c r="B373" s="34">
        <v>42.099999999999902</v>
      </c>
      <c r="C373" s="35">
        <f>ROUNDUP(('Calculation Sheet'!$D$9)^2*('Calculation Sheet'!$D$10*10^-6)/(2*10^-3*B373),2)</f>
        <v>20.700000000000003</v>
      </c>
      <c r="D37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73" s="34">
        <f>ROUNDUP(('Calculation Sheet'!$D$9*'Calculation Sheet'!$D$17*(0.5-('Calculation Sheet'!$D$18/'Calculation Sheet'!$D$9)+(0.5*(('Calculation Sheet'!$D$18^2)/('Calculation Sheet'!$D$9^2))))),2)</f>
        <v>1.84</v>
      </c>
      <c r="F373" s="34">
        <f>ROUNDUP(('Calculation Sheet'!$D$19*(LN('Calculation Sheet'!$D$9/'Calculation Sheet'!$D$20)-1+('Calculation Sheet'!$D$20/'Calculation Sheet'!$D$9))),2)</f>
        <v>3.53</v>
      </c>
      <c r="G373" s="36">
        <f>C373+IF(AND('Calculation Sheet'!$D$13="NO",OR('Calculation Sheet'!$D$14="Constant Resistance", 'Calculation Sheet'!$D$14="Constant Resistance + Current",'Calculation Sheet'!$D$14="Constant Resistance + Power", 'Calculation Sheet'!$D$14="Constant Resistance + Current + Power")),D373,0)+IF(AND('Calculation Sheet'!$D$13="NO",OR('Calculation Sheet'!$D$14="Constant Current", 'Calculation Sheet'!$D$14="Constant Resistance + Current",'Calculation Sheet'!$D$14="Constant Current + Power", 'Calculation Sheet'!$D$14="Constant Resistance + Current + Power")),E373,0)+IF(AND('Calculation Sheet'!$D$13="NO",OR('Calculation Sheet'!$D$14="Constant Power", 'Calculation Sheet'!$D$14="Constant Resistance + Power",'Calculation Sheet'!$D$14="Constant Current + Power", 'Calculation Sheet'!$D$14="Constant Resistance + Current + Power")),F373,0)</f>
        <v>20.700000000000003</v>
      </c>
      <c r="H373" s="34">
        <f>ROUND((12*'Calculation Sheet'!$D$24/(SQRT('SOA Verification'!B373*10^-3))),2)</f>
        <v>58.48</v>
      </c>
      <c r="I373" s="34">
        <f t="shared" si="10"/>
        <v>42.099999999999902</v>
      </c>
      <c r="K373" s="34">
        <f t="shared" si="11"/>
        <v>42.099999999999902</v>
      </c>
    </row>
    <row r="374" spans="2:11" x14ac:dyDescent="0.25">
      <c r="B374" s="34">
        <v>42.199999999999903</v>
      </c>
      <c r="C374" s="35">
        <f>ROUNDUP(('Calculation Sheet'!$D$9)^2*('Calculation Sheet'!$D$10*10^-6)/(2*10^-3*B374),2)</f>
        <v>20.650000000000002</v>
      </c>
      <c r="D37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74" s="34">
        <f>ROUNDUP(('Calculation Sheet'!$D$9*'Calculation Sheet'!$D$17*(0.5-('Calculation Sheet'!$D$18/'Calculation Sheet'!$D$9)+(0.5*(('Calculation Sheet'!$D$18^2)/('Calculation Sheet'!$D$9^2))))),2)</f>
        <v>1.84</v>
      </c>
      <c r="F374" s="34">
        <f>ROUNDUP(('Calculation Sheet'!$D$19*(LN('Calculation Sheet'!$D$9/'Calculation Sheet'!$D$20)-1+('Calculation Sheet'!$D$20/'Calculation Sheet'!$D$9))),2)</f>
        <v>3.53</v>
      </c>
      <c r="G374" s="36">
        <f>C374+IF(AND('Calculation Sheet'!$D$13="NO",OR('Calculation Sheet'!$D$14="Constant Resistance", 'Calculation Sheet'!$D$14="Constant Resistance + Current",'Calculation Sheet'!$D$14="Constant Resistance + Power", 'Calculation Sheet'!$D$14="Constant Resistance + Current + Power")),D374,0)+IF(AND('Calculation Sheet'!$D$13="NO",OR('Calculation Sheet'!$D$14="Constant Current", 'Calculation Sheet'!$D$14="Constant Resistance + Current",'Calculation Sheet'!$D$14="Constant Current + Power", 'Calculation Sheet'!$D$14="Constant Resistance + Current + Power")),E374,0)+IF(AND('Calculation Sheet'!$D$13="NO",OR('Calculation Sheet'!$D$14="Constant Power", 'Calculation Sheet'!$D$14="Constant Resistance + Power",'Calculation Sheet'!$D$14="Constant Current + Power", 'Calculation Sheet'!$D$14="Constant Resistance + Current + Power")),F374,0)</f>
        <v>20.650000000000002</v>
      </c>
      <c r="H374" s="34">
        <f>ROUND((12*'Calculation Sheet'!$D$24/(SQRT('SOA Verification'!B374*10^-3))),2)</f>
        <v>58.42</v>
      </c>
      <c r="I374" s="34">
        <f t="shared" si="10"/>
        <v>42.199999999999903</v>
      </c>
      <c r="K374" s="34">
        <f t="shared" si="11"/>
        <v>42.199999999999903</v>
      </c>
    </row>
    <row r="375" spans="2:11" x14ac:dyDescent="0.25">
      <c r="B375" s="34">
        <v>42.299999999999898</v>
      </c>
      <c r="C375" s="35">
        <f>ROUNDUP(('Calculation Sheet'!$D$9)^2*('Calculation Sheet'!$D$10*10^-6)/(2*10^-3*B375),2)</f>
        <v>20.6</v>
      </c>
      <c r="D37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75" s="34">
        <f>ROUNDUP(('Calculation Sheet'!$D$9*'Calculation Sheet'!$D$17*(0.5-('Calculation Sheet'!$D$18/'Calculation Sheet'!$D$9)+(0.5*(('Calculation Sheet'!$D$18^2)/('Calculation Sheet'!$D$9^2))))),2)</f>
        <v>1.84</v>
      </c>
      <c r="F375" s="34">
        <f>ROUNDUP(('Calculation Sheet'!$D$19*(LN('Calculation Sheet'!$D$9/'Calculation Sheet'!$D$20)-1+('Calculation Sheet'!$D$20/'Calculation Sheet'!$D$9))),2)</f>
        <v>3.53</v>
      </c>
      <c r="G375" s="36">
        <f>C375+IF(AND('Calculation Sheet'!$D$13="NO",OR('Calculation Sheet'!$D$14="Constant Resistance", 'Calculation Sheet'!$D$14="Constant Resistance + Current",'Calculation Sheet'!$D$14="Constant Resistance + Power", 'Calculation Sheet'!$D$14="Constant Resistance + Current + Power")),D375,0)+IF(AND('Calculation Sheet'!$D$13="NO",OR('Calculation Sheet'!$D$14="Constant Current", 'Calculation Sheet'!$D$14="Constant Resistance + Current",'Calculation Sheet'!$D$14="Constant Current + Power", 'Calculation Sheet'!$D$14="Constant Resistance + Current + Power")),E375,0)+IF(AND('Calculation Sheet'!$D$13="NO",OR('Calculation Sheet'!$D$14="Constant Power", 'Calculation Sheet'!$D$14="Constant Resistance + Power",'Calculation Sheet'!$D$14="Constant Current + Power", 'Calculation Sheet'!$D$14="Constant Resistance + Current + Power")),F375,0)</f>
        <v>20.6</v>
      </c>
      <c r="H375" s="34">
        <f>ROUND((12*'Calculation Sheet'!$D$24/(SQRT('SOA Verification'!B375*10^-3))),2)</f>
        <v>58.35</v>
      </c>
      <c r="I375" s="34">
        <f t="shared" si="10"/>
        <v>42.299999999999898</v>
      </c>
      <c r="K375" s="34">
        <f t="shared" si="11"/>
        <v>42.299999999999898</v>
      </c>
    </row>
    <row r="376" spans="2:11" x14ac:dyDescent="0.25">
      <c r="B376" s="34">
        <v>42.399999999999899</v>
      </c>
      <c r="C376" s="35">
        <f>ROUNDUP(('Calculation Sheet'!$D$9)^2*('Calculation Sheet'!$D$10*10^-6)/(2*10^-3*B376),2)</f>
        <v>20.55</v>
      </c>
      <c r="D37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76" s="34">
        <f>ROUNDUP(('Calculation Sheet'!$D$9*'Calculation Sheet'!$D$17*(0.5-('Calculation Sheet'!$D$18/'Calculation Sheet'!$D$9)+(0.5*(('Calculation Sheet'!$D$18^2)/('Calculation Sheet'!$D$9^2))))),2)</f>
        <v>1.84</v>
      </c>
      <c r="F376" s="34">
        <f>ROUNDUP(('Calculation Sheet'!$D$19*(LN('Calculation Sheet'!$D$9/'Calculation Sheet'!$D$20)-1+('Calculation Sheet'!$D$20/'Calculation Sheet'!$D$9))),2)</f>
        <v>3.53</v>
      </c>
      <c r="G376" s="36">
        <f>C376+IF(AND('Calculation Sheet'!$D$13="NO",OR('Calculation Sheet'!$D$14="Constant Resistance", 'Calculation Sheet'!$D$14="Constant Resistance + Current",'Calculation Sheet'!$D$14="Constant Resistance + Power", 'Calculation Sheet'!$D$14="Constant Resistance + Current + Power")),D376,0)+IF(AND('Calculation Sheet'!$D$13="NO",OR('Calculation Sheet'!$D$14="Constant Current", 'Calculation Sheet'!$D$14="Constant Resistance + Current",'Calculation Sheet'!$D$14="Constant Current + Power", 'Calculation Sheet'!$D$14="Constant Resistance + Current + Power")),E376,0)+IF(AND('Calculation Sheet'!$D$13="NO",OR('Calculation Sheet'!$D$14="Constant Power", 'Calculation Sheet'!$D$14="Constant Resistance + Power",'Calculation Sheet'!$D$14="Constant Current + Power", 'Calculation Sheet'!$D$14="Constant Resistance + Current + Power")),F376,0)</f>
        <v>20.55</v>
      </c>
      <c r="H376" s="34">
        <f>ROUND((12*'Calculation Sheet'!$D$24/(SQRT('SOA Verification'!B376*10^-3))),2)</f>
        <v>58.28</v>
      </c>
      <c r="I376" s="34">
        <f t="shared" si="10"/>
        <v>42.399999999999899</v>
      </c>
      <c r="K376" s="34">
        <f t="shared" si="11"/>
        <v>42.399999999999899</v>
      </c>
    </row>
    <row r="377" spans="2:11" x14ac:dyDescent="0.25">
      <c r="B377" s="34">
        <v>42.499999999999901</v>
      </c>
      <c r="C377" s="35">
        <f>ROUNDUP(('Calculation Sheet'!$D$9)^2*('Calculation Sheet'!$D$10*10^-6)/(2*10^-3*B377),2)</f>
        <v>20.5</v>
      </c>
      <c r="D37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77" s="34">
        <f>ROUNDUP(('Calculation Sheet'!$D$9*'Calculation Sheet'!$D$17*(0.5-('Calculation Sheet'!$D$18/'Calculation Sheet'!$D$9)+(0.5*(('Calculation Sheet'!$D$18^2)/('Calculation Sheet'!$D$9^2))))),2)</f>
        <v>1.84</v>
      </c>
      <c r="F377" s="34">
        <f>ROUNDUP(('Calculation Sheet'!$D$19*(LN('Calculation Sheet'!$D$9/'Calculation Sheet'!$D$20)-1+('Calculation Sheet'!$D$20/'Calculation Sheet'!$D$9))),2)</f>
        <v>3.53</v>
      </c>
      <c r="G377" s="36">
        <f>C377+IF(AND('Calculation Sheet'!$D$13="NO",OR('Calculation Sheet'!$D$14="Constant Resistance", 'Calculation Sheet'!$D$14="Constant Resistance + Current",'Calculation Sheet'!$D$14="Constant Resistance + Power", 'Calculation Sheet'!$D$14="Constant Resistance + Current + Power")),D377,0)+IF(AND('Calculation Sheet'!$D$13="NO",OR('Calculation Sheet'!$D$14="Constant Current", 'Calculation Sheet'!$D$14="Constant Resistance + Current",'Calculation Sheet'!$D$14="Constant Current + Power", 'Calculation Sheet'!$D$14="Constant Resistance + Current + Power")),E377,0)+IF(AND('Calculation Sheet'!$D$13="NO",OR('Calculation Sheet'!$D$14="Constant Power", 'Calculation Sheet'!$D$14="Constant Resistance + Power",'Calculation Sheet'!$D$14="Constant Current + Power", 'Calculation Sheet'!$D$14="Constant Resistance + Current + Power")),F377,0)</f>
        <v>20.5</v>
      </c>
      <c r="H377" s="34">
        <f>ROUND((12*'Calculation Sheet'!$D$24/(SQRT('SOA Verification'!B377*10^-3))),2)</f>
        <v>58.21</v>
      </c>
      <c r="I377" s="34">
        <f t="shared" si="10"/>
        <v>42.499999999999901</v>
      </c>
      <c r="K377" s="34">
        <f t="shared" si="11"/>
        <v>42.499999999999901</v>
      </c>
    </row>
    <row r="378" spans="2:11" x14ac:dyDescent="0.25">
      <c r="B378" s="34">
        <v>42.599999999999902</v>
      </c>
      <c r="C378" s="35">
        <f>ROUNDUP(('Calculation Sheet'!$D$9)^2*('Calculation Sheet'!$D$10*10^-6)/(2*10^-3*B378),2)</f>
        <v>20.46</v>
      </c>
      <c r="D37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78" s="34">
        <f>ROUNDUP(('Calculation Sheet'!$D$9*'Calculation Sheet'!$D$17*(0.5-('Calculation Sheet'!$D$18/'Calculation Sheet'!$D$9)+(0.5*(('Calculation Sheet'!$D$18^2)/('Calculation Sheet'!$D$9^2))))),2)</f>
        <v>1.84</v>
      </c>
      <c r="F378" s="34">
        <f>ROUNDUP(('Calculation Sheet'!$D$19*(LN('Calculation Sheet'!$D$9/'Calculation Sheet'!$D$20)-1+('Calculation Sheet'!$D$20/'Calculation Sheet'!$D$9))),2)</f>
        <v>3.53</v>
      </c>
      <c r="G378" s="36">
        <f>C378+IF(AND('Calculation Sheet'!$D$13="NO",OR('Calculation Sheet'!$D$14="Constant Resistance", 'Calculation Sheet'!$D$14="Constant Resistance + Current",'Calculation Sheet'!$D$14="Constant Resistance + Power", 'Calculation Sheet'!$D$14="Constant Resistance + Current + Power")),D378,0)+IF(AND('Calculation Sheet'!$D$13="NO",OR('Calculation Sheet'!$D$14="Constant Current", 'Calculation Sheet'!$D$14="Constant Resistance + Current",'Calculation Sheet'!$D$14="Constant Current + Power", 'Calculation Sheet'!$D$14="Constant Resistance + Current + Power")),E378,0)+IF(AND('Calculation Sheet'!$D$13="NO",OR('Calculation Sheet'!$D$14="Constant Power", 'Calculation Sheet'!$D$14="Constant Resistance + Power",'Calculation Sheet'!$D$14="Constant Current + Power", 'Calculation Sheet'!$D$14="Constant Resistance + Current + Power")),F378,0)</f>
        <v>20.46</v>
      </c>
      <c r="H378" s="34">
        <f>ROUND((12*'Calculation Sheet'!$D$24/(SQRT('SOA Verification'!B378*10^-3))),2)</f>
        <v>58.14</v>
      </c>
      <c r="I378" s="34">
        <f t="shared" si="10"/>
        <v>42.599999999999902</v>
      </c>
      <c r="K378" s="34">
        <f t="shared" si="11"/>
        <v>42.599999999999902</v>
      </c>
    </row>
    <row r="379" spans="2:11" x14ac:dyDescent="0.25">
      <c r="B379" s="34">
        <v>42.699999999999903</v>
      </c>
      <c r="C379" s="35">
        <f>ROUNDUP(('Calculation Sheet'!$D$9)^2*('Calculation Sheet'!$D$10*10^-6)/(2*10^-3*B379),2)</f>
        <v>20.41</v>
      </c>
      <c r="D37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79" s="34">
        <f>ROUNDUP(('Calculation Sheet'!$D$9*'Calculation Sheet'!$D$17*(0.5-('Calculation Sheet'!$D$18/'Calculation Sheet'!$D$9)+(0.5*(('Calculation Sheet'!$D$18^2)/('Calculation Sheet'!$D$9^2))))),2)</f>
        <v>1.84</v>
      </c>
      <c r="F379" s="34">
        <f>ROUNDUP(('Calculation Sheet'!$D$19*(LN('Calculation Sheet'!$D$9/'Calculation Sheet'!$D$20)-1+('Calculation Sheet'!$D$20/'Calculation Sheet'!$D$9))),2)</f>
        <v>3.53</v>
      </c>
      <c r="G379" s="36">
        <f>C379+IF(AND('Calculation Sheet'!$D$13="NO",OR('Calculation Sheet'!$D$14="Constant Resistance", 'Calculation Sheet'!$D$14="Constant Resistance + Current",'Calculation Sheet'!$D$14="Constant Resistance + Power", 'Calculation Sheet'!$D$14="Constant Resistance + Current + Power")),D379,0)+IF(AND('Calculation Sheet'!$D$13="NO",OR('Calculation Sheet'!$D$14="Constant Current", 'Calculation Sheet'!$D$14="Constant Resistance + Current",'Calculation Sheet'!$D$14="Constant Current + Power", 'Calculation Sheet'!$D$14="Constant Resistance + Current + Power")),E379,0)+IF(AND('Calculation Sheet'!$D$13="NO",OR('Calculation Sheet'!$D$14="Constant Power", 'Calculation Sheet'!$D$14="Constant Resistance + Power",'Calculation Sheet'!$D$14="Constant Current + Power", 'Calculation Sheet'!$D$14="Constant Resistance + Current + Power")),F379,0)</f>
        <v>20.41</v>
      </c>
      <c r="H379" s="34">
        <f>ROUND((12*'Calculation Sheet'!$D$24/(SQRT('SOA Verification'!B379*10^-3))),2)</f>
        <v>58.07</v>
      </c>
      <c r="I379" s="34">
        <f t="shared" si="10"/>
        <v>42.699999999999903</v>
      </c>
      <c r="K379" s="34">
        <f t="shared" si="11"/>
        <v>42.699999999999903</v>
      </c>
    </row>
    <row r="380" spans="2:11" x14ac:dyDescent="0.25">
      <c r="B380" s="34">
        <v>42.799999999999898</v>
      </c>
      <c r="C380" s="35">
        <f>ROUNDUP(('Calculation Sheet'!$D$9)^2*('Calculation Sheet'!$D$10*10^-6)/(2*10^-3*B380),2)</f>
        <v>20.360000000000003</v>
      </c>
      <c r="D38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80" s="34">
        <f>ROUNDUP(('Calculation Sheet'!$D$9*'Calculation Sheet'!$D$17*(0.5-('Calculation Sheet'!$D$18/'Calculation Sheet'!$D$9)+(0.5*(('Calculation Sheet'!$D$18^2)/('Calculation Sheet'!$D$9^2))))),2)</f>
        <v>1.84</v>
      </c>
      <c r="F380" s="34">
        <f>ROUNDUP(('Calculation Sheet'!$D$19*(LN('Calculation Sheet'!$D$9/'Calculation Sheet'!$D$20)-1+('Calculation Sheet'!$D$20/'Calculation Sheet'!$D$9))),2)</f>
        <v>3.53</v>
      </c>
      <c r="G380" s="36">
        <f>C380+IF(AND('Calculation Sheet'!$D$13="NO",OR('Calculation Sheet'!$D$14="Constant Resistance", 'Calculation Sheet'!$D$14="Constant Resistance + Current",'Calculation Sheet'!$D$14="Constant Resistance + Power", 'Calculation Sheet'!$D$14="Constant Resistance + Current + Power")),D380,0)+IF(AND('Calculation Sheet'!$D$13="NO",OR('Calculation Sheet'!$D$14="Constant Current", 'Calculation Sheet'!$D$14="Constant Resistance + Current",'Calculation Sheet'!$D$14="Constant Current + Power", 'Calculation Sheet'!$D$14="Constant Resistance + Current + Power")),E380,0)+IF(AND('Calculation Sheet'!$D$13="NO",OR('Calculation Sheet'!$D$14="Constant Power", 'Calculation Sheet'!$D$14="Constant Resistance + Power",'Calculation Sheet'!$D$14="Constant Current + Power", 'Calculation Sheet'!$D$14="Constant Resistance + Current + Power")),F380,0)</f>
        <v>20.360000000000003</v>
      </c>
      <c r="H380" s="34">
        <f>ROUND((12*'Calculation Sheet'!$D$24/(SQRT('SOA Verification'!B380*10^-3))),2)</f>
        <v>58</v>
      </c>
      <c r="I380" s="34">
        <f t="shared" si="10"/>
        <v>42.799999999999898</v>
      </c>
      <c r="K380" s="34">
        <f t="shared" si="11"/>
        <v>42.799999999999898</v>
      </c>
    </row>
    <row r="381" spans="2:11" x14ac:dyDescent="0.25">
      <c r="B381" s="34">
        <v>42.899999999999899</v>
      </c>
      <c r="C381" s="35">
        <f>ROUNDUP(('Calculation Sheet'!$D$9)^2*('Calculation Sheet'!$D$10*10^-6)/(2*10^-3*B381),2)</f>
        <v>20.310000000000002</v>
      </c>
      <c r="D38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81" s="34">
        <f>ROUNDUP(('Calculation Sheet'!$D$9*'Calculation Sheet'!$D$17*(0.5-('Calculation Sheet'!$D$18/'Calculation Sheet'!$D$9)+(0.5*(('Calculation Sheet'!$D$18^2)/('Calculation Sheet'!$D$9^2))))),2)</f>
        <v>1.84</v>
      </c>
      <c r="F381" s="34">
        <f>ROUNDUP(('Calculation Sheet'!$D$19*(LN('Calculation Sheet'!$D$9/'Calculation Sheet'!$D$20)-1+('Calculation Sheet'!$D$20/'Calculation Sheet'!$D$9))),2)</f>
        <v>3.53</v>
      </c>
      <c r="G381" s="36">
        <f>C381+IF(AND('Calculation Sheet'!$D$13="NO",OR('Calculation Sheet'!$D$14="Constant Resistance", 'Calculation Sheet'!$D$14="Constant Resistance + Current",'Calculation Sheet'!$D$14="Constant Resistance + Power", 'Calculation Sheet'!$D$14="Constant Resistance + Current + Power")),D381,0)+IF(AND('Calculation Sheet'!$D$13="NO",OR('Calculation Sheet'!$D$14="Constant Current", 'Calculation Sheet'!$D$14="Constant Resistance + Current",'Calculation Sheet'!$D$14="Constant Current + Power", 'Calculation Sheet'!$D$14="Constant Resistance + Current + Power")),E381,0)+IF(AND('Calculation Sheet'!$D$13="NO",OR('Calculation Sheet'!$D$14="Constant Power", 'Calculation Sheet'!$D$14="Constant Resistance + Power",'Calculation Sheet'!$D$14="Constant Current + Power", 'Calculation Sheet'!$D$14="Constant Resistance + Current + Power")),F381,0)</f>
        <v>20.310000000000002</v>
      </c>
      <c r="H381" s="34">
        <f>ROUND((12*'Calculation Sheet'!$D$24/(SQRT('SOA Verification'!B381*10^-3))),2)</f>
        <v>57.94</v>
      </c>
      <c r="I381" s="34">
        <f t="shared" si="10"/>
        <v>42.899999999999899</v>
      </c>
      <c r="K381" s="34">
        <f t="shared" si="11"/>
        <v>42.899999999999899</v>
      </c>
    </row>
    <row r="382" spans="2:11" x14ac:dyDescent="0.25">
      <c r="B382" s="34">
        <v>42.999999999999901</v>
      </c>
      <c r="C382" s="35">
        <f>ROUNDUP(('Calculation Sheet'!$D$9)^2*('Calculation Sheet'!$D$10*10^-6)/(2*10^-3*B382),2)</f>
        <v>20.270000000000003</v>
      </c>
      <c r="D38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82" s="34">
        <f>ROUNDUP(('Calculation Sheet'!$D$9*'Calculation Sheet'!$D$17*(0.5-('Calculation Sheet'!$D$18/'Calculation Sheet'!$D$9)+(0.5*(('Calculation Sheet'!$D$18^2)/('Calculation Sheet'!$D$9^2))))),2)</f>
        <v>1.84</v>
      </c>
      <c r="F382" s="34">
        <f>ROUNDUP(('Calculation Sheet'!$D$19*(LN('Calculation Sheet'!$D$9/'Calculation Sheet'!$D$20)-1+('Calculation Sheet'!$D$20/'Calculation Sheet'!$D$9))),2)</f>
        <v>3.53</v>
      </c>
      <c r="G382" s="36">
        <f>C382+IF(AND('Calculation Sheet'!$D$13="NO",OR('Calculation Sheet'!$D$14="Constant Resistance", 'Calculation Sheet'!$D$14="Constant Resistance + Current",'Calculation Sheet'!$D$14="Constant Resistance + Power", 'Calculation Sheet'!$D$14="Constant Resistance + Current + Power")),D382,0)+IF(AND('Calculation Sheet'!$D$13="NO",OR('Calculation Sheet'!$D$14="Constant Current", 'Calculation Sheet'!$D$14="Constant Resistance + Current",'Calculation Sheet'!$D$14="Constant Current + Power", 'Calculation Sheet'!$D$14="Constant Resistance + Current + Power")),E382,0)+IF(AND('Calculation Sheet'!$D$13="NO",OR('Calculation Sheet'!$D$14="Constant Power", 'Calculation Sheet'!$D$14="Constant Resistance + Power",'Calculation Sheet'!$D$14="Constant Current + Power", 'Calculation Sheet'!$D$14="Constant Resistance + Current + Power")),F382,0)</f>
        <v>20.270000000000003</v>
      </c>
      <c r="H382" s="34">
        <f>ROUND((12*'Calculation Sheet'!$D$24/(SQRT('SOA Verification'!B382*10^-3))),2)</f>
        <v>57.87</v>
      </c>
      <c r="I382" s="34">
        <f t="shared" si="10"/>
        <v>42.999999999999901</v>
      </c>
      <c r="K382" s="34">
        <f t="shared" si="11"/>
        <v>42.999999999999901</v>
      </c>
    </row>
    <row r="383" spans="2:11" x14ac:dyDescent="0.25">
      <c r="B383" s="34">
        <v>43.099999999999902</v>
      </c>
      <c r="C383" s="35">
        <f>ROUNDUP(('Calculation Sheet'!$D$9)^2*('Calculation Sheet'!$D$10*10^-6)/(2*10^-3*B383),2)</f>
        <v>20.220000000000002</v>
      </c>
      <c r="D38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83" s="34">
        <f>ROUNDUP(('Calculation Sheet'!$D$9*'Calculation Sheet'!$D$17*(0.5-('Calculation Sheet'!$D$18/'Calculation Sheet'!$D$9)+(0.5*(('Calculation Sheet'!$D$18^2)/('Calculation Sheet'!$D$9^2))))),2)</f>
        <v>1.84</v>
      </c>
      <c r="F383" s="34">
        <f>ROUNDUP(('Calculation Sheet'!$D$19*(LN('Calculation Sheet'!$D$9/'Calculation Sheet'!$D$20)-1+('Calculation Sheet'!$D$20/'Calculation Sheet'!$D$9))),2)</f>
        <v>3.53</v>
      </c>
      <c r="G383" s="36">
        <f>C383+IF(AND('Calculation Sheet'!$D$13="NO",OR('Calculation Sheet'!$D$14="Constant Resistance", 'Calculation Sheet'!$D$14="Constant Resistance + Current",'Calculation Sheet'!$D$14="Constant Resistance + Power", 'Calculation Sheet'!$D$14="Constant Resistance + Current + Power")),D383,0)+IF(AND('Calculation Sheet'!$D$13="NO",OR('Calculation Sheet'!$D$14="Constant Current", 'Calculation Sheet'!$D$14="Constant Resistance + Current",'Calculation Sheet'!$D$14="Constant Current + Power", 'Calculation Sheet'!$D$14="Constant Resistance + Current + Power")),E383,0)+IF(AND('Calculation Sheet'!$D$13="NO",OR('Calculation Sheet'!$D$14="Constant Power", 'Calculation Sheet'!$D$14="Constant Resistance + Power",'Calculation Sheet'!$D$14="Constant Current + Power", 'Calculation Sheet'!$D$14="Constant Resistance + Current + Power")),F383,0)</f>
        <v>20.220000000000002</v>
      </c>
      <c r="H383" s="34">
        <f>ROUND((12*'Calculation Sheet'!$D$24/(SQRT('SOA Verification'!B383*10^-3))),2)</f>
        <v>57.8</v>
      </c>
      <c r="I383" s="34">
        <f t="shared" si="10"/>
        <v>43.099999999999902</v>
      </c>
      <c r="K383" s="34">
        <f t="shared" si="11"/>
        <v>43.099999999999902</v>
      </c>
    </row>
    <row r="384" spans="2:11" x14ac:dyDescent="0.25">
      <c r="B384" s="34">
        <v>43.199999999999903</v>
      </c>
      <c r="C384" s="35">
        <f>ROUNDUP(('Calculation Sheet'!$D$9)^2*('Calculation Sheet'!$D$10*10^-6)/(2*10^-3*B384),2)</f>
        <v>20.170000000000002</v>
      </c>
      <c r="D38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84" s="34">
        <f>ROUNDUP(('Calculation Sheet'!$D$9*'Calculation Sheet'!$D$17*(0.5-('Calculation Sheet'!$D$18/'Calculation Sheet'!$D$9)+(0.5*(('Calculation Sheet'!$D$18^2)/('Calculation Sheet'!$D$9^2))))),2)</f>
        <v>1.84</v>
      </c>
      <c r="F384" s="34">
        <f>ROUNDUP(('Calculation Sheet'!$D$19*(LN('Calculation Sheet'!$D$9/'Calculation Sheet'!$D$20)-1+('Calculation Sheet'!$D$20/'Calculation Sheet'!$D$9))),2)</f>
        <v>3.53</v>
      </c>
      <c r="G384" s="36">
        <f>C384+IF(AND('Calculation Sheet'!$D$13="NO",OR('Calculation Sheet'!$D$14="Constant Resistance", 'Calculation Sheet'!$D$14="Constant Resistance + Current",'Calculation Sheet'!$D$14="Constant Resistance + Power", 'Calculation Sheet'!$D$14="Constant Resistance + Current + Power")),D384,0)+IF(AND('Calculation Sheet'!$D$13="NO",OR('Calculation Sheet'!$D$14="Constant Current", 'Calculation Sheet'!$D$14="Constant Resistance + Current",'Calculation Sheet'!$D$14="Constant Current + Power", 'Calculation Sheet'!$D$14="Constant Resistance + Current + Power")),E384,0)+IF(AND('Calculation Sheet'!$D$13="NO",OR('Calculation Sheet'!$D$14="Constant Power", 'Calculation Sheet'!$D$14="Constant Resistance + Power",'Calculation Sheet'!$D$14="Constant Current + Power", 'Calculation Sheet'!$D$14="Constant Resistance + Current + Power")),F384,0)</f>
        <v>20.170000000000002</v>
      </c>
      <c r="H384" s="34">
        <f>ROUND((12*'Calculation Sheet'!$D$24/(SQRT('SOA Verification'!B384*10^-3))),2)</f>
        <v>57.74</v>
      </c>
      <c r="I384" s="34">
        <f t="shared" si="10"/>
        <v>43.199999999999903</v>
      </c>
      <c r="K384" s="34">
        <f t="shared" si="11"/>
        <v>43.199999999999903</v>
      </c>
    </row>
    <row r="385" spans="2:11" x14ac:dyDescent="0.25">
      <c r="B385" s="34">
        <v>43.299999999999898</v>
      </c>
      <c r="C385" s="35">
        <f>ROUNDUP(('Calculation Sheet'!$D$9)^2*('Calculation Sheet'!$D$10*10^-6)/(2*10^-3*B385),2)</f>
        <v>20.130000000000003</v>
      </c>
      <c r="D38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85" s="34">
        <f>ROUNDUP(('Calculation Sheet'!$D$9*'Calculation Sheet'!$D$17*(0.5-('Calculation Sheet'!$D$18/'Calculation Sheet'!$D$9)+(0.5*(('Calculation Sheet'!$D$18^2)/('Calculation Sheet'!$D$9^2))))),2)</f>
        <v>1.84</v>
      </c>
      <c r="F385" s="34">
        <f>ROUNDUP(('Calculation Sheet'!$D$19*(LN('Calculation Sheet'!$D$9/'Calculation Sheet'!$D$20)-1+('Calculation Sheet'!$D$20/'Calculation Sheet'!$D$9))),2)</f>
        <v>3.53</v>
      </c>
      <c r="G385" s="36">
        <f>C385+IF(AND('Calculation Sheet'!$D$13="NO",OR('Calculation Sheet'!$D$14="Constant Resistance", 'Calculation Sheet'!$D$14="Constant Resistance + Current",'Calculation Sheet'!$D$14="Constant Resistance + Power", 'Calculation Sheet'!$D$14="Constant Resistance + Current + Power")),D385,0)+IF(AND('Calculation Sheet'!$D$13="NO",OR('Calculation Sheet'!$D$14="Constant Current", 'Calculation Sheet'!$D$14="Constant Resistance + Current",'Calculation Sheet'!$D$14="Constant Current + Power", 'Calculation Sheet'!$D$14="Constant Resistance + Current + Power")),E385,0)+IF(AND('Calculation Sheet'!$D$13="NO",OR('Calculation Sheet'!$D$14="Constant Power", 'Calculation Sheet'!$D$14="Constant Resistance + Power",'Calculation Sheet'!$D$14="Constant Current + Power", 'Calculation Sheet'!$D$14="Constant Resistance + Current + Power")),F385,0)</f>
        <v>20.130000000000003</v>
      </c>
      <c r="H385" s="34">
        <f>ROUND((12*'Calculation Sheet'!$D$24/(SQRT('SOA Verification'!B385*10^-3))),2)</f>
        <v>57.67</v>
      </c>
      <c r="I385" s="34">
        <f t="shared" si="10"/>
        <v>43.299999999999898</v>
      </c>
      <c r="K385" s="34">
        <f t="shared" si="11"/>
        <v>43.299999999999898</v>
      </c>
    </row>
    <row r="386" spans="2:11" x14ac:dyDescent="0.25">
      <c r="B386" s="34">
        <v>43.399999999999899</v>
      </c>
      <c r="C386" s="35">
        <f>ROUNDUP(('Calculation Sheet'!$D$9)^2*('Calculation Sheet'!$D$10*10^-6)/(2*10^-3*B386),2)</f>
        <v>20.080000000000002</v>
      </c>
      <c r="D38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86" s="34">
        <f>ROUNDUP(('Calculation Sheet'!$D$9*'Calculation Sheet'!$D$17*(0.5-('Calculation Sheet'!$D$18/'Calculation Sheet'!$D$9)+(0.5*(('Calculation Sheet'!$D$18^2)/('Calculation Sheet'!$D$9^2))))),2)</f>
        <v>1.84</v>
      </c>
      <c r="F386" s="34">
        <f>ROUNDUP(('Calculation Sheet'!$D$19*(LN('Calculation Sheet'!$D$9/'Calculation Sheet'!$D$20)-1+('Calculation Sheet'!$D$20/'Calculation Sheet'!$D$9))),2)</f>
        <v>3.53</v>
      </c>
      <c r="G386" s="36">
        <f>C386+IF(AND('Calculation Sheet'!$D$13="NO",OR('Calculation Sheet'!$D$14="Constant Resistance", 'Calculation Sheet'!$D$14="Constant Resistance + Current",'Calculation Sheet'!$D$14="Constant Resistance + Power", 'Calculation Sheet'!$D$14="Constant Resistance + Current + Power")),D386,0)+IF(AND('Calculation Sheet'!$D$13="NO",OR('Calculation Sheet'!$D$14="Constant Current", 'Calculation Sheet'!$D$14="Constant Resistance + Current",'Calculation Sheet'!$D$14="Constant Current + Power", 'Calculation Sheet'!$D$14="Constant Resistance + Current + Power")),E386,0)+IF(AND('Calculation Sheet'!$D$13="NO",OR('Calculation Sheet'!$D$14="Constant Power", 'Calculation Sheet'!$D$14="Constant Resistance + Power",'Calculation Sheet'!$D$14="Constant Current + Power", 'Calculation Sheet'!$D$14="Constant Resistance + Current + Power")),F386,0)</f>
        <v>20.080000000000002</v>
      </c>
      <c r="H386" s="34">
        <f>ROUND((12*'Calculation Sheet'!$D$24/(SQRT('SOA Verification'!B386*10^-3))),2)</f>
        <v>57.6</v>
      </c>
      <c r="I386" s="34">
        <f t="shared" si="10"/>
        <v>43.399999999999899</v>
      </c>
      <c r="K386" s="34">
        <f t="shared" si="11"/>
        <v>43.399999999999899</v>
      </c>
    </row>
    <row r="387" spans="2:11" x14ac:dyDescent="0.25">
      <c r="B387" s="34">
        <v>43.499999999999901</v>
      </c>
      <c r="C387" s="35">
        <f>ROUNDUP(('Calculation Sheet'!$D$9)^2*('Calculation Sheet'!$D$10*10^-6)/(2*10^-3*B387),2)</f>
        <v>20.03</v>
      </c>
      <c r="D38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87" s="34">
        <f>ROUNDUP(('Calculation Sheet'!$D$9*'Calculation Sheet'!$D$17*(0.5-('Calculation Sheet'!$D$18/'Calculation Sheet'!$D$9)+(0.5*(('Calculation Sheet'!$D$18^2)/('Calculation Sheet'!$D$9^2))))),2)</f>
        <v>1.84</v>
      </c>
      <c r="F387" s="34">
        <f>ROUNDUP(('Calculation Sheet'!$D$19*(LN('Calculation Sheet'!$D$9/'Calculation Sheet'!$D$20)-1+('Calculation Sheet'!$D$20/'Calculation Sheet'!$D$9))),2)</f>
        <v>3.53</v>
      </c>
      <c r="G387" s="36">
        <f>C387+IF(AND('Calculation Sheet'!$D$13="NO",OR('Calculation Sheet'!$D$14="Constant Resistance", 'Calculation Sheet'!$D$14="Constant Resistance + Current",'Calculation Sheet'!$D$14="Constant Resistance + Power", 'Calculation Sheet'!$D$14="Constant Resistance + Current + Power")),D387,0)+IF(AND('Calculation Sheet'!$D$13="NO",OR('Calculation Sheet'!$D$14="Constant Current", 'Calculation Sheet'!$D$14="Constant Resistance + Current",'Calculation Sheet'!$D$14="Constant Current + Power", 'Calculation Sheet'!$D$14="Constant Resistance + Current + Power")),E387,0)+IF(AND('Calculation Sheet'!$D$13="NO",OR('Calculation Sheet'!$D$14="Constant Power", 'Calculation Sheet'!$D$14="Constant Resistance + Power",'Calculation Sheet'!$D$14="Constant Current + Power", 'Calculation Sheet'!$D$14="Constant Resistance + Current + Power")),F387,0)</f>
        <v>20.03</v>
      </c>
      <c r="H387" s="34">
        <f>ROUND((12*'Calculation Sheet'!$D$24/(SQRT('SOA Verification'!B387*10^-3))),2)</f>
        <v>57.54</v>
      </c>
      <c r="I387" s="34">
        <f t="shared" ref="I387:I450" si="12">IF(G387&lt;H387,B387,5)</f>
        <v>43.499999999999901</v>
      </c>
      <c r="K387" s="34">
        <f t="shared" ref="K387:K450" si="13">IF(H387&gt;G387,B387,120)</f>
        <v>43.499999999999901</v>
      </c>
    </row>
    <row r="388" spans="2:11" x14ac:dyDescent="0.25">
      <c r="B388" s="34">
        <v>43.599999999999902</v>
      </c>
      <c r="C388" s="35">
        <f>ROUNDUP(('Calculation Sheet'!$D$9)^2*('Calculation Sheet'!$D$10*10^-6)/(2*10^-3*B388),2)</f>
        <v>19.990000000000002</v>
      </c>
      <c r="D38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88" s="34">
        <f>ROUNDUP(('Calculation Sheet'!$D$9*'Calculation Sheet'!$D$17*(0.5-('Calculation Sheet'!$D$18/'Calculation Sheet'!$D$9)+(0.5*(('Calculation Sheet'!$D$18^2)/('Calculation Sheet'!$D$9^2))))),2)</f>
        <v>1.84</v>
      </c>
      <c r="F388" s="34">
        <f>ROUNDUP(('Calculation Sheet'!$D$19*(LN('Calculation Sheet'!$D$9/'Calculation Sheet'!$D$20)-1+('Calculation Sheet'!$D$20/'Calculation Sheet'!$D$9))),2)</f>
        <v>3.53</v>
      </c>
      <c r="G388" s="36">
        <f>C388+IF(AND('Calculation Sheet'!$D$13="NO",OR('Calculation Sheet'!$D$14="Constant Resistance", 'Calculation Sheet'!$D$14="Constant Resistance + Current",'Calculation Sheet'!$D$14="Constant Resistance + Power", 'Calculation Sheet'!$D$14="Constant Resistance + Current + Power")),D388,0)+IF(AND('Calculation Sheet'!$D$13="NO",OR('Calculation Sheet'!$D$14="Constant Current", 'Calculation Sheet'!$D$14="Constant Resistance + Current",'Calculation Sheet'!$D$14="Constant Current + Power", 'Calculation Sheet'!$D$14="Constant Resistance + Current + Power")),E388,0)+IF(AND('Calculation Sheet'!$D$13="NO",OR('Calculation Sheet'!$D$14="Constant Power", 'Calculation Sheet'!$D$14="Constant Resistance + Power",'Calculation Sheet'!$D$14="Constant Current + Power", 'Calculation Sheet'!$D$14="Constant Resistance + Current + Power")),F388,0)</f>
        <v>19.990000000000002</v>
      </c>
      <c r="H388" s="34">
        <f>ROUND((12*'Calculation Sheet'!$D$24/(SQRT('SOA Verification'!B388*10^-3))),2)</f>
        <v>57.47</v>
      </c>
      <c r="I388" s="34">
        <f t="shared" si="12"/>
        <v>43.599999999999902</v>
      </c>
      <c r="K388" s="34">
        <f t="shared" si="13"/>
        <v>43.599999999999902</v>
      </c>
    </row>
    <row r="389" spans="2:11" x14ac:dyDescent="0.25">
      <c r="B389" s="34">
        <v>43.699999999999903</v>
      </c>
      <c r="C389" s="35">
        <f>ROUNDUP(('Calculation Sheet'!$D$9)^2*('Calculation Sheet'!$D$10*10^-6)/(2*10^-3*B389),2)</f>
        <v>19.940000000000001</v>
      </c>
      <c r="D38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89" s="34">
        <f>ROUNDUP(('Calculation Sheet'!$D$9*'Calculation Sheet'!$D$17*(0.5-('Calculation Sheet'!$D$18/'Calculation Sheet'!$D$9)+(0.5*(('Calculation Sheet'!$D$18^2)/('Calculation Sheet'!$D$9^2))))),2)</f>
        <v>1.84</v>
      </c>
      <c r="F389" s="34">
        <f>ROUNDUP(('Calculation Sheet'!$D$19*(LN('Calculation Sheet'!$D$9/'Calculation Sheet'!$D$20)-1+('Calculation Sheet'!$D$20/'Calculation Sheet'!$D$9))),2)</f>
        <v>3.53</v>
      </c>
      <c r="G389" s="36">
        <f>C389+IF(AND('Calculation Sheet'!$D$13="NO",OR('Calculation Sheet'!$D$14="Constant Resistance", 'Calculation Sheet'!$D$14="Constant Resistance + Current",'Calculation Sheet'!$D$14="Constant Resistance + Power", 'Calculation Sheet'!$D$14="Constant Resistance + Current + Power")),D389,0)+IF(AND('Calculation Sheet'!$D$13="NO",OR('Calculation Sheet'!$D$14="Constant Current", 'Calculation Sheet'!$D$14="Constant Resistance + Current",'Calculation Sheet'!$D$14="Constant Current + Power", 'Calculation Sheet'!$D$14="Constant Resistance + Current + Power")),E389,0)+IF(AND('Calculation Sheet'!$D$13="NO",OR('Calculation Sheet'!$D$14="Constant Power", 'Calculation Sheet'!$D$14="Constant Resistance + Power",'Calculation Sheet'!$D$14="Constant Current + Power", 'Calculation Sheet'!$D$14="Constant Resistance + Current + Power")),F389,0)</f>
        <v>19.940000000000001</v>
      </c>
      <c r="H389" s="34">
        <f>ROUND((12*'Calculation Sheet'!$D$24/(SQRT('SOA Verification'!B389*10^-3))),2)</f>
        <v>57.4</v>
      </c>
      <c r="I389" s="34">
        <f t="shared" si="12"/>
        <v>43.699999999999903</v>
      </c>
      <c r="K389" s="34">
        <f t="shared" si="13"/>
        <v>43.699999999999903</v>
      </c>
    </row>
    <row r="390" spans="2:11" x14ac:dyDescent="0.25">
      <c r="B390" s="34">
        <v>43.799999999999898</v>
      </c>
      <c r="C390" s="35">
        <f>ROUNDUP(('Calculation Sheet'!$D$9)^2*('Calculation Sheet'!$D$10*10^-6)/(2*10^-3*B390),2)</f>
        <v>19.900000000000002</v>
      </c>
      <c r="D39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90" s="34">
        <f>ROUNDUP(('Calculation Sheet'!$D$9*'Calculation Sheet'!$D$17*(0.5-('Calculation Sheet'!$D$18/'Calculation Sheet'!$D$9)+(0.5*(('Calculation Sheet'!$D$18^2)/('Calculation Sheet'!$D$9^2))))),2)</f>
        <v>1.84</v>
      </c>
      <c r="F390" s="34">
        <f>ROUNDUP(('Calculation Sheet'!$D$19*(LN('Calculation Sheet'!$D$9/'Calculation Sheet'!$D$20)-1+('Calculation Sheet'!$D$20/'Calculation Sheet'!$D$9))),2)</f>
        <v>3.53</v>
      </c>
      <c r="G390" s="36">
        <f>C390+IF(AND('Calculation Sheet'!$D$13="NO",OR('Calculation Sheet'!$D$14="Constant Resistance", 'Calculation Sheet'!$D$14="Constant Resistance + Current",'Calculation Sheet'!$D$14="Constant Resistance + Power", 'Calculation Sheet'!$D$14="Constant Resistance + Current + Power")),D390,0)+IF(AND('Calculation Sheet'!$D$13="NO",OR('Calculation Sheet'!$D$14="Constant Current", 'Calculation Sheet'!$D$14="Constant Resistance + Current",'Calculation Sheet'!$D$14="Constant Current + Power", 'Calculation Sheet'!$D$14="Constant Resistance + Current + Power")),E390,0)+IF(AND('Calculation Sheet'!$D$13="NO",OR('Calculation Sheet'!$D$14="Constant Power", 'Calculation Sheet'!$D$14="Constant Resistance + Power",'Calculation Sheet'!$D$14="Constant Current + Power", 'Calculation Sheet'!$D$14="Constant Resistance + Current + Power")),F390,0)</f>
        <v>19.900000000000002</v>
      </c>
      <c r="H390" s="34">
        <f>ROUND((12*'Calculation Sheet'!$D$24/(SQRT('SOA Verification'!B390*10^-3))),2)</f>
        <v>57.34</v>
      </c>
      <c r="I390" s="34">
        <f t="shared" si="12"/>
        <v>43.799999999999898</v>
      </c>
      <c r="K390" s="34">
        <f t="shared" si="13"/>
        <v>43.799999999999898</v>
      </c>
    </row>
    <row r="391" spans="2:11" x14ac:dyDescent="0.25">
      <c r="B391" s="34">
        <v>43.899999999999899</v>
      </c>
      <c r="C391" s="35">
        <f>ROUNDUP(('Calculation Sheet'!$D$9)^2*('Calculation Sheet'!$D$10*10^-6)/(2*10^-3*B391),2)</f>
        <v>19.850000000000001</v>
      </c>
      <c r="D39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91" s="34">
        <f>ROUNDUP(('Calculation Sheet'!$D$9*'Calculation Sheet'!$D$17*(0.5-('Calculation Sheet'!$D$18/'Calculation Sheet'!$D$9)+(0.5*(('Calculation Sheet'!$D$18^2)/('Calculation Sheet'!$D$9^2))))),2)</f>
        <v>1.84</v>
      </c>
      <c r="F391" s="34">
        <f>ROUNDUP(('Calculation Sheet'!$D$19*(LN('Calculation Sheet'!$D$9/'Calculation Sheet'!$D$20)-1+('Calculation Sheet'!$D$20/'Calculation Sheet'!$D$9))),2)</f>
        <v>3.53</v>
      </c>
      <c r="G391" s="36">
        <f>C391+IF(AND('Calculation Sheet'!$D$13="NO",OR('Calculation Sheet'!$D$14="Constant Resistance", 'Calculation Sheet'!$D$14="Constant Resistance + Current",'Calculation Sheet'!$D$14="Constant Resistance + Power", 'Calculation Sheet'!$D$14="Constant Resistance + Current + Power")),D391,0)+IF(AND('Calculation Sheet'!$D$13="NO",OR('Calculation Sheet'!$D$14="Constant Current", 'Calculation Sheet'!$D$14="Constant Resistance + Current",'Calculation Sheet'!$D$14="Constant Current + Power", 'Calculation Sheet'!$D$14="Constant Resistance + Current + Power")),E391,0)+IF(AND('Calculation Sheet'!$D$13="NO",OR('Calculation Sheet'!$D$14="Constant Power", 'Calculation Sheet'!$D$14="Constant Resistance + Power",'Calculation Sheet'!$D$14="Constant Current + Power", 'Calculation Sheet'!$D$14="Constant Resistance + Current + Power")),F391,0)</f>
        <v>19.850000000000001</v>
      </c>
      <c r="H391" s="34">
        <f>ROUND((12*'Calculation Sheet'!$D$24/(SQRT('SOA Verification'!B391*10^-3))),2)</f>
        <v>57.27</v>
      </c>
      <c r="I391" s="34">
        <f t="shared" si="12"/>
        <v>43.899999999999899</v>
      </c>
      <c r="K391" s="34">
        <f t="shared" si="13"/>
        <v>43.899999999999899</v>
      </c>
    </row>
    <row r="392" spans="2:11" x14ac:dyDescent="0.25">
      <c r="B392" s="34">
        <v>43.999999999999901</v>
      </c>
      <c r="C392" s="35">
        <f>ROUNDUP(('Calculation Sheet'!$D$9)^2*('Calculation Sheet'!$D$10*10^-6)/(2*10^-3*B392),2)</f>
        <v>19.8</v>
      </c>
      <c r="D39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92" s="34">
        <f>ROUNDUP(('Calculation Sheet'!$D$9*'Calculation Sheet'!$D$17*(0.5-('Calculation Sheet'!$D$18/'Calculation Sheet'!$D$9)+(0.5*(('Calculation Sheet'!$D$18^2)/('Calculation Sheet'!$D$9^2))))),2)</f>
        <v>1.84</v>
      </c>
      <c r="F392" s="34">
        <f>ROUNDUP(('Calculation Sheet'!$D$19*(LN('Calculation Sheet'!$D$9/'Calculation Sheet'!$D$20)-1+('Calculation Sheet'!$D$20/'Calculation Sheet'!$D$9))),2)</f>
        <v>3.53</v>
      </c>
      <c r="G392" s="36">
        <f>C392+IF(AND('Calculation Sheet'!$D$13="NO",OR('Calculation Sheet'!$D$14="Constant Resistance", 'Calculation Sheet'!$D$14="Constant Resistance + Current",'Calculation Sheet'!$D$14="Constant Resistance + Power", 'Calculation Sheet'!$D$14="Constant Resistance + Current + Power")),D392,0)+IF(AND('Calculation Sheet'!$D$13="NO",OR('Calculation Sheet'!$D$14="Constant Current", 'Calculation Sheet'!$D$14="Constant Resistance + Current",'Calculation Sheet'!$D$14="Constant Current + Power", 'Calculation Sheet'!$D$14="Constant Resistance + Current + Power")),E392,0)+IF(AND('Calculation Sheet'!$D$13="NO",OR('Calculation Sheet'!$D$14="Constant Power", 'Calculation Sheet'!$D$14="Constant Resistance + Power",'Calculation Sheet'!$D$14="Constant Current + Power", 'Calculation Sheet'!$D$14="Constant Resistance + Current + Power")),F392,0)</f>
        <v>19.8</v>
      </c>
      <c r="H392" s="34">
        <f>ROUND((12*'Calculation Sheet'!$D$24/(SQRT('SOA Verification'!B392*10^-3))),2)</f>
        <v>57.21</v>
      </c>
      <c r="I392" s="34">
        <f t="shared" si="12"/>
        <v>43.999999999999901</v>
      </c>
      <c r="K392" s="34">
        <f t="shared" si="13"/>
        <v>43.999999999999901</v>
      </c>
    </row>
    <row r="393" spans="2:11" x14ac:dyDescent="0.25">
      <c r="B393" s="34">
        <v>44.099999999999902</v>
      </c>
      <c r="C393" s="35">
        <f>ROUNDUP(('Calculation Sheet'!$D$9)^2*('Calculation Sheet'!$D$10*10^-6)/(2*10^-3*B393),2)</f>
        <v>19.760000000000002</v>
      </c>
      <c r="D39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93" s="34">
        <f>ROUNDUP(('Calculation Sheet'!$D$9*'Calculation Sheet'!$D$17*(0.5-('Calculation Sheet'!$D$18/'Calculation Sheet'!$D$9)+(0.5*(('Calculation Sheet'!$D$18^2)/('Calculation Sheet'!$D$9^2))))),2)</f>
        <v>1.84</v>
      </c>
      <c r="F393" s="34">
        <f>ROUNDUP(('Calculation Sheet'!$D$19*(LN('Calculation Sheet'!$D$9/'Calculation Sheet'!$D$20)-1+('Calculation Sheet'!$D$20/'Calculation Sheet'!$D$9))),2)</f>
        <v>3.53</v>
      </c>
      <c r="G393" s="36">
        <f>C393+IF(AND('Calculation Sheet'!$D$13="NO",OR('Calculation Sheet'!$D$14="Constant Resistance", 'Calculation Sheet'!$D$14="Constant Resistance + Current",'Calculation Sheet'!$D$14="Constant Resistance + Power", 'Calculation Sheet'!$D$14="Constant Resistance + Current + Power")),D393,0)+IF(AND('Calculation Sheet'!$D$13="NO",OR('Calculation Sheet'!$D$14="Constant Current", 'Calculation Sheet'!$D$14="Constant Resistance + Current",'Calculation Sheet'!$D$14="Constant Current + Power", 'Calculation Sheet'!$D$14="Constant Resistance + Current + Power")),E393,0)+IF(AND('Calculation Sheet'!$D$13="NO",OR('Calculation Sheet'!$D$14="Constant Power", 'Calculation Sheet'!$D$14="Constant Resistance + Power",'Calculation Sheet'!$D$14="Constant Current + Power", 'Calculation Sheet'!$D$14="Constant Resistance + Current + Power")),F393,0)</f>
        <v>19.760000000000002</v>
      </c>
      <c r="H393" s="34">
        <f>ROUND((12*'Calculation Sheet'!$D$24/(SQRT('SOA Verification'!B393*10^-3))),2)</f>
        <v>57.14</v>
      </c>
      <c r="I393" s="34">
        <f t="shared" si="12"/>
        <v>44.099999999999902</v>
      </c>
      <c r="K393" s="34">
        <f t="shared" si="13"/>
        <v>44.099999999999902</v>
      </c>
    </row>
    <row r="394" spans="2:11" x14ac:dyDescent="0.25">
      <c r="B394" s="34">
        <v>44.199999999999903</v>
      </c>
      <c r="C394" s="35">
        <f>ROUNDUP(('Calculation Sheet'!$D$9)^2*('Calculation Sheet'!$D$10*10^-6)/(2*10^-3*B394),2)</f>
        <v>19.720000000000002</v>
      </c>
      <c r="D39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94" s="34">
        <f>ROUNDUP(('Calculation Sheet'!$D$9*'Calculation Sheet'!$D$17*(0.5-('Calculation Sheet'!$D$18/'Calculation Sheet'!$D$9)+(0.5*(('Calculation Sheet'!$D$18^2)/('Calculation Sheet'!$D$9^2))))),2)</f>
        <v>1.84</v>
      </c>
      <c r="F394" s="34">
        <f>ROUNDUP(('Calculation Sheet'!$D$19*(LN('Calculation Sheet'!$D$9/'Calculation Sheet'!$D$20)-1+('Calculation Sheet'!$D$20/'Calculation Sheet'!$D$9))),2)</f>
        <v>3.53</v>
      </c>
      <c r="G394" s="36">
        <f>C394+IF(AND('Calculation Sheet'!$D$13="NO",OR('Calculation Sheet'!$D$14="Constant Resistance", 'Calculation Sheet'!$D$14="Constant Resistance + Current",'Calculation Sheet'!$D$14="Constant Resistance + Power", 'Calculation Sheet'!$D$14="Constant Resistance + Current + Power")),D394,0)+IF(AND('Calculation Sheet'!$D$13="NO",OR('Calculation Sheet'!$D$14="Constant Current", 'Calculation Sheet'!$D$14="Constant Resistance + Current",'Calculation Sheet'!$D$14="Constant Current + Power", 'Calculation Sheet'!$D$14="Constant Resistance + Current + Power")),E394,0)+IF(AND('Calculation Sheet'!$D$13="NO",OR('Calculation Sheet'!$D$14="Constant Power", 'Calculation Sheet'!$D$14="Constant Resistance + Power",'Calculation Sheet'!$D$14="Constant Current + Power", 'Calculation Sheet'!$D$14="Constant Resistance + Current + Power")),F394,0)</f>
        <v>19.720000000000002</v>
      </c>
      <c r="H394" s="34">
        <f>ROUND((12*'Calculation Sheet'!$D$24/(SQRT('SOA Verification'!B394*10^-3))),2)</f>
        <v>57.08</v>
      </c>
      <c r="I394" s="34">
        <f t="shared" si="12"/>
        <v>44.199999999999903</v>
      </c>
      <c r="K394" s="34">
        <f t="shared" si="13"/>
        <v>44.199999999999903</v>
      </c>
    </row>
    <row r="395" spans="2:11" x14ac:dyDescent="0.25">
      <c r="B395" s="34">
        <v>44.299999999999898</v>
      </c>
      <c r="C395" s="35">
        <f>ROUNDUP(('Calculation Sheet'!$D$9)^2*('Calculation Sheet'!$D$10*10^-6)/(2*10^-3*B395),2)</f>
        <v>19.670000000000002</v>
      </c>
      <c r="D39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95" s="34">
        <f>ROUNDUP(('Calculation Sheet'!$D$9*'Calculation Sheet'!$D$17*(0.5-('Calculation Sheet'!$D$18/'Calculation Sheet'!$D$9)+(0.5*(('Calculation Sheet'!$D$18^2)/('Calculation Sheet'!$D$9^2))))),2)</f>
        <v>1.84</v>
      </c>
      <c r="F395" s="34">
        <f>ROUNDUP(('Calculation Sheet'!$D$19*(LN('Calculation Sheet'!$D$9/'Calculation Sheet'!$D$20)-1+('Calculation Sheet'!$D$20/'Calculation Sheet'!$D$9))),2)</f>
        <v>3.53</v>
      </c>
      <c r="G395" s="36">
        <f>C395+IF(AND('Calculation Sheet'!$D$13="NO",OR('Calculation Sheet'!$D$14="Constant Resistance", 'Calculation Sheet'!$D$14="Constant Resistance + Current",'Calculation Sheet'!$D$14="Constant Resistance + Power", 'Calculation Sheet'!$D$14="Constant Resistance + Current + Power")),D395,0)+IF(AND('Calculation Sheet'!$D$13="NO",OR('Calculation Sheet'!$D$14="Constant Current", 'Calculation Sheet'!$D$14="Constant Resistance + Current",'Calculation Sheet'!$D$14="Constant Current + Power", 'Calculation Sheet'!$D$14="Constant Resistance + Current + Power")),E395,0)+IF(AND('Calculation Sheet'!$D$13="NO",OR('Calculation Sheet'!$D$14="Constant Power", 'Calculation Sheet'!$D$14="Constant Resistance + Power",'Calculation Sheet'!$D$14="Constant Current + Power", 'Calculation Sheet'!$D$14="Constant Resistance + Current + Power")),F395,0)</f>
        <v>19.670000000000002</v>
      </c>
      <c r="H395" s="34">
        <f>ROUND((12*'Calculation Sheet'!$D$24/(SQRT('SOA Verification'!B395*10^-3))),2)</f>
        <v>57.01</v>
      </c>
      <c r="I395" s="34">
        <f t="shared" si="12"/>
        <v>44.299999999999898</v>
      </c>
      <c r="K395" s="34">
        <f t="shared" si="13"/>
        <v>44.299999999999898</v>
      </c>
    </row>
    <row r="396" spans="2:11" x14ac:dyDescent="0.25">
      <c r="B396" s="34">
        <v>44.399999999999899</v>
      </c>
      <c r="C396" s="35">
        <f>ROUNDUP(('Calculation Sheet'!$D$9)^2*('Calculation Sheet'!$D$10*10^-6)/(2*10^-3*B396),2)</f>
        <v>19.630000000000003</v>
      </c>
      <c r="D39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96" s="34">
        <f>ROUNDUP(('Calculation Sheet'!$D$9*'Calculation Sheet'!$D$17*(0.5-('Calculation Sheet'!$D$18/'Calculation Sheet'!$D$9)+(0.5*(('Calculation Sheet'!$D$18^2)/('Calculation Sheet'!$D$9^2))))),2)</f>
        <v>1.84</v>
      </c>
      <c r="F396" s="34">
        <f>ROUNDUP(('Calculation Sheet'!$D$19*(LN('Calculation Sheet'!$D$9/'Calculation Sheet'!$D$20)-1+('Calculation Sheet'!$D$20/'Calculation Sheet'!$D$9))),2)</f>
        <v>3.53</v>
      </c>
      <c r="G396" s="36">
        <f>C396+IF(AND('Calculation Sheet'!$D$13="NO",OR('Calculation Sheet'!$D$14="Constant Resistance", 'Calculation Sheet'!$D$14="Constant Resistance + Current",'Calculation Sheet'!$D$14="Constant Resistance + Power", 'Calculation Sheet'!$D$14="Constant Resistance + Current + Power")),D396,0)+IF(AND('Calculation Sheet'!$D$13="NO",OR('Calculation Sheet'!$D$14="Constant Current", 'Calculation Sheet'!$D$14="Constant Resistance + Current",'Calculation Sheet'!$D$14="Constant Current + Power", 'Calculation Sheet'!$D$14="Constant Resistance + Current + Power")),E396,0)+IF(AND('Calculation Sheet'!$D$13="NO",OR('Calculation Sheet'!$D$14="Constant Power", 'Calculation Sheet'!$D$14="Constant Resistance + Power",'Calculation Sheet'!$D$14="Constant Current + Power", 'Calculation Sheet'!$D$14="Constant Resistance + Current + Power")),F396,0)</f>
        <v>19.630000000000003</v>
      </c>
      <c r="H396" s="34">
        <f>ROUND((12*'Calculation Sheet'!$D$24/(SQRT('SOA Verification'!B396*10^-3))),2)</f>
        <v>56.95</v>
      </c>
      <c r="I396" s="34">
        <f t="shared" si="12"/>
        <v>44.399999999999899</v>
      </c>
      <c r="K396" s="34">
        <f t="shared" si="13"/>
        <v>44.399999999999899</v>
      </c>
    </row>
    <row r="397" spans="2:11" x14ac:dyDescent="0.25">
      <c r="B397" s="34">
        <v>44.499999999999901</v>
      </c>
      <c r="C397" s="35">
        <f>ROUNDUP(('Calculation Sheet'!$D$9)^2*('Calculation Sheet'!$D$10*10^-6)/(2*10^-3*B397),2)</f>
        <v>19.580000000000002</v>
      </c>
      <c r="D39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97" s="34">
        <f>ROUNDUP(('Calculation Sheet'!$D$9*'Calculation Sheet'!$D$17*(0.5-('Calculation Sheet'!$D$18/'Calculation Sheet'!$D$9)+(0.5*(('Calculation Sheet'!$D$18^2)/('Calculation Sheet'!$D$9^2))))),2)</f>
        <v>1.84</v>
      </c>
      <c r="F397" s="34">
        <f>ROUNDUP(('Calculation Sheet'!$D$19*(LN('Calculation Sheet'!$D$9/'Calculation Sheet'!$D$20)-1+('Calculation Sheet'!$D$20/'Calculation Sheet'!$D$9))),2)</f>
        <v>3.53</v>
      </c>
      <c r="G397" s="36">
        <f>C397+IF(AND('Calculation Sheet'!$D$13="NO",OR('Calculation Sheet'!$D$14="Constant Resistance", 'Calculation Sheet'!$D$14="Constant Resistance + Current",'Calculation Sheet'!$D$14="Constant Resistance + Power", 'Calculation Sheet'!$D$14="Constant Resistance + Current + Power")),D397,0)+IF(AND('Calculation Sheet'!$D$13="NO",OR('Calculation Sheet'!$D$14="Constant Current", 'Calculation Sheet'!$D$14="Constant Resistance + Current",'Calculation Sheet'!$D$14="Constant Current + Power", 'Calculation Sheet'!$D$14="Constant Resistance + Current + Power")),E397,0)+IF(AND('Calculation Sheet'!$D$13="NO",OR('Calculation Sheet'!$D$14="Constant Power", 'Calculation Sheet'!$D$14="Constant Resistance + Power",'Calculation Sheet'!$D$14="Constant Current + Power", 'Calculation Sheet'!$D$14="Constant Resistance + Current + Power")),F397,0)</f>
        <v>19.580000000000002</v>
      </c>
      <c r="H397" s="34">
        <f>ROUND((12*'Calculation Sheet'!$D$24/(SQRT('SOA Verification'!B397*10^-3))),2)</f>
        <v>56.89</v>
      </c>
      <c r="I397" s="34">
        <f t="shared" si="12"/>
        <v>44.499999999999901</v>
      </c>
      <c r="K397" s="34">
        <f t="shared" si="13"/>
        <v>44.499999999999901</v>
      </c>
    </row>
    <row r="398" spans="2:11" x14ac:dyDescent="0.25">
      <c r="B398" s="34">
        <v>44.599999999999902</v>
      </c>
      <c r="C398" s="35">
        <f>ROUNDUP(('Calculation Sheet'!$D$9)^2*('Calculation Sheet'!$D$10*10^-6)/(2*10^-3*B398),2)</f>
        <v>19.540000000000003</v>
      </c>
      <c r="D39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98" s="34">
        <f>ROUNDUP(('Calculation Sheet'!$D$9*'Calculation Sheet'!$D$17*(0.5-('Calculation Sheet'!$D$18/'Calculation Sheet'!$D$9)+(0.5*(('Calculation Sheet'!$D$18^2)/('Calculation Sheet'!$D$9^2))))),2)</f>
        <v>1.84</v>
      </c>
      <c r="F398" s="34">
        <f>ROUNDUP(('Calculation Sheet'!$D$19*(LN('Calculation Sheet'!$D$9/'Calculation Sheet'!$D$20)-1+('Calculation Sheet'!$D$20/'Calculation Sheet'!$D$9))),2)</f>
        <v>3.53</v>
      </c>
      <c r="G398" s="36">
        <f>C398+IF(AND('Calculation Sheet'!$D$13="NO",OR('Calculation Sheet'!$D$14="Constant Resistance", 'Calculation Sheet'!$D$14="Constant Resistance + Current",'Calculation Sheet'!$D$14="Constant Resistance + Power", 'Calculation Sheet'!$D$14="Constant Resistance + Current + Power")),D398,0)+IF(AND('Calculation Sheet'!$D$13="NO",OR('Calculation Sheet'!$D$14="Constant Current", 'Calculation Sheet'!$D$14="Constant Resistance + Current",'Calculation Sheet'!$D$14="Constant Current + Power", 'Calculation Sheet'!$D$14="Constant Resistance + Current + Power")),E398,0)+IF(AND('Calculation Sheet'!$D$13="NO",OR('Calculation Sheet'!$D$14="Constant Power", 'Calculation Sheet'!$D$14="Constant Resistance + Power",'Calculation Sheet'!$D$14="Constant Current + Power", 'Calculation Sheet'!$D$14="Constant Resistance + Current + Power")),F398,0)</f>
        <v>19.540000000000003</v>
      </c>
      <c r="H398" s="34">
        <f>ROUND((12*'Calculation Sheet'!$D$24/(SQRT('SOA Verification'!B398*10^-3))),2)</f>
        <v>56.82</v>
      </c>
      <c r="I398" s="34">
        <f t="shared" si="12"/>
        <v>44.599999999999902</v>
      </c>
      <c r="K398" s="34">
        <f t="shared" si="13"/>
        <v>44.599999999999902</v>
      </c>
    </row>
    <row r="399" spans="2:11" x14ac:dyDescent="0.25">
      <c r="B399" s="34">
        <v>44.699999999999903</v>
      </c>
      <c r="C399" s="35">
        <f>ROUNDUP(('Calculation Sheet'!$D$9)^2*('Calculation Sheet'!$D$10*10^-6)/(2*10^-3*B399),2)</f>
        <v>19.490000000000002</v>
      </c>
      <c r="D39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399" s="34">
        <f>ROUNDUP(('Calculation Sheet'!$D$9*'Calculation Sheet'!$D$17*(0.5-('Calculation Sheet'!$D$18/'Calculation Sheet'!$D$9)+(0.5*(('Calculation Sheet'!$D$18^2)/('Calculation Sheet'!$D$9^2))))),2)</f>
        <v>1.84</v>
      </c>
      <c r="F399" s="34">
        <f>ROUNDUP(('Calculation Sheet'!$D$19*(LN('Calculation Sheet'!$D$9/'Calculation Sheet'!$D$20)-1+('Calculation Sheet'!$D$20/'Calculation Sheet'!$D$9))),2)</f>
        <v>3.53</v>
      </c>
      <c r="G399" s="36">
        <f>C399+IF(AND('Calculation Sheet'!$D$13="NO",OR('Calculation Sheet'!$D$14="Constant Resistance", 'Calculation Sheet'!$D$14="Constant Resistance + Current",'Calculation Sheet'!$D$14="Constant Resistance + Power", 'Calculation Sheet'!$D$14="Constant Resistance + Current + Power")),D399,0)+IF(AND('Calculation Sheet'!$D$13="NO",OR('Calculation Sheet'!$D$14="Constant Current", 'Calculation Sheet'!$D$14="Constant Resistance + Current",'Calculation Sheet'!$D$14="Constant Current + Power", 'Calculation Sheet'!$D$14="Constant Resistance + Current + Power")),E399,0)+IF(AND('Calculation Sheet'!$D$13="NO",OR('Calculation Sheet'!$D$14="Constant Power", 'Calculation Sheet'!$D$14="Constant Resistance + Power",'Calculation Sheet'!$D$14="Constant Current + Power", 'Calculation Sheet'!$D$14="Constant Resistance + Current + Power")),F399,0)</f>
        <v>19.490000000000002</v>
      </c>
      <c r="H399" s="34">
        <f>ROUND((12*'Calculation Sheet'!$D$24/(SQRT('SOA Verification'!B399*10^-3))),2)</f>
        <v>56.76</v>
      </c>
      <c r="I399" s="34">
        <f t="shared" si="12"/>
        <v>44.699999999999903</v>
      </c>
      <c r="K399" s="34">
        <f t="shared" si="13"/>
        <v>44.699999999999903</v>
      </c>
    </row>
    <row r="400" spans="2:11" x14ac:dyDescent="0.25">
      <c r="B400" s="34">
        <v>44.799999999999898</v>
      </c>
      <c r="C400" s="35">
        <f>ROUNDUP(('Calculation Sheet'!$D$9)^2*('Calculation Sheet'!$D$10*10^-6)/(2*10^-3*B400),2)</f>
        <v>19.450000000000003</v>
      </c>
      <c r="D40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00" s="34">
        <f>ROUNDUP(('Calculation Sheet'!$D$9*'Calculation Sheet'!$D$17*(0.5-('Calculation Sheet'!$D$18/'Calculation Sheet'!$D$9)+(0.5*(('Calculation Sheet'!$D$18^2)/('Calculation Sheet'!$D$9^2))))),2)</f>
        <v>1.84</v>
      </c>
      <c r="F400" s="34">
        <f>ROUNDUP(('Calculation Sheet'!$D$19*(LN('Calculation Sheet'!$D$9/'Calculation Sheet'!$D$20)-1+('Calculation Sheet'!$D$20/'Calculation Sheet'!$D$9))),2)</f>
        <v>3.53</v>
      </c>
      <c r="G400" s="36">
        <f>C400+IF(AND('Calculation Sheet'!$D$13="NO",OR('Calculation Sheet'!$D$14="Constant Resistance", 'Calculation Sheet'!$D$14="Constant Resistance + Current",'Calculation Sheet'!$D$14="Constant Resistance + Power", 'Calculation Sheet'!$D$14="Constant Resistance + Current + Power")),D400,0)+IF(AND('Calculation Sheet'!$D$13="NO",OR('Calculation Sheet'!$D$14="Constant Current", 'Calculation Sheet'!$D$14="Constant Resistance + Current",'Calculation Sheet'!$D$14="Constant Current + Power", 'Calculation Sheet'!$D$14="Constant Resistance + Current + Power")),E400,0)+IF(AND('Calculation Sheet'!$D$13="NO",OR('Calculation Sheet'!$D$14="Constant Power", 'Calculation Sheet'!$D$14="Constant Resistance + Power",'Calculation Sheet'!$D$14="Constant Current + Power", 'Calculation Sheet'!$D$14="Constant Resistance + Current + Power")),F400,0)</f>
        <v>19.450000000000003</v>
      </c>
      <c r="H400" s="34">
        <f>ROUND((12*'Calculation Sheet'!$D$24/(SQRT('SOA Verification'!B400*10^-3))),2)</f>
        <v>56.69</v>
      </c>
      <c r="I400" s="34">
        <f t="shared" si="12"/>
        <v>44.799999999999898</v>
      </c>
      <c r="K400" s="34">
        <f t="shared" si="13"/>
        <v>44.799999999999898</v>
      </c>
    </row>
    <row r="401" spans="2:11" x14ac:dyDescent="0.25">
      <c r="B401" s="34">
        <v>44.899999999999899</v>
      </c>
      <c r="C401" s="35">
        <f>ROUNDUP(('Calculation Sheet'!$D$9)^2*('Calculation Sheet'!$D$10*10^-6)/(2*10^-3*B401),2)</f>
        <v>19.41</v>
      </c>
      <c r="D40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01" s="34">
        <f>ROUNDUP(('Calculation Sheet'!$D$9*'Calculation Sheet'!$D$17*(0.5-('Calculation Sheet'!$D$18/'Calculation Sheet'!$D$9)+(0.5*(('Calculation Sheet'!$D$18^2)/('Calculation Sheet'!$D$9^2))))),2)</f>
        <v>1.84</v>
      </c>
      <c r="F401" s="34">
        <f>ROUNDUP(('Calculation Sheet'!$D$19*(LN('Calculation Sheet'!$D$9/'Calculation Sheet'!$D$20)-1+('Calculation Sheet'!$D$20/'Calculation Sheet'!$D$9))),2)</f>
        <v>3.53</v>
      </c>
      <c r="G401" s="36">
        <f>C401+IF(AND('Calculation Sheet'!$D$13="NO",OR('Calculation Sheet'!$D$14="Constant Resistance", 'Calculation Sheet'!$D$14="Constant Resistance + Current",'Calculation Sheet'!$D$14="Constant Resistance + Power", 'Calculation Sheet'!$D$14="Constant Resistance + Current + Power")),D401,0)+IF(AND('Calculation Sheet'!$D$13="NO",OR('Calculation Sheet'!$D$14="Constant Current", 'Calculation Sheet'!$D$14="Constant Resistance + Current",'Calculation Sheet'!$D$14="Constant Current + Power", 'Calculation Sheet'!$D$14="Constant Resistance + Current + Power")),E401,0)+IF(AND('Calculation Sheet'!$D$13="NO",OR('Calculation Sheet'!$D$14="Constant Power", 'Calculation Sheet'!$D$14="Constant Resistance + Power",'Calculation Sheet'!$D$14="Constant Current + Power", 'Calculation Sheet'!$D$14="Constant Resistance + Current + Power")),F401,0)</f>
        <v>19.41</v>
      </c>
      <c r="H401" s="34">
        <f>ROUND((12*'Calculation Sheet'!$D$24/(SQRT('SOA Verification'!B401*10^-3))),2)</f>
        <v>56.63</v>
      </c>
      <c r="I401" s="34">
        <f t="shared" si="12"/>
        <v>44.899999999999899</v>
      </c>
      <c r="K401" s="34">
        <f t="shared" si="13"/>
        <v>44.899999999999899</v>
      </c>
    </row>
    <row r="402" spans="2:11" x14ac:dyDescent="0.25">
      <c r="B402" s="34">
        <v>44.999999999999901</v>
      </c>
      <c r="C402" s="35">
        <f>ROUNDUP(('Calculation Sheet'!$D$9)^2*('Calculation Sheet'!$D$10*10^-6)/(2*10^-3*B402),2)</f>
        <v>19.36</v>
      </c>
      <c r="D40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02" s="34">
        <f>ROUNDUP(('Calculation Sheet'!$D$9*'Calculation Sheet'!$D$17*(0.5-('Calculation Sheet'!$D$18/'Calculation Sheet'!$D$9)+(0.5*(('Calculation Sheet'!$D$18^2)/('Calculation Sheet'!$D$9^2))))),2)</f>
        <v>1.84</v>
      </c>
      <c r="F402" s="34">
        <f>ROUNDUP(('Calculation Sheet'!$D$19*(LN('Calculation Sheet'!$D$9/'Calculation Sheet'!$D$20)-1+('Calculation Sheet'!$D$20/'Calculation Sheet'!$D$9))),2)</f>
        <v>3.53</v>
      </c>
      <c r="G402" s="36">
        <f>C402+IF(AND('Calculation Sheet'!$D$13="NO",OR('Calculation Sheet'!$D$14="Constant Resistance", 'Calculation Sheet'!$D$14="Constant Resistance + Current",'Calculation Sheet'!$D$14="Constant Resistance + Power", 'Calculation Sheet'!$D$14="Constant Resistance + Current + Power")),D402,0)+IF(AND('Calculation Sheet'!$D$13="NO",OR('Calculation Sheet'!$D$14="Constant Current", 'Calculation Sheet'!$D$14="Constant Resistance + Current",'Calculation Sheet'!$D$14="Constant Current + Power", 'Calculation Sheet'!$D$14="Constant Resistance + Current + Power")),E402,0)+IF(AND('Calculation Sheet'!$D$13="NO",OR('Calculation Sheet'!$D$14="Constant Power", 'Calculation Sheet'!$D$14="Constant Resistance + Power",'Calculation Sheet'!$D$14="Constant Current + Power", 'Calculation Sheet'!$D$14="Constant Resistance + Current + Power")),F402,0)</f>
        <v>19.36</v>
      </c>
      <c r="H402" s="34">
        <f>ROUND((12*'Calculation Sheet'!$D$24/(SQRT('SOA Verification'!B402*10^-3))),2)</f>
        <v>56.57</v>
      </c>
      <c r="I402" s="34">
        <f t="shared" si="12"/>
        <v>44.999999999999901</v>
      </c>
      <c r="K402" s="34">
        <f t="shared" si="13"/>
        <v>44.999999999999901</v>
      </c>
    </row>
    <row r="403" spans="2:11" x14ac:dyDescent="0.25">
      <c r="B403" s="34">
        <v>45.099999999999902</v>
      </c>
      <c r="C403" s="35">
        <f>ROUNDUP(('Calculation Sheet'!$D$9)^2*('Calculation Sheet'!$D$10*10^-6)/(2*10^-3*B403),2)</f>
        <v>19.32</v>
      </c>
      <c r="D40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03" s="34">
        <f>ROUNDUP(('Calculation Sheet'!$D$9*'Calculation Sheet'!$D$17*(0.5-('Calculation Sheet'!$D$18/'Calculation Sheet'!$D$9)+(0.5*(('Calculation Sheet'!$D$18^2)/('Calculation Sheet'!$D$9^2))))),2)</f>
        <v>1.84</v>
      </c>
      <c r="F403" s="34">
        <f>ROUNDUP(('Calculation Sheet'!$D$19*(LN('Calculation Sheet'!$D$9/'Calculation Sheet'!$D$20)-1+('Calculation Sheet'!$D$20/'Calculation Sheet'!$D$9))),2)</f>
        <v>3.53</v>
      </c>
      <c r="G403" s="36">
        <f>C403+IF(AND('Calculation Sheet'!$D$13="NO",OR('Calculation Sheet'!$D$14="Constant Resistance", 'Calculation Sheet'!$D$14="Constant Resistance + Current",'Calculation Sheet'!$D$14="Constant Resistance + Power", 'Calculation Sheet'!$D$14="Constant Resistance + Current + Power")),D403,0)+IF(AND('Calculation Sheet'!$D$13="NO",OR('Calculation Sheet'!$D$14="Constant Current", 'Calculation Sheet'!$D$14="Constant Resistance + Current",'Calculation Sheet'!$D$14="Constant Current + Power", 'Calculation Sheet'!$D$14="Constant Resistance + Current + Power")),E403,0)+IF(AND('Calculation Sheet'!$D$13="NO",OR('Calculation Sheet'!$D$14="Constant Power", 'Calculation Sheet'!$D$14="Constant Resistance + Power",'Calculation Sheet'!$D$14="Constant Current + Power", 'Calculation Sheet'!$D$14="Constant Resistance + Current + Power")),F403,0)</f>
        <v>19.32</v>
      </c>
      <c r="H403" s="34">
        <f>ROUND((12*'Calculation Sheet'!$D$24/(SQRT('SOA Verification'!B403*10^-3))),2)</f>
        <v>56.51</v>
      </c>
      <c r="I403" s="34">
        <f t="shared" si="12"/>
        <v>45.099999999999902</v>
      </c>
      <c r="K403" s="34">
        <f t="shared" si="13"/>
        <v>45.099999999999902</v>
      </c>
    </row>
    <row r="404" spans="2:11" x14ac:dyDescent="0.25">
      <c r="B404" s="34">
        <v>45.199999999999903</v>
      </c>
      <c r="C404" s="35">
        <f>ROUNDUP(('Calculation Sheet'!$D$9)^2*('Calculation Sheet'!$D$10*10^-6)/(2*10^-3*B404),2)</f>
        <v>19.28</v>
      </c>
      <c r="D40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04" s="34">
        <f>ROUNDUP(('Calculation Sheet'!$D$9*'Calculation Sheet'!$D$17*(0.5-('Calculation Sheet'!$D$18/'Calculation Sheet'!$D$9)+(0.5*(('Calculation Sheet'!$D$18^2)/('Calculation Sheet'!$D$9^2))))),2)</f>
        <v>1.84</v>
      </c>
      <c r="F404" s="34">
        <f>ROUNDUP(('Calculation Sheet'!$D$19*(LN('Calculation Sheet'!$D$9/'Calculation Sheet'!$D$20)-1+('Calculation Sheet'!$D$20/'Calculation Sheet'!$D$9))),2)</f>
        <v>3.53</v>
      </c>
      <c r="G404" s="36">
        <f>C404+IF(AND('Calculation Sheet'!$D$13="NO",OR('Calculation Sheet'!$D$14="Constant Resistance", 'Calculation Sheet'!$D$14="Constant Resistance + Current",'Calculation Sheet'!$D$14="Constant Resistance + Power", 'Calculation Sheet'!$D$14="Constant Resistance + Current + Power")),D404,0)+IF(AND('Calculation Sheet'!$D$13="NO",OR('Calculation Sheet'!$D$14="Constant Current", 'Calculation Sheet'!$D$14="Constant Resistance + Current",'Calculation Sheet'!$D$14="Constant Current + Power", 'Calculation Sheet'!$D$14="Constant Resistance + Current + Power")),E404,0)+IF(AND('Calculation Sheet'!$D$13="NO",OR('Calculation Sheet'!$D$14="Constant Power", 'Calculation Sheet'!$D$14="Constant Resistance + Power",'Calculation Sheet'!$D$14="Constant Current + Power", 'Calculation Sheet'!$D$14="Constant Resistance + Current + Power")),F404,0)</f>
        <v>19.28</v>
      </c>
      <c r="H404" s="34">
        <f>ROUND((12*'Calculation Sheet'!$D$24/(SQRT('SOA Verification'!B404*10^-3))),2)</f>
        <v>56.44</v>
      </c>
      <c r="I404" s="34">
        <f t="shared" si="12"/>
        <v>45.199999999999903</v>
      </c>
      <c r="K404" s="34">
        <f t="shared" si="13"/>
        <v>45.199999999999903</v>
      </c>
    </row>
    <row r="405" spans="2:11" x14ac:dyDescent="0.25">
      <c r="B405" s="34">
        <v>45.299999999999898</v>
      </c>
      <c r="C405" s="35">
        <f>ROUNDUP(('Calculation Sheet'!$D$9)^2*('Calculation Sheet'!$D$10*10^-6)/(2*10^-3*B405),2)</f>
        <v>19.240000000000002</v>
      </c>
      <c r="D40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05" s="34">
        <f>ROUNDUP(('Calculation Sheet'!$D$9*'Calculation Sheet'!$D$17*(0.5-('Calculation Sheet'!$D$18/'Calculation Sheet'!$D$9)+(0.5*(('Calculation Sheet'!$D$18^2)/('Calculation Sheet'!$D$9^2))))),2)</f>
        <v>1.84</v>
      </c>
      <c r="F405" s="34">
        <f>ROUNDUP(('Calculation Sheet'!$D$19*(LN('Calculation Sheet'!$D$9/'Calculation Sheet'!$D$20)-1+('Calculation Sheet'!$D$20/'Calculation Sheet'!$D$9))),2)</f>
        <v>3.53</v>
      </c>
      <c r="G405" s="36">
        <f>C405+IF(AND('Calculation Sheet'!$D$13="NO",OR('Calculation Sheet'!$D$14="Constant Resistance", 'Calculation Sheet'!$D$14="Constant Resistance + Current",'Calculation Sheet'!$D$14="Constant Resistance + Power", 'Calculation Sheet'!$D$14="Constant Resistance + Current + Power")),D405,0)+IF(AND('Calculation Sheet'!$D$13="NO",OR('Calculation Sheet'!$D$14="Constant Current", 'Calculation Sheet'!$D$14="Constant Resistance + Current",'Calculation Sheet'!$D$14="Constant Current + Power", 'Calculation Sheet'!$D$14="Constant Resistance + Current + Power")),E405,0)+IF(AND('Calculation Sheet'!$D$13="NO",OR('Calculation Sheet'!$D$14="Constant Power", 'Calculation Sheet'!$D$14="Constant Resistance + Power",'Calculation Sheet'!$D$14="Constant Current + Power", 'Calculation Sheet'!$D$14="Constant Resistance + Current + Power")),F405,0)</f>
        <v>19.240000000000002</v>
      </c>
      <c r="H405" s="34">
        <f>ROUND((12*'Calculation Sheet'!$D$24/(SQRT('SOA Verification'!B405*10^-3))),2)</f>
        <v>56.38</v>
      </c>
      <c r="I405" s="34">
        <f t="shared" si="12"/>
        <v>45.299999999999898</v>
      </c>
      <c r="K405" s="34">
        <f t="shared" si="13"/>
        <v>45.299999999999898</v>
      </c>
    </row>
    <row r="406" spans="2:11" x14ac:dyDescent="0.25">
      <c r="B406" s="34">
        <v>45.399999999999899</v>
      </c>
      <c r="C406" s="35">
        <f>ROUNDUP(('Calculation Sheet'!$D$9)^2*('Calculation Sheet'!$D$10*10^-6)/(2*10^-3*B406),2)</f>
        <v>19.190000000000001</v>
      </c>
      <c r="D40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06" s="34">
        <f>ROUNDUP(('Calculation Sheet'!$D$9*'Calculation Sheet'!$D$17*(0.5-('Calculation Sheet'!$D$18/'Calculation Sheet'!$D$9)+(0.5*(('Calculation Sheet'!$D$18^2)/('Calculation Sheet'!$D$9^2))))),2)</f>
        <v>1.84</v>
      </c>
      <c r="F406" s="34">
        <f>ROUNDUP(('Calculation Sheet'!$D$19*(LN('Calculation Sheet'!$D$9/'Calculation Sheet'!$D$20)-1+('Calculation Sheet'!$D$20/'Calculation Sheet'!$D$9))),2)</f>
        <v>3.53</v>
      </c>
      <c r="G406" s="36">
        <f>C406+IF(AND('Calculation Sheet'!$D$13="NO",OR('Calculation Sheet'!$D$14="Constant Resistance", 'Calculation Sheet'!$D$14="Constant Resistance + Current",'Calculation Sheet'!$D$14="Constant Resistance + Power", 'Calculation Sheet'!$D$14="Constant Resistance + Current + Power")),D406,0)+IF(AND('Calculation Sheet'!$D$13="NO",OR('Calculation Sheet'!$D$14="Constant Current", 'Calculation Sheet'!$D$14="Constant Resistance + Current",'Calculation Sheet'!$D$14="Constant Current + Power", 'Calculation Sheet'!$D$14="Constant Resistance + Current + Power")),E406,0)+IF(AND('Calculation Sheet'!$D$13="NO",OR('Calculation Sheet'!$D$14="Constant Power", 'Calculation Sheet'!$D$14="Constant Resistance + Power",'Calculation Sheet'!$D$14="Constant Current + Power", 'Calculation Sheet'!$D$14="Constant Resistance + Current + Power")),F406,0)</f>
        <v>19.190000000000001</v>
      </c>
      <c r="H406" s="34">
        <f>ROUND((12*'Calculation Sheet'!$D$24/(SQRT('SOA Verification'!B406*10^-3))),2)</f>
        <v>56.32</v>
      </c>
      <c r="I406" s="34">
        <f t="shared" si="12"/>
        <v>45.399999999999899</v>
      </c>
      <c r="K406" s="34">
        <f t="shared" si="13"/>
        <v>45.399999999999899</v>
      </c>
    </row>
    <row r="407" spans="2:11" x14ac:dyDescent="0.25">
      <c r="B407" s="34">
        <v>45.499999999999901</v>
      </c>
      <c r="C407" s="35">
        <f>ROUNDUP(('Calculation Sheet'!$D$9)^2*('Calculation Sheet'!$D$10*10^-6)/(2*10^-3*B407),2)</f>
        <v>19.150000000000002</v>
      </c>
      <c r="D40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07" s="34">
        <f>ROUNDUP(('Calculation Sheet'!$D$9*'Calculation Sheet'!$D$17*(0.5-('Calculation Sheet'!$D$18/'Calculation Sheet'!$D$9)+(0.5*(('Calculation Sheet'!$D$18^2)/('Calculation Sheet'!$D$9^2))))),2)</f>
        <v>1.84</v>
      </c>
      <c r="F407" s="34">
        <f>ROUNDUP(('Calculation Sheet'!$D$19*(LN('Calculation Sheet'!$D$9/'Calculation Sheet'!$D$20)-1+('Calculation Sheet'!$D$20/'Calculation Sheet'!$D$9))),2)</f>
        <v>3.53</v>
      </c>
      <c r="G407" s="36">
        <f>C407+IF(AND('Calculation Sheet'!$D$13="NO",OR('Calculation Sheet'!$D$14="Constant Resistance", 'Calculation Sheet'!$D$14="Constant Resistance + Current",'Calculation Sheet'!$D$14="Constant Resistance + Power", 'Calculation Sheet'!$D$14="Constant Resistance + Current + Power")),D407,0)+IF(AND('Calculation Sheet'!$D$13="NO",OR('Calculation Sheet'!$D$14="Constant Current", 'Calculation Sheet'!$D$14="Constant Resistance + Current",'Calculation Sheet'!$D$14="Constant Current + Power", 'Calculation Sheet'!$D$14="Constant Resistance + Current + Power")),E407,0)+IF(AND('Calculation Sheet'!$D$13="NO",OR('Calculation Sheet'!$D$14="Constant Power", 'Calculation Sheet'!$D$14="Constant Resistance + Power",'Calculation Sheet'!$D$14="Constant Current + Power", 'Calculation Sheet'!$D$14="Constant Resistance + Current + Power")),F407,0)</f>
        <v>19.150000000000002</v>
      </c>
      <c r="H407" s="34">
        <f>ROUND((12*'Calculation Sheet'!$D$24/(SQRT('SOA Verification'!B407*10^-3))),2)</f>
        <v>56.26</v>
      </c>
      <c r="I407" s="34">
        <f t="shared" si="12"/>
        <v>45.499999999999901</v>
      </c>
      <c r="K407" s="34">
        <f t="shared" si="13"/>
        <v>45.499999999999901</v>
      </c>
    </row>
    <row r="408" spans="2:11" x14ac:dyDescent="0.25">
      <c r="B408" s="34">
        <v>45.599999999999902</v>
      </c>
      <c r="C408" s="35">
        <f>ROUNDUP(('Calculation Sheet'!$D$9)^2*('Calculation Sheet'!$D$10*10^-6)/(2*10^-3*B408),2)</f>
        <v>19.110000000000003</v>
      </c>
      <c r="D40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08" s="34">
        <f>ROUNDUP(('Calculation Sheet'!$D$9*'Calculation Sheet'!$D$17*(0.5-('Calculation Sheet'!$D$18/'Calculation Sheet'!$D$9)+(0.5*(('Calculation Sheet'!$D$18^2)/('Calculation Sheet'!$D$9^2))))),2)</f>
        <v>1.84</v>
      </c>
      <c r="F408" s="34">
        <f>ROUNDUP(('Calculation Sheet'!$D$19*(LN('Calculation Sheet'!$D$9/'Calculation Sheet'!$D$20)-1+('Calculation Sheet'!$D$20/'Calculation Sheet'!$D$9))),2)</f>
        <v>3.53</v>
      </c>
      <c r="G408" s="36">
        <f>C408+IF(AND('Calculation Sheet'!$D$13="NO",OR('Calculation Sheet'!$D$14="Constant Resistance", 'Calculation Sheet'!$D$14="Constant Resistance + Current",'Calculation Sheet'!$D$14="Constant Resistance + Power", 'Calculation Sheet'!$D$14="Constant Resistance + Current + Power")),D408,0)+IF(AND('Calculation Sheet'!$D$13="NO",OR('Calculation Sheet'!$D$14="Constant Current", 'Calculation Sheet'!$D$14="Constant Resistance + Current",'Calculation Sheet'!$D$14="Constant Current + Power", 'Calculation Sheet'!$D$14="Constant Resistance + Current + Power")),E408,0)+IF(AND('Calculation Sheet'!$D$13="NO",OR('Calculation Sheet'!$D$14="Constant Power", 'Calculation Sheet'!$D$14="Constant Resistance + Power",'Calculation Sheet'!$D$14="Constant Current + Power", 'Calculation Sheet'!$D$14="Constant Resistance + Current + Power")),F408,0)</f>
        <v>19.110000000000003</v>
      </c>
      <c r="H408" s="34">
        <f>ROUND((12*'Calculation Sheet'!$D$24/(SQRT('SOA Verification'!B408*10^-3))),2)</f>
        <v>56.2</v>
      </c>
      <c r="I408" s="34">
        <f t="shared" si="12"/>
        <v>45.599999999999902</v>
      </c>
      <c r="K408" s="34">
        <f t="shared" si="13"/>
        <v>45.599999999999902</v>
      </c>
    </row>
    <row r="409" spans="2:11" x14ac:dyDescent="0.25">
      <c r="B409" s="34">
        <v>45.699999999999903</v>
      </c>
      <c r="C409" s="35">
        <f>ROUNDUP(('Calculation Sheet'!$D$9)^2*('Calculation Sheet'!$D$10*10^-6)/(2*10^-3*B409),2)</f>
        <v>19.07</v>
      </c>
      <c r="D40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09" s="34">
        <f>ROUNDUP(('Calculation Sheet'!$D$9*'Calculation Sheet'!$D$17*(0.5-('Calculation Sheet'!$D$18/'Calculation Sheet'!$D$9)+(0.5*(('Calculation Sheet'!$D$18^2)/('Calculation Sheet'!$D$9^2))))),2)</f>
        <v>1.84</v>
      </c>
      <c r="F409" s="34">
        <f>ROUNDUP(('Calculation Sheet'!$D$19*(LN('Calculation Sheet'!$D$9/'Calculation Sheet'!$D$20)-1+('Calculation Sheet'!$D$20/'Calculation Sheet'!$D$9))),2)</f>
        <v>3.53</v>
      </c>
      <c r="G409" s="36">
        <f>C409+IF(AND('Calculation Sheet'!$D$13="NO",OR('Calculation Sheet'!$D$14="Constant Resistance", 'Calculation Sheet'!$D$14="Constant Resistance + Current",'Calculation Sheet'!$D$14="Constant Resistance + Power", 'Calculation Sheet'!$D$14="Constant Resistance + Current + Power")),D409,0)+IF(AND('Calculation Sheet'!$D$13="NO",OR('Calculation Sheet'!$D$14="Constant Current", 'Calculation Sheet'!$D$14="Constant Resistance + Current",'Calculation Sheet'!$D$14="Constant Current + Power", 'Calculation Sheet'!$D$14="Constant Resistance + Current + Power")),E409,0)+IF(AND('Calculation Sheet'!$D$13="NO",OR('Calculation Sheet'!$D$14="Constant Power", 'Calculation Sheet'!$D$14="Constant Resistance + Power",'Calculation Sheet'!$D$14="Constant Current + Power", 'Calculation Sheet'!$D$14="Constant Resistance + Current + Power")),F409,0)</f>
        <v>19.07</v>
      </c>
      <c r="H409" s="34">
        <f>ROUND((12*'Calculation Sheet'!$D$24/(SQRT('SOA Verification'!B409*10^-3))),2)</f>
        <v>56.13</v>
      </c>
      <c r="I409" s="34">
        <f t="shared" si="12"/>
        <v>45.699999999999903</v>
      </c>
      <c r="K409" s="34">
        <f t="shared" si="13"/>
        <v>45.699999999999903</v>
      </c>
    </row>
    <row r="410" spans="2:11" x14ac:dyDescent="0.25">
      <c r="B410" s="34">
        <v>45.799999999999898</v>
      </c>
      <c r="C410" s="35">
        <f>ROUNDUP(('Calculation Sheet'!$D$9)^2*('Calculation Sheet'!$D$10*10^-6)/(2*10^-3*B410),2)</f>
        <v>19.03</v>
      </c>
      <c r="D41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10" s="34">
        <f>ROUNDUP(('Calculation Sheet'!$D$9*'Calculation Sheet'!$D$17*(0.5-('Calculation Sheet'!$D$18/'Calculation Sheet'!$D$9)+(0.5*(('Calculation Sheet'!$D$18^2)/('Calculation Sheet'!$D$9^2))))),2)</f>
        <v>1.84</v>
      </c>
      <c r="F410" s="34">
        <f>ROUNDUP(('Calculation Sheet'!$D$19*(LN('Calculation Sheet'!$D$9/'Calculation Sheet'!$D$20)-1+('Calculation Sheet'!$D$20/'Calculation Sheet'!$D$9))),2)</f>
        <v>3.53</v>
      </c>
      <c r="G410" s="36">
        <f>C410+IF(AND('Calculation Sheet'!$D$13="NO",OR('Calculation Sheet'!$D$14="Constant Resistance", 'Calculation Sheet'!$D$14="Constant Resistance + Current",'Calculation Sheet'!$D$14="Constant Resistance + Power", 'Calculation Sheet'!$D$14="Constant Resistance + Current + Power")),D410,0)+IF(AND('Calculation Sheet'!$D$13="NO",OR('Calculation Sheet'!$D$14="Constant Current", 'Calculation Sheet'!$D$14="Constant Resistance + Current",'Calculation Sheet'!$D$14="Constant Current + Power", 'Calculation Sheet'!$D$14="Constant Resistance + Current + Power")),E410,0)+IF(AND('Calculation Sheet'!$D$13="NO",OR('Calculation Sheet'!$D$14="Constant Power", 'Calculation Sheet'!$D$14="Constant Resistance + Power",'Calculation Sheet'!$D$14="Constant Current + Power", 'Calculation Sheet'!$D$14="Constant Resistance + Current + Power")),F410,0)</f>
        <v>19.03</v>
      </c>
      <c r="H410" s="34">
        <f>ROUND((12*'Calculation Sheet'!$D$24/(SQRT('SOA Verification'!B410*10^-3))),2)</f>
        <v>56.07</v>
      </c>
      <c r="I410" s="34">
        <f t="shared" si="12"/>
        <v>45.799999999999898</v>
      </c>
      <c r="K410" s="34">
        <f t="shared" si="13"/>
        <v>45.799999999999898</v>
      </c>
    </row>
    <row r="411" spans="2:11" x14ac:dyDescent="0.25">
      <c r="B411" s="34">
        <v>45.899999999999899</v>
      </c>
      <c r="C411" s="35">
        <f>ROUNDUP(('Calculation Sheet'!$D$9)^2*('Calculation Sheet'!$D$10*10^-6)/(2*10^-3*B411),2)</f>
        <v>18.990000000000002</v>
      </c>
      <c r="D41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11" s="34">
        <f>ROUNDUP(('Calculation Sheet'!$D$9*'Calculation Sheet'!$D$17*(0.5-('Calculation Sheet'!$D$18/'Calculation Sheet'!$D$9)+(0.5*(('Calculation Sheet'!$D$18^2)/('Calculation Sheet'!$D$9^2))))),2)</f>
        <v>1.84</v>
      </c>
      <c r="F411" s="34">
        <f>ROUNDUP(('Calculation Sheet'!$D$19*(LN('Calculation Sheet'!$D$9/'Calculation Sheet'!$D$20)-1+('Calculation Sheet'!$D$20/'Calculation Sheet'!$D$9))),2)</f>
        <v>3.53</v>
      </c>
      <c r="G411" s="36">
        <f>C411+IF(AND('Calculation Sheet'!$D$13="NO",OR('Calculation Sheet'!$D$14="Constant Resistance", 'Calculation Sheet'!$D$14="Constant Resistance + Current",'Calculation Sheet'!$D$14="Constant Resistance + Power", 'Calculation Sheet'!$D$14="Constant Resistance + Current + Power")),D411,0)+IF(AND('Calculation Sheet'!$D$13="NO",OR('Calculation Sheet'!$D$14="Constant Current", 'Calculation Sheet'!$D$14="Constant Resistance + Current",'Calculation Sheet'!$D$14="Constant Current + Power", 'Calculation Sheet'!$D$14="Constant Resistance + Current + Power")),E411,0)+IF(AND('Calculation Sheet'!$D$13="NO",OR('Calculation Sheet'!$D$14="Constant Power", 'Calculation Sheet'!$D$14="Constant Resistance + Power",'Calculation Sheet'!$D$14="Constant Current + Power", 'Calculation Sheet'!$D$14="Constant Resistance + Current + Power")),F411,0)</f>
        <v>18.990000000000002</v>
      </c>
      <c r="H411" s="34">
        <f>ROUND((12*'Calculation Sheet'!$D$24/(SQRT('SOA Verification'!B411*10^-3))),2)</f>
        <v>56.01</v>
      </c>
      <c r="I411" s="34">
        <f t="shared" si="12"/>
        <v>45.899999999999899</v>
      </c>
      <c r="K411" s="34">
        <f t="shared" si="13"/>
        <v>45.899999999999899</v>
      </c>
    </row>
    <row r="412" spans="2:11" x14ac:dyDescent="0.25">
      <c r="B412" s="34">
        <v>45.999999999999901</v>
      </c>
      <c r="C412" s="35">
        <f>ROUNDUP(('Calculation Sheet'!$D$9)^2*('Calculation Sheet'!$D$10*10^-6)/(2*10^-3*B412),2)</f>
        <v>18.940000000000001</v>
      </c>
      <c r="D41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12" s="34">
        <f>ROUNDUP(('Calculation Sheet'!$D$9*'Calculation Sheet'!$D$17*(0.5-('Calculation Sheet'!$D$18/'Calculation Sheet'!$D$9)+(0.5*(('Calculation Sheet'!$D$18^2)/('Calculation Sheet'!$D$9^2))))),2)</f>
        <v>1.84</v>
      </c>
      <c r="F412" s="34">
        <f>ROUNDUP(('Calculation Sheet'!$D$19*(LN('Calculation Sheet'!$D$9/'Calculation Sheet'!$D$20)-1+('Calculation Sheet'!$D$20/'Calculation Sheet'!$D$9))),2)</f>
        <v>3.53</v>
      </c>
      <c r="G412" s="36">
        <f>C412+IF(AND('Calculation Sheet'!$D$13="NO",OR('Calculation Sheet'!$D$14="Constant Resistance", 'Calculation Sheet'!$D$14="Constant Resistance + Current",'Calculation Sheet'!$D$14="Constant Resistance + Power", 'Calculation Sheet'!$D$14="Constant Resistance + Current + Power")),D412,0)+IF(AND('Calculation Sheet'!$D$13="NO",OR('Calculation Sheet'!$D$14="Constant Current", 'Calculation Sheet'!$D$14="Constant Resistance + Current",'Calculation Sheet'!$D$14="Constant Current + Power", 'Calculation Sheet'!$D$14="Constant Resistance + Current + Power")),E412,0)+IF(AND('Calculation Sheet'!$D$13="NO",OR('Calculation Sheet'!$D$14="Constant Power", 'Calculation Sheet'!$D$14="Constant Resistance + Power",'Calculation Sheet'!$D$14="Constant Current + Power", 'Calculation Sheet'!$D$14="Constant Resistance + Current + Power")),F412,0)</f>
        <v>18.940000000000001</v>
      </c>
      <c r="H412" s="34">
        <f>ROUND((12*'Calculation Sheet'!$D$24/(SQRT('SOA Verification'!B412*10^-3))),2)</f>
        <v>55.95</v>
      </c>
      <c r="I412" s="34">
        <f t="shared" si="12"/>
        <v>45.999999999999901</v>
      </c>
      <c r="K412" s="34">
        <f t="shared" si="13"/>
        <v>45.999999999999901</v>
      </c>
    </row>
    <row r="413" spans="2:11" x14ac:dyDescent="0.25">
      <c r="B413" s="34">
        <v>46.099999999999902</v>
      </c>
      <c r="C413" s="35">
        <f>ROUNDUP(('Calculation Sheet'!$D$9)^2*('Calculation Sheet'!$D$10*10^-6)/(2*10^-3*B413),2)</f>
        <v>18.900000000000002</v>
      </c>
      <c r="D41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13" s="34">
        <f>ROUNDUP(('Calculation Sheet'!$D$9*'Calculation Sheet'!$D$17*(0.5-('Calculation Sheet'!$D$18/'Calculation Sheet'!$D$9)+(0.5*(('Calculation Sheet'!$D$18^2)/('Calculation Sheet'!$D$9^2))))),2)</f>
        <v>1.84</v>
      </c>
      <c r="F413" s="34">
        <f>ROUNDUP(('Calculation Sheet'!$D$19*(LN('Calculation Sheet'!$D$9/'Calculation Sheet'!$D$20)-1+('Calculation Sheet'!$D$20/'Calculation Sheet'!$D$9))),2)</f>
        <v>3.53</v>
      </c>
      <c r="G413" s="36">
        <f>C413+IF(AND('Calculation Sheet'!$D$13="NO",OR('Calculation Sheet'!$D$14="Constant Resistance", 'Calculation Sheet'!$D$14="Constant Resistance + Current",'Calculation Sheet'!$D$14="Constant Resistance + Power", 'Calculation Sheet'!$D$14="Constant Resistance + Current + Power")),D413,0)+IF(AND('Calculation Sheet'!$D$13="NO",OR('Calculation Sheet'!$D$14="Constant Current", 'Calculation Sheet'!$D$14="Constant Resistance + Current",'Calculation Sheet'!$D$14="Constant Current + Power", 'Calculation Sheet'!$D$14="Constant Resistance + Current + Power")),E413,0)+IF(AND('Calculation Sheet'!$D$13="NO",OR('Calculation Sheet'!$D$14="Constant Power", 'Calculation Sheet'!$D$14="Constant Resistance + Power",'Calculation Sheet'!$D$14="Constant Current + Power", 'Calculation Sheet'!$D$14="Constant Resistance + Current + Power")),F413,0)</f>
        <v>18.900000000000002</v>
      </c>
      <c r="H413" s="34">
        <f>ROUND((12*'Calculation Sheet'!$D$24/(SQRT('SOA Verification'!B413*10^-3))),2)</f>
        <v>55.89</v>
      </c>
      <c r="I413" s="34">
        <f t="shared" si="12"/>
        <v>46.099999999999902</v>
      </c>
      <c r="K413" s="34">
        <f t="shared" si="13"/>
        <v>46.099999999999902</v>
      </c>
    </row>
    <row r="414" spans="2:11" x14ac:dyDescent="0.25">
      <c r="B414" s="34">
        <v>46.199999999999903</v>
      </c>
      <c r="C414" s="35">
        <f>ROUNDUP(('Calculation Sheet'!$D$9)^2*('Calculation Sheet'!$D$10*10^-6)/(2*10^-3*B414),2)</f>
        <v>18.860000000000003</v>
      </c>
      <c r="D41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14" s="34">
        <f>ROUNDUP(('Calculation Sheet'!$D$9*'Calculation Sheet'!$D$17*(0.5-('Calculation Sheet'!$D$18/'Calculation Sheet'!$D$9)+(0.5*(('Calculation Sheet'!$D$18^2)/('Calculation Sheet'!$D$9^2))))),2)</f>
        <v>1.84</v>
      </c>
      <c r="F414" s="34">
        <f>ROUNDUP(('Calculation Sheet'!$D$19*(LN('Calculation Sheet'!$D$9/'Calculation Sheet'!$D$20)-1+('Calculation Sheet'!$D$20/'Calculation Sheet'!$D$9))),2)</f>
        <v>3.53</v>
      </c>
      <c r="G414" s="36">
        <f>C414+IF(AND('Calculation Sheet'!$D$13="NO",OR('Calculation Sheet'!$D$14="Constant Resistance", 'Calculation Sheet'!$D$14="Constant Resistance + Current",'Calculation Sheet'!$D$14="Constant Resistance + Power", 'Calculation Sheet'!$D$14="Constant Resistance + Current + Power")),D414,0)+IF(AND('Calculation Sheet'!$D$13="NO",OR('Calculation Sheet'!$D$14="Constant Current", 'Calculation Sheet'!$D$14="Constant Resistance + Current",'Calculation Sheet'!$D$14="Constant Current + Power", 'Calculation Sheet'!$D$14="Constant Resistance + Current + Power")),E414,0)+IF(AND('Calculation Sheet'!$D$13="NO",OR('Calculation Sheet'!$D$14="Constant Power", 'Calculation Sheet'!$D$14="Constant Resistance + Power",'Calculation Sheet'!$D$14="Constant Current + Power", 'Calculation Sheet'!$D$14="Constant Resistance + Current + Power")),F414,0)</f>
        <v>18.860000000000003</v>
      </c>
      <c r="H414" s="34">
        <f>ROUND((12*'Calculation Sheet'!$D$24/(SQRT('SOA Verification'!B414*10^-3))),2)</f>
        <v>55.83</v>
      </c>
      <c r="I414" s="34">
        <f t="shared" si="12"/>
        <v>46.199999999999903</v>
      </c>
      <c r="K414" s="34">
        <f t="shared" si="13"/>
        <v>46.199999999999903</v>
      </c>
    </row>
    <row r="415" spans="2:11" x14ac:dyDescent="0.25">
      <c r="B415" s="34">
        <v>46.299999999999898</v>
      </c>
      <c r="C415" s="35">
        <f>ROUNDUP(('Calculation Sheet'!$D$9)^2*('Calculation Sheet'!$D$10*10^-6)/(2*10^-3*B415),2)</f>
        <v>18.82</v>
      </c>
      <c r="D41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15" s="34">
        <f>ROUNDUP(('Calculation Sheet'!$D$9*'Calculation Sheet'!$D$17*(0.5-('Calculation Sheet'!$D$18/'Calculation Sheet'!$D$9)+(0.5*(('Calculation Sheet'!$D$18^2)/('Calculation Sheet'!$D$9^2))))),2)</f>
        <v>1.84</v>
      </c>
      <c r="F415" s="34">
        <f>ROUNDUP(('Calculation Sheet'!$D$19*(LN('Calculation Sheet'!$D$9/'Calculation Sheet'!$D$20)-1+('Calculation Sheet'!$D$20/'Calculation Sheet'!$D$9))),2)</f>
        <v>3.53</v>
      </c>
      <c r="G415" s="36">
        <f>C415+IF(AND('Calculation Sheet'!$D$13="NO",OR('Calculation Sheet'!$D$14="Constant Resistance", 'Calculation Sheet'!$D$14="Constant Resistance + Current",'Calculation Sheet'!$D$14="Constant Resistance + Power", 'Calculation Sheet'!$D$14="Constant Resistance + Current + Power")),D415,0)+IF(AND('Calculation Sheet'!$D$13="NO",OR('Calculation Sheet'!$D$14="Constant Current", 'Calculation Sheet'!$D$14="Constant Resistance + Current",'Calculation Sheet'!$D$14="Constant Current + Power", 'Calculation Sheet'!$D$14="Constant Resistance + Current + Power")),E415,0)+IF(AND('Calculation Sheet'!$D$13="NO",OR('Calculation Sheet'!$D$14="Constant Power", 'Calculation Sheet'!$D$14="Constant Resistance + Power",'Calculation Sheet'!$D$14="Constant Current + Power", 'Calculation Sheet'!$D$14="Constant Resistance + Current + Power")),F415,0)</f>
        <v>18.82</v>
      </c>
      <c r="H415" s="34">
        <f>ROUND((12*'Calculation Sheet'!$D$24/(SQRT('SOA Verification'!B415*10^-3))),2)</f>
        <v>55.77</v>
      </c>
      <c r="I415" s="34">
        <f t="shared" si="12"/>
        <v>46.299999999999898</v>
      </c>
      <c r="K415" s="34">
        <f t="shared" si="13"/>
        <v>46.299999999999898</v>
      </c>
    </row>
    <row r="416" spans="2:11" x14ac:dyDescent="0.25">
      <c r="B416" s="34">
        <v>46.3999999999998</v>
      </c>
      <c r="C416" s="35">
        <f>ROUNDUP(('Calculation Sheet'!$D$9)^2*('Calculation Sheet'!$D$10*10^-6)/(2*10^-3*B416),2)</f>
        <v>18.78</v>
      </c>
      <c r="D41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16" s="34">
        <f>ROUNDUP(('Calculation Sheet'!$D$9*'Calculation Sheet'!$D$17*(0.5-('Calculation Sheet'!$D$18/'Calculation Sheet'!$D$9)+(0.5*(('Calculation Sheet'!$D$18^2)/('Calculation Sheet'!$D$9^2))))),2)</f>
        <v>1.84</v>
      </c>
      <c r="F416" s="34">
        <f>ROUNDUP(('Calculation Sheet'!$D$19*(LN('Calculation Sheet'!$D$9/'Calculation Sheet'!$D$20)-1+('Calculation Sheet'!$D$20/'Calculation Sheet'!$D$9))),2)</f>
        <v>3.53</v>
      </c>
      <c r="G416" s="36">
        <f>C416+IF(AND('Calculation Sheet'!$D$13="NO",OR('Calculation Sheet'!$D$14="Constant Resistance", 'Calculation Sheet'!$D$14="Constant Resistance + Current",'Calculation Sheet'!$D$14="Constant Resistance + Power", 'Calculation Sheet'!$D$14="Constant Resistance + Current + Power")),D416,0)+IF(AND('Calculation Sheet'!$D$13="NO",OR('Calculation Sheet'!$D$14="Constant Current", 'Calculation Sheet'!$D$14="Constant Resistance + Current",'Calculation Sheet'!$D$14="Constant Current + Power", 'Calculation Sheet'!$D$14="Constant Resistance + Current + Power")),E416,0)+IF(AND('Calculation Sheet'!$D$13="NO",OR('Calculation Sheet'!$D$14="Constant Power", 'Calculation Sheet'!$D$14="Constant Resistance + Power",'Calculation Sheet'!$D$14="Constant Current + Power", 'Calculation Sheet'!$D$14="Constant Resistance + Current + Power")),F416,0)</f>
        <v>18.78</v>
      </c>
      <c r="H416" s="34">
        <f>ROUND((12*'Calculation Sheet'!$D$24/(SQRT('SOA Verification'!B416*10^-3))),2)</f>
        <v>55.71</v>
      </c>
      <c r="I416" s="34">
        <f t="shared" si="12"/>
        <v>46.3999999999998</v>
      </c>
      <c r="K416" s="34">
        <f t="shared" si="13"/>
        <v>46.3999999999998</v>
      </c>
    </row>
    <row r="417" spans="2:11" x14ac:dyDescent="0.25">
      <c r="B417" s="34">
        <v>46.499999999999901</v>
      </c>
      <c r="C417" s="35">
        <f>ROUNDUP(('Calculation Sheet'!$D$9)^2*('Calculation Sheet'!$D$10*10^-6)/(2*10^-3*B417),2)</f>
        <v>18.740000000000002</v>
      </c>
      <c r="D41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17" s="34">
        <f>ROUNDUP(('Calculation Sheet'!$D$9*'Calculation Sheet'!$D$17*(0.5-('Calculation Sheet'!$D$18/'Calculation Sheet'!$D$9)+(0.5*(('Calculation Sheet'!$D$18^2)/('Calculation Sheet'!$D$9^2))))),2)</f>
        <v>1.84</v>
      </c>
      <c r="F417" s="34">
        <f>ROUNDUP(('Calculation Sheet'!$D$19*(LN('Calculation Sheet'!$D$9/'Calculation Sheet'!$D$20)-1+('Calculation Sheet'!$D$20/'Calculation Sheet'!$D$9))),2)</f>
        <v>3.53</v>
      </c>
      <c r="G417" s="36">
        <f>C417+IF(AND('Calculation Sheet'!$D$13="NO",OR('Calculation Sheet'!$D$14="Constant Resistance", 'Calculation Sheet'!$D$14="Constant Resistance + Current",'Calculation Sheet'!$D$14="Constant Resistance + Power", 'Calculation Sheet'!$D$14="Constant Resistance + Current + Power")),D417,0)+IF(AND('Calculation Sheet'!$D$13="NO",OR('Calculation Sheet'!$D$14="Constant Current", 'Calculation Sheet'!$D$14="Constant Resistance + Current",'Calculation Sheet'!$D$14="Constant Current + Power", 'Calculation Sheet'!$D$14="Constant Resistance + Current + Power")),E417,0)+IF(AND('Calculation Sheet'!$D$13="NO",OR('Calculation Sheet'!$D$14="Constant Power", 'Calculation Sheet'!$D$14="Constant Resistance + Power",'Calculation Sheet'!$D$14="Constant Current + Power", 'Calculation Sheet'!$D$14="Constant Resistance + Current + Power")),F417,0)</f>
        <v>18.740000000000002</v>
      </c>
      <c r="H417" s="34">
        <f>ROUND((12*'Calculation Sheet'!$D$24/(SQRT('SOA Verification'!B417*10^-3))),2)</f>
        <v>55.65</v>
      </c>
      <c r="I417" s="34">
        <f t="shared" si="12"/>
        <v>46.499999999999901</v>
      </c>
      <c r="K417" s="34">
        <f t="shared" si="13"/>
        <v>46.499999999999901</v>
      </c>
    </row>
    <row r="418" spans="2:11" x14ac:dyDescent="0.25">
      <c r="B418" s="34">
        <v>46.599999999999902</v>
      </c>
      <c r="C418" s="35">
        <f>ROUNDUP(('Calculation Sheet'!$D$9)^2*('Calculation Sheet'!$D$10*10^-6)/(2*10^-3*B418),2)</f>
        <v>18.700000000000003</v>
      </c>
      <c r="D41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18" s="34">
        <f>ROUNDUP(('Calculation Sheet'!$D$9*'Calculation Sheet'!$D$17*(0.5-('Calculation Sheet'!$D$18/'Calculation Sheet'!$D$9)+(0.5*(('Calculation Sheet'!$D$18^2)/('Calculation Sheet'!$D$9^2))))),2)</f>
        <v>1.84</v>
      </c>
      <c r="F418" s="34">
        <f>ROUNDUP(('Calculation Sheet'!$D$19*(LN('Calculation Sheet'!$D$9/'Calculation Sheet'!$D$20)-1+('Calculation Sheet'!$D$20/'Calculation Sheet'!$D$9))),2)</f>
        <v>3.53</v>
      </c>
      <c r="G418" s="36">
        <f>C418+IF(AND('Calculation Sheet'!$D$13="NO",OR('Calculation Sheet'!$D$14="Constant Resistance", 'Calculation Sheet'!$D$14="Constant Resistance + Current",'Calculation Sheet'!$D$14="Constant Resistance + Power", 'Calculation Sheet'!$D$14="Constant Resistance + Current + Power")),D418,0)+IF(AND('Calculation Sheet'!$D$13="NO",OR('Calculation Sheet'!$D$14="Constant Current", 'Calculation Sheet'!$D$14="Constant Resistance + Current",'Calculation Sheet'!$D$14="Constant Current + Power", 'Calculation Sheet'!$D$14="Constant Resistance + Current + Power")),E418,0)+IF(AND('Calculation Sheet'!$D$13="NO",OR('Calculation Sheet'!$D$14="Constant Power", 'Calculation Sheet'!$D$14="Constant Resistance + Power",'Calculation Sheet'!$D$14="Constant Current + Power", 'Calculation Sheet'!$D$14="Constant Resistance + Current + Power")),F418,0)</f>
        <v>18.700000000000003</v>
      </c>
      <c r="H418" s="34">
        <f>ROUND((12*'Calculation Sheet'!$D$24/(SQRT('SOA Verification'!B418*10^-3))),2)</f>
        <v>55.59</v>
      </c>
      <c r="I418" s="34">
        <f t="shared" si="12"/>
        <v>46.599999999999902</v>
      </c>
      <c r="K418" s="34">
        <f t="shared" si="13"/>
        <v>46.599999999999902</v>
      </c>
    </row>
    <row r="419" spans="2:11" x14ac:dyDescent="0.25">
      <c r="B419" s="34">
        <v>46.699999999999903</v>
      </c>
      <c r="C419" s="35">
        <f>ROUNDUP(('Calculation Sheet'!$D$9)^2*('Calculation Sheet'!$D$10*10^-6)/(2*10^-3*B419),2)</f>
        <v>18.66</v>
      </c>
      <c r="D41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19" s="34">
        <f>ROUNDUP(('Calculation Sheet'!$D$9*'Calculation Sheet'!$D$17*(0.5-('Calculation Sheet'!$D$18/'Calculation Sheet'!$D$9)+(0.5*(('Calculation Sheet'!$D$18^2)/('Calculation Sheet'!$D$9^2))))),2)</f>
        <v>1.84</v>
      </c>
      <c r="F419" s="34">
        <f>ROUNDUP(('Calculation Sheet'!$D$19*(LN('Calculation Sheet'!$D$9/'Calculation Sheet'!$D$20)-1+('Calculation Sheet'!$D$20/'Calculation Sheet'!$D$9))),2)</f>
        <v>3.53</v>
      </c>
      <c r="G419" s="36">
        <f>C419+IF(AND('Calculation Sheet'!$D$13="NO",OR('Calculation Sheet'!$D$14="Constant Resistance", 'Calculation Sheet'!$D$14="Constant Resistance + Current",'Calculation Sheet'!$D$14="Constant Resistance + Power", 'Calculation Sheet'!$D$14="Constant Resistance + Current + Power")),D419,0)+IF(AND('Calculation Sheet'!$D$13="NO",OR('Calculation Sheet'!$D$14="Constant Current", 'Calculation Sheet'!$D$14="Constant Resistance + Current",'Calculation Sheet'!$D$14="Constant Current + Power", 'Calculation Sheet'!$D$14="Constant Resistance + Current + Power")),E419,0)+IF(AND('Calculation Sheet'!$D$13="NO",OR('Calculation Sheet'!$D$14="Constant Power", 'Calculation Sheet'!$D$14="Constant Resistance + Power",'Calculation Sheet'!$D$14="Constant Current + Power", 'Calculation Sheet'!$D$14="Constant Resistance + Current + Power")),F419,0)</f>
        <v>18.66</v>
      </c>
      <c r="H419" s="34">
        <f>ROUND((12*'Calculation Sheet'!$D$24/(SQRT('SOA Verification'!B419*10^-3))),2)</f>
        <v>55.53</v>
      </c>
      <c r="I419" s="34">
        <f t="shared" si="12"/>
        <v>46.699999999999903</v>
      </c>
      <c r="K419" s="34">
        <f t="shared" si="13"/>
        <v>46.699999999999903</v>
      </c>
    </row>
    <row r="420" spans="2:11" x14ac:dyDescent="0.25">
      <c r="B420" s="34">
        <v>46.799999999999898</v>
      </c>
      <c r="C420" s="35">
        <f>ROUNDUP(('Calculation Sheet'!$D$9)^2*('Calculation Sheet'!$D$10*10^-6)/(2*10^-3*B420),2)</f>
        <v>18.62</v>
      </c>
      <c r="D42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20" s="34">
        <f>ROUNDUP(('Calculation Sheet'!$D$9*'Calculation Sheet'!$D$17*(0.5-('Calculation Sheet'!$D$18/'Calculation Sheet'!$D$9)+(0.5*(('Calculation Sheet'!$D$18^2)/('Calculation Sheet'!$D$9^2))))),2)</f>
        <v>1.84</v>
      </c>
      <c r="F420" s="34">
        <f>ROUNDUP(('Calculation Sheet'!$D$19*(LN('Calculation Sheet'!$D$9/'Calculation Sheet'!$D$20)-1+('Calculation Sheet'!$D$20/'Calculation Sheet'!$D$9))),2)</f>
        <v>3.53</v>
      </c>
      <c r="G420" s="36">
        <f>C420+IF(AND('Calculation Sheet'!$D$13="NO",OR('Calculation Sheet'!$D$14="Constant Resistance", 'Calculation Sheet'!$D$14="Constant Resistance + Current",'Calculation Sheet'!$D$14="Constant Resistance + Power", 'Calculation Sheet'!$D$14="Constant Resistance + Current + Power")),D420,0)+IF(AND('Calculation Sheet'!$D$13="NO",OR('Calculation Sheet'!$D$14="Constant Current", 'Calculation Sheet'!$D$14="Constant Resistance + Current",'Calculation Sheet'!$D$14="Constant Current + Power", 'Calculation Sheet'!$D$14="Constant Resistance + Current + Power")),E420,0)+IF(AND('Calculation Sheet'!$D$13="NO",OR('Calculation Sheet'!$D$14="Constant Power", 'Calculation Sheet'!$D$14="Constant Resistance + Power",'Calculation Sheet'!$D$14="Constant Current + Power", 'Calculation Sheet'!$D$14="Constant Resistance + Current + Power")),F420,0)</f>
        <v>18.62</v>
      </c>
      <c r="H420" s="34">
        <f>ROUND((12*'Calculation Sheet'!$D$24/(SQRT('SOA Verification'!B420*10^-3))),2)</f>
        <v>55.47</v>
      </c>
      <c r="I420" s="34">
        <f t="shared" si="12"/>
        <v>46.799999999999898</v>
      </c>
      <c r="K420" s="34">
        <f t="shared" si="13"/>
        <v>46.799999999999898</v>
      </c>
    </row>
    <row r="421" spans="2:11" x14ac:dyDescent="0.25">
      <c r="B421" s="34">
        <v>46.8999999999998</v>
      </c>
      <c r="C421" s="35">
        <f>ROUNDUP(('Calculation Sheet'!$D$9)^2*('Calculation Sheet'!$D$10*10^-6)/(2*10^-3*B421),2)</f>
        <v>18.580000000000002</v>
      </c>
      <c r="D42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21" s="34">
        <f>ROUNDUP(('Calculation Sheet'!$D$9*'Calculation Sheet'!$D$17*(0.5-('Calculation Sheet'!$D$18/'Calculation Sheet'!$D$9)+(0.5*(('Calculation Sheet'!$D$18^2)/('Calculation Sheet'!$D$9^2))))),2)</f>
        <v>1.84</v>
      </c>
      <c r="F421" s="34">
        <f>ROUNDUP(('Calculation Sheet'!$D$19*(LN('Calculation Sheet'!$D$9/'Calculation Sheet'!$D$20)-1+('Calculation Sheet'!$D$20/'Calculation Sheet'!$D$9))),2)</f>
        <v>3.53</v>
      </c>
      <c r="G421" s="36">
        <f>C421+IF(AND('Calculation Sheet'!$D$13="NO",OR('Calculation Sheet'!$D$14="Constant Resistance", 'Calculation Sheet'!$D$14="Constant Resistance + Current",'Calculation Sheet'!$D$14="Constant Resistance + Power", 'Calculation Sheet'!$D$14="Constant Resistance + Current + Power")),D421,0)+IF(AND('Calculation Sheet'!$D$13="NO",OR('Calculation Sheet'!$D$14="Constant Current", 'Calculation Sheet'!$D$14="Constant Resistance + Current",'Calculation Sheet'!$D$14="Constant Current + Power", 'Calculation Sheet'!$D$14="Constant Resistance + Current + Power")),E421,0)+IF(AND('Calculation Sheet'!$D$13="NO",OR('Calculation Sheet'!$D$14="Constant Power", 'Calculation Sheet'!$D$14="Constant Resistance + Power",'Calculation Sheet'!$D$14="Constant Current + Power", 'Calculation Sheet'!$D$14="Constant Resistance + Current + Power")),F421,0)</f>
        <v>18.580000000000002</v>
      </c>
      <c r="H421" s="34">
        <f>ROUND((12*'Calculation Sheet'!$D$24/(SQRT('SOA Verification'!B421*10^-3))),2)</f>
        <v>55.41</v>
      </c>
      <c r="I421" s="34">
        <f t="shared" si="12"/>
        <v>46.8999999999998</v>
      </c>
      <c r="K421" s="34">
        <f t="shared" si="13"/>
        <v>46.8999999999998</v>
      </c>
    </row>
    <row r="422" spans="2:11" x14ac:dyDescent="0.25">
      <c r="B422" s="34">
        <v>46.999999999999901</v>
      </c>
      <c r="C422" s="35">
        <f>ROUNDUP(('Calculation Sheet'!$D$9)^2*('Calculation Sheet'!$D$10*10^-6)/(2*10^-3*B422),2)</f>
        <v>18.540000000000003</v>
      </c>
      <c r="D42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22" s="34">
        <f>ROUNDUP(('Calculation Sheet'!$D$9*'Calculation Sheet'!$D$17*(0.5-('Calculation Sheet'!$D$18/'Calculation Sheet'!$D$9)+(0.5*(('Calculation Sheet'!$D$18^2)/('Calculation Sheet'!$D$9^2))))),2)</f>
        <v>1.84</v>
      </c>
      <c r="F422" s="34">
        <f>ROUNDUP(('Calculation Sheet'!$D$19*(LN('Calculation Sheet'!$D$9/'Calculation Sheet'!$D$20)-1+('Calculation Sheet'!$D$20/'Calculation Sheet'!$D$9))),2)</f>
        <v>3.53</v>
      </c>
      <c r="G422" s="36">
        <f>C422+IF(AND('Calculation Sheet'!$D$13="NO",OR('Calculation Sheet'!$D$14="Constant Resistance", 'Calculation Sheet'!$D$14="Constant Resistance + Current",'Calculation Sheet'!$D$14="Constant Resistance + Power", 'Calculation Sheet'!$D$14="Constant Resistance + Current + Power")),D422,0)+IF(AND('Calculation Sheet'!$D$13="NO",OR('Calculation Sheet'!$D$14="Constant Current", 'Calculation Sheet'!$D$14="Constant Resistance + Current",'Calculation Sheet'!$D$14="Constant Current + Power", 'Calculation Sheet'!$D$14="Constant Resistance + Current + Power")),E422,0)+IF(AND('Calculation Sheet'!$D$13="NO",OR('Calculation Sheet'!$D$14="Constant Power", 'Calculation Sheet'!$D$14="Constant Resistance + Power",'Calculation Sheet'!$D$14="Constant Current + Power", 'Calculation Sheet'!$D$14="Constant Resistance + Current + Power")),F422,0)</f>
        <v>18.540000000000003</v>
      </c>
      <c r="H422" s="34">
        <f>ROUND((12*'Calculation Sheet'!$D$24/(SQRT('SOA Verification'!B422*10^-3))),2)</f>
        <v>55.35</v>
      </c>
      <c r="I422" s="34">
        <f t="shared" si="12"/>
        <v>46.999999999999901</v>
      </c>
      <c r="K422" s="34">
        <f t="shared" si="13"/>
        <v>46.999999999999901</v>
      </c>
    </row>
    <row r="423" spans="2:11" x14ac:dyDescent="0.25">
      <c r="B423" s="34">
        <v>47.099999999999902</v>
      </c>
      <c r="C423" s="35">
        <f>ROUNDUP(('Calculation Sheet'!$D$9)^2*('Calculation Sheet'!$D$10*10^-6)/(2*10^-3*B423),2)</f>
        <v>18.5</v>
      </c>
      <c r="D42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23" s="34">
        <f>ROUNDUP(('Calculation Sheet'!$D$9*'Calculation Sheet'!$D$17*(0.5-('Calculation Sheet'!$D$18/'Calculation Sheet'!$D$9)+(0.5*(('Calculation Sheet'!$D$18^2)/('Calculation Sheet'!$D$9^2))))),2)</f>
        <v>1.84</v>
      </c>
      <c r="F423" s="34">
        <f>ROUNDUP(('Calculation Sheet'!$D$19*(LN('Calculation Sheet'!$D$9/'Calculation Sheet'!$D$20)-1+('Calculation Sheet'!$D$20/'Calculation Sheet'!$D$9))),2)</f>
        <v>3.53</v>
      </c>
      <c r="G423" s="36">
        <f>C423+IF(AND('Calculation Sheet'!$D$13="NO",OR('Calculation Sheet'!$D$14="Constant Resistance", 'Calculation Sheet'!$D$14="Constant Resistance + Current",'Calculation Sheet'!$D$14="Constant Resistance + Power", 'Calculation Sheet'!$D$14="Constant Resistance + Current + Power")),D423,0)+IF(AND('Calculation Sheet'!$D$13="NO",OR('Calculation Sheet'!$D$14="Constant Current", 'Calculation Sheet'!$D$14="Constant Resistance + Current",'Calculation Sheet'!$D$14="Constant Current + Power", 'Calculation Sheet'!$D$14="Constant Resistance + Current + Power")),E423,0)+IF(AND('Calculation Sheet'!$D$13="NO",OR('Calculation Sheet'!$D$14="Constant Power", 'Calculation Sheet'!$D$14="Constant Resistance + Power",'Calculation Sheet'!$D$14="Constant Current + Power", 'Calculation Sheet'!$D$14="Constant Resistance + Current + Power")),F423,0)</f>
        <v>18.5</v>
      </c>
      <c r="H423" s="34">
        <f>ROUND((12*'Calculation Sheet'!$D$24/(SQRT('SOA Verification'!B423*10^-3))),2)</f>
        <v>55.29</v>
      </c>
      <c r="I423" s="34">
        <f t="shared" si="12"/>
        <v>47.099999999999902</v>
      </c>
      <c r="K423" s="34">
        <f t="shared" si="13"/>
        <v>47.099999999999902</v>
      </c>
    </row>
    <row r="424" spans="2:11" x14ac:dyDescent="0.25">
      <c r="B424" s="34">
        <v>47.199999999999797</v>
      </c>
      <c r="C424" s="35">
        <f>ROUNDUP(('Calculation Sheet'!$D$9)^2*('Calculation Sheet'!$D$10*10^-6)/(2*10^-3*B424),2)</f>
        <v>18.46</v>
      </c>
      <c r="D42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24" s="34">
        <f>ROUNDUP(('Calculation Sheet'!$D$9*'Calculation Sheet'!$D$17*(0.5-('Calculation Sheet'!$D$18/'Calculation Sheet'!$D$9)+(0.5*(('Calculation Sheet'!$D$18^2)/('Calculation Sheet'!$D$9^2))))),2)</f>
        <v>1.84</v>
      </c>
      <c r="F424" s="34">
        <f>ROUNDUP(('Calculation Sheet'!$D$19*(LN('Calculation Sheet'!$D$9/'Calculation Sheet'!$D$20)-1+('Calculation Sheet'!$D$20/'Calculation Sheet'!$D$9))),2)</f>
        <v>3.53</v>
      </c>
      <c r="G424" s="36">
        <f>C424+IF(AND('Calculation Sheet'!$D$13="NO",OR('Calculation Sheet'!$D$14="Constant Resistance", 'Calculation Sheet'!$D$14="Constant Resistance + Current",'Calculation Sheet'!$D$14="Constant Resistance + Power", 'Calculation Sheet'!$D$14="Constant Resistance + Current + Power")),D424,0)+IF(AND('Calculation Sheet'!$D$13="NO",OR('Calculation Sheet'!$D$14="Constant Current", 'Calculation Sheet'!$D$14="Constant Resistance + Current",'Calculation Sheet'!$D$14="Constant Current + Power", 'Calculation Sheet'!$D$14="Constant Resistance + Current + Power")),E424,0)+IF(AND('Calculation Sheet'!$D$13="NO",OR('Calculation Sheet'!$D$14="Constant Power", 'Calculation Sheet'!$D$14="Constant Resistance + Power",'Calculation Sheet'!$D$14="Constant Current + Power", 'Calculation Sheet'!$D$14="Constant Resistance + Current + Power")),F424,0)</f>
        <v>18.46</v>
      </c>
      <c r="H424" s="34">
        <f>ROUND((12*'Calculation Sheet'!$D$24/(SQRT('SOA Verification'!B424*10^-3))),2)</f>
        <v>55.23</v>
      </c>
      <c r="I424" s="34">
        <f t="shared" si="12"/>
        <v>47.199999999999797</v>
      </c>
      <c r="K424" s="34">
        <f t="shared" si="13"/>
        <v>47.199999999999797</v>
      </c>
    </row>
    <row r="425" spans="2:11" x14ac:dyDescent="0.25">
      <c r="B425" s="34">
        <v>47.299999999999798</v>
      </c>
      <c r="C425" s="35">
        <f>ROUNDUP(('Calculation Sheet'!$D$9)^2*('Calculation Sheet'!$D$10*10^-6)/(2*10^-3*B425),2)</f>
        <v>18.420000000000002</v>
      </c>
      <c r="D42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25" s="34">
        <f>ROUNDUP(('Calculation Sheet'!$D$9*'Calculation Sheet'!$D$17*(0.5-('Calculation Sheet'!$D$18/'Calculation Sheet'!$D$9)+(0.5*(('Calculation Sheet'!$D$18^2)/('Calculation Sheet'!$D$9^2))))),2)</f>
        <v>1.84</v>
      </c>
      <c r="F425" s="34">
        <f>ROUNDUP(('Calculation Sheet'!$D$19*(LN('Calculation Sheet'!$D$9/'Calculation Sheet'!$D$20)-1+('Calculation Sheet'!$D$20/'Calculation Sheet'!$D$9))),2)</f>
        <v>3.53</v>
      </c>
      <c r="G425" s="36">
        <f>C425+IF(AND('Calculation Sheet'!$D$13="NO",OR('Calculation Sheet'!$D$14="Constant Resistance", 'Calculation Sheet'!$D$14="Constant Resistance + Current",'Calculation Sheet'!$D$14="Constant Resistance + Power", 'Calculation Sheet'!$D$14="Constant Resistance + Current + Power")),D425,0)+IF(AND('Calculation Sheet'!$D$13="NO",OR('Calculation Sheet'!$D$14="Constant Current", 'Calculation Sheet'!$D$14="Constant Resistance + Current",'Calculation Sheet'!$D$14="Constant Current + Power", 'Calculation Sheet'!$D$14="Constant Resistance + Current + Power")),E425,0)+IF(AND('Calculation Sheet'!$D$13="NO",OR('Calculation Sheet'!$D$14="Constant Power", 'Calculation Sheet'!$D$14="Constant Resistance + Power",'Calculation Sheet'!$D$14="Constant Current + Power", 'Calculation Sheet'!$D$14="Constant Resistance + Current + Power")),F425,0)</f>
        <v>18.420000000000002</v>
      </c>
      <c r="H425" s="34">
        <f>ROUND((12*'Calculation Sheet'!$D$24/(SQRT('SOA Verification'!B425*10^-3))),2)</f>
        <v>55.18</v>
      </c>
      <c r="I425" s="34">
        <f t="shared" si="12"/>
        <v>47.299999999999798</v>
      </c>
      <c r="K425" s="34">
        <f t="shared" si="13"/>
        <v>47.299999999999798</v>
      </c>
    </row>
    <row r="426" spans="2:11" x14ac:dyDescent="0.25">
      <c r="B426" s="34">
        <v>47.3999999999998</v>
      </c>
      <c r="C426" s="35">
        <f>ROUNDUP(('Calculation Sheet'!$D$9)^2*('Calculation Sheet'!$D$10*10^-6)/(2*10^-3*B426),2)</f>
        <v>18.380000000000003</v>
      </c>
      <c r="D42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26" s="34">
        <f>ROUNDUP(('Calculation Sheet'!$D$9*'Calculation Sheet'!$D$17*(0.5-('Calculation Sheet'!$D$18/'Calculation Sheet'!$D$9)+(0.5*(('Calculation Sheet'!$D$18^2)/('Calculation Sheet'!$D$9^2))))),2)</f>
        <v>1.84</v>
      </c>
      <c r="F426" s="34">
        <f>ROUNDUP(('Calculation Sheet'!$D$19*(LN('Calculation Sheet'!$D$9/'Calculation Sheet'!$D$20)-1+('Calculation Sheet'!$D$20/'Calculation Sheet'!$D$9))),2)</f>
        <v>3.53</v>
      </c>
      <c r="G426" s="36">
        <f>C426+IF(AND('Calculation Sheet'!$D$13="NO",OR('Calculation Sheet'!$D$14="Constant Resistance", 'Calculation Sheet'!$D$14="Constant Resistance + Current",'Calculation Sheet'!$D$14="Constant Resistance + Power", 'Calculation Sheet'!$D$14="Constant Resistance + Current + Power")),D426,0)+IF(AND('Calculation Sheet'!$D$13="NO",OR('Calculation Sheet'!$D$14="Constant Current", 'Calculation Sheet'!$D$14="Constant Resistance + Current",'Calculation Sheet'!$D$14="Constant Current + Power", 'Calculation Sheet'!$D$14="Constant Resistance + Current + Power")),E426,0)+IF(AND('Calculation Sheet'!$D$13="NO",OR('Calculation Sheet'!$D$14="Constant Power", 'Calculation Sheet'!$D$14="Constant Resistance + Power",'Calculation Sheet'!$D$14="Constant Current + Power", 'Calculation Sheet'!$D$14="Constant Resistance + Current + Power")),F426,0)</f>
        <v>18.380000000000003</v>
      </c>
      <c r="H426" s="34">
        <f>ROUND((12*'Calculation Sheet'!$D$24/(SQRT('SOA Verification'!B426*10^-3))),2)</f>
        <v>55.12</v>
      </c>
      <c r="I426" s="34">
        <f t="shared" si="12"/>
        <v>47.3999999999998</v>
      </c>
      <c r="K426" s="34">
        <f t="shared" si="13"/>
        <v>47.3999999999998</v>
      </c>
    </row>
    <row r="427" spans="2:11" x14ac:dyDescent="0.25">
      <c r="B427" s="34">
        <v>47.499999999999901</v>
      </c>
      <c r="C427" s="35">
        <f>ROUNDUP(('Calculation Sheet'!$D$9)^2*('Calculation Sheet'!$D$10*10^-6)/(2*10^-3*B427),2)</f>
        <v>18.350000000000001</v>
      </c>
      <c r="D42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27" s="34">
        <f>ROUNDUP(('Calculation Sheet'!$D$9*'Calculation Sheet'!$D$17*(0.5-('Calculation Sheet'!$D$18/'Calculation Sheet'!$D$9)+(0.5*(('Calculation Sheet'!$D$18^2)/('Calculation Sheet'!$D$9^2))))),2)</f>
        <v>1.84</v>
      </c>
      <c r="F427" s="34">
        <f>ROUNDUP(('Calculation Sheet'!$D$19*(LN('Calculation Sheet'!$D$9/'Calculation Sheet'!$D$20)-1+('Calculation Sheet'!$D$20/'Calculation Sheet'!$D$9))),2)</f>
        <v>3.53</v>
      </c>
      <c r="G427" s="36">
        <f>C427+IF(AND('Calculation Sheet'!$D$13="NO",OR('Calculation Sheet'!$D$14="Constant Resistance", 'Calculation Sheet'!$D$14="Constant Resistance + Current",'Calculation Sheet'!$D$14="Constant Resistance + Power", 'Calculation Sheet'!$D$14="Constant Resistance + Current + Power")),D427,0)+IF(AND('Calculation Sheet'!$D$13="NO",OR('Calculation Sheet'!$D$14="Constant Current", 'Calculation Sheet'!$D$14="Constant Resistance + Current",'Calculation Sheet'!$D$14="Constant Current + Power", 'Calculation Sheet'!$D$14="Constant Resistance + Current + Power")),E427,0)+IF(AND('Calculation Sheet'!$D$13="NO",OR('Calculation Sheet'!$D$14="Constant Power", 'Calculation Sheet'!$D$14="Constant Resistance + Power",'Calculation Sheet'!$D$14="Constant Current + Power", 'Calculation Sheet'!$D$14="Constant Resistance + Current + Power")),F427,0)</f>
        <v>18.350000000000001</v>
      </c>
      <c r="H427" s="34">
        <f>ROUND((12*'Calculation Sheet'!$D$24/(SQRT('SOA Verification'!B427*10^-3))),2)</f>
        <v>55.06</v>
      </c>
      <c r="I427" s="34">
        <f t="shared" si="12"/>
        <v>47.499999999999901</v>
      </c>
      <c r="K427" s="34">
        <f t="shared" si="13"/>
        <v>47.499999999999901</v>
      </c>
    </row>
    <row r="428" spans="2:11" x14ac:dyDescent="0.25">
      <c r="B428" s="34">
        <v>47.599999999999902</v>
      </c>
      <c r="C428" s="35">
        <f>ROUNDUP(('Calculation Sheet'!$D$9)^2*('Calculation Sheet'!$D$10*10^-6)/(2*10^-3*B428),2)</f>
        <v>18.310000000000002</v>
      </c>
      <c r="D42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28" s="34">
        <f>ROUNDUP(('Calculation Sheet'!$D$9*'Calculation Sheet'!$D$17*(0.5-('Calculation Sheet'!$D$18/'Calculation Sheet'!$D$9)+(0.5*(('Calculation Sheet'!$D$18^2)/('Calculation Sheet'!$D$9^2))))),2)</f>
        <v>1.84</v>
      </c>
      <c r="F428" s="34">
        <f>ROUNDUP(('Calculation Sheet'!$D$19*(LN('Calculation Sheet'!$D$9/'Calculation Sheet'!$D$20)-1+('Calculation Sheet'!$D$20/'Calculation Sheet'!$D$9))),2)</f>
        <v>3.53</v>
      </c>
      <c r="G428" s="36">
        <f>C428+IF(AND('Calculation Sheet'!$D$13="NO",OR('Calculation Sheet'!$D$14="Constant Resistance", 'Calculation Sheet'!$D$14="Constant Resistance + Current",'Calculation Sheet'!$D$14="Constant Resistance + Power", 'Calculation Sheet'!$D$14="Constant Resistance + Current + Power")),D428,0)+IF(AND('Calculation Sheet'!$D$13="NO",OR('Calculation Sheet'!$D$14="Constant Current", 'Calculation Sheet'!$D$14="Constant Resistance + Current",'Calculation Sheet'!$D$14="Constant Current + Power", 'Calculation Sheet'!$D$14="Constant Resistance + Current + Power")),E428,0)+IF(AND('Calculation Sheet'!$D$13="NO",OR('Calculation Sheet'!$D$14="Constant Power", 'Calculation Sheet'!$D$14="Constant Resistance + Power",'Calculation Sheet'!$D$14="Constant Current + Power", 'Calculation Sheet'!$D$14="Constant Resistance + Current + Power")),F428,0)</f>
        <v>18.310000000000002</v>
      </c>
      <c r="H428" s="34">
        <f>ROUND((12*'Calculation Sheet'!$D$24/(SQRT('SOA Verification'!B428*10^-3))),2)</f>
        <v>55</v>
      </c>
      <c r="I428" s="34">
        <f t="shared" si="12"/>
        <v>47.599999999999902</v>
      </c>
      <c r="K428" s="34">
        <f t="shared" si="13"/>
        <v>47.599999999999902</v>
      </c>
    </row>
    <row r="429" spans="2:11" x14ac:dyDescent="0.25">
      <c r="B429" s="34">
        <v>47.699999999999797</v>
      </c>
      <c r="C429" s="35">
        <f>ROUNDUP(('Calculation Sheet'!$D$9)^2*('Calculation Sheet'!$D$10*10^-6)/(2*10^-3*B429),2)</f>
        <v>18.270000000000003</v>
      </c>
      <c r="D42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29" s="34">
        <f>ROUNDUP(('Calculation Sheet'!$D$9*'Calculation Sheet'!$D$17*(0.5-('Calculation Sheet'!$D$18/'Calculation Sheet'!$D$9)+(0.5*(('Calculation Sheet'!$D$18^2)/('Calculation Sheet'!$D$9^2))))),2)</f>
        <v>1.84</v>
      </c>
      <c r="F429" s="34">
        <f>ROUNDUP(('Calculation Sheet'!$D$19*(LN('Calculation Sheet'!$D$9/'Calculation Sheet'!$D$20)-1+('Calculation Sheet'!$D$20/'Calculation Sheet'!$D$9))),2)</f>
        <v>3.53</v>
      </c>
      <c r="G429" s="36">
        <f>C429+IF(AND('Calculation Sheet'!$D$13="NO",OR('Calculation Sheet'!$D$14="Constant Resistance", 'Calculation Sheet'!$D$14="Constant Resistance + Current",'Calculation Sheet'!$D$14="Constant Resistance + Power", 'Calculation Sheet'!$D$14="Constant Resistance + Current + Power")),D429,0)+IF(AND('Calculation Sheet'!$D$13="NO",OR('Calculation Sheet'!$D$14="Constant Current", 'Calculation Sheet'!$D$14="Constant Resistance + Current",'Calculation Sheet'!$D$14="Constant Current + Power", 'Calculation Sheet'!$D$14="Constant Resistance + Current + Power")),E429,0)+IF(AND('Calculation Sheet'!$D$13="NO",OR('Calculation Sheet'!$D$14="Constant Power", 'Calculation Sheet'!$D$14="Constant Resistance + Power",'Calculation Sheet'!$D$14="Constant Current + Power", 'Calculation Sheet'!$D$14="Constant Resistance + Current + Power")),F429,0)</f>
        <v>18.270000000000003</v>
      </c>
      <c r="H429" s="34">
        <f>ROUND((12*'Calculation Sheet'!$D$24/(SQRT('SOA Verification'!B429*10^-3))),2)</f>
        <v>54.94</v>
      </c>
      <c r="I429" s="34">
        <f t="shared" si="12"/>
        <v>47.699999999999797</v>
      </c>
      <c r="K429" s="34">
        <f t="shared" si="13"/>
        <v>47.699999999999797</v>
      </c>
    </row>
    <row r="430" spans="2:11" x14ac:dyDescent="0.25">
      <c r="B430" s="34">
        <v>47.799999999999798</v>
      </c>
      <c r="C430" s="35">
        <f>ROUNDUP(('Calculation Sheet'!$D$9)^2*('Calculation Sheet'!$D$10*10^-6)/(2*10^-3*B430),2)</f>
        <v>18.23</v>
      </c>
      <c r="D43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30" s="34">
        <f>ROUNDUP(('Calculation Sheet'!$D$9*'Calculation Sheet'!$D$17*(0.5-('Calculation Sheet'!$D$18/'Calculation Sheet'!$D$9)+(0.5*(('Calculation Sheet'!$D$18^2)/('Calculation Sheet'!$D$9^2))))),2)</f>
        <v>1.84</v>
      </c>
      <c r="F430" s="34">
        <f>ROUNDUP(('Calculation Sheet'!$D$19*(LN('Calculation Sheet'!$D$9/'Calculation Sheet'!$D$20)-1+('Calculation Sheet'!$D$20/'Calculation Sheet'!$D$9))),2)</f>
        <v>3.53</v>
      </c>
      <c r="G430" s="36">
        <f>C430+IF(AND('Calculation Sheet'!$D$13="NO",OR('Calculation Sheet'!$D$14="Constant Resistance", 'Calculation Sheet'!$D$14="Constant Resistance + Current",'Calculation Sheet'!$D$14="Constant Resistance + Power", 'Calculation Sheet'!$D$14="Constant Resistance + Current + Power")),D430,0)+IF(AND('Calculation Sheet'!$D$13="NO",OR('Calculation Sheet'!$D$14="Constant Current", 'Calculation Sheet'!$D$14="Constant Resistance + Current",'Calculation Sheet'!$D$14="Constant Current + Power", 'Calculation Sheet'!$D$14="Constant Resistance + Current + Power")),E430,0)+IF(AND('Calculation Sheet'!$D$13="NO",OR('Calculation Sheet'!$D$14="Constant Power", 'Calculation Sheet'!$D$14="Constant Resistance + Power",'Calculation Sheet'!$D$14="Constant Current + Power", 'Calculation Sheet'!$D$14="Constant Resistance + Current + Power")),F430,0)</f>
        <v>18.23</v>
      </c>
      <c r="H430" s="34">
        <f>ROUND((12*'Calculation Sheet'!$D$24/(SQRT('SOA Verification'!B430*10^-3))),2)</f>
        <v>54.89</v>
      </c>
      <c r="I430" s="34">
        <f t="shared" si="12"/>
        <v>47.799999999999798</v>
      </c>
      <c r="K430" s="34">
        <f t="shared" si="13"/>
        <v>47.799999999999798</v>
      </c>
    </row>
    <row r="431" spans="2:11" x14ac:dyDescent="0.25">
      <c r="B431" s="34">
        <v>47.8999999999998</v>
      </c>
      <c r="C431" s="35">
        <f>ROUNDUP(('Calculation Sheet'!$D$9)^2*('Calculation Sheet'!$D$10*10^-6)/(2*10^-3*B431),2)</f>
        <v>18.190000000000001</v>
      </c>
      <c r="D43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31" s="34">
        <f>ROUNDUP(('Calculation Sheet'!$D$9*'Calculation Sheet'!$D$17*(0.5-('Calculation Sheet'!$D$18/'Calculation Sheet'!$D$9)+(0.5*(('Calculation Sheet'!$D$18^2)/('Calculation Sheet'!$D$9^2))))),2)</f>
        <v>1.84</v>
      </c>
      <c r="F431" s="34">
        <f>ROUNDUP(('Calculation Sheet'!$D$19*(LN('Calculation Sheet'!$D$9/'Calculation Sheet'!$D$20)-1+('Calculation Sheet'!$D$20/'Calculation Sheet'!$D$9))),2)</f>
        <v>3.53</v>
      </c>
      <c r="G431" s="36">
        <f>C431+IF(AND('Calculation Sheet'!$D$13="NO",OR('Calculation Sheet'!$D$14="Constant Resistance", 'Calculation Sheet'!$D$14="Constant Resistance + Current",'Calculation Sheet'!$D$14="Constant Resistance + Power", 'Calculation Sheet'!$D$14="Constant Resistance + Current + Power")),D431,0)+IF(AND('Calculation Sheet'!$D$13="NO",OR('Calculation Sheet'!$D$14="Constant Current", 'Calculation Sheet'!$D$14="Constant Resistance + Current",'Calculation Sheet'!$D$14="Constant Current + Power", 'Calculation Sheet'!$D$14="Constant Resistance + Current + Power")),E431,0)+IF(AND('Calculation Sheet'!$D$13="NO",OR('Calculation Sheet'!$D$14="Constant Power", 'Calculation Sheet'!$D$14="Constant Resistance + Power",'Calculation Sheet'!$D$14="Constant Current + Power", 'Calculation Sheet'!$D$14="Constant Resistance + Current + Power")),F431,0)</f>
        <v>18.190000000000001</v>
      </c>
      <c r="H431" s="34">
        <f>ROUND((12*'Calculation Sheet'!$D$24/(SQRT('SOA Verification'!B431*10^-3))),2)</f>
        <v>54.83</v>
      </c>
      <c r="I431" s="34">
        <f t="shared" si="12"/>
        <v>47.8999999999998</v>
      </c>
      <c r="K431" s="34">
        <f t="shared" si="13"/>
        <v>47.8999999999998</v>
      </c>
    </row>
    <row r="432" spans="2:11" x14ac:dyDescent="0.25">
      <c r="B432" s="34">
        <v>47.999999999999801</v>
      </c>
      <c r="C432" s="35">
        <f>ROUNDUP(('Calculation Sheet'!$D$9)^2*('Calculation Sheet'!$D$10*10^-6)/(2*10^-3*B432),2)</f>
        <v>18.16</v>
      </c>
      <c r="D43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32" s="34">
        <f>ROUNDUP(('Calculation Sheet'!$D$9*'Calculation Sheet'!$D$17*(0.5-('Calculation Sheet'!$D$18/'Calculation Sheet'!$D$9)+(0.5*(('Calculation Sheet'!$D$18^2)/('Calculation Sheet'!$D$9^2))))),2)</f>
        <v>1.84</v>
      </c>
      <c r="F432" s="34">
        <f>ROUNDUP(('Calculation Sheet'!$D$19*(LN('Calculation Sheet'!$D$9/'Calculation Sheet'!$D$20)-1+('Calculation Sheet'!$D$20/'Calculation Sheet'!$D$9))),2)</f>
        <v>3.53</v>
      </c>
      <c r="G432" s="36">
        <f>C432+IF(AND('Calculation Sheet'!$D$13="NO",OR('Calculation Sheet'!$D$14="Constant Resistance", 'Calculation Sheet'!$D$14="Constant Resistance + Current",'Calculation Sheet'!$D$14="Constant Resistance + Power", 'Calculation Sheet'!$D$14="Constant Resistance + Current + Power")),D432,0)+IF(AND('Calculation Sheet'!$D$13="NO",OR('Calculation Sheet'!$D$14="Constant Current", 'Calculation Sheet'!$D$14="Constant Resistance + Current",'Calculation Sheet'!$D$14="Constant Current + Power", 'Calculation Sheet'!$D$14="Constant Resistance + Current + Power")),E432,0)+IF(AND('Calculation Sheet'!$D$13="NO",OR('Calculation Sheet'!$D$14="Constant Power", 'Calculation Sheet'!$D$14="Constant Resistance + Power",'Calculation Sheet'!$D$14="Constant Current + Power", 'Calculation Sheet'!$D$14="Constant Resistance + Current + Power")),F432,0)</f>
        <v>18.16</v>
      </c>
      <c r="H432" s="34">
        <f>ROUND((12*'Calculation Sheet'!$D$24/(SQRT('SOA Verification'!B432*10^-3))),2)</f>
        <v>54.77</v>
      </c>
      <c r="I432" s="34">
        <f t="shared" si="12"/>
        <v>47.999999999999801</v>
      </c>
      <c r="K432" s="34">
        <f t="shared" si="13"/>
        <v>47.999999999999801</v>
      </c>
    </row>
    <row r="433" spans="2:11" x14ac:dyDescent="0.25">
      <c r="B433" s="34">
        <v>48.099999999999802</v>
      </c>
      <c r="C433" s="35">
        <f>ROUNDUP(('Calculation Sheet'!$D$9)^2*('Calculation Sheet'!$D$10*10^-6)/(2*10^-3*B433),2)</f>
        <v>18.12</v>
      </c>
      <c r="D43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33" s="34">
        <f>ROUNDUP(('Calculation Sheet'!$D$9*'Calculation Sheet'!$D$17*(0.5-('Calculation Sheet'!$D$18/'Calculation Sheet'!$D$9)+(0.5*(('Calculation Sheet'!$D$18^2)/('Calculation Sheet'!$D$9^2))))),2)</f>
        <v>1.84</v>
      </c>
      <c r="F433" s="34">
        <f>ROUNDUP(('Calculation Sheet'!$D$19*(LN('Calculation Sheet'!$D$9/'Calculation Sheet'!$D$20)-1+('Calculation Sheet'!$D$20/'Calculation Sheet'!$D$9))),2)</f>
        <v>3.53</v>
      </c>
      <c r="G433" s="36">
        <f>C433+IF(AND('Calculation Sheet'!$D$13="NO",OR('Calculation Sheet'!$D$14="Constant Resistance", 'Calculation Sheet'!$D$14="Constant Resistance + Current",'Calculation Sheet'!$D$14="Constant Resistance + Power", 'Calculation Sheet'!$D$14="Constant Resistance + Current + Power")),D433,0)+IF(AND('Calculation Sheet'!$D$13="NO",OR('Calculation Sheet'!$D$14="Constant Current", 'Calculation Sheet'!$D$14="Constant Resistance + Current",'Calculation Sheet'!$D$14="Constant Current + Power", 'Calculation Sheet'!$D$14="Constant Resistance + Current + Power")),E433,0)+IF(AND('Calculation Sheet'!$D$13="NO",OR('Calculation Sheet'!$D$14="Constant Power", 'Calculation Sheet'!$D$14="Constant Resistance + Power",'Calculation Sheet'!$D$14="Constant Current + Power", 'Calculation Sheet'!$D$14="Constant Resistance + Current + Power")),F433,0)</f>
        <v>18.12</v>
      </c>
      <c r="H433" s="34">
        <f>ROUND((12*'Calculation Sheet'!$D$24/(SQRT('SOA Verification'!B433*10^-3))),2)</f>
        <v>54.72</v>
      </c>
      <c r="I433" s="34">
        <f t="shared" si="12"/>
        <v>48.099999999999802</v>
      </c>
      <c r="K433" s="34">
        <f t="shared" si="13"/>
        <v>48.099999999999802</v>
      </c>
    </row>
    <row r="434" spans="2:11" x14ac:dyDescent="0.25">
      <c r="B434" s="34">
        <v>48.199999999999797</v>
      </c>
      <c r="C434" s="35">
        <f>ROUNDUP(('Calculation Sheet'!$D$9)^2*('Calculation Sheet'!$D$10*10^-6)/(2*10^-3*B434),2)</f>
        <v>18.080000000000002</v>
      </c>
      <c r="D43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34" s="34">
        <f>ROUNDUP(('Calculation Sheet'!$D$9*'Calculation Sheet'!$D$17*(0.5-('Calculation Sheet'!$D$18/'Calculation Sheet'!$D$9)+(0.5*(('Calculation Sheet'!$D$18^2)/('Calculation Sheet'!$D$9^2))))),2)</f>
        <v>1.84</v>
      </c>
      <c r="F434" s="34">
        <f>ROUNDUP(('Calculation Sheet'!$D$19*(LN('Calculation Sheet'!$D$9/'Calculation Sheet'!$D$20)-1+('Calculation Sheet'!$D$20/'Calculation Sheet'!$D$9))),2)</f>
        <v>3.53</v>
      </c>
      <c r="G434" s="36">
        <f>C434+IF(AND('Calculation Sheet'!$D$13="NO",OR('Calculation Sheet'!$D$14="Constant Resistance", 'Calculation Sheet'!$D$14="Constant Resistance + Current",'Calculation Sheet'!$D$14="Constant Resistance + Power", 'Calculation Sheet'!$D$14="Constant Resistance + Current + Power")),D434,0)+IF(AND('Calculation Sheet'!$D$13="NO",OR('Calculation Sheet'!$D$14="Constant Current", 'Calculation Sheet'!$D$14="Constant Resistance + Current",'Calculation Sheet'!$D$14="Constant Current + Power", 'Calculation Sheet'!$D$14="Constant Resistance + Current + Power")),E434,0)+IF(AND('Calculation Sheet'!$D$13="NO",OR('Calculation Sheet'!$D$14="Constant Power", 'Calculation Sheet'!$D$14="Constant Resistance + Power",'Calculation Sheet'!$D$14="Constant Current + Power", 'Calculation Sheet'!$D$14="Constant Resistance + Current + Power")),F434,0)</f>
        <v>18.080000000000002</v>
      </c>
      <c r="H434" s="34">
        <f>ROUND((12*'Calculation Sheet'!$D$24/(SQRT('SOA Verification'!B434*10^-3))),2)</f>
        <v>54.66</v>
      </c>
      <c r="I434" s="34">
        <f t="shared" si="12"/>
        <v>48.199999999999797</v>
      </c>
      <c r="K434" s="34">
        <f t="shared" si="13"/>
        <v>48.199999999999797</v>
      </c>
    </row>
    <row r="435" spans="2:11" x14ac:dyDescent="0.25">
      <c r="B435" s="34">
        <v>48.299999999999798</v>
      </c>
      <c r="C435" s="35">
        <f>ROUNDUP(('Calculation Sheet'!$D$9)^2*('Calculation Sheet'!$D$10*10^-6)/(2*10^-3*B435),2)</f>
        <v>18.040000000000003</v>
      </c>
      <c r="D43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35" s="34">
        <f>ROUNDUP(('Calculation Sheet'!$D$9*'Calculation Sheet'!$D$17*(0.5-('Calculation Sheet'!$D$18/'Calculation Sheet'!$D$9)+(0.5*(('Calculation Sheet'!$D$18^2)/('Calculation Sheet'!$D$9^2))))),2)</f>
        <v>1.84</v>
      </c>
      <c r="F435" s="34">
        <f>ROUNDUP(('Calculation Sheet'!$D$19*(LN('Calculation Sheet'!$D$9/'Calculation Sheet'!$D$20)-1+('Calculation Sheet'!$D$20/'Calculation Sheet'!$D$9))),2)</f>
        <v>3.53</v>
      </c>
      <c r="G435" s="36">
        <f>C435+IF(AND('Calculation Sheet'!$D$13="NO",OR('Calculation Sheet'!$D$14="Constant Resistance", 'Calculation Sheet'!$D$14="Constant Resistance + Current",'Calculation Sheet'!$D$14="Constant Resistance + Power", 'Calculation Sheet'!$D$14="Constant Resistance + Current + Power")),D435,0)+IF(AND('Calculation Sheet'!$D$13="NO",OR('Calculation Sheet'!$D$14="Constant Current", 'Calculation Sheet'!$D$14="Constant Resistance + Current",'Calculation Sheet'!$D$14="Constant Current + Power", 'Calculation Sheet'!$D$14="Constant Resistance + Current + Power")),E435,0)+IF(AND('Calculation Sheet'!$D$13="NO",OR('Calculation Sheet'!$D$14="Constant Power", 'Calculation Sheet'!$D$14="Constant Resistance + Power",'Calculation Sheet'!$D$14="Constant Current + Power", 'Calculation Sheet'!$D$14="Constant Resistance + Current + Power")),F435,0)</f>
        <v>18.040000000000003</v>
      </c>
      <c r="H435" s="34">
        <f>ROUND((12*'Calculation Sheet'!$D$24/(SQRT('SOA Verification'!B435*10^-3))),2)</f>
        <v>54.6</v>
      </c>
      <c r="I435" s="34">
        <f t="shared" si="12"/>
        <v>48.299999999999798</v>
      </c>
      <c r="K435" s="34">
        <f t="shared" si="13"/>
        <v>48.299999999999798</v>
      </c>
    </row>
    <row r="436" spans="2:11" x14ac:dyDescent="0.25">
      <c r="B436" s="34">
        <v>48.3999999999998</v>
      </c>
      <c r="C436" s="35">
        <f>ROUNDUP(('Calculation Sheet'!$D$9)^2*('Calculation Sheet'!$D$10*10^-6)/(2*10^-3*B436),2)</f>
        <v>18.010000000000002</v>
      </c>
      <c r="D43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36" s="34">
        <f>ROUNDUP(('Calculation Sheet'!$D$9*'Calculation Sheet'!$D$17*(0.5-('Calculation Sheet'!$D$18/'Calculation Sheet'!$D$9)+(0.5*(('Calculation Sheet'!$D$18^2)/('Calculation Sheet'!$D$9^2))))),2)</f>
        <v>1.84</v>
      </c>
      <c r="F436" s="34">
        <f>ROUNDUP(('Calculation Sheet'!$D$19*(LN('Calculation Sheet'!$D$9/'Calculation Sheet'!$D$20)-1+('Calculation Sheet'!$D$20/'Calculation Sheet'!$D$9))),2)</f>
        <v>3.53</v>
      </c>
      <c r="G436" s="36">
        <f>C436+IF(AND('Calculation Sheet'!$D$13="NO",OR('Calculation Sheet'!$D$14="Constant Resistance", 'Calculation Sheet'!$D$14="Constant Resistance + Current",'Calculation Sheet'!$D$14="Constant Resistance + Power", 'Calculation Sheet'!$D$14="Constant Resistance + Current + Power")),D436,0)+IF(AND('Calculation Sheet'!$D$13="NO",OR('Calculation Sheet'!$D$14="Constant Current", 'Calculation Sheet'!$D$14="Constant Resistance + Current",'Calculation Sheet'!$D$14="Constant Current + Power", 'Calculation Sheet'!$D$14="Constant Resistance + Current + Power")),E436,0)+IF(AND('Calculation Sheet'!$D$13="NO",OR('Calculation Sheet'!$D$14="Constant Power", 'Calculation Sheet'!$D$14="Constant Resistance + Power",'Calculation Sheet'!$D$14="Constant Current + Power", 'Calculation Sheet'!$D$14="Constant Resistance + Current + Power")),F436,0)</f>
        <v>18.010000000000002</v>
      </c>
      <c r="H436" s="34">
        <f>ROUND((12*'Calculation Sheet'!$D$24/(SQRT('SOA Verification'!B436*10^-3))),2)</f>
        <v>54.55</v>
      </c>
      <c r="I436" s="34">
        <f t="shared" si="12"/>
        <v>48.3999999999998</v>
      </c>
      <c r="K436" s="34">
        <f t="shared" si="13"/>
        <v>48.3999999999998</v>
      </c>
    </row>
    <row r="437" spans="2:11" x14ac:dyDescent="0.25">
      <c r="B437" s="34">
        <v>48.499999999999801</v>
      </c>
      <c r="C437" s="35">
        <f>ROUNDUP(('Calculation Sheet'!$D$9)^2*('Calculation Sheet'!$D$10*10^-6)/(2*10^-3*B437),2)</f>
        <v>17.970000000000002</v>
      </c>
      <c r="D43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37" s="34">
        <f>ROUNDUP(('Calculation Sheet'!$D$9*'Calculation Sheet'!$D$17*(0.5-('Calculation Sheet'!$D$18/'Calculation Sheet'!$D$9)+(0.5*(('Calculation Sheet'!$D$18^2)/('Calculation Sheet'!$D$9^2))))),2)</f>
        <v>1.84</v>
      </c>
      <c r="F437" s="34">
        <f>ROUNDUP(('Calculation Sheet'!$D$19*(LN('Calculation Sheet'!$D$9/'Calculation Sheet'!$D$20)-1+('Calculation Sheet'!$D$20/'Calculation Sheet'!$D$9))),2)</f>
        <v>3.53</v>
      </c>
      <c r="G437" s="36">
        <f>C437+IF(AND('Calculation Sheet'!$D$13="NO",OR('Calculation Sheet'!$D$14="Constant Resistance", 'Calculation Sheet'!$D$14="Constant Resistance + Current",'Calculation Sheet'!$D$14="Constant Resistance + Power", 'Calculation Sheet'!$D$14="Constant Resistance + Current + Power")),D437,0)+IF(AND('Calculation Sheet'!$D$13="NO",OR('Calculation Sheet'!$D$14="Constant Current", 'Calculation Sheet'!$D$14="Constant Resistance + Current",'Calculation Sheet'!$D$14="Constant Current + Power", 'Calculation Sheet'!$D$14="Constant Resistance + Current + Power")),E437,0)+IF(AND('Calculation Sheet'!$D$13="NO",OR('Calculation Sheet'!$D$14="Constant Power", 'Calculation Sheet'!$D$14="Constant Resistance + Power",'Calculation Sheet'!$D$14="Constant Current + Power", 'Calculation Sheet'!$D$14="Constant Resistance + Current + Power")),F437,0)</f>
        <v>17.970000000000002</v>
      </c>
      <c r="H437" s="34">
        <f>ROUND((12*'Calculation Sheet'!$D$24/(SQRT('SOA Verification'!B437*10^-3))),2)</f>
        <v>54.49</v>
      </c>
      <c r="I437" s="34">
        <f t="shared" si="12"/>
        <v>48.499999999999801</v>
      </c>
      <c r="K437" s="34">
        <f t="shared" si="13"/>
        <v>48.499999999999801</v>
      </c>
    </row>
    <row r="438" spans="2:11" x14ac:dyDescent="0.25">
      <c r="B438" s="34">
        <v>48.599999999999802</v>
      </c>
      <c r="C438" s="35">
        <f>ROUNDUP(('Calculation Sheet'!$D$9)^2*('Calculation Sheet'!$D$10*10^-6)/(2*10^-3*B438),2)</f>
        <v>17.930000000000003</v>
      </c>
      <c r="D43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38" s="34">
        <f>ROUNDUP(('Calculation Sheet'!$D$9*'Calculation Sheet'!$D$17*(0.5-('Calculation Sheet'!$D$18/'Calculation Sheet'!$D$9)+(0.5*(('Calculation Sheet'!$D$18^2)/('Calculation Sheet'!$D$9^2))))),2)</f>
        <v>1.84</v>
      </c>
      <c r="F438" s="34">
        <f>ROUNDUP(('Calculation Sheet'!$D$19*(LN('Calculation Sheet'!$D$9/'Calculation Sheet'!$D$20)-1+('Calculation Sheet'!$D$20/'Calculation Sheet'!$D$9))),2)</f>
        <v>3.53</v>
      </c>
      <c r="G438" s="36">
        <f>C438+IF(AND('Calculation Sheet'!$D$13="NO",OR('Calculation Sheet'!$D$14="Constant Resistance", 'Calculation Sheet'!$D$14="Constant Resistance + Current",'Calculation Sheet'!$D$14="Constant Resistance + Power", 'Calculation Sheet'!$D$14="Constant Resistance + Current + Power")),D438,0)+IF(AND('Calculation Sheet'!$D$13="NO",OR('Calculation Sheet'!$D$14="Constant Current", 'Calculation Sheet'!$D$14="Constant Resistance + Current",'Calculation Sheet'!$D$14="Constant Current + Power", 'Calculation Sheet'!$D$14="Constant Resistance + Current + Power")),E438,0)+IF(AND('Calculation Sheet'!$D$13="NO",OR('Calculation Sheet'!$D$14="Constant Power", 'Calculation Sheet'!$D$14="Constant Resistance + Power",'Calculation Sheet'!$D$14="Constant Current + Power", 'Calculation Sheet'!$D$14="Constant Resistance + Current + Power")),F438,0)</f>
        <v>17.930000000000003</v>
      </c>
      <c r="H438" s="34">
        <f>ROUND((12*'Calculation Sheet'!$D$24/(SQRT('SOA Verification'!B438*10^-3))),2)</f>
        <v>54.43</v>
      </c>
      <c r="I438" s="34">
        <f t="shared" si="12"/>
        <v>48.599999999999802</v>
      </c>
      <c r="K438" s="34">
        <f t="shared" si="13"/>
        <v>48.599999999999802</v>
      </c>
    </row>
    <row r="439" spans="2:11" x14ac:dyDescent="0.25">
      <c r="B439" s="34">
        <v>48.699999999999797</v>
      </c>
      <c r="C439" s="35">
        <f>ROUNDUP(('Calculation Sheet'!$D$9)^2*('Calculation Sheet'!$D$10*10^-6)/(2*10^-3*B439),2)</f>
        <v>17.89</v>
      </c>
      <c r="D43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39" s="34">
        <f>ROUNDUP(('Calculation Sheet'!$D$9*'Calculation Sheet'!$D$17*(0.5-('Calculation Sheet'!$D$18/'Calculation Sheet'!$D$9)+(0.5*(('Calculation Sheet'!$D$18^2)/('Calculation Sheet'!$D$9^2))))),2)</f>
        <v>1.84</v>
      </c>
      <c r="F439" s="34">
        <f>ROUNDUP(('Calculation Sheet'!$D$19*(LN('Calculation Sheet'!$D$9/'Calculation Sheet'!$D$20)-1+('Calculation Sheet'!$D$20/'Calculation Sheet'!$D$9))),2)</f>
        <v>3.53</v>
      </c>
      <c r="G439" s="36">
        <f>C439+IF(AND('Calculation Sheet'!$D$13="NO",OR('Calculation Sheet'!$D$14="Constant Resistance", 'Calculation Sheet'!$D$14="Constant Resistance + Current",'Calculation Sheet'!$D$14="Constant Resistance + Power", 'Calculation Sheet'!$D$14="Constant Resistance + Current + Power")),D439,0)+IF(AND('Calculation Sheet'!$D$13="NO",OR('Calculation Sheet'!$D$14="Constant Current", 'Calculation Sheet'!$D$14="Constant Resistance + Current",'Calculation Sheet'!$D$14="Constant Current + Power", 'Calculation Sheet'!$D$14="Constant Resistance + Current + Power")),E439,0)+IF(AND('Calculation Sheet'!$D$13="NO",OR('Calculation Sheet'!$D$14="Constant Power", 'Calculation Sheet'!$D$14="Constant Resistance + Power",'Calculation Sheet'!$D$14="Constant Current + Power", 'Calculation Sheet'!$D$14="Constant Resistance + Current + Power")),F439,0)</f>
        <v>17.89</v>
      </c>
      <c r="H439" s="34">
        <f>ROUND((12*'Calculation Sheet'!$D$24/(SQRT('SOA Verification'!B439*10^-3))),2)</f>
        <v>54.38</v>
      </c>
      <c r="I439" s="34">
        <f t="shared" si="12"/>
        <v>48.699999999999797</v>
      </c>
      <c r="K439" s="34">
        <f t="shared" si="13"/>
        <v>48.699999999999797</v>
      </c>
    </row>
    <row r="440" spans="2:11" x14ac:dyDescent="0.25">
      <c r="B440" s="34">
        <v>48.799999999999798</v>
      </c>
      <c r="C440" s="35">
        <f>ROUNDUP(('Calculation Sheet'!$D$9)^2*('Calculation Sheet'!$D$10*10^-6)/(2*10^-3*B440),2)</f>
        <v>17.860000000000003</v>
      </c>
      <c r="D44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40" s="34">
        <f>ROUNDUP(('Calculation Sheet'!$D$9*'Calculation Sheet'!$D$17*(0.5-('Calculation Sheet'!$D$18/'Calculation Sheet'!$D$9)+(0.5*(('Calculation Sheet'!$D$18^2)/('Calculation Sheet'!$D$9^2))))),2)</f>
        <v>1.84</v>
      </c>
      <c r="F440" s="34">
        <f>ROUNDUP(('Calculation Sheet'!$D$19*(LN('Calculation Sheet'!$D$9/'Calculation Sheet'!$D$20)-1+('Calculation Sheet'!$D$20/'Calculation Sheet'!$D$9))),2)</f>
        <v>3.53</v>
      </c>
      <c r="G440" s="36">
        <f>C440+IF(AND('Calculation Sheet'!$D$13="NO",OR('Calculation Sheet'!$D$14="Constant Resistance", 'Calculation Sheet'!$D$14="Constant Resistance + Current",'Calculation Sheet'!$D$14="Constant Resistance + Power", 'Calculation Sheet'!$D$14="Constant Resistance + Current + Power")),D440,0)+IF(AND('Calculation Sheet'!$D$13="NO",OR('Calculation Sheet'!$D$14="Constant Current", 'Calculation Sheet'!$D$14="Constant Resistance + Current",'Calculation Sheet'!$D$14="Constant Current + Power", 'Calculation Sheet'!$D$14="Constant Resistance + Current + Power")),E440,0)+IF(AND('Calculation Sheet'!$D$13="NO",OR('Calculation Sheet'!$D$14="Constant Power", 'Calculation Sheet'!$D$14="Constant Resistance + Power",'Calculation Sheet'!$D$14="Constant Current + Power", 'Calculation Sheet'!$D$14="Constant Resistance + Current + Power")),F440,0)</f>
        <v>17.860000000000003</v>
      </c>
      <c r="H440" s="34">
        <f>ROUND((12*'Calculation Sheet'!$D$24/(SQRT('SOA Verification'!B440*10^-3))),2)</f>
        <v>54.32</v>
      </c>
      <c r="I440" s="34">
        <f t="shared" si="12"/>
        <v>48.799999999999798</v>
      </c>
      <c r="K440" s="34">
        <f t="shared" si="13"/>
        <v>48.799999999999798</v>
      </c>
    </row>
    <row r="441" spans="2:11" x14ac:dyDescent="0.25">
      <c r="B441" s="34">
        <v>48.8999999999998</v>
      </c>
      <c r="C441" s="35">
        <f>ROUNDUP(('Calculation Sheet'!$D$9)^2*('Calculation Sheet'!$D$10*10^-6)/(2*10^-3*B441),2)</f>
        <v>17.82</v>
      </c>
      <c r="D44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41" s="34">
        <f>ROUNDUP(('Calculation Sheet'!$D$9*'Calculation Sheet'!$D$17*(0.5-('Calculation Sheet'!$D$18/'Calculation Sheet'!$D$9)+(0.5*(('Calculation Sheet'!$D$18^2)/('Calculation Sheet'!$D$9^2))))),2)</f>
        <v>1.84</v>
      </c>
      <c r="F441" s="34">
        <f>ROUNDUP(('Calculation Sheet'!$D$19*(LN('Calculation Sheet'!$D$9/'Calculation Sheet'!$D$20)-1+('Calculation Sheet'!$D$20/'Calculation Sheet'!$D$9))),2)</f>
        <v>3.53</v>
      </c>
      <c r="G441" s="36">
        <f>C441+IF(AND('Calculation Sheet'!$D$13="NO",OR('Calculation Sheet'!$D$14="Constant Resistance", 'Calculation Sheet'!$D$14="Constant Resistance + Current",'Calculation Sheet'!$D$14="Constant Resistance + Power", 'Calculation Sheet'!$D$14="Constant Resistance + Current + Power")),D441,0)+IF(AND('Calculation Sheet'!$D$13="NO",OR('Calculation Sheet'!$D$14="Constant Current", 'Calculation Sheet'!$D$14="Constant Resistance + Current",'Calculation Sheet'!$D$14="Constant Current + Power", 'Calculation Sheet'!$D$14="Constant Resistance + Current + Power")),E441,0)+IF(AND('Calculation Sheet'!$D$13="NO",OR('Calculation Sheet'!$D$14="Constant Power", 'Calculation Sheet'!$D$14="Constant Resistance + Power",'Calculation Sheet'!$D$14="Constant Current + Power", 'Calculation Sheet'!$D$14="Constant Resistance + Current + Power")),F441,0)</f>
        <v>17.82</v>
      </c>
      <c r="H441" s="34">
        <f>ROUND((12*'Calculation Sheet'!$D$24/(SQRT('SOA Verification'!B441*10^-3))),2)</f>
        <v>54.27</v>
      </c>
      <c r="I441" s="34">
        <f t="shared" si="12"/>
        <v>48.8999999999998</v>
      </c>
      <c r="K441" s="34">
        <f t="shared" si="13"/>
        <v>48.8999999999998</v>
      </c>
    </row>
    <row r="442" spans="2:11" x14ac:dyDescent="0.25">
      <c r="B442" s="34">
        <v>48.999999999999801</v>
      </c>
      <c r="C442" s="35">
        <f>ROUNDUP(('Calculation Sheet'!$D$9)^2*('Calculation Sheet'!$D$10*10^-6)/(2*10^-3*B442),2)</f>
        <v>17.78</v>
      </c>
      <c r="D44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42" s="34">
        <f>ROUNDUP(('Calculation Sheet'!$D$9*'Calculation Sheet'!$D$17*(0.5-('Calculation Sheet'!$D$18/'Calculation Sheet'!$D$9)+(0.5*(('Calculation Sheet'!$D$18^2)/('Calculation Sheet'!$D$9^2))))),2)</f>
        <v>1.84</v>
      </c>
      <c r="F442" s="34">
        <f>ROUNDUP(('Calculation Sheet'!$D$19*(LN('Calculation Sheet'!$D$9/'Calculation Sheet'!$D$20)-1+('Calculation Sheet'!$D$20/'Calculation Sheet'!$D$9))),2)</f>
        <v>3.53</v>
      </c>
      <c r="G442" s="36">
        <f>C442+IF(AND('Calculation Sheet'!$D$13="NO",OR('Calculation Sheet'!$D$14="Constant Resistance", 'Calculation Sheet'!$D$14="Constant Resistance + Current",'Calculation Sheet'!$D$14="Constant Resistance + Power", 'Calculation Sheet'!$D$14="Constant Resistance + Current + Power")),D442,0)+IF(AND('Calculation Sheet'!$D$13="NO",OR('Calculation Sheet'!$D$14="Constant Current", 'Calculation Sheet'!$D$14="Constant Resistance + Current",'Calculation Sheet'!$D$14="Constant Current + Power", 'Calculation Sheet'!$D$14="Constant Resistance + Current + Power")),E442,0)+IF(AND('Calculation Sheet'!$D$13="NO",OR('Calculation Sheet'!$D$14="Constant Power", 'Calculation Sheet'!$D$14="Constant Resistance + Power",'Calculation Sheet'!$D$14="Constant Current + Power", 'Calculation Sheet'!$D$14="Constant Resistance + Current + Power")),F442,0)</f>
        <v>17.78</v>
      </c>
      <c r="H442" s="34">
        <f>ROUND((12*'Calculation Sheet'!$D$24/(SQRT('SOA Verification'!B442*10^-3))),2)</f>
        <v>54.21</v>
      </c>
      <c r="I442" s="34">
        <f t="shared" si="12"/>
        <v>48.999999999999801</v>
      </c>
      <c r="K442" s="34">
        <f t="shared" si="13"/>
        <v>48.999999999999801</v>
      </c>
    </row>
    <row r="443" spans="2:11" x14ac:dyDescent="0.25">
      <c r="B443" s="34">
        <v>49.099999999999802</v>
      </c>
      <c r="C443" s="35">
        <f>ROUNDUP(('Calculation Sheet'!$D$9)^2*('Calculation Sheet'!$D$10*10^-6)/(2*10^-3*B443),2)</f>
        <v>17.75</v>
      </c>
      <c r="D44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43" s="34">
        <f>ROUNDUP(('Calculation Sheet'!$D$9*'Calculation Sheet'!$D$17*(0.5-('Calculation Sheet'!$D$18/'Calculation Sheet'!$D$9)+(0.5*(('Calculation Sheet'!$D$18^2)/('Calculation Sheet'!$D$9^2))))),2)</f>
        <v>1.84</v>
      </c>
      <c r="F443" s="34">
        <f>ROUNDUP(('Calculation Sheet'!$D$19*(LN('Calculation Sheet'!$D$9/'Calculation Sheet'!$D$20)-1+('Calculation Sheet'!$D$20/'Calculation Sheet'!$D$9))),2)</f>
        <v>3.53</v>
      </c>
      <c r="G443" s="36">
        <f>C443+IF(AND('Calculation Sheet'!$D$13="NO",OR('Calculation Sheet'!$D$14="Constant Resistance", 'Calculation Sheet'!$D$14="Constant Resistance + Current",'Calculation Sheet'!$D$14="Constant Resistance + Power", 'Calculation Sheet'!$D$14="Constant Resistance + Current + Power")),D443,0)+IF(AND('Calculation Sheet'!$D$13="NO",OR('Calculation Sheet'!$D$14="Constant Current", 'Calculation Sheet'!$D$14="Constant Resistance + Current",'Calculation Sheet'!$D$14="Constant Current + Power", 'Calculation Sheet'!$D$14="Constant Resistance + Current + Power")),E443,0)+IF(AND('Calculation Sheet'!$D$13="NO",OR('Calculation Sheet'!$D$14="Constant Power", 'Calculation Sheet'!$D$14="Constant Resistance + Power",'Calculation Sheet'!$D$14="Constant Current + Power", 'Calculation Sheet'!$D$14="Constant Resistance + Current + Power")),F443,0)</f>
        <v>17.75</v>
      </c>
      <c r="H443" s="34">
        <f>ROUND((12*'Calculation Sheet'!$D$24/(SQRT('SOA Verification'!B443*10^-3))),2)</f>
        <v>54.16</v>
      </c>
      <c r="I443" s="34">
        <f t="shared" si="12"/>
        <v>49.099999999999802</v>
      </c>
      <c r="K443" s="34">
        <f t="shared" si="13"/>
        <v>49.099999999999802</v>
      </c>
    </row>
    <row r="444" spans="2:11" x14ac:dyDescent="0.25">
      <c r="B444" s="34">
        <v>49.199999999999797</v>
      </c>
      <c r="C444" s="35">
        <f>ROUNDUP(('Calculation Sheet'!$D$9)^2*('Calculation Sheet'!$D$10*10^-6)/(2*10^-3*B444),2)</f>
        <v>17.71</v>
      </c>
      <c r="D44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44" s="34">
        <f>ROUNDUP(('Calculation Sheet'!$D$9*'Calculation Sheet'!$D$17*(0.5-('Calculation Sheet'!$D$18/'Calculation Sheet'!$D$9)+(0.5*(('Calculation Sheet'!$D$18^2)/('Calculation Sheet'!$D$9^2))))),2)</f>
        <v>1.84</v>
      </c>
      <c r="F444" s="34">
        <f>ROUNDUP(('Calculation Sheet'!$D$19*(LN('Calculation Sheet'!$D$9/'Calculation Sheet'!$D$20)-1+('Calculation Sheet'!$D$20/'Calculation Sheet'!$D$9))),2)</f>
        <v>3.53</v>
      </c>
      <c r="G444" s="36">
        <f>C444+IF(AND('Calculation Sheet'!$D$13="NO",OR('Calculation Sheet'!$D$14="Constant Resistance", 'Calculation Sheet'!$D$14="Constant Resistance + Current",'Calculation Sheet'!$D$14="Constant Resistance + Power", 'Calculation Sheet'!$D$14="Constant Resistance + Current + Power")),D444,0)+IF(AND('Calculation Sheet'!$D$13="NO",OR('Calculation Sheet'!$D$14="Constant Current", 'Calculation Sheet'!$D$14="Constant Resistance + Current",'Calculation Sheet'!$D$14="Constant Current + Power", 'Calculation Sheet'!$D$14="Constant Resistance + Current + Power")),E444,0)+IF(AND('Calculation Sheet'!$D$13="NO",OR('Calculation Sheet'!$D$14="Constant Power", 'Calculation Sheet'!$D$14="Constant Resistance + Power",'Calculation Sheet'!$D$14="Constant Current + Power", 'Calculation Sheet'!$D$14="Constant Resistance + Current + Power")),F444,0)</f>
        <v>17.71</v>
      </c>
      <c r="H444" s="34">
        <f>ROUND((12*'Calculation Sheet'!$D$24/(SQRT('SOA Verification'!B444*10^-3))),2)</f>
        <v>54.1</v>
      </c>
      <c r="I444" s="34">
        <f t="shared" si="12"/>
        <v>49.199999999999797</v>
      </c>
      <c r="K444" s="34">
        <f t="shared" si="13"/>
        <v>49.199999999999797</v>
      </c>
    </row>
    <row r="445" spans="2:11" x14ac:dyDescent="0.25">
      <c r="B445" s="34">
        <v>49.299999999999798</v>
      </c>
      <c r="C445" s="35">
        <f>ROUNDUP(('Calculation Sheet'!$D$9)^2*('Calculation Sheet'!$D$10*10^-6)/(2*10^-3*B445),2)</f>
        <v>17.680000000000003</v>
      </c>
      <c r="D44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45" s="34">
        <f>ROUNDUP(('Calculation Sheet'!$D$9*'Calculation Sheet'!$D$17*(0.5-('Calculation Sheet'!$D$18/'Calculation Sheet'!$D$9)+(0.5*(('Calculation Sheet'!$D$18^2)/('Calculation Sheet'!$D$9^2))))),2)</f>
        <v>1.84</v>
      </c>
      <c r="F445" s="34">
        <f>ROUNDUP(('Calculation Sheet'!$D$19*(LN('Calculation Sheet'!$D$9/'Calculation Sheet'!$D$20)-1+('Calculation Sheet'!$D$20/'Calculation Sheet'!$D$9))),2)</f>
        <v>3.53</v>
      </c>
      <c r="G445" s="36">
        <f>C445+IF(AND('Calculation Sheet'!$D$13="NO",OR('Calculation Sheet'!$D$14="Constant Resistance", 'Calculation Sheet'!$D$14="Constant Resistance + Current",'Calculation Sheet'!$D$14="Constant Resistance + Power", 'Calculation Sheet'!$D$14="Constant Resistance + Current + Power")),D445,0)+IF(AND('Calculation Sheet'!$D$13="NO",OR('Calculation Sheet'!$D$14="Constant Current", 'Calculation Sheet'!$D$14="Constant Resistance + Current",'Calculation Sheet'!$D$14="Constant Current + Power", 'Calculation Sheet'!$D$14="Constant Resistance + Current + Power")),E445,0)+IF(AND('Calculation Sheet'!$D$13="NO",OR('Calculation Sheet'!$D$14="Constant Power", 'Calculation Sheet'!$D$14="Constant Resistance + Power",'Calculation Sheet'!$D$14="Constant Current + Power", 'Calculation Sheet'!$D$14="Constant Resistance + Current + Power")),F445,0)</f>
        <v>17.680000000000003</v>
      </c>
      <c r="H445" s="34">
        <f>ROUND((12*'Calculation Sheet'!$D$24/(SQRT('SOA Verification'!B445*10^-3))),2)</f>
        <v>54.05</v>
      </c>
      <c r="I445" s="34">
        <f t="shared" si="12"/>
        <v>49.299999999999798</v>
      </c>
      <c r="K445" s="34">
        <f t="shared" si="13"/>
        <v>49.299999999999798</v>
      </c>
    </row>
    <row r="446" spans="2:11" x14ac:dyDescent="0.25">
      <c r="B446" s="34">
        <v>49.3999999999998</v>
      </c>
      <c r="C446" s="35">
        <f>ROUNDUP(('Calculation Sheet'!$D$9)^2*('Calculation Sheet'!$D$10*10^-6)/(2*10^-3*B446),2)</f>
        <v>17.64</v>
      </c>
      <c r="D44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46" s="34">
        <f>ROUNDUP(('Calculation Sheet'!$D$9*'Calculation Sheet'!$D$17*(0.5-('Calculation Sheet'!$D$18/'Calculation Sheet'!$D$9)+(0.5*(('Calculation Sheet'!$D$18^2)/('Calculation Sheet'!$D$9^2))))),2)</f>
        <v>1.84</v>
      </c>
      <c r="F446" s="34">
        <f>ROUNDUP(('Calculation Sheet'!$D$19*(LN('Calculation Sheet'!$D$9/'Calculation Sheet'!$D$20)-1+('Calculation Sheet'!$D$20/'Calculation Sheet'!$D$9))),2)</f>
        <v>3.53</v>
      </c>
      <c r="G446" s="36">
        <f>C446+IF(AND('Calculation Sheet'!$D$13="NO",OR('Calculation Sheet'!$D$14="Constant Resistance", 'Calculation Sheet'!$D$14="Constant Resistance + Current",'Calculation Sheet'!$D$14="Constant Resistance + Power", 'Calculation Sheet'!$D$14="Constant Resistance + Current + Power")),D446,0)+IF(AND('Calculation Sheet'!$D$13="NO",OR('Calculation Sheet'!$D$14="Constant Current", 'Calculation Sheet'!$D$14="Constant Resistance + Current",'Calculation Sheet'!$D$14="Constant Current + Power", 'Calculation Sheet'!$D$14="Constant Resistance + Current + Power")),E446,0)+IF(AND('Calculation Sheet'!$D$13="NO",OR('Calculation Sheet'!$D$14="Constant Power", 'Calculation Sheet'!$D$14="Constant Resistance + Power",'Calculation Sheet'!$D$14="Constant Current + Power", 'Calculation Sheet'!$D$14="Constant Resistance + Current + Power")),F446,0)</f>
        <v>17.64</v>
      </c>
      <c r="H446" s="34">
        <f>ROUND((12*'Calculation Sheet'!$D$24/(SQRT('SOA Verification'!B446*10^-3))),2)</f>
        <v>53.99</v>
      </c>
      <c r="I446" s="34">
        <f t="shared" si="12"/>
        <v>49.3999999999998</v>
      </c>
      <c r="K446" s="34">
        <f t="shared" si="13"/>
        <v>49.3999999999998</v>
      </c>
    </row>
    <row r="447" spans="2:11" x14ac:dyDescent="0.25">
      <c r="B447" s="34">
        <v>49.499999999999801</v>
      </c>
      <c r="C447" s="35">
        <f>ROUNDUP(('Calculation Sheet'!$D$9)^2*('Calculation Sheet'!$D$10*10^-6)/(2*10^-3*B447),2)</f>
        <v>17.610000000000003</v>
      </c>
      <c r="D44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47" s="34">
        <f>ROUNDUP(('Calculation Sheet'!$D$9*'Calculation Sheet'!$D$17*(0.5-('Calculation Sheet'!$D$18/'Calculation Sheet'!$D$9)+(0.5*(('Calculation Sheet'!$D$18^2)/('Calculation Sheet'!$D$9^2))))),2)</f>
        <v>1.84</v>
      </c>
      <c r="F447" s="34">
        <f>ROUNDUP(('Calculation Sheet'!$D$19*(LN('Calculation Sheet'!$D$9/'Calculation Sheet'!$D$20)-1+('Calculation Sheet'!$D$20/'Calculation Sheet'!$D$9))),2)</f>
        <v>3.53</v>
      </c>
      <c r="G447" s="36">
        <f>C447+IF(AND('Calculation Sheet'!$D$13="NO",OR('Calculation Sheet'!$D$14="Constant Resistance", 'Calculation Sheet'!$D$14="Constant Resistance + Current",'Calculation Sheet'!$D$14="Constant Resistance + Power", 'Calculation Sheet'!$D$14="Constant Resistance + Current + Power")),D447,0)+IF(AND('Calculation Sheet'!$D$13="NO",OR('Calculation Sheet'!$D$14="Constant Current", 'Calculation Sheet'!$D$14="Constant Resistance + Current",'Calculation Sheet'!$D$14="Constant Current + Power", 'Calculation Sheet'!$D$14="Constant Resistance + Current + Power")),E447,0)+IF(AND('Calculation Sheet'!$D$13="NO",OR('Calculation Sheet'!$D$14="Constant Power", 'Calculation Sheet'!$D$14="Constant Resistance + Power",'Calculation Sheet'!$D$14="Constant Current + Power", 'Calculation Sheet'!$D$14="Constant Resistance + Current + Power")),F447,0)</f>
        <v>17.610000000000003</v>
      </c>
      <c r="H447" s="34">
        <f>ROUND((12*'Calculation Sheet'!$D$24/(SQRT('SOA Verification'!B447*10^-3))),2)</f>
        <v>53.94</v>
      </c>
      <c r="I447" s="34">
        <f t="shared" si="12"/>
        <v>49.499999999999801</v>
      </c>
      <c r="K447" s="34">
        <f t="shared" si="13"/>
        <v>49.499999999999801</v>
      </c>
    </row>
    <row r="448" spans="2:11" x14ac:dyDescent="0.25">
      <c r="B448" s="34">
        <v>49.599999999999802</v>
      </c>
      <c r="C448" s="35">
        <f>ROUNDUP(('Calculation Sheet'!$D$9)^2*('Calculation Sheet'!$D$10*10^-6)/(2*10^-3*B448),2)</f>
        <v>17.57</v>
      </c>
      <c r="D44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48" s="34">
        <f>ROUNDUP(('Calculation Sheet'!$D$9*'Calculation Sheet'!$D$17*(0.5-('Calculation Sheet'!$D$18/'Calculation Sheet'!$D$9)+(0.5*(('Calculation Sheet'!$D$18^2)/('Calculation Sheet'!$D$9^2))))),2)</f>
        <v>1.84</v>
      </c>
      <c r="F448" s="34">
        <f>ROUNDUP(('Calculation Sheet'!$D$19*(LN('Calculation Sheet'!$D$9/'Calculation Sheet'!$D$20)-1+('Calculation Sheet'!$D$20/'Calculation Sheet'!$D$9))),2)</f>
        <v>3.53</v>
      </c>
      <c r="G448" s="36">
        <f>C448+IF(AND('Calculation Sheet'!$D$13="NO",OR('Calculation Sheet'!$D$14="Constant Resistance", 'Calculation Sheet'!$D$14="Constant Resistance + Current",'Calculation Sheet'!$D$14="Constant Resistance + Power", 'Calculation Sheet'!$D$14="Constant Resistance + Current + Power")),D448,0)+IF(AND('Calculation Sheet'!$D$13="NO",OR('Calculation Sheet'!$D$14="Constant Current", 'Calculation Sheet'!$D$14="Constant Resistance + Current",'Calculation Sheet'!$D$14="Constant Current + Power", 'Calculation Sheet'!$D$14="Constant Resistance + Current + Power")),E448,0)+IF(AND('Calculation Sheet'!$D$13="NO",OR('Calculation Sheet'!$D$14="Constant Power", 'Calculation Sheet'!$D$14="Constant Resistance + Power",'Calculation Sheet'!$D$14="Constant Current + Power", 'Calculation Sheet'!$D$14="Constant Resistance + Current + Power")),F448,0)</f>
        <v>17.57</v>
      </c>
      <c r="H448" s="34">
        <f>ROUND((12*'Calculation Sheet'!$D$24/(SQRT('SOA Verification'!B448*10^-3))),2)</f>
        <v>53.88</v>
      </c>
      <c r="I448" s="34">
        <f t="shared" si="12"/>
        <v>49.599999999999802</v>
      </c>
      <c r="K448" s="34">
        <f t="shared" si="13"/>
        <v>49.599999999999802</v>
      </c>
    </row>
    <row r="449" spans="2:11" x14ac:dyDescent="0.25">
      <c r="B449" s="34">
        <v>49.699999999999797</v>
      </c>
      <c r="C449" s="35">
        <f>ROUNDUP(('Calculation Sheet'!$D$9)^2*('Calculation Sheet'!$D$10*10^-6)/(2*10^-3*B449),2)</f>
        <v>17.53</v>
      </c>
      <c r="D44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49" s="34">
        <f>ROUNDUP(('Calculation Sheet'!$D$9*'Calculation Sheet'!$D$17*(0.5-('Calculation Sheet'!$D$18/'Calculation Sheet'!$D$9)+(0.5*(('Calculation Sheet'!$D$18^2)/('Calculation Sheet'!$D$9^2))))),2)</f>
        <v>1.84</v>
      </c>
      <c r="F449" s="34">
        <f>ROUNDUP(('Calculation Sheet'!$D$19*(LN('Calculation Sheet'!$D$9/'Calculation Sheet'!$D$20)-1+('Calculation Sheet'!$D$20/'Calculation Sheet'!$D$9))),2)</f>
        <v>3.53</v>
      </c>
      <c r="G449" s="36">
        <f>C449+IF(AND('Calculation Sheet'!$D$13="NO",OR('Calculation Sheet'!$D$14="Constant Resistance", 'Calculation Sheet'!$D$14="Constant Resistance + Current",'Calculation Sheet'!$D$14="Constant Resistance + Power", 'Calculation Sheet'!$D$14="Constant Resistance + Current + Power")),D449,0)+IF(AND('Calculation Sheet'!$D$13="NO",OR('Calculation Sheet'!$D$14="Constant Current", 'Calculation Sheet'!$D$14="Constant Resistance + Current",'Calculation Sheet'!$D$14="Constant Current + Power", 'Calculation Sheet'!$D$14="Constant Resistance + Current + Power")),E449,0)+IF(AND('Calculation Sheet'!$D$13="NO",OR('Calculation Sheet'!$D$14="Constant Power", 'Calculation Sheet'!$D$14="Constant Resistance + Power",'Calculation Sheet'!$D$14="Constant Current + Power", 'Calculation Sheet'!$D$14="Constant Resistance + Current + Power")),F449,0)</f>
        <v>17.53</v>
      </c>
      <c r="H449" s="34">
        <f>ROUND((12*'Calculation Sheet'!$D$24/(SQRT('SOA Verification'!B449*10^-3))),2)</f>
        <v>53.83</v>
      </c>
      <c r="I449" s="34">
        <f t="shared" si="12"/>
        <v>49.699999999999797</v>
      </c>
      <c r="K449" s="34">
        <f t="shared" si="13"/>
        <v>49.699999999999797</v>
      </c>
    </row>
    <row r="450" spans="2:11" x14ac:dyDescent="0.25">
      <c r="B450" s="34">
        <v>49.799999999999798</v>
      </c>
      <c r="C450" s="35">
        <f>ROUNDUP(('Calculation Sheet'!$D$9)^2*('Calculation Sheet'!$D$10*10^-6)/(2*10^-3*B450),2)</f>
        <v>17.5</v>
      </c>
      <c r="D45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50" s="34">
        <f>ROUNDUP(('Calculation Sheet'!$D$9*'Calculation Sheet'!$D$17*(0.5-('Calculation Sheet'!$D$18/'Calculation Sheet'!$D$9)+(0.5*(('Calculation Sheet'!$D$18^2)/('Calculation Sheet'!$D$9^2))))),2)</f>
        <v>1.84</v>
      </c>
      <c r="F450" s="34">
        <f>ROUNDUP(('Calculation Sheet'!$D$19*(LN('Calculation Sheet'!$D$9/'Calculation Sheet'!$D$20)-1+('Calculation Sheet'!$D$20/'Calculation Sheet'!$D$9))),2)</f>
        <v>3.53</v>
      </c>
      <c r="G450" s="36">
        <f>C450+IF(AND('Calculation Sheet'!$D$13="NO",OR('Calculation Sheet'!$D$14="Constant Resistance", 'Calculation Sheet'!$D$14="Constant Resistance + Current",'Calculation Sheet'!$D$14="Constant Resistance + Power", 'Calculation Sheet'!$D$14="Constant Resistance + Current + Power")),D450,0)+IF(AND('Calculation Sheet'!$D$13="NO",OR('Calculation Sheet'!$D$14="Constant Current", 'Calculation Sheet'!$D$14="Constant Resistance + Current",'Calculation Sheet'!$D$14="Constant Current + Power", 'Calculation Sheet'!$D$14="Constant Resistance + Current + Power")),E450,0)+IF(AND('Calculation Sheet'!$D$13="NO",OR('Calculation Sheet'!$D$14="Constant Power", 'Calculation Sheet'!$D$14="Constant Resistance + Power",'Calculation Sheet'!$D$14="Constant Current + Power", 'Calculation Sheet'!$D$14="Constant Resistance + Current + Power")),F450,0)</f>
        <v>17.5</v>
      </c>
      <c r="H450" s="34">
        <f>ROUND((12*'Calculation Sheet'!$D$24/(SQRT('SOA Verification'!B450*10^-3))),2)</f>
        <v>53.77</v>
      </c>
      <c r="I450" s="34">
        <f t="shared" si="12"/>
        <v>49.799999999999798</v>
      </c>
      <c r="K450" s="34">
        <f t="shared" si="13"/>
        <v>49.799999999999798</v>
      </c>
    </row>
    <row r="451" spans="2:11" x14ac:dyDescent="0.25">
      <c r="B451" s="34">
        <v>49.8999999999998</v>
      </c>
      <c r="C451" s="35">
        <f>ROUNDUP(('Calculation Sheet'!$D$9)^2*('Calculation Sheet'!$D$10*10^-6)/(2*10^-3*B451),2)</f>
        <v>17.46</v>
      </c>
      <c r="D45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51" s="34">
        <f>ROUNDUP(('Calculation Sheet'!$D$9*'Calculation Sheet'!$D$17*(0.5-('Calculation Sheet'!$D$18/'Calculation Sheet'!$D$9)+(0.5*(('Calculation Sheet'!$D$18^2)/('Calculation Sheet'!$D$9^2))))),2)</f>
        <v>1.84</v>
      </c>
      <c r="F451" s="34">
        <f>ROUNDUP(('Calculation Sheet'!$D$19*(LN('Calculation Sheet'!$D$9/'Calculation Sheet'!$D$20)-1+('Calculation Sheet'!$D$20/'Calculation Sheet'!$D$9))),2)</f>
        <v>3.53</v>
      </c>
      <c r="G451" s="36">
        <f>C451+IF(AND('Calculation Sheet'!$D$13="NO",OR('Calculation Sheet'!$D$14="Constant Resistance", 'Calculation Sheet'!$D$14="Constant Resistance + Current",'Calculation Sheet'!$D$14="Constant Resistance + Power", 'Calculation Sheet'!$D$14="Constant Resistance + Current + Power")),D451,0)+IF(AND('Calculation Sheet'!$D$13="NO",OR('Calculation Sheet'!$D$14="Constant Current", 'Calculation Sheet'!$D$14="Constant Resistance + Current",'Calculation Sheet'!$D$14="Constant Current + Power", 'Calculation Sheet'!$D$14="Constant Resistance + Current + Power")),E451,0)+IF(AND('Calculation Sheet'!$D$13="NO",OR('Calculation Sheet'!$D$14="Constant Power", 'Calculation Sheet'!$D$14="Constant Resistance + Power",'Calculation Sheet'!$D$14="Constant Current + Power", 'Calculation Sheet'!$D$14="Constant Resistance + Current + Power")),F451,0)</f>
        <v>17.46</v>
      </c>
      <c r="H451" s="34">
        <f>ROUND((12*'Calculation Sheet'!$D$24/(SQRT('SOA Verification'!B451*10^-3))),2)</f>
        <v>53.72</v>
      </c>
      <c r="I451" s="34">
        <f t="shared" ref="I451:I514" si="14">IF(G451&lt;H451,B451,5)</f>
        <v>49.8999999999998</v>
      </c>
      <c r="K451" s="34">
        <f t="shared" ref="K451:K514" si="15">IF(H451&gt;G451,B451,120)</f>
        <v>49.8999999999998</v>
      </c>
    </row>
    <row r="452" spans="2:11" x14ac:dyDescent="0.25">
      <c r="B452" s="34">
        <v>49.999999999999801</v>
      </c>
      <c r="C452" s="35">
        <f>ROUNDUP(('Calculation Sheet'!$D$9)^2*('Calculation Sheet'!$D$10*10^-6)/(2*10^-3*B452),2)</f>
        <v>17.430000000000003</v>
      </c>
      <c r="D45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52" s="34">
        <f>ROUNDUP(('Calculation Sheet'!$D$9*'Calculation Sheet'!$D$17*(0.5-('Calculation Sheet'!$D$18/'Calculation Sheet'!$D$9)+(0.5*(('Calculation Sheet'!$D$18^2)/('Calculation Sheet'!$D$9^2))))),2)</f>
        <v>1.84</v>
      </c>
      <c r="F452" s="34">
        <f>ROUNDUP(('Calculation Sheet'!$D$19*(LN('Calculation Sheet'!$D$9/'Calculation Sheet'!$D$20)-1+('Calculation Sheet'!$D$20/'Calculation Sheet'!$D$9))),2)</f>
        <v>3.53</v>
      </c>
      <c r="G452" s="36">
        <f>C452+IF(AND('Calculation Sheet'!$D$13="NO",OR('Calculation Sheet'!$D$14="Constant Resistance", 'Calculation Sheet'!$D$14="Constant Resistance + Current",'Calculation Sheet'!$D$14="Constant Resistance + Power", 'Calculation Sheet'!$D$14="Constant Resistance + Current + Power")),D452,0)+IF(AND('Calculation Sheet'!$D$13="NO",OR('Calculation Sheet'!$D$14="Constant Current", 'Calculation Sheet'!$D$14="Constant Resistance + Current",'Calculation Sheet'!$D$14="Constant Current + Power", 'Calculation Sheet'!$D$14="Constant Resistance + Current + Power")),E452,0)+IF(AND('Calculation Sheet'!$D$13="NO",OR('Calculation Sheet'!$D$14="Constant Power", 'Calculation Sheet'!$D$14="Constant Resistance + Power",'Calculation Sheet'!$D$14="Constant Current + Power", 'Calculation Sheet'!$D$14="Constant Resistance + Current + Power")),F452,0)</f>
        <v>17.430000000000003</v>
      </c>
      <c r="H452" s="34">
        <f>ROUND((12*'Calculation Sheet'!$D$24/(SQRT('SOA Verification'!B452*10^-3))),2)</f>
        <v>53.67</v>
      </c>
      <c r="I452" s="34">
        <f t="shared" si="14"/>
        <v>49.999999999999801</v>
      </c>
      <c r="K452" s="34">
        <f t="shared" si="15"/>
        <v>49.999999999999801</v>
      </c>
    </row>
    <row r="453" spans="2:11" x14ac:dyDescent="0.25">
      <c r="B453" s="34">
        <v>50.099999999999802</v>
      </c>
      <c r="C453" s="35">
        <f>ROUNDUP(('Calculation Sheet'!$D$9)^2*('Calculation Sheet'!$D$10*10^-6)/(2*10^-3*B453),2)</f>
        <v>17.39</v>
      </c>
      <c r="D45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53" s="34">
        <f>ROUNDUP(('Calculation Sheet'!$D$9*'Calculation Sheet'!$D$17*(0.5-('Calculation Sheet'!$D$18/'Calculation Sheet'!$D$9)+(0.5*(('Calculation Sheet'!$D$18^2)/('Calculation Sheet'!$D$9^2))))),2)</f>
        <v>1.84</v>
      </c>
      <c r="F453" s="34">
        <f>ROUNDUP(('Calculation Sheet'!$D$19*(LN('Calculation Sheet'!$D$9/'Calculation Sheet'!$D$20)-1+('Calculation Sheet'!$D$20/'Calculation Sheet'!$D$9))),2)</f>
        <v>3.53</v>
      </c>
      <c r="G453" s="36">
        <f>C453+IF(AND('Calculation Sheet'!$D$13="NO",OR('Calculation Sheet'!$D$14="Constant Resistance", 'Calculation Sheet'!$D$14="Constant Resistance + Current",'Calculation Sheet'!$D$14="Constant Resistance + Power", 'Calculation Sheet'!$D$14="Constant Resistance + Current + Power")),D453,0)+IF(AND('Calculation Sheet'!$D$13="NO",OR('Calculation Sheet'!$D$14="Constant Current", 'Calculation Sheet'!$D$14="Constant Resistance + Current",'Calculation Sheet'!$D$14="Constant Current + Power", 'Calculation Sheet'!$D$14="Constant Resistance + Current + Power")),E453,0)+IF(AND('Calculation Sheet'!$D$13="NO",OR('Calculation Sheet'!$D$14="Constant Power", 'Calculation Sheet'!$D$14="Constant Resistance + Power",'Calculation Sheet'!$D$14="Constant Current + Power", 'Calculation Sheet'!$D$14="Constant Resistance + Current + Power")),F453,0)</f>
        <v>17.39</v>
      </c>
      <c r="H453" s="34">
        <f>ROUND((12*'Calculation Sheet'!$D$24/(SQRT('SOA Verification'!B453*10^-3))),2)</f>
        <v>53.61</v>
      </c>
      <c r="I453" s="34">
        <f t="shared" si="14"/>
        <v>50.099999999999802</v>
      </c>
      <c r="K453" s="34">
        <f t="shared" si="15"/>
        <v>50.099999999999802</v>
      </c>
    </row>
    <row r="454" spans="2:11" x14ac:dyDescent="0.25">
      <c r="B454" s="34">
        <v>50.199999999999797</v>
      </c>
      <c r="C454" s="35">
        <f>ROUNDUP(('Calculation Sheet'!$D$9)^2*('Calculation Sheet'!$D$10*10^-6)/(2*10^-3*B454),2)</f>
        <v>17.360000000000003</v>
      </c>
      <c r="D45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54" s="34">
        <f>ROUNDUP(('Calculation Sheet'!$D$9*'Calculation Sheet'!$D$17*(0.5-('Calculation Sheet'!$D$18/'Calculation Sheet'!$D$9)+(0.5*(('Calculation Sheet'!$D$18^2)/('Calculation Sheet'!$D$9^2))))),2)</f>
        <v>1.84</v>
      </c>
      <c r="F454" s="34">
        <f>ROUNDUP(('Calculation Sheet'!$D$19*(LN('Calculation Sheet'!$D$9/'Calculation Sheet'!$D$20)-1+('Calculation Sheet'!$D$20/'Calculation Sheet'!$D$9))),2)</f>
        <v>3.53</v>
      </c>
      <c r="G454" s="36">
        <f>C454+IF(AND('Calculation Sheet'!$D$13="NO",OR('Calculation Sheet'!$D$14="Constant Resistance", 'Calculation Sheet'!$D$14="Constant Resistance + Current",'Calculation Sheet'!$D$14="Constant Resistance + Power", 'Calculation Sheet'!$D$14="Constant Resistance + Current + Power")),D454,0)+IF(AND('Calculation Sheet'!$D$13="NO",OR('Calculation Sheet'!$D$14="Constant Current", 'Calculation Sheet'!$D$14="Constant Resistance + Current",'Calculation Sheet'!$D$14="Constant Current + Power", 'Calculation Sheet'!$D$14="Constant Resistance + Current + Power")),E454,0)+IF(AND('Calculation Sheet'!$D$13="NO",OR('Calculation Sheet'!$D$14="Constant Power", 'Calculation Sheet'!$D$14="Constant Resistance + Power",'Calculation Sheet'!$D$14="Constant Current + Power", 'Calculation Sheet'!$D$14="Constant Resistance + Current + Power")),F454,0)</f>
        <v>17.360000000000003</v>
      </c>
      <c r="H454" s="34">
        <f>ROUND((12*'Calculation Sheet'!$D$24/(SQRT('SOA Verification'!B454*10^-3))),2)</f>
        <v>53.56</v>
      </c>
      <c r="I454" s="34">
        <f t="shared" si="14"/>
        <v>50.199999999999797</v>
      </c>
      <c r="K454" s="34">
        <f t="shared" si="15"/>
        <v>50.199999999999797</v>
      </c>
    </row>
    <row r="455" spans="2:11" x14ac:dyDescent="0.25">
      <c r="B455" s="34">
        <v>50.299999999999798</v>
      </c>
      <c r="C455" s="35">
        <f>ROUNDUP(('Calculation Sheet'!$D$9)^2*('Calculation Sheet'!$D$10*10^-6)/(2*10^-3*B455),2)</f>
        <v>17.330000000000002</v>
      </c>
      <c r="D45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55" s="34">
        <f>ROUNDUP(('Calculation Sheet'!$D$9*'Calculation Sheet'!$D$17*(0.5-('Calculation Sheet'!$D$18/'Calculation Sheet'!$D$9)+(0.5*(('Calculation Sheet'!$D$18^2)/('Calculation Sheet'!$D$9^2))))),2)</f>
        <v>1.84</v>
      </c>
      <c r="F455" s="34">
        <f>ROUNDUP(('Calculation Sheet'!$D$19*(LN('Calculation Sheet'!$D$9/'Calculation Sheet'!$D$20)-1+('Calculation Sheet'!$D$20/'Calculation Sheet'!$D$9))),2)</f>
        <v>3.53</v>
      </c>
      <c r="G455" s="36">
        <f>C455+IF(AND('Calculation Sheet'!$D$13="NO",OR('Calculation Sheet'!$D$14="Constant Resistance", 'Calculation Sheet'!$D$14="Constant Resistance + Current",'Calculation Sheet'!$D$14="Constant Resistance + Power", 'Calculation Sheet'!$D$14="Constant Resistance + Current + Power")),D455,0)+IF(AND('Calculation Sheet'!$D$13="NO",OR('Calculation Sheet'!$D$14="Constant Current", 'Calculation Sheet'!$D$14="Constant Resistance + Current",'Calculation Sheet'!$D$14="Constant Current + Power", 'Calculation Sheet'!$D$14="Constant Resistance + Current + Power")),E455,0)+IF(AND('Calculation Sheet'!$D$13="NO",OR('Calculation Sheet'!$D$14="Constant Power", 'Calculation Sheet'!$D$14="Constant Resistance + Power",'Calculation Sheet'!$D$14="Constant Current + Power", 'Calculation Sheet'!$D$14="Constant Resistance + Current + Power")),F455,0)</f>
        <v>17.330000000000002</v>
      </c>
      <c r="H455" s="34">
        <f>ROUND((12*'Calculation Sheet'!$D$24/(SQRT('SOA Verification'!B455*10^-3))),2)</f>
        <v>53.51</v>
      </c>
      <c r="I455" s="34">
        <f t="shared" si="14"/>
        <v>50.299999999999798</v>
      </c>
      <c r="K455" s="34">
        <f t="shared" si="15"/>
        <v>50.299999999999798</v>
      </c>
    </row>
    <row r="456" spans="2:11" x14ac:dyDescent="0.25">
      <c r="B456" s="34">
        <v>50.3999999999998</v>
      </c>
      <c r="C456" s="35">
        <f>ROUNDUP(('Calculation Sheet'!$D$9)^2*('Calculation Sheet'!$D$10*10^-6)/(2*10^-3*B456),2)</f>
        <v>17.290000000000003</v>
      </c>
      <c r="D45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56" s="34">
        <f>ROUNDUP(('Calculation Sheet'!$D$9*'Calculation Sheet'!$D$17*(0.5-('Calculation Sheet'!$D$18/'Calculation Sheet'!$D$9)+(0.5*(('Calculation Sheet'!$D$18^2)/('Calculation Sheet'!$D$9^2))))),2)</f>
        <v>1.84</v>
      </c>
      <c r="F456" s="34">
        <f>ROUNDUP(('Calculation Sheet'!$D$19*(LN('Calculation Sheet'!$D$9/'Calculation Sheet'!$D$20)-1+('Calculation Sheet'!$D$20/'Calculation Sheet'!$D$9))),2)</f>
        <v>3.53</v>
      </c>
      <c r="G456" s="36">
        <f>C456+IF(AND('Calculation Sheet'!$D$13="NO",OR('Calculation Sheet'!$D$14="Constant Resistance", 'Calculation Sheet'!$D$14="Constant Resistance + Current",'Calculation Sheet'!$D$14="Constant Resistance + Power", 'Calculation Sheet'!$D$14="Constant Resistance + Current + Power")),D456,0)+IF(AND('Calculation Sheet'!$D$13="NO",OR('Calculation Sheet'!$D$14="Constant Current", 'Calculation Sheet'!$D$14="Constant Resistance + Current",'Calculation Sheet'!$D$14="Constant Current + Power", 'Calculation Sheet'!$D$14="Constant Resistance + Current + Power")),E456,0)+IF(AND('Calculation Sheet'!$D$13="NO",OR('Calculation Sheet'!$D$14="Constant Power", 'Calculation Sheet'!$D$14="Constant Resistance + Power",'Calculation Sheet'!$D$14="Constant Current + Power", 'Calculation Sheet'!$D$14="Constant Resistance + Current + Power")),F456,0)</f>
        <v>17.290000000000003</v>
      </c>
      <c r="H456" s="34">
        <f>ROUND((12*'Calculation Sheet'!$D$24/(SQRT('SOA Verification'!B456*10^-3))),2)</f>
        <v>53.45</v>
      </c>
      <c r="I456" s="34">
        <f t="shared" si="14"/>
        <v>50.3999999999998</v>
      </c>
      <c r="K456" s="34">
        <f t="shared" si="15"/>
        <v>50.3999999999998</v>
      </c>
    </row>
    <row r="457" spans="2:11" x14ac:dyDescent="0.25">
      <c r="B457" s="34">
        <v>50.499999999999801</v>
      </c>
      <c r="C457" s="35">
        <f>ROUNDUP(('Calculation Sheet'!$D$9)^2*('Calculation Sheet'!$D$10*10^-6)/(2*10^-3*B457),2)</f>
        <v>17.260000000000002</v>
      </c>
      <c r="D45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57" s="34">
        <f>ROUNDUP(('Calculation Sheet'!$D$9*'Calculation Sheet'!$D$17*(0.5-('Calculation Sheet'!$D$18/'Calculation Sheet'!$D$9)+(0.5*(('Calculation Sheet'!$D$18^2)/('Calculation Sheet'!$D$9^2))))),2)</f>
        <v>1.84</v>
      </c>
      <c r="F457" s="34">
        <f>ROUNDUP(('Calculation Sheet'!$D$19*(LN('Calculation Sheet'!$D$9/'Calculation Sheet'!$D$20)-1+('Calculation Sheet'!$D$20/'Calculation Sheet'!$D$9))),2)</f>
        <v>3.53</v>
      </c>
      <c r="G457" s="36">
        <f>C457+IF(AND('Calculation Sheet'!$D$13="NO",OR('Calculation Sheet'!$D$14="Constant Resistance", 'Calculation Sheet'!$D$14="Constant Resistance + Current",'Calculation Sheet'!$D$14="Constant Resistance + Power", 'Calculation Sheet'!$D$14="Constant Resistance + Current + Power")),D457,0)+IF(AND('Calculation Sheet'!$D$13="NO",OR('Calculation Sheet'!$D$14="Constant Current", 'Calculation Sheet'!$D$14="Constant Resistance + Current",'Calculation Sheet'!$D$14="Constant Current + Power", 'Calculation Sheet'!$D$14="Constant Resistance + Current + Power")),E457,0)+IF(AND('Calculation Sheet'!$D$13="NO",OR('Calculation Sheet'!$D$14="Constant Power", 'Calculation Sheet'!$D$14="Constant Resistance + Power",'Calculation Sheet'!$D$14="Constant Current + Power", 'Calculation Sheet'!$D$14="Constant Resistance + Current + Power")),F457,0)</f>
        <v>17.260000000000002</v>
      </c>
      <c r="H457" s="34">
        <f>ROUND((12*'Calculation Sheet'!$D$24/(SQRT('SOA Verification'!B457*10^-3))),2)</f>
        <v>53.4</v>
      </c>
      <c r="I457" s="34">
        <f t="shared" si="14"/>
        <v>50.499999999999801</v>
      </c>
      <c r="K457" s="34">
        <f t="shared" si="15"/>
        <v>50.499999999999801</v>
      </c>
    </row>
    <row r="458" spans="2:11" x14ac:dyDescent="0.25">
      <c r="B458" s="34">
        <v>50.599999999999802</v>
      </c>
      <c r="C458" s="35">
        <f>ROUNDUP(('Calculation Sheet'!$D$9)^2*('Calculation Sheet'!$D$10*10^-6)/(2*10^-3*B458),2)</f>
        <v>17.220000000000002</v>
      </c>
      <c r="D45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58" s="34">
        <f>ROUNDUP(('Calculation Sheet'!$D$9*'Calculation Sheet'!$D$17*(0.5-('Calculation Sheet'!$D$18/'Calculation Sheet'!$D$9)+(0.5*(('Calculation Sheet'!$D$18^2)/('Calculation Sheet'!$D$9^2))))),2)</f>
        <v>1.84</v>
      </c>
      <c r="F458" s="34">
        <f>ROUNDUP(('Calculation Sheet'!$D$19*(LN('Calculation Sheet'!$D$9/'Calculation Sheet'!$D$20)-1+('Calculation Sheet'!$D$20/'Calculation Sheet'!$D$9))),2)</f>
        <v>3.53</v>
      </c>
      <c r="G458" s="36">
        <f>C458+IF(AND('Calculation Sheet'!$D$13="NO",OR('Calculation Sheet'!$D$14="Constant Resistance", 'Calculation Sheet'!$D$14="Constant Resistance + Current",'Calculation Sheet'!$D$14="Constant Resistance + Power", 'Calculation Sheet'!$D$14="Constant Resistance + Current + Power")),D458,0)+IF(AND('Calculation Sheet'!$D$13="NO",OR('Calculation Sheet'!$D$14="Constant Current", 'Calculation Sheet'!$D$14="Constant Resistance + Current",'Calculation Sheet'!$D$14="Constant Current + Power", 'Calculation Sheet'!$D$14="Constant Resistance + Current + Power")),E458,0)+IF(AND('Calculation Sheet'!$D$13="NO",OR('Calculation Sheet'!$D$14="Constant Power", 'Calculation Sheet'!$D$14="Constant Resistance + Power",'Calculation Sheet'!$D$14="Constant Current + Power", 'Calculation Sheet'!$D$14="Constant Resistance + Current + Power")),F458,0)</f>
        <v>17.220000000000002</v>
      </c>
      <c r="H458" s="34">
        <f>ROUND((12*'Calculation Sheet'!$D$24/(SQRT('SOA Verification'!B458*10^-3))),2)</f>
        <v>53.35</v>
      </c>
      <c r="I458" s="34">
        <f t="shared" si="14"/>
        <v>50.599999999999802</v>
      </c>
      <c r="K458" s="34">
        <f t="shared" si="15"/>
        <v>50.599999999999802</v>
      </c>
    </row>
    <row r="459" spans="2:11" x14ac:dyDescent="0.25">
      <c r="B459" s="34">
        <v>50.699999999999797</v>
      </c>
      <c r="C459" s="35">
        <f>ROUNDUP(('Calculation Sheet'!$D$9)^2*('Calculation Sheet'!$D$10*10^-6)/(2*10^-3*B459),2)</f>
        <v>17.190000000000001</v>
      </c>
      <c r="D45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59" s="34">
        <f>ROUNDUP(('Calculation Sheet'!$D$9*'Calculation Sheet'!$D$17*(0.5-('Calculation Sheet'!$D$18/'Calculation Sheet'!$D$9)+(0.5*(('Calculation Sheet'!$D$18^2)/('Calculation Sheet'!$D$9^2))))),2)</f>
        <v>1.84</v>
      </c>
      <c r="F459" s="34">
        <f>ROUNDUP(('Calculation Sheet'!$D$19*(LN('Calculation Sheet'!$D$9/'Calculation Sheet'!$D$20)-1+('Calculation Sheet'!$D$20/'Calculation Sheet'!$D$9))),2)</f>
        <v>3.53</v>
      </c>
      <c r="G459" s="36">
        <f>C459+IF(AND('Calculation Sheet'!$D$13="NO",OR('Calculation Sheet'!$D$14="Constant Resistance", 'Calculation Sheet'!$D$14="Constant Resistance + Current",'Calculation Sheet'!$D$14="Constant Resistance + Power", 'Calculation Sheet'!$D$14="Constant Resistance + Current + Power")),D459,0)+IF(AND('Calculation Sheet'!$D$13="NO",OR('Calculation Sheet'!$D$14="Constant Current", 'Calculation Sheet'!$D$14="Constant Resistance + Current",'Calculation Sheet'!$D$14="Constant Current + Power", 'Calculation Sheet'!$D$14="Constant Resistance + Current + Power")),E459,0)+IF(AND('Calculation Sheet'!$D$13="NO",OR('Calculation Sheet'!$D$14="Constant Power", 'Calculation Sheet'!$D$14="Constant Resistance + Power",'Calculation Sheet'!$D$14="Constant Current + Power", 'Calculation Sheet'!$D$14="Constant Resistance + Current + Power")),F459,0)</f>
        <v>17.190000000000001</v>
      </c>
      <c r="H459" s="34">
        <f>ROUND((12*'Calculation Sheet'!$D$24/(SQRT('SOA Verification'!B459*10^-3))),2)</f>
        <v>53.29</v>
      </c>
      <c r="I459" s="34">
        <f t="shared" si="14"/>
        <v>50.699999999999797</v>
      </c>
      <c r="K459" s="34">
        <f t="shared" si="15"/>
        <v>50.699999999999797</v>
      </c>
    </row>
    <row r="460" spans="2:11" x14ac:dyDescent="0.25">
      <c r="B460" s="34">
        <v>50.799999999999798</v>
      </c>
      <c r="C460" s="35">
        <f>ROUNDUP(('Calculation Sheet'!$D$9)^2*('Calculation Sheet'!$D$10*10^-6)/(2*10^-3*B460),2)</f>
        <v>17.150000000000002</v>
      </c>
      <c r="D46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60" s="34">
        <f>ROUNDUP(('Calculation Sheet'!$D$9*'Calculation Sheet'!$D$17*(0.5-('Calculation Sheet'!$D$18/'Calculation Sheet'!$D$9)+(0.5*(('Calculation Sheet'!$D$18^2)/('Calculation Sheet'!$D$9^2))))),2)</f>
        <v>1.84</v>
      </c>
      <c r="F460" s="34">
        <f>ROUNDUP(('Calculation Sheet'!$D$19*(LN('Calculation Sheet'!$D$9/'Calculation Sheet'!$D$20)-1+('Calculation Sheet'!$D$20/'Calculation Sheet'!$D$9))),2)</f>
        <v>3.53</v>
      </c>
      <c r="G460" s="36">
        <f>C460+IF(AND('Calculation Sheet'!$D$13="NO",OR('Calculation Sheet'!$D$14="Constant Resistance", 'Calculation Sheet'!$D$14="Constant Resistance + Current",'Calculation Sheet'!$D$14="Constant Resistance + Power", 'Calculation Sheet'!$D$14="Constant Resistance + Current + Power")),D460,0)+IF(AND('Calculation Sheet'!$D$13="NO",OR('Calculation Sheet'!$D$14="Constant Current", 'Calculation Sheet'!$D$14="Constant Resistance + Current",'Calculation Sheet'!$D$14="Constant Current + Power", 'Calculation Sheet'!$D$14="Constant Resistance + Current + Power")),E460,0)+IF(AND('Calculation Sheet'!$D$13="NO",OR('Calculation Sheet'!$D$14="Constant Power", 'Calculation Sheet'!$D$14="Constant Resistance + Power",'Calculation Sheet'!$D$14="Constant Current + Power", 'Calculation Sheet'!$D$14="Constant Resistance + Current + Power")),F460,0)</f>
        <v>17.150000000000002</v>
      </c>
      <c r="H460" s="34">
        <f>ROUND((12*'Calculation Sheet'!$D$24/(SQRT('SOA Verification'!B460*10^-3))),2)</f>
        <v>53.24</v>
      </c>
      <c r="I460" s="34">
        <f t="shared" si="14"/>
        <v>50.799999999999798</v>
      </c>
      <c r="K460" s="34">
        <f t="shared" si="15"/>
        <v>50.799999999999798</v>
      </c>
    </row>
    <row r="461" spans="2:11" x14ac:dyDescent="0.25">
      <c r="B461" s="34">
        <v>50.8999999999998</v>
      </c>
      <c r="C461" s="35">
        <f>ROUNDUP(('Calculation Sheet'!$D$9)^2*('Calculation Sheet'!$D$10*10^-6)/(2*10^-3*B461),2)</f>
        <v>17.12</v>
      </c>
      <c r="D46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61" s="34">
        <f>ROUNDUP(('Calculation Sheet'!$D$9*'Calculation Sheet'!$D$17*(0.5-('Calculation Sheet'!$D$18/'Calculation Sheet'!$D$9)+(0.5*(('Calculation Sheet'!$D$18^2)/('Calculation Sheet'!$D$9^2))))),2)</f>
        <v>1.84</v>
      </c>
      <c r="F461" s="34">
        <f>ROUNDUP(('Calculation Sheet'!$D$19*(LN('Calculation Sheet'!$D$9/'Calculation Sheet'!$D$20)-1+('Calculation Sheet'!$D$20/'Calculation Sheet'!$D$9))),2)</f>
        <v>3.53</v>
      </c>
      <c r="G461" s="36">
        <f>C461+IF(AND('Calculation Sheet'!$D$13="NO",OR('Calculation Sheet'!$D$14="Constant Resistance", 'Calculation Sheet'!$D$14="Constant Resistance + Current",'Calculation Sheet'!$D$14="Constant Resistance + Power", 'Calculation Sheet'!$D$14="Constant Resistance + Current + Power")),D461,0)+IF(AND('Calculation Sheet'!$D$13="NO",OR('Calculation Sheet'!$D$14="Constant Current", 'Calculation Sheet'!$D$14="Constant Resistance + Current",'Calculation Sheet'!$D$14="Constant Current + Power", 'Calculation Sheet'!$D$14="Constant Resistance + Current + Power")),E461,0)+IF(AND('Calculation Sheet'!$D$13="NO",OR('Calculation Sheet'!$D$14="Constant Power", 'Calculation Sheet'!$D$14="Constant Resistance + Power",'Calculation Sheet'!$D$14="Constant Current + Power", 'Calculation Sheet'!$D$14="Constant Resistance + Current + Power")),F461,0)</f>
        <v>17.12</v>
      </c>
      <c r="H461" s="34">
        <f>ROUND((12*'Calculation Sheet'!$D$24/(SQRT('SOA Verification'!B461*10^-3))),2)</f>
        <v>53.19</v>
      </c>
      <c r="I461" s="34">
        <f t="shared" si="14"/>
        <v>50.8999999999998</v>
      </c>
      <c r="K461" s="34">
        <f t="shared" si="15"/>
        <v>50.8999999999998</v>
      </c>
    </row>
    <row r="462" spans="2:11" x14ac:dyDescent="0.25">
      <c r="B462" s="34">
        <v>50.999999999999801</v>
      </c>
      <c r="C462" s="35">
        <f>ROUNDUP(('Calculation Sheet'!$D$9)^2*('Calculation Sheet'!$D$10*10^-6)/(2*10^-3*B462),2)</f>
        <v>17.09</v>
      </c>
      <c r="D46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62" s="34">
        <f>ROUNDUP(('Calculation Sheet'!$D$9*'Calculation Sheet'!$D$17*(0.5-('Calculation Sheet'!$D$18/'Calculation Sheet'!$D$9)+(0.5*(('Calculation Sheet'!$D$18^2)/('Calculation Sheet'!$D$9^2))))),2)</f>
        <v>1.84</v>
      </c>
      <c r="F462" s="34">
        <f>ROUNDUP(('Calculation Sheet'!$D$19*(LN('Calculation Sheet'!$D$9/'Calculation Sheet'!$D$20)-1+('Calculation Sheet'!$D$20/'Calculation Sheet'!$D$9))),2)</f>
        <v>3.53</v>
      </c>
      <c r="G462" s="36">
        <f>C462+IF(AND('Calculation Sheet'!$D$13="NO",OR('Calculation Sheet'!$D$14="Constant Resistance", 'Calculation Sheet'!$D$14="Constant Resistance + Current",'Calculation Sheet'!$D$14="Constant Resistance + Power", 'Calculation Sheet'!$D$14="Constant Resistance + Current + Power")),D462,0)+IF(AND('Calculation Sheet'!$D$13="NO",OR('Calculation Sheet'!$D$14="Constant Current", 'Calculation Sheet'!$D$14="Constant Resistance + Current",'Calculation Sheet'!$D$14="Constant Current + Power", 'Calculation Sheet'!$D$14="Constant Resistance + Current + Power")),E462,0)+IF(AND('Calculation Sheet'!$D$13="NO",OR('Calculation Sheet'!$D$14="Constant Power", 'Calculation Sheet'!$D$14="Constant Resistance + Power",'Calculation Sheet'!$D$14="Constant Current + Power", 'Calculation Sheet'!$D$14="Constant Resistance + Current + Power")),F462,0)</f>
        <v>17.09</v>
      </c>
      <c r="H462" s="34">
        <f>ROUND((12*'Calculation Sheet'!$D$24/(SQRT('SOA Verification'!B462*10^-3))),2)</f>
        <v>53.14</v>
      </c>
      <c r="I462" s="34">
        <f t="shared" si="14"/>
        <v>50.999999999999801</v>
      </c>
      <c r="K462" s="34">
        <f t="shared" si="15"/>
        <v>50.999999999999801</v>
      </c>
    </row>
    <row r="463" spans="2:11" x14ac:dyDescent="0.25">
      <c r="B463" s="34">
        <v>51.099999999999802</v>
      </c>
      <c r="C463" s="35">
        <f>ROUNDUP(('Calculation Sheet'!$D$9)^2*('Calculation Sheet'!$D$10*10^-6)/(2*10^-3*B463),2)</f>
        <v>17.05</v>
      </c>
      <c r="D46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63" s="34">
        <f>ROUNDUP(('Calculation Sheet'!$D$9*'Calculation Sheet'!$D$17*(0.5-('Calculation Sheet'!$D$18/'Calculation Sheet'!$D$9)+(0.5*(('Calculation Sheet'!$D$18^2)/('Calculation Sheet'!$D$9^2))))),2)</f>
        <v>1.84</v>
      </c>
      <c r="F463" s="34">
        <f>ROUNDUP(('Calculation Sheet'!$D$19*(LN('Calculation Sheet'!$D$9/'Calculation Sheet'!$D$20)-1+('Calculation Sheet'!$D$20/'Calculation Sheet'!$D$9))),2)</f>
        <v>3.53</v>
      </c>
      <c r="G463" s="36">
        <f>C463+IF(AND('Calculation Sheet'!$D$13="NO",OR('Calculation Sheet'!$D$14="Constant Resistance", 'Calculation Sheet'!$D$14="Constant Resistance + Current",'Calculation Sheet'!$D$14="Constant Resistance + Power", 'Calculation Sheet'!$D$14="Constant Resistance + Current + Power")),D463,0)+IF(AND('Calculation Sheet'!$D$13="NO",OR('Calculation Sheet'!$D$14="Constant Current", 'Calculation Sheet'!$D$14="Constant Resistance + Current",'Calculation Sheet'!$D$14="Constant Current + Power", 'Calculation Sheet'!$D$14="Constant Resistance + Current + Power")),E463,0)+IF(AND('Calculation Sheet'!$D$13="NO",OR('Calculation Sheet'!$D$14="Constant Power", 'Calculation Sheet'!$D$14="Constant Resistance + Power",'Calculation Sheet'!$D$14="Constant Current + Power", 'Calculation Sheet'!$D$14="Constant Resistance + Current + Power")),F463,0)</f>
        <v>17.05</v>
      </c>
      <c r="H463" s="34">
        <f>ROUND((12*'Calculation Sheet'!$D$24/(SQRT('SOA Verification'!B463*10^-3))),2)</f>
        <v>53.08</v>
      </c>
      <c r="I463" s="34">
        <f t="shared" si="14"/>
        <v>51.099999999999802</v>
      </c>
      <c r="K463" s="34">
        <f t="shared" si="15"/>
        <v>51.099999999999802</v>
      </c>
    </row>
    <row r="464" spans="2:11" x14ac:dyDescent="0.25">
      <c r="B464" s="34">
        <v>51.199999999999797</v>
      </c>
      <c r="C464" s="35">
        <f>ROUNDUP(('Calculation Sheet'!$D$9)^2*('Calculation Sheet'!$D$10*10^-6)/(2*10^-3*B464),2)</f>
        <v>17.020000000000003</v>
      </c>
      <c r="D46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64" s="34">
        <f>ROUNDUP(('Calculation Sheet'!$D$9*'Calculation Sheet'!$D$17*(0.5-('Calculation Sheet'!$D$18/'Calculation Sheet'!$D$9)+(0.5*(('Calculation Sheet'!$D$18^2)/('Calculation Sheet'!$D$9^2))))),2)</f>
        <v>1.84</v>
      </c>
      <c r="F464" s="34">
        <f>ROUNDUP(('Calculation Sheet'!$D$19*(LN('Calculation Sheet'!$D$9/'Calculation Sheet'!$D$20)-1+('Calculation Sheet'!$D$20/'Calculation Sheet'!$D$9))),2)</f>
        <v>3.53</v>
      </c>
      <c r="G464" s="36">
        <f>C464+IF(AND('Calculation Sheet'!$D$13="NO",OR('Calculation Sheet'!$D$14="Constant Resistance", 'Calculation Sheet'!$D$14="Constant Resistance + Current",'Calculation Sheet'!$D$14="Constant Resistance + Power", 'Calculation Sheet'!$D$14="Constant Resistance + Current + Power")),D464,0)+IF(AND('Calculation Sheet'!$D$13="NO",OR('Calculation Sheet'!$D$14="Constant Current", 'Calculation Sheet'!$D$14="Constant Resistance + Current",'Calculation Sheet'!$D$14="Constant Current + Power", 'Calculation Sheet'!$D$14="Constant Resistance + Current + Power")),E464,0)+IF(AND('Calculation Sheet'!$D$13="NO",OR('Calculation Sheet'!$D$14="Constant Power", 'Calculation Sheet'!$D$14="Constant Resistance + Power",'Calculation Sheet'!$D$14="Constant Current + Power", 'Calculation Sheet'!$D$14="Constant Resistance + Current + Power")),F464,0)</f>
        <v>17.020000000000003</v>
      </c>
      <c r="H464" s="34">
        <f>ROUND((12*'Calculation Sheet'!$D$24/(SQRT('SOA Verification'!B464*10^-3))),2)</f>
        <v>53.03</v>
      </c>
      <c r="I464" s="34">
        <f t="shared" si="14"/>
        <v>51.199999999999797</v>
      </c>
      <c r="K464" s="34">
        <f t="shared" si="15"/>
        <v>51.199999999999797</v>
      </c>
    </row>
    <row r="465" spans="2:11" x14ac:dyDescent="0.25">
      <c r="B465" s="34">
        <v>51.299999999999798</v>
      </c>
      <c r="C465" s="35">
        <f>ROUNDUP(('Calculation Sheet'!$D$9)^2*('Calculation Sheet'!$D$10*10^-6)/(2*10^-3*B465),2)</f>
        <v>16.990000000000002</v>
      </c>
      <c r="D46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65" s="34">
        <f>ROUNDUP(('Calculation Sheet'!$D$9*'Calculation Sheet'!$D$17*(0.5-('Calculation Sheet'!$D$18/'Calculation Sheet'!$D$9)+(0.5*(('Calculation Sheet'!$D$18^2)/('Calculation Sheet'!$D$9^2))))),2)</f>
        <v>1.84</v>
      </c>
      <c r="F465" s="34">
        <f>ROUNDUP(('Calculation Sheet'!$D$19*(LN('Calculation Sheet'!$D$9/'Calculation Sheet'!$D$20)-1+('Calculation Sheet'!$D$20/'Calculation Sheet'!$D$9))),2)</f>
        <v>3.53</v>
      </c>
      <c r="G465" s="36">
        <f>C465+IF(AND('Calculation Sheet'!$D$13="NO",OR('Calculation Sheet'!$D$14="Constant Resistance", 'Calculation Sheet'!$D$14="Constant Resistance + Current",'Calculation Sheet'!$D$14="Constant Resistance + Power", 'Calculation Sheet'!$D$14="Constant Resistance + Current + Power")),D465,0)+IF(AND('Calculation Sheet'!$D$13="NO",OR('Calculation Sheet'!$D$14="Constant Current", 'Calculation Sheet'!$D$14="Constant Resistance + Current",'Calculation Sheet'!$D$14="Constant Current + Power", 'Calculation Sheet'!$D$14="Constant Resistance + Current + Power")),E465,0)+IF(AND('Calculation Sheet'!$D$13="NO",OR('Calculation Sheet'!$D$14="Constant Power", 'Calculation Sheet'!$D$14="Constant Resistance + Power",'Calculation Sheet'!$D$14="Constant Current + Power", 'Calculation Sheet'!$D$14="Constant Resistance + Current + Power")),F465,0)</f>
        <v>16.990000000000002</v>
      </c>
      <c r="H465" s="34">
        <f>ROUND((12*'Calculation Sheet'!$D$24/(SQRT('SOA Verification'!B465*10^-3))),2)</f>
        <v>52.98</v>
      </c>
      <c r="I465" s="34">
        <f t="shared" si="14"/>
        <v>51.299999999999798</v>
      </c>
      <c r="K465" s="34">
        <f t="shared" si="15"/>
        <v>51.299999999999798</v>
      </c>
    </row>
    <row r="466" spans="2:11" x14ac:dyDescent="0.25">
      <c r="B466" s="34">
        <v>51.3999999999998</v>
      </c>
      <c r="C466" s="35">
        <f>ROUNDUP(('Calculation Sheet'!$D$9)^2*('Calculation Sheet'!$D$10*10^-6)/(2*10^-3*B466),2)</f>
        <v>16.950000000000003</v>
      </c>
      <c r="D46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66" s="34">
        <f>ROUNDUP(('Calculation Sheet'!$D$9*'Calculation Sheet'!$D$17*(0.5-('Calculation Sheet'!$D$18/'Calculation Sheet'!$D$9)+(0.5*(('Calculation Sheet'!$D$18^2)/('Calculation Sheet'!$D$9^2))))),2)</f>
        <v>1.84</v>
      </c>
      <c r="F466" s="34">
        <f>ROUNDUP(('Calculation Sheet'!$D$19*(LN('Calculation Sheet'!$D$9/'Calculation Sheet'!$D$20)-1+('Calculation Sheet'!$D$20/'Calculation Sheet'!$D$9))),2)</f>
        <v>3.53</v>
      </c>
      <c r="G466" s="36">
        <f>C466+IF(AND('Calculation Sheet'!$D$13="NO",OR('Calculation Sheet'!$D$14="Constant Resistance", 'Calculation Sheet'!$D$14="Constant Resistance + Current",'Calculation Sheet'!$D$14="Constant Resistance + Power", 'Calculation Sheet'!$D$14="Constant Resistance + Current + Power")),D466,0)+IF(AND('Calculation Sheet'!$D$13="NO",OR('Calculation Sheet'!$D$14="Constant Current", 'Calculation Sheet'!$D$14="Constant Resistance + Current",'Calculation Sheet'!$D$14="Constant Current + Power", 'Calculation Sheet'!$D$14="Constant Resistance + Current + Power")),E466,0)+IF(AND('Calculation Sheet'!$D$13="NO",OR('Calculation Sheet'!$D$14="Constant Power", 'Calculation Sheet'!$D$14="Constant Resistance + Power",'Calculation Sheet'!$D$14="Constant Current + Power", 'Calculation Sheet'!$D$14="Constant Resistance + Current + Power")),F466,0)</f>
        <v>16.950000000000003</v>
      </c>
      <c r="H466" s="34">
        <f>ROUND((12*'Calculation Sheet'!$D$24/(SQRT('SOA Verification'!B466*10^-3))),2)</f>
        <v>52.93</v>
      </c>
      <c r="I466" s="34">
        <f t="shared" si="14"/>
        <v>51.3999999999998</v>
      </c>
      <c r="K466" s="34">
        <f t="shared" si="15"/>
        <v>51.3999999999998</v>
      </c>
    </row>
    <row r="467" spans="2:11" x14ac:dyDescent="0.25">
      <c r="B467" s="34">
        <v>51.499999999999801</v>
      </c>
      <c r="C467" s="35">
        <f>ROUNDUP(('Calculation Sheet'!$D$9)^2*('Calculation Sheet'!$D$10*10^-6)/(2*10^-3*B467),2)</f>
        <v>16.920000000000002</v>
      </c>
      <c r="D46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67" s="34">
        <f>ROUNDUP(('Calculation Sheet'!$D$9*'Calculation Sheet'!$D$17*(0.5-('Calculation Sheet'!$D$18/'Calculation Sheet'!$D$9)+(0.5*(('Calculation Sheet'!$D$18^2)/('Calculation Sheet'!$D$9^2))))),2)</f>
        <v>1.84</v>
      </c>
      <c r="F467" s="34">
        <f>ROUNDUP(('Calculation Sheet'!$D$19*(LN('Calculation Sheet'!$D$9/'Calculation Sheet'!$D$20)-1+('Calculation Sheet'!$D$20/'Calculation Sheet'!$D$9))),2)</f>
        <v>3.53</v>
      </c>
      <c r="G467" s="36">
        <f>C467+IF(AND('Calculation Sheet'!$D$13="NO",OR('Calculation Sheet'!$D$14="Constant Resistance", 'Calculation Sheet'!$D$14="Constant Resistance + Current",'Calculation Sheet'!$D$14="Constant Resistance + Power", 'Calculation Sheet'!$D$14="Constant Resistance + Current + Power")),D467,0)+IF(AND('Calculation Sheet'!$D$13="NO",OR('Calculation Sheet'!$D$14="Constant Current", 'Calculation Sheet'!$D$14="Constant Resistance + Current",'Calculation Sheet'!$D$14="Constant Current + Power", 'Calculation Sheet'!$D$14="Constant Resistance + Current + Power")),E467,0)+IF(AND('Calculation Sheet'!$D$13="NO",OR('Calculation Sheet'!$D$14="Constant Power", 'Calculation Sheet'!$D$14="Constant Resistance + Power",'Calculation Sheet'!$D$14="Constant Current + Power", 'Calculation Sheet'!$D$14="Constant Resistance + Current + Power")),F467,0)</f>
        <v>16.920000000000002</v>
      </c>
      <c r="H467" s="34">
        <f>ROUND((12*'Calculation Sheet'!$D$24/(SQRT('SOA Verification'!B467*10^-3))),2)</f>
        <v>52.88</v>
      </c>
      <c r="I467" s="34">
        <f t="shared" si="14"/>
        <v>51.499999999999801</v>
      </c>
      <c r="K467" s="34">
        <f t="shared" si="15"/>
        <v>51.499999999999801</v>
      </c>
    </row>
    <row r="468" spans="2:11" x14ac:dyDescent="0.25">
      <c r="B468" s="34">
        <v>51.599999999999802</v>
      </c>
      <c r="C468" s="35">
        <f>ROUNDUP(('Calculation Sheet'!$D$9)^2*('Calculation Sheet'!$D$10*10^-6)/(2*10^-3*B468),2)</f>
        <v>16.89</v>
      </c>
      <c r="D46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68" s="34">
        <f>ROUNDUP(('Calculation Sheet'!$D$9*'Calculation Sheet'!$D$17*(0.5-('Calculation Sheet'!$D$18/'Calculation Sheet'!$D$9)+(0.5*(('Calculation Sheet'!$D$18^2)/('Calculation Sheet'!$D$9^2))))),2)</f>
        <v>1.84</v>
      </c>
      <c r="F468" s="34">
        <f>ROUNDUP(('Calculation Sheet'!$D$19*(LN('Calculation Sheet'!$D$9/'Calculation Sheet'!$D$20)-1+('Calculation Sheet'!$D$20/'Calculation Sheet'!$D$9))),2)</f>
        <v>3.53</v>
      </c>
      <c r="G468" s="36">
        <f>C468+IF(AND('Calculation Sheet'!$D$13="NO",OR('Calculation Sheet'!$D$14="Constant Resistance", 'Calculation Sheet'!$D$14="Constant Resistance + Current",'Calculation Sheet'!$D$14="Constant Resistance + Power", 'Calculation Sheet'!$D$14="Constant Resistance + Current + Power")),D468,0)+IF(AND('Calculation Sheet'!$D$13="NO",OR('Calculation Sheet'!$D$14="Constant Current", 'Calculation Sheet'!$D$14="Constant Resistance + Current",'Calculation Sheet'!$D$14="Constant Current + Power", 'Calculation Sheet'!$D$14="Constant Resistance + Current + Power")),E468,0)+IF(AND('Calculation Sheet'!$D$13="NO",OR('Calculation Sheet'!$D$14="Constant Power", 'Calculation Sheet'!$D$14="Constant Resistance + Power",'Calculation Sheet'!$D$14="Constant Current + Power", 'Calculation Sheet'!$D$14="Constant Resistance + Current + Power")),F468,0)</f>
        <v>16.89</v>
      </c>
      <c r="H468" s="34">
        <f>ROUND((12*'Calculation Sheet'!$D$24/(SQRT('SOA Verification'!B468*10^-3))),2)</f>
        <v>52.83</v>
      </c>
      <c r="I468" s="34">
        <f t="shared" si="14"/>
        <v>51.599999999999802</v>
      </c>
      <c r="K468" s="34">
        <f t="shared" si="15"/>
        <v>51.599999999999802</v>
      </c>
    </row>
    <row r="469" spans="2:11" x14ac:dyDescent="0.25">
      <c r="B469" s="34">
        <v>51.699999999999797</v>
      </c>
      <c r="C469" s="35">
        <f>ROUNDUP(('Calculation Sheet'!$D$9)^2*('Calculation Sheet'!$D$10*10^-6)/(2*10^-3*B469),2)</f>
        <v>16.860000000000003</v>
      </c>
      <c r="D46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69" s="34">
        <f>ROUNDUP(('Calculation Sheet'!$D$9*'Calculation Sheet'!$D$17*(0.5-('Calculation Sheet'!$D$18/'Calculation Sheet'!$D$9)+(0.5*(('Calculation Sheet'!$D$18^2)/('Calculation Sheet'!$D$9^2))))),2)</f>
        <v>1.84</v>
      </c>
      <c r="F469" s="34">
        <f>ROUNDUP(('Calculation Sheet'!$D$19*(LN('Calculation Sheet'!$D$9/'Calculation Sheet'!$D$20)-1+('Calculation Sheet'!$D$20/'Calculation Sheet'!$D$9))),2)</f>
        <v>3.53</v>
      </c>
      <c r="G469" s="36">
        <f>C469+IF(AND('Calculation Sheet'!$D$13="NO",OR('Calculation Sheet'!$D$14="Constant Resistance", 'Calculation Sheet'!$D$14="Constant Resistance + Current",'Calculation Sheet'!$D$14="Constant Resistance + Power", 'Calculation Sheet'!$D$14="Constant Resistance + Current + Power")),D469,0)+IF(AND('Calculation Sheet'!$D$13="NO",OR('Calculation Sheet'!$D$14="Constant Current", 'Calculation Sheet'!$D$14="Constant Resistance + Current",'Calculation Sheet'!$D$14="Constant Current + Power", 'Calculation Sheet'!$D$14="Constant Resistance + Current + Power")),E469,0)+IF(AND('Calculation Sheet'!$D$13="NO",OR('Calculation Sheet'!$D$14="Constant Power", 'Calculation Sheet'!$D$14="Constant Resistance + Power",'Calculation Sheet'!$D$14="Constant Current + Power", 'Calculation Sheet'!$D$14="Constant Resistance + Current + Power")),F469,0)</f>
        <v>16.860000000000003</v>
      </c>
      <c r="H469" s="34">
        <f>ROUND((12*'Calculation Sheet'!$D$24/(SQRT('SOA Verification'!B469*10^-3))),2)</f>
        <v>52.78</v>
      </c>
      <c r="I469" s="34">
        <f t="shared" si="14"/>
        <v>51.699999999999797</v>
      </c>
      <c r="K469" s="34">
        <f t="shared" si="15"/>
        <v>51.699999999999797</v>
      </c>
    </row>
    <row r="470" spans="2:11" x14ac:dyDescent="0.25">
      <c r="B470" s="34">
        <v>51.799999999999798</v>
      </c>
      <c r="C470" s="35">
        <f>ROUNDUP(('Calculation Sheet'!$D$9)^2*('Calculation Sheet'!$D$10*10^-6)/(2*10^-3*B470),2)</f>
        <v>16.82</v>
      </c>
      <c r="D47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70" s="34">
        <f>ROUNDUP(('Calculation Sheet'!$D$9*'Calculation Sheet'!$D$17*(0.5-('Calculation Sheet'!$D$18/'Calculation Sheet'!$D$9)+(0.5*(('Calculation Sheet'!$D$18^2)/('Calculation Sheet'!$D$9^2))))),2)</f>
        <v>1.84</v>
      </c>
      <c r="F470" s="34">
        <f>ROUNDUP(('Calculation Sheet'!$D$19*(LN('Calculation Sheet'!$D$9/'Calculation Sheet'!$D$20)-1+('Calculation Sheet'!$D$20/'Calculation Sheet'!$D$9))),2)</f>
        <v>3.53</v>
      </c>
      <c r="G470" s="36">
        <f>C470+IF(AND('Calculation Sheet'!$D$13="NO",OR('Calculation Sheet'!$D$14="Constant Resistance", 'Calculation Sheet'!$D$14="Constant Resistance + Current",'Calculation Sheet'!$D$14="Constant Resistance + Power", 'Calculation Sheet'!$D$14="Constant Resistance + Current + Power")),D470,0)+IF(AND('Calculation Sheet'!$D$13="NO",OR('Calculation Sheet'!$D$14="Constant Current", 'Calculation Sheet'!$D$14="Constant Resistance + Current",'Calculation Sheet'!$D$14="Constant Current + Power", 'Calculation Sheet'!$D$14="Constant Resistance + Current + Power")),E470,0)+IF(AND('Calculation Sheet'!$D$13="NO",OR('Calculation Sheet'!$D$14="Constant Power", 'Calculation Sheet'!$D$14="Constant Resistance + Power",'Calculation Sheet'!$D$14="Constant Current + Power", 'Calculation Sheet'!$D$14="Constant Resistance + Current + Power")),F470,0)</f>
        <v>16.82</v>
      </c>
      <c r="H470" s="34">
        <f>ROUND((12*'Calculation Sheet'!$D$24/(SQRT('SOA Verification'!B470*10^-3))),2)</f>
        <v>52.72</v>
      </c>
      <c r="I470" s="34">
        <f t="shared" si="14"/>
        <v>51.799999999999798</v>
      </c>
      <c r="K470" s="34">
        <f t="shared" si="15"/>
        <v>51.799999999999798</v>
      </c>
    </row>
    <row r="471" spans="2:11" x14ac:dyDescent="0.25">
      <c r="B471" s="34">
        <v>51.8999999999998</v>
      </c>
      <c r="C471" s="35">
        <f>ROUNDUP(('Calculation Sheet'!$D$9)^2*('Calculation Sheet'!$D$10*10^-6)/(2*10^-3*B471),2)</f>
        <v>16.790000000000003</v>
      </c>
      <c r="D47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71" s="34">
        <f>ROUNDUP(('Calculation Sheet'!$D$9*'Calculation Sheet'!$D$17*(0.5-('Calculation Sheet'!$D$18/'Calculation Sheet'!$D$9)+(0.5*(('Calculation Sheet'!$D$18^2)/('Calculation Sheet'!$D$9^2))))),2)</f>
        <v>1.84</v>
      </c>
      <c r="F471" s="34">
        <f>ROUNDUP(('Calculation Sheet'!$D$19*(LN('Calculation Sheet'!$D$9/'Calculation Sheet'!$D$20)-1+('Calculation Sheet'!$D$20/'Calculation Sheet'!$D$9))),2)</f>
        <v>3.53</v>
      </c>
      <c r="G471" s="36">
        <f>C471+IF(AND('Calculation Sheet'!$D$13="NO",OR('Calculation Sheet'!$D$14="Constant Resistance", 'Calculation Sheet'!$D$14="Constant Resistance + Current",'Calculation Sheet'!$D$14="Constant Resistance + Power", 'Calculation Sheet'!$D$14="Constant Resistance + Current + Power")),D471,0)+IF(AND('Calculation Sheet'!$D$13="NO",OR('Calculation Sheet'!$D$14="Constant Current", 'Calculation Sheet'!$D$14="Constant Resistance + Current",'Calculation Sheet'!$D$14="Constant Current + Power", 'Calculation Sheet'!$D$14="Constant Resistance + Current + Power")),E471,0)+IF(AND('Calculation Sheet'!$D$13="NO",OR('Calculation Sheet'!$D$14="Constant Power", 'Calculation Sheet'!$D$14="Constant Resistance + Power",'Calculation Sheet'!$D$14="Constant Current + Power", 'Calculation Sheet'!$D$14="Constant Resistance + Current + Power")),F471,0)</f>
        <v>16.790000000000003</v>
      </c>
      <c r="H471" s="34">
        <f>ROUND((12*'Calculation Sheet'!$D$24/(SQRT('SOA Verification'!B471*10^-3))),2)</f>
        <v>52.67</v>
      </c>
      <c r="I471" s="34">
        <f t="shared" si="14"/>
        <v>51.8999999999998</v>
      </c>
      <c r="K471" s="34">
        <f t="shared" si="15"/>
        <v>51.8999999999998</v>
      </c>
    </row>
    <row r="472" spans="2:11" x14ac:dyDescent="0.25">
      <c r="B472" s="34">
        <v>51.999999999999801</v>
      </c>
      <c r="C472" s="35">
        <f>ROUNDUP(('Calculation Sheet'!$D$9)^2*('Calculation Sheet'!$D$10*10^-6)/(2*10^-3*B472),2)</f>
        <v>16.760000000000002</v>
      </c>
      <c r="D47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72" s="34">
        <f>ROUNDUP(('Calculation Sheet'!$D$9*'Calculation Sheet'!$D$17*(0.5-('Calculation Sheet'!$D$18/'Calculation Sheet'!$D$9)+(0.5*(('Calculation Sheet'!$D$18^2)/('Calculation Sheet'!$D$9^2))))),2)</f>
        <v>1.84</v>
      </c>
      <c r="F472" s="34">
        <f>ROUNDUP(('Calculation Sheet'!$D$19*(LN('Calculation Sheet'!$D$9/'Calculation Sheet'!$D$20)-1+('Calculation Sheet'!$D$20/'Calculation Sheet'!$D$9))),2)</f>
        <v>3.53</v>
      </c>
      <c r="G472" s="36">
        <f>C472+IF(AND('Calculation Sheet'!$D$13="NO",OR('Calculation Sheet'!$D$14="Constant Resistance", 'Calculation Sheet'!$D$14="Constant Resistance + Current",'Calculation Sheet'!$D$14="Constant Resistance + Power", 'Calculation Sheet'!$D$14="Constant Resistance + Current + Power")),D472,0)+IF(AND('Calculation Sheet'!$D$13="NO",OR('Calculation Sheet'!$D$14="Constant Current", 'Calculation Sheet'!$D$14="Constant Resistance + Current",'Calculation Sheet'!$D$14="Constant Current + Power", 'Calculation Sheet'!$D$14="Constant Resistance + Current + Power")),E472,0)+IF(AND('Calculation Sheet'!$D$13="NO",OR('Calculation Sheet'!$D$14="Constant Power", 'Calculation Sheet'!$D$14="Constant Resistance + Power",'Calculation Sheet'!$D$14="Constant Current + Power", 'Calculation Sheet'!$D$14="Constant Resistance + Current + Power")),F472,0)</f>
        <v>16.760000000000002</v>
      </c>
      <c r="H472" s="34">
        <f>ROUND((12*'Calculation Sheet'!$D$24/(SQRT('SOA Verification'!B472*10^-3))),2)</f>
        <v>52.62</v>
      </c>
      <c r="I472" s="34">
        <f t="shared" si="14"/>
        <v>51.999999999999801</v>
      </c>
      <c r="K472" s="34">
        <f t="shared" si="15"/>
        <v>51.999999999999801</v>
      </c>
    </row>
    <row r="473" spans="2:11" x14ac:dyDescent="0.25">
      <c r="B473" s="34">
        <v>52.099999999999802</v>
      </c>
      <c r="C473" s="35">
        <f>ROUNDUP(('Calculation Sheet'!$D$9)^2*('Calculation Sheet'!$D$10*10^-6)/(2*10^-3*B473),2)</f>
        <v>16.73</v>
      </c>
      <c r="D47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73" s="34">
        <f>ROUNDUP(('Calculation Sheet'!$D$9*'Calculation Sheet'!$D$17*(0.5-('Calculation Sheet'!$D$18/'Calculation Sheet'!$D$9)+(0.5*(('Calculation Sheet'!$D$18^2)/('Calculation Sheet'!$D$9^2))))),2)</f>
        <v>1.84</v>
      </c>
      <c r="F473" s="34">
        <f>ROUNDUP(('Calculation Sheet'!$D$19*(LN('Calculation Sheet'!$D$9/'Calculation Sheet'!$D$20)-1+('Calculation Sheet'!$D$20/'Calculation Sheet'!$D$9))),2)</f>
        <v>3.53</v>
      </c>
      <c r="G473" s="36">
        <f>C473+IF(AND('Calculation Sheet'!$D$13="NO",OR('Calculation Sheet'!$D$14="Constant Resistance", 'Calculation Sheet'!$D$14="Constant Resistance + Current",'Calculation Sheet'!$D$14="Constant Resistance + Power", 'Calculation Sheet'!$D$14="Constant Resistance + Current + Power")),D473,0)+IF(AND('Calculation Sheet'!$D$13="NO",OR('Calculation Sheet'!$D$14="Constant Current", 'Calculation Sheet'!$D$14="Constant Resistance + Current",'Calculation Sheet'!$D$14="Constant Current + Power", 'Calculation Sheet'!$D$14="Constant Resistance + Current + Power")),E473,0)+IF(AND('Calculation Sheet'!$D$13="NO",OR('Calculation Sheet'!$D$14="Constant Power", 'Calculation Sheet'!$D$14="Constant Resistance + Power",'Calculation Sheet'!$D$14="Constant Current + Power", 'Calculation Sheet'!$D$14="Constant Resistance + Current + Power")),F473,0)</f>
        <v>16.73</v>
      </c>
      <c r="H473" s="34">
        <f>ROUND((12*'Calculation Sheet'!$D$24/(SQRT('SOA Verification'!B473*10^-3))),2)</f>
        <v>52.57</v>
      </c>
      <c r="I473" s="34">
        <f t="shared" si="14"/>
        <v>52.099999999999802</v>
      </c>
      <c r="K473" s="34">
        <f t="shared" si="15"/>
        <v>52.099999999999802</v>
      </c>
    </row>
    <row r="474" spans="2:11" x14ac:dyDescent="0.25">
      <c r="B474" s="34">
        <v>52.199999999999797</v>
      </c>
      <c r="C474" s="35">
        <f>ROUNDUP(('Calculation Sheet'!$D$9)^2*('Calculation Sheet'!$D$10*10^-6)/(2*10^-3*B474),2)</f>
        <v>16.690000000000001</v>
      </c>
      <c r="D47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74" s="34">
        <f>ROUNDUP(('Calculation Sheet'!$D$9*'Calculation Sheet'!$D$17*(0.5-('Calculation Sheet'!$D$18/'Calculation Sheet'!$D$9)+(0.5*(('Calculation Sheet'!$D$18^2)/('Calculation Sheet'!$D$9^2))))),2)</f>
        <v>1.84</v>
      </c>
      <c r="F474" s="34">
        <f>ROUNDUP(('Calculation Sheet'!$D$19*(LN('Calculation Sheet'!$D$9/'Calculation Sheet'!$D$20)-1+('Calculation Sheet'!$D$20/'Calculation Sheet'!$D$9))),2)</f>
        <v>3.53</v>
      </c>
      <c r="G474" s="36">
        <f>C474+IF(AND('Calculation Sheet'!$D$13="NO",OR('Calculation Sheet'!$D$14="Constant Resistance", 'Calculation Sheet'!$D$14="Constant Resistance + Current",'Calculation Sheet'!$D$14="Constant Resistance + Power", 'Calculation Sheet'!$D$14="Constant Resistance + Current + Power")),D474,0)+IF(AND('Calculation Sheet'!$D$13="NO",OR('Calculation Sheet'!$D$14="Constant Current", 'Calculation Sheet'!$D$14="Constant Resistance + Current",'Calculation Sheet'!$D$14="Constant Current + Power", 'Calculation Sheet'!$D$14="Constant Resistance + Current + Power")),E474,0)+IF(AND('Calculation Sheet'!$D$13="NO",OR('Calculation Sheet'!$D$14="Constant Power", 'Calculation Sheet'!$D$14="Constant Resistance + Power",'Calculation Sheet'!$D$14="Constant Current + Power", 'Calculation Sheet'!$D$14="Constant Resistance + Current + Power")),F474,0)</f>
        <v>16.690000000000001</v>
      </c>
      <c r="H474" s="34">
        <f>ROUND((12*'Calculation Sheet'!$D$24/(SQRT('SOA Verification'!B474*10^-3))),2)</f>
        <v>52.52</v>
      </c>
      <c r="I474" s="34">
        <f t="shared" si="14"/>
        <v>52.199999999999797</v>
      </c>
      <c r="K474" s="34">
        <f t="shared" si="15"/>
        <v>52.199999999999797</v>
      </c>
    </row>
    <row r="475" spans="2:11" x14ac:dyDescent="0.25">
      <c r="B475" s="34">
        <v>52.299999999999798</v>
      </c>
      <c r="C475" s="35">
        <f>ROUNDUP(('Calculation Sheet'!$D$9)^2*('Calculation Sheet'!$D$10*10^-6)/(2*10^-3*B475),2)</f>
        <v>16.66</v>
      </c>
      <c r="D47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75" s="34">
        <f>ROUNDUP(('Calculation Sheet'!$D$9*'Calculation Sheet'!$D$17*(0.5-('Calculation Sheet'!$D$18/'Calculation Sheet'!$D$9)+(0.5*(('Calculation Sheet'!$D$18^2)/('Calculation Sheet'!$D$9^2))))),2)</f>
        <v>1.84</v>
      </c>
      <c r="F475" s="34">
        <f>ROUNDUP(('Calculation Sheet'!$D$19*(LN('Calculation Sheet'!$D$9/'Calculation Sheet'!$D$20)-1+('Calculation Sheet'!$D$20/'Calculation Sheet'!$D$9))),2)</f>
        <v>3.53</v>
      </c>
      <c r="G475" s="36">
        <f>C475+IF(AND('Calculation Sheet'!$D$13="NO",OR('Calculation Sheet'!$D$14="Constant Resistance", 'Calculation Sheet'!$D$14="Constant Resistance + Current",'Calculation Sheet'!$D$14="Constant Resistance + Power", 'Calculation Sheet'!$D$14="Constant Resistance + Current + Power")),D475,0)+IF(AND('Calculation Sheet'!$D$13="NO",OR('Calculation Sheet'!$D$14="Constant Current", 'Calculation Sheet'!$D$14="Constant Resistance + Current",'Calculation Sheet'!$D$14="Constant Current + Power", 'Calculation Sheet'!$D$14="Constant Resistance + Current + Power")),E475,0)+IF(AND('Calculation Sheet'!$D$13="NO",OR('Calculation Sheet'!$D$14="Constant Power", 'Calculation Sheet'!$D$14="Constant Resistance + Power",'Calculation Sheet'!$D$14="Constant Current + Power", 'Calculation Sheet'!$D$14="Constant Resistance + Current + Power")),F475,0)</f>
        <v>16.66</v>
      </c>
      <c r="H475" s="34">
        <f>ROUND((12*'Calculation Sheet'!$D$24/(SQRT('SOA Verification'!B475*10^-3))),2)</f>
        <v>52.47</v>
      </c>
      <c r="I475" s="34">
        <f t="shared" si="14"/>
        <v>52.299999999999798</v>
      </c>
      <c r="K475" s="34">
        <f t="shared" si="15"/>
        <v>52.299999999999798</v>
      </c>
    </row>
    <row r="476" spans="2:11" x14ac:dyDescent="0.25">
      <c r="B476" s="34">
        <v>52.3999999999998</v>
      </c>
      <c r="C476" s="35">
        <f>ROUNDUP(('Calculation Sheet'!$D$9)^2*('Calculation Sheet'!$D$10*10^-6)/(2*10^-3*B476),2)</f>
        <v>16.630000000000003</v>
      </c>
      <c r="D47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76" s="34">
        <f>ROUNDUP(('Calculation Sheet'!$D$9*'Calculation Sheet'!$D$17*(0.5-('Calculation Sheet'!$D$18/'Calculation Sheet'!$D$9)+(0.5*(('Calculation Sheet'!$D$18^2)/('Calculation Sheet'!$D$9^2))))),2)</f>
        <v>1.84</v>
      </c>
      <c r="F476" s="34">
        <f>ROUNDUP(('Calculation Sheet'!$D$19*(LN('Calculation Sheet'!$D$9/'Calculation Sheet'!$D$20)-1+('Calculation Sheet'!$D$20/'Calculation Sheet'!$D$9))),2)</f>
        <v>3.53</v>
      </c>
      <c r="G476" s="36">
        <f>C476+IF(AND('Calculation Sheet'!$D$13="NO",OR('Calculation Sheet'!$D$14="Constant Resistance", 'Calculation Sheet'!$D$14="Constant Resistance + Current",'Calculation Sheet'!$D$14="Constant Resistance + Power", 'Calculation Sheet'!$D$14="Constant Resistance + Current + Power")),D476,0)+IF(AND('Calculation Sheet'!$D$13="NO",OR('Calculation Sheet'!$D$14="Constant Current", 'Calculation Sheet'!$D$14="Constant Resistance + Current",'Calculation Sheet'!$D$14="Constant Current + Power", 'Calculation Sheet'!$D$14="Constant Resistance + Current + Power")),E476,0)+IF(AND('Calculation Sheet'!$D$13="NO",OR('Calculation Sheet'!$D$14="Constant Power", 'Calculation Sheet'!$D$14="Constant Resistance + Power",'Calculation Sheet'!$D$14="Constant Current + Power", 'Calculation Sheet'!$D$14="Constant Resistance + Current + Power")),F476,0)</f>
        <v>16.630000000000003</v>
      </c>
      <c r="H476" s="34">
        <f>ROUND((12*'Calculation Sheet'!$D$24/(SQRT('SOA Verification'!B476*10^-3))),2)</f>
        <v>52.42</v>
      </c>
      <c r="I476" s="34">
        <f t="shared" si="14"/>
        <v>52.3999999999998</v>
      </c>
      <c r="K476" s="34">
        <f t="shared" si="15"/>
        <v>52.3999999999998</v>
      </c>
    </row>
    <row r="477" spans="2:11" x14ac:dyDescent="0.25">
      <c r="B477" s="34">
        <v>52.499999999999801</v>
      </c>
      <c r="C477" s="35">
        <f>ROUNDUP(('Calculation Sheet'!$D$9)^2*('Calculation Sheet'!$D$10*10^-6)/(2*10^-3*B477),2)</f>
        <v>16.600000000000001</v>
      </c>
      <c r="D47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77" s="34">
        <f>ROUNDUP(('Calculation Sheet'!$D$9*'Calculation Sheet'!$D$17*(0.5-('Calculation Sheet'!$D$18/'Calculation Sheet'!$D$9)+(0.5*(('Calculation Sheet'!$D$18^2)/('Calculation Sheet'!$D$9^2))))),2)</f>
        <v>1.84</v>
      </c>
      <c r="F477" s="34">
        <f>ROUNDUP(('Calculation Sheet'!$D$19*(LN('Calculation Sheet'!$D$9/'Calculation Sheet'!$D$20)-1+('Calculation Sheet'!$D$20/'Calculation Sheet'!$D$9))),2)</f>
        <v>3.53</v>
      </c>
      <c r="G477" s="36">
        <f>C477+IF(AND('Calculation Sheet'!$D$13="NO",OR('Calculation Sheet'!$D$14="Constant Resistance", 'Calculation Sheet'!$D$14="Constant Resistance + Current",'Calculation Sheet'!$D$14="Constant Resistance + Power", 'Calculation Sheet'!$D$14="Constant Resistance + Current + Power")),D477,0)+IF(AND('Calculation Sheet'!$D$13="NO",OR('Calculation Sheet'!$D$14="Constant Current", 'Calculation Sheet'!$D$14="Constant Resistance + Current",'Calculation Sheet'!$D$14="Constant Current + Power", 'Calculation Sheet'!$D$14="Constant Resistance + Current + Power")),E477,0)+IF(AND('Calculation Sheet'!$D$13="NO",OR('Calculation Sheet'!$D$14="Constant Power", 'Calculation Sheet'!$D$14="Constant Resistance + Power",'Calculation Sheet'!$D$14="Constant Current + Power", 'Calculation Sheet'!$D$14="Constant Resistance + Current + Power")),F477,0)</f>
        <v>16.600000000000001</v>
      </c>
      <c r="H477" s="34">
        <f>ROUND((12*'Calculation Sheet'!$D$24/(SQRT('SOA Verification'!B477*10^-3))),2)</f>
        <v>52.37</v>
      </c>
      <c r="I477" s="34">
        <f t="shared" si="14"/>
        <v>52.499999999999801</v>
      </c>
      <c r="K477" s="34">
        <f t="shared" si="15"/>
        <v>52.499999999999801</v>
      </c>
    </row>
    <row r="478" spans="2:11" x14ac:dyDescent="0.25">
      <c r="B478" s="34">
        <v>52.599999999999802</v>
      </c>
      <c r="C478" s="35">
        <f>ROUNDUP(('Calculation Sheet'!$D$9)^2*('Calculation Sheet'!$D$10*10^-6)/(2*10^-3*B478),2)</f>
        <v>16.57</v>
      </c>
      <c r="D47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78" s="34">
        <f>ROUNDUP(('Calculation Sheet'!$D$9*'Calculation Sheet'!$D$17*(0.5-('Calculation Sheet'!$D$18/'Calculation Sheet'!$D$9)+(0.5*(('Calculation Sheet'!$D$18^2)/('Calculation Sheet'!$D$9^2))))),2)</f>
        <v>1.84</v>
      </c>
      <c r="F478" s="34">
        <f>ROUNDUP(('Calculation Sheet'!$D$19*(LN('Calculation Sheet'!$D$9/'Calculation Sheet'!$D$20)-1+('Calculation Sheet'!$D$20/'Calculation Sheet'!$D$9))),2)</f>
        <v>3.53</v>
      </c>
      <c r="G478" s="36">
        <f>C478+IF(AND('Calculation Sheet'!$D$13="NO",OR('Calculation Sheet'!$D$14="Constant Resistance", 'Calculation Sheet'!$D$14="Constant Resistance + Current",'Calculation Sheet'!$D$14="Constant Resistance + Power", 'Calculation Sheet'!$D$14="Constant Resistance + Current + Power")),D478,0)+IF(AND('Calculation Sheet'!$D$13="NO",OR('Calculation Sheet'!$D$14="Constant Current", 'Calculation Sheet'!$D$14="Constant Resistance + Current",'Calculation Sheet'!$D$14="Constant Current + Power", 'Calculation Sheet'!$D$14="Constant Resistance + Current + Power")),E478,0)+IF(AND('Calculation Sheet'!$D$13="NO",OR('Calculation Sheet'!$D$14="Constant Power", 'Calculation Sheet'!$D$14="Constant Resistance + Power",'Calculation Sheet'!$D$14="Constant Current + Power", 'Calculation Sheet'!$D$14="Constant Resistance + Current + Power")),F478,0)</f>
        <v>16.57</v>
      </c>
      <c r="H478" s="34">
        <f>ROUND((12*'Calculation Sheet'!$D$24/(SQRT('SOA Verification'!B478*10^-3))),2)</f>
        <v>52.32</v>
      </c>
      <c r="I478" s="34">
        <f t="shared" si="14"/>
        <v>52.599999999999802</v>
      </c>
      <c r="K478" s="34">
        <f t="shared" si="15"/>
        <v>52.599999999999802</v>
      </c>
    </row>
    <row r="479" spans="2:11" x14ac:dyDescent="0.25">
      <c r="B479" s="34">
        <v>52.699999999999797</v>
      </c>
      <c r="C479" s="35">
        <f>ROUNDUP(('Calculation Sheet'!$D$9)^2*('Calculation Sheet'!$D$10*10^-6)/(2*10^-3*B479),2)</f>
        <v>16.540000000000003</v>
      </c>
      <c r="D47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79" s="34">
        <f>ROUNDUP(('Calculation Sheet'!$D$9*'Calculation Sheet'!$D$17*(0.5-('Calculation Sheet'!$D$18/'Calculation Sheet'!$D$9)+(0.5*(('Calculation Sheet'!$D$18^2)/('Calculation Sheet'!$D$9^2))))),2)</f>
        <v>1.84</v>
      </c>
      <c r="F479" s="34">
        <f>ROUNDUP(('Calculation Sheet'!$D$19*(LN('Calculation Sheet'!$D$9/'Calculation Sheet'!$D$20)-1+('Calculation Sheet'!$D$20/'Calculation Sheet'!$D$9))),2)</f>
        <v>3.53</v>
      </c>
      <c r="G479" s="36">
        <f>C479+IF(AND('Calculation Sheet'!$D$13="NO",OR('Calculation Sheet'!$D$14="Constant Resistance", 'Calculation Sheet'!$D$14="Constant Resistance + Current",'Calculation Sheet'!$D$14="Constant Resistance + Power", 'Calculation Sheet'!$D$14="Constant Resistance + Current + Power")),D479,0)+IF(AND('Calculation Sheet'!$D$13="NO",OR('Calculation Sheet'!$D$14="Constant Current", 'Calculation Sheet'!$D$14="Constant Resistance + Current",'Calculation Sheet'!$D$14="Constant Current + Power", 'Calculation Sheet'!$D$14="Constant Resistance + Current + Power")),E479,0)+IF(AND('Calculation Sheet'!$D$13="NO",OR('Calculation Sheet'!$D$14="Constant Power", 'Calculation Sheet'!$D$14="Constant Resistance + Power",'Calculation Sheet'!$D$14="Constant Current + Power", 'Calculation Sheet'!$D$14="Constant Resistance + Current + Power")),F479,0)</f>
        <v>16.540000000000003</v>
      </c>
      <c r="H479" s="34">
        <f>ROUND((12*'Calculation Sheet'!$D$24/(SQRT('SOA Verification'!B479*10^-3))),2)</f>
        <v>52.27</v>
      </c>
      <c r="I479" s="34">
        <f t="shared" si="14"/>
        <v>52.699999999999797</v>
      </c>
      <c r="K479" s="34">
        <f t="shared" si="15"/>
        <v>52.699999999999797</v>
      </c>
    </row>
    <row r="480" spans="2:11" x14ac:dyDescent="0.25">
      <c r="B480" s="34">
        <v>52.799999999999798</v>
      </c>
      <c r="C480" s="35">
        <f>ROUNDUP(('Calculation Sheet'!$D$9)^2*('Calculation Sheet'!$D$10*10^-6)/(2*10^-3*B480),2)</f>
        <v>16.510000000000002</v>
      </c>
      <c r="D48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80" s="34">
        <f>ROUNDUP(('Calculation Sheet'!$D$9*'Calculation Sheet'!$D$17*(0.5-('Calculation Sheet'!$D$18/'Calculation Sheet'!$D$9)+(0.5*(('Calculation Sheet'!$D$18^2)/('Calculation Sheet'!$D$9^2))))),2)</f>
        <v>1.84</v>
      </c>
      <c r="F480" s="34">
        <f>ROUNDUP(('Calculation Sheet'!$D$19*(LN('Calculation Sheet'!$D$9/'Calculation Sheet'!$D$20)-1+('Calculation Sheet'!$D$20/'Calculation Sheet'!$D$9))),2)</f>
        <v>3.53</v>
      </c>
      <c r="G480" s="36">
        <f>C480+IF(AND('Calculation Sheet'!$D$13="NO",OR('Calculation Sheet'!$D$14="Constant Resistance", 'Calculation Sheet'!$D$14="Constant Resistance + Current",'Calculation Sheet'!$D$14="Constant Resistance + Power", 'Calculation Sheet'!$D$14="Constant Resistance + Current + Power")),D480,0)+IF(AND('Calculation Sheet'!$D$13="NO",OR('Calculation Sheet'!$D$14="Constant Current", 'Calculation Sheet'!$D$14="Constant Resistance + Current",'Calculation Sheet'!$D$14="Constant Current + Power", 'Calculation Sheet'!$D$14="Constant Resistance + Current + Power")),E480,0)+IF(AND('Calculation Sheet'!$D$13="NO",OR('Calculation Sheet'!$D$14="Constant Power", 'Calculation Sheet'!$D$14="Constant Resistance + Power",'Calculation Sheet'!$D$14="Constant Current + Power", 'Calculation Sheet'!$D$14="Constant Resistance + Current + Power")),F480,0)</f>
        <v>16.510000000000002</v>
      </c>
      <c r="H480" s="34">
        <f>ROUND((12*'Calculation Sheet'!$D$24/(SQRT('SOA Verification'!B480*10^-3))),2)</f>
        <v>52.22</v>
      </c>
      <c r="I480" s="34">
        <f t="shared" si="14"/>
        <v>52.799999999999798</v>
      </c>
      <c r="K480" s="34">
        <f t="shared" si="15"/>
        <v>52.799999999999798</v>
      </c>
    </row>
    <row r="481" spans="2:11" x14ac:dyDescent="0.25">
      <c r="B481" s="34">
        <v>52.8999999999998</v>
      </c>
      <c r="C481" s="35">
        <f>ROUNDUP(('Calculation Sheet'!$D$9)^2*('Calculation Sheet'!$D$10*10^-6)/(2*10^-3*B481),2)</f>
        <v>16.470000000000002</v>
      </c>
      <c r="D48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81" s="34">
        <f>ROUNDUP(('Calculation Sheet'!$D$9*'Calculation Sheet'!$D$17*(0.5-('Calculation Sheet'!$D$18/'Calculation Sheet'!$D$9)+(0.5*(('Calculation Sheet'!$D$18^2)/('Calculation Sheet'!$D$9^2))))),2)</f>
        <v>1.84</v>
      </c>
      <c r="F481" s="34">
        <f>ROUNDUP(('Calculation Sheet'!$D$19*(LN('Calculation Sheet'!$D$9/'Calculation Sheet'!$D$20)-1+('Calculation Sheet'!$D$20/'Calculation Sheet'!$D$9))),2)</f>
        <v>3.53</v>
      </c>
      <c r="G481" s="36">
        <f>C481+IF(AND('Calculation Sheet'!$D$13="NO",OR('Calculation Sheet'!$D$14="Constant Resistance", 'Calculation Sheet'!$D$14="Constant Resistance + Current",'Calculation Sheet'!$D$14="Constant Resistance + Power", 'Calculation Sheet'!$D$14="Constant Resistance + Current + Power")),D481,0)+IF(AND('Calculation Sheet'!$D$13="NO",OR('Calculation Sheet'!$D$14="Constant Current", 'Calculation Sheet'!$D$14="Constant Resistance + Current",'Calculation Sheet'!$D$14="Constant Current + Power", 'Calculation Sheet'!$D$14="Constant Resistance + Current + Power")),E481,0)+IF(AND('Calculation Sheet'!$D$13="NO",OR('Calculation Sheet'!$D$14="Constant Power", 'Calculation Sheet'!$D$14="Constant Resistance + Power",'Calculation Sheet'!$D$14="Constant Current + Power", 'Calculation Sheet'!$D$14="Constant Resistance + Current + Power")),F481,0)</f>
        <v>16.470000000000002</v>
      </c>
      <c r="H481" s="34">
        <f>ROUND((12*'Calculation Sheet'!$D$24/(SQRT('SOA Verification'!B481*10^-3))),2)</f>
        <v>52.17</v>
      </c>
      <c r="I481" s="34">
        <f t="shared" si="14"/>
        <v>52.8999999999998</v>
      </c>
      <c r="K481" s="34">
        <f t="shared" si="15"/>
        <v>52.8999999999998</v>
      </c>
    </row>
    <row r="482" spans="2:11" x14ac:dyDescent="0.25">
      <c r="B482" s="34">
        <v>52.999999999999801</v>
      </c>
      <c r="C482" s="35">
        <f>ROUNDUP(('Calculation Sheet'!$D$9)^2*('Calculation Sheet'!$D$10*10^-6)/(2*10^-3*B482),2)</f>
        <v>16.440000000000001</v>
      </c>
      <c r="D48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82" s="34">
        <f>ROUNDUP(('Calculation Sheet'!$D$9*'Calculation Sheet'!$D$17*(0.5-('Calculation Sheet'!$D$18/'Calculation Sheet'!$D$9)+(0.5*(('Calculation Sheet'!$D$18^2)/('Calculation Sheet'!$D$9^2))))),2)</f>
        <v>1.84</v>
      </c>
      <c r="F482" s="34">
        <f>ROUNDUP(('Calculation Sheet'!$D$19*(LN('Calculation Sheet'!$D$9/'Calculation Sheet'!$D$20)-1+('Calculation Sheet'!$D$20/'Calculation Sheet'!$D$9))),2)</f>
        <v>3.53</v>
      </c>
      <c r="G482" s="36">
        <f>C482+IF(AND('Calculation Sheet'!$D$13="NO",OR('Calculation Sheet'!$D$14="Constant Resistance", 'Calculation Sheet'!$D$14="Constant Resistance + Current",'Calculation Sheet'!$D$14="Constant Resistance + Power", 'Calculation Sheet'!$D$14="Constant Resistance + Current + Power")),D482,0)+IF(AND('Calculation Sheet'!$D$13="NO",OR('Calculation Sheet'!$D$14="Constant Current", 'Calculation Sheet'!$D$14="Constant Resistance + Current",'Calculation Sheet'!$D$14="Constant Current + Power", 'Calculation Sheet'!$D$14="Constant Resistance + Current + Power")),E482,0)+IF(AND('Calculation Sheet'!$D$13="NO",OR('Calculation Sheet'!$D$14="Constant Power", 'Calculation Sheet'!$D$14="Constant Resistance + Power",'Calculation Sheet'!$D$14="Constant Current + Power", 'Calculation Sheet'!$D$14="Constant Resistance + Current + Power")),F482,0)</f>
        <v>16.440000000000001</v>
      </c>
      <c r="H482" s="34">
        <f>ROUND((12*'Calculation Sheet'!$D$24/(SQRT('SOA Verification'!B482*10^-3))),2)</f>
        <v>52.12</v>
      </c>
      <c r="I482" s="34">
        <f t="shared" si="14"/>
        <v>52.999999999999801</v>
      </c>
      <c r="K482" s="34">
        <f t="shared" si="15"/>
        <v>52.999999999999801</v>
      </c>
    </row>
    <row r="483" spans="2:11" x14ac:dyDescent="0.25">
      <c r="B483" s="34">
        <v>53.099999999999802</v>
      </c>
      <c r="C483" s="35">
        <f>ROUNDUP(('Calculation Sheet'!$D$9)^2*('Calculation Sheet'!$D$10*10^-6)/(2*10^-3*B483),2)</f>
        <v>16.41</v>
      </c>
      <c r="D48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83" s="34">
        <f>ROUNDUP(('Calculation Sheet'!$D$9*'Calculation Sheet'!$D$17*(0.5-('Calculation Sheet'!$D$18/'Calculation Sheet'!$D$9)+(0.5*(('Calculation Sheet'!$D$18^2)/('Calculation Sheet'!$D$9^2))))),2)</f>
        <v>1.84</v>
      </c>
      <c r="F483" s="34">
        <f>ROUNDUP(('Calculation Sheet'!$D$19*(LN('Calculation Sheet'!$D$9/'Calculation Sheet'!$D$20)-1+('Calculation Sheet'!$D$20/'Calculation Sheet'!$D$9))),2)</f>
        <v>3.53</v>
      </c>
      <c r="G483" s="36">
        <f>C483+IF(AND('Calculation Sheet'!$D$13="NO",OR('Calculation Sheet'!$D$14="Constant Resistance", 'Calculation Sheet'!$D$14="Constant Resistance + Current",'Calculation Sheet'!$D$14="Constant Resistance + Power", 'Calculation Sheet'!$D$14="Constant Resistance + Current + Power")),D483,0)+IF(AND('Calculation Sheet'!$D$13="NO",OR('Calculation Sheet'!$D$14="Constant Current", 'Calculation Sheet'!$D$14="Constant Resistance + Current",'Calculation Sheet'!$D$14="Constant Current + Power", 'Calculation Sheet'!$D$14="Constant Resistance + Current + Power")),E483,0)+IF(AND('Calculation Sheet'!$D$13="NO",OR('Calculation Sheet'!$D$14="Constant Power", 'Calculation Sheet'!$D$14="Constant Resistance + Power",'Calculation Sheet'!$D$14="Constant Current + Power", 'Calculation Sheet'!$D$14="Constant Resistance + Current + Power")),F483,0)</f>
        <v>16.41</v>
      </c>
      <c r="H483" s="34">
        <f>ROUND((12*'Calculation Sheet'!$D$24/(SQRT('SOA Verification'!B483*10^-3))),2)</f>
        <v>52.08</v>
      </c>
      <c r="I483" s="34">
        <f t="shared" si="14"/>
        <v>53.099999999999802</v>
      </c>
      <c r="K483" s="34">
        <f t="shared" si="15"/>
        <v>53.099999999999802</v>
      </c>
    </row>
    <row r="484" spans="2:11" x14ac:dyDescent="0.25">
      <c r="B484" s="34">
        <v>53.199999999999797</v>
      </c>
      <c r="C484" s="35">
        <f>ROUNDUP(('Calculation Sheet'!$D$9)^2*('Calculation Sheet'!$D$10*10^-6)/(2*10^-3*B484),2)</f>
        <v>16.380000000000003</v>
      </c>
      <c r="D48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84" s="34">
        <f>ROUNDUP(('Calculation Sheet'!$D$9*'Calculation Sheet'!$D$17*(0.5-('Calculation Sheet'!$D$18/'Calculation Sheet'!$D$9)+(0.5*(('Calculation Sheet'!$D$18^2)/('Calculation Sheet'!$D$9^2))))),2)</f>
        <v>1.84</v>
      </c>
      <c r="F484" s="34">
        <f>ROUNDUP(('Calculation Sheet'!$D$19*(LN('Calculation Sheet'!$D$9/'Calculation Sheet'!$D$20)-1+('Calculation Sheet'!$D$20/'Calculation Sheet'!$D$9))),2)</f>
        <v>3.53</v>
      </c>
      <c r="G484" s="36">
        <f>C484+IF(AND('Calculation Sheet'!$D$13="NO",OR('Calculation Sheet'!$D$14="Constant Resistance", 'Calculation Sheet'!$D$14="Constant Resistance + Current",'Calculation Sheet'!$D$14="Constant Resistance + Power", 'Calculation Sheet'!$D$14="Constant Resistance + Current + Power")),D484,0)+IF(AND('Calculation Sheet'!$D$13="NO",OR('Calculation Sheet'!$D$14="Constant Current", 'Calculation Sheet'!$D$14="Constant Resistance + Current",'Calculation Sheet'!$D$14="Constant Current + Power", 'Calculation Sheet'!$D$14="Constant Resistance + Current + Power")),E484,0)+IF(AND('Calculation Sheet'!$D$13="NO",OR('Calculation Sheet'!$D$14="Constant Power", 'Calculation Sheet'!$D$14="Constant Resistance + Power",'Calculation Sheet'!$D$14="Constant Current + Power", 'Calculation Sheet'!$D$14="Constant Resistance + Current + Power")),F484,0)</f>
        <v>16.380000000000003</v>
      </c>
      <c r="H484" s="34">
        <f>ROUND((12*'Calculation Sheet'!$D$24/(SQRT('SOA Verification'!B484*10^-3))),2)</f>
        <v>52.03</v>
      </c>
      <c r="I484" s="34">
        <f t="shared" si="14"/>
        <v>53.199999999999797</v>
      </c>
      <c r="K484" s="34">
        <f t="shared" si="15"/>
        <v>53.199999999999797</v>
      </c>
    </row>
    <row r="485" spans="2:11" x14ac:dyDescent="0.25">
      <c r="B485" s="34">
        <v>53.299999999999798</v>
      </c>
      <c r="C485" s="35">
        <f>ROUNDUP(('Calculation Sheet'!$D$9)^2*('Calculation Sheet'!$D$10*10^-6)/(2*10^-3*B485),2)</f>
        <v>16.350000000000001</v>
      </c>
      <c r="D48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85" s="34">
        <f>ROUNDUP(('Calculation Sheet'!$D$9*'Calculation Sheet'!$D$17*(0.5-('Calculation Sheet'!$D$18/'Calculation Sheet'!$D$9)+(0.5*(('Calculation Sheet'!$D$18^2)/('Calculation Sheet'!$D$9^2))))),2)</f>
        <v>1.84</v>
      </c>
      <c r="F485" s="34">
        <f>ROUNDUP(('Calculation Sheet'!$D$19*(LN('Calculation Sheet'!$D$9/'Calculation Sheet'!$D$20)-1+('Calculation Sheet'!$D$20/'Calculation Sheet'!$D$9))),2)</f>
        <v>3.53</v>
      </c>
      <c r="G485" s="36">
        <f>C485+IF(AND('Calculation Sheet'!$D$13="NO",OR('Calculation Sheet'!$D$14="Constant Resistance", 'Calculation Sheet'!$D$14="Constant Resistance + Current",'Calculation Sheet'!$D$14="Constant Resistance + Power", 'Calculation Sheet'!$D$14="Constant Resistance + Current + Power")),D485,0)+IF(AND('Calculation Sheet'!$D$13="NO",OR('Calculation Sheet'!$D$14="Constant Current", 'Calculation Sheet'!$D$14="Constant Resistance + Current",'Calculation Sheet'!$D$14="Constant Current + Power", 'Calculation Sheet'!$D$14="Constant Resistance + Current + Power")),E485,0)+IF(AND('Calculation Sheet'!$D$13="NO",OR('Calculation Sheet'!$D$14="Constant Power", 'Calculation Sheet'!$D$14="Constant Resistance + Power",'Calculation Sheet'!$D$14="Constant Current + Power", 'Calculation Sheet'!$D$14="Constant Resistance + Current + Power")),F485,0)</f>
        <v>16.350000000000001</v>
      </c>
      <c r="H485" s="34">
        <f>ROUND((12*'Calculation Sheet'!$D$24/(SQRT('SOA Verification'!B485*10^-3))),2)</f>
        <v>51.98</v>
      </c>
      <c r="I485" s="34">
        <f t="shared" si="14"/>
        <v>53.299999999999798</v>
      </c>
      <c r="K485" s="34">
        <f t="shared" si="15"/>
        <v>53.299999999999798</v>
      </c>
    </row>
    <row r="486" spans="2:11" x14ac:dyDescent="0.25">
      <c r="B486" s="34">
        <v>53.3999999999998</v>
      </c>
      <c r="C486" s="35">
        <f>ROUNDUP(('Calculation Sheet'!$D$9)^2*('Calculation Sheet'!$D$10*10^-6)/(2*10^-3*B486),2)</f>
        <v>16.32</v>
      </c>
      <c r="D48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86" s="34">
        <f>ROUNDUP(('Calculation Sheet'!$D$9*'Calculation Sheet'!$D$17*(0.5-('Calculation Sheet'!$D$18/'Calculation Sheet'!$D$9)+(0.5*(('Calculation Sheet'!$D$18^2)/('Calculation Sheet'!$D$9^2))))),2)</f>
        <v>1.84</v>
      </c>
      <c r="F486" s="34">
        <f>ROUNDUP(('Calculation Sheet'!$D$19*(LN('Calculation Sheet'!$D$9/'Calculation Sheet'!$D$20)-1+('Calculation Sheet'!$D$20/'Calculation Sheet'!$D$9))),2)</f>
        <v>3.53</v>
      </c>
      <c r="G486" s="36">
        <f>C486+IF(AND('Calculation Sheet'!$D$13="NO",OR('Calculation Sheet'!$D$14="Constant Resistance", 'Calculation Sheet'!$D$14="Constant Resistance + Current",'Calculation Sheet'!$D$14="Constant Resistance + Power", 'Calculation Sheet'!$D$14="Constant Resistance + Current + Power")),D486,0)+IF(AND('Calculation Sheet'!$D$13="NO",OR('Calculation Sheet'!$D$14="Constant Current", 'Calculation Sheet'!$D$14="Constant Resistance + Current",'Calculation Sheet'!$D$14="Constant Current + Power", 'Calculation Sheet'!$D$14="Constant Resistance + Current + Power")),E486,0)+IF(AND('Calculation Sheet'!$D$13="NO",OR('Calculation Sheet'!$D$14="Constant Power", 'Calculation Sheet'!$D$14="Constant Resistance + Power",'Calculation Sheet'!$D$14="Constant Current + Power", 'Calculation Sheet'!$D$14="Constant Resistance + Current + Power")),F486,0)</f>
        <v>16.32</v>
      </c>
      <c r="H486" s="34">
        <f>ROUND((12*'Calculation Sheet'!$D$24/(SQRT('SOA Verification'!B486*10^-3))),2)</f>
        <v>51.93</v>
      </c>
      <c r="I486" s="34">
        <f t="shared" si="14"/>
        <v>53.3999999999998</v>
      </c>
      <c r="K486" s="34">
        <f t="shared" si="15"/>
        <v>53.3999999999998</v>
      </c>
    </row>
    <row r="487" spans="2:11" x14ac:dyDescent="0.25">
      <c r="B487" s="34">
        <v>53.499999999999801</v>
      </c>
      <c r="C487" s="35">
        <f>ROUNDUP(('Calculation Sheet'!$D$9)^2*('Calculation Sheet'!$D$10*10^-6)/(2*10^-3*B487),2)</f>
        <v>16.290000000000003</v>
      </c>
      <c r="D48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87" s="34">
        <f>ROUNDUP(('Calculation Sheet'!$D$9*'Calculation Sheet'!$D$17*(0.5-('Calculation Sheet'!$D$18/'Calculation Sheet'!$D$9)+(0.5*(('Calculation Sheet'!$D$18^2)/('Calculation Sheet'!$D$9^2))))),2)</f>
        <v>1.84</v>
      </c>
      <c r="F487" s="34">
        <f>ROUNDUP(('Calculation Sheet'!$D$19*(LN('Calculation Sheet'!$D$9/'Calculation Sheet'!$D$20)-1+('Calculation Sheet'!$D$20/'Calculation Sheet'!$D$9))),2)</f>
        <v>3.53</v>
      </c>
      <c r="G487" s="36">
        <f>C487+IF(AND('Calculation Sheet'!$D$13="NO",OR('Calculation Sheet'!$D$14="Constant Resistance", 'Calculation Sheet'!$D$14="Constant Resistance + Current",'Calculation Sheet'!$D$14="Constant Resistance + Power", 'Calculation Sheet'!$D$14="Constant Resistance + Current + Power")),D487,0)+IF(AND('Calculation Sheet'!$D$13="NO",OR('Calculation Sheet'!$D$14="Constant Current", 'Calculation Sheet'!$D$14="Constant Resistance + Current",'Calculation Sheet'!$D$14="Constant Current + Power", 'Calculation Sheet'!$D$14="Constant Resistance + Current + Power")),E487,0)+IF(AND('Calculation Sheet'!$D$13="NO",OR('Calculation Sheet'!$D$14="Constant Power", 'Calculation Sheet'!$D$14="Constant Resistance + Power",'Calculation Sheet'!$D$14="Constant Current + Power", 'Calculation Sheet'!$D$14="Constant Resistance + Current + Power")),F487,0)</f>
        <v>16.290000000000003</v>
      </c>
      <c r="H487" s="34">
        <f>ROUND((12*'Calculation Sheet'!$D$24/(SQRT('SOA Verification'!B487*10^-3))),2)</f>
        <v>51.88</v>
      </c>
      <c r="I487" s="34">
        <f t="shared" si="14"/>
        <v>53.499999999999801</v>
      </c>
      <c r="K487" s="34">
        <f t="shared" si="15"/>
        <v>53.499999999999801</v>
      </c>
    </row>
    <row r="488" spans="2:11" x14ac:dyDescent="0.25">
      <c r="B488" s="34">
        <v>53.599999999999802</v>
      </c>
      <c r="C488" s="35">
        <f>ROUNDUP(('Calculation Sheet'!$D$9)^2*('Calculation Sheet'!$D$10*10^-6)/(2*10^-3*B488),2)</f>
        <v>16.260000000000002</v>
      </c>
      <c r="D48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88" s="34">
        <f>ROUNDUP(('Calculation Sheet'!$D$9*'Calculation Sheet'!$D$17*(0.5-('Calculation Sheet'!$D$18/'Calculation Sheet'!$D$9)+(0.5*(('Calculation Sheet'!$D$18^2)/('Calculation Sheet'!$D$9^2))))),2)</f>
        <v>1.84</v>
      </c>
      <c r="F488" s="34">
        <f>ROUNDUP(('Calculation Sheet'!$D$19*(LN('Calculation Sheet'!$D$9/'Calculation Sheet'!$D$20)-1+('Calculation Sheet'!$D$20/'Calculation Sheet'!$D$9))),2)</f>
        <v>3.53</v>
      </c>
      <c r="G488" s="36">
        <f>C488+IF(AND('Calculation Sheet'!$D$13="NO",OR('Calculation Sheet'!$D$14="Constant Resistance", 'Calculation Sheet'!$D$14="Constant Resistance + Current",'Calculation Sheet'!$D$14="Constant Resistance + Power", 'Calculation Sheet'!$D$14="Constant Resistance + Current + Power")),D488,0)+IF(AND('Calculation Sheet'!$D$13="NO",OR('Calculation Sheet'!$D$14="Constant Current", 'Calculation Sheet'!$D$14="Constant Resistance + Current",'Calculation Sheet'!$D$14="Constant Current + Power", 'Calculation Sheet'!$D$14="Constant Resistance + Current + Power")),E488,0)+IF(AND('Calculation Sheet'!$D$13="NO",OR('Calculation Sheet'!$D$14="Constant Power", 'Calculation Sheet'!$D$14="Constant Resistance + Power",'Calculation Sheet'!$D$14="Constant Current + Power", 'Calculation Sheet'!$D$14="Constant Resistance + Current + Power")),F488,0)</f>
        <v>16.260000000000002</v>
      </c>
      <c r="H488" s="34">
        <f>ROUND((12*'Calculation Sheet'!$D$24/(SQRT('SOA Verification'!B488*10^-3))),2)</f>
        <v>51.83</v>
      </c>
      <c r="I488" s="34">
        <f t="shared" si="14"/>
        <v>53.599999999999802</v>
      </c>
      <c r="K488" s="34">
        <f t="shared" si="15"/>
        <v>53.599999999999802</v>
      </c>
    </row>
    <row r="489" spans="2:11" x14ac:dyDescent="0.25">
      <c r="B489" s="34">
        <v>53.699999999999797</v>
      </c>
      <c r="C489" s="35">
        <f>ROUNDUP(('Calculation Sheet'!$D$9)^2*('Calculation Sheet'!$D$10*10^-6)/(2*10^-3*B489),2)</f>
        <v>16.23</v>
      </c>
      <c r="D48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89" s="34">
        <f>ROUNDUP(('Calculation Sheet'!$D$9*'Calculation Sheet'!$D$17*(0.5-('Calculation Sheet'!$D$18/'Calculation Sheet'!$D$9)+(0.5*(('Calculation Sheet'!$D$18^2)/('Calculation Sheet'!$D$9^2))))),2)</f>
        <v>1.84</v>
      </c>
      <c r="F489" s="34">
        <f>ROUNDUP(('Calculation Sheet'!$D$19*(LN('Calculation Sheet'!$D$9/'Calculation Sheet'!$D$20)-1+('Calculation Sheet'!$D$20/'Calculation Sheet'!$D$9))),2)</f>
        <v>3.53</v>
      </c>
      <c r="G489" s="36">
        <f>C489+IF(AND('Calculation Sheet'!$D$13="NO",OR('Calculation Sheet'!$D$14="Constant Resistance", 'Calculation Sheet'!$D$14="Constant Resistance + Current",'Calculation Sheet'!$D$14="Constant Resistance + Power", 'Calculation Sheet'!$D$14="Constant Resistance + Current + Power")),D489,0)+IF(AND('Calculation Sheet'!$D$13="NO",OR('Calculation Sheet'!$D$14="Constant Current", 'Calculation Sheet'!$D$14="Constant Resistance + Current",'Calculation Sheet'!$D$14="Constant Current + Power", 'Calculation Sheet'!$D$14="Constant Resistance + Current + Power")),E489,0)+IF(AND('Calculation Sheet'!$D$13="NO",OR('Calculation Sheet'!$D$14="Constant Power", 'Calculation Sheet'!$D$14="Constant Resistance + Power",'Calculation Sheet'!$D$14="Constant Current + Power", 'Calculation Sheet'!$D$14="Constant Resistance + Current + Power")),F489,0)</f>
        <v>16.23</v>
      </c>
      <c r="H489" s="34">
        <f>ROUND((12*'Calculation Sheet'!$D$24/(SQRT('SOA Verification'!B489*10^-3))),2)</f>
        <v>51.78</v>
      </c>
      <c r="I489" s="34">
        <f t="shared" si="14"/>
        <v>53.699999999999797</v>
      </c>
      <c r="K489" s="34">
        <f t="shared" si="15"/>
        <v>53.699999999999797</v>
      </c>
    </row>
    <row r="490" spans="2:11" x14ac:dyDescent="0.25">
      <c r="B490" s="34">
        <v>53.799999999999798</v>
      </c>
      <c r="C490" s="35">
        <f>ROUNDUP(('Calculation Sheet'!$D$9)^2*('Calculation Sheet'!$D$10*10^-6)/(2*10^-3*B490),2)</f>
        <v>16.200000000000003</v>
      </c>
      <c r="D49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90" s="34">
        <f>ROUNDUP(('Calculation Sheet'!$D$9*'Calculation Sheet'!$D$17*(0.5-('Calculation Sheet'!$D$18/'Calculation Sheet'!$D$9)+(0.5*(('Calculation Sheet'!$D$18^2)/('Calculation Sheet'!$D$9^2))))),2)</f>
        <v>1.84</v>
      </c>
      <c r="F490" s="34">
        <f>ROUNDUP(('Calculation Sheet'!$D$19*(LN('Calculation Sheet'!$D$9/'Calculation Sheet'!$D$20)-1+('Calculation Sheet'!$D$20/'Calculation Sheet'!$D$9))),2)</f>
        <v>3.53</v>
      </c>
      <c r="G490" s="36">
        <f>C490+IF(AND('Calculation Sheet'!$D$13="NO",OR('Calculation Sheet'!$D$14="Constant Resistance", 'Calculation Sheet'!$D$14="Constant Resistance + Current",'Calculation Sheet'!$D$14="Constant Resistance + Power", 'Calculation Sheet'!$D$14="Constant Resistance + Current + Power")),D490,0)+IF(AND('Calculation Sheet'!$D$13="NO",OR('Calculation Sheet'!$D$14="Constant Current", 'Calculation Sheet'!$D$14="Constant Resistance + Current",'Calculation Sheet'!$D$14="Constant Current + Power", 'Calculation Sheet'!$D$14="Constant Resistance + Current + Power")),E490,0)+IF(AND('Calculation Sheet'!$D$13="NO",OR('Calculation Sheet'!$D$14="Constant Power", 'Calculation Sheet'!$D$14="Constant Resistance + Power",'Calculation Sheet'!$D$14="Constant Current + Power", 'Calculation Sheet'!$D$14="Constant Resistance + Current + Power")),F490,0)</f>
        <v>16.200000000000003</v>
      </c>
      <c r="H490" s="34">
        <f>ROUND((12*'Calculation Sheet'!$D$24/(SQRT('SOA Verification'!B490*10^-3))),2)</f>
        <v>51.74</v>
      </c>
      <c r="I490" s="34">
        <f t="shared" si="14"/>
        <v>53.799999999999798</v>
      </c>
      <c r="K490" s="34">
        <f t="shared" si="15"/>
        <v>53.799999999999798</v>
      </c>
    </row>
    <row r="491" spans="2:11" x14ac:dyDescent="0.25">
      <c r="B491" s="34">
        <v>53.8999999999998</v>
      </c>
      <c r="C491" s="35">
        <f>ROUNDUP(('Calculation Sheet'!$D$9)^2*('Calculation Sheet'!$D$10*10^-6)/(2*10^-3*B491),2)</f>
        <v>16.170000000000002</v>
      </c>
      <c r="D49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91" s="34">
        <f>ROUNDUP(('Calculation Sheet'!$D$9*'Calculation Sheet'!$D$17*(0.5-('Calculation Sheet'!$D$18/'Calculation Sheet'!$D$9)+(0.5*(('Calculation Sheet'!$D$18^2)/('Calculation Sheet'!$D$9^2))))),2)</f>
        <v>1.84</v>
      </c>
      <c r="F491" s="34">
        <f>ROUNDUP(('Calculation Sheet'!$D$19*(LN('Calculation Sheet'!$D$9/'Calculation Sheet'!$D$20)-1+('Calculation Sheet'!$D$20/'Calculation Sheet'!$D$9))),2)</f>
        <v>3.53</v>
      </c>
      <c r="G491" s="36">
        <f>C491+IF(AND('Calculation Sheet'!$D$13="NO",OR('Calculation Sheet'!$D$14="Constant Resistance", 'Calculation Sheet'!$D$14="Constant Resistance + Current",'Calculation Sheet'!$D$14="Constant Resistance + Power", 'Calculation Sheet'!$D$14="Constant Resistance + Current + Power")),D491,0)+IF(AND('Calculation Sheet'!$D$13="NO",OR('Calculation Sheet'!$D$14="Constant Current", 'Calculation Sheet'!$D$14="Constant Resistance + Current",'Calculation Sheet'!$D$14="Constant Current + Power", 'Calculation Sheet'!$D$14="Constant Resistance + Current + Power")),E491,0)+IF(AND('Calculation Sheet'!$D$13="NO",OR('Calculation Sheet'!$D$14="Constant Power", 'Calculation Sheet'!$D$14="Constant Resistance + Power",'Calculation Sheet'!$D$14="Constant Current + Power", 'Calculation Sheet'!$D$14="Constant Resistance + Current + Power")),F491,0)</f>
        <v>16.170000000000002</v>
      </c>
      <c r="H491" s="34">
        <f>ROUND((12*'Calculation Sheet'!$D$24/(SQRT('SOA Verification'!B491*10^-3))),2)</f>
        <v>51.69</v>
      </c>
      <c r="I491" s="34">
        <f t="shared" si="14"/>
        <v>53.8999999999998</v>
      </c>
      <c r="K491" s="34">
        <f t="shared" si="15"/>
        <v>53.8999999999998</v>
      </c>
    </row>
    <row r="492" spans="2:11" x14ac:dyDescent="0.25">
      <c r="B492" s="34">
        <v>53.999999999999801</v>
      </c>
      <c r="C492" s="35">
        <f>ROUNDUP(('Calculation Sheet'!$D$9)^2*('Calculation Sheet'!$D$10*10^-6)/(2*10^-3*B492),2)</f>
        <v>16.14</v>
      </c>
      <c r="D49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92" s="34">
        <f>ROUNDUP(('Calculation Sheet'!$D$9*'Calculation Sheet'!$D$17*(0.5-('Calculation Sheet'!$D$18/'Calculation Sheet'!$D$9)+(0.5*(('Calculation Sheet'!$D$18^2)/('Calculation Sheet'!$D$9^2))))),2)</f>
        <v>1.84</v>
      </c>
      <c r="F492" s="34">
        <f>ROUNDUP(('Calculation Sheet'!$D$19*(LN('Calculation Sheet'!$D$9/'Calculation Sheet'!$D$20)-1+('Calculation Sheet'!$D$20/'Calculation Sheet'!$D$9))),2)</f>
        <v>3.53</v>
      </c>
      <c r="G492" s="36">
        <f>C492+IF(AND('Calculation Sheet'!$D$13="NO",OR('Calculation Sheet'!$D$14="Constant Resistance", 'Calculation Sheet'!$D$14="Constant Resistance + Current",'Calculation Sheet'!$D$14="Constant Resistance + Power", 'Calculation Sheet'!$D$14="Constant Resistance + Current + Power")),D492,0)+IF(AND('Calculation Sheet'!$D$13="NO",OR('Calculation Sheet'!$D$14="Constant Current", 'Calculation Sheet'!$D$14="Constant Resistance + Current",'Calculation Sheet'!$D$14="Constant Current + Power", 'Calculation Sheet'!$D$14="Constant Resistance + Current + Power")),E492,0)+IF(AND('Calculation Sheet'!$D$13="NO",OR('Calculation Sheet'!$D$14="Constant Power", 'Calculation Sheet'!$D$14="Constant Resistance + Power",'Calculation Sheet'!$D$14="Constant Current + Power", 'Calculation Sheet'!$D$14="Constant Resistance + Current + Power")),F492,0)</f>
        <v>16.14</v>
      </c>
      <c r="H492" s="34">
        <f>ROUND((12*'Calculation Sheet'!$D$24/(SQRT('SOA Verification'!B492*10^-3))),2)</f>
        <v>51.64</v>
      </c>
      <c r="I492" s="34">
        <f t="shared" si="14"/>
        <v>53.999999999999801</v>
      </c>
      <c r="K492" s="34">
        <f t="shared" si="15"/>
        <v>53.999999999999801</v>
      </c>
    </row>
    <row r="493" spans="2:11" x14ac:dyDescent="0.25">
      <c r="B493" s="34">
        <v>54.099999999999802</v>
      </c>
      <c r="C493" s="35">
        <f>ROUNDUP(('Calculation Sheet'!$D$9)^2*('Calculation Sheet'!$D$10*10^-6)/(2*10^-3*B493),2)</f>
        <v>16.110000000000003</v>
      </c>
      <c r="D49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93" s="34">
        <f>ROUNDUP(('Calculation Sheet'!$D$9*'Calculation Sheet'!$D$17*(0.5-('Calculation Sheet'!$D$18/'Calculation Sheet'!$D$9)+(0.5*(('Calculation Sheet'!$D$18^2)/('Calculation Sheet'!$D$9^2))))),2)</f>
        <v>1.84</v>
      </c>
      <c r="F493" s="34">
        <f>ROUNDUP(('Calculation Sheet'!$D$19*(LN('Calculation Sheet'!$D$9/'Calculation Sheet'!$D$20)-1+('Calculation Sheet'!$D$20/'Calculation Sheet'!$D$9))),2)</f>
        <v>3.53</v>
      </c>
      <c r="G493" s="36">
        <f>C493+IF(AND('Calculation Sheet'!$D$13="NO",OR('Calculation Sheet'!$D$14="Constant Resistance", 'Calculation Sheet'!$D$14="Constant Resistance + Current",'Calculation Sheet'!$D$14="Constant Resistance + Power", 'Calculation Sheet'!$D$14="Constant Resistance + Current + Power")),D493,0)+IF(AND('Calculation Sheet'!$D$13="NO",OR('Calculation Sheet'!$D$14="Constant Current", 'Calculation Sheet'!$D$14="Constant Resistance + Current",'Calculation Sheet'!$D$14="Constant Current + Power", 'Calculation Sheet'!$D$14="Constant Resistance + Current + Power")),E493,0)+IF(AND('Calculation Sheet'!$D$13="NO",OR('Calculation Sheet'!$D$14="Constant Power", 'Calculation Sheet'!$D$14="Constant Resistance + Power",'Calculation Sheet'!$D$14="Constant Current + Power", 'Calculation Sheet'!$D$14="Constant Resistance + Current + Power")),F493,0)</f>
        <v>16.110000000000003</v>
      </c>
      <c r="H493" s="34">
        <f>ROUND((12*'Calculation Sheet'!$D$24/(SQRT('SOA Verification'!B493*10^-3))),2)</f>
        <v>51.59</v>
      </c>
      <c r="I493" s="34">
        <f t="shared" si="14"/>
        <v>54.099999999999802</v>
      </c>
      <c r="K493" s="34">
        <f t="shared" si="15"/>
        <v>54.099999999999802</v>
      </c>
    </row>
    <row r="494" spans="2:11" x14ac:dyDescent="0.25">
      <c r="B494" s="34">
        <v>54.199999999999797</v>
      </c>
      <c r="C494" s="35">
        <f>ROUNDUP(('Calculation Sheet'!$D$9)^2*('Calculation Sheet'!$D$10*10^-6)/(2*10^-3*B494),2)</f>
        <v>16.080000000000002</v>
      </c>
      <c r="D49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94" s="34">
        <f>ROUNDUP(('Calculation Sheet'!$D$9*'Calculation Sheet'!$D$17*(0.5-('Calculation Sheet'!$D$18/'Calculation Sheet'!$D$9)+(0.5*(('Calculation Sheet'!$D$18^2)/('Calculation Sheet'!$D$9^2))))),2)</f>
        <v>1.84</v>
      </c>
      <c r="F494" s="34">
        <f>ROUNDUP(('Calculation Sheet'!$D$19*(LN('Calculation Sheet'!$D$9/'Calculation Sheet'!$D$20)-1+('Calculation Sheet'!$D$20/'Calculation Sheet'!$D$9))),2)</f>
        <v>3.53</v>
      </c>
      <c r="G494" s="36">
        <f>C494+IF(AND('Calculation Sheet'!$D$13="NO",OR('Calculation Sheet'!$D$14="Constant Resistance", 'Calculation Sheet'!$D$14="Constant Resistance + Current",'Calculation Sheet'!$D$14="Constant Resistance + Power", 'Calculation Sheet'!$D$14="Constant Resistance + Current + Power")),D494,0)+IF(AND('Calculation Sheet'!$D$13="NO",OR('Calculation Sheet'!$D$14="Constant Current", 'Calculation Sheet'!$D$14="Constant Resistance + Current",'Calculation Sheet'!$D$14="Constant Current + Power", 'Calculation Sheet'!$D$14="Constant Resistance + Current + Power")),E494,0)+IF(AND('Calculation Sheet'!$D$13="NO",OR('Calculation Sheet'!$D$14="Constant Power", 'Calculation Sheet'!$D$14="Constant Resistance + Power",'Calculation Sheet'!$D$14="Constant Current + Power", 'Calculation Sheet'!$D$14="Constant Resistance + Current + Power")),F494,0)</f>
        <v>16.080000000000002</v>
      </c>
      <c r="H494" s="34">
        <f>ROUND((12*'Calculation Sheet'!$D$24/(SQRT('SOA Verification'!B494*10^-3))),2)</f>
        <v>51.54</v>
      </c>
      <c r="I494" s="34">
        <f t="shared" si="14"/>
        <v>54.199999999999797</v>
      </c>
      <c r="K494" s="34">
        <f t="shared" si="15"/>
        <v>54.199999999999797</v>
      </c>
    </row>
    <row r="495" spans="2:11" x14ac:dyDescent="0.25">
      <c r="B495" s="34">
        <v>54.299999999999798</v>
      </c>
      <c r="C495" s="35">
        <f>ROUNDUP(('Calculation Sheet'!$D$9)^2*('Calculation Sheet'!$D$10*10^-6)/(2*10^-3*B495),2)</f>
        <v>16.05</v>
      </c>
      <c r="D49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95" s="34">
        <f>ROUNDUP(('Calculation Sheet'!$D$9*'Calculation Sheet'!$D$17*(0.5-('Calculation Sheet'!$D$18/'Calculation Sheet'!$D$9)+(0.5*(('Calculation Sheet'!$D$18^2)/('Calculation Sheet'!$D$9^2))))),2)</f>
        <v>1.84</v>
      </c>
      <c r="F495" s="34">
        <f>ROUNDUP(('Calculation Sheet'!$D$19*(LN('Calculation Sheet'!$D$9/'Calculation Sheet'!$D$20)-1+('Calculation Sheet'!$D$20/'Calculation Sheet'!$D$9))),2)</f>
        <v>3.53</v>
      </c>
      <c r="G495" s="36">
        <f>C495+IF(AND('Calculation Sheet'!$D$13="NO",OR('Calculation Sheet'!$D$14="Constant Resistance", 'Calculation Sheet'!$D$14="Constant Resistance + Current",'Calculation Sheet'!$D$14="Constant Resistance + Power", 'Calculation Sheet'!$D$14="Constant Resistance + Current + Power")),D495,0)+IF(AND('Calculation Sheet'!$D$13="NO",OR('Calculation Sheet'!$D$14="Constant Current", 'Calculation Sheet'!$D$14="Constant Resistance + Current",'Calculation Sheet'!$D$14="Constant Current + Power", 'Calculation Sheet'!$D$14="Constant Resistance + Current + Power")),E495,0)+IF(AND('Calculation Sheet'!$D$13="NO",OR('Calculation Sheet'!$D$14="Constant Power", 'Calculation Sheet'!$D$14="Constant Resistance + Power",'Calculation Sheet'!$D$14="Constant Current + Power", 'Calculation Sheet'!$D$14="Constant Resistance + Current + Power")),F495,0)</f>
        <v>16.05</v>
      </c>
      <c r="H495" s="34">
        <f>ROUND((12*'Calculation Sheet'!$D$24/(SQRT('SOA Verification'!B495*10^-3))),2)</f>
        <v>51.5</v>
      </c>
      <c r="I495" s="34">
        <f t="shared" si="14"/>
        <v>54.299999999999798</v>
      </c>
      <c r="K495" s="34">
        <f t="shared" si="15"/>
        <v>54.299999999999798</v>
      </c>
    </row>
    <row r="496" spans="2:11" x14ac:dyDescent="0.25">
      <c r="B496" s="34">
        <v>54.3999999999998</v>
      </c>
      <c r="C496" s="35">
        <f>ROUNDUP(('Calculation Sheet'!$D$9)^2*('Calculation Sheet'!$D$10*10^-6)/(2*10^-3*B496),2)</f>
        <v>16.020000000000003</v>
      </c>
      <c r="D49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96" s="34">
        <f>ROUNDUP(('Calculation Sheet'!$D$9*'Calculation Sheet'!$D$17*(0.5-('Calculation Sheet'!$D$18/'Calculation Sheet'!$D$9)+(0.5*(('Calculation Sheet'!$D$18^2)/('Calculation Sheet'!$D$9^2))))),2)</f>
        <v>1.84</v>
      </c>
      <c r="F496" s="34">
        <f>ROUNDUP(('Calculation Sheet'!$D$19*(LN('Calculation Sheet'!$D$9/'Calculation Sheet'!$D$20)-1+('Calculation Sheet'!$D$20/'Calculation Sheet'!$D$9))),2)</f>
        <v>3.53</v>
      </c>
      <c r="G496" s="36">
        <f>C496+IF(AND('Calculation Sheet'!$D$13="NO",OR('Calculation Sheet'!$D$14="Constant Resistance", 'Calculation Sheet'!$D$14="Constant Resistance + Current",'Calculation Sheet'!$D$14="Constant Resistance + Power", 'Calculation Sheet'!$D$14="Constant Resistance + Current + Power")),D496,0)+IF(AND('Calculation Sheet'!$D$13="NO",OR('Calculation Sheet'!$D$14="Constant Current", 'Calculation Sheet'!$D$14="Constant Resistance + Current",'Calculation Sheet'!$D$14="Constant Current + Power", 'Calculation Sheet'!$D$14="Constant Resistance + Current + Power")),E496,0)+IF(AND('Calculation Sheet'!$D$13="NO",OR('Calculation Sheet'!$D$14="Constant Power", 'Calculation Sheet'!$D$14="Constant Resistance + Power",'Calculation Sheet'!$D$14="Constant Current + Power", 'Calculation Sheet'!$D$14="Constant Resistance + Current + Power")),F496,0)</f>
        <v>16.020000000000003</v>
      </c>
      <c r="H496" s="34">
        <f>ROUND((12*'Calculation Sheet'!$D$24/(SQRT('SOA Verification'!B496*10^-3))),2)</f>
        <v>51.45</v>
      </c>
      <c r="I496" s="34">
        <f t="shared" si="14"/>
        <v>54.3999999999998</v>
      </c>
      <c r="K496" s="34">
        <f t="shared" si="15"/>
        <v>54.3999999999998</v>
      </c>
    </row>
    <row r="497" spans="2:11" x14ac:dyDescent="0.25">
      <c r="B497" s="34">
        <v>54.499999999999801</v>
      </c>
      <c r="C497" s="35">
        <f>ROUNDUP(('Calculation Sheet'!$D$9)^2*('Calculation Sheet'!$D$10*10^-6)/(2*10^-3*B497),2)</f>
        <v>15.99</v>
      </c>
      <c r="D49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97" s="34">
        <f>ROUNDUP(('Calculation Sheet'!$D$9*'Calculation Sheet'!$D$17*(0.5-('Calculation Sheet'!$D$18/'Calculation Sheet'!$D$9)+(0.5*(('Calculation Sheet'!$D$18^2)/('Calculation Sheet'!$D$9^2))))),2)</f>
        <v>1.84</v>
      </c>
      <c r="F497" s="34">
        <f>ROUNDUP(('Calculation Sheet'!$D$19*(LN('Calculation Sheet'!$D$9/'Calculation Sheet'!$D$20)-1+('Calculation Sheet'!$D$20/'Calculation Sheet'!$D$9))),2)</f>
        <v>3.53</v>
      </c>
      <c r="G497" s="36">
        <f>C497+IF(AND('Calculation Sheet'!$D$13="NO",OR('Calculation Sheet'!$D$14="Constant Resistance", 'Calculation Sheet'!$D$14="Constant Resistance + Current",'Calculation Sheet'!$D$14="Constant Resistance + Power", 'Calculation Sheet'!$D$14="Constant Resistance + Current + Power")),D497,0)+IF(AND('Calculation Sheet'!$D$13="NO",OR('Calculation Sheet'!$D$14="Constant Current", 'Calculation Sheet'!$D$14="Constant Resistance + Current",'Calculation Sheet'!$D$14="Constant Current + Power", 'Calculation Sheet'!$D$14="Constant Resistance + Current + Power")),E497,0)+IF(AND('Calculation Sheet'!$D$13="NO",OR('Calculation Sheet'!$D$14="Constant Power", 'Calculation Sheet'!$D$14="Constant Resistance + Power",'Calculation Sheet'!$D$14="Constant Current + Power", 'Calculation Sheet'!$D$14="Constant Resistance + Current + Power")),F497,0)</f>
        <v>15.99</v>
      </c>
      <c r="H497" s="34">
        <f>ROUND((12*'Calculation Sheet'!$D$24/(SQRT('SOA Verification'!B497*10^-3))),2)</f>
        <v>51.4</v>
      </c>
      <c r="I497" s="34">
        <f t="shared" si="14"/>
        <v>54.499999999999801</v>
      </c>
      <c r="K497" s="34">
        <f t="shared" si="15"/>
        <v>54.499999999999801</v>
      </c>
    </row>
    <row r="498" spans="2:11" x14ac:dyDescent="0.25">
      <c r="B498" s="34">
        <v>54.599999999999802</v>
      </c>
      <c r="C498" s="35">
        <f>ROUNDUP(('Calculation Sheet'!$D$9)^2*('Calculation Sheet'!$D$10*10^-6)/(2*10^-3*B498),2)</f>
        <v>15.959999999999999</v>
      </c>
      <c r="D49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98" s="34">
        <f>ROUNDUP(('Calculation Sheet'!$D$9*'Calculation Sheet'!$D$17*(0.5-('Calculation Sheet'!$D$18/'Calculation Sheet'!$D$9)+(0.5*(('Calculation Sheet'!$D$18^2)/('Calculation Sheet'!$D$9^2))))),2)</f>
        <v>1.84</v>
      </c>
      <c r="F498" s="34">
        <f>ROUNDUP(('Calculation Sheet'!$D$19*(LN('Calculation Sheet'!$D$9/'Calculation Sheet'!$D$20)-1+('Calculation Sheet'!$D$20/'Calculation Sheet'!$D$9))),2)</f>
        <v>3.53</v>
      </c>
      <c r="G498" s="36">
        <f>C498+IF(AND('Calculation Sheet'!$D$13="NO",OR('Calculation Sheet'!$D$14="Constant Resistance", 'Calculation Sheet'!$D$14="Constant Resistance + Current",'Calculation Sheet'!$D$14="Constant Resistance + Power", 'Calculation Sheet'!$D$14="Constant Resistance + Current + Power")),D498,0)+IF(AND('Calculation Sheet'!$D$13="NO",OR('Calculation Sheet'!$D$14="Constant Current", 'Calculation Sheet'!$D$14="Constant Resistance + Current",'Calculation Sheet'!$D$14="Constant Current + Power", 'Calculation Sheet'!$D$14="Constant Resistance + Current + Power")),E498,0)+IF(AND('Calculation Sheet'!$D$13="NO",OR('Calculation Sheet'!$D$14="Constant Power", 'Calculation Sheet'!$D$14="Constant Resistance + Power",'Calculation Sheet'!$D$14="Constant Current + Power", 'Calculation Sheet'!$D$14="Constant Resistance + Current + Power")),F498,0)</f>
        <v>15.959999999999999</v>
      </c>
      <c r="H498" s="34">
        <f>ROUND((12*'Calculation Sheet'!$D$24/(SQRT('SOA Verification'!B498*10^-3))),2)</f>
        <v>51.36</v>
      </c>
      <c r="I498" s="34">
        <f t="shared" si="14"/>
        <v>54.599999999999802</v>
      </c>
      <c r="K498" s="34">
        <f t="shared" si="15"/>
        <v>54.599999999999802</v>
      </c>
    </row>
    <row r="499" spans="2:11" x14ac:dyDescent="0.25">
      <c r="B499" s="34">
        <v>54.699999999999797</v>
      </c>
      <c r="C499" s="35">
        <f>ROUNDUP(('Calculation Sheet'!$D$9)^2*('Calculation Sheet'!$D$10*10^-6)/(2*10^-3*B499),2)</f>
        <v>15.93</v>
      </c>
      <c r="D49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499" s="34">
        <f>ROUNDUP(('Calculation Sheet'!$D$9*'Calculation Sheet'!$D$17*(0.5-('Calculation Sheet'!$D$18/'Calculation Sheet'!$D$9)+(0.5*(('Calculation Sheet'!$D$18^2)/('Calculation Sheet'!$D$9^2))))),2)</f>
        <v>1.84</v>
      </c>
      <c r="F499" s="34">
        <f>ROUNDUP(('Calculation Sheet'!$D$19*(LN('Calculation Sheet'!$D$9/'Calculation Sheet'!$D$20)-1+('Calculation Sheet'!$D$20/'Calculation Sheet'!$D$9))),2)</f>
        <v>3.53</v>
      </c>
      <c r="G499" s="36">
        <f>C499+IF(AND('Calculation Sheet'!$D$13="NO",OR('Calculation Sheet'!$D$14="Constant Resistance", 'Calculation Sheet'!$D$14="Constant Resistance + Current",'Calculation Sheet'!$D$14="Constant Resistance + Power", 'Calculation Sheet'!$D$14="Constant Resistance + Current + Power")),D499,0)+IF(AND('Calculation Sheet'!$D$13="NO",OR('Calculation Sheet'!$D$14="Constant Current", 'Calculation Sheet'!$D$14="Constant Resistance + Current",'Calculation Sheet'!$D$14="Constant Current + Power", 'Calculation Sheet'!$D$14="Constant Resistance + Current + Power")),E499,0)+IF(AND('Calculation Sheet'!$D$13="NO",OR('Calculation Sheet'!$D$14="Constant Power", 'Calculation Sheet'!$D$14="Constant Resistance + Power",'Calculation Sheet'!$D$14="Constant Current + Power", 'Calculation Sheet'!$D$14="Constant Resistance + Current + Power")),F499,0)</f>
        <v>15.93</v>
      </c>
      <c r="H499" s="34">
        <f>ROUND((12*'Calculation Sheet'!$D$24/(SQRT('SOA Verification'!B499*10^-3))),2)</f>
        <v>51.31</v>
      </c>
      <c r="I499" s="34">
        <f t="shared" si="14"/>
        <v>54.699999999999797</v>
      </c>
      <c r="K499" s="34">
        <f t="shared" si="15"/>
        <v>54.699999999999797</v>
      </c>
    </row>
    <row r="500" spans="2:11" x14ac:dyDescent="0.25">
      <c r="B500" s="34">
        <v>54.799999999999798</v>
      </c>
      <c r="C500" s="35">
        <f>ROUNDUP(('Calculation Sheet'!$D$9)^2*('Calculation Sheet'!$D$10*10^-6)/(2*10^-3*B500),2)</f>
        <v>15.9</v>
      </c>
      <c r="D50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00" s="34">
        <f>ROUNDUP(('Calculation Sheet'!$D$9*'Calculation Sheet'!$D$17*(0.5-('Calculation Sheet'!$D$18/'Calculation Sheet'!$D$9)+(0.5*(('Calculation Sheet'!$D$18^2)/('Calculation Sheet'!$D$9^2))))),2)</f>
        <v>1.84</v>
      </c>
      <c r="F500" s="34">
        <f>ROUNDUP(('Calculation Sheet'!$D$19*(LN('Calculation Sheet'!$D$9/'Calculation Sheet'!$D$20)-1+('Calculation Sheet'!$D$20/'Calculation Sheet'!$D$9))),2)</f>
        <v>3.53</v>
      </c>
      <c r="G500" s="36">
        <f>C500+IF(AND('Calculation Sheet'!$D$13="NO",OR('Calculation Sheet'!$D$14="Constant Resistance", 'Calculation Sheet'!$D$14="Constant Resistance + Current",'Calculation Sheet'!$D$14="Constant Resistance + Power", 'Calculation Sheet'!$D$14="Constant Resistance + Current + Power")),D500,0)+IF(AND('Calculation Sheet'!$D$13="NO",OR('Calculation Sheet'!$D$14="Constant Current", 'Calculation Sheet'!$D$14="Constant Resistance + Current",'Calculation Sheet'!$D$14="Constant Current + Power", 'Calculation Sheet'!$D$14="Constant Resistance + Current + Power")),E500,0)+IF(AND('Calculation Sheet'!$D$13="NO",OR('Calculation Sheet'!$D$14="Constant Power", 'Calculation Sheet'!$D$14="Constant Resistance + Power",'Calculation Sheet'!$D$14="Constant Current + Power", 'Calculation Sheet'!$D$14="Constant Resistance + Current + Power")),F500,0)</f>
        <v>15.9</v>
      </c>
      <c r="H500" s="34">
        <f>ROUND((12*'Calculation Sheet'!$D$24/(SQRT('SOA Verification'!B500*10^-3))),2)</f>
        <v>51.26</v>
      </c>
      <c r="I500" s="34">
        <f t="shared" si="14"/>
        <v>54.799999999999798</v>
      </c>
      <c r="K500" s="34">
        <f t="shared" si="15"/>
        <v>54.799999999999798</v>
      </c>
    </row>
    <row r="501" spans="2:11" x14ac:dyDescent="0.25">
      <c r="B501" s="34">
        <v>54.8999999999998</v>
      </c>
      <c r="C501" s="35">
        <f>ROUNDUP(('Calculation Sheet'!$D$9)^2*('Calculation Sheet'!$D$10*10^-6)/(2*10^-3*B501),2)</f>
        <v>15.87</v>
      </c>
      <c r="D50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01" s="34">
        <f>ROUNDUP(('Calculation Sheet'!$D$9*'Calculation Sheet'!$D$17*(0.5-('Calculation Sheet'!$D$18/'Calculation Sheet'!$D$9)+(0.5*(('Calculation Sheet'!$D$18^2)/('Calculation Sheet'!$D$9^2))))),2)</f>
        <v>1.84</v>
      </c>
      <c r="F501" s="34">
        <f>ROUNDUP(('Calculation Sheet'!$D$19*(LN('Calculation Sheet'!$D$9/'Calculation Sheet'!$D$20)-1+('Calculation Sheet'!$D$20/'Calculation Sheet'!$D$9))),2)</f>
        <v>3.53</v>
      </c>
      <c r="G501" s="36">
        <f>C501+IF(AND('Calculation Sheet'!$D$13="NO",OR('Calculation Sheet'!$D$14="Constant Resistance", 'Calculation Sheet'!$D$14="Constant Resistance + Current",'Calculation Sheet'!$D$14="Constant Resistance + Power", 'Calculation Sheet'!$D$14="Constant Resistance + Current + Power")),D501,0)+IF(AND('Calculation Sheet'!$D$13="NO",OR('Calculation Sheet'!$D$14="Constant Current", 'Calculation Sheet'!$D$14="Constant Resistance + Current",'Calculation Sheet'!$D$14="Constant Current + Power", 'Calculation Sheet'!$D$14="Constant Resistance + Current + Power")),E501,0)+IF(AND('Calculation Sheet'!$D$13="NO",OR('Calculation Sheet'!$D$14="Constant Power", 'Calculation Sheet'!$D$14="Constant Resistance + Power",'Calculation Sheet'!$D$14="Constant Current + Power", 'Calculation Sheet'!$D$14="Constant Resistance + Current + Power")),F501,0)</f>
        <v>15.87</v>
      </c>
      <c r="H501" s="34">
        <f>ROUND((12*'Calculation Sheet'!$D$24/(SQRT('SOA Verification'!B501*10^-3))),2)</f>
        <v>51.21</v>
      </c>
      <c r="I501" s="34">
        <f t="shared" si="14"/>
        <v>54.8999999999998</v>
      </c>
      <c r="K501" s="34">
        <f t="shared" si="15"/>
        <v>54.8999999999998</v>
      </c>
    </row>
    <row r="502" spans="2:11" x14ac:dyDescent="0.25">
      <c r="B502" s="34">
        <v>54.999999999999801</v>
      </c>
      <c r="C502" s="35">
        <f>ROUNDUP(('Calculation Sheet'!$D$9)^2*('Calculation Sheet'!$D$10*10^-6)/(2*10^-3*B502),2)</f>
        <v>15.85</v>
      </c>
      <c r="D50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02" s="34">
        <f>ROUNDUP(('Calculation Sheet'!$D$9*'Calculation Sheet'!$D$17*(0.5-('Calculation Sheet'!$D$18/'Calculation Sheet'!$D$9)+(0.5*(('Calculation Sheet'!$D$18^2)/('Calculation Sheet'!$D$9^2))))),2)</f>
        <v>1.84</v>
      </c>
      <c r="F502" s="34">
        <f>ROUNDUP(('Calculation Sheet'!$D$19*(LN('Calculation Sheet'!$D$9/'Calculation Sheet'!$D$20)-1+('Calculation Sheet'!$D$20/'Calculation Sheet'!$D$9))),2)</f>
        <v>3.53</v>
      </c>
      <c r="G502" s="36">
        <f>C502+IF(AND('Calculation Sheet'!$D$13="NO",OR('Calculation Sheet'!$D$14="Constant Resistance", 'Calculation Sheet'!$D$14="Constant Resistance + Current",'Calculation Sheet'!$D$14="Constant Resistance + Power", 'Calculation Sheet'!$D$14="Constant Resistance + Current + Power")),D502,0)+IF(AND('Calculation Sheet'!$D$13="NO",OR('Calculation Sheet'!$D$14="Constant Current", 'Calculation Sheet'!$D$14="Constant Resistance + Current",'Calculation Sheet'!$D$14="Constant Current + Power", 'Calculation Sheet'!$D$14="Constant Resistance + Current + Power")),E502,0)+IF(AND('Calculation Sheet'!$D$13="NO",OR('Calculation Sheet'!$D$14="Constant Power", 'Calculation Sheet'!$D$14="Constant Resistance + Power",'Calculation Sheet'!$D$14="Constant Current + Power", 'Calculation Sheet'!$D$14="Constant Resistance + Current + Power")),F502,0)</f>
        <v>15.85</v>
      </c>
      <c r="H502" s="34">
        <f>ROUND((12*'Calculation Sheet'!$D$24/(SQRT('SOA Verification'!B502*10^-3))),2)</f>
        <v>51.17</v>
      </c>
      <c r="I502" s="34">
        <f t="shared" si="14"/>
        <v>54.999999999999801</v>
      </c>
      <c r="K502" s="34">
        <f t="shared" si="15"/>
        <v>54.999999999999801</v>
      </c>
    </row>
    <row r="503" spans="2:11" x14ac:dyDescent="0.25">
      <c r="B503" s="34">
        <v>55.099999999999802</v>
      </c>
      <c r="C503" s="35">
        <f>ROUNDUP(('Calculation Sheet'!$D$9)^2*('Calculation Sheet'!$D$10*10^-6)/(2*10^-3*B503),2)</f>
        <v>15.82</v>
      </c>
      <c r="D50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03" s="34">
        <f>ROUNDUP(('Calculation Sheet'!$D$9*'Calculation Sheet'!$D$17*(0.5-('Calculation Sheet'!$D$18/'Calculation Sheet'!$D$9)+(0.5*(('Calculation Sheet'!$D$18^2)/('Calculation Sheet'!$D$9^2))))),2)</f>
        <v>1.84</v>
      </c>
      <c r="F503" s="34">
        <f>ROUNDUP(('Calculation Sheet'!$D$19*(LN('Calculation Sheet'!$D$9/'Calculation Sheet'!$D$20)-1+('Calculation Sheet'!$D$20/'Calculation Sheet'!$D$9))),2)</f>
        <v>3.53</v>
      </c>
      <c r="G503" s="36">
        <f>C503+IF(AND('Calculation Sheet'!$D$13="NO",OR('Calculation Sheet'!$D$14="Constant Resistance", 'Calculation Sheet'!$D$14="Constant Resistance + Current",'Calculation Sheet'!$D$14="Constant Resistance + Power", 'Calculation Sheet'!$D$14="Constant Resistance + Current + Power")),D503,0)+IF(AND('Calculation Sheet'!$D$13="NO",OR('Calculation Sheet'!$D$14="Constant Current", 'Calculation Sheet'!$D$14="Constant Resistance + Current",'Calculation Sheet'!$D$14="Constant Current + Power", 'Calculation Sheet'!$D$14="Constant Resistance + Current + Power")),E503,0)+IF(AND('Calculation Sheet'!$D$13="NO",OR('Calculation Sheet'!$D$14="Constant Power", 'Calculation Sheet'!$D$14="Constant Resistance + Power",'Calculation Sheet'!$D$14="Constant Current + Power", 'Calculation Sheet'!$D$14="Constant Resistance + Current + Power")),F503,0)</f>
        <v>15.82</v>
      </c>
      <c r="H503" s="34">
        <f>ROUND((12*'Calculation Sheet'!$D$24/(SQRT('SOA Verification'!B503*10^-3))),2)</f>
        <v>51.12</v>
      </c>
      <c r="I503" s="34">
        <f t="shared" si="14"/>
        <v>55.099999999999802</v>
      </c>
      <c r="K503" s="34">
        <f t="shared" si="15"/>
        <v>55.099999999999802</v>
      </c>
    </row>
    <row r="504" spans="2:11" x14ac:dyDescent="0.25">
      <c r="B504" s="34">
        <v>55.199999999999797</v>
      </c>
      <c r="C504" s="35">
        <f>ROUNDUP(('Calculation Sheet'!$D$9)^2*('Calculation Sheet'!$D$10*10^-6)/(2*10^-3*B504),2)</f>
        <v>15.79</v>
      </c>
      <c r="D50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04" s="34">
        <f>ROUNDUP(('Calculation Sheet'!$D$9*'Calculation Sheet'!$D$17*(0.5-('Calculation Sheet'!$D$18/'Calculation Sheet'!$D$9)+(0.5*(('Calculation Sheet'!$D$18^2)/('Calculation Sheet'!$D$9^2))))),2)</f>
        <v>1.84</v>
      </c>
      <c r="F504" s="34">
        <f>ROUNDUP(('Calculation Sheet'!$D$19*(LN('Calculation Sheet'!$D$9/'Calculation Sheet'!$D$20)-1+('Calculation Sheet'!$D$20/'Calculation Sheet'!$D$9))),2)</f>
        <v>3.53</v>
      </c>
      <c r="G504" s="36">
        <f>C504+IF(AND('Calculation Sheet'!$D$13="NO",OR('Calculation Sheet'!$D$14="Constant Resistance", 'Calculation Sheet'!$D$14="Constant Resistance + Current",'Calculation Sheet'!$D$14="Constant Resistance + Power", 'Calculation Sheet'!$D$14="Constant Resistance + Current + Power")),D504,0)+IF(AND('Calculation Sheet'!$D$13="NO",OR('Calculation Sheet'!$D$14="Constant Current", 'Calculation Sheet'!$D$14="Constant Resistance + Current",'Calculation Sheet'!$D$14="Constant Current + Power", 'Calculation Sheet'!$D$14="Constant Resistance + Current + Power")),E504,0)+IF(AND('Calculation Sheet'!$D$13="NO",OR('Calculation Sheet'!$D$14="Constant Power", 'Calculation Sheet'!$D$14="Constant Resistance + Power",'Calculation Sheet'!$D$14="Constant Current + Power", 'Calculation Sheet'!$D$14="Constant Resistance + Current + Power")),F504,0)</f>
        <v>15.79</v>
      </c>
      <c r="H504" s="34">
        <f>ROUND((12*'Calculation Sheet'!$D$24/(SQRT('SOA Verification'!B504*10^-3))),2)</f>
        <v>51.08</v>
      </c>
      <c r="I504" s="34">
        <f t="shared" si="14"/>
        <v>55.199999999999797</v>
      </c>
      <c r="K504" s="34">
        <f t="shared" si="15"/>
        <v>55.199999999999797</v>
      </c>
    </row>
    <row r="505" spans="2:11" x14ac:dyDescent="0.25">
      <c r="B505" s="34">
        <v>55.299999999999798</v>
      </c>
      <c r="C505" s="35">
        <f>ROUNDUP(('Calculation Sheet'!$D$9)^2*('Calculation Sheet'!$D$10*10^-6)/(2*10^-3*B505),2)</f>
        <v>15.76</v>
      </c>
      <c r="D50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05" s="34">
        <f>ROUNDUP(('Calculation Sheet'!$D$9*'Calculation Sheet'!$D$17*(0.5-('Calculation Sheet'!$D$18/'Calculation Sheet'!$D$9)+(0.5*(('Calculation Sheet'!$D$18^2)/('Calculation Sheet'!$D$9^2))))),2)</f>
        <v>1.84</v>
      </c>
      <c r="F505" s="34">
        <f>ROUNDUP(('Calculation Sheet'!$D$19*(LN('Calculation Sheet'!$D$9/'Calculation Sheet'!$D$20)-1+('Calculation Sheet'!$D$20/'Calculation Sheet'!$D$9))),2)</f>
        <v>3.53</v>
      </c>
      <c r="G505" s="36">
        <f>C505+IF(AND('Calculation Sheet'!$D$13="NO",OR('Calculation Sheet'!$D$14="Constant Resistance", 'Calculation Sheet'!$D$14="Constant Resistance + Current",'Calculation Sheet'!$D$14="Constant Resistance + Power", 'Calculation Sheet'!$D$14="Constant Resistance + Current + Power")),D505,0)+IF(AND('Calculation Sheet'!$D$13="NO",OR('Calculation Sheet'!$D$14="Constant Current", 'Calculation Sheet'!$D$14="Constant Resistance + Current",'Calculation Sheet'!$D$14="Constant Current + Power", 'Calculation Sheet'!$D$14="Constant Resistance + Current + Power")),E505,0)+IF(AND('Calculation Sheet'!$D$13="NO",OR('Calculation Sheet'!$D$14="Constant Power", 'Calculation Sheet'!$D$14="Constant Resistance + Power",'Calculation Sheet'!$D$14="Constant Current + Power", 'Calculation Sheet'!$D$14="Constant Resistance + Current + Power")),F505,0)</f>
        <v>15.76</v>
      </c>
      <c r="H505" s="34">
        <f>ROUND((12*'Calculation Sheet'!$D$24/(SQRT('SOA Verification'!B505*10^-3))),2)</f>
        <v>51.03</v>
      </c>
      <c r="I505" s="34">
        <f t="shared" si="14"/>
        <v>55.299999999999798</v>
      </c>
      <c r="K505" s="34">
        <f t="shared" si="15"/>
        <v>55.299999999999798</v>
      </c>
    </row>
    <row r="506" spans="2:11" x14ac:dyDescent="0.25">
      <c r="B506" s="34">
        <v>55.3999999999998</v>
      </c>
      <c r="C506" s="35">
        <f>ROUNDUP(('Calculation Sheet'!$D$9)^2*('Calculation Sheet'!$D$10*10^-6)/(2*10^-3*B506),2)</f>
        <v>15.73</v>
      </c>
      <c r="D50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06" s="34">
        <f>ROUNDUP(('Calculation Sheet'!$D$9*'Calculation Sheet'!$D$17*(0.5-('Calculation Sheet'!$D$18/'Calculation Sheet'!$D$9)+(0.5*(('Calculation Sheet'!$D$18^2)/('Calculation Sheet'!$D$9^2))))),2)</f>
        <v>1.84</v>
      </c>
      <c r="F506" s="34">
        <f>ROUNDUP(('Calculation Sheet'!$D$19*(LN('Calculation Sheet'!$D$9/'Calculation Sheet'!$D$20)-1+('Calculation Sheet'!$D$20/'Calculation Sheet'!$D$9))),2)</f>
        <v>3.53</v>
      </c>
      <c r="G506" s="36">
        <f>C506+IF(AND('Calculation Sheet'!$D$13="NO",OR('Calculation Sheet'!$D$14="Constant Resistance", 'Calculation Sheet'!$D$14="Constant Resistance + Current",'Calculation Sheet'!$D$14="Constant Resistance + Power", 'Calculation Sheet'!$D$14="Constant Resistance + Current + Power")),D506,0)+IF(AND('Calculation Sheet'!$D$13="NO",OR('Calculation Sheet'!$D$14="Constant Current", 'Calculation Sheet'!$D$14="Constant Resistance + Current",'Calculation Sheet'!$D$14="Constant Current + Power", 'Calculation Sheet'!$D$14="Constant Resistance + Current + Power")),E506,0)+IF(AND('Calculation Sheet'!$D$13="NO",OR('Calculation Sheet'!$D$14="Constant Power", 'Calculation Sheet'!$D$14="Constant Resistance + Power",'Calculation Sheet'!$D$14="Constant Current + Power", 'Calculation Sheet'!$D$14="Constant Resistance + Current + Power")),F506,0)</f>
        <v>15.73</v>
      </c>
      <c r="H506" s="34">
        <f>ROUND((12*'Calculation Sheet'!$D$24/(SQRT('SOA Verification'!B506*10^-3))),2)</f>
        <v>50.98</v>
      </c>
      <c r="I506" s="34">
        <f t="shared" si="14"/>
        <v>55.3999999999998</v>
      </c>
      <c r="K506" s="34">
        <f t="shared" si="15"/>
        <v>55.3999999999998</v>
      </c>
    </row>
    <row r="507" spans="2:11" x14ac:dyDescent="0.25">
      <c r="B507" s="34">
        <v>55.499999999999801</v>
      </c>
      <c r="C507" s="35">
        <f>ROUNDUP(('Calculation Sheet'!$D$9)^2*('Calculation Sheet'!$D$10*10^-6)/(2*10^-3*B507),2)</f>
        <v>15.7</v>
      </c>
      <c r="D50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07" s="34">
        <f>ROUNDUP(('Calculation Sheet'!$D$9*'Calculation Sheet'!$D$17*(0.5-('Calculation Sheet'!$D$18/'Calculation Sheet'!$D$9)+(0.5*(('Calculation Sheet'!$D$18^2)/('Calculation Sheet'!$D$9^2))))),2)</f>
        <v>1.84</v>
      </c>
      <c r="F507" s="34">
        <f>ROUNDUP(('Calculation Sheet'!$D$19*(LN('Calculation Sheet'!$D$9/'Calculation Sheet'!$D$20)-1+('Calculation Sheet'!$D$20/'Calculation Sheet'!$D$9))),2)</f>
        <v>3.53</v>
      </c>
      <c r="G507" s="36">
        <f>C507+IF(AND('Calculation Sheet'!$D$13="NO",OR('Calculation Sheet'!$D$14="Constant Resistance", 'Calculation Sheet'!$D$14="Constant Resistance + Current",'Calculation Sheet'!$D$14="Constant Resistance + Power", 'Calculation Sheet'!$D$14="Constant Resistance + Current + Power")),D507,0)+IF(AND('Calculation Sheet'!$D$13="NO",OR('Calculation Sheet'!$D$14="Constant Current", 'Calculation Sheet'!$D$14="Constant Resistance + Current",'Calculation Sheet'!$D$14="Constant Current + Power", 'Calculation Sheet'!$D$14="Constant Resistance + Current + Power")),E507,0)+IF(AND('Calculation Sheet'!$D$13="NO",OR('Calculation Sheet'!$D$14="Constant Power", 'Calculation Sheet'!$D$14="Constant Resistance + Power",'Calculation Sheet'!$D$14="Constant Current + Power", 'Calculation Sheet'!$D$14="Constant Resistance + Current + Power")),F507,0)</f>
        <v>15.7</v>
      </c>
      <c r="H507" s="34">
        <f>ROUND((12*'Calculation Sheet'!$D$24/(SQRT('SOA Verification'!B507*10^-3))),2)</f>
        <v>50.94</v>
      </c>
      <c r="I507" s="34">
        <f t="shared" si="14"/>
        <v>55.499999999999801</v>
      </c>
      <c r="K507" s="34">
        <f t="shared" si="15"/>
        <v>55.499999999999801</v>
      </c>
    </row>
    <row r="508" spans="2:11" x14ac:dyDescent="0.25">
      <c r="B508" s="34">
        <v>55.599999999999802</v>
      </c>
      <c r="C508" s="35">
        <f>ROUNDUP(('Calculation Sheet'!$D$9)^2*('Calculation Sheet'!$D$10*10^-6)/(2*10^-3*B508),2)</f>
        <v>15.67</v>
      </c>
      <c r="D50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08" s="34">
        <f>ROUNDUP(('Calculation Sheet'!$D$9*'Calculation Sheet'!$D$17*(0.5-('Calculation Sheet'!$D$18/'Calculation Sheet'!$D$9)+(0.5*(('Calculation Sheet'!$D$18^2)/('Calculation Sheet'!$D$9^2))))),2)</f>
        <v>1.84</v>
      </c>
      <c r="F508" s="34">
        <f>ROUNDUP(('Calculation Sheet'!$D$19*(LN('Calculation Sheet'!$D$9/'Calculation Sheet'!$D$20)-1+('Calculation Sheet'!$D$20/'Calculation Sheet'!$D$9))),2)</f>
        <v>3.53</v>
      </c>
      <c r="G508" s="36">
        <f>C508+IF(AND('Calculation Sheet'!$D$13="NO",OR('Calculation Sheet'!$D$14="Constant Resistance", 'Calculation Sheet'!$D$14="Constant Resistance + Current",'Calculation Sheet'!$D$14="Constant Resistance + Power", 'Calculation Sheet'!$D$14="Constant Resistance + Current + Power")),D508,0)+IF(AND('Calculation Sheet'!$D$13="NO",OR('Calculation Sheet'!$D$14="Constant Current", 'Calculation Sheet'!$D$14="Constant Resistance + Current",'Calculation Sheet'!$D$14="Constant Current + Power", 'Calculation Sheet'!$D$14="Constant Resistance + Current + Power")),E508,0)+IF(AND('Calculation Sheet'!$D$13="NO",OR('Calculation Sheet'!$D$14="Constant Power", 'Calculation Sheet'!$D$14="Constant Resistance + Power",'Calculation Sheet'!$D$14="Constant Current + Power", 'Calculation Sheet'!$D$14="Constant Resistance + Current + Power")),F508,0)</f>
        <v>15.67</v>
      </c>
      <c r="H508" s="34">
        <f>ROUND((12*'Calculation Sheet'!$D$24/(SQRT('SOA Verification'!B508*10^-3))),2)</f>
        <v>50.89</v>
      </c>
      <c r="I508" s="34">
        <f t="shared" si="14"/>
        <v>55.599999999999802</v>
      </c>
      <c r="K508" s="34">
        <f t="shared" si="15"/>
        <v>55.599999999999802</v>
      </c>
    </row>
    <row r="509" spans="2:11" x14ac:dyDescent="0.25">
      <c r="B509" s="34">
        <v>55.699999999999797</v>
      </c>
      <c r="C509" s="35">
        <f>ROUNDUP(('Calculation Sheet'!$D$9)^2*('Calculation Sheet'!$D$10*10^-6)/(2*10^-3*B509),2)</f>
        <v>15.65</v>
      </c>
      <c r="D50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09" s="34">
        <f>ROUNDUP(('Calculation Sheet'!$D$9*'Calculation Sheet'!$D$17*(0.5-('Calculation Sheet'!$D$18/'Calculation Sheet'!$D$9)+(0.5*(('Calculation Sheet'!$D$18^2)/('Calculation Sheet'!$D$9^2))))),2)</f>
        <v>1.84</v>
      </c>
      <c r="F509" s="34">
        <f>ROUNDUP(('Calculation Sheet'!$D$19*(LN('Calculation Sheet'!$D$9/'Calculation Sheet'!$D$20)-1+('Calculation Sheet'!$D$20/'Calculation Sheet'!$D$9))),2)</f>
        <v>3.53</v>
      </c>
      <c r="G509" s="36">
        <f>C509+IF(AND('Calculation Sheet'!$D$13="NO",OR('Calculation Sheet'!$D$14="Constant Resistance", 'Calculation Sheet'!$D$14="Constant Resistance + Current",'Calculation Sheet'!$D$14="Constant Resistance + Power", 'Calculation Sheet'!$D$14="Constant Resistance + Current + Power")),D509,0)+IF(AND('Calculation Sheet'!$D$13="NO",OR('Calculation Sheet'!$D$14="Constant Current", 'Calculation Sheet'!$D$14="Constant Resistance + Current",'Calculation Sheet'!$D$14="Constant Current + Power", 'Calculation Sheet'!$D$14="Constant Resistance + Current + Power")),E509,0)+IF(AND('Calculation Sheet'!$D$13="NO",OR('Calculation Sheet'!$D$14="Constant Power", 'Calculation Sheet'!$D$14="Constant Resistance + Power",'Calculation Sheet'!$D$14="Constant Current + Power", 'Calculation Sheet'!$D$14="Constant Resistance + Current + Power")),F509,0)</f>
        <v>15.65</v>
      </c>
      <c r="H509" s="34">
        <f>ROUND((12*'Calculation Sheet'!$D$24/(SQRT('SOA Verification'!B509*10^-3))),2)</f>
        <v>50.85</v>
      </c>
      <c r="I509" s="34">
        <f t="shared" si="14"/>
        <v>55.699999999999797</v>
      </c>
      <c r="K509" s="34">
        <f t="shared" si="15"/>
        <v>55.699999999999797</v>
      </c>
    </row>
    <row r="510" spans="2:11" x14ac:dyDescent="0.25">
      <c r="B510" s="34">
        <v>55.799999999999798</v>
      </c>
      <c r="C510" s="35">
        <f>ROUNDUP(('Calculation Sheet'!$D$9)^2*('Calculation Sheet'!$D$10*10^-6)/(2*10^-3*B510),2)</f>
        <v>15.62</v>
      </c>
      <c r="D51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10" s="34">
        <f>ROUNDUP(('Calculation Sheet'!$D$9*'Calculation Sheet'!$D$17*(0.5-('Calculation Sheet'!$D$18/'Calculation Sheet'!$D$9)+(0.5*(('Calculation Sheet'!$D$18^2)/('Calculation Sheet'!$D$9^2))))),2)</f>
        <v>1.84</v>
      </c>
      <c r="F510" s="34">
        <f>ROUNDUP(('Calculation Sheet'!$D$19*(LN('Calculation Sheet'!$D$9/'Calculation Sheet'!$D$20)-1+('Calculation Sheet'!$D$20/'Calculation Sheet'!$D$9))),2)</f>
        <v>3.53</v>
      </c>
      <c r="G510" s="36">
        <f>C510+IF(AND('Calculation Sheet'!$D$13="NO",OR('Calculation Sheet'!$D$14="Constant Resistance", 'Calculation Sheet'!$D$14="Constant Resistance + Current",'Calculation Sheet'!$D$14="Constant Resistance + Power", 'Calculation Sheet'!$D$14="Constant Resistance + Current + Power")),D510,0)+IF(AND('Calculation Sheet'!$D$13="NO",OR('Calculation Sheet'!$D$14="Constant Current", 'Calculation Sheet'!$D$14="Constant Resistance + Current",'Calculation Sheet'!$D$14="Constant Current + Power", 'Calculation Sheet'!$D$14="Constant Resistance + Current + Power")),E510,0)+IF(AND('Calculation Sheet'!$D$13="NO",OR('Calculation Sheet'!$D$14="Constant Power", 'Calculation Sheet'!$D$14="Constant Resistance + Power",'Calculation Sheet'!$D$14="Constant Current + Power", 'Calculation Sheet'!$D$14="Constant Resistance + Current + Power")),F510,0)</f>
        <v>15.62</v>
      </c>
      <c r="H510" s="34">
        <f>ROUND((12*'Calculation Sheet'!$D$24/(SQRT('SOA Verification'!B510*10^-3))),2)</f>
        <v>50.8</v>
      </c>
      <c r="I510" s="34">
        <f t="shared" si="14"/>
        <v>55.799999999999798</v>
      </c>
      <c r="K510" s="34">
        <f t="shared" si="15"/>
        <v>55.799999999999798</v>
      </c>
    </row>
    <row r="511" spans="2:11" x14ac:dyDescent="0.25">
      <c r="B511" s="34">
        <v>55.8999999999998</v>
      </c>
      <c r="C511" s="35">
        <f>ROUNDUP(('Calculation Sheet'!$D$9)^2*('Calculation Sheet'!$D$10*10^-6)/(2*10^-3*B511),2)</f>
        <v>15.59</v>
      </c>
      <c r="D51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11" s="34">
        <f>ROUNDUP(('Calculation Sheet'!$D$9*'Calculation Sheet'!$D$17*(0.5-('Calculation Sheet'!$D$18/'Calculation Sheet'!$D$9)+(0.5*(('Calculation Sheet'!$D$18^2)/('Calculation Sheet'!$D$9^2))))),2)</f>
        <v>1.84</v>
      </c>
      <c r="F511" s="34">
        <f>ROUNDUP(('Calculation Sheet'!$D$19*(LN('Calculation Sheet'!$D$9/'Calculation Sheet'!$D$20)-1+('Calculation Sheet'!$D$20/'Calculation Sheet'!$D$9))),2)</f>
        <v>3.53</v>
      </c>
      <c r="G511" s="36">
        <f>C511+IF(AND('Calculation Sheet'!$D$13="NO",OR('Calculation Sheet'!$D$14="Constant Resistance", 'Calculation Sheet'!$D$14="Constant Resistance + Current",'Calculation Sheet'!$D$14="Constant Resistance + Power", 'Calculation Sheet'!$D$14="Constant Resistance + Current + Power")),D511,0)+IF(AND('Calculation Sheet'!$D$13="NO",OR('Calculation Sheet'!$D$14="Constant Current", 'Calculation Sheet'!$D$14="Constant Resistance + Current",'Calculation Sheet'!$D$14="Constant Current + Power", 'Calculation Sheet'!$D$14="Constant Resistance + Current + Power")),E511,0)+IF(AND('Calculation Sheet'!$D$13="NO",OR('Calculation Sheet'!$D$14="Constant Power", 'Calculation Sheet'!$D$14="Constant Resistance + Power",'Calculation Sheet'!$D$14="Constant Current + Power", 'Calculation Sheet'!$D$14="Constant Resistance + Current + Power")),F511,0)</f>
        <v>15.59</v>
      </c>
      <c r="H511" s="34">
        <f>ROUND((12*'Calculation Sheet'!$D$24/(SQRT('SOA Verification'!B511*10^-3))),2)</f>
        <v>50.75</v>
      </c>
      <c r="I511" s="34">
        <f t="shared" si="14"/>
        <v>55.8999999999998</v>
      </c>
      <c r="K511" s="34">
        <f t="shared" si="15"/>
        <v>55.8999999999998</v>
      </c>
    </row>
    <row r="512" spans="2:11" x14ac:dyDescent="0.25">
      <c r="B512" s="34">
        <v>55.999999999999801</v>
      </c>
      <c r="C512" s="35">
        <f>ROUNDUP(('Calculation Sheet'!$D$9)^2*('Calculation Sheet'!$D$10*10^-6)/(2*10^-3*B512),2)</f>
        <v>15.56</v>
      </c>
      <c r="D51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12" s="34">
        <f>ROUNDUP(('Calculation Sheet'!$D$9*'Calculation Sheet'!$D$17*(0.5-('Calculation Sheet'!$D$18/'Calculation Sheet'!$D$9)+(0.5*(('Calculation Sheet'!$D$18^2)/('Calculation Sheet'!$D$9^2))))),2)</f>
        <v>1.84</v>
      </c>
      <c r="F512" s="34">
        <f>ROUNDUP(('Calculation Sheet'!$D$19*(LN('Calculation Sheet'!$D$9/'Calculation Sheet'!$D$20)-1+('Calculation Sheet'!$D$20/'Calculation Sheet'!$D$9))),2)</f>
        <v>3.53</v>
      </c>
      <c r="G512" s="36">
        <f>C512+IF(AND('Calculation Sheet'!$D$13="NO",OR('Calculation Sheet'!$D$14="Constant Resistance", 'Calculation Sheet'!$D$14="Constant Resistance + Current",'Calculation Sheet'!$D$14="Constant Resistance + Power", 'Calculation Sheet'!$D$14="Constant Resistance + Current + Power")),D512,0)+IF(AND('Calculation Sheet'!$D$13="NO",OR('Calculation Sheet'!$D$14="Constant Current", 'Calculation Sheet'!$D$14="Constant Resistance + Current",'Calculation Sheet'!$D$14="Constant Current + Power", 'Calculation Sheet'!$D$14="Constant Resistance + Current + Power")),E512,0)+IF(AND('Calculation Sheet'!$D$13="NO",OR('Calculation Sheet'!$D$14="Constant Power", 'Calculation Sheet'!$D$14="Constant Resistance + Power",'Calculation Sheet'!$D$14="Constant Current + Power", 'Calculation Sheet'!$D$14="Constant Resistance + Current + Power")),F512,0)</f>
        <v>15.56</v>
      </c>
      <c r="H512" s="34">
        <f>ROUND((12*'Calculation Sheet'!$D$24/(SQRT('SOA Verification'!B512*10^-3))),2)</f>
        <v>50.71</v>
      </c>
      <c r="I512" s="34">
        <f t="shared" si="14"/>
        <v>55.999999999999801</v>
      </c>
      <c r="K512" s="34">
        <f t="shared" si="15"/>
        <v>55.999999999999801</v>
      </c>
    </row>
    <row r="513" spans="2:11" x14ac:dyDescent="0.25">
      <c r="B513" s="34">
        <v>56.099999999999802</v>
      </c>
      <c r="C513" s="35">
        <f>ROUNDUP(('Calculation Sheet'!$D$9)^2*('Calculation Sheet'!$D$10*10^-6)/(2*10^-3*B513),2)</f>
        <v>15.53</v>
      </c>
      <c r="D51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13" s="34">
        <f>ROUNDUP(('Calculation Sheet'!$D$9*'Calculation Sheet'!$D$17*(0.5-('Calculation Sheet'!$D$18/'Calculation Sheet'!$D$9)+(0.5*(('Calculation Sheet'!$D$18^2)/('Calculation Sheet'!$D$9^2))))),2)</f>
        <v>1.84</v>
      </c>
      <c r="F513" s="34">
        <f>ROUNDUP(('Calculation Sheet'!$D$19*(LN('Calculation Sheet'!$D$9/'Calculation Sheet'!$D$20)-1+('Calculation Sheet'!$D$20/'Calculation Sheet'!$D$9))),2)</f>
        <v>3.53</v>
      </c>
      <c r="G513" s="36">
        <f>C513+IF(AND('Calculation Sheet'!$D$13="NO",OR('Calculation Sheet'!$D$14="Constant Resistance", 'Calculation Sheet'!$D$14="Constant Resistance + Current",'Calculation Sheet'!$D$14="Constant Resistance + Power", 'Calculation Sheet'!$D$14="Constant Resistance + Current + Power")),D513,0)+IF(AND('Calculation Sheet'!$D$13="NO",OR('Calculation Sheet'!$D$14="Constant Current", 'Calculation Sheet'!$D$14="Constant Resistance + Current",'Calculation Sheet'!$D$14="Constant Current + Power", 'Calculation Sheet'!$D$14="Constant Resistance + Current + Power")),E513,0)+IF(AND('Calculation Sheet'!$D$13="NO",OR('Calculation Sheet'!$D$14="Constant Power", 'Calculation Sheet'!$D$14="Constant Resistance + Power",'Calculation Sheet'!$D$14="Constant Current + Power", 'Calculation Sheet'!$D$14="Constant Resistance + Current + Power")),F513,0)</f>
        <v>15.53</v>
      </c>
      <c r="H513" s="34">
        <f>ROUND((12*'Calculation Sheet'!$D$24/(SQRT('SOA Verification'!B513*10^-3))),2)</f>
        <v>50.66</v>
      </c>
      <c r="I513" s="34">
        <f t="shared" si="14"/>
        <v>56.099999999999802</v>
      </c>
      <c r="K513" s="34">
        <f t="shared" si="15"/>
        <v>56.099999999999802</v>
      </c>
    </row>
    <row r="514" spans="2:11" x14ac:dyDescent="0.25">
      <c r="B514" s="34">
        <v>56.199999999999797</v>
      </c>
      <c r="C514" s="35">
        <f>ROUNDUP(('Calculation Sheet'!$D$9)^2*('Calculation Sheet'!$D$10*10^-6)/(2*10^-3*B514),2)</f>
        <v>15.51</v>
      </c>
      <c r="D51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14" s="34">
        <f>ROUNDUP(('Calculation Sheet'!$D$9*'Calculation Sheet'!$D$17*(0.5-('Calculation Sheet'!$D$18/'Calculation Sheet'!$D$9)+(0.5*(('Calculation Sheet'!$D$18^2)/('Calculation Sheet'!$D$9^2))))),2)</f>
        <v>1.84</v>
      </c>
      <c r="F514" s="34">
        <f>ROUNDUP(('Calculation Sheet'!$D$19*(LN('Calculation Sheet'!$D$9/'Calculation Sheet'!$D$20)-1+('Calculation Sheet'!$D$20/'Calculation Sheet'!$D$9))),2)</f>
        <v>3.53</v>
      </c>
      <c r="G514" s="36">
        <f>C514+IF(AND('Calculation Sheet'!$D$13="NO",OR('Calculation Sheet'!$D$14="Constant Resistance", 'Calculation Sheet'!$D$14="Constant Resistance + Current",'Calculation Sheet'!$D$14="Constant Resistance + Power", 'Calculation Sheet'!$D$14="Constant Resistance + Current + Power")),D514,0)+IF(AND('Calculation Sheet'!$D$13="NO",OR('Calculation Sheet'!$D$14="Constant Current", 'Calculation Sheet'!$D$14="Constant Resistance + Current",'Calculation Sheet'!$D$14="Constant Current + Power", 'Calculation Sheet'!$D$14="Constant Resistance + Current + Power")),E514,0)+IF(AND('Calculation Sheet'!$D$13="NO",OR('Calculation Sheet'!$D$14="Constant Power", 'Calculation Sheet'!$D$14="Constant Resistance + Power",'Calculation Sheet'!$D$14="Constant Current + Power", 'Calculation Sheet'!$D$14="Constant Resistance + Current + Power")),F514,0)</f>
        <v>15.51</v>
      </c>
      <c r="H514" s="34">
        <f>ROUND((12*'Calculation Sheet'!$D$24/(SQRT('SOA Verification'!B514*10^-3))),2)</f>
        <v>50.62</v>
      </c>
      <c r="I514" s="34">
        <f t="shared" si="14"/>
        <v>56.199999999999797</v>
      </c>
      <c r="K514" s="34">
        <f t="shared" si="15"/>
        <v>56.199999999999797</v>
      </c>
    </row>
    <row r="515" spans="2:11" x14ac:dyDescent="0.25">
      <c r="B515" s="34">
        <v>56.299999999999798</v>
      </c>
      <c r="C515" s="35">
        <f>ROUNDUP(('Calculation Sheet'!$D$9)^2*('Calculation Sheet'!$D$10*10^-6)/(2*10^-3*B515),2)</f>
        <v>15.48</v>
      </c>
      <c r="D51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15" s="34">
        <f>ROUNDUP(('Calculation Sheet'!$D$9*'Calculation Sheet'!$D$17*(0.5-('Calculation Sheet'!$D$18/'Calculation Sheet'!$D$9)+(0.5*(('Calculation Sheet'!$D$18^2)/('Calculation Sheet'!$D$9^2))))),2)</f>
        <v>1.84</v>
      </c>
      <c r="F515" s="34">
        <f>ROUNDUP(('Calculation Sheet'!$D$19*(LN('Calculation Sheet'!$D$9/'Calculation Sheet'!$D$20)-1+('Calculation Sheet'!$D$20/'Calculation Sheet'!$D$9))),2)</f>
        <v>3.53</v>
      </c>
      <c r="G515" s="36">
        <f>C515+IF(AND('Calculation Sheet'!$D$13="NO",OR('Calculation Sheet'!$D$14="Constant Resistance", 'Calculation Sheet'!$D$14="Constant Resistance + Current",'Calculation Sheet'!$D$14="Constant Resistance + Power", 'Calculation Sheet'!$D$14="Constant Resistance + Current + Power")),D515,0)+IF(AND('Calculation Sheet'!$D$13="NO",OR('Calculation Sheet'!$D$14="Constant Current", 'Calculation Sheet'!$D$14="Constant Resistance + Current",'Calculation Sheet'!$D$14="Constant Current + Power", 'Calculation Sheet'!$D$14="Constant Resistance + Current + Power")),E515,0)+IF(AND('Calculation Sheet'!$D$13="NO",OR('Calculation Sheet'!$D$14="Constant Power", 'Calculation Sheet'!$D$14="Constant Resistance + Power",'Calculation Sheet'!$D$14="Constant Current + Power", 'Calculation Sheet'!$D$14="Constant Resistance + Current + Power")),F515,0)</f>
        <v>15.48</v>
      </c>
      <c r="H515" s="34">
        <f>ROUND((12*'Calculation Sheet'!$D$24/(SQRT('SOA Verification'!B515*10^-3))),2)</f>
        <v>50.57</v>
      </c>
      <c r="I515" s="34">
        <f t="shared" ref="I515:I578" si="16">IF(G515&lt;H515,B515,5)</f>
        <v>56.299999999999798</v>
      </c>
      <c r="K515" s="34">
        <f t="shared" ref="K515:K578" si="17">IF(H515&gt;G515,B515,120)</f>
        <v>56.299999999999798</v>
      </c>
    </row>
    <row r="516" spans="2:11" x14ac:dyDescent="0.25">
      <c r="B516" s="34">
        <v>56.3999999999998</v>
      </c>
      <c r="C516" s="35">
        <f>ROUNDUP(('Calculation Sheet'!$D$9)^2*('Calculation Sheet'!$D$10*10^-6)/(2*10^-3*B516),2)</f>
        <v>15.45</v>
      </c>
      <c r="D51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16" s="34">
        <f>ROUNDUP(('Calculation Sheet'!$D$9*'Calculation Sheet'!$D$17*(0.5-('Calculation Sheet'!$D$18/'Calculation Sheet'!$D$9)+(0.5*(('Calculation Sheet'!$D$18^2)/('Calculation Sheet'!$D$9^2))))),2)</f>
        <v>1.84</v>
      </c>
      <c r="F516" s="34">
        <f>ROUNDUP(('Calculation Sheet'!$D$19*(LN('Calculation Sheet'!$D$9/'Calculation Sheet'!$D$20)-1+('Calculation Sheet'!$D$20/'Calculation Sheet'!$D$9))),2)</f>
        <v>3.53</v>
      </c>
      <c r="G516" s="36">
        <f>C516+IF(AND('Calculation Sheet'!$D$13="NO",OR('Calculation Sheet'!$D$14="Constant Resistance", 'Calculation Sheet'!$D$14="Constant Resistance + Current",'Calculation Sheet'!$D$14="Constant Resistance + Power", 'Calculation Sheet'!$D$14="Constant Resistance + Current + Power")),D516,0)+IF(AND('Calculation Sheet'!$D$13="NO",OR('Calculation Sheet'!$D$14="Constant Current", 'Calculation Sheet'!$D$14="Constant Resistance + Current",'Calculation Sheet'!$D$14="Constant Current + Power", 'Calculation Sheet'!$D$14="Constant Resistance + Current + Power")),E516,0)+IF(AND('Calculation Sheet'!$D$13="NO",OR('Calculation Sheet'!$D$14="Constant Power", 'Calculation Sheet'!$D$14="Constant Resistance + Power",'Calculation Sheet'!$D$14="Constant Current + Power", 'Calculation Sheet'!$D$14="Constant Resistance + Current + Power")),F516,0)</f>
        <v>15.45</v>
      </c>
      <c r="H516" s="34">
        <f>ROUND((12*'Calculation Sheet'!$D$24/(SQRT('SOA Verification'!B516*10^-3))),2)</f>
        <v>50.53</v>
      </c>
      <c r="I516" s="34">
        <f t="shared" si="16"/>
        <v>56.3999999999998</v>
      </c>
      <c r="K516" s="34">
        <f t="shared" si="17"/>
        <v>56.3999999999998</v>
      </c>
    </row>
    <row r="517" spans="2:11" x14ac:dyDescent="0.25">
      <c r="B517" s="34">
        <v>56.499999999999801</v>
      </c>
      <c r="C517" s="35">
        <f>ROUNDUP(('Calculation Sheet'!$D$9)^2*('Calculation Sheet'!$D$10*10^-6)/(2*10^-3*B517),2)</f>
        <v>15.42</v>
      </c>
      <c r="D51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17" s="34">
        <f>ROUNDUP(('Calculation Sheet'!$D$9*'Calculation Sheet'!$D$17*(0.5-('Calculation Sheet'!$D$18/'Calculation Sheet'!$D$9)+(0.5*(('Calculation Sheet'!$D$18^2)/('Calculation Sheet'!$D$9^2))))),2)</f>
        <v>1.84</v>
      </c>
      <c r="F517" s="34">
        <f>ROUNDUP(('Calculation Sheet'!$D$19*(LN('Calculation Sheet'!$D$9/'Calculation Sheet'!$D$20)-1+('Calculation Sheet'!$D$20/'Calculation Sheet'!$D$9))),2)</f>
        <v>3.53</v>
      </c>
      <c r="G517" s="36">
        <f>C517+IF(AND('Calculation Sheet'!$D$13="NO",OR('Calculation Sheet'!$D$14="Constant Resistance", 'Calculation Sheet'!$D$14="Constant Resistance + Current",'Calculation Sheet'!$D$14="Constant Resistance + Power", 'Calculation Sheet'!$D$14="Constant Resistance + Current + Power")),D517,0)+IF(AND('Calculation Sheet'!$D$13="NO",OR('Calculation Sheet'!$D$14="Constant Current", 'Calculation Sheet'!$D$14="Constant Resistance + Current",'Calculation Sheet'!$D$14="Constant Current + Power", 'Calculation Sheet'!$D$14="Constant Resistance + Current + Power")),E517,0)+IF(AND('Calculation Sheet'!$D$13="NO",OR('Calculation Sheet'!$D$14="Constant Power", 'Calculation Sheet'!$D$14="Constant Resistance + Power",'Calculation Sheet'!$D$14="Constant Current + Power", 'Calculation Sheet'!$D$14="Constant Resistance + Current + Power")),F517,0)</f>
        <v>15.42</v>
      </c>
      <c r="H517" s="34">
        <f>ROUND((12*'Calculation Sheet'!$D$24/(SQRT('SOA Verification'!B517*10^-3))),2)</f>
        <v>50.48</v>
      </c>
      <c r="I517" s="34">
        <f t="shared" si="16"/>
        <v>56.499999999999801</v>
      </c>
      <c r="K517" s="34">
        <f t="shared" si="17"/>
        <v>56.499999999999801</v>
      </c>
    </row>
    <row r="518" spans="2:11" x14ac:dyDescent="0.25">
      <c r="B518" s="34">
        <v>56.599999999999802</v>
      </c>
      <c r="C518" s="35">
        <f>ROUNDUP(('Calculation Sheet'!$D$9)^2*('Calculation Sheet'!$D$10*10^-6)/(2*10^-3*B518),2)</f>
        <v>15.4</v>
      </c>
      <c r="D51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18" s="34">
        <f>ROUNDUP(('Calculation Sheet'!$D$9*'Calculation Sheet'!$D$17*(0.5-('Calculation Sheet'!$D$18/'Calculation Sheet'!$D$9)+(0.5*(('Calculation Sheet'!$D$18^2)/('Calculation Sheet'!$D$9^2))))),2)</f>
        <v>1.84</v>
      </c>
      <c r="F518" s="34">
        <f>ROUNDUP(('Calculation Sheet'!$D$19*(LN('Calculation Sheet'!$D$9/'Calculation Sheet'!$D$20)-1+('Calculation Sheet'!$D$20/'Calculation Sheet'!$D$9))),2)</f>
        <v>3.53</v>
      </c>
      <c r="G518" s="36">
        <f>C518+IF(AND('Calculation Sheet'!$D$13="NO",OR('Calculation Sheet'!$D$14="Constant Resistance", 'Calculation Sheet'!$D$14="Constant Resistance + Current",'Calculation Sheet'!$D$14="Constant Resistance + Power", 'Calculation Sheet'!$D$14="Constant Resistance + Current + Power")),D518,0)+IF(AND('Calculation Sheet'!$D$13="NO",OR('Calculation Sheet'!$D$14="Constant Current", 'Calculation Sheet'!$D$14="Constant Resistance + Current",'Calculation Sheet'!$D$14="Constant Current + Power", 'Calculation Sheet'!$D$14="Constant Resistance + Current + Power")),E518,0)+IF(AND('Calculation Sheet'!$D$13="NO",OR('Calculation Sheet'!$D$14="Constant Power", 'Calculation Sheet'!$D$14="Constant Resistance + Power",'Calculation Sheet'!$D$14="Constant Current + Power", 'Calculation Sheet'!$D$14="Constant Resistance + Current + Power")),F518,0)</f>
        <v>15.4</v>
      </c>
      <c r="H518" s="34">
        <f>ROUND((12*'Calculation Sheet'!$D$24/(SQRT('SOA Verification'!B518*10^-3))),2)</f>
        <v>50.44</v>
      </c>
      <c r="I518" s="34">
        <f t="shared" si="16"/>
        <v>56.599999999999802</v>
      </c>
      <c r="K518" s="34">
        <f t="shared" si="17"/>
        <v>56.599999999999802</v>
      </c>
    </row>
    <row r="519" spans="2:11" x14ac:dyDescent="0.25">
      <c r="B519" s="34">
        <v>56.699999999999797</v>
      </c>
      <c r="C519" s="35">
        <f>ROUNDUP(('Calculation Sheet'!$D$9)^2*('Calculation Sheet'!$D$10*10^-6)/(2*10^-3*B519),2)</f>
        <v>15.37</v>
      </c>
      <c r="D51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19" s="34">
        <f>ROUNDUP(('Calculation Sheet'!$D$9*'Calculation Sheet'!$D$17*(0.5-('Calculation Sheet'!$D$18/'Calculation Sheet'!$D$9)+(0.5*(('Calculation Sheet'!$D$18^2)/('Calculation Sheet'!$D$9^2))))),2)</f>
        <v>1.84</v>
      </c>
      <c r="F519" s="34">
        <f>ROUNDUP(('Calculation Sheet'!$D$19*(LN('Calculation Sheet'!$D$9/'Calculation Sheet'!$D$20)-1+('Calculation Sheet'!$D$20/'Calculation Sheet'!$D$9))),2)</f>
        <v>3.53</v>
      </c>
      <c r="G519" s="36">
        <f>C519+IF(AND('Calculation Sheet'!$D$13="NO",OR('Calculation Sheet'!$D$14="Constant Resistance", 'Calculation Sheet'!$D$14="Constant Resistance + Current",'Calculation Sheet'!$D$14="Constant Resistance + Power", 'Calculation Sheet'!$D$14="Constant Resistance + Current + Power")),D519,0)+IF(AND('Calculation Sheet'!$D$13="NO",OR('Calculation Sheet'!$D$14="Constant Current", 'Calculation Sheet'!$D$14="Constant Resistance + Current",'Calculation Sheet'!$D$14="Constant Current + Power", 'Calculation Sheet'!$D$14="Constant Resistance + Current + Power")),E519,0)+IF(AND('Calculation Sheet'!$D$13="NO",OR('Calculation Sheet'!$D$14="Constant Power", 'Calculation Sheet'!$D$14="Constant Resistance + Power",'Calculation Sheet'!$D$14="Constant Current + Power", 'Calculation Sheet'!$D$14="Constant Resistance + Current + Power")),F519,0)</f>
        <v>15.37</v>
      </c>
      <c r="H519" s="34">
        <f>ROUND((12*'Calculation Sheet'!$D$24/(SQRT('SOA Verification'!B519*10^-3))),2)</f>
        <v>50.4</v>
      </c>
      <c r="I519" s="34">
        <f t="shared" si="16"/>
        <v>56.699999999999797</v>
      </c>
      <c r="K519" s="34">
        <f t="shared" si="17"/>
        <v>56.699999999999797</v>
      </c>
    </row>
    <row r="520" spans="2:11" x14ac:dyDescent="0.25">
      <c r="B520" s="34">
        <v>56.799999999999798</v>
      </c>
      <c r="C520" s="35">
        <f>ROUNDUP(('Calculation Sheet'!$D$9)^2*('Calculation Sheet'!$D$10*10^-6)/(2*10^-3*B520),2)</f>
        <v>15.34</v>
      </c>
      <c r="D52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20" s="34">
        <f>ROUNDUP(('Calculation Sheet'!$D$9*'Calculation Sheet'!$D$17*(0.5-('Calculation Sheet'!$D$18/'Calculation Sheet'!$D$9)+(0.5*(('Calculation Sheet'!$D$18^2)/('Calculation Sheet'!$D$9^2))))),2)</f>
        <v>1.84</v>
      </c>
      <c r="F520" s="34">
        <f>ROUNDUP(('Calculation Sheet'!$D$19*(LN('Calculation Sheet'!$D$9/'Calculation Sheet'!$D$20)-1+('Calculation Sheet'!$D$20/'Calculation Sheet'!$D$9))),2)</f>
        <v>3.53</v>
      </c>
      <c r="G520" s="36">
        <f>C520+IF(AND('Calculation Sheet'!$D$13="NO",OR('Calculation Sheet'!$D$14="Constant Resistance", 'Calculation Sheet'!$D$14="Constant Resistance + Current",'Calculation Sheet'!$D$14="Constant Resistance + Power", 'Calculation Sheet'!$D$14="Constant Resistance + Current + Power")),D520,0)+IF(AND('Calculation Sheet'!$D$13="NO",OR('Calculation Sheet'!$D$14="Constant Current", 'Calculation Sheet'!$D$14="Constant Resistance + Current",'Calculation Sheet'!$D$14="Constant Current + Power", 'Calculation Sheet'!$D$14="Constant Resistance + Current + Power")),E520,0)+IF(AND('Calculation Sheet'!$D$13="NO",OR('Calculation Sheet'!$D$14="Constant Power", 'Calculation Sheet'!$D$14="Constant Resistance + Power",'Calculation Sheet'!$D$14="Constant Current + Power", 'Calculation Sheet'!$D$14="Constant Resistance + Current + Power")),F520,0)</f>
        <v>15.34</v>
      </c>
      <c r="H520" s="34">
        <f>ROUND((12*'Calculation Sheet'!$D$24/(SQRT('SOA Verification'!B520*10^-3))),2)</f>
        <v>50.35</v>
      </c>
      <c r="I520" s="34">
        <f t="shared" si="16"/>
        <v>56.799999999999798</v>
      </c>
      <c r="K520" s="34">
        <f t="shared" si="17"/>
        <v>56.799999999999798</v>
      </c>
    </row>
    <row r="521" spans="2:11" x14ac:dyDescent="0.25">
      <c r="B521" s="34">
        <v>56.8999999999998</v>
      </c>
      <c r="C521" s="35">
        <f>ROUNDUP(('Calculation Sheet'!$D$9)^2*('Calculation Sheet'!$D$10*10^-6)/(2*10^-3*B521),2)</f>
        <v>15.32</v>
      </c>
      <c r="D52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21" s="34">
        <f>ROUNDUP(('Calculation Sheet'!$D$9*'Calculation Sheet'!$D$17*(0.5-('Calculation Sheet'!$D$18/'Calculation Sheet'!$D$9)+(0.5*(('Calculation Sheet'!$D$18^2)/('Calculation Sheet'!$D$9^2))))),2)</f>
        <v>1.84</v>
      </c>
      <c r="F521" s="34">
        <f>ROUNDUP(('Calculation Sheet'!$D$19*(LN('Calculation Sheet'!$D$9/'Calculation Sheet'!$D$20)-1+('Calculation Sheet'!$D$20/'Calculation Sheet'!$D$9))),2)</f>
        <v>3.53</v>
      </c>
      <c r="G521" s="36">
        <f>C521+IF(AND('Calculation Sheet'!$D$13="NO",OR('Calculation Sheet'!$D$14="Constant Resistance", 'Calculation Sheet'!$D$14="Constant Resistance + Current",'Calculation Sheet'!$D$14="Constant Resistance + Power", 'Calculation Sheet'!$D$14="Constant Resistance + Current + Power")),D521,0)+IF(AND('Calculation Sheet'!$D$13="NO",OR('Calculation Sheet'!$D$14="Constant Current", 'Calculation Sheet'!$D$14="Constant Resistance + Current",'Calculation Sheet'!$D$14="Constant Current + Power", 'Calculation Sheet'!$D$14="Constant Resistance + Current + Power")),E521,0)+IF(AND('Calculation Sheet'!$D$13="NO",OR('Calculation Sheet'!$D$14="Constant Power", 'Calculation Sheet'!$D$14="Constant Resistance + Power",'Calculation Sheet'!$D$14="Constant Current + Power", 'Calculation Sheet'!$D$14="Constant Resistance + Current + Power")),F521,0)</f>
        <v>15.32</v>
      </c>
      <c r="H521" s="34">
        <f>ROUND((12*'Calculation Sheet'!$D$24/(SQRT('SOA Verification'!B521*10^-3))),2)</f>
        <v>50.31</v>
      </c>
      <c r="I521" s="34">
        <f t="shared" si="16"/>
        <v>56.8999999999998</v>
      </c>
      <c r="K521" s="34">
        <f t="shared" si="17"/>
        <v>56.8999999999998</v>
      </c>
    </row>
    <row r="522" spans="2:11" x14ac:dyDescent="0.25">
      <c r="B522" s="34">
        <v>56.999999999999801</v>
      </c>
      <c r="C522" s="35">
        <f>ROUNDUP(('Calculation Sheet'!$D$9)^2*('Calculation Sheet'!$D$10*10^-6)/(2*10^-3*B522),2)</f>
        <v>15.29</v>
      </c>
      <c r="D52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22" s="34">
        <f>ROUNDUP(('Calculation Sheet'!$D$9*'Calculation Sheet'!$D$17*(0.5-('Calculation Sheet'!$D$18/'Calculation Sheet'!$D$9)+(0.5*(('Calculation Sheet'!$D$18^2)/('Calculation Sheet'!$D$9^2))))),2)</f>
        <v>1.84</v>
      </c>
      <c r="F522" s="34">
        <f>ROUNDUP(('Calculation Sheet'!$D$19*(LN('Calculation Sheet'!$D$9/'Calculation Sheet'!$D$20)-1+('Calculation Sheet'!$D$20/'Calculation Sheet'!$D$9))),2)</f>
        <v>3.53</v>
      </c>
      <c r="G522" s="36">
        <f>C522+IF(AND('Calculation Sheet'!$D$13="NO",OR('Calculation Sheet'!$D$14="Constant Resistance", 'Calculation Sheet'!$D$14="Constant Resistance + Current",'Calculation Sheet'!$D$14="Constant Resistance + Power", 'Calculation Sheet'!$D$14="Constant Resistance + Current + Power")),D522,0)+IF(AND('Calculation Sheet'!$D$13="NO",OR('Calculation Sheet'!$D$14="Constant Current", 'Calculation Sheet'!$D$14="Constant Resistance + Current",'Calculation Sheet'!$D$14="Constant Current + Power", 'Calculation Sheet'!$D$14="Constant Resistance + Current + Power")),E522,0)+IF(AND('Calculation Sheet'!$D$13="NO",OR('Calculation Sheet'!$D$14="Constant Power", 'Calculation Sheet'!$D$14="Constant Resistance + Power",'Calculation Sheet'!$D$14="Constant Current + Power", 'Calculation Sheet'!$D$14="Constant Resistance + Current + Power")),F522,0)</f>
        <v>15.29</v>
      </c>
      <c r="H522" s="34">
        <f>ROUND((12*'Calculation Sheet'!$D$24/(SQRT('SOA Verification'!B522*10^-3))),2)</f>
        <v>50.26</v>
      </c>
      <c r="I522" s="34">
        <f t="shared" si="16"/>
        <v>56.999999999999801</v>
      </c>
      <c r="K522" s="34">
        <f t="shared" si="17"/>
        <v>56.999999999999801</v>
      </c>
    </row>
    <row r="523" spans="2:11" x14ac:dyDescent="0.25">
      <c r="B523" s="34">
        <v>57.099999999999802</v>
      </c>
      <c r="C523" s="35">
        <f>ROUNDUP(('Calculation Sheet'!$D$9)^2*('Calculation Sheet'!$D$10*10^-6)/(2*10^-3*B523),2)</f>
        <v>15.26</v>
      </c>
      <c r="D52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23" s="34">
        <f>ROUNDUP(('Calculation Sheet'!$D$9*'Calculation Sheet'!$D$17*(0.5-('Calculation Sheet'!$D$18/'Calculation Sheet'!$D$9)+(0.5*(('Calculation Sheet'!$D$18^2)/('Calculation Sheet'!$D$9^2))))),2)</f>
        <v>1.84</v>
      </c>
      <c r="F523" s="34">
        <f>ROUNDUP(('Calculation Sheet'!$D$19*(LN('Calculation Sheet'!$D$9/'Calculation Sheet'!$D$20)-1+('Calculation Sheet'!$D$20/'Calculation Sheet'!$D$9))),2)</f>
        <v>3.53</v>
      </c>
      <c r="G523" s="36">
        <f>C523+IF(AND('Calculation Sheet'!$D$13="NO",OR('Calculation Sheet'!$D$14="Constant Resistance", 'Calculation Sheet'!$D$14="Constant Resistance + Current",'Calculation Sheet'!$D$14="Constant Resistance + Power", 'Calculation Sheet'!$D$14="Constant Resistance + Current + Power")),D523,0)+IF(AND('Calculation Sheet'!$D$13="NO",OR('Calculation Sheet'!$D$14="Constant Current", 'Calculation Sheet'!$D$14="Constant Resistance + Current",'Calculation Sheet'!$D$14="Constant Current + Power", 'Calculation Sheet'!$D$14="Constant Resistance + Current + Power")),E523,0)+IF(AND('Calculation Sheet'!$D$13="NO",OR('Calculation Sheet'!$D$14="Constant Power", 'Calculation Sheet'!$D$14="Constant Resistance + Power",'Calculation Sheet'!$D$14="Constant Current + Power", 'Calculation Sheet'!$D$14="Constant Resistance + Current + Power")),F523,0)</f>
        <v>15.26</v>
      </c>
      <c r="H523" s="34">
        <f>ROUND((12*'Calculation Sheet'!$D$24/(SQRT('SOA Verification'!B523*10^-3))),2)</f>
        <v>50.22</v>
      </c>
      <c r="I523" s="34">
        <f t="shared" si="16"/>
        <v>57.099999999999802</v>
      </c>
      <c r="K523" s="34">
        <f t="shared" si="17"/>
        <v>57.099999999999802</v>
      </c>
    </row>
    <row r="524" spans="2:11" x14ac:dyDescent="0.25">
      <c r="B524" s="34">
        <v>57.199999999999797</v>
      </c>
      <c r="C524" s="35">
        <f>ROUNDUP(('Calculation Sheet'!$D$9)^2*('Calculation Sheet'!$D$10*10^-6)/(2*10^-3*B524),2)</f>
        <v>15.24</v>
      </c>
      <c r="D52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24" s="34">
        <f>ROUNDUP(('Calculation Sheet'!$D$9*'Calculation Sheet'!$D$17*(0.5-('Calculation Sheet'!$D$18/'Calculation Sheet'!$D$9)+(0.5*(('Calculation Sheet'!$D$18^2)/('Calculation Sheet'!$D$9^2))))),2)</f>
        <v>1.84</v>
      </c>
      <c r="F524" s="34">
        <f>ROUNDUP(('Calculation Sheet'!$D$19*(LN('Calculation Sheet'!$D$9/'Calculation Sheet'!$D$20)-1+('Calculation Sheet'!$D$20/'Calculation Sheet'!$D$9))),2)</f>
        <v>3.53</v>
      </c>
      <c r="G524" s="36">
        <f>C524+IF(AND('Calculation Sheet'!$D$13="NO",OR('Calculation Sheet'!$D$14="Constant Resistance", 'Calculation Sheet'!$D$14="Constant Resistance + Current",'Calculation Sheet'!$D$14="Constant Resistance + Power", 'Calculation Sheet'!$D$14="Constant Resistance + Current + Power")),D524,0)+IF(AND('Calculation Sheet'!$D$13="NO",OR('Calculation Sheet'!$D$14="Constant Current", 'Calculation Sheet'!$D$14="Constant Resistance + Current",'Calculation Sheet'!$D$14="Constant Current + Power", 'Calculation Sheet'!$D$14="Constant Resistance + Current + Power")),E524,0)+IF(AND('Calculation Sheet'!$D$13="NO",OR('Calculation Sheet'!$D$14="Constant Power", 'Calculation Sheet'!$D$14="Constant Resistance + Power",'Calculation Sheet'!$D$14="Constant Current + Power", 'Calculation Sheet'!$D$14="Constant Resistance + Current + Power")),F524,0)</f>
        <v>15.24</v>
      </c>
      <c r="H524" s="34">
        <f>ROUND((12*'Calculation Sheet'!$D$24/(SQRT('SOA Verification'!B524*10^-3))),2)</f>
        <v>50.17</v>
      </c>
      <c r="I524" s="34">
        <f t="shared" si="16"/>
        <v>57.199999999999797</v>
      </c>
      <c r="K524" s="34">
        <f t="shared" si="17"/>
        <v>57.199999999999797</v>
      </c>
    </row>
    <row r="525" spans="2:11" x14ac:dyDescent="0.25">
      <c r="B525" s="34">
        <v>57.299999999999798</v>
      </c>
      <c r="C525" s="35">
        <f>ROUNDUP(('Calculation Sheet'!$D$9)^2*('Calculation Sheet'!$D$10*10^-6)/(2*10^-3*B525),2)</f>
        <v>15.209999999999999</v>
      </c>
      <c r="D52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25" s="34">
        <f>ROUNDUP(('Calculation Sheet'!$D$9*'Calculation Sheet'!$D$17*(0.5-('Calculation Sheet'!$D$18/'Calculation Sheet'!$D$9)+(0.5*(('Calculation Sheet'!$D$18^2)/('Calculation Sheet'!$D$9^2))))),2)</f>
        <v>1.84</v>
      </c>
      <c r="F525" s="34">
        <f>ROUNDUP(('Calculation Sheet'!$D$19*(LN('Calculation Sheet'!$D$9/'Calculation Sheet'!$D$20)-1+('Calculation Sheet'!$D$20/'Calculation Sheet'!$D$9))),2)</f>
        <v>3.53</v>
      </c>
      <c r="G525" s="36">
        <f>C525+IF(AND('Calculation Sheet'!$D$13="NO",OR('Calculation Sheet'!$D$14="Constant Resistance", 'Calculation Sheet'!$D$14="Constant Resistance + Current",'Calculation Sheet'!$D$14="Constant Resistance + Power", 'Calculation Sheet'!$D$14="Constant Resistance + Current + Power")),D525,0)+IF(AND('Calculation Sheet'!$D$13="NO",OR('Calculation Sheet'!$D$14="Constant Current", 'Calculation Sheet'!$D$14="Constant Resistance + Current",'Calculation Sheet'!$D$14="Constant Current + Power", 'Calculation Sheet'!$D$14="Constant Resistance + Current + Power")),E525,0)+IF(AND('Calculation Sheet'!$D$13="NO",OR('Calculation Sheet'!$D$14="Constant Power", 'Calculation Sheet'!$D$14="Constant Resistance + Power",'Calculation Sheet'!$D$14="Constant Current + Power", 'Calculation Sheet'!$D$14="Constant Resistance + Current + Power")),F525,0)</f>
        <v>15.209999999999999</v>
      </c>
      <c r="H525" s="34">
        <f>ROUND((12*'Calculation Sheet'!$D$24/(SQRT('SOA Verification'!B525*10^-3))),2)</f>
        <v>50.13</v>
      </c>
      <c r="I525" s="34">
        <f t="shared" si="16"/>
        <v>57.299999999999798</v>
      </c>
      <c r="K525" s="34">
        <f t="shared" si="17"/>
        <v>57.299999999999798</v>
      </c>
    </row>
    <row r="526" spans="2:11" x14ac:dyDescent="0.25">
      <c r="B526" s="34">
        <v>57.3999999999998</v>
      </c>
      <c r="C526" s="35">
        <f>ROUNDUP(('Calculation Sheet'!$D$9)^2*('Calculation Sheet'!$D$10*10^-6)/(2*10^-3*B526),2)</f>
        <v>15.18</v>
      </c>
      <c r="D52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26" s="34">
        <f>ROUNDUP(('Calculation Sheet'!$D$9*'Calculation Sheet'!$D$17*(0.5-('Calculation Sheet'!$D$18/'Calculation Sheet'!$D$9)+(0.5*(('Calculation Sheet'!$D$18^2)/('Calculation Sheet'!$D$9^2))))),2)</f>
        <v>1.84</v>
      </c>
      <c r="F526" s="34">
        <f>ROUNDUP(('Calculation Sheet'!$D$19*(LN('Calculation Sheet'!$D$9/'Calculation Sheet'!$D$20)-1+('Calculation Sheet'!$D$20/'Calculation Sheet'!$D$9))),2)</f>
        <v>3.53</v>
      </c>
      <c r="G526" s="36">
        <f>C526+IF(AND('Calculation Sheet'!$D$13="NO",OR('Calculation Sheet'!$D$14="Constant Resistance", 'Calculation Sheet'!$D$14="Constant Resistance + Current",'Calculation Sheet'!$D$14="Constant Resistance + Power", 'Calculation Sheet'!$D$14="Constant Resistance + Current + Power")),D526,0)+IF(AND('Calculation Sheet'!$D$13="NO",OR('Calculation Sheet'!$D$14="Constant Current", 'Calculation Sheet'!$D$14="Constant Resistance + Current",'Calculation Sheet'!$D$14="Constant Current + Power", 'Calculation Sheet'!$D$14="Constant Resistance + Current + Power")),E526,0)+IF(AND('Calculation Sheet'!$D$13="NO",OR('Calculation Sheet'!$D$14="Constant Power", 'Calculation Sheet'!$D$14="Constant Resistance + Power",'Calculation Sheet'!$D$14="Constant Current + Power", 'Calculation Sheet'!$D$14="Constant Resistance + Current + Power")),F526,0)</f>
        <v>15.18</v>
      </c>
      <c r="H526" s="34">
        <f>ROUND((12*'Calculation Sheet'!$D$24/(SQRT('SOA Verification'!B526*10^-3))),2)</f>
        <v>50.09</v>
      </c>
      <c r="I526" s="34">
        <f t="shared" si="16"/>
        <v>57.3999999999998</v>
      </c>
      <c r="K526" s="34">
        <f t="shared" si="17"/>
        <v>57.3999999999998</v>
      </c>
    </row>
    <row r="527" spans="2:11" x14ac:dyDescent="0.25">
      <c r="B527" s="34">
        <v>57.499999999999801</v>
      </c>
      <c r="C527" s="35">
        <f>ROUNDUP(('Calculation Sheet'!$D$9)^2*('Calculation Sheet'!$D$10*10^-6)/(2*10^-3*B527),2)</f>
        <v>15.16</v>
      </c>
      <c r="D52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27" s="34">
        <f>ROUNDUP(('Calculation Sheet'!$D$9*'Calculation Sheet'!$D$17*(0.5-('Calculation Sheet'!$D$18/'Calculation Sheet'!$D$9)+(0.5*(('Calculation Sheet'!$D$18^2)/('Calculation Sheet'!$D$9^2))))),2)</f>
        <v>1.84</v>
      </c>
      <c r="F527" s="34">
        <f>ROUNDUP(('Calculation Sheet'!$D$19*(LN('Calculation Sheet'!$D$9/'Calculation Sheet'!$D$20)-1+('Calculation Sheet'!$D$20/'Calculation Sheet'!$D$9))),2)</f>
        <v>3.53</v>
      </c>
      <c r="G527" s="36">
        <f>C527+IF(AND('Calculation Sheet'!$D$13="NO",OR('Calculation Sheet'!$D$14="Constant Resistance", 'Calculation Sheet'!$D$14="Constant Resistance + Current",'Calculation Sheet'!$D$14="Constant Resistance + Power", 'Calculation Sheet'!$D$14="Constant Resistance + Current + Power")),D527,0)+IF(AND('Calculation Sheet'!$D$13="NO",OR('Calculation Sheet'!$D$14="Constant Current", 'Calculation Sheet'!$D$14="Constant Resistance + Current",'Calculation Sheet'!$D$14="Constant Current + Power", 'Calculation Sheet'!$D$14="Constant Resistance + Current + Power")),E527,0)+IF(AND('Calculation Sheet'!$D$13="NO",OR('Calculation Sheet'!$D$14="Constant Power", 'Calculation Sheet'!$D$14="Constant Resistance + Power",'Calculation Sheet'!$D$14="Constant Current + Power", 'Calculation Sheet'!$D$14="Constant Resistance + Current + Power")),F527,0)</f>
        <v>15.16</v>
      </c>
      <c r="H527" s="34">
        <f>ROUND((12*'Calculation Sheet'!$D$24/(SQRT('SOA Verification'!B527*10^-3))),2)</f>
        <v>50.04</v>
      </c>
      <c r="I527" s="34">
        <f t="shared" si="16"/>
        <v>57.499999999999801</v>
      </c>
      <c r="K527" s="34">
        <f t="shared" si="17"/>
        <v>57.499999999999801</v>
      </c>
    </row>
    <row r="528" spans="2:11" x14ac:dyDescent="0.25">
      <c r="B528" s="34">
        <v>57.599999999999802</v>
      </c>
      <c r="C528" s="35">
        <f>ROUNDUP(('Calculation Sheet'!$D$9)^2*('Calculation Sheet'!$D$10*10^-6)/(2*10^-3*B528),2)</f>
        <v>15.129999999999999</v>
      </c>
      <c r="D52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28" s="34">
        <f>ROUNDUP(('Calculation Sheet'!$D$9*'Calculation Sheet'!$D$17*(0.5-('Calculation Sheet'!$D$18/'Calculation Sheet'!$D$9)+(0.5*(('Calculation Sheet'!$D$18^2)/('Calculation Sheet'!$D$9^2))))),2)</f>
        <v>1.84</v>
      </c>
      <c r="F528" s="34">
        <f>ROUNDUP(('Calculation Sheet'!$D$19*(LN('Calculation Sheet'!$D$9/'Calculation Sheet'!$D$20)-1+('Calculation Sheet'!$D$20/'Calculation Sheet'!$D$9))),2)</f>
        <v>3.53</v>
      </c>
      <c r="G528" s="36">
        <f>C528+IF(AND('Calculation Sheet'!$D$13="NO",OR('Calculation Sheet'!$D$14="Constant Resistance", 'Calculation Sheet'!$D$14="Constant Resistance + Current",'Calculation Sheet'!$D$14="Constant Resistance + Power", 'Calculation Sheet'!$D$14="Constant Resistance + Current + Power")),D528,0)+IF(AND('Calculation Sheet'!$D$13="NO",OR('Calculation Sheet'!$D$14="Constant Current", 'Calculation Sheet'!$D$14="Constant Resistance + Current",'Calculation Sheet'!$D$14="Constant Current + Power", 'Calculation Sheet'!$D$14="Constant Resistance + Current + Power")),E528,0)+IF(AND('Calculation Sheet'!$D$13="NO",OR('Calculation Sheet'!$D$14="Constant Power", 'Calculation Sheet'!$D$14="Constant Resistance + Power",'Calculation Sheet'!$D$14="Constant Current + Power", 'Calculation Sheet'!$D$14="Constant Resistance + Current + Power")),F528,0)</f>
        <v>15.129999999999999</v>
      </c>
      <c r="H528" s="34">
        <f>ROUND((12*'Calculation Sheet'!$D$24/(SQRT('SOA Verification'!B528*10^-3))),2)</f>
        <v>50</v>
      </c>
      <c r="I528" s="34">
        <f t="shared" si="16"/>
        <v>57.599999999999802</v>
      </c>
      <c r="K528" s="34">
        <f t="shared" si="17"/>
        <v>57.599999999999802</v>
      </c>
    </row>
    <row r="529" spans="2:11" x14ac:dyDescent="0.25">
      <c r="B529" s="34">
        <v>57.699999999999797</v>
      </c>
      <c r="C529" s="35">
        <f>ROUNDUP(('Calculation Sheet'!$D$9)^2*('Calculation Sheet'!$D$10*10^-6)/(2*10^-3*B529),2)</f>
        <v>15.1</v>
      </c>
      <c r="D52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29" s="34">
        <f>ROUNDUP(('Calculation Sheet'!$D$9*'Calculation Sheet'!$D$17*(0.5-('Calculation Sheet'!$D$18/'Calculation Sheet'!$D$9)+(0.5*(('Calculation Sheet'!$D$18^2)/('Calculation Sheet'!$D$9^2))))),2)</f>
        <v>1.84</v>
      </c>
      <c r="F529" s="34">
        <f>ROUNDUP(('Calculation Sheet'!$D$19*(LN('Calculation Sheet'!$D$9/'Calculation Sheet'!$D$20)-1+('Calculation Sheet'!$D$20/'Calculation Sheet'!$D$9))),2)</f>
        <v>3.53</v>
      </c>
      <c r="G529" s="36">
        <f>C529+IF(AND('Calculation Sheet'!$D$13="NO",OR('Calculation Sheet'!$D$14="Constant Resistance", 'Calculation Sheet'!$D$14="Constant Resistance + Current",'Calculation Sheet'!$D$14="Constant Resistance + Power", 'Calculation Sheet'!$D$14="Constant Resistance + Current + Power")),D529,0)+IF(AND('Calculation Sheet'!$D$13="NO",OR('Calculation Sheet'!$D$14="Constant Current", 'Calculation Sheet'!$D$14="Constant Resistance + Current",'Calculation Sheet'!$D$14="Constant Current + Power", 'Calculation Sheet'!$D$14="Constant Resistance + Current + Power")),E529,0)+IF(AND('Calculation Sheet'!$D$13="NO",OR('Calculation Sheet'!$D$14="Constant Power", 'Calculation Sheet'!$D$14="Constant Resistance + Power",'Calculation Sheet'!$D$14="Constant Current + Power", 'Calculation Sheet'!$D$14="Constant Resistance + Current + Power")),F529,0)</f>
        <v>15.1</v>
      </c>
      <c r="H529" s="34">
        <f>ROUND((12*'Calculation Sheet'!$D$24/(SQRT('SOA Verification'!B529*10^-3))),2)</f>
        <v>49.96</v>
      </c>
      <c r="I529" s="34">
        <f t="shared" si="16"/>
        <v>57.699999999999797</v>
      </c>
      <c r="K529" s="34">
        <f t="shared" si="17"/>
        <v>57.699999999999797</v>
      </c>
    </row>
    <row r="530" spans="2:11" x14ac:dyDescent="0.25">
      <c r="B530" s="34">
        <v>57.799999999999798</v>
      </c>
      <c r="C530" s="35">
        <f>ROUNDUP(('Calculation Sheet'!$D$9)^2*('Calculation Sheet'!$D$10*10^-6)/(2*10^-3*B530),2)</f>
        <v>15.08</v>
      </c>
      <c r="D53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30" s="34">
        <f>ROUNDUP(('Calculation Sheet'!$D$9*'Calculation Sheet'!$D$17*(0.5-('Calculation Sheet'!$D$18/'Calculation Sheet'!$D$9)+(0.5*(('Calculation Sheet'!$D$18^2)/('Calculation Sheet'!$D$9^2))))),2)</f>
        <v>1.84</v>
      </c>
      <c r="F530" s="34">
        <f>ROUNDUP(('Calculation Sheet'!$D$19*(LN('Calculation Sheet'!$D$9/'Calculation Sheet'!$D$20)-1+('Calculation Sheet'!$D$20/'Calculation Sheet'!$D$9))),2)</f>
        <v>3.53</v>
      </c>
      <c r="G530" s="36">
        <f>C530+IF(AND('Calculation Sheet'!$D$13="NO",OR('Calculation Sheet'!$D$14="Constant Resistance", 'Calculation Sheet'!$D$14="Constant Resistance + Current",'Calculation Sheet'!$D$14="Constant Resistance + Power", 'Calculation Sheet'!$D$14="Constant Resistance + Current + Power")),D530,0)+IF(AND('Calculation Sheet'!$D$13="NO",OR('Calculation Sheet'!$D$14="Constant Current", 'Calculation Sheet'!$D$14="Constant Resistance + Current",'Calculation Sheet'!$D$14="Constant Current + Power", 'Calculation Sheet'!$D$14="Constant Resistance + Current + Power")),E530,0)+IF(AND('Calculation Sheet'!$D$13="NO",OR('Calculation Sheet'!$D$14="Constant Power", 'Calculation Sheet'!$D$14="Constant Resistance + Power",'Calculation Sheet'!$D$14="Constant Current + Power", 'Calculation Sheet'!$D$14="Constant Resistance + Current + Power")),F530,0)</f>
        <v>15.08</v>
      </c>
      <c r="H530" s="34">
        <f>ROUND((12*'Calculation Sheet'!$D$24/(SQRT('SOA Verification'!B530*10^-3))),2)</f>
        <v>49.91</v>
      </c>
      <c r="I530" s="34">
        <f t="shared" si="16"/>
        <v>57.799999999999798</v>
      </c>
      <c r="K530" s="34">
        <f t="shared" si="17"/>
        <v>57.799999999999798</v>
      </c>
    </row>
    <row r="531" spans="2:11" x14ac:dyDescent="0.25">
      <c r="B531" s="34">
        <v>57.8999999999998</v>
      </c>
      <c r="C531" s="35">
        <f>ROUNDUP(('Calculation Sheet'!$D$9)^2*('Calculation Sheet'!$D$10*10^-6)/(2*10^-3*B531),2)</f>
        <v>15.049999999999999</v>
      </c>
      <c r="D53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31" s="34">
        <f>ROUNDUP(('Calculation Sheet'!$D$9*'Calculation Sheet'!$D$17*(0.5-('Calculation Sheet'!$D$18/'Calculation Sheet'!$D$9)+(0.5*(('Calculation Sheet'!$D$18^2)/('Calculation Sheet'!$D$9^2))))),2)</f>
        <v>1.84</v>
      </c>
      <c r="F531" s="34">
        <f>ROUNDUP(('Calculation Sheet'!$D$19*(LN('Calculation Sheet'!$D$9/'Calculation Sheet'!$D$20)-1+('Calculation Sheet'!$D$20/'Calculation Sheet'!$D$9))),2)</f>
        <v>3.53</v>
      </c>
      <c r="G531" s="36">
        <f>C531+IF(AND('Calculation Sheet'!$D$13="NO",OR('Calculation Sheet'!$D$14="Constant Resistance", 'Calculation Sheet'!$D$14="Constant Resistance + Current",'Calculation Sheet'!$D$14="Constant Resistance + Power", 'Calculation Sheet'!$D$14="Constant Resistance + Current + Power")),D531,0)+IF(AND('Calculation Sheet'!$D$13="NO",OR('Calculation Sheet'!$D$14="Constant Current", 'Calculation Sheet'!$D$14="Constant Resistance + Current",'Calculation Sheet'!$D$14="Constant Current + Power", 'Calculation Sheet'!$D$14="Constant Resistance + Current + Power")),E531,0)+IF(AND('Calculation Sheet'!$D$13="NO",OR('Calculation Sheet'!$D$14="Constant Power", 'Calculation Sheet'!$D$14="Constant Resistance + Power",'Calculation Sheet'!$D$14="Constant Current + Power", 'Calculation Sheet'!$D$14="Constant Resistance + Current + Power")),F531,0)</f>
        <v>15.049999999999999</v>
      </c>
      <c r="H531" s="34">
        <f>ROUND((12*'Calculation Sheet'!$D$24/(SQRT('SOA Verification'!B531*10^-3))),2)</f>
        <v>49.87</v>
      </c>
      <c r="I531" s="34">
        <f t="shared" si="16"/>
        <v>57.8999999999998</v>
      </c>
      <c r="K531" s="34">
        <f t="shared" si="17"/>
        <v>57.8999999999998</v>
      </c>
    </row>
    <row r="532" spans="2:11" x14ac:dyDescent="0.25">
      <c r="B532" s="34">
        <v>57.999999999999801</v>
      </c>
      <c r="C532" s="35">
        <f>ROUNDUP(('Calculation Sheet'!$D$9)^2*('Calculation Sheet'!$D$10*10^-6)/(2*10^-3*B532),2)</f>
        <v>15.03</v>
      </c>
      <c r="D53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32" s="34">
        <f>ROUNDUP(('Calculation Sheet'!$D$9*'Calculation Sheet'!$D$17*(0.5-('Calculation Sheet'!$D$18/'Calculation Sheet'!$D$9)+(0.5*(('Calculation Sheet'!$D$18^2)/('Calculation Sheet'!$D$9^2))))),2)</f>
        <v>1.84</v>
      </c>
      <c r="F532" s="34">
        <f>ROUNDUP(('Calculation Sheet'!$D$19*(LN('Calculation Sheet'!$D$9/'Calculation Sheet'!$D$20)-1+('Calculation Sheet'!$D$20/'Calculation Sheet'!$D$9))),2)</f>
        <v>3.53</v>
      </c>
      <c r="G532" s="36">
        <f>C532+IF(AND('Calculation Sheet'!$D$13="NO",OR('Calculation Sheet'!$D$14="Constant Resistance", 'Calculation Sheet'!$D$14="Constant Resistance + Current",'Calculation Sheet'!$D$14="Constant Resistance + Power", 'Calculation Sheet'!$D$14="Constant Resistance + Current + Power")),D532,0)+IF(AND('Calculation Sheet'!$D$13="NO",OR('Calculation Sheet'!$D$14="Constant Current", 'Calculation Sheet'!$D$14="Constant Resistance + Current",'Calculation Sheet'!$D$14="Constant Current + Power", 'Calculation Sheet'!$D$14="Constant Resistance + Current + Power")),E532,0)+IF(AND('Calculation Sheet'!$D$13="NO",OR('Calculation Sheet'!$D$14="Constant Power", 'Calculation Sheet'!$D$14="Constant Resistance + Power",'Calculation Sheet'!$D$14="Constant Current + Power", 'Calculation Sheet'!$D$14="Constant Resistance + Current + Power")),F532,0)</f>
        <v>15.03</v>
      </c>
      <c r="H532" s="34">
        <f>ROUND((12*'Calculation Sheet'!$D$24/(SQRT('SOA Verification'!B532*10^-3))),2)</f>
        <v>49.83</v>
      </c>
      <c r="I532" s="34">
        <f t="shared" si="16"/>
        <v>57.999999999999801</v>
      </c>
      <c r="K532" s="34">
        <f t="shared" si="17"/>
        <v>57.999999999999801</v>
      </c>
    </row>
    <row r="533" spans="2:11" x14ac:dyDescent="0.25">
      <c r="B533" s="34">
        <v>58.099999999999802</v>
      </c>
      <c r="C533" s="35">
        <f>ROUNDUP(('Calculation Sheet'!$D$9)^2*('Calculation Sheet'!$D$10*10^-6)/(2*10^-3*B533),2)</f>
        <v>15</v>
      </c>
      <c r="D53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33" s="34">
        <f>ROUNDUP(('Calculation Sheet'!$D$9*'Calculation Sheet'!$D$17*(0.5-('Calculation Sheet'!$D$18/'Calculation Sheet'!$D$9)+(0.5*(('Calculation Sheet'!$D$18^2)/('Calculation Sheet'!$D$9^2))))),2)</f>
        <v>1.84</v>
      </c>
      <c r="F533" s="34">
        <f>ROUNDUP(('Calculation Sheet'!$D$19*(LN('Calculation Sheet'!$D$9/'Calculation Sheet'!$D$20)-1+('Calculation Sheet'!$D$20/'Calculation Sheet'!$D$9))),2)</f>
        <v>3.53</v>
      </c>
      <c r="G533" s="36">
        <f>C533+IF(AND('Calculation Sheet'!$D$13="NO",OR('Calculation Sheet'!$D$14="Constant Resistance", 'Calculation Sheet'!$D$14="Constant Resistance + Current",'Calculation Sheet'!$D$14="Constant Resistance + Power", 'Calculation Sheet'!$D$14="Constant Resistance + Current + Power")),D533,0)+IF(AND('Calculation Sheet'!$D$13="NO",OR('Calculation Sheet'!$D$14="Constant Current", 'Calculation Sheet'!$D$14="Constant Resistance + Current",'Calculation Sheet'!$D$14="Constant Current + Power", 'Calculation Sheet'!$D$14="Constant Resistance + Current + Power")),E533,0)+IF(AND('Calculation Sheet'!$D$13="NO",OR('Calculation Sheet'!$D$14="Constant Power", 'Calculation Sheet'!$D$14="Constant Resistance + Power",'Calculation Sheet'!$D$14="Constant Current + Power", 'Calculation Sheet'!$D$14="Constant Resistance + Current + Power")),F533,0)</f>
        <v>15</v>
      </c>
      <c r="H533" s="34">
        <f>ROUND((12*'Calculation Sheet'!$D$24/(SQRT('SOA Verification'!B533*10^-3))),2)</f>
        <v>49.78</v>
      </c>
      <c r="I533" s="34">
        <f t="shared" si="16"/>
        <v>58.099999999999802</v>
      </c>
      <c r="K533" s="34">
        <f t="shared" si="17"/>
        <v>58.099999999999802</v>
      </c>
    </row>
    <row r="534" spans="2:11" x14ac:dyDescent="0.25">
      <c r="B534" s="34">
        <v>58.199999999999797</v>
      </c>
      <c r="C534" s="35">
        <f>ROUNDUP(('Calculation Sheet'!$D$9)^2*('Calculation Sheet'!$D$10*10^-6)/(2*10^-3*B534),2)</f>
        <v>14.97</v>
      </c>
      <c r="D53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34" s="34">
        <f>ROUNDUP(('Calculation Sheet'!$D$9*'Calculation Sheet'!$D$17*(0.5-('Calculation Sheet'!$D$18/'Calculation Sheet'!$D$9)+(0.5*(('Calculation Sheet'!$D$18^2)/('Calculation Sheet'!$D$9^2))))),2)</f>
        <v>1.84</v>
      </c>
      <c r="F534" s="34">
        <f>ROUNDUP(('Calculation Sheet'!$D$19*(LN('Calculation Sheet'!$D$9/'Calculation Sheet'!$D$20)-1+('Calculation Sheet'!$D$20/'Calculation Sheet'!$D$9))),2)</f>
        <v>3.53</v>
      </c>
      <c r="G534" s="36">
        <f>C534+IF(AND('Calculation Sheet'!$D$13="NO",OR('Calculation Sheet'!$D$14="Constant Resistance", 'Calculation Sheet'!$D$14="Constant Resistance + Current",'Calculation Sheet'!$D$14="Constant Resistance + Power", 'Calculation Sheet'!$D$14="Constant Resistance + Current + Power")),D534,0)+IF(AND('Calculation Sheet'!$D$13="NO",OR('Calculation Sheet'!$D$14="Constant Current", 'Calculation Sheet'!$D$14="Constant Resistance + Current",'Calculation Sheet'!$D$14="Constant Current + Power", 'Calculation Sheet'!$D$14="Constant Resistance + Current + Power")),E534,0)+IF(AND('Calculation Sheet'!$D$13="NO",OR('Calculation Sheet'!$D$14="Constant Power", 'Calculation Sheet'!$D$14="Constant Resistance + Power",'Calculation Sheet'!$D$14="Constant Current + Power", 'Calculation Sheet'!$D$14="Constant Resistance + Current + Power")),F534,0)</f>
        <v>14.97</v>
      </c>
      <c r="H534" s="34">
        <f>ROUND((12*'Calculation Sheet'!$D$24/(SQRT('SOA Verification'!B534*10^-3))),2)</f>
        <v>49.74</v>
      </c>
      <c r="I534" s="34">
        <f t="shared" si="16"/>
        <v>58.199999999999797</v>
      </c>
      <c r="K534" s="34">
        <f t="shared" si="17"/>
        <v>58.199999999999797</v>
      </c>
    </row>
    <row r="535" spans="2:11" x14ac:dyDescent="0.25">
      <c r="B535" s="34">
        <v>58.299999999999798</v>
      </c>
      <c r="C535" s="35">
        <f>ROUNDUP(('Calculation Sheet'!$D$9)^2*('Calculation Sheet'!$D$10*10^-6)/(2*10^-3*B535),2)</f>
        <v>14.95</v>
      </c>
      <c r="D53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35" s="34">
        <f>ROUNDUP(('Calculation Sheet'!$D$9*'Calculation Sheet'!$D$17*(0.5-('Calculation Sheet'!$D$18/'Calculation Sheet'!$D$9)+(0.5*(('Calculation Sheet'!$D$18^2)/('Calculation Sheet'!$D$9^2))))),2)</f>
        <v>1.84</v>
      </c>
      <c r="F535" s="34">
        <f>ROUNDUP(('Calculation Sheet'!$D$19*(LN('Calculation Sheet'!$D$9/'Calculation Sheet'!$D$20)-1+('Calculation Sheet'!$D$20/'Calculation Sheet'!$D$9))),2)</f>
        <v>3.53</v>
      </c>
      <c r="G535" s="36">
        <f>C535+IF(AND('Calculation Sheet'!$D$13="NO",OR('Calculation Sheet'!$D$14="Constant Resistance", 'Calculation Sheet'!$D$14="Constant Resistance + Current",'Calculation Sheet'!$D$14="Constant Resistance + Power", 'Calculation Sheet'!$D$14="Constant Resistance + Current + Power")),D535,0)+IF(AND('Calculation Sheet'!$D$13="NO",OR('Calculation Sheet'!$D$14="Constant Current", 'Calculation Sheet'!$D$14="Constant Resistance + Current",'Calculation Sheet'!$D$14="Constant Current + Power", 'Calculation Sheet'!$D$14="Constant Resistance + Current + Power")),E535,0)+IF(AND('Calculation Sheet'!$D$13="NO",OR('Calculation Sheet'!$D$14="Constant Power", 'Calculation Sheet'!$D$14="Constant Resistance + Power",'Calculation Sheet'!$D$14="Constant Current + Power", 'Calculation Sheet'!$D$14="Constant Resistance + Current + Power")),F535,0)</f>
        <v>14.95</v>
      </c>
      <c r="H535" s="34">
        <f>ROUND((12*'Calculation Sheet'!$D$24/(SQRT('SOA Verification'!B535*10^-3))),2)</f>
        <v>49.7</v>
      </c>
      <c r="I535" s="34">
        <f t="shared" si="16"/>
        <v>58.299999999999798</v>
      </c>
      <c r="K535" s="34">
        <f t="shared" si="17"/>
        <v>58.299999999999798</v>
      </c>
    </row>
    <row r="536" spans="2:11" x14ac:dyDescent="0.25">
      <c r="B536" s="34">
        <v>58.3999999999998</v>
      </c>
      <c r="C536" s="35">
        <f>ROUNDUP(('Calculation Sheet'!$D$9)^2*('Calculation Sheet'!$D$10*10^-6)/(2*10^-3*B536),2)</f>
        <v>14.92</v>
      </c>
      <c r="D53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36" s="34">
        <f>ROUNDUP(('Calculation Sheet'!$D$9*'Calculation Sheet'!$D$17*(0.5-('Calculation Sheet'!$D$18/'Calculation Sheet'!$D$9)+(0.5*(('Calculation Sheet'!$D$18^2)/('Calculation Sheet'!$D$9^2))))),2)</f>
        <v>1.84</v>
      </c>
      <c r="F536" s="34">
        <f>ROUNDUP(('Calculation Sheet'!$D$19*(LN('Calculation Sheet'!$D$9/'Calculation Sheet'!$D$20)-1+('Calculation Sheet'!$D$20/'Calculation Sheet'!$D$9))),2)</f>
        <v>3.53</v>
      </c>
      <c r="G536" s="36">
        <f>C536+IF(AND('Calculation Sheet'!$D$13="NO",OR('Calculation Sheet'!$D$14="Constant Resistance", 'Calculation Sheet'!$D$14="Constant Resistance + Current",'Calculation Sheet'!$D$14="Constant Resistance + Power", 'Calculation Sheet'!$D$14="Constant Resistance + Current + Power")),D536,0)+IF(AND('Calculation Sheet'!$D$13="NO",OR('Calculation Sheet'!$D$14="Constant Current", 'Calculation Sheet'!$D$14="Constant Resistance + Current",'Calculation Sheet'!$D$14="Constant Current + Power", 'Calculation Sheet'!$D$14="Constant Resistance + Current + Power")),E536,0)+IF(AND('Calculation Sheet'!$D$13="NO",OR('Calculation Sheet'!$D$14="Constant Power", 'Calculation Sheet'!$D$14="Constant Resistance + Power",'Calculation Sheet'!$D$14="Constant Current + Power", 'Calculation Sheet'!$D$14="Constant Resistance + Current + Power")),F536,0)</f>
        <v>14.92</v>
      </c>
      <c r="H536" s="34">
        <f>ROUND((12*'Calculation Sheet'!$D$24/(SQRT('SOA Verification'!B536*10^-3))),2)</f>
        <v>49.66</v>
      </c>
      <c r="I536" s="34">
        <f t="shared" si="16"/>
        <v>58.3999999999998</v>
      </c>
      <c r="K536" s="34">
        <f t="shared" si="17"/>
        <v>58.3999999999998</v>
      </c>
    </row>
    <row r="537" spans="2:11" x14ac:dyDescent="0.25">
      <c r="B537" s="34">
        <v>58.499999999999801</v>
      </c>
      <c r="C537" s="35">
        <f>ROUNDUP(('Calculation Sheet'!$D$9)^2*('Calculation Sheet'!$D$10*10^-6)/(2*10^-3*B537),2)</f>
        <v>14.9</v>
      </c>
      <c r="D53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37" s="34">
        <f>ROUNDUP(('Calculation Sheet'!$D$9*'Calculation Sheet'!$D$17*(0.5-('Calculation Sheet'!$D$18/'Calculation Sheet'!$D$9)+(0.5*(('Calculation Sheet'!$D$18^2)/('Calculation Sheet'!$D$9^2))))),2)</f>
        <v>1.84</v>
      </c>
      <c r="F537" s="34">
        <f>ROUNDUP(('Calculation Sheet'!$D$19*(LN('Calculation Sheet'!$D$9/'Calculation Sheet'!$D$20)-1+('Calculation Sheet'!$D$20/'Calculation Sheet'!$D$9))),2)</f>
        <v>3.53</v>
      </c>
      <c r="G537" s="36">
        <f>C537+IF(AND('Calculation Sheet'!$D$13="NO",OR('Calculation Sheet'!$D$14="Constant Resistance", 'Calculation Sheet'!$D$14="Constant Resistance + Current",'Calculation Sheet'!$D$14="Constant Resistance + Power", 'Calculation Sheet'!$D$14="Constant Resistance + Current + Power")),D537,0)+IF(AND('Calculation Sheet'!$D$13="NO",OR('Calculation Sheet'!$D$14="Constant Current", 'Calculation Sheet'!$D$14="Constant Resistance + Current",'Calculation Sheet'!$D$14="Constant Current + Power", 'Calculation Sheet'!$D$14="Constant Resistance + Current + Power")),E537,0)+IF(AND('Calculation Sheet'!$D$13="NO",OR('Calculation Sheet'!$D$14="Constant Power", 'Calculation Sheet'!$D$14="Constant Resistance + Power",'Calculation Sheet'!$D$14="Constant Current + Power", 'Calculation Sheet'!$D$14="Constant Resistance + Current + Power")),F537,0)</f>
        <v>14.9</v>
      </c>
      <c r="H537" s="34">
        <f>ROUND((12*'Calculation Sheet'!$D$24/(SQRT('SOA Verification'!B537*10^-3))),2)</f>
        <v>49.61</v>
      </c>
      <c r="I537" s="34">
        <f t="shared" si="16"/>
        <v>58.499999999999801</v>
      </c>
      <c r="K537" s="34">
        <f t="shared" si="17"/>
        <v>58.499999999999801</v>
      </c>
    </row>
    <row r="538" spans="2:11" x14ac:dyDescent="0.25">
      <c r="B538" s="34">
        <v>58.599999999999802</v>
      </c>
      <c r="C538" s="35">
        <f>ROUNDUP(('Calculation Sheet'!$D$9)^2*('Calculation Sheet'!$D$10*10^-6)/(2*10^-3*B538),2)</f>
        <v>14.87</v>
      </c>
      <c r="D53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38" s="34">
        <f>ROUNDUP(('Calculation Sheet'!$D$9*'Calculation Sheet'!$D$17*(0.5-('Calculation Sheet'!$D$18/'Calculation Sheet'!$D$9)+(0.5*(('Calculation Sheet'!$D$18^2)/('Calculation Sheet'!$D$9^2))))),2)</f>
        <v>1.84</v>
      </c>
      <c r="F538" s="34">
        <f>ROUNDUP(('Calculation Sheet'!$D$19*(LN('Calculation Sheet'!$D$9/'Calculation Sheet'!$D$20)-1+('Calculation Sheet'!$D$20/'Calculation Sheet'!$D$9))),2)</f>
        <v>3.53</v>
      </c>
      <c r="G538" s="36">
        <f>C538+IF(AND('Calculation Sheet'!$D$13="NO",OR('Calculation Sheet'!$D$14="Constant Resistance", 'Calculation Sheet'!$D$14="Constant Resistance + Current",'Calculation Sheet'!$D$14="Constant Resistance + Power", 'Calculation Sheet'!$D$14="Constant Resistance + Current + Power")),D538,0)+IF(AND('Calculation Sheet'!$D$13="NO",OR('Calculation Sheet'!$D$14="Constant Current", 'Calculation Sheet'!$D$14="Constant Resistance + Current",'Calculation Sheet'!$D$14="Constant Current + Power", 'Calculation Sheet'!$D$14="Constant Resistance + Current + Power")),E538,0)+IF(AND('Calculation Sheet'!$D$13="NO",OR('Calculation Sheet'!$D$14="Constant Power", 'Calculation Sheet'!$D$14="Constant Resistance + Power",'Calculation Sheet'!$D$14="Constant Current + Power", 'Calculation Sheet'!$D$14="Constant Resistance + Current + Power")),F538,0)</f>
        <v>14.87</v>
      </c>
      <c r="H538" s="34">
        <f>ROUND((12*'Calculation Sheet'!$D$24/(SQRT('SOA Verification'!B538*10^-3))),2)</f>
        <v>49.57</v>
      </c>
      <c r="I538" s="34">
        <f t="shared" si="16"/>
        <v>58.599999999999802</v>
      </c>
      <c r="K538" s="34">
        <f t="shared" si="17"/>
        <v>58.599999999999802</v>
      </c>
    </row>
    <row r="539" spans="2:11" x14ac:dyDescent="0.25">
      <c r="B539" s="34">
        <v>58.699999999999797</v>
      </c>
      <c r="C539" s="35">
        <f>ROUNDUP(('Calculation Sheet'!$D$9)^2*('Calculation Sheet'!$D$10*10^-6)/(2*10^-3*B539),2)</f>
        <v>14.85</v>
      </c>
      <c r="D53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39" s="34">
        <f>ROUNDUP(('Calculation Sheet'!$D$9*'Calculation Sheet'!$D$17*(0.5-('Calculation Sheet'!$D$18/'Calculation Sheet'!$D$9)+(0.5*(('Calculation Sheet'!$D$18^2)/('Calculation Sheet'!$D$9^2))))),2)</f>
        <v>1.84</v>
      </c>
      <c r="F539" s="34">
        <f>ROUNDUP(('Calculation Sheet'!$D$19*(LN('Calculation Sheet'!$D$9/'Calculation Sheet'!$D$20)-1+('Calculation Sheet'!$D$20/'Calculation Sheet'!$D$9))),2)</f>
        <v>3.53</v>
      </c>
      <c r="G539" s="36">
        <f>C539+IF(AND('Calculation Sheet'!$D$13="NO",OR('Calculation Sheet'!$D$14="Constant Resistance", 'Calculation Sheet'!$D$14="Constant Resistance + Current",'Calculation Sheet'!$D$14="Constant Resistance + Power", 'Calculation Sheet'!$D$14="Constant Resistance + Current + Power")),D539,0)+IF(AND('Calculation Sheet'!$D$13="NO",OR('Calculation Sheet'!$D$14="Constant Current", 'Calculation Sheet'!$D$14="Constant Resistance + Current",'Calculation Sheet'!$D$14="Constant Current + Power", 'Calculation Sheet'!$D$14="Constant Resistance + Current + Power")),E539,0)+IF(AND('Calculation Sheet'!$D$13="NO",OR('Calculation Sheet'!$D$14="Constant Power", 'Calculation Sheet'!$D$14="Constant Resistance + Power",'Calculation Sheet'!$D$14="Constant Current + Power", 'Calculation Sheet'!$D$14="Constant Resistance + Current + Power")),F539,0)</f>
        <v>14.85</v>
      </c>
      <c r="H539" s="34">
        <f>ROUND((12*'Calculation Sheet'!$D$24/(SQRT('SOA Verification'!B539*10^-3))),2)</f>
        <v>49.53</v>
      </c>
      <c r="I539" s="34">
        <f t="shared" si="16"/>
        <v>58.699999999999797</v>
      </c>
      <c r="K539" s="34">
        <f t="shared" si="17"/>
        <v>58.699999999999797</v>
      </c>
    </row>
    <row r="540" spans="2:11" x14ac:dyDescent="0.25">
      <c r="B540" s="34">
        <v>58.799999999999798</v>
      </c>
      <c r="C540" s="35">
        <f>ROUNDUP(('Calculation Sheet'!$D$9)^2*('Calculation Sheet'!$D$10*10^-6)/(2*10^-3*B540),2)</f>
        <v>14.82</v>
      </c>
      <c r="D54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40" s="34">
        <f>ROUNDUP(('Calculation Sheet'!$D$9*'Calculation Sheet'!$D$17*(0.5-('Calculation Sheet'!$D$18/'Calculation Sheet'!$D$9)+(0.5*(('Calculation Sheet'!$D$18^2)/('Calculation Sheet'!$D$9^2))))),2)</f>
        <v>1.84</v>
      </c>
      <c r="F540" s="34">
        <f>ROUNDUP(('Calculation Sheet'!$D$19*(LN('Calculation Sheet'!$D$9/'Calculation Sheet'!$D$20)-1+('Calculation Sheet'!$D$20/'Calculation Sheet'!$D$9))),2)</f>
        <v>3.53</v>
      </c>
      <c r="G540" s="36">
        <f>C540+IF(AND('Calculation Sheet'!$D$13="NO",OR('Calculation Sheet'!$D$14="Constant Resistance", 'Calculation Sheet'!$D$14="Constant Resistance + Current",'Calculation Sheet'!$D$14="Constant Resistance + Power", 'Calculation Sheet'!$D$14="Constant Resistance + Current + Power")),D540,0)+IF(AND('Calculation Sheet'!$D$13="NO",OR('Calculation Sheet'!$D$14="Constant Current", 'Calculation Sheet'!$D$14="Constant Resistance + Current",'Calculation Sheet'!$D$14="Constant Current + Power", 'Calculation Sheet'!$D$14="Constant Resistance + Current + Power")),E540,0)+IF(AND('Calculation Sheet'!$D$13="NO",OR('Calculation Sheet'!$D$14="Constant Power", 'Calculation Sheet'!$D$14="Constant Resistance + Power",'Calculation Sheet'!$D$14="Constant Current + Power", 'Calculation Sheet'!$D$14="Constant Resistance + Current + Power")),F540,0)</f>
        <v>14.82</v>
      </c>
      <c r="H540" s="34">
        <f>ROUND((12*'Calculation Sheet'!$D$24/(SQRT('SOA Verification'!B540*10^-3))),2)</f>
        <v>49.49</v>
      </c>
      <c r="I540" s="34">
        <f t="shared" si="16"/>
        <v>58.799999999999798</v>
      </c>
      <c r="K540" s="34">
        <f t="shared" si="17"/>
        <v>58.799999999999798</v>
      </c>
    </row>
    <row r="541" spans="2:11" x14ac:dyDescent="0.25">
      <c r="B541" s="34">
        <v>58.8999999999998</v>
      </c>
      <c r="C541" s="35">
        <f>ROUNDUP(('Calculation Sheet'!$D$9)^2*('Calculation Sheet'!$D$10*10^-6)/(2*10^-3*B541),2)</f>
        <v>14.799999999999999</v>
      </c>
      <c r="D54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41" s="34">
        <f>ROUNDUP(('Calculation Sheet'!$D$9*'Calculation Sheet'!$D$17*(0.5-('Calculation Sheet'!$D$18/'Calculation Sheet'!$D$9)+(0.5*(('Calculation Sheet'!$D$18^2)/('Calculation Sheet'!$D$9^2))))),2)</f>
        <v>1.84</v>
      </c>
      <c r="F541" s="34">
        <f>ROUNDUP(('Calculation Sheet'!$D$19*(LN('Calculation Sheet'!$D$9/'Calculation Sheet'!$D$20)-1+('Calculation Sheet'!$D$20/'Calculation Sheet'!$D$9))),2)</f>
        <v>3.53</v>
      </c>
      <c r="G541" s="36">
        <f>C541+IF(AND('Calculation Sheet'!$D$13="NO",OR('Calculation Sheet'!$D$14="Constant Resistance", 'Calculation Sheet'!$D$14="Constant Resistance + Current",'Calculation Sheet'!$D$14="Constant Resistance + Power", 'Calculation Sheet'!$D$14="Constant Resistance + Current + Power")),D541,0)+IF(AND('Calculation Sheet'!$D$13="NO",OR('Calculation Sheet'!$D$14="Constant Current", 'Calculation Sheet'!$D$14="Constant Resistance + Current",'Calculation Sheet'!$D$14="Constant Current + Power", 'Calculation Sheet'!$D$14="Constant Resistance + Current + Power")),E541,0)+IF(AND('Calculation Sheet'!$D$13="NO",OR('Calculation Sheet'!$D$14="Constant Power", 'Calculation Sheet'!$D$14="Constant Resistance + Power",'Calculation Sheet'!$D$14="Constant Current + Power", 'Calculation Sheet'!$D$14="Constant Resistance + Current + Power")),F541,0)</f>
        <v>14.799999999999999</v>
      </c>
      <c r="H541" s="34">
        <f>ROUND((12*'Calculation Sheet'!$D$24/(SQRT('SOA Verification'!B541*10^-3))),2)</f>
        <v>49.45</v>
      </c>
      <c r="I541" s="34">
        <f t="shared" si="16"/>
        <v>58.8999999999998</v>
      </c>
      <c r="K541" s="34">
        <f t="shared" si="17"/>
        <v>58.8999999999998</v>
      </c>
    </row>
    <row r="542" spans="2:11" x14ac:dyDescent="0.25">
      <c r="B542" s="34">
        <v>58.999999999999801</v>
      </c>
      <c r="C542" s="35">
        <f>ROUNDUP(('Calculation Sheet'!$D$9)^2*('Calculation Sheet'!$D$10*10^-6)/(2*10^-3*B542),2)</f>
        <v>14.77</v>
      </c>
      <c r="D54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42" s="34">
        <f>ROUNDUP(('Calculation Sheet'!$D$9*'Calculation Sheet'!$D$17*(0.5-('Calculation Sheet'!$D$18/'Calculation Sheet'!$D$9)+(0.5*(('Calculation Sheet'!$D$18^2)/('Calculation Sheet'!$D$9^2))))),2)</f>
        <v>1.84</v>
      </c>
      <c r="F542" s="34">
        <f>ROUNDUP(('Calculation Sheet'!$D$19*(LN('Calculation Sheet'!$D$9/'Calculation Sheet'!$D$20)-1+('Calculation Sheet'!$D$20/'Calculation Sheet'!$D$9))),2)</f>
        <v>3.53</v>
      </c>
      <c r="G542" s="36">
        <f>C542+IF(AND('Calculation Sheet'!$D$13="NO",OR('Calculation Sheet'!$D$14="Constant Resistance", 'Calculation Sheet'!$D$14="Constant Resistance + Current",'Calculation Sheet'!$D$14="Constant Resistance + Power", 'Calculation Sheet'!$D$14="Constant Resistance + Current + Power")),D542,0)+IF(AND('Calculation Sheet'!$D$13="NO",OR('Calculation Sheet'!$D$14="Constant Current", 'Calculation Sheet'!$D$14="Constant Resistance + Current",'Calculation Sheet'!$D$14="Constant Current + Power", 'Calculation Sheet'!$D$14="Constant Resistance + Current + Power")),E542,0)+IF(AND('Calculation Sheet'!$D$13="NO",OR('Calculation Sheet'!$D$14="Constant Power", 'Calculation Sheet'!$D$14="Constant Resistance + Power",'Calculation Sheet'!$D$14="Constant Current + Power", 'Calculation Sheet'!$D$14="Constant Resistance + Current + Power")),F542,0)</f>
        <v>14.77</v>
      </c>
      <c r="H542" s="34">
        <f>ROUND((12*'Calculation Sheet'!$D$24/(SQRT('SOA Verification'!B542*10^-3))),2)</f>
        <v>49.4</v>
      </c>
      <c r="I542" s="34">
        <f t="shared" si="16"/>
        <v>58.999999999999801</v>
      </c>
      <c r="K542" s="34">
        <f t="shared" si="17"/>
        <v>58.999999999999801</v>
      </c>
    </row>
    <row r="543" spans="2:11" x14ac:dyDescent="0.25">
      <c r="B543" s="34">
        <v>59.099999999999802</v>
      </c>
      <c r="C543" s="35">
        <f>ROUNDUP(('Calculation Sheet'!$D$9)^2*('Calculation Sheet'!$D$10*10^-6)/(2*10^-3*B543),2)</f>
        <v>14.75</v>
      </c>
      <c r="D54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43" s="34">
        <f>ROUNDUP(('Calculation Sheet'!$D$9*'Calculation Sheet'!$D$17*(0.5-('Calculation Sheet'!$D$18/'Calculation Sheet'!$D$9)+(0.5*(('Calculation Sheet'!$D$18^2)/('Calculation Sheet'!$D$9^2))))),2)</f>
        <v>1.84</v>
      </c>
      <c r="F543" s="34">
        <f>ROUNDUP(('Calculation Sheet'!$D$19*(LN('Calculation Sheet'!$D$9/'Calculation Sheet'!$D$20)-1+('Calculation Sheet'!$D$20/'Calculation Sheet'!$D$9))),2)</f>
        <v>3.53</v>
      </c>
      <c r="G543" s="36">
        <f>C543+IF(AND('Calculation Sheet'!$D$13="NO",OR('Calculation Sheet'!$D$14="Constant Resistance", 'Calculation Sheet'!$D$14="Constant Resistance + Current",'Calculation Sheet'!$D$14="Constant Resistance + Power", 'Calculation Sheet'!$D$14="Constant Resistance + Current + Power")),D543,0)+IF(AND('Calculation Sheet'!$D$13="NO",OR('Calculation Sheet'!$D$14="Constant Current", 'Calculation Sheet'!$D$14="Constant Resistance + Current",'Calculation Sheet'!$D$14="Constant Current + Power", 'Calculation Sheet'!$D$14="Constant Resistance + Current + Power")),E543,0)+IF(AND('Calculation Sheet'!$D$13="NO",OR('Calculation Sheet'!$D$14="Constant Power", 'Calculation Sheet'!$D$14="Constant Resistance + Power",'Calculation Sheet'!$D$14="Constant Current + Power", 'Calculation Sheet'!$D$14="Constant Resistance + Current + Power")),F543,0)</f>
        <v>14.75</v>
      </c>
      <c r="H543" s="34">
        <f>ROUND((12*'Calculation Sheet'!$D$24/(SQRT('SOA Verification'!B543*10^-3))),2)</f>
        <v>49.36</v>
      </c>
      <c r="I543" s="34">
        <f t="shared" si="16"/>
        <v>59.099999999999802</v>
      </c>
      <c r="K543" s="34">
        <f t="shared" si="17"/>
        <v>59.099999999999802</v>
      </c>
    </row>
    <row r="544" spans="2:11" x14ac:dyDescent="0.25">
      <c r="B544" s="34">
        <v>59.199999999999797</v>
      </c>
      <c r="C544" s="35">
        <f>ROUNDUP(('Calculation Sheet'!$D$9)^2*('Calculation Sheet'!$D$10*10^-6)/(2*10^-3*B544),2)</f>
        <v>14.72</v>
      </c>
      <c r="D54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44" s="34">
        <f>ROUNDUP(('Calculation Sheet'!$D$9*'Calculation Sheet'!$D$17*(0.5-('Calculation Sheet'!$D$18/'Calculation Sheet'!$D$9)+(0.5*(('Calculation Sheet'!$D$18^2)/('Calculation Sheet'!$D$9^2))))),2)</f>
        <v>1.84</v>
      </c>
      <c r="F544" s="34">
        <f>ROUNDUP(('Calculation Sheet'!$D$19*(LN('Calculation Sheet'!$D$9/'Calculation Sheet'!$D$20)-1+('Calculation Sheet'!$D$20/'Calculation Sheet'!$D$9))),2)</f>
        <v>3.53</v>
      </c>
      <c r="G544" s="36">
        <f>C544+IF(AND('Calculation Sheet'!$D$13="NO",OR('Calculation Sheet'!$D$14="Constant Resistance", 'Calculation Sheet'!$D$14="Constant Resistance + Current",'Calculation Sheet'!$D$14="Constant Resistance + Power", 'Calculation Sheet'!$D$14="Constant Resistance + Current + Power")),D544,0)+IF(AND('Calculation Sheet'!$D$13="NO",OR('Calculation Sheet'!$D$14="Constant Current", 'Calculation Sheet'!$D$14="Constant Resistance + Current",'Calculation Sheet'!$D$14="Constant Current + Power", 'Calculation Sheet'!$D$14="Constant Resistance + Current + Power")),E544,0)+IF(AND('Calculation Sheet'!$D$13="NO",OR('Calculation Sheet'!$D$14="Constant Power", 'Calculation Sheet'!$D$14="Constant Resistance + Power",'Calculation Sheet'!$D$14="Constant Current + Power", 'Calculation Sheet'!$D$14="Constant Resistance + Current + Power")),F544,0)</f>
        <v>14.72</v>
      </c>
      <c r="H544" s="34">
        <f>ROUND((12*'Calculation Sheet'!$D$24/(SQRT('SOA Verification'!B544*10^-3))),2)</f>
        <v>49.32</v>
      </c>
      <c r="I544" s="34">
        <f t="shared" si="16"/>
        <v>59.199999999999797</v>
      </c>
      <c r="K544" s="34">
        <f t="shared" si="17"/>
        <v>59.199999999999797</v>
      </c>
    </row>
    <row r="545" spans="2:11" x14ac:dyDescent="0.25">
      <c r="B545" s="34">
        <v>59.299999999999798</v>
      </c>
      <c r="C545" s="35">
        <f>ROUNDUP(('Calculation Sheet'!$D$9)^2*('Calculation Sheet'!$D$10*10^-6)/(2*10^-3*B545),2)</f>
        <v>14.7</v>
      </c>
      <c r="D54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45" s="34">
        <f>ROUNDUP(('Calculation Sheet'!$D$9*'Calculation Sheet'!$D$17*(0.5-('Calculation Sheet'!$D$18/'Calculation Sheet'!$D$9)+(0.5*(('Calculation Sheet'!$D$18^2)/('Calculation Sheet'!$D$9^2))))),2)</f>
        <v>1.84</v>
      </c>
      <c r="F545" s="34">
        <f>ROUNDUP(('Calculation Sheet'!$D$19*(LN('Calculation Sheet'!$D$9/'Calculation Sheet'!$D$20)-1+('Calculation Sheet'!$D$20/'Calculation Sheet'!$D$9))),2)</f>
        <v>3.53</v>
      </c>
      <c r="G545" s="36">
        <f>C545+IF(AND('Calculation Sheet'!$D$13="NO",OR('Calculation Sheet'!$D$14="Constant Resistance", 'Calculation Sheet'!$D$14="Constant Resistance + Current",'Calculation Sheet'!$D$14="Constant Resistance + Power", 'Calculation Sheet'!$D$14="Constant Resistance + Current + Power")),D545,0)+IF(AND('Calculation Sheet'!$D$13="NO",OR('Calculation Sheet'!$D$14="Constant Current", 'Calculation Sheet'!$D$14="Constant Resistance + Current",'Calculation Sheet'!$D$14="Constant Current + Power", 'Calculation Sheet'!$D$14="Constant Resistance + Current + Power")),E545,0)+IF(AND('Calculation Sheet'!$D$13="NO",OR('Calculation Sheet'!$D$14="Constant Power", 'Calculation Sheet'!$D$14="Constant Resistance + Power",'Calculation Sheet'!$D$14="Constant Current + Power", 'Calculation Sheet'!$D$14="Constant Resistance + Current + Power")),F545,0)</f>
        <v>14.7</v>
      </c>
      <c r="H545" s="34">
        <f>ROUND((12*'Calculation Sheet'!$D$24/(SQRT('SOA Verification'!B545*10^-3))),2)</f>
        <v>49.28</v>
      </c>
      <c r="I545" s="34">
        <f t="shared" si="16"/>
        <v>59.299999999999798</v>
      </c>
      <c r="K545" s="34">
        <f t="shared" si="17"/>
        <v>59.299999999999798</v>
      </c>
    </row>
    <row r="546" spans="2:11" x14ac:dyDescent="0.25">
      <c r="B546" s="34">
        <v>59.3999999999998</v>
      </c>
      <c r="C546" s="35">
        <f>ROUNDUP(('Calculation Sheet'!$D$9)^2*('Calculation Sheet'!$D$10*10^-6)/(2*10^-3*B546),2)</f>
        <v>14.67</v>
      </c>
      <c r="D54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46" s="34">
        <f>ROUNDUP(('Calculation Sheet'!$D$9*'Calculation Sheet'!$D$17*(0.5-('Calculation Sheet'!$D$18/'Calculation Sheet'!$D$9)+(0.5*(('Calculation Sheet'!$D$18^2)/('Calculation Sheet'!$D$9^2))))),2)</f>
        <v>1.84</v>
      </c>
      <c r="F546" s="34">
        <f>ROUNDUP(('Calculation Sheet'!$D$19*(LN('Calculation Sheet'!$D$9/'Calculation Sheet'!$D$20)-1+('Calculation Sheet'!$D$20/'Calculation Sheet'!$D$9))),2)</f>
        <v>3.53</v>
      </c>
      <c r="G546" s="36">
        <f>C546+IF(AND('Calculation Sheet'!$D$13="NO",OR('Calculation Sheet'!$D$14="Constant Resistance", 'Calculation Sheet'!$D$14="Constant Resistance + Current",'Calculation Sheet'!$D$14="Constant Resistance + Power", 'Calculation Sheet'!$D$14="Constant Resistance + Current + Power")),D546,0)+IF(AND('Calculation Sheet'!$D$13="NO",OR('Calculation Sheet'!$D$14="Constant Current", 'Calculation Sheet'!$D$14="Constant Resistance + Current",'Calculation Sheet'!$D$14="Constant Current + Power", 'Calculation Sheet'!$D$14="Constant Resistance + Current + Power")),E546,0)+IF(AND('Calculation Sheet'!$D$13="NO",OR('Calculation Sheet'!$D$14="Constant Power", 'Calculation Sheet'!$D$14="Constant Resistance + Power",'Calculation Sheet'!$D$14="Constant Current + Power", 'Calculation Sheet'!$D$14="Constant Resistance + Current + Power")),F546,0)</f>
        <v>14.67</v>
      </c>
      <c r="H546" s="34">
        <f>ROUND((12*'Calculation Sheet'!$D$24/(SQRT('SOA Verification'!B546*10^-3))),2)</f>
        <v>49.24</v>
      </c>
      <c r="I546" s="34">
        <f t="shared" si="16"/>
        <v>59.3999999999998</v>
      </c>
      <c r="K546" s="34">
        <f t="shared" si="17"/>
        <v>59.3999999999998</v>
      </c>
    </row>
    <row r="547" spans="2:11" x14ac:dyDescent="0.25">
      <c r="B547" s="34">
        <v>59.499999999999801</v>
      </c>
      <c r="C547" s="35">
        <f>ROUNDUP(('Calculation Sheet'!$D$9)^2*('Calculation Sheet'!$D$10*10^-6)/(2*10^-3*B547),2)</f>
        <v>14.65</v>
      </c>
      <c r="D54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47" s="34">
        <f>ROUNDUP(('Calculation Sheet'!$D$9*'Calculation Sheet'!$D$17*(0.5-('Calculation Sheet'!$D$18/'Calculation Sheet'!$D$9)+(0.5*(('Calculation Sheet'!$D$18^2)/('Calculation Sheet'!$D$9^2))))),2)</f>
        <v>1.84</v>
      </c>
      <c r="F547" s="34">
        <f>ROUNDUP(('Calculation Sheet'!$D$19*(LN('Calculation Sheet'!$D$9/'Calculation Sheet'!$D$20)-1+('Calculation Sheet'!$D$20/'Calculation Sheet'!$D$9))),2)</f>
        <v>3.53</v>
      </c>
      <c r="G547" s="36">
        <f>C547+IF(AND('Calculation Sheet'!$D$13="NO",OR('Calculation Sheet'!$D$14="Constant Resistance", 'Calculation Sheet'!$D$14="Constant Resistance + Current",'Calculation Sheet'!$D$14="Constant Resistance + Power", 'Calculation Sheet'!$D$14="Constant Resistance + Current + Power")),D547,0)+IF(AND('Calculation Sheet'!$D$13="NO",OR('Calculation Sheet'!$D$14="Constant Current", 'Calculation Sheet'!$D$14="Constant Resistance + Current",'Calculation Sheet'!$D$14="Constant Current + Power", 'Calculation Sheet'!$D$14="Constant Resistance + Current + Power")),E547,0)+IF(AND('Calculation Sheet'!$D$13="NO",OR('Calculation Sheet'!$D$14="Constant Power", 'Calculation Sheet'!$D$14="Constant Resistance + Power",'Calculation Sheet'!$D$14="Constant Current + Power", 'Calculation Sheet'!$D$14="Constant Resistance + Current + Power")),F547,0)</f>
        <v>14.65</v>
      </c>
      <c r="H547" s="34">
        <f>ROUND((12*'Calculation Sheet'!$D$24/(SQRT('SOA Verification'!B547*10^-3))),2)</f>
        <v>49.2</v>
      </c>
      <c r="I547" s="34">
        <f t="shared" si="16"/>
        <v>59.499999999999801</v>
      </c>
      <c r="K547" s="34">
        <f t="shared" si="17"/>
        <v>59.499999999999801</v>
      </c>
    </row>
    <row r="548" spans="2:11" x14ac:dyDescent="0.25">
      <c r="B548" s="34">
        <v>59.599999999999802</v>
      </c>
      <c r="C548" s="35">
        <f>ROUNDUP(('Calculation Sheet'!$D$9)^2*('Calculation Sheet'!$D$10*10^-6)/(2*10^-3*B548),2)</f>
        <v>14.62</v>
      </c>
      <c r="D54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48" s="34">
        <f>ROUNDUP(('Calculation Sheet'!$D$9*'Calculation Sheet'!$D$17*(0.5-('Calculation Sheet'!$D$18/'Calculation Sheet'!$D$9)+(0.5*(('Calculation Sheet'!$D$18^2)/('Calculation Sheet'!$D$9^2))))),2)</f>
        <v>1.84</v>
      </c>
      <c r="F548" s="34">
        <f>ROUNDUP(('Calculation Sheet'!$D$19*(LN('Calculation Sheet'!$D$9/'Calculation Sheet'!$D$20)-1+('Calculation Sheet'!$D$20/'Calculation Sheet'!$D$9))),2)</f>
        <v>3.53</v>
      </c>
      <c r="G548" s="36">
        <f>C548+IF(AND('Calculation Sheet'!$D$13="NO",OR('Calculation Sheet'!$D$14="Constant Resistance", 'Calculation Sheet'!$D$14="Constant Resistance + Current",'Calculation Sheet'!$D$14="Constant Resistance + Power", 'Calculation Sheet'!$D$14="Constant Resistance + Current + Power")),D548,0)+IF(AND('Calculation Sheet'!$D$13="NO",OR('Calculation Sheet'!$D$14="Constant Current", 'Calculation Sheet'!$D$14="Constant Resistance + Current",'Calculation Sheet'!$D$14="Constant Current + Power", 'Calculation Sheet'!$D$14="Constant Resistance + Current + Power")),E548,0)+IF(AND('Calculation Sheet'!$D$13="NO",OR('Calculation Sheet'!$D$14="Constant Power", 'Calculation Sheet'!$D$14="Constant Resistance + Power",'Calculation Sheet'!$D$14="Constant Current + Power", 'Calculation Sheet'!$D$14="Constant Resistance + Current + Power")),F548,0)</f>
        <v>14.62</v>
      </c>
      <c r="H548" s="34">
        <f>ROUND((12*'Calculation Sheet'!$D$24/(SQRT('SOA Verification'!B548*10^-3))),2)</f>
        <v>49.15</v>
      </c>
      <c r="I548" s="34">
        <f t="shared" si="16"/>
        <v>59.599999999999802</v>
      </c>
      <c r="K548" s="34">
        <f t="shared" si="17"/>
        <v>59.599999999999802</v>
      </c>
    </row>
    <row r="549" spans="2:11" x14ac:dyDescent="0.25">
      <c r="B549" s="34">
        <v>59.699999999999797</v>
      </c>
      <c r="C549" s="35">
        <f>ROUNDUP(('Calculation Sheet'!$D$9)^2*('Calculation Sheet'!$D$10*10^-6)/(2*10^-3*B549),2)</f>
        <v>14.6</v>
      </c>
      <c r="D54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49" s="34">
        <f>ROUNDUP(('Calculation Sheet'!$D$9*'Calculation Sheet'!$D$17*(0.5-('Calculation Sheet'!$D$18/'Calculation Sheet'!$D$9)+(0.5*(('Calculation Sheet'!$D$18^2)/('Calculation Sheet'!$D$9^2))))),2)</f>
        <v>1.84</v>
      </c>
      <c r="F549" s="34">
        <f>ROUNDUP(('Calculation Sheet'!$D$19*(LN('Calculation Sheet'!$D$9/'Calculation Sheet'!$D$20)-1+('Calculation Sheet'!$D$20/'Calculation Sheet'!$D$9))),2)</f>
        <v>3.53</v>
      </c>
      <c r="G549" s="36">
        <f>C549+IF(AND('Calculation Sheet'!$D$13="NO",OR('Calculation Sheet'!$D$14="Constant Resistance", 'Calculation Sheet'!$D$14="Constant Resistance + Current",'Calculation Sheet'!$D$14="Constant Resistance + Power", 'Calculation Sheet'!$D$14="Constant Resistance + Current + Power")),D549,0)+IF(AND('Calculation Sheet'!$D$13="NO",OR('Calculation Sheet'!$D$14="Constant Current", 'Calculation Sheet'!$D$14="Constant Resistance + Current",'Calculation Sheet'!$D$14="Constant Current + Power", 'Calculation Sheet'!$D$14="Constant Resistance + Current + Power")),E549,0)+IF(AND('Calculation Sheet'!$D$13="NO",OR('Calculation Sheet'!$D$14="Constant Power", 'Calculation Sheet'!$D$14="Constant Resistance + Power",'Calculation Sheet'!$D$14="Constant Current + Power", 'Calculation Sheet'!$D$14="Constant Resistance + Current + Power")),F549,0)</f>
        <v>14.6</v>
      </c>
      <c r="H549" s="34">
        <f>ROUND((12*'Calculation Sheet'!$D$24/(SQRT('SOA Verification'!B549*10^-3))),2)</f>
        <v>49.11</v>
      </c>
      <c r="I549" s="34">
        <f t="shared" si="16"/>
        <v>59.699999999999797</v>
      </c>
      <c r="K549" s="34">
        <f t="shared" si="17"/>
        <v>59.699999999999797</v>
      </c>
    </row>
    <row r="550" spans="2:11" x14ac:dyDescent="0.25">
      <c r="B550" s="34">
        <v>59.799999999999798</v>
      </c>
      <c r="C550" s="35">
        <f>ROUNDUP(('Calculation Sheet'!$D$9)^2*('Calculation Sheet'!$D$10*10^-6)/(2*10^-3*B550),2)</f>
        <v>14.57</v>
      </c>
      <c r="D55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50" s="34">
        <f>ROUNDUP(('Calculation Sheet'!$D$9*'Calculation Sheet'!$D$17*(0.5-('Calculation Sheet'!$D$18/'Calculation Sheet'!$D$9)+(0.5*(('Calculation Sheet'!$D$18^2)/('Calculation Sheet'!$D$9^2))))),2)</f>
        <v>1.84</v>
      </c>
      <c r="F550" s="34">
        <f>ROUNDUP(('Calculation Sheet'!$D$19*(LN('Calculation Sheet'!$D$9/'Calculation Sheet'!$D$20)-1+('Calculation Sheet'!$D$20/'Calculation Sheet'!$D$9))),2)</f>
        <v>3.53</v>
      </c>
      <c r="G550" s="36">
        <f>C550+IF(AND('Calculation Sheet'!$D$13="NO",OR('Calculation Sheet'!$D$14="Constant Resistance", 'Calculation Sheet'!$D$14="Constant Resistance + Current",'Calculation Sheet'!$D$14="Constant Resistance + Power", 'Calculation Sheet'!$D$14="Constant Resistance + Current + Power")),D550,0)+IF(AND('Calculation Sheet'!$D$13="NO",OR('Calculation Sheet'!$D$14="Constant Current", 'Calculation Sheet'!$D$14="Constant Resistance + Current",'Calculation Sheet'!$D$14="Constant Current + Power", 'Calculation Sheet'!$D$14="Constant Resistance + Current + Power")),E550,0)+IF(AND('Calculation Sheet'!$D$13="NO",OR('Calculation Sheet'!$D$14="Constant Power", 'Calculation Sheet'!$D$14="Constant Resistance + Power",'Calculation Sheet'!$D$14="Constant Current + Power", 'Calculation Sheet'!$D$14="Constant Resistance + Current + Power")),F550,0)</f>
        <v>14.57</v>
      </c>
      <c r="H550" s="34">
        <f>ROUND((12*'Calculation Sheet'!$D$24/(SQRT('SOA Verification'!B550*10^-3))),2)</f>
        <v>49.07</v>
      </c>
      <c r="I550" s="34">
        <f t="shared" si="16"/>
        <v>59.799999999999798</v>
      </c>
      <c r="K550" s="34">
        <f t="shared" si="17"/>
        <v>59.799999999999798</v>
      </c>
    </row>
    <row r="551" spans="2:11" x14ac:dyDescent="0.25">
      <c r="B551" s="34">
        <v>59.8999999999998</v>
      </c>
      <c r="C551" s="35">
        <f>ROUNDUP(('Calculation Sheet'!$D$9)^2*('Calculation Sheet'!$D$10*10^-6)/(2*10^-3*B551),2)</f>
        <v>14.549999999999999</v>
      </c>
      <c r="D55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51" s="34">
        <f>ROUNDUP(('Calculation Sheet'!$D$9*'Calculation Sheet'!$D$17*(0.5-('Calculation Sheet'!$D$18/'Calculation Sheet'!$D$9)+(0.5*(('Calculation Sheet'!$D$18^2)/('Calculation Sheet'!$D$9^2))))),2)</f>
        <v>1.84</v>
      </c>
      <c r="F551" s="34">
        <f>ROUNDUP(('Calculation Sheet'!$D$19*(LN('Calculation Sheet'!$D$9/'Calculation Sheet'!$D$20)-1+('Calculation Sheet'!$D$20/'Calculation Sheet'!$D$9))),2)</f>
        <v>3.53</v>
      </c>
      <c r="G551" s="36">
        <f>C551+IF(AND('Calculation Sheet'!$D$13="NO",OR('Calculation Sheet'!$D$14="Constant Resistance", 'Calculation Sheet'!$D$14="Constant Resistance + Current",'Calculation Sheet'!$D$14="Constant Resistance + Power", 'Calculation Sheet'!$D$14="Constant Resistance + Current + Power")),D551,0)+IF(AND('Calculation Sheet'!$D$13="NO",OR('Calculation Sheet'!$D$14="Constant Current", 'Calculation Sheet'!$D$14="Constant Resistance + Current",'Calculation Sheet'!$D$14="Constant Current + Power", 'Calculation Sheet'!$D$14="Constant Resistance + Current + Power")),E551,0)+IF(AND('Calculation Sheet'!$D$13="NO",OR('Calculation Sheet'!$D$14="Constant Power", 'Calculation Sheet'!$D$14="Constant Resistance + Power",'Calculation Sheet'!$D$14="Constant Current + Power", 'Calculation Sheet'!$D$14="Constant Resistance + Current + Power")),F551,0)</f>
        <v>14.549999999999999</v>
      </c>
      <c r="H551" s="34">
        <f>ROUND((12*'Calculation Sheet'!$D$24/(SQRT('SOA Verification'!B551*10^-3))),2)</f>
        <v>49.03</v>
      </c>
      <c r="I551" s="34">
        <f t="shared" si="16"/>
        <v>59.8999999999998</v>
      </c>
      <c r="K551" s="34">
        <f t="shared" si="17"/>
        <v>59.8999999999998</v>
      </c>
    </row>
    <row r="552" spans="2:11" x14ac:dyDescent="0.25">
      <c r="B552" s="34">
        <v>59.999999999999801</v>
      </c>
      <c r="C552" s="35">
        <f>ROUNDUP(('Calculation Sheet'!$D$9)^2*('Calculation Sheet'!$D$10*10^-6)/(2*10^-3*B552),2)</f>
        <v>14.52</v>
      </c>
      <c r="D55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52" s="34">
        <f>ROUNDUP(('Calculation Sheet'!$D$9*'Calculation Sheet'!$D$17*(0.5-('Calculation Sheet'!$D$18/'Calculation Sheet'!$D$9)+(0.5*(('Calculation Sheet'!$D$18^2)/('Calculation Sheet'!$D$9^2))))),2)</f>
        <v>1.84</v>
      </c>
      <c r="F552" s="34">
        <f>ROUNDUP(('Calculation Sheet'!$D$19*(LN('Calculation Sheet'!$D$9/'Calculation Sheet'!$D$20)-1+('Calculation Sheet'!$D$20/'Calculation Sheet'!$D$9))),2)</f>
        <v>3.53</v>
      </c>
      <c r="G552" s="36">
        <f>C552+IF(AND('Calculation Sheet'!$D$13="NO",OR('Calculation Sheet'!$D$14="Constant Resistance", 'Calculation Sheet'!$D$14="Constant Resistance + Current",'Calculation Sheet'!$D$14="Constant Resistance + Power", 'Calculation Sheet'!$D$14="Constant Resistance + Current + Power")),D552,0)+IF(AND('Calculation Sheet'!$D$13="NO",OR('Calculation Sheet'!$D$14="Constant Current", 'Calculation Sheet'!$D$14="Constant Resistance + Current",'Calculation Sheet'!$D$14="Constant Current + Power", 'Calculation Sheet'!$D$14="Constant Resistance + Current + Power")),E552,0)+IF(AND('Calculation Sheet'!$D$13="NO",OR('Calculation Sheet'!$D$14="Constant Power", 'Calculation Sheet'!$D$14="Constant Resistance + Power",'Calculation Sheet'!$D$14="Constant Current + Power", 'Calculation Sheet'!$D$14="Constant Resistance + Current + Power")),F552,0)</f>
        <v>14.52</v>
      </c>
      <c r="H552" s="34">
        <f>ROUND((12*'Calculation Sheet'!$D$24/(SQRT('SOA Verification'!B552*10^-3))),2)</f>
        <v>48.99</v>
      </c>
      <c r="I552" s="34">
        <f t="shared" si="16"/>
        <v>59.999999999999801</v>
      </c>
      <c r="K552" s="34">
        <f t="shared" si="17"/>
        <v>59.999999999999801</v>
      </c>
    </row>
    <row r="553" spans="2:11" x14ac:dyDescent="0.25">
      <c r="B553" s="34">
        <v>60.099999999999802</v>
      </c>
      <c r="C553" s="35">
        <f>ROUNDUP(('Calculation Sheet'!$D$9)^2*('Calculation Sheet'!$D$10*10^-6)/(2*10^-3*B553),2)</f>
        <v>14.5</v>
      </c>
      <c r="D55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53" s="34">
        <f>ROUNDUP(('Calculation Sheet'!$D$9*'Calculation Sheet'!$D$17*(0.5-('Calculation Sheet'!$D$18/'Calculation Sheet'!$D$9)+(0.5*(('Calculation Sheet'!$D$18^2)/('Calculation Sheet'!$D$9^2))))),2)</f>
        <v>1.84</v>
      </c>
      <c r="F553" s="34">
        <f>ROUNDUP(('Calculation Sheet'!$D$19*(LN('Calculation Sheet'!$D$9/'Calculation Sheet'!$D$20)-1+('Calculation Sheet'!$D$20/'Calculation Sheet'!$D$9))),2)</f>
        <v>3.53</v>
      </c>
      <c r="G553" s="36">
        <f>C553+IF(AND('Calculation Sheet'!$D$13="NO",OR('Calculation Sheet'!$D$14="Constant Resistance", 'Calculation Sheet'!$D$14="Constant Resistance + Current",'Calculation Sheet'!$D$14="Constant Resistance + Power", 'Calculation Sheet'!$D$14="Constant Resistance + Current + Power")),D553,0)+IF(AND('Calculation Sheet'!$D$13="NO",OR('Calculation Sheet'!$D$14="Constant Current", 'Calculation Sheet'!$D$14="Constant Resistance + Current",'Calculation Sheet'!$D$14="Constant Current + Power", 'Calculation Sheet'!$D$14="Constant Resistance + Current + Power")),E553,0)+IF(AND('Calculation Sheet'!$D$13="NO",OR('Calculation Sheet'!$D$14="Constant Power", 'Calculation Sheet'!$D$14="Constant Resistance + Power",'Calculation Sheet'!$D$14="Constant Current + Power", 'Calculation Sheet'!$D$14="Constant Resistance + Current + Power")),F553,0)</f>
        <v>14.5</v>
      </c>
      <c r="H553" s="34">
        <f>ROUND((12*'Calculation Sheet'!$D$24/(SQRT('SOA Verification'!B553*10^-3))),2)</f>
        <v>48.95</v>
      </c>
      <c r="I553" s="34">
        <f t="shared" si="16"/>
        <v>60.099999999999802</v>
      </c>
      <c r="K553" s="34">
        <f t="shared" si="17"/>
        <v>60.099999999999802</v>
      </c>
    </row>
    <row r="554" spans="2:11" x14ac:dyDescent="0.25">
      <c r="B554" s="34">
        <v>60.199999999999797</v>
      </c>
      <c r="C554" s="35">
        <f>ROUNDUP(('Calculation Sheet'!$D$9)^2*('Calculation Sheet'!$D$10*10^-6)/(2*10^-3*B554),2)</f>
        <v>14.48</v>
      </c>
      <c r="D55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54" s="34">
        <f>ROUNDUP(('Calculation Sheet'!$D$9*'Calculation Sheet'!$D$17*(0.5-('Calculation Sheet'!$D$18/'Calculation Sheet'!$D$9)+(0.5*(('Calculation Sheet'!$D$18^2)/('Calculation Sheet'!$D$9^2))))),2)</f>
        <v>1.84</v>
      </c>
      <c r="F554" s="34">
        <f>ROUNDUP(('Calculation Sheet'!$D$19*(LN('Calculation Sheet'!$D$9/'Calculation Sheet'!$D$20)-1+('Calculation Sheet'!$D$20/'Calculation Sheet'!$D$9))),2)</f>
        <v>3.53</v>
      </c>
      <c r="G554" s="36">
        <f>C554+IF(AND('Calculation Sheet'!$D$13="NO",OR('Calculation Sheet'!$D$14="Constant Resistance", 'Calculation Sheet'!$D$14="Constant Resistance + Current",'Calculation Sheet'!$D$14="Constant Resistance + Power", 'Calculation Sheet'!$D$14="Constant Resistance + Current + Power")),D554,0)+IF(AND('Calculation Sheet'!$D$13="NO",OR('Calculation Sheet'!$D$14="Constant Current", 'Calculation Sheet'!$D$14="Constant Resistance + Current",'Calculation Sheet'!$D$14="Constant Current + Power", 'Calculation Sheet'!$D$14="Constant Resistance + Current + Power")),E554,0)+IF(AND('Calculation Sheet'!$D$13="NO",OR('Calculation Sheet'!$D$14="Constant Power", 'Calculation Sheet'!$D$14="Constant Resistance + Power",'Calculation Sheet'!$D$14="Constant Current + Power", 'Calculation Sheet'!$D$14="Constant Resistance + Current + Power")),F554,0)</f>
        <v>14.48</v>
      </c>
      <c r="H554" s="34">
        <f>ROUND((12*'Calculation Sheet'!$D$24/(SQRT('SOA Verification'!B554*10^-3))),2)</f>
        <v>48.91</v>
      </c>
      <c r="I554" s="34">
        <f t="shared" si="16"/>
        <v>60.199999999999797</v>
      </c>
      <c r="K554" s="34">
        <f t="shared" si="17"/>
        <v>60.199999999999797</v>
      </c>
    </row>
    <row r="555" spans="2:11" x14ac:dyDescent="0.25">
      <c r="B555" s="34">
        <v>60.299999999999798</v>
      </c>
      <c r="C555" s="35">
        <f>ROUNDUP(('Calculation Sheet'!$D$9)^2*('Calculation Sheet'!$D$10*10^-6)/(2*10^-3*B555),2)</f>
        <v>14.45</v>
      </c>
      <c r="D55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55" s="34">
        <f>ROUNDUP(('Calculation Sheet'!$D$9*'Calculation Sheet'!$D$17*(0.5-('Calculation Sheet'!$D$18/'Calculation Sheet'!$D$9)+(0.5*(('Calculation Sheet'!$D$18^2)/('Calculation Sheet'!$D$9^2))))),2)</f>
        <v>1.84</v>
      </c>
      <c r="F555" s="34">
        <f>ROUNDUP(('Calculation Sheet'!$D$19*(LN('Calculation Sheet'!$D$9/'Calculation Sheet'!$D$20)-1+('Calculation Sheet'!$D$20/'Calculation Sheet'!$D$9))),2)</f>
        <v>3.53</v>
      </c>
      <c r="G555" s="36">
        <f>C555+IF(AND('Calculation Sheet'!$D$13="NO",OR('Calculation Sheet'!$D$14="Constant Resistance", 'Calculation Sheet'!$D$14="Constant Resistance + Current",'Calculation Sheet'!$D$14="Constant Resistance + Power", 'Calculation Sheet'!$D$14="Constant Resistance + Current + Power")),D555,0)+IF(AND('Calculation Sheet'!$D$13="NO",OR('Calculation Sheet'!$D$14="Constant Current", 'Calculation Sheet'!$D$14="Constant Resistance + Current",'Calculation Sheet'!$D$14="Constant Current + Power", 'Calculation Sheet'!$D$14="Constant Resistance + Current + Power")),E555,0)+IF(AND('Calculation Sheet'!$D$13="NO",OR('Calculation Sheet'!$D$14="Constant Power", 'Calculation Sheet'!$D$14="Constant Resistance + Power",'Calculation Sheet'!$D$14="Constant Current + Power", 'Calculation Sheet'!$D$14="Constant Resistance + Current + Power")),F555,0)</f>
        <v>14.45</v>
      </c>
      <c r="H555" s="34">
        <f>ROUND((12*'Calculation Sheet'!$D$24/(SQRT('SOA Verification'!B555*10^-3))),2)</f>
        <v>48.87</v>
      </c>
      <c r="I555" s="34">
        <f t="shared" si="16"/>
        <v>60.299999999999798</v>
      </c>
      <c r="K555" s="34">
        <f t="shared" si="17"/>
        <v>60.299999999999798</v>
      </c>
    </row>
    <row r="556" spans="2:11" x14ac:dyDescent="0.25">
      <c r="B556" s="34">
        <v>60.3999999999998</v>
      </c>
      <c r="C556" s="35">
        <f>ROUNDUP(('Calculation Sheet'!$D$9)^2*('Calculation Sheet'!$D$10*10^-6)/(2*10^-3*B556),2)</f>
        <v>14.43</v>
      </c>
      <c r="D55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56" s="34">
        <f>ROUNDUP(('Calculation Sheet'!$D$9*'Calculation Sheet'!$D$17*(0.5-('Calculation Sheet'!$D$18/'Calculation Sheet'!$D$9)+(0.5*(('Calculation Sheet'!$D$18^2)/('Calculation Sheet'!$D$9^2))))),2)</f>
        <v>1.84</v>
      </c>
      <c r="F556" s="34">
        <f>ROUNDUP(('Calculation Sheet'!$D$19*(LN('Calculation Sheet'!$D$9/'Calculation Sheet'!$D$20)-1+('Calculation Sheet'!$D$20/'Calculation Sheet'!$D$9))),2)</f>
        <v>3.53</v>
      </c>
      <c r="G556" s="36">
        <f>C556+IF(AND('Calculation Sheet'!$D$13="NO",OR('Calculation Sheet'!$D$14="Constant Resistance", 'Calculation Sheet'!$D$14="Constant Resistance + Current",'Calculation Sheet'!$D$14="Constant Resistance + Power", 'Calculation Sheet'!$D$14="Constant Resistance + Current + Power")),D556,0)+IF(AND('Calculation Sheet'!$D$13="NO",OR('Calculation Sheet'!$D$14="Constant Current", 'Calculation Sheet'!$D$14="Constant Resistance + Current",'Calculation Sheet'!$D$14="Constant Current + Power", 'Calculation Sheet'!$D$14="Constant Resistance + Current + Power")),E556,0)+IF(AND('Calculation Sheet'!$D$13="NO",OR('Calculation Sheet'!$D$14="Constant Power", 'Calculation Sheet'!$D$14="Constant Resistance + Power",'Calculation Sheet'!$D$14="Constant Current + Power", 'Calculation Sheet'!$D$14="Constant Resistance + Current + Power")),F556,0)</f>
        <v>14.43</v>
      </c>
      <c r="H556" s="34">
        <f>ROUND((12*'Calculation Sheet'!$D$24/(SQRT('SOA Verification'!B556*10^-3))),2)</f>
        <v>48.83</v>
      </c>
      <c r="I556" s="34">
        <f t="shared" si="16"/>
        <v>60.3999999999998</v>
      </c>
      <c r="K556" s="34">
        <f t="shared" si="17"/>
        <v>60.3999999999998</v>
      </c>
    </row>
    <row r="557" spans="2:11" x14ac:dyDescent="0.25">
      <c r="B557" s="34">
        <v>60.499999999999801</v>
      </c>
      <c r="C557" s="35">
        <f>ROUNDUP(('Calculation Sheet'!$D$9)^2*('Calculation Sheet'!$D$10*10^-6)/(2*10^-3*B557),2)</f>
        <v>14.4</v>
      </c>
      <c r="D55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57" s="34">
        <f>ROUNDUP(('Calculation Sheet'!$D$9*'Calculation Sheet'!$D$17*(0.5-('Calculation Sheet'!$D$18/'Calculation Sheet'!$D$9)+(0.5*(('Calculation Sheet'!$D$18^2)/('Calculation Sheet'!$D$9^2))))),2)</f>
        <v>1.84</v>
      </c>
      <c r="F557" s="34">
        <f>ROUNDUP(('Calculation Sheet'!$D$19*(LN('Calculation Sheet'!$D$9/'Calculation Sheet'!$D$20)-1+('Calculation Sheet'!$D$20/'Calculation Sheet'!$D$9))),2)</f>
        <v>3.53</v>
      </c>
      <c r="G557" s="36">
        <f>C557+IF(AND('Calculation Sheet'!$D$13="NO",OR('Calculation Sheet'!$D$14="Constant Resistance", 'Calculation Sheet'!$D$14="Constant Resistance + Current",'Calculation Sheet'!$D$14="Constant Resistance + Power", 'Calculation Sheet'!$D$14="Constant Resistance + Current + Power")),D557,0)+IF(AND('Calculation Sheet'!$D$13="NO",OR('Calculation Sheet'!$D$14="Constant Current", 'Calculation Sheet'!$D$14="Constant Resistance + Current",'Calculation Sheet'!$D$14="Constant Current + Power", 'Calculation Sheet'!$D$14="Constant Resistance + Current + Power")),E557,0)+IF(AND('Calculation Sheet'!$D$13="NO",OR('Calculation Sheet'!$D$14="Constant Power", 'Calculation Sheet'!$D$14="Constant Resistance + Power",'Calculation Sheet'!$D$14="Constant Current + Power", 'Calculation Sheet'!$D$14="Constant Resistance + Current + Power")),F557,0)</f>
        <v>14.4</v>
      </c>
      <c r="H557" s="34">
        <f>ROUND((12*'Calculation Sheet'!$D$24/(SQRT('SOA Verification'!B557*10^-3))),2)</f>
        <v>48.79</v>
      </c>
      <c r="I557" s="34">
        <f t="shared" si="16"/>
        <v>60.499999999999801</v>
      </c>
      <c r="K557" s="34">
        <f t="shared" si="17"/>
        <v>60.499999999999801</v>
      </c>
    </row>
    <row r="558" spans="2:11" x14ac:dyDescent="0.25">
      <c r="B558" s="34">
        <v>60.599999999999802</v>
      </c>
      <c r="C558" s="35">
        <f>ROUNDUP(('Calculation Sheet'!$D$9)^2*('Calculation Sheet'!$D$10*10^-6)/(2*10^-3*B558),2)</f>
        <v>14.379999999999999</v>
      </c>
      <c r="D55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58" s="34">
        <f>ROUNDUP(('Calculation Sheet'!$D$9*'Calculation Sheet'!$D$17*(0.5-('Calculation Sheet'!$D$18/'Calculation Sheet'!$D$9)+(0.5*(('Calculation Sheet'!$D$18^2)/('Calculation Sheet'!$D$9^2))))),2)</f>
        <v>1.84</v>
      </c>
      <c r="F558" s="34">
        <f>ROUNDUP(('Calculation Sheet'!$D$19*(LN('Calculation Sheet'!$D$9/'Calculation Sheet'!$D$20)-1+('Calculation Sheet'!$D$20/'Calculation Sheet'!$D$9))),2)</f>
        <v>3.53</v>
      </c>
      <c r="G558" s="36">
        <f>C558+IF(AND('Calculation Sheet'!$D$13="NO",OR('Calculation Sheet'!$D$14="Constant Resistance", 'Calculation Sheet'!$D$14="Constant Resistance + Current",'Calculation Sheet'!$D$14="Constant Resistance + Power", 'Calculation Sheet'!$D$14="Constant Resistance + Current + Power")),D558,0)+IF(AND('Calculation Sheet'!$D$13="NO",OR('Calculation Sheet'!$D$14="Constant Current", 'Calculation Sheet'!$D$14="Constant Resistance + Current",'Calculation Sheet'!$D$14="Constant Current + Power", 'Calculation Sheet'!$D$14="Constant Resistance + Current + Power")),E558,0)+IF(AND('Calculation Sheet'!$D$13="NO",OR('Calculation Sheet'!$D$14="Constant Power", 'Calculation Sheet'!$D$14="Constant Resistance + Power",'Calculation Sheet'!$D$14="Constant Current + Power", 'Calculation Sheet'!$D$14="Constant Resistance + Current + Power")),F558,0)</f>
        <v>14.379999999999999</v>
      </c>
      <c r="H558" s="34">
        <f>ROUND((12*'Calculation Sheet'!$D$24/(SQRT('SOA Verification'!B558*10^-3))),2)</f>
        <v>48.75</v>
      </c>
      <c r="I558" s="34">
        <f t="shared" si="16"/>
        <v>60.599999999999802</v>
      </c>
      <c r="K558" s="34">
        <f t="shared" si="17"/>
        <v>60.599999999999802</v>
      </c>
    </row>
    <row r="559" spans="2:11" x14ac:dyDescent="0.25">
      <c r="B559" s="34">
        <v>60.699999999999797</v>
      </c>
      <c r="C559" s="35">
        <f>ROUNDUP(('Calculation Sheet'!$D$9)^2*('Calculation Sheet'!$D$10*10^-6)/(2*10^-3*B559),2)</f>
        <v>14.36</v>
      </c>
      <c r="D55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59" s="34">
        <f>ROUNDUP(('Calculation Sheet'!$D$9*'Calculation Sheet'!$D$17*(0.5-('Calculation Sheet'!$D$18/'Calculation Sheet'!$D$9)+(0.5*(('Calculation Sheet'!$D$18^2)/('Calculation Sheet'!$D$9^2))))),2)</f>
        <v>1.84</v>
      </c>
      <c r="F559" s="34">
        <f>ROUNDUP(('Calculation Sheet'!$D$19*(LN('Calculation Sheet'!$D$9/'Calculation Sheet'!$D$20)-1+('Calculation Sheet'!$D$20/'Calculation Sheet'!$D$9))),2)</f>
        <v>3.53</v>
      </c>
      <c r="G559" s="36">
        <f>C559+IF(AND('Calculation Sheet'!$D$13="NO",OR('Calculation Sheet'!$D$14="Constant Resistance", 'Calculation Sheet'!$D$14="Constant Resistance + Current",'Calculation Sheet'!$D$14="Constant Resistance + Power", 'Calculation Sheet'!$D$14="Constant Resistance + Current + Power")),D559,0)+IF(AND('Calculation Sheet'!$D$13="NO",OR('Calculation Sheet'!$D$14="Constant Current", 'Calculation Sheet'!$D$14="Constant Resistance + Current",'Calculation Sheet'!$D$14="Constant Current + Power", 'Calculation Sheet'!$D$14="Constant Resistance + Current + Power")),E559,0)+IF(AND('Calculation Sheet'!$D$13="NO",OR('Calculation Sheet'!$D$14="Constant Power", 'Calculation Sheet'!$D$14="Constant Resistance + Power",'Calculation Sheet'!$D$14="Constant Current + Power", 'Calculation Sheet'!$D$14="Constant Resistance + Current + Power")),F559,0)</f>
        <v>14.36</v>
      </c>
      <c r="H559" s="34">
        <f>ROUND((12*'Calculation Sheet'!$D$24/(SQRT('SOA Verification'!B559*10^-3))),2)</f>
        <v>48.71</v>
      </c>
      <c r="I559" s="34">
        <f t="shared" si="16"/>
        <v>60.699999999999797</v>
      </c>
      <c r="K559" s="34">
        <f t="shared" si="17"/>
        <v>60.699999999999797</v>
      </c>
    </row>
    <row r="560" spans="2:11" x14ac:dyDescent="0.25">
      <c r="B560" s="34">
        <v>60.799999999999798</v>
      </c>
      <c r="C560" s="35">
        <f>ROUNDUP(('Calculation Sheet'!$D$9)^2*('Calculation Sheet'!$D$10*10^-6)/(2*10^-3*B560),2)</f>
        <v>14.33</v>
      </c>
      <c r="D56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60" s="34">
        <f>ROUNDUP(('Calculation Sheet'!$D$9*'Calculation Sheet'!$D$17*(0.5-('Calculation Sheet'!$D$18/'Calculation Sheet'!$D$9)+(0.5*(('Calculation Sheet'!$D$18^2)/('Calculation Sheet'!$D$9^2))))),2)</f>
        <v>1.84</v>
      </c>
      <c r="F560" s="34">
        <f>ROUNDUP(('Calculation Sheet'!$D$19*(LN('Calculation Sheet'!$D$9/'Calculation Sheet'!$D$20)-1+('Calculation Sheet'!$D$20/'Calculation Sheet'!$D$9))),2)</f>
        <v>3.53</v>
      </c>
      <c r="G560" s="36">
        <f>C560+IF(AND('Calculation Sheet'!$D$13="NO",OR('Calculation Sheet'!$D$14="Constant Resistance", 'Calculation Sheet'!$D$14="Constant Resistance + Current",'Calculation Sheet'!$D$14="Constant Resistance + Power", 'Calculation Sheet'!$D$14="Constant Resistance + Current + Power")),D560,0)+IF(AND('Calculation Sheet'!$D$13="NO",OR('Calculation Sheet'!$D$14="Constant Current", 'Calculation Sheet'!$D$14="Constant Resistance + Current",'Calculation Sheet'!$D$14="Constant Current + Power", 'Calculation Sheet'!$D$14="Constant Resistance + Current + Power")),E560,0)+IF(AND('Calculation Sheet'!$D$13="NO",OR('Calculation Sheet'!$D$14="Constant Power", 'Calculation Sheet'!$D$14="Constant Resistance + Power",'Calculation Sheet'!$D$14="Constant Current + Power", 'Calculation Sheet'!$D$14="Constant Resistance + Current + Power")),F560,0)</f>
        <v>14.33</v>
      </c>
      <c r="H560" s="34">
        <f>ROUND((12*'Calculation Sheet'!$D$24/(SQRT('SOA Verification'!B560*10^-3))),2)</f>
        <v>48.67</v>
      </c>
      <c r="I560" s="34">
        <f t="shared" si="16"/>
        <v>60.799999999999798</v>
      </c>
      <c r="K560" s="34">
        <f t="shared" si="17"/>
        <v>60.799999999999798</v>
      </c>
    </row>
    <row r="561" spans="2:11" x14ac:dyDescent="0.25">
      <c r="B561" s="34">
        <v>60.8999999999998</v>
      </c>
      <c r="C561" s="35">
        <f>ROUNDUP(('Calculation Sheet'!$D$9)^2*('Calculation Sheet'!$D$10*10^-6)/(2*10^-3*B561),2)</f>
        <v>14.31</v>
      </c>
      <c r="D56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61" s="34">
        <f>ROUNDUP(('Calculation Sheet'!$D$9*'Calculation Sheet'!$D$17*(0.5-('Calculation Sheet'!$D$18/'Calculation Sheet'!$D$9)+(0.5*(('Calculation Sheet'!$D$18^2)/('Calculation Sheet'!$D$9^2))))),2)</f>
        <v>1.84</v>
      </c>
      <c r="F561" s="34">
        <f>ROUNDUP(('Calculation Sheet'!$D$19*(LN('Calculation Sheet'!$D$9/'Calculation Sheet'!$D$20)-1+('Calculation Sheet'!$D$20/'Calculation Sheet'!$D$9))),2)</f>
        <v>3.53</v>
      </c>
      <c r="G561" s="36">
        <f>C561+IF(AND('Calculation Sheet'!$D$13="NO",OR('Calculation Sheet'!$D$14="Constant Resistance", 'Calculation Sheet'!$D$14="Constant Resistance + Current",'Calculation Sheet'!$D$14="Constant Resistance + Power", 'Calculation Sheet'!$D$14="Constant Resistance + Current + Power")),D561,0)+IF(AND('Calculation Sheet'!$D$13="NO",OR('Calculation Sheet'!$D$14="Constant Current", 'Calculation Sheet'!$D$14="Constant Resistance + Current",'Calculation Sheet'!$D$14="Constant Current + Power", 'Calculation Sheet'!$D$14="Constant Resistance + Current + Power")),E561,0)+IF(AND('Calculation Sheet'!$D$13="NO",OR('Calculation Sheet'!$D$14="Constant Power", 'Calculation Sheet'!$D$14="Constant Resistance + Power",'Calculation Sheet'!$D$14="Constant Current + Power", 'Calculation Sheet'!$D$14="Constant Resistance + Current + Power")),F561,0)</f>
        <v>14.31</v>
      </c>
      <c r="H561" s="34">
        <f>ROUND((12*'Calculation Sheet'!$D$24/(SQRT('SOA Verification'!B561*10^-3))),2)</f>
        <v>48.63</v>
      </c>
      <c r="I561" s="34">
        <f t="shared" si="16"/>
        <v>60.8999999999998</v>
      </c>
      <c r="K561" s="34">
        <f t="shared" si="17"/>
        <v>60.8999999999998</v>
      </c>
    </row>
    <row r="562" spans="2:11" x14ac:dyDescent="0.25">
      <c r="B562" s="34">
        <v>60.999999999999801</v>
      </c>
      <c r="C562" s="35">
        <f>ROUNDUP(('Calculation Sheet'!$D$9)^2*('Calculation Sheet'!$D$10*10^-6)/(2*10^-3*B562),2)</f>
        <v>14.29</v>
      </c>
      <c r="D56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62" s="34">
        <f>ROUNDUP(('Calculation Sheet'!$D$9*'Calculation Sheet'!$D$17*(0.5-('Calculation Sheet'!$D$18/'Calculation Sheet'!$D$9)+(0.5*(('Calculation Sheet'!$D$18^2)/('Calculation Sheet'!$D$9^2))))),2)</f>
        <v>1.84</v>
      </c>
      <c r="F562" s="34">
        <f>ROUNDUP(('Calculation Sheet'!$D$19*(LN('Calculation Sheet'!$D$9/'Calculation Sheet'!$D$20)-1+('Calculation Sheet'!$D$20/'Calculation Sheet'!$D$9))),2)</f>
        <v>3.53</v>
      </c>
      <c r="G562" s="36">
        <f>C562+IF(AND('Calculation Sheet'!$D$13="NO",OR('Calculation Sheet'!$D$14="Constant Resistance", 'Calculation Sheet'!$D$14="Constant Resistance + Current",'Calculation Sheet'!$D$14="Constant Resistance + Power", 'Calculation Sheet'!$D$14="Constant Resistance + Current + Power")),D562,0)+IF(AND('Calculation Sheet'!$D$13="NO",OR('Calculation Sheet'!$D$14="Constant Current", 'Calculation Sheet'!$D$14="Constant Resistance + Current",'Calculation Sheet'!$D$14="Constant Current + Power", 'Calculation Sheet'!$D$14="Constant Resistance + Current + Power")),E562,0)+IF(AND('Calculation Sheet'!$D$13="NO",OR('Calculation Sheet'!$D$14="Constant Power", 'Calculation Sheet'!$D$14="Constant Resistance + Power",'Calculation Sheet'!$D$14="Constant Current + Power", 'Calculation Sheet'!$D$14="Constant Resistance + Current + Power")),F562,0)</f>
        <v>14.29</v>
      </c>
      <c r="H562" s="34">
        <f>ROUND((12*'Calculation Sheet'!$D$24/(SQRT('SOA Verification'!B562*10^-3))),2)</f>
        <v>48.59</v>
      </c>
      <c r="I562" s="34">
        <f t="shared" si="16"/>
        <v>60.999999999999801</v>
      </c>
      <c r="K562" s="34">
        <f t="shared" si="17"/>
        <v>60.999999999999801</v>
      </c>
    </row>
    <row r="563" spans="2:11" x14ac:dyDescent="0.25">
      <c r="B563" s="34">
        <v>61.099999999999802</v>
      </c>
      <c r="C563" s="35">
        <f>ROUNDUP(('Calculation Sheet'!$D$9)^2*('Calculation Sheet'!$D$10*10^-6)/(2*10^-3*B563),2)</f>
        <v>14.26</v>
      </c>
      <c r="D56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63" s="34">
        <f>ROUNDUP(('Calculation Sheet'!$D$9*'Calculation Sheet'!$D$17*(0.5-('Calculation Sheet'!$D$18/'Calculation Sheet'!$D$9)+(0.5*(('Calculation Sheet'!$D$18^2)/('Calculation Sheet'!$D$9^2))))),2)</f>
        <v>1.84</v>
      </c>
      <c r="F563" s="34">
        <f>ROUNDUP(('Calculation Sheet'!$D$19*(LN('Calculation Sheet'!$D$9/'Calculation Sheet'!$D$20)-1+('Calculation Sheet'!$D$20/'Calculation Sheet'!$D$9))),2)</f>
        <v>3.53</v>
      </c>
      <c r="G563" s="36">
        <f>C563+IF(AND('Calculation Sheet'!$D$13="NO",OR('Calculation Sheet'!$D$14="Constant Resistance", 'Calculation Sheet'!$D$14="Constant Resistance + Current",'Calculation Sheet'!$D$14="Constant Resistance + Power", 'Calculation Sheet'!$D$14="Constant Resistance + Current + Power")),D563,0)+IF(AND('Calculation Sheet'!$D$13="NO",OR('Calculation Sheet'!$D$14="Constant Current", 'Calculation Sheet'!$D$14="Constant Resistance + Current",'Calculation Sheet'!$D$14="Constant Current + Power", 'Calculation Sheet'!$D$14="Constant Resistance + Current + Power")),E563,0)+IF(AND('Calculation Sheet'!$D$13="NO",OR('Calculation Sheet'!$D$14="Constant Power", 'Calculation Sheet'!$D$14="Constant Resistance + Power",'Calculation Sheet'!$D$14="Constant Current + Power", 'Calculation Sheet'!$D$14="Constant Resistance + Current + Power")),F563,0)</f>
        <v>14.26</v>
      </c>
      <c r="H563" s="34">
        <f>ROUND((12*'Calculation Sheet'!$D$24/(SQRT('SOA Verification'!B563*10^-3))),2)</f>
        <v>48.55</v>
      </c>
      <c r="I563" s="34">
        <f t="shared" si="16"/>
        <v>61.099999999999802</v>
      </c>
      <c r="K563" s="34">
        <f t="shared" si="17"/>
        <v>61.099999999999802</v>
      </c>
    </row>
    <row r="564" spans="2:11" x14ac:dyDescent="0.25">
      <c r="B564" s="34">
        <v>61.199999999999797</v>
      </c>
      <c r="C564" s="35">
        <f>ROUNDUP(('Calculation Sheet'!$D$9)^2*('Calculation Sheet'!$D$10*10^-6)/(2*10^-3*B564),2)</f>
        <v>14.24</v>
      </c>
      <c r="D56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64" s="34">
        <f>ROUNDUP(('Calculation Sheet'!$D$9*'Calculation Sheet'!$D$17*(0.5-('Calculation Sheet'!$D$18/'Calculation Sheet'!$D$9)+(0.5*(('Calculation Sheet'!$D$18^2)/('Calculation Sheet'!$D$9^2))))),2)</f>
        <v>1.84</v>
      </c>
      <c r="F564" s="34">
        <f>ROUNDUP(('Calculation Sheet'!$D$19*(LN('Calculation Sheet'!$D$9/'Calculation Sheet'!$D$20)-1+('Calculation Sheet'!$D$20/'Calculation Sheet'!$D$9))),2)</f>
        <v>3.53</v>
      </c>
      <c r="G564" s="36">
        <f>C564+IF(AND('Calculation Sheet'!$D$13="NO",OR('Calculation Sheet'!$D$14="Constant Resistance", 'Calculation Sheet'!$D$14="Constant Resistance + Current",'Calculation Sheet'!$D$14="Constant Resistance + Power", 'Calculation Sheet'!$D$14="Constant Resistance + Current + Power")),D564,0)+IF(AND('Calculation Sheet'!$D$13="NO",OR('Calculation Sheet'!$D$14="Constant Current", 'Calculation Sheet'!$D$14="Constant Resistance + Current",'Calculation Sheet'!$D$14="Constant Current + Power", 'Calculation Sheet'!$D$14="Constant Resistance + Current + Power")),E564,0)+IF(AND('Calculation Sheet'!$D$13="NO",OR('Calculation Sheet'!$D$14="Constant Power", 'Calculation Sheet'!$D$14="Constant Resistance + Power",'Calculation Sheet'!$D$14="Constant Current + Power", 'Calculation Sheet'!$D$14="Constant Resistance + Current + Power")),F564,0)</f>
        <v>14.24</v>
      </c>
      <c r="H564" s="34">
        <f>ROUND((12*'Calculation Sheet'!$D$24/(SQRT('SOA Verification'!B564*10^-3))),2)</f>
        <v>48.51</v>
      </c>
      <c r="I564" s="34">
        <f t="shared" si="16"/>
        <v>61.199999999999797</v>
      </c>
      <c r="K564" s="34">
        <f t="shared" si="17"/>
        <v>61.199999999999797</v>
      </c>
    </row>
    <row r="565" spans="2:11" x14ac:dyDescent="0.25">
      <c r="B565" s="34">
        <v>61.299999999999798</v>
      </c>
      <c r="C565" s="35">
        <f>ROUNDUP(('Calculation Sheet'!$D$9)^2*('Calculation Sheet'!$D$10*10^-6)/(2*10^-3*B565),2)</f>
        <v>14.22</v>
      </c>
      <c r="D56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65" s="34">
        <f>ROUNDUP(('Calculation Sheet'!$D$9*'Calculation Sheet'!$D$17*(0.5-('Calculation Sheet'!$D$18/'Calculation Sheet'!$D$9)+(0.5*(('Calculation Sheet'!$D$18^2)/('Calculation Sheet'!$D$9^2))))),2)</f>
        <v>1.84</v>
      </c>
      <c r="F565" s="34">
        <f>ROUNDUP(('Calculation Sheet'!$D$19*(LN('Calculation Sheet'!$D$9/'Calculation Sheet'!$D$20)-1+('Calculation Sheet'!$D$20/'Calculation Sheet'!$D$9))),2)</f>
        <v>3.53</v>
      </c>
      <c r="G565" s="36">
        <f>C565+IF(AND('Calculation Sheet'!$D$13="NO",OR('Calculation Sheet'!$D$14="Constant Resistance", 'Calculation Sheet'!$D$14="Constant Resistance + Current",'Calculation Sheet'!$D$14="Constant Resistance + Power", 'Calculation Sheet'!$D$14="Constant Resistance + Current + Power")),D565,0)+IF(AND('Calculation Sheet'!$D$13="NO",OR('Calculation Sheet'!$D$14="Constant Current", 'Calculation Sheet'!$D$14="Constant Resistance + Current",'Calculation Sheet'!$D$14="Constant Current + Power", 'Calculation Sheet'!$D$14="Constant Resistance + Current + Power")),E565,0)+IF(AND('Calculation Sheet'!$D$13="NO",OR('Calculation Sheet'!$D$14="Constant Power", 'Calculation Sheet'!$D$14="Constant Resistance + Power",'Calculation Sheet'!$D$14="Constant Current + Power", 'Calculation Sheet'!$D$14="Constant Resistance + Current + Power")),F565,0)</f>
        <v>14.22</v>
      </c>
      <c r="H565" s="34">
        <f>ROUND((12*'Calculation Sheet'!$D$24/(SQRT('SOA Verification'!B565*10^-3))),2)</f>
        <v>48.47</v>
      </c>
      <c r="I565" s="34">
        <f t="shared" si="16"/>
        <v>61.299999999999798</v>
      </c>
      <c r="K565" s="34">
        <f t="shared" si="17"/>
        <v>61.299999999999798</v>
      </c>
    </row>
    <row r="566" spans="2:11" x14ac:dyDescent="0.25">
      <c r="B566" s="34">
        <v>61.3999999999998</v>
      </c>
      <c r="C566" s="35">
        <f>ROUNDUP(('Calculation Sheet'!$D$9)^2*('Calculation Sheet'!$D$10*10^-6)/(2*10^-3*B566),2)</f>
        <v>14.19</v>
      </c>
      <c r="D56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66" s="34">
        <f>ROUNDUP(('Calculation Sheet'!$D$9*'Calculation Sheet'!$D$17*(0.5-('Calculation Sheet'!$D$18/'Calculation Sheet'!$D$9)+(0.5*(('Calculation Sheet'!$D$18^2)/('Calculation Sheet'!$D$9^2))))),2)</f>
        <v>1.84</v>
      </c>
      <c r="F566" s="34">
        <f>ROUNDUP(('Calculation Sheet'!$D$19*(LN('Calculation Sheet'!$D$9/'Calculation Sheet'!$D$20)-1+('Calculation Sheet'!$D$20/'Calculation Sheet'!$D$9))),2)</f>
        <v>3.53</v>
      </c>
      <c r="G566" s="36">
        <f>C566+IF(AND('Calculation Sheet'!$D$13="NO",OR('Calculation Sheet'!$D$14="Constant Resistance", 'Calculation Sheet'!$D$14="Constant Resistance + Current",'Calculation Sheet'!$D$14="Constant Resistance + Power", 'Calculation Sheet'!$D$14="Constant Resistance + Current + Power")),D566,0)+IF(AND('Calculation Sheet'!$D$13="NO",OR('Calculation Sheet'!$D$14="Constant Current", 'Calculation Sheet'!$D$14="Constant Resistance + Current",'Calculation Sheet'!$D$14="Constant Current + Power", 'Calculation Sheet'!$D$14="Constant Resistance + Current + Power")),E566,0)+IF(AND('Calculation Sheet'!$D$13="NO",OR('Calculation Sheet'!$D$14="Constant Power", 'Calculation Sheet'!$D$14="Constant Resistance + Power",'Calculation Sheet'!$D$14="Constant Current + Power", 'Calculation Sheet'!$D$14="Constant Resistance + Current + Power")),F566,0)</f>
        <v>14.19</v>
      </c>
      <c r="H566" s="34">
        <f>ROUND((12*'Calculation Sheet'!$D$24/(SQRT('SOA Verification'!B566*10^-3))),2)</f>
        <v>48.43</v>
      </c>
      <c r="I566" s="34">
        <f t="shared" si="16"/>
        <v>61.3999999999998</v>
      </c>
      <c r="K566" s="34">
        <f t="shared" si="17"/>
        <v>61.3999999999998</v>
      </c>
    </row>
    <row r="567" spans="2:11" x14ac:dyDescent="0.25">
      <c r="B567" s="34">
        <v>61.499999999999801</v>
      </c>
      <c r="C567" s="35">
        <f>ROUNDUP(('Calculation Sheet'!$D$9)^2*('Calculation Sheet'!$D$10*10^-6)/(2*10^-3*B567),2)</f>
        <v>14.17</v>
      </c>
      <c r="D56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67" s="34">
        <f>ROUNDUP(('Calculation Sheet'!$D$9*'Calculation Sheet'!$D$17*(0.5-('Calculation Sheet'!$D$18/'Calculation Sheet'!$D$9)+(0.5*(('Calculation Sheet'!$D$18^2)/('Calculation Sheet'!$D$9^2))))),2)</f>
        <v>1.84</v>
      </c>
      <c r="F567" s="34">
        <f>ROUNDUP(('Calculation Sheet'!$D$19*(LN('Calculation Sheet'!$D$9/'Calculation Sheet'!$D$20)-1+('Calculation Sheet'!$D$20/'Calculation Sheet'!$D$9))),2)</f>
        <v>3.53</v>
      </c>
      <c r="G567" s="36">
        <f>C567+IF(AND('Calculation Sheet'!$D$13="NO",OR('Calculation Sheet'!$D$14="Constant Resistance", 'Calculation Sheet'!$D$14="Constant Resistance + Current",'Calculation Sheet'!$D$14="Constant Resistance + Power", 'Calculation Sheet'!$D$14="Constant Resistance + Current + Power")),D567,0)+IF(AND('Calculation Sheet'!$D$13="NO",OR('Calculation Sheet'!$D$14="Constant Current", 'Calculation Sheet'!$D$14="Constant Resistance + Current",'Calculation Sheet'!$D$14="Constant Current + Power", 'Calculation Sheet'!$D$14="Constant Resistance + Current + Power")),E567,0)+IF(AND('Calculation Sheet'!$D$13="NO",OR('Calculation Sheet'!$D$14="Constant Power", 'Calculation Sheet'!$D$14="Constant Resistance + Power",'Calculation Sheet'!$D$14="Constant Current + Power", 'Calculation Sheet'!$D$14="Constant Resistance + Current + Power")),F567,0)</f>
        <v>14.17</v>
      </c>
      <c r="H567" s="34">
        <f>ROUND((12*'Calculation Sheet'!$D$24/(SQRT('SOA Verification'!B567*10^-3))),2)</f>
        <v>48.39</v>
      </c>
      <c r="I567" s="34">
        <f t="shared" si="16"/>
        <v>61.499999999999801</v>
      </c>
      <c r="K567" s="34">
        <f t="shared" si="17"/>
        <v>61.499999999999801</v>
      </c>
    </row>
    <row r="568" spans="2:11" x14ac:dyDescent="0.25">
      <c r="B568" s="34">
        <v>61.599999999999802</v>
      </c>
      <c r="C568" s="35">
        <f>ROUNDUP(('Calculation Sheet'!$D$9)^2*('Calculation Sheet'!$D$10*10^-6)/(2*10^-3*B568),2)</f>
        <v>14.15</v>
      </c>
      <c r="D56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68" s="34">
        <f>ROUNDUP(('Calculation Sheet'!$D$9*'Calculation Sheet'!$D$17*(0.5-('Calculation Sheet'!$D$18/'Calculation Sheet'!$D$9)+(0.5*(('Calculation Sheet'!$D$18^2)/('Calculation Sheet'!$D$9^2))))),2)</f>
        <v>1.84</v>
      </c>
      <c r="F568" s="34">
        <f>ROUNDUP(('Calculation Sheet'!$D$19*(LN('Calculation Sheet'!$D$9/'Calculation Sheet'!$D$20)-1+('Calculation Sheet'!$D$20/'Calculation Sheet'!$D$9))),2)</f>
        <v>3.53</v>
      </c>
      <c r="G568" s="36">
        <f>C568+IF(AND('Calculation Sheet'!$D$13="NO",OR('Calculation Sheet'!$D$14="Constant Resistance", 'Calculation Sheet'!$D$14="Constant Resistance + Current",'Calculation Sheet'!$D$14="Constant Resistance + Power", 'Calculation Sheet'!$D$14="Constant Resistance + Current + Power")),D568,0)+IF(AND('Calculation Sheet'!$D$13="NO",OR('Calculation Sheet'!$D$14="Constant Current", 'Calculation Sheet'!$D$14="Constant Resistance + Current",'Calculation Sheet'!$D$14="Constant Current + Power", 'Calculation Sheet'!$D$14="Constant Resistance + Current + Power")),E568,0)+IF(AND('Calculation Sheet'!$D$13="NO",OR('Calculation Sheet'!$D$14="Constant Power", 'Calculation Sheet'!$D$14="Constant Resistance + Power",'Calculation Sheet'!$D$14="Constant Current + Power", 'Calculation Sheet'!$D$14="Constant Resistance + Current + Power")),F568,0)</f>
        <v>14.15</v>
      </c>
      <c r="H568" s="34">
        <f>ROUND((12*'Calculation Sheet'!$D$24/(SQRT('SOA Verification'!B568*10^-3))),2)</f>
        <v>48.35</v>
      </c>
      <c r="I568" s="34">
        <f t="shared" si="16"/>
        <v>61.599999999999802</v>
      </c>
      <c r="K568" s="34">
        <f t="shared" si="17"/>
        <v>61.599999999999802</v>
      </c>
    </row>
    <row r="569" spans="2:11" x14ac:dyDescent="0.25">
      <c r="B569" s="34">
        <v>61.699999999999797</v>
      </c>
      <c r="C569" s="35">
        <f>ROUNDUP(('Calculation Sheet'!$D$9)^2*('Calculation Sheet'!$D$10*10^-6)/(2*10^-3*B569),2)</f>
        <v>14.12</v>
      </c>
      <c r="D56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69" s="34">
        <f>ROUNDUP(('Calculation Sheet'!$D$9*'Calculation Sheet'!$D$17*(0.5-('Calculation Sheet'!$D$18/'Calculation Sheet'!$D$9)+(0.5*(('Calculation Sheet'!$D$18^2)/('Calculation Sheet'!$D$9^2))))),2)</f>
        <v>1.84</v>
      </c>
      <c r="F569" s="34">
        <f>ROUNDUP(('Calculation Sheet'!$D$19*(LN('Calculation Sheet'!$D$9/'Calculation Sheet'!$D$20)-1+('Calculation Sheet'!$D$20/'Calculation Sheet'!$D$9))),2)</f>
        <v>3.53</v>
      </c>
      <c r="G569" s="36">
        <f>C569+IF(AND('Calculation Sheet'!$D$13="NO",OR('Calculation Sheet'!$D$14="Constant Resistance", 'Calculation Sheet'!$D$14="Constant Resistance + Current",'Calculation Sheet'!$D$14="Constant Resistance + Power", 'Calculation Sheet'!$D$14="Constant Resistance + Current + Power")),D569,0)+IF(AND('Calculation Sheet'!$D$13="NO",OR('Calculation Sheet'!$D$14="Constant Current", 'Calculation Sheet'!$D$14="Constant Resistance + Current",'Calculation Sheet'!$D$14="Constant Current + Power", 'Calculation Sheet'!$D$14="Constant Resistance + Current + Power")),E569,0)+IF(AND('Calculation Sheet'!$D$13="NO",OR('Calculation Sheet'!$D$14="Constant Power", 'Calculation Sheet'!$D$14="Constant Resistance + Power",'Calculation Sheet'!$D$14="Constant Current + Power", 'Calculation Sheet'!$D$14="Constant Resistance + Current + Power")),F569,0)</f>
        <v>14.12</v>
      </c>
      <c r="H569" s="34">
        <f>ROUND((12*'Calculation Sheet'!$D$24/(SQRT('SOA Verification'!B569*10^-3))),2)</f>
        <v>48.31</v>
      </c>
      <c r="I569" s="34">
        <f t="shared" si="16"/>
        <v>61.699999999999797</v>
      </c>
      <c r="K569" s="34">
        <f t="shared" si="17"/>
        <v>61.699999999999797</v>
      </c>
    </row>
    <row r="570" spans="2:11" x14ac:dyDescent="0.25">
      <c r="B570" s="34">
        <v>61.799999999999798</v>
      </c>
      <c r="C570" s="35">
        <f>ROUNDUP(('Calculation Sheet'!$D$9)^2*('Calculation Sheet'!$D$10*10^-6)/(2*10^-3*B570),2)</f>
        <v>14.1</v>
      </c>
      <c r="D57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70" s="34">
        <f>ROUNDUP(('Calculation Sheet'!$D$9*'Calculation Sheet'!$D$17*(0.5-('Calculation Sheet'!$D$18/'Calculation Sheet'!$D$9)+(0.5*(('Calculation Sheet'!$D$18^2)/('Calculation Sheet'!$D$9^2))))),2)</f>
        <v>1.84</v>
      </c>
      <c r="F570" s="34">
        <f>ROUNDUP(('Calculation Sheet'!$D$19*(LN('Calculation Sheet'!$D$9/'Calculation Sheet'!$D$20)-1+('Calculation Sheet'!$D$20/'Calculation Sheet'!$D$9))),2)</f>
        <v>3.53</v>
      </c>
      <c r="G570" s="36">
        <f>C570+IF(AND('Calculation Sheet'!$D$13="NO",OR('Calculation Sheet'!$D$14="Constant Resistance", 'Calculation Sheet'!$D$14="Constant Resistance + Current",'Calculation Sheet'!$D$14="Constant Resistance + Power", 'Calculation Sheet'!$D$14="Constant Resistance + Current + Power")),D570,0)+IF(AND('Calculation Sheet'!$D$13="NO",OR('Calculation Sheet'!$D$14="Constant Current", 'Calculation Sheet'!$D$14="Constant Resistance + Current",'Calculation Sheet'!$D$14="Constant Current + Power", 'Calculation Sheet'!$D$14="Constant Resistance + Current + Power")),E570,0)+IF(AND('Calculation Sheet'!$D$13="NO",OR('Calculation Sheet'!$D$14="Constant Power", 'Calculation Sheet'!$D$14="Constant Resistance + Power",'Calculation Sheet'!$D$14="Constant Current + Power", 'Calculation Sheet'!$D$14="Constant Resistance + Current + Power")),F570,0)</f>
        <v>14.1</v>
      </c>
      <c r="H570" s="34">
        <f>ROUND((12*'Calculation Sheet'!$D$24/(SQRT('SOA Verification'!B570*10^-3))),2)</f>
        <v>48.27</v>
      </c>
      <c r="I570" s="34">
        <f t="shared" si="16"/>
        <v>61.799999999999798</v>
      </c>
      <c r="K570" s="34">
        <f t="shared" si="17"/>
        <v>61.799999999999798</v>
      </c>
    </row>
    <row r="571" spans="2:11" x14ac:dyDescent="0.25">
      <c r="B571" s="34">
        <v>61.8999999999998</v>
      </c>
      <c r="C571" s="35">
        <f>ROUNDUP(('Calculation Sheet'!$D$9)^2*('Calculation Sheet'!$D$10*10^-6)/(2*10^-3*B571),2)</f>
        <v>14.08</v>
      </c>
      <c r="D57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71" s="34">
        <f>ROUNDUP(('Calculation Sheet'!$D$9*'Calculation Sheet'!$D$17*(0.5-('Calculation Sheet'!$D$18/'Calculation Sheet'!$D$9)+(0.5*(('Calculation Sheet'!$D$18^2)/('Calculation Sheet'!$D$9^2))))),2)</f>
        <v>1.84</v>
      </c>
      <c r="F571" s="34">
        <f>ROUNDUP(('Calculation Sheet'!$D$19*(LN('Calculation Sheet'!$D$9/'Calculation Sheet'!$D$20)-1+('Calculation Sheet'!$D$20/'Calculation Sheet'!$D$9))),2)</f>
        <v>3.53</v>
      </c>
      <c r="G571" s="36">
        <f>C571+IF(AND('Calculation Sheet'!$D$13="NO",OR('Calculation Sheet'!$D$14="Constant Resistance", 'Calculation Sheet'!$D$14="Constant Resistance + Current",'Calculation Sheet'!$D$14="Constant Resistance + Power", 'Calculation Sheet'!$D$14="Constant Resistance + Current + Power")),D571,0)+IF(AND('Calculation Sheet'!$D$13="NO",OR('Calculation Sheet'!$D$14="Constant Current", 'Calculation Sheet'!$D$14="Constant Resistance + Current",'Calculation Sheet'!$D$14="Constant Current + Power", 'Calculation Sheet'!$D$14="Constant Resistance + Current + Power")),E571,0)+IF(AND('Calculation Sheet'!$D$13="NO",OR('Calculation Sheet'!$D$14="Constant Power", 'Calculation Sheet'!$D$14="Constant Resistance + Power",'Calculation Sheet'!$D$14="Constant Current + Power", 'Calculation Sheet'!$D$14="Constant Resistance + Current + Power")),F571,0)</f>
        <v>14.08</v>
      </c>
      <c r="H571" s="34">
        <f>ROUND((12*'Calculation Sheet'!$D$24/(SQRT('SOA Verification'!B571*10^-3))),2)</f>
        <v>48.23</v>
      </c>
      <c r="I571" s="34">
        <f t="shared" si="16"/>
        <v>61.8999999999998</v>
      </c>
      <c r="K571" s="34">
        <f t="shared" si="17"/>
        <v>61.8999999999998</v>
      </c>
    </row>
    <row r="572" spans="2:11" x14ac:dyDescent="0.25">
      <c r="B572" s="34">
        <v>61.999999999999801</v>
      </c>
      <c r="C572" s="35">
        <f>ROUNDUP(('Calculation Sheet'!$D$9)^2*('Calculation Sheet'!$D$10*10^-6)/(2*10^-3*B572),2)</f>
        <v>14.06</v>
      </c>
      <c r="D57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72" s="34">
        <f>ROUNDUP(('Calculation Sheet'!$D$9*'Calculation Sheet'!$D$17*(0.5-('Calculation Sheet'!$D$18/'Calculation Sheet'!$D$9)+(0.5*(('Calculation Sheet'!$D$18^2)/('Calculation Sheet'!$D$9^2))))),2)</f>
        <v>1.84</v>
      </c>
      <c r="F572" s="34">
        <f>ROUNDUP(('Calculation Sheet'!$D$19*(LN('Calculation Sheet'!$D$9/'Calculation Sheet'!$D$20)-1+('Calculation Sheet'!$D$20/'Calculation Sheet'!$D$9))),2)</f>
        <v>3.53</v>
      </c>
      <c r="G572" s="36">
        <f>C572+IF(AND('Calculation Sheet'!$D$13="NO",OR('Calculation Sheet'!$D$14="Constant Resistance", 'Calculation Sheet'!$D$14="Constant Resistance + Current",'Calculation Sheet'!$D$14="Constant Resistance + Power", 'Calculation Sheet'!$D$14="Constant Resistance + Current + Power")),D572,0)+IF(AND('Calculation Sheet'!$D$13="NO",OR('Calculation Sheet'!$D$14="Constant Current", 'Calculation Sheet'!$D$14="Constant Resistance + Current",'Calculation Sheet'!$D$14="Constant Current + Power", 'Calculation Sheet'!$D$14="Constant Resistance + Current + Power")),E572,0)+IF(AND('Calculation Sheet'!$D$13="NO",OR('Calculation Sheet'!$D$14="Constant Power", 'Calculation Sheet'!$D$14="Constant Resistance + Power",'Calculation Sheet'!$D$14="Constant Current + Power", 'Calculation Sheet'!$D$14="Constant Resistance + Current + Power")),F572,0)</f>
        <v>14.06</v>
      </c>
      <c r="H572" s="34">
        <f>ROUND((12*'Calculation Sheet'!$D$24/(SQRT('SOA Verification'!B572*10^-3))),2)</f>
        <v>48.19</v>
      </c>
      <c r="I572" s="34">
        <f t="shared" si="16"/>
        <v>61.999999999999801</v>
      </c>
      <c r="K572" s="34">
        <f t="shared" si="17"/>
        <v>61.999999999999801</v>
      </c>
    </row>
    <row r="573" spans="2:11" x14ac:dyDescent="0.25">
      <c r="B573" s="34">
        <v>62.099999999999802</v>
      </c>
      <c r="C573" s="35">
        <f>ROUNDUP(('Calculation Sheet'!$D$9)^2*('Calculation Sheet'!$D$10*10^-6)/(2*10^-3*B573),2)</f>
        <v>14.03</v>
      </c>
      <c r="D57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73" s="34">
        <f>ROUNDUP(('Calculation Sheet'!$D$9*'Calculation Sheet'!$D$17*(0.5-('Calculation Sheet'!$D$18/'Calculation Sheet'!$D$9)+(0.5*(('Calculation Sheet'!$D$18^2)/('Calculation Sheet'!$D$9^2))))),2)</f>
        <v>1.84</v>
      </c>
      <c r="F573" s="34">
        <f>ROUNDUP(('Calculation Sheet'!$D$19*(LN('Calculation Sheet'!$D$9/'Calculation Sheet'!$D$20)-1+('Calculation Sheet'!$D$20/'Calculation Sheet'!$D$9))),2)</f>
        <v>3.53</v>
      </c>
      <c r="G573" s="36">
        <f>C573+IF(AND('Calculation Sheet'!$D$13="NO",OR('Calculation Sheet'!$D$14="Constant Resistance", 'Calculation Sheet'!$D$14="Constant Resistance + Current",'Calculation Sheet'!$D$14="Constant Resistance + Power", 'Calculation Sheet'!$D$14="Constant Resistance + Current + Power")),D573,0)+IF(AND('Calculation Sheet'!$D$13="NO",OR('Calculation Sheet'!$D$14="Constant Current", 'Calculation Sheet'!$D$14="Constant Resistance + Current",'Calculation Sheet'!$D$14="Constant Current + Power", 'Calculation Sheet'!$D$14="Constant Resistance + Current + Power")),E573,0)+IF(AND('Calculation Sheet'!$D$13="NO",OR('Calculation Sheet'!$D$14="Constant Power", 'Calculation Sheet'!$D$14="Constant Resistance + Power",'Calculation Sheet'!$D$14="Constant Current + Power", 'Calculation Sheet'!$D$14="Constant Resistance + Current + Power")),F573,0)</f>
        <v>14.03</v>
      </c>
      <c r="H573" s="34">
        <f>ROUND((12*'Calculation Sheet'!$D$24/(SQRT('SOA Verification'!B573*10^-3))),2)</f>
        <v>48.15</v>
      </c>
      <c r="I573" s="34">
        <f t="shared" si="16"/>
        <v>62.099999999999802</v>
      </c>
      <c r="K573" s="34">
        <f t="shared" si="17"/>
        <v>62.099999999999802</v>
      </c>
    </row>
    <row r="574" spans="2:11" x14ac:dyDescent="0.25">
      <c r="B574" s="34">
        <v>62.199999999999797</v>
      </c>
      <c r="C574" s="35">
        <f>ROUNDUP(('Calculation Sheet'!$D$9)^2*('Calculation Sheet'!$D$10*10^-6)/(2*10^-3*B574),2)</f>
        <v>14.01</v>
      </c>
      <c r="D57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74" s="34">
        <f>ROUNDUP(('Calculation Sheet'!$D$9*'Calculation Sheet'!$D$17*(0.5-('Calculation Sheet'!$D$18/'Calculation Sheet'!$D$9)+(0.5*(('Calculation Sheet'!$D$18^2)/('Calculation Sheet'!$D$9^2))))),2)</f>
        <v>1.84</v>
      </c>
      <c r="F574" s="34">
        <f>ROUNDUP(('Calculation Sheet'!$D$19*(LN('Calculation Sheet'!$D$9/'Calculation Sheet'!$D$20)-1+('Calculation Sheet'!$D$20/'Calculation Sheet'!$D$9))),2)</f>
        <v>3.53</v>
      </c>
      <c r="G574" s="36">
        <f>C574+IF(AND('Calculation Sheet'!$D$13="NO",OR('Calculation Sheet'!$D$14="Constant Resistance", 'Calculation Sheet'!$D$14="Constant Resistance + Current",'Calculation Sheet'!$D$14="Constant Resistance + Power", 'Calculation Sheet'!$D$14="Constant Resistance + Current + Power")),D574,0)+IF(AND('Calculation Sheet'!$D$13="NO",OR('Calculation Sheet'!$D$14="Constant Current", 'Calculation Sheet'!$D$14="Constant Resistance + Current",'Calculation Sheet'!$D$14="Constant Current + Power", 'Calculation Sheet'!$D$14="Constant Resistance + Current + Power")),E574,0)+IF(AND('Calculation Sheet'!$D$13="NO",OR('Calculation Sheet'!$D$14="Constant Power", 'Calculation Sheet'!$D$14="Constant Resistance + Power",'Calculation Sheet'!$D$14="Constant Current + Power", 'Calculation Sheet'!$D$14="Constant Resistance + Current + Power")),F574,0)</f>
        <v>14.01</v>
      </c>
      <c r="H574" s="34">
        <f>ROUND((12*'Calculation Sheet'!$D$24/(SQRT('SOA Verification'!B574*10^-3))),2)</f>
        <v>48.12</v>
      </c>
      <c r="I574" s="34">
        <f t="shared" si="16"/>
        <v>62.199999999999797</v>
      </c>
      <c r="K574" s="34">
        <f t="shared" si="17"/>
        <v>62.199999999999797</v>
      </c>
    </row>
    <row r="575" spans="2:11" x14ac:dyDescent="0.25">
      <c r="B575" s="34">
        <v>62.299999999999798</v>
      </c>
      <c r="C575" s="35">
        <f>ROUNDUP(('Calculation Sheet'!$D$9)^2*('Calculation Sheet'!$D$10*10^-6)/(2*10^-3*B575),2)</f>
        <v>13.99</v>
      </c>
      <c r="D57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75" s="34">
        <f>ROUNDUP(('Calculation Sheet'!$D$9*'Calculation Sheet'!$D$17*(0.5-('Calculation Sheet'!$D$18/'Calculation Sheet'!$D$9)+(0.5*(('Calculation Sheet'!$D$18^2)/('Calculation Sheet'!$D$9^2))))),2)</f>
        <v>1.84</v>
      </c>
      <c r="F575" s="34">
        <f>ROUNDUP(('Calculation Sheet'!$D$19*(LN('Calculation Sheet'!$D$9/'Calculation Sheet'!$D$20)-1+('Calculation Sheet'!$D$20/'Calculation Sheet'!$D$9))),2)</f>
        <v>3.53</v>
      </c>
      <c r="G575" s="36">
        <f>C575+IF(AND('Calculation Sheet'!$D$13="NO",OR('Calculation Sheet'!$D$14="Constant Resistance", 'Calculation Sheet'!$D$14="Constant Resistance + Current",'Calculation Sheet'!$D$14="Constant Resistance + Power", 'Calculation Sheet'!$D$14="Constant Resistance + Current + Power")),D575,0)+IF(AND('Calculation Sheet'!$D$13="NO",OR('Calculation Sheet'!$D$14="Constant Current", 'Calculation Sheet'!$D$14="Constant Resistance + Current",'Calculation Sheet'!$D$14="Constant Current + Power", 'Calculation Sheet'!$D$14="Constant Resistance + Current + Power")),E575,0)+IF(AND('Calculation Sheet'!$D$13="NO",OR('Calculation Sheet'!$D$14="Constant Power", 'Calculation Sheet'!$D$14="Constant Resistance + Power",'Calculation Sheet'!$D$14="Constant Current + Power", 'Calculation Sheet'!$D$14="Constant Resistance + Current + Power")),F575,0)</f>
        <v>13.99</v>
      </c>
      <c r="H575" s="34">
        <f>ROUND((12*'Calculation Sheet'!$D$24/(SQRT('SOA Verification'!B575*10^-3))),2)</f>
        <v>48.08</v>
      </c>
      <c r="I575" s="34">
        <f t="shared" si="16"/>
        <v>62.299999999999798</v>
      </c>
      <c r="K575" s="34">
        <f t="shared" si="17"/>
        <v>62.299999999999798</v>
      </c>
    </row>
    <row r="576" spans="2:11" x14ac:dyDescent="0.25">
      <c r="B576" s="34">
        <v>62.3999999999998</v>
      </c>
      <c r="C576" s="35">
        <f>ROUNDUP(('Calculation Sheet'!$D$9)^2*('Calculation Sheet'!$D$10*10^-6)/(2*10^-3*B576),2)</f>
        <v>13.97</v>
      </c>
      <c r="D57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76" s="34">
        <f>ROUNDUP(('Calculation Sheet'!$D$9*'Calculation Sheet'!$D$17*(0.5-('Calculation Sheet'!$D$18/'Calculation Sheet'!$D$9)+(0.5*(('Calculation Sheet'!$D$18^2)/('Calculation Sheet'!$D$9^2))))),2)</f>
        <v>1.84</v>
      </c>
      <c r="F576" s="34">
        <f>ROUNDUP(('Calculation Sheet'!$D$19*(LN('Calculation Sheet'!$D$9/'Calculation Sheet'!$D$20)-1+('Calculation Sheet'!$D$20/'Calculation Sheet'!$D$9))),2)</f>
        <v>3.53</v>
      </c>
      <c r="G576" s="36">
        <f>C576+IF(AND('Calculation Sheet'!$D$13="NO",OR('Calculation Sheet'!$D$14="Constant Resistance", 'Calculation Sheet'!$D$14="Constant Resistance + Current",'Calculation Sheet'!$D$14="Constant Resistance + Power", 'Calculation Sheet'!$D$14="Constant Resistance + Current + Power")),D576,0)+IF(AND('Calculation Sheet'!$D$13="NO",OR('Calculation Sheet'!$D$14="Constant Current", 'Calculation Sheet'!$D$14="Constant Resistance + Current",'Calculation Sheet'!$D$14="Constant Current + Power", 'Calculation Sheet'!$D$14="Constant Resistance + Current + Power")),E576,0)+IF(AND('Calculation Sheet'!$D$13="NO",OR('Calculation Sheet'!$D$14="Constant Power", 'Calculation Sheet'!$D$14="Constant Resistance + Power",'Calculation Sheet'!$D$14="Constant Current + Power", 'Calculation Sheet'!$D$14="Constant Resistance + Current + Power")),F576,0)</f>
        <v>13.97</v>
      </c>
      <c r="H576" s="34">
        <f>ROUND((12*'Calculation Sheet'!$D$24/(SQRT('SOA Verification'!B576*10^-3))),2)</f>
        <v>48.04</v>
      </c>
      <c r="I576" s="34">
        <f t="shared" si="16"/>
        <v>62.3999999999998</v>
      </c>
      <c r="K576" s="34">
        <f t="shared" si="17"/>
        <v>62.3999999999998</v>
      </c>
    </row>
    <row r="577" spans="2:11" x14ac:dyDescent="0.25">
      <c r="B577" s="34">
        <v>62.499999999999801</v>
      </c>
      <c r="C577" s="35">
        <f>ROUNDUP(('Calculation Sheet'!$D$9)^2*('Calculation Sheet'!$D$10*10^-6)/(2*10^-3*B577),2)</f>
        <v>13.94</v>
      </c>
      <c r="D57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77" s="34">
        <f>ROUNDUP(('Calculation Sheet'!$D$9*'Calculation Sheet'!$D$17*(0.5-('Calculation Sheet'!$D$18/'Calculation Sheet'!$D$9)+(0.5*(('Calculation Sheet'!$D$18^2)/('Calculation Sheet'!$D$9^2))))),2)</f>
        <v>1.84</v>
      </c>
      <c r="F577" s="34">
        <f>ROUNDUP(('Calculation Sheet'!$D$19*(LN('Calculation Sheet'!$D$9/'Calculation Sheet'!$D$20)-1+('Calculation Sheet'!$D$20/'Calculation Sheet'!$D$9))),2)</f>
        <v>3.53</v>
      </c>
      <c r="G577" s="36">
        <f>C577+IF(AND('Calculation Sheet'!$D$13="NO",OR('Calculation Sheet'!$D$14="Constant Resistance", 'Calculation Sheet'!$D$14="Constant Resistance + Current",'Calculation Sheet'!$D$14="Constant Resistance + Power", 'Calculation Sheet'!$D$14="Constant Resistance + Current + Power")),D577,0)+IF(AND('Calculation Sheet'!$D$13="NO",OR('Calculation Sheet'!$D$14="Constant Current", 'Calculation Sheet'!$D$14="Constant Resistance + Current",'Calculation Sheet'!$D$14="Constant Current + Power", 'Calculation Sheet'!$D$14="Constant Resistance + Current + Power")),E577,0)+IF(AND('Calculation Sheet'!$D$13="NO",OR('Calculation Sheet'!$D$14="Constant Power", 'Calculation Sheet'!$D$14="Constant Resistance + Power",'Calculation Sheet'!$D$14="Constant Current + Power", 'Calculation Sheet'!$D$14="Constant Resistance + Current + Power")),F577,0)</f>
        <v>13.94</v>
      </c>
      <c r="H577" s="34">
        <f>ROUND((12*'Calculation Sheet'!$D$24/(SQRT('SOA Verification'!B577*10^-3))),2)</f>
        <v>48</v>
      </c>
      <c r="I577" s="34">
        <f t="shared" si="16"/>
        <v>62.499999999999801</v>
      </c>
      <c r="K577" s="34">
        <f t="shared" si="17"/>
        <v>62.499999999999801</v>
      </c>
    </row>
    <row r="578" spans="2:11" x14ac:dyDescent="0.25">
      <c r="B578" s="34">
        <v>62.599999999999802</v>
      </c>
      <c r="C578" s="35">
        <f>ROUNDUP(('Calculation Sheet'!$D$9)^2*('Calculation Sheet'!$D$10*10^-6)/(2*10^-3*B578),2)</f>
        <v>13.92</v>
      </c>
      <c r="D57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78" s="34">
        <f>ROUNDUP(('Calculation Sheet'!$D$9*'Calculation Sheet'!$D$17*(0.5-('Calculation Sheet'!$D$18/'Calculation Sheet'!$D$9)+(0.5*(('Calculation Sheet'!$D$18^2)/('Calculation Sheet'!$D$9^2))))),2)</f>
        <v>1.84</v>
      </c>
      <c r="F578" s="34">
        <f>ROUNDUP(('Calculation Sheet'!$D$19*(LN('Calculation Sheet'!$D$9/'Calculation Sheet'!$D$20)-1+('Calculation Sheet'!$D$20/'Calculation Sheet'!$D$9))),2)</f>
        <v>3.53</v>
      </c>
      <c r="G578" s="36">
        <f>C578+IF(AND('Calculation Sheet'!$D$13="NO",OR('Calculation Sheet'!$D$14="Constant Resistance", 'Calculation Sheet'!$D$14="Constant Resistance + Current",'Calculation Sheet'!$D$14="Constant Resistance + Power", 'Calculation Sheet'!$D$14="Constant Resistance + Current + Power")),D578,0)+IF(AND('Calculation Sheet'!$D$13="NO",OR('Calculation Sheet'!$D$14="Constant Current", 'Calculation Sheet'!$D$14="Constant Resistance + Current",'Calculation Sheet'!$D$14="Constant Current + Power", 'Calculation Sheet'!$D$14="Constant Resistance + Current + Power")),E578,0)+IF(AND('Calculation Sheet'!$D$13="NO",OR('Calculation Sheet'!$D$14="Constant Power", 'Calculation Sheet'!$D$14="Constant Resistance + Power",'Calculation Sheet'!$D$14="Constant Current + Power", 'Calculation Sheet'!$D$14="Constant Resistance + Current + Power")),F578,0)</f>
        <v>13.92</v>
      </c>
      <c r="H578" s="34">
        <f>ROUND((12*'Calculation Sheet'!$D$24/(SQRT('SOA Verification'!B578*10^-3))),2)</f>
        <v>47.96</v>
      </c>
      <c r="I578" s="34">
        <f t="shared" si="16"/>
        <v>62.599999999999802</v>
      </c>
      <c r="K578" s="34">
        <f t="shared" si="17"/>
        <v>62.599999999999802</v>
      </c>
    </row>
    <row r="579" spans="2:11" x14ac:dyDescent="0.25">
      <c r="B579" s="34">
        <v>62.699999999999797</v>
      </c>
      <c r="C579" s="35">
        <f>ROUNDUP(('Calculation Sheet'!$D$9)^2*('Calculation Sheet'!$D$10*10^-6)/(2*10^-3*B579),2)</f>
        <v>13.9</v>
      </c>
      <c r="D57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79" s="34">
        <f>ROUNDUP(('Calculation Sheet'!$D$9*'Calculation Sheet'!$D$17*(0.5-('Calculation Sheet'!$D$18/'Calculation Sheet'!$D$9)+(0.5*(('Calculation Sheet'!$D$18^2)/('Calculation Sheet'!$D$9^2))))),2)</f>
        <v>1.84</v>
      </c>
      <c r="F579" s="34">
        <f>ROUNDUP(('Calculation Sheet'!$D$19*(LN('Calculation Sheet'!$D$9/'Calculation Sheet'!$D$20)-1+('Calculation Sheet'!$D$20/'Calculation Sheet'!$D$9))),2)</f>
        <v>3.53</v>
      </c>
      <c r="G579" s="36">
        <f>C579+IF(AND('Calculation Sheet'!$D$13="NO",OR('Calculation Sheet'!$D$14="Constant Resistance", 'Calculation Sheet'!$D$14="Constant Resistance + Current",'Calculation Sheet'!$D$14="Constant Resistance + Power", 'Calculation Sheet'!$D$14="Constant Resistance + Current + Power")),D579,0)+IF(AND('Calculation Sheet'!$D$13="NO",OR('Calculation Sheet'!$D$14="Constant Current", 'Calculation Sheet'!$D$14="Constant Resistance + Current",'Calculation Sheet'!$D$14="Constant Current + Power", 'Calculation Sheet'!$D$14="Constant Resistance + Current + Power")),E579,0)+IF(AND('Calculation Sheet'!$D$13="NO",OR('Calculation Sheet'!$D$14="Constant Power", 'Calculation Sheet'!$D$14="Constant Resistance + Power",'Calculation Sheet'!$D$14="Constant Current + Power", 'Calculation Sheet'!$D$14="Constant Resistance + Current + Power")),F579,0)</f>
        <v>13.9</v>
      </c>
      <c r="H579" s="34">
        <f>ROUND((12*'Calculation Sheet'!$D$24/(SQRT('SOA Verification'!B579*10^-3))),2)</f>
        <v>47.92</v>
      </c>
      <c r="I579" s="34">
        <f t="shared" ref="I579:I642" si="18">IF(G579&lt;H579,B579,5)</f>
        <v>62.699999999999797</v>
      </c>
      <c r="K579" s="34">
        <f t="shared" ref="K579:K642" si="19">IF(H579&gt;G579,B579,120)</f>
        <v>62.699999999999797</v>
      </c>
    </row>
    <row r="580" spans="2:11" x14ac:dyDescent="0.25">
      <c r="B580" s="34">
        <v>62.799999999999798</v>
      </c>
      <c r="C580" s="35">
        <f>ROUNDUP(('Calculation Sheet'!$D$9)^2*('Calculation Sheet'!$D$10*10^-6)/(2*10^-3*B580),2)</f>
        <v>13.879999999999999</v>
      </c>
      <c r="D58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80" s="34">
        <f>ROUNDUP(('Calculation Sheet'!$D$9*'Calculation Sheet'!$D$17*(0.5-('Calculation Sheet'!$D$18/'Calculation Sheet'!$D$9)+(0.5*(('Calculation Sheet'!$D$18^2)/('Calculation Sheet'!$D$9^2))))),2)</f>
        <v>1.84</v>
      </c>
      <c r="F580" s="34">
        <f>ROUNDUP(('Calculation Sheet'!$D$19*(LN('Calculation Sheet'!$D$9/'Calculation Sheet'!$D$20)-1+('Calculation Sheet'!$D$20/'Calculation Sheet'!$D$9))),2)</f>
        <v>3.53</v>
      </c>
      <c r="G580" s="36">
        <f>C580+IF(AND('Calculation Sheet'!$D$13="NO",OR('Calculation Sheet'!$D$14="Constant Resistance", 'Calculation Sheet'!$D$14="Constant Resistance + Current",'Calculation Sheet'!$D$14="Constant Resistance + Power", 'Calculation Sheet'!$D$14="Constant Resistance + Current + Power")),D580,0)+IF(AND('Calculation Sheet'!$D$13="NO",OR('Calculation Sheet'!$D$14="Constant Current", 'Calculation Sheet'!$D$14="Constant Resistance + Current",'Calculation Sheet'!$D$14="Constant Current + Power", 'Calculation Sheet'!$D$14="Constant Resistance + Current + Power")),E580,0)+IF(AND('Calculation Sheet'!$D$13="NO",OR('Calculation Sheet'!$D$14="Constant Power", 'Calculation Sheet'!$D$14="Constant Resistance + Power",'Calculation Sheet'!$D$14="Constant Current + Power", 'Calculation Sheet'!$D$14="Constant Resistance + Current + Power")),F580,0)</f>
        <v>13.879999999999999</v>
      </c>
      <c r="H580" s="34">
        <f>ROUND((12*'Calculation Sheet'!$D$24/(SQRT('SOA Verification'!B580*10^-3))),2)</f>
        <v>47.89</v>
      </c>
      <c r="I580" s="34">
        <f t="shared" si="18"/>
        <v>62.799999999999798</v>
      </c>
      <c r="K580" s="34">
        <f t="shared" si="19"/>
        <v>62.799999999999798</v>
      </c>
    </row>
    <row r="581" spans="2:11" x14ac:dyDescent="0.25">
      <c r="B581" s="34">
        <v>62.8999999999998</v>
      </c>
      <c r="C581" s="35">
        <f>ROUNDUP(('Calculation Sheet'!$D$9)^2*('Calculation Sheet'!$D$10*10^-6)/(2*10^-3*B581),2)</f>
        <v>13.86</v>
      </c>
      <c r="D58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81" s="34">
        <f>ROUNDUP(('Calculation Sheet'!$D$9*'Calculation Sheet'!$D$17*(0.5-('Calculation Sheet'!$D$18/'Calculation Sheet'!$D$9)+(0.5*(('Calculation Sheet'!$D$18^2)/('Calculation Sheet'!$D$9^2))))),2)</f>
        <v>1.84</v>
      </c>
      <c r="F581" s="34">
        <f>ROUNDUP(('Calculation Sheet'!$D$19*(LN('Calculation Sheet'!$D$9/'Calculation Sheet'!$D$20)-1+('Calculation Sheet'!$D$20/'Calculation Sheet'!$D$9))),2)</f>
        <v>3.53</v>
      </c>
      <c r="G581" s="36">
        <f>C581+IF(AND('Calculation Sheet'!$D$13="NO",OR('Calculation Sheet'!$D$14="Constant Resistance", 'Calculation Sheet'!$D$14="Constant Resistance + Current",'Calculation Sheet'!$D$14="Constant Resistance + Power", 'Calculation Sheet'!$D$14="Constant Resistance + Current + Power")),D581,0)+IF(AND('Calculation Sheet'!$D$13="NO",OR('Calculation Sheet'!$D$14="Constant Current", 'Calculation Sheet'!$D$14="Constant Resistance + Current",'Calculation Sheet'!$D$14="Constant Current + Power", 'Calculation Sheet'!$D$14="Constant Resistance + Current + Power")),E581,0)+IF(AND('Calculation Sheet'!$D$13="NO",OR('Calculation Sheet'!$D$14="Constant Power", 'Calculation Sheet'!$D$14="Constant Resistance + Power",'Calculation Sheet'!$D$14="Constant Current + Power", 'Calculation Sheet'!$D$14="Constant Resistance + Current + Power")),F581,0)</f>
        <v>13.86</v>
      </c>
      <c r="H581" s="34">
        <f>ROUND((12*'Calculation Sheet'!$D$24/(SQRT('SOA Verification'!B581*10^-3))),2)</f>
        <v>47.85</v>
      </c>
      <c r="I581" s="34">
        <f t="shared" si="18"/>
        <v>62.8999999999998</v>
      </c>
      <c r="K581" s="34">
        <f t="shared" si="19"/>
        <v>62.8999999999998</v>
      </c>
    </row>
    <row r="582" spans="2:11" x14ac:dyDescent="0.25">
      <c r="B582" s="34">
        <v>62.999999999999801</v>
      </c>
      <c r="C582" s="35">
        <f>ROUNDUP(('Calculation Sheet'!$D$9)^2*('Calculation Sheet'!$D$10*10^-6)/(2*10^-3*B582),2)</f>
        <v>13.83</v>
      </c>
      <c r="D58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82" s="34">
        <f>ROUNDUP(('Calculation Sheet'!$D$9*'Calculation Sheet'!$D$17*(0.5-('Calculation Sheet'!$D$18/'Calculation Sheet'!$D$9)+(0.5*(('Calculation Sheet'!$D$18^2)/('Calculation Sheet'!$D$9^2))))),2)</f>
        <v>1.84</v>
      </c>
      <c r="F582" s="34">
        <f>ROUNDUP(('Calculation Sheet'!$D$19*(LN('Calculation Sheet'!$D$9/'Calculation Sheet'!$D$20)-1+('Calculation Sheet'!$D$20/'Calculation Sheet'!$D$9))),2)</f>
        <v>3.53</v>
      </c>
      <c r="G582" s="36">
        <f>C582+IF(AND('Calculation Sheet'!$D$13="NO",OR('Calculation Sheet'!$D$14="Constant Resistance", 'Calculation Sheet'!$D$14="Constant Resistance + Current",'Calculation Sheet'!$D$14="Constant Resistance + Power", 'Calculation Sheet'!$D$14="Constant Resistance + Current + Power")),D582,0)+IF(AND('Calculation Sheet'!$D$13="NO",OR('Calculation Sheet'!$D$14="Constant Current", 'Calculation Sheet'!$D$14="Constant Resistance + Current",'Calculation Sheet'!$D$14="Constant Current + Power", 'Calculation Sheet'!$D$14="Constant Resistance + Current + Power")),E582,0)+IF(AND('Calculation Sheet'!$D$13="NO",OR('Calculation Sheet'!$D$14="Constant Power", 'Calculation Sheet'!$D$14="Constant Resistance + Power",'Calculation Sheet'!$D$14="Constant Current + Power", 'Calculation Sheet'!$D$14="Constant Resistance + Current + Power")),F582,0)</f>
        <v>13.83</v>
      </c>
      <c r="H582" s="34">
        <f>ROUND((12*'Calculation Sheet'!$D$24/(SQRT('SOA Verification'!B582*10^-3))),2)</f>
        <v>47.81</v>
      </c>
      <c r="I582" s="34">
        <f t="shared" si="18"/>
        <v>62.999999999999801</v>
      </c>
      <c r="K582" s="34">
        <f t="shared" si="19"/>
        <v>62.999999999999801</v>
      </c>
    </row>
    <row r="583" spans="2:11" x14ac:dyDescent="0.25">
      <c r="B583" s="34">
        <v>63.099999999999802</v>
      </c>
      <c r="C583" s="35">
        <f>ROUNDUP(('Calculation Sheet'!$D$9)^2*('Calculation Sheet'!$D$10*10^-6)/(2*10^-3*B583),2)</f>
        <v>13.81</v>
      </c>
      <c r="D58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83" s="34">
        <f>ROUNDUP(('Calculation Sheet'!$D$9*'Calculation Sheet'!$D$17*(0.5-('Calculation Sheet'!$D$18/'Calculation Sheet'!$D$9)+(0.5*(('Calculation Sheet'!$D$18^2)/('Calculation Sheet'!$D$9^2))))),2)</f>
        <v>1.84</v>
      </c>
      <c r="F583" s="34">
        <f>ROUNDUP(('Calculation Sheet'!$D$19*(LN('Calculation Sheet'!$D$9/'Calculation Sheet'!$D$20)-1+('Calculation Sheet'!$D$20/'Calculation Sheet'!$D$9))),2)</f>
        <v>3.53</v>
      </c>
      <c r="G583" s="36">
        <f>C583+IF(AND('Calculation Sheet'!$D$13="NO",OR('Calculation Sheet'!$D$14="Constant Resistance", 'Calculation Sheet'!$D$14="Constant Resistance + Current",'Calculation Sheet'!$D$14="Constant Resistance + Power", 'Calculation Sheet'!$D$14="Constant Resistance + Current + Power")),D583,0)+IF(AND('Calculation Sheet'!$D$13="NO",OR('Calculation Sheet'!$D$14="Constant Current", 'Calculation Sheet'!$D$14="Constant Resistance + Current",'Calculation Sheet'!$D$14="Constant Current + Power", 'Calculation Sheet'!$D$14="Constant Resistance + Current + Power")),E583,0)+IF(AND('Calculation Sheet'!$D$13="NO",OR('Calculation Sheet'!$D$14="Constant Power", 'Calculation Sheet'!$D$14="Constant Resistance + Power",'Calculation Sheet'!$D$14="Constant Current + Power", 'Calculation Sheet'!$D$14="Constant Resistance + Current + Power")),F583,0)</f>
        <v>13.81</v>
      </c>
      <c r="H583" s="34">
        <f>ROUND((12*'Calculation Sheet'!$D$24/(SQRT('SOA Verification'!B583*10^-3))),2)</f>
        <v>47.77</v>
      </c>
      <c r="I583" s="34">
        <f t="shared" si="18"/>
        <v>63.099999999999802</v>
      </c>
      <c r="K583" s="34">
        <f t="shared" si="19"/>
        <v>63.099999999999802</v>
      </c>
    </row>
    <row r="584" spans="2:11" x14ac:dyDescent="0.25">
      <c r="B584" s="34">
        <v>63.199999999999797</v>
      </c>
      <c r="C584" s="35">
        <f>ROUNDUP(('Calculation Sheet'!$D$9)^2*('Calculation Sheet'!$D$10*10^-6)/(2*10^-3*B584),2)</f>
        <v>13.79</v>
      </c>
      <c r="D58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84" s="34">
        <f>ROUNDUP(('Calculation Sheet'!$D$9*'Calculation Sheet'!$D$17*(0.5-('Calculation Sheet'!$D$18/'Calculation Sheet'!$D$9)+(0.5*(('Calculation Sheet'!$D$18^2)/('Calculation Sheet'!$D$9^2))))),2)</f>
        <v>1.84</v>
      </c>
      <c r="F584" s="34">
        <f>ROUNDUP(('Calculation Sheet'!$D$19*(LN('Calculation Sheet'!$D$9/'Calculation Sheet'!$D$20)-1+('Calculation Sheet'!$D$20/'Calculation Sheet'!$D$9))),2)</f>
        <v>3.53</v>
      </c>
      <c r="G584" s="36">
        <f>C584+IF(AND('Calculation Sheet'!$D$13="NO",OR('Calculation Sheet'!$D$14="Constant Resistance", 'Calculation Sheet'!$D$14="Constant Resistance + Current",'Calculation Sheet'!$D$14="Constant Resistance + Power", 'Calculation Sheet'!$D$14="Constant Resistance + Current + Power")),D584,0)+IF(AND('Calculation Sheet'!$D$13="NO",OR('Calculation Sheet'!$D$14="Constant Current", 'Calculation Sheet'!$D$14="Constant Resistance + Current",'Calculation Sheet'!$D$14="Constant Current + Power", 'Calculation Sheet'!$D$14="Constant Resistance + Current + Power")),E584,0)+IF(AND('Calculation Sheet'!$D$13="NO",OR('Calculation Sheet'!$D$14="Constant Power", 'Calculation Sheet'!$D$14="Constant Resistance + Power",'Calculation Sheet'!$D$14="Constant Current + Power", 'Calculation Sheet'!$D$14="Constant Resistance + Current + Power")),F584,0)</f>
        <v>13.79</v>
      </c>
      <c r="H584" s="34">
        <f>ROUND((12*'Calculation Sheet'!$D$24/(SQRT('SOA Verification'!B584*10^-3))),2)</f>
        <v>47.73</v>
      </c>
      <c r="I584" s="34">
        <f t="shared" si="18"/>
        <v>63.199999999999797</v>
      </c>
      <c r="K584" s="34">
        <f t="shared" si="19"/>
        <v>63.199999999999797</v>
      </c>
    </row>
    <row r="585" spans="2:11" x14ac:dyDescent="0.25">
      <c r="B585" s="34">
        <v>63.299999999999798</v>
      </c>
      <c r="C585" s="35">
        <f>ROUNDUP(('Calculation Sheet'!$D$9)^2*('Calculation Sheet'!$D$10*10^-6)/(2*10^-3*B585),2)</f>
        <v>13.77</v>
      </c>
      <c r="D58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85" s="34">
        <f>ROUNDUP(('Calculation Sheet'!$D$9*'Calculation Sheet'!$D$17*(0.5-('Calculation Sheet'!$D$18/'Calculation Sheet'!$D$9)+(0.5*(('Calculation Sheet'!$D$18^2)/('Calculation Sheet'!$D$9^2))))),2)</f>
        <v>1.84</v>
      </c>
      <c r="F585" s="34">
        <f>ROUNDUP(('Calculation Sheet'!$D$19*(LN('Calculation Sheet'!$D$9/'Calculation Sheet'!$D$20)-1+('Calculation Sheet'!$D$20/'Calculation Sheet'!$D$9))),2)</f>
        <v>3.53</v>
      </c>
      <c r="G585" s="36">
        <f>C585+IF(AND('Calculation Sheet'!$D$13="NO",OR('Calculation Sheet'!$D$14="Constant Resistance", 'Calculation Sheet'!$D$14="Constant Resistance + Current",'Calculation Sheet'!$D$14="Constant Resistance + Power", 'Calculation Sheet'!$D$14="Constant Resistance + Current + Power")),D585,0)+IF(AND('Calculation Sheet'!$D$13="NO",OR('Calculation Sheet'!$D$14="Constant Current", 'Calculation Sheet'!$D$14="Constant Resistance + Current",'Calculation Sheet'!$D$14="Constant Current + Power", 'Calculation Sheet'!$D$14="Constant Resistance + Current + Power")),E585,0)+IF(AND('Calculation Sheet'!$D$13="NO",OR('Calculation Sheet'!$D$14="Constant Power", 'Calculation Sheet'!$D$14="Constant Resistance + Power",'Calculation Sheet'!$D$14="Constant Current + Power", 'Calculation Sheet'!$D$14="Constant Resistance + Current + Power")),F585,0)</f>
        <v>13.77</v>
      </c>
      <c r="H585" s="34">
        <f>ROUND((12*'Calculation Sheet'!$D$24/(SQRT('SOA Verification'!B585*10^-3))),2)</f>
        <v>47.7</v>
      </c>
      <c r="I585" s="34">
        <f t="shared" si="18"/>
        <v>63.299999999999798</v>
      </c>
      <c r="K585" s="34">
        <f t="shared" si="19"/>
        <v>63.299999999999798</v>
      </c>
    </row>
    <row r="586" spans="2:11" x14ac:dyDescent="0.25">
      <c r="B586" s="34">
        <v>63.3999999999998</v>
      </c>
      <c r="C586" s="35">
        <f>ROUNDUP(('Calculation Sheet'!$D$9)^2*('Calculation Sheet'!$D$10*10^-6)/(2*10^-3*B586),2)</f>
        <v>13.75</v>
      </c>
      <c r="D58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86" s="34">
        <f>ROUNDUP(('Calculation Sheet'!$D$9*'Calculation Sheet'!$D$17*(0.5-('Calculation Sheet'!$D$18/'Calculation Sheet'!$D$9)+(0.5*(('Calculation Sheet'!$D$18^2)/('Calculation Sheet'!$D$9^2))))),2)</f>
        <v>1.84</v>
      </c>
      <c r="F586" s="34">
        <f>ROUNDUP(('Calculation Sheet'!$D$19*(LN('Calculation Sheet'!$D$9/'Calculation Sheet'!$D$20)-1+('Calculation Sheet'!$D$20/'Calculation Sheet'!$D$9))),2)</f>
        <v>3.53</v>
      </c>
      <c r="G586" s="36">
        <f>C586+IF(AND('Calculation Sheet'!$D$13="NO",OR('Calculation Sheet'!$D$14="Constant Resistance", 'Calculation Sheet'!$D$14="Constant Resistance + Current",'Calculation Sheet'!$D$14="Constant Resistance + Power", 'Calculation Sheet'!$D$14="Constant Resistance + Current + Power")),D586,0)+IF(AND('Calculation Sheet'!$D$13="NO",OR('Calculation Sheet'!$D$14="Constant Current", 'Calculation Sheet'!$D$14="Constant Resistance + Current",'Calculation Sheet'!$D$14="Constant Current + Power", 'Calculation Sheet'!$D$14="Constant Resistance + Current + Power")),E586,0)+IF(AND('Calculation Sheet'!$D$13="NO",OR('Calculation Sheet'!$D$14="Constant Power", 'Calculation Sheet'!$D$14="Constant Resistance + Power",'Calculation Sheet'!$D$14="Constant Current + Power", 'Calculation Sheet'!$D$14="Constant Resistance + Current + Power")),F586,0)</f>
        <v>13.75</v>
      </c>
      <c r="H586" s="34">
        <f>ROUND((12*'Calculation Sheet'!$D$24/(SQRT('SOA Verification'!B586*10^-3))),2)</f>
        <v>47.66</v>
      </c>
      <c r="I586" s="34">
        <f t="shared" si="18"/>
        <v>63.3999999999998</v>
      </c>
      <c r="K586" s="34">
        <f t="shared" si="19"/>
        <v>63.3999999999998</v>
      </c>
    </row>
    <row r="587" spans="2:11" x14ac:dyDescent="0.25">
      <c r="B587" s="34">
        <v>63.499999999999801</v>
      </c>
      <c r="C587" s="35">
        <f>ROUNDUP(('Calculation Sheet'!$D$9)^2*('Calculation Sheet'!$D$10*10^-6)/(2*10^-3*B587),2)</f>
        <v>13.72</v>
      </c>
      <c r="D58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87" s="34">
        <f>ROUNDUP(('Calculation Sheet'!$D$9*'Calculation Sheet'!$D$17*(0.5-('Calculation Sheet'!$D$18/'Calculation Sheet'!$D$9)+(0.5*(('Calculation Sheet'!$D$18^2)/('Calculation Sheet'!$D$9^2))))),2)</f>
        <v>1.84</v>
      </c>
      <c r="F587" s="34">
        <f>ROUNDUP(('Calculation Sheet'!$D$19*(LN('Calculation Sheet'!$D$9/'Calculation Sheet'!$D$20)-1+('Calculation Sheet'!$D$20/'Calculation Sheet'!$D$9))),2)</f>
        <v>3.53</v>
      </c>
      <c r="G587" s="36">
        <f>C587+IF(AND('Calculation Sheet'!$D$13="NO",OR('Calculation Sheet'!$D$14="Constant Resistance", 'Calculation Sheet'!$D$14="Constant Resistance + Current",'Calculation Sheet'!$D$14="Constant Resistance + Power", 'Calculation Sheet'!$D$14="Constant Resistance + Current + Power")),D587,0)+IF(AND('Calculation Sheet'!$D$13="NO",OR('Calculation Sheet'!$D$14="Constant Current", 'Calculation Sheet'!$D$14="Constant Resistance + Current",'Calculation Sheet'!$D$14="Constant Current + Power", 'Calculation Sheet'!$D$14="Constant Resistance + Current + Power")),E587,0)+IF(AND('Calculation Sheet'!$D$13="NO",OR('Calculation Sheet'!$D$14="Constant Power", 'Calculation Sheet'!$D$14="Constant Resistance + Power",'Calculation Sheet'!$D$14="Constant Current + Power", 'Calculation Sheet'!$D$14="Constant Resistance + Current + Power")),F587,0)</f>
        <v>13.72</v>
      </c>
      <c r="H587" s="34">
        <f>ROUND((12*'Calculation Sheet'!$D$24/(SQRT('SOA Verification'!B587*10^-3))),2)</f>
        <v>47.62</v>
      </c>
      <c r="I587" s="34">
        <f t="shared" si="18"/>
        <v>63.499999999999801</v>
      </c>
      <c r="K587" s="34">
        <f t="shared" si="19"/>
        <v>63.499999999999801</v>
      </c>
    </row>
    <row r="588" spans="2:11" x14ac:dyDescent="0.25">
      <c r="B588" s="34">
        <v>63.599999999999802</v>
      </c>
      <c r="C588" s="35">
        <f>ROUNDUP(('Calculation Sheet'!$D$9)^2*('Calculation Sheet'!$D$10*10^-6)/(2*10^-3*B588),2)</f>
        <v>13.7</v>
      </c>
      <c r="D58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88" s="34">
        <f>ROUNDUP(('Calculation Sheet'!$D$9*'Calculation Sheet'!$D$17*(0.5-('Calculation Sheet'!$D$18/'Calculation Sheet'!$D$9)+(0.5*(('Calculation Sheet'!$D$18^2)/('Calculation Sheet'!$D$9^2))))),2)</f>
        <v>1.84</v>
      </c>
      <c r="F588" s="34">
        <f>ROUNDUP(('Calculation Sheet'!$D$19*(LN('Calculation Sheet'!$D$9/'Calculation Sheet'!$D$20)-1+('Calculation Sheet'!$D$20/'Calculation Sheet'!$D$9))),2)</f>
        <v>3.53</v>
      </c>
      <c r="G588" s="36">
        <f>C588+IF(AND('Calculation Sheet'!$D$13="NO",OR('Calculation Sheet'!$D$14="Constant Resistance", 'Calculation Sheet'!$D$14="Constant Resistance + Current",'Calculation Sheet'!$D$14="Constant Resistance + Power", 'Calculation Sheet'!$D$14="Constant Resistance + Current + Power")),D588,0)+IF(AND('Calculation Sheet'!$D$13="NO",OR('Calculation Sheet'!$D$14="Constant Current", 'Calculation Sheet'!$D$14="Constant Resistance + Current",'Calculation Sheet'!$D$14="Constant Current + Power", 'Calculation Sheet'!$D$14="Constant Resistance + Current + Power")),E588,0)+IF(AND('Calculation Sheet'!$D$13="NO",OR('Calculation Sheet'!$D$14="Constant Power", 'Calculation Sheet'!$D$14="Constant Resistance + Power",'Calculation Sheet'!$D$14="Constant Current + Power", 'Calculation Sheet'!$D$14="Constant Resistance + Current + Power")),F588,0)</f>
        <v>13.7</v>
      </c>
      <c r="H588" s="34">
        <f>ROUND((12*'Calculation Sheet'!$D$24/(SQRT('SOA Verification'!B588*10^-3))),2)</f>
        <v>47.58</v>
      </c>
      <c r="I588" s="34">
        <f t="shared" si="18"/>
        <v>63.599999999999802</v>
      </c>
      <c r="K588" s="34">
        <f t="shared" si="19"/>
        <v>63.599999999999802</v>
      </c>
    </row>
    <row r="589" spans="2:11" x14ac:dyDescent="0.25">
      <c r="B589" s="34">
        <v>63.699999999999797</v>
      </c>
      <c r="C589" s="35">
        <f>ROUNDUP(('Calculation Sheet'!$D$9)^2*('Calculation Sheet'!$D$10*10^-6)/(2*10^-3*B589),2)</f>
        <v>13.68</v>
      </c>
      <c r="D58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89" s="34">
        <f>ROUNDUP(('Calculation Sheet'!$D$9*'Calculation Sheet'!$D$17*(0.5-('Calculation Sheet'!$D$18/'Calculation Sheet'!$D$9)+(0.5*(('Calculation Sheet'!$D$18^2)/('Calculation Sheet'!$D$9^2))))),2)</f>
        <v>1.84</v>
      </c>
      <c r="F589" s="34">
        <f>ROUNDUP(('Calculation Sheet'!$D$19*(LN('Calculation Sheet'!$D$9/'Calculation Sheet'!$D$20)-1+('Calculation Sheet'!$D$20/'Calculation Sheet'!$D$9))),2)</f>
        <v>3.53</v>
      </c>
      <c r="G589" s="36">
        <f>C589+IF(AND('Calculation Sheet'!$D$13="NO",OR('Calculation Sheet'!$D$14="Constant Resistance", 'Calculation Sheet'!$D$14="Constant Resistance + Current",'Calculation Sheet'!$D$14="Constant Resistance + Power", 'Calculation Sheet'!$D$14="Constant Resistance + Current + Power")),D589,0)+IF(AND('Calculation Sheet'!$D$13="NO",OR('Calculation Sheet'!$D$14="Constant Current", 'Calculation Sheet'!$D$14="Constant Resistance + Current",'Calculation Sheet'!$D$14="Constant Current + Power", 'Calculation Sheet'!$D$14="Constant Resistance + Current + Power")),E589,0)+IF(AND('Calculation Sheet'!$D$13="NO",OR('Calculation Sheet'!$D$14="Constant Power", 'Calculation Sheet'!$D$14="Constant Resistance + Power",'Calculation Sheet'!$D$14="Constant Current + Power", 'Calculation Sheet'!$D$14="Constant Resistance + Current + Power")),F589,0)</f>
        <v>13.68</v>
      </c>
      <c r="H589" s="34">
        <f>ROUND((12*'Calculation Sheet'!$D$24/(SQRT('SOA Verification'!B589*10^-3))),2)</f>
        <v>47.55</v>
      </c>
      <c r="I589" s="34">
        <f t="shared" si="18"/>
        <v>63.699999999999797</v>
      </c>
      <c r="K589" s="34">
        <f t="shared" si="19"/>
        <v>63.699999999999797</v>
      </c>
    </row>
    <row r="590" spans="2:11" x14ac:dyDescent="0.25">
      <c r="B590" s="34">
        <v>63.799999999999798</v>
      </c>
      <c r="C590" s="35">
        <f>ROUNDUP(('Calculation Sheet'!$D$9)^2*('Calculation Sheet'!$D$10*10^-6)/(2*10^-3*B590),2)</f>
        <v>13.66</v>
      </c>
      <c r="D59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90" s="34">
        <f>ROUNDUP(('Calculation Sheet'!$D$9*'Calculation Sheet'!$D$17*(0.5-('Calculation Sheet'!$D$18/'Calculation Sheet'!$D$9)+(0.5*(('Calculation Sheet'!$D$18^2)/('Calculation Sheet'!$D$9^2))))),2)</f>
        <v>1.84</v>
      </c>
      <c r="F590" s="34">
        <f>ROUNDUP(('Calculation Sheet'!$D$19*(LN('Calculation Sheet'!$D$9/'Calculation Sheet'!$D$20)-1+('Calculation Sheet'!$D$20/'Calculation Sheet'!$D$9))),2)</f>
        <v>3.53</v>
      </c>
      <c r="G590" s="36">
        <f>C590+IF(AND('Calculation Sheet'!$D$13="NO",OR('Calculation Sheet'!$D$14="Constant Resistance", 'Calculation Sheet'!$D$14="Constant Resistance + Current",'Calculation Sheet'!$D$14="Constant Resistance + Power", 'Calculation Sheet'!$D$14="Constant Resistance + Current + Power")),D590,0)+IF(AND('Calculation Sheet'!$D$13="NO",OR('Calculation Sheet'!$D$14="Constant Current", 'Calculation Sheet'!$D$14="Constant Resistance + Current",'Calculation Sheet'!$D$14="Constant Current + Power", 'Calculation Sheet'!$D$14="Constant Resistance + Current + Power")),E590,0)+IF(AND('Calculation Sheet'!$D$13="NO",OR('Calculation Sheet'!$D$14="Constant Power", 'Calculation Sheet'!$D$14="Constant Resistance + Power",'Calculation Sheet'!$D$14="Constant Current + Power", 'Calculation Sheet'!$D$14="Constant Resistance + Current + Power")),F590,0)</f>
        <v>13.66</v>
      </c>
      <c r="H590" s="34">
        <f>ROUND((12*'Calculation Sheet'!$D$24/(SQRT('SOA Verification'!B590*10^-3))),2)</f>
        <v>47.51</v>
      </c>
      <c r="I590" s="34">
        <f t="shared" si="18"/>
        <v>63.799999999999798</v>
      </c>
      <c r="K590" s="34">
        <f t="shared" si="19"/>
        <v>63.799999999999798</v>
      </c>
    </row>
    <row r="591" spans="2:11" x14ac:dyDescent="0.25">
      <c r="B591" s="34">
        <v>63.8999999999998</v>
      </c>
      <c r="C591" s="35">
        <f>ROUNDUP(('Calculation Sheet'!$D$9)^2*('Calculation Sheet'!$D$10*10^-6)/(2*10^-3*B591),2)</f>
        <v>13.64</v>
      </c>
      <c r="D59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91" s="34">
        <f>ROUNDUP(('Calculation Sheet'!$D$9*'Calculation Sheet'!$D$17*(0.5-('Calculation Sheet'!$D$18/'Calculation Sheet'!$D$9)+(0.5*(('Calculation Sheet'!$D$18^2)/('Calculation Sheet'!$D$9^2))))),2)</f>
        <v>1.84</v>
      </c>
      <c r="F591" s="34">
        <f>ROUNDUP(('Calculation Sheet'!$D$19*(LN('Calculation Sheet'!$D$9/'Calculation Sheet'!$D$20)-1+('Calculation Sheet'!$D$20/'Calculation Sheet'!$D$9))),2)</f>
        <v>3.53</v>
      </c>
      <c r="G591" s="36">
        <f>C591+IF(AND('Calculation Sheet'!$D$13="NO",OR('Calculation Sheet'!$D$14="Constant Resistance", 'Calculation Sheet'!$D$14="Constant Resistance + Current",'Calculation Sheet'!$D$14="Constant Resistance + Power", 'Calculation Sheet'!$D$14="Constant Resistance + Current + Power")),D591,0)+IF(AND('Calculation Sheet'!$D$13="NO",OR('Calculation Sheet'!$D$14="Constant Current", 'Calculation Sheet'!$D$14="Constant Resistance + Current",'Calculation Sheet'!$D$14="Constant Current + Power", 'Calculation Sheet'!$D$14="Constant Resistance + Current + Power")),E591,0)+IF(AND('Calculation Sheet'!$D$13="NO",OR('Calculation Sheet'!$D$14="Constant Power", 'Calculation Sheet'!$D$14="Constant Resistance + Power",'Calculation Sheet'!$D$14="Constant Current + Power", 'Calculation Sheet'!$D$14="Constant Resistance + Current + Power")),F591,0)</f>
        <v>13.64</v>
      </c>
      <c r="H591" s="34">
        <f>ROUND((12*'Calculation Sheet'!$D$24/(SQRT('SOA Verification'!B591*10^-3))),2)</f>
        <v>47.47</v>
      </c>
      <c r="I591" s="34">
        <f t="shared" si="18"/>
        <v>63.8999999999998</v>
      </c>
      <c r="K591" s="34">
        <f t="shared" si="19"/>
        <v>63.8999999999998</v>
      </c>
    </row>
    <row r="592" spans="2:11" x14ac:dyDescent="0.25">
      <c r="B592" s="34">
        <v>63.999999999999801</v>
      </c>
      <c r="C592" s="35">
        <f>ROUNDUP(('Calculation Sheet'!$D$9)^2*('Calculation Sheet'!$D$10*10^-6)/(2*10^-3*B592),2)</f>
        <v>13.62</v>
      </c>
      <c r="D59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92" s="34">
        <f>ROUNDUP(('Calculation Sheet'!$D$9*'Calculation Sheet'!$D$17*(0.5-('Calculation Sheet'!$D$18/'Calculation Sheet'!$D$9)+(0.5*(('Calculation Sheet'!$D$18^2)/('Calculation Sheet'!$D$9^2))))),2)</f>
        <v>1.84</v>
      </c>
      <c r="F592" s="34">
        <f>ROUNDUP(('Calculation Sheet'!$D$19*(LN('Calculation Sheet'!$D$9/'Calculation Sheet'!$D$20)-1+('Calculation Sheet'!$D$20/'Calculation Sheet'!$D$9))),2)</f>
        <v>3.53</v>
      </c>
      <c r="G592" s="36">
        <f>C592+IF(AND('Calculation Sheet'!$D$13="NO",OR('Calculation Sheet'!$D$14="Constant Resistance", 'Calculation Sheet'!$D$14="Constant Resistance + Current",'Calculation Sheet'!$D$14="Constant Resistance + Power", 'Calculation Sheet'!$D$14="Constant Resistance + Current + Power")),D592,0)+IF(AND('Calculation Sheet'!$D$13="NO",OR('Calculation Sheet'!$D$14="Constant Current", 'Calculation Sheet'!$D$14="Constant Resistance + Current",'Calculation Sheet'!$D$14="Constant Current + Power", 'Calculation Sheet'!$D$14="Constant Resistance + Current + Power")),E592,0)+IF(AND('Calculation Sheet'!$D$13="NO",OR('Calculation Sheet'!$D$14="Constant Power", 'Calculation Sheet'!$D$14="Constant Resistance + Power",'Calculation Sheet'!$D$14="Constant Current + Power", 'Calculation Sheet'!$D$14="Constant Resistance + Current + Power")),F592,0)</f>
        <v>13.62</v>
      </c>
      <c r="H592" s="34">
        <f>ROUND((12*'Calculation Sheet'!$D$24/(SQRT('SOA Verification'!B592*10^-3))),2)</f>
        <v>47.43</v>
      </c>
      <c r="I592" s="34">
        <f t="shared" si="18"/>
        <v>63.999999999999801</v>
      </c>
      <c r="K592" s="34">
        <f t="shared" si="19"/>
        <v>63.999999999999801</v>
      </c>
    </row>
    <row r="593" spans="2:11" x14ac:dyDescent="0.25">
      <c r="B593" s="34">
        <v>64.099999999999795</v>
      </c>
      <c r="C593" s="35">
        <f>ROUNDUP(('Calculation Sheet'!$D$9)^2*('Calculation Sheet'!$D$10*10^-6)/(2*10^-3*B593),2)</f>
        <v>13.6</v>
      </c>
      <c r="D59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93" s="34">
        <f>ROUNDUP(('Calculation Sheet'!$D$9*'Calculation Sheet'!$D$17*(0.5-('Calculation Sheet'!$D$18/'Calculation Sheet'!$D$9)+(0.5*(('Calculation Sheet'!$D$18^2)/('Calculation Sheet'!$D$9^2))))),2)</f>
        <v>1.84</v>
      </c>
      <c r="F593" s="34">
        <f>ROUNDUP(('Calculation Sheet'!$D$19*(LN('Calculation Sheet'!$D$9/'Calculation Sheet'!$D$20)-1+('Calculation Sheet'!$D$20/'Calculation Sheet'!$D$9))),2)</f>
        <v>3.53</v>
      </c>
      <c r="G593" s="36">
        <f>C593+IF(AND('Calculation Sheet'!$D$13="NO",OR('Calculation Sheet'!$D$14="Constant Resistance", 'Calculation Sheet'!$D$14="Constant Resistance + Current",'Calculation Sheet'!$D$14="Constant Resistance + Power", 'Calculation Sheet'!$D$14="Constant Resistance + Current + Power")),D593,0)+IF(AND('Calculation Sheet'!$D$13="NO",OR('Calculation Sheet'!$D$14="Constant Current", 'Calculation Sheet'!$D$14="Constant Resistance + Current",'Calculation Sheet'!$D$14="Constant Current + Power", 'Calculation Sheet'!$D$14="Constant Resistance + Current + Power")),E593,0)+IF(AND('Calculation Sheet'!$D$13="NO",OR('Calculation Sheet'!$D$14="Constant Power", 'Calculation Sheet'!$D$14="Constant Resistance + Power",'Calculation Sheet'!$D$14="Constant Current + Power", 'Calculation Sheet'!$D$14="Constant Resistance + Current + Power")),F593,0)</f>
        <v>13.6</v>
      </c>
      <c r="H593" s="34">
        <f>ROUND((12*'Calculation Sheet'!$D$24/(SQRT('SOA Verification'!B593*10^-3))),2)</f>
        <v>47.4</v>
      </c>
      <c r="I593" s="34">
        <f t="shared" si="18"/>
        <v>64.099999999999795</v>
      </c>
      <c r="K593" s="34">
        <f t="shared" si="19"/>
        <v>64.099999999999795</v>
      </c>
    </row>
    <row r="594" spans="2:11" x14ac:dyDescent="0.25">
      <c r="B594" s="34">
        <v>64.199999999999804</v>
      </c>
      <c r="C594" s="35">
        <f>ROUNDUP(('Calculation Sheet'!$D$9)^2*('Calculation Sheet'!$D$10*10^-6)/(2*10^-3*B594),2)</f>
        <v>13.58</v>
      </c>
      <c r="D59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94" s="34">
        <f>ROUNDUP(('Calculation Sheet'!$D$9*'Calculation Sheet'!$D$17*(0.5-('Calculation Sheet'!$D$18/'Calculation Sheet'!$D$9)+(0.5*(('Calculation Sheet'!$D$18^2)/('Calculation Sheet'!$D$9^2))))),2)</f>
        <v>1.84</v>
      </c>
      <c r="F594" s="34">
        <f>ROUNDUP(('Calculation Sheet'!$D$19*(LN('Calculation Sheet'!$D$9/'Calculation Sheet'!$D$20)-1+('Calculation Sheet'!$D$20/'Calculation Sheet'!$D$9))),2)</f>
        <v>3.53</v>
      </c>
      <c r="G594" s="36">
        <f>C594+IF(AND('Calculation Sheet'!$D$13="NO",OR('Calculation Sheet'!$D$14="Constant Resistance", 'Calculation Sheet'!$D$14="Constant Resistance + Current",'Calculation Sheet'!$D$14="Constant Resistance + Power", 'Calculation Sheet'!$D$14="Constant Resistance + Current + Power")),D594,0)+IF(AND('Calculation Sheet'!$D$13="NO",OR('Calculation Sheet'!$D$14="Constant Current", 'Calculation Sheet'!$D$14="Constant Resistance + Current",'Calculation Sheet'!$D$14="Constant Current + Power", 'Calculation Sheet'!$D$14="Constant Resistance + Current + Power")),E594,0)+IF(AND('Calculation Sheet'!$D$13="NO",OR('Calculation Sheet'!$D$14="Constant Power", 'Calculation Sheet'!$D$14="Constant Resistance + Power",'Calculation Sheet'!$D$14="Constant Current + Power", 'Calculation Sheet'!$D$14="Constant Resistance + Current + Power")),F594,0)</f>
        <v>13.58</v>
      </c>
      <c r="H594" s="34">
        <f>ROUND((12*'Calculation Sheet'!$D$24/(SQRT('SOA Verification'!B594*10^-3))),2)</f>
        <v>47.36</v>
      </c>
      <c r="I594" s="34">
        <f t="shared" si="18"/>
        <v>64.199999999999804</v>
      </c>
      <c r="K594" s="34">
        <f t="shared" si="19"/>
        <v>64.199999999999804</v>
      </c>
    </row>
    <row r="595" spans="2:11" x14ac:dyDescent="0.25">
      <c r="B595" s="34">
        <v>64.299999999999798</v>
      </c>
      <c r="C595" s="35">
        <f>ROUNDUP(('Calculation Sheet'!$D$9)^2*('Calculation Sheet'!$D$10*10^-6)/(2*10^-3*B595),2)</f>
        <v>13.549999999999999</v>
      </c>
      <c r="D59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95" s="34">
        <f>ROUNDUP(('Calculation Sheet'!$D$9*'Calculation Sheet'!$D$17*(0.5-('Calculation Sheet'!$D$18/'Calculation Sheet'!$D$9)+(0.5*(('Calculation Sheet'!$D$18^2)/('Calculation Sheet'!$D$9^2))))),2)</f>
        <v>1.84</v>
      </c>
      <c r="F595" s="34">
        <f>ROUNDUP(('Calculation Sheet'!$D$19*(LN('Calculation Sheet'!$D$9/'Calculation Sheet'!$D$20)-1+('Calculation Sheet'!$D$20/'Calculation Sheet'!$D$9))),2)</f>
        <v>3.53</v>
      </c>
      <c r="G595" s="36">
        <f>C595+IF(AND('Calculation Sheet'!$D$13="NO",OR('Calculation Sheet'!$D$14="Constant Resistance", 'Calculation Sheet'!$D$14="Constant Resistance + Current",'Calculation Sheet'!$D$14="Constant Resistance + Power", 'Calculation Sheet'!$D$14="Constant Resistance + Current + Power")),D595,0)+IF(AND('Calculation Sheet'!$D$13="NO",OR('Calculation Sheet'!$D$14="Constant Current", 'Calculation Sheet'!$D$14="Constant Resistance + Current",'Calculation Sheet'!$D$14="Constant Current + Power", 'Calculation Sheet'!$D$14="Constant Resistance + Current + Power")),E595,0)+IF(AND('Calculation Sheet'!$D$13="NO",OR('Calculation Sheet'!$D$14="Constant Power", 'Calculation Sheet'!$D$14="Constant Resistance + Power",'Calculation Sheet'!$D$14="Constant Current + Power", 'Calculation Sheet'!$D$14="Constant Resistance + Current + Power")),F595,0)</f>
        <v>13.549999999999999</v>
      </c>
      <c r="H595" s="34">
        <f>ROUND((12*'Calculation Sheet'!$D$24/(SQRT('SOA Verification'!B595*10^-3))),2)</f>
        <v>47.32</v>
      </c>
      <c r="I595" s="34">
        <f t="shared" si="18"/>
        <v>64.299999999999798</v>
      </c>
      <c r="K595" s="34">
        <f t="shared" si="19"/>
        <v>64.299999999999798</v>
      </c>
    </row>
    <row r="596" spans="2:11" x14ac:dyDescent="0.25">
      <c r="B596" s="34">
        <v>64.399999999999807</v>
      </c>
      <c r="C596" s="35">
        <f>ROUNDUP(('Calculation Sheet'!$D$9)^2*('Calculation Sheet'!$D$10*10^-6)/(2*10^-3*B596),2)</f>
        <v>13.53</v>
      </c>
      <c r="D59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96" s="34">
        <f>ROUNDUP(('Calculation Sheet'!$D$9*'Calculation Sheet'!$D$17*(0.5-('Calculation Sheet'!$D$18/'Calculation Sheet'!$D$9)+(0.5*(('Calculation Sheet'!$D$18^2)/('Calculation Sheet'!$D$9^2))))),2)</f>
        <v>1.84</v>
      </c>
      <c r="F596" s="34">
        <f>ROUNDUP(('Calculation Sheet'!$D$19*(LN('Calculation Sheet'!$D$9/'Calculation Sheet'!$D$20)-1+('Calculation Sheet'!$D$20/'Calculation Sheet'!$D$9))),2)</f>
        <v>3.53</v>
      </c>
      <c r="G596" s="36">
        <f>C596+IF(AND('Calculation Sheet'!$D$13="NO",OR('Calculation Sheet'!$D$14="Constant Resistance", 'Calculation Sheet'!$D$14="Constant Resistance + Current",'Calculation Sheet'!$D$14="Constant Resistance + Power", 'Calculation Sheet'!$D$14="Constant Resistance + Current + Power")),D596,0)+IF(AND('Calculation Sheet'!$D$13="NO",OR('Calculation Sheet'!$D$14="Constant Current", 'Calculation Sheet'!$D$14="Constant Resistance + Current",'Calculation Sheet'!$D$14="Constant Current + Power", 'Calculation Sheet'!$D$14="Constant Resistance + Current + Power")),E596,0)+IF(AND('Calculation Sheet'!$D$13="NO",OR('Calculation Sheet'!$D$14="Constant Power", 'Calculation Sheet'!$D$14="Constant Resistance + Power",'Calculation Sheet'!$D$14="Constant Current + Power", 'Calculation Sheet'!$D$14="Constant Resistance + Current + Power")),F596,0)</f>
        <v>13.53</v>
      </c>
      <c r="H596" s="34">
        <f>ROUND((12*'Calculation Sheet'!$D$24/(SQRT('SOA Verification'!B596*10^-3))),2)</f>
        <v>47.29</v>
      </c>
      <c r="I596" s="34">
        <f t="shared" si="18"/>
        <v>64.399999999999807</v>
      </c>
      <c r="K596" s="34">
        <f t="shared" si="19"/>
        <v>64.399999999999807</v>
      </c>
    </row>
    <row r="597" spans="2:11" x14ac:dyDescent="0.25">
      <c r="B597" s="34">
        <v>64.499999999999801</v>
      </c>
      <c r="C597" s="35">
        <f>ROUNDUP(('Calculation Sheet'!$D$9)^2*('Calculation Sheet'!$D$10*10^-6)/(2*10^-3*B597),2)</f>
        <v>13.51</v>
      </c>
      <c r="D59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97" s="34">
        <f>ROUNDUP(('Calculation Sheet'!$D$9*'Calculation Sheet'!$D$17*(0.5-('Calculation Sheet'!$D$18/'Calculation Sheet'!$D$9)+(0.5*(('Calculation Sheet'!$D$18^2)/('Calculation Sheet'!$D$9^2))))),2)</f>
        <v>1.84</v>
      </c>
      <c r="F597" s="34">
        <f>ROUNDUP(('Calculation Sheet'!$D$19*(LN('Calculation Sheet'!$D$9/'Calculation Sheet'!$D$20)-1+('Calculation Sheet'!$D$20/'Calculation Sheet'!$D$9))),2)</f>
        <v>3.53</v>
      </c>
      <c r="G597" s="36">
        <f>C597+IF(AND('Calculation Sheet'!$D$13="NO",OR('Calculation Sheet'!$D$14="Constant Resistance", 'Calculation Sheet'!$D$14="Constant Resistance + Current",'Calculation Sheet'!$D$14="Constant Resistance + Power", 'Calculation Sheet'!$D$14="Constant Resistance + Current + Power")),D597,0)+IF(AND('Calculation Sheet'!$D$13="NO",OR('Calculation Sheet'!$D$14="Constant Current", 'Calculation Sheet'!$D$14="Constant Resistance + Current",'Calculation Sheet'!$D$14="Constant Current + Power", 'Calculation Sheet'!$D$14="Constant Resistance + Current + Power")),E597,0)+IF(AND('Calculation Sheet'!$D$13="NO",OR('Calculation Sheet'!$D$14="Constant Power", 'Calculation Sheet'!$D$14="Constant Resistance + Power",'Calculation Sheet'!$D$14="Constant Current + Power", 'Calculation Sheet'!$D$14="Constant Resistance + Current + Power")),F597,0)</f>
        <v>13.51</v>
      </c>
      <c r="H597" s="34">
        <f>ROUND((12*'Calculation Sheet'!$D$24/(SQRT('SOA Verification'!B597*10^-3))),2)</f>
        <v>47.25</v>
      </c>
      <c r="I597" s="34">
        <f t="shared" si="18"/>
        <v>64.499999999999801</v>
      </c>
      <c r="K597" s="34">
        <f t="shared" si="19"/>
        <v>64.499999999999801</v>
      </c>
    </row>
    <row r="598" spans="2:11" x14ac:dyDescent="0.25">
      <c r="B598" s="34">
        <v>64.599999999999795</v>
      </c>
      <c r="C598" s="35">
        <f>ROUNDUP(('Calculation Sheet'!$D$9)^2*('Calculation Sheet'!$D$10*10^-6)/(2*10^-3*B598),2)</f>
        <v>13.49</v>
      </c>
      <c r="D59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98" s="34">
        <f>ROUNDUP(('Calculation Sheet'!$D$9*'Calculation Sheet'!$D$17*(0.5-('Calculation Sheet'!$D$18/'Calculation Sheet'!$D$9)+(0.5*(('Calculation Sheet'!$D$18^2)/('Calculation Sheet'!$D$9^2))))),2)</f>
        <v>1.84</v>
      </c>
      <c r="F598" s="34">
        <f>ROUNDUP(('Calculation Sheet'!$D$19*(LN('Calculation Sheet'!$D$9/'Calculation Sheet'!$D$20)-1+('Calculation Sheet'!$D$20/'Calculation Sheet'!$D$9))),2)</f>
        <v>3.53</v>
      </c>
      <c r="G598" s="36">
        <f>C598+IF(AND('Calculation Sheet'!$D$13="NO",OR('Calculation Sheet'!$D$14="Constant Resistance", 'Calculation Sheet'!$D$14="Constant Resistance + Current",'Calculation Sheet'!$D$14="Constant Resistance + Power", 'Calculation Sheet'!$D$14="Constant Resistance + Current + Power")),D598,0)+IF(AND('Calculation Sheet'!$D$13="NO",OR('Calculation Sheet'!$D$14="Constant Current", 'Calculation Sheet'!$D$14="Constant Resistance + Current",'Calculation Sheet'!$D$14="Constant Current + Power", 'Calculation Sheet'!$D$14="Constant Resistance + Current + Power")),E598,0)+IF(AND('Calculation Sheet'!$D$13="NO",OR('Calculation Sheet'!$D$14="Constant Power", 'Calculation Sheet'!$D$14="Constant Resistance + Power",'Calculation Sheet'!$D$14="Constant Current + Power", 'Calculation Sheet'!$D$14="Constant Resistance + Current + Power")),F598,0)</f>
        <v>13.49</v>
      </c>
      <c r="H598" s="34">
        <f>ROUND((12*'Calculation Sheet'!$D$24/(SQRT('SOA Verification'!B598*10^-3))),2)</f>
        <v>47.21</v>
      </c>
      <c r="I598" s="34">
        <f t="shared" si="18"/>
        <v>64.599999999999795</v>
      </c>
      <c r="K598" s="34">
        <f t="shared" si="19"/>
        <v>64.599999999999795</v>
      </c>
    </row>
    <row r="599" spans="2:11" x14ac:dyDescent="0.25">
      <c r="B599" s="34">
        <v>64.699999999999804</v>
      </c>
      <c r="C599" s="35">
        <f>ROUNDUP(('Calculation Sheet'!$D$9)^2*('Calculation Sheet'!$D$10*10^-6)/(2*10^-3*B599),2)</f>
        <v>13.47</v>
      </c>
      <c r="D59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599" s="34">
        <f>ROUNDUP(('Calculation Sheet'!$D$9*'Calculation Sheet'!$D$17*(0.5-('Calculation Sheet'!$D$18/'Calculation Sheet'!$D$9)+(0.5*(('Calculation Sheet'!$D$18^2)/('Calculation Sheet'!$D$9^2))))),2)</f>
        <v>1.84</v>
      </c>
      <c r="F599" s="34">
        <f>ROUNDUP(('Calculation Sheet'!$D$19*(LN('Calculation Sheet'!$D$9/'Calculation Sheet'!$D$20)-1+('Calculation Sheet'!$D$20/'Calculation Sheet'!$D$9))),2)</f>
        <v>3.53</v>
      </c>
      <c r="G599" s="36">
        <f>C599+IF(AND('Calculation Sheet'!$D$13="NO",OR('Calculation Sheet'!$D$14="Constant Resistance", 'Calculation Sheet'!$D$14="Constant Resistance + Current",'Calculation Sheet'!$D$14="Constant Resistance + Power", 'Calculation Sheet'!$D$14="Constant Resistance + Current + Power")),D599,0)+IF(AND('Calculation Sheet'!$D$13="NO",OR('Calculation Sheet'!$D$14="Constant Current", 'Calculation Sheet'!$D$14="Constant Resistance + Current",'Calculation Sheet'!$D$14="Constant Current + Power", 'Calculation Sheet'!$D$14="Constant Resistance + Current + Power")),E599,0)+IF(AND('Calculation Sheet'!$D$13="NO",OR('Calculation Sheet'!$D$14="Constant Power", 'Calculation Sheet'!$D$14="Constant Resistance + Power",'Calculation Sheet'!$D$14="Constant Current + Power", 'Calculation Sheet'!$D$14="Constant Resistance + Current + Power")),F599,0)</f>
        <v>13.47</v>
      </c>
      <c r="H599" s="34">
        <f>ROUND((12*'Calculation Sheet'!$D$24/(SQRT('SOA Verification'!B599*10^-3))),2)</f>
        <v>47.18</v>
      </c>
      <c r="I599" s="34">
        <f t="shared" si="18"/>
        <v>64.699999999999804</v>
      </c>
      <c r="K599" s="34">
        <f t="shared" si="19"/>
        <v>64.699999999999804</v>
      </c>
    </row>
    <row r="600" spans="2:11" x14ac:dyDescent="0.25">
      <c r="B600" s="34">
        <v>64.799999999999798</v>
      </c>
      <c r="C600" s="35">
        <f>ROUNDUP(('Calculation Sheet'!$D$9)^2*('Calculation Sheet'!$D$10*10^-6)/(2*10^-3*B600),2)</f>
        <v>13.45</v>
      </c>
      <c r="D60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00" s="34">
        <f>ROUNDUP(('Calculation Sheet'!$D$9*'Calculation Sheet'!$D$17*(0.5-('Calculation Sheet'!$D$18/'Calculation Sheet'!$D$9)+(0.5*(('Calculation Sheet'!$D$18^2)/('Calculation Sheet'!$D$9^2))))),2)</f>
        <v>1.84</v>
      </c>
      <c r="F600" s="34">
        <f>ROUNDUP(('Calculation Sheet'!$D$19*(LN('Calculation Sheet'!$D$9/'Calculation Sheet'!$D$20)-1+('Calculation Sheet'!$D$20/'Calculation Sheet'!$D$9))),2)</f>
        <v>3.53</v>
      </c>
      <c r="G600" s="36">
        <f>C600+IF(AND('Calculation Sheet'!$D$13="NO",OR('Calculation Sheet'!$D$14="Constant Resistance", 'Calculation Sheet'!$D$14="Constant Resistance + Current",'Calculation Sheet'!$D$14="Constant Resistance + Power", 'Calculation Sheet'!$D$14="Constant Resistance + Current + Power")),D600,0)+IF(AND('Calculation Sheet'!$D$13="NO",OR('Calculation Sheet'!$D$14="Constant Current", 'Calculation Sheet'!$D$14="Constant Resistance + Current",'Calculation Sheet'!$D$14="Constant Current + Power", 'Calculation Sheet'!$D$14="Constant Resistance + Current + Power")),E600,0)+IF(AND('Calculation Sheet'!$D$13="NO",OR('Calculation Sheet'!$D$14="Constant Power", 'Calculation Sheet'!$D$14="Constant Resistance + Power",'Calculation Sheet'!$D$14="Constant Current + Power", 'Calculation Sheet'!$D$14="Constant Resistance + Current + Power")),F600,0)</f>
        <v>13.45</v>
      </c>
      <c r="H600" s="34">
        <f>ROUND((12*'Calculation Sheet'!$D$24/(SQRT('SOA Verification'!B600*10^-3))),2)</f>
        <v>47.14</v>
      </c>
      <c r="I600" s="34">
        <f t="shared" si="18"/>
        <v>64.799999999999798</v>
      </c>
      <c r="K600" s="34">
        <f t="shared" si="19"/>
        <v>64.799999999999798</v>
      </c>
    </row>
    <row r="601" spans="2:11" x14ac:dyDescent="0.25">
      <c r="B601" s="34">
        <v>64.899999999999807</v>
      </c>
      <c r="C601" s="35">
        <f>ROUNDUP(('Calculation Sheet'!$D$9)^2*('Calculation Sheet'!$D$10*10^-6)/(2*10^-3*B601),2)</f>
        <v>13.43</v>
      </c>
      <c r="D60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01" s="34">
        <f>ROUNDUP(('Calculation Sheet'!$D$9*'Calculation Sheet'!$D$17*(0.5-('Calculation Sheet'!$D$18/'Calculation Sheet'!$D$9)+(0.5*(('Calculation Sheet'!$D$18^2)/('Calculation Sheet'!$D$9^2))))),2)</f>
        <v>1.84</v>
      </c>
      <c r="F601" s="34">
        <f>ROUNDUP(('Calculation Sheet'!$D$19*(LN('Calculation Sheet'!$D$9/'Calculation Sheet'!$D$20)-1+('Calculation Sheet'!$D$20/'Calculation Sheet'!$D$9))),2)</f>
        <v>3.53</v>
      </c>
      <c r="G601" s="36">
        <f>C601+IF(AND('Calculation Sheet'!$D$13="NO",OR('Calculation Sheet'!$D$14="Constant Resistance", 'Calculation Sheet'!$D$14="Constant Resistance + Current",'Calculation Sheet'!$D$14="Constant Resistance + Power", 'Calculation Sheet'!$D$14="Constant Resistance + Current + Power")),D601,0)+IF(AND('Calculation Sheet'!$D$13="NO",OR('Calculation Sheet'!$D$14="Constant Current", 'Calculation Sheet'!$D$14="Constant Resistance + Current",'Calculation Sheet'!$D$14="Constant Current + Power", 'Calculation Sheet'!$D$14="Constant Resistance + Current + Power")),E601,0)+IF(AND('Calculation Sheet'!$D$13="NO",OR('Calculation Sheet'!$D$14="Constant Power", 'Calculation Sheet'!$D$14="Constant Resistance + Power",'Calculation Sheet'!$D$14="Constant Current + Power", 'Calculation Sheet'!$D$14="Constant Resistance + Current + Power")),F601,0)</f>
        <v>13.43</v>
      </c>
      <c r="H601" s="34">
        <f>ROUND((12*'Calculation Sheet'!$D$24/(SQRT('SOA Verification'!B601*10^-3))),2)</f>
        <v>47.1</v>
      </c>
      <c r="I601" s="34">
        <f t="shared" si="18"/>
        <v>64.899999999999807</v>
      </c>
      <c r="K601" s="34">
        <f t="shared" si="19"/>
        <v>64.899999999999807</v>
      </c>
    </row>
    <row r="602" spans="2:11" x14ac:dyDescent="0.25">
      <c r="B602" s="34">
        <v>64.999999999999801</v>
      </c>
      <c r="C602" s="35">
        <f>ROUNDUP(('Calculation Sheet'!$D$9)^2*('Calculation Sheet'!$D$10*10^-6)/(2*10^-3*B602),2)</f>
        <v>13.41</v>
      </c>
      <c r="D60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02" s="34">
        <f>ROUNDUP(('Calculation Sheet'!$D$9*'Calculation Sheet'!$D$17*(0.5-('Calculation Sheet'!$D$18/'Calculation Sheet'!$D$9)+(0.5*(('Calculation Sheet'!$D$18^2)/('Calculation Sheet'!$D$9^2))))),2)</f>
        <v>1.84</v>
      </c>
      <c r="F602" s="34">
        <f>ROUNDUP(('Calculation Sheet'!$D$19*(LN('Calculation Sheet'!$D$9/'Calculation Sheet'!$D$20)-1+('Calculation Sheet'!$D$20/'Calculation Sheet'!$D$9))),2)</f>
        <v>3.53</v>
      </c>
      <c r="G602" s="36">
        <f>C602+IF(AND('Calculation Sheet'!$D$13="NO",OR('Calculation Sheet'!$D$14="Constant Resistance", 'Calculation Sheet'!$D$14="Constant Resistance + Current",'Calculation Sheet'!$D$14="Constant Resistance + Power", 'Calculation Sheet'!$D$14="Constant Resistance + Current + Power")),D602,0)+IF(AND('Calculation Sheet'!$D$13="NO",OR('Calculation Sheet'!$D$14="Constant Current", 'Calculation Sheet'!$D$14="Constant Resistance + Current",'Calculation Sheet'!$D$14="Constant Current + Power", 'Calculation Sheet'!$D$14="Constant Resistance + Current + Power")),E602,0)+IF(AND('Calculation Sheet'!$D$13="NO",OR('Calculation Sheet'!$D$14="Constant Power", 'Calculation Sheet'!$D$14="Constant Resistance + Power",'Calculation Sheet'!$D$14="Constant Current + Power", 'Calculation Sheet'!$D$14="Constant Resistance + Current + Power")),F602,0)</f>
        <v>13.41</v>
      </c>
      <c r="H602" s="34">
        <f>ROUND((12*'Calculation Sheet'!$D$24/(SQRT('SOA Verification'!B602*10^-3))),2)</f>
        <v>47.07</v>
      </c>
      <c r="I602" s="34">
        <f t="shared" si="18"/>
        <v>64.999999999999801</v>
      </c>
      <c r="K602" s="34">
        <f t="shared" si="19"/>
        <v>64.999999999999801</v>
      </c>
    </row>
    <row r="603" spans="2:11" x14ac:dyDescent="0.25">
      <c r="B603" s="34">
        <v>65.099999999999795</v>
      </c>
      <c r="C603" s="35">
        <f>ROUNDUP(('Calculation Sheet'!$D$9)^2*('Calculation Sheet'!$D$10*10^-6)/(2*10^-3*B603),2)</f>
        <v>13.39</v>
      </c>
      <c r="D60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03" s="34">
        <f>ROUNDUP(('Calculation Sheet'!$D$9*'Calculation Sheet'!$D$17*(0.5-('Calculation Sheet'!$D$18/'Calculation Sheet'!$D$9)+(0.5*(('Calculation Sheet'!$D$18^2)/('Calculation Sheet'!$D$9^2))))),2)</f>
        <v>1.84</v>
      </c>
      <c r="F603" s="34">
        <f>ROUNDUP(('Calculation Sheet'!$D$19*(LN('Calculation Sheet'!$D$9/'Calculation Sheet'!$D$20)-1+('Calculation Sheet'!$D$20/'Calculation Sheet'!$D$9))),2)</f>
        <v>3.53</v>
      </c>
      <c r="G603" s="36">
        <f>C603+IF(AND('Calculation Sheet'!$D$13="NO",OR('Calculation Sheet'!$D$14="Constant Resistance", 'Calculation Sheet'!$D$14="Constant Resistance + Current",'Calculation Sheet'!$D$14="Constant Resistance + Power", 'Calculation Sheet'!$D$14="Constant Resistance + Current + Power")),D603,0)+IF(AND('Calculation Sheet'!$D$13="NO",OR('Calculation Sheet'!$D$14="Constant Current", 'Calculation Sheet'!$D$14="Constant Resistance + Current",'Calculation Sheet'!$D$14="Constant Current + Power", 'Calculation Sheet'!$D$14="Constant Resistance + Current + Power")),E603,0)+IF(AND('Calculation Sheet'!$D$13="NO",OR('Calculation Sheet'!$D$14="Constant Power", 'Calculation Sheet'!$D$14="Constant Resistance + Power",'Calculation Sheet'!$D$14="Constant Current + Power", 'Calculation Sheet'!$D$14="Constant Resistance + Current + Power")),F603,0)</f>
        <v>13.39</v>
      </c>
      <c r="H603" s="34">
        <f>ROUND((12*'Calculation Sheet'!$D$24/(SQRT('SOA Verification'!B603*10^-3))),2)</f>
        <v>47.03</v>
      </c>
      <c r="I603" s="34">
        <f t="shared" si="18"/>
        <v>65.099999999999795</v>
      </c>
      <c r="K603" s="34">
        <f t="shared" si="19"/>
        <v>65.099999999999795</v>
      </c>
    </row>
    <row r="604" spans="2:11" x14ac:dyDescent="0.25">
      <c r="B604" s="34">
        <v>65.199999999999804</v>
      </c>
      <c r="C604" s="35">
        <f>ROUNDUP(('Calculation Sheet'!$D$9)^2*('Calculation Sheet'!$D$10*10^-6)/(2*10^-3*B604),2)</f>
        <v>13.37</v>
      </c>
      <c r="D60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04" s="34">
        <f>ROUNDUP(('Calculation Sheet'!$D$9*'Calculation Sheet'!$D$17*(0.5-('Calculation Sheet'!$D$18/'Calculation Sheet'!$D$9)+(0.5*(('Calculation Sheet'!$D$18^2)/('Calculation Sheet'!$D$9^2))))),2)</f>
        <v>1.84</v>
      </c>
      <c r="F604" s="34">
        <f>ROUNDUP(('Calculation Sheet'!$D$19*(LN('Calculation Sheet'!$D$9/'Calculation Sheet'!$D$20)-1+('Calculation Sheet'!$D$20/'Calculation Sheet'!$D$9))),2)</f>
        <v>3.53</v>
      </c>
      <c r="G604" s="36">
        <f>C604+IF(AND('Calculation Sheet'!$D$13="NO",OR('Calculation Sheet'!$D$14="Constant Resistance", 'Calculation Sheet'!$D$14="Constant Resistance + Current",'Calculation Sheet'!$D$14="Constant Resistance + Power", 'Calculation Sheet'!$D$14="Constant Resistance + Current + Power")),D604,0)+IF(AND('Calculation Sheet'!$D$13="NO",OR('Calculation Sheet'!$D$14="Constant Current", 'Calculation Sheet'!$D$14="Constant Resistance + Current",'Calculation Sheet'!$D$14="Constant Current + Power", 'Calculation Sheet'!$D$14="Constant Resistance + Current + Power")),E604,0)+IF(AND('Calculation Sheet'!$D$13="NO",OR('Calculation Sheet'!$D$14="Constant Power", 'Calculation Sheet'!$D$14="Constant Resistance + Power",'Calculation Sheet'!$D$14="Constant Current + Power", 'Calculation Sheet'!$D$14="Constant Resistance + Current + Power")),F604,0)</f>
        <v>13.37</v>
      </c>
      <c r="H604" s="34">
        <f>ROUND((12*'Calculation Sheet'!$D$24/(SQRT('SOA Verification'!B604*10^-3))),2)</f>
        <v>47</v>
      </c>
      <c r="I604" s="34">
        <f t="shared" si="18"/>
        <v>65.199999999999804</v>
      </c>
      <c r="K604" s="34">
        <f t="shared" si="19"/>
        <v>65.199999999999804</v>
      </c>
    </row>
    <row r="605" spans="2:11" x14ac:dyDescent="0.25">
      <c r="B605" s="34">
        <v>65.299999999999798</v>
      </c>
      <c r="C605" s="35">
        <f>ROUNDUP(('Calculation Sheet'!$D$9)^2*('Calculation Sheet'!$D$10*10^-6)/(2*10^-3*B605),2)</f>
        <v>13.35</v>
      </c>
      <c r="D60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05" s="34">
        <f>ROUNDUP(('Calculation Sheet'!$D$9*'Calculation Sheet'!$D$17*(0.5-('Calculation Sheet'!$D$18/'Calculation Sheet'!$D$9)+(0.5*(('Calculation Sheet'!$D$18^2)/('Calculation Sheet'!$D$9^2))))),2)</f>
        <v>1.84</v>
      </c>
      <c r="F605" s="34">
        <f>ROUNDUP(('Calculation Sheet'!$D$19*(LN('Calculation Sheet'!$D$9/'Calculation Sheet'!$D$20)-1+('Calculation Sheet'!$D$20/'Calculation Sheet'!$D$9))),2)</f>
        <v>3.53</v>
      </c>
      <c r="G605" s="36">
        <f>C605+IF(AND('Calculation Sheet'!$D$13="NO",OR('Calculation Sheet'!$D$14="Constant Resistance", 'Calculation Sheet'!$D$14="Constant Resistance + Current",'Calculation Sheet'!$D$14="Constant Resistance + Power", 'Calculation Sheet'!$D$14="Constant Resistance + Current + Power")),D605,0)+IF(AND('Calculation Sheet'!$D$13="NO",OR('Calculation Sheet'!$D$14="Constant Current", 'Calculation Sheet'!$D$14="Constant Resistance + Current",'Calculation Sheet'!$D$14="Constant Current + Power", 'Calculation Sheet'!$D$14="Constant Resistance + Current + Power")),E605,0)+IF(AND('Calculation Sheet'!$D$13="NO",OR('Calculation Sheet'!$D$14="Constant Power", 'Calculation Sheet'!$D$14="Constant Resistance + Power",'Calculation Sheet'!$D$14="Constant Current + Power", 'Calculation Sheet'!$D$14="Constant Resistance + Current + Power")),F605,0)</f>
        <v>13.35</v>
      </c>
      <c r="H605" s="34">
        <f>ROUND((12*'Calculation Sheet'!$D$24/(SQRT('SOA Verification'!B605*10^-3))),2)</f>
        <v>46.96</v>
      </c>
      <c r="I605" s="34">
        <f t="shared" si="18"/>
        <v>65.299999999999798</v>
      </c>
      <c r="K605" s="34">
        <f t="shared" si="19"/>
        <v>65.299999999999798</v>
      </c>
    </row>
    <row r="606" spans="2:11" x14ac:dyDescent="0.25">
      <c r="B606" s="34">
        <v>65.399999999999807</v>
      </c>
      <c r="C606" s="35">
        <f>ROUNDUP(('Calculation Sheet'!$D$9)^2*('Calculation Sheet'!$D$10*10^-6)/(2*10^-3*B606),2)</f>
        <v>13.33</v>
      </c>
      <c r="D60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06" s="34">
        <f>ROUNDUP(('Calculation Sheet'!$D$9*'Calculation Sheet'!$D$17*(0.5-('Calculation Sheet'!$D$18/'Calculation Sheet'!$D$9)+(0.5*(('Calculation Sheet'!$D$18^2)/('Calculation Sheet'!$D$9^2))))),2)</f>
        <v>1.84</v>
      </c>
      <c r="F606" s="34">
        <f>ROUNDUP(('Calculation Sheet'!$D$19*(LN('Calculation Sheet'!$D$9/'Calculation Sheet'!$D$20)-1+('Calculation Sheet'!$D$20/'Calculation Sheet'!$D$9))),2)</f>
        <v>3.53</v>
      </c>
      <c r="G606" s="36">
        <f>C606+IF(AND('Calculation Sheet'!$D$13="NO",OR('Calculation Sheet'!$D$14="Constant Resistance", 'Calculation Sheet'!$D$14="Constant Resistance + Current",'Calculation Sheet'!$D$14="Constant Resistance + Power", 'Calculation Sheet'!$D$14="Constant Resistance + Current + Power")),D606,0)+IF(AND('Calculation Sheet'!$D$13="NO",OR('Calculation Sheet'!$D$14="Constant Current", 'Calculation Sheet'!$D$14="Constant Resistance + Current",'Calculation Sheet'!$D$14="Constant Current + Power", 'Calculation Sheet'!$D$14="Constant Resistance + Current + Power")),E606,0)+IF(AND('Calculation Sheet'!$D$13="NO",OR('Calculation Sheet'!$D$14="Constant Power", 'Calculation Sheet'!$D$14="Constant Resistance + Power",'Calculation Sheet'!$D$14="Constant Current + Power", 'Calculation Sheet'!$D$14="Constant Resistance + Current + Power")),F606,0)</f>
        <v>13.33</v>
      </c>
      <c r="H606" s="34">
        <f>ROUND((12*'Calculation Sheet'!$D$24/(SQRT('SOA Verification'!B606*10^-3))),2)</f>
        <v>46.92</v>
      </c>
      <c r="I606" s="34">
        <f t="shared" si="18"/>
        <v>65.399999999999807</v>
      </c>
      <c r="K606" s="34">
        <f t="shared" si="19"/>
        <v>65.399999999999807</v>
      </c>
    </row>
    <row r="607" spans="2:11" x14ac:dyDescent="0.25">
      <c r="B607" s="34">
        <v>65.499999999999801</v>
      </c>
      <c r="C607" s="35">
        <f>ROUNDUP(('Calculation Sheet'!$D$9)^2*('Calculation Sheet'!$D$10*10^-6)/(2*10^-3*B607),2)</f>
        <v>13.31</v>
      </c>
      <c r="D60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07" s="34">
        <f>ROUNDUP(('Calculation Sheet'!$D$9*'Calculation Sheet'!$D$17*(0.5-('Calculation Sheet'!$D$18/'Calculation Sheet'!$D$9)+(0.5*(('Calculation Sheet'!$D$18^2)/('Calculation Sheet'!$D$9^2))))),2)</f>
        <v>1.84</v>
      </c>
      <c r="F607" s="34">
        <f>ROUNDUP(('Calculation Sheet'!$D$19*(LN('Calculation Sheet'!$D$9/'Calculation Sheet'!$D$20)-1+('Calculation Sheet'!$D$20/'Calculation Sheet'!$D$9))),2)</f>
        <v>3.53</v>
      </c>
      <c r="G607" s="36">
        <f>C607+IF(AND('Calculation Sheet'!$D$13="NO",OR('Calculation Sheet'!$D$14="Constant Resistance", 'Calculation Sheet'!$D$14="Constant Resistance + Current",'Calculation Sheet'!$D$14="Constant Resistance + Power", 'Calculation Sheet'!$D$14="Constant Resistance + Current + Power")),D607,0)+IF(AND('Calculation Sheet'!$D$13="NO",OR('Calculation Sheet'!$D$14="Constant Current", 'Calculation Sheet'!$D$14="Constant Resistance + Current",'Calculation Sheet'!$D$14="Constant Current + Power", 'Calculation Sheet'!$D$14="Constant Resistance + Current + Power")),E607,0)+IF(AND('Calculation Sheet'!$D$13="NO",OR('Calculation Sheet'!$D$14="Constant Power", 'Calculation Sheet'!$D$14="Constant Resistance + Power",'Calculation Sheet'!$D$14="Constant Current + Power", 'Calculation Sheet'!$D$14="Constant Resistance + Current + Power")),F607,0)</f>
        <v>13.31</v>
      </c>
      <c r="H607" s="34">
        <f>ROUND((12*'Calculation Sheet'!$D$24/(SQRT('SOA Verification'!B607*10^-3))),2)</f>
        <v>46.89</v>
      </c>
      <c r="I607" s="34">
        <f t="shared" si="18"/>
        <v>65.499999999999801</v>
      </c>
      <c r="K607" s="34">
        <f t="shared" si="19"/>
        <v>65.499999999999801</v>
      </c>
    </row>
    <row r="608" spans="2:11" x14ac:dyDescent="0.25">
      <c r="B608" s="34">
        <v>65.599999999999795</v>
      </c>
      <c r="C608" s="35">
        <f>ROUNDUP(('Calculation Sheet'!$D$9)^2*('Calculation Sheet'!$D$10*10^-6)/(2*10^-3*B608),2)</f>
        <v>13.29</v>
      </c>
      <c r="D60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08" s="34">
        <f>ROUNDUP(('Calculation Sheet'!$D$9*'Calculation Sheet'!$D$17*(0.5-('Calculation Sheet'!$D$18/'Calculation Sheet'!$D$9)+(0.5*(('Calculation Sheet'!$D$18^2)/('Calculation Sheet'!$D$9^2))))),2)</f>
        <v>1.84</v>
      </c>
      <c r="F608" s="34">
        <f>ROUNDUP(('Calculation Sheet'!$D$19*(LN('Calculation Sheet'!$D$9/'Calculation Sheet'!$D$20)-1+('Calculation Sheet'!$D$20/'Calculation Sheet'!$D$9))),2)</f>
        <v>3.53</v>
      </c>
      <c r="G608" s="36">
        <f>C608+IF(AND('Calculation Sheet'!$D$13="NO",OR('Calculation Sheet'!$D$14="Constant Resistance", 'Calculation Sheet'!$D$14="Constant Resistance + Current",'Calculation Sheet'!$D$14="Constant Resistance + Power", 'Calculation Sheet'!$D$14="Constant Resistance + Current + Power")),D608,0)+IF(AND('Calculation Sheet'!$D$13="NO",OR('Calculation Sheet'!$D$14="Constant Current", 'Calculation Sheet'!$D$14="Constant Resistance + Current",'Calculation Sheet'!$D$14="Constant Current + Power", 'Calculation Sheet'!$D$14="Constant Resistance + Current + Power")),E608,0)+IF(AND('Calculation Sheet'!$D$13="NO",OR('Calculation Sheet'!$D$14="Constant Power", 'Calculation Sheet'!$D$14="Constant Resistance + Power",'Calculation Sheet'!$D$14="Constant Current + Power", 'Calculation Sheet'!$D$14="Constant Resistance + Current + Power")),F608,0)</f>
        <v>13.29</v>
      </c>
      <c r="H608" s="34">
        <f>ROUND((12*'Calculation Sheet'!$D$24/(SQRT('SOA Verification'!B608*10^-3))),2)</f>
        <v>46.85</v>
      </c>
      <c r="I608" s="34">
        <f t="shared" si="18"/>
        <v>65.599999999999795</v>
      </c>
      <c r="K608" s="34">
        <f t="shared" si="19"/>
        <v>65.599999999999795</v>
      </c>
    </row>
    <row r="609" spans="2:11" x14ac:dyDescent="0.25">
      <c r="B609" s="34">
        <v>65.699999999999804</v>
      </c>
      <c r="C609" s="35">
        <f>ROUNDUP(('Calculation Sheet'!$D$9)^2*('Calculation Sheet'!$D$10*10^-6)/(2*10^-3*B609),2)</f>
        <v>13.27</v>
      </c>
      <c r="D60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09" s="34">
        <f>ROUNDUP(('Calculation Sheet'!$D$9*'Calculation Sheet'!$D$17*(0.5-('Calculation Sheet'!$D$18/'Calculation Sheet'!$D$9)+(0.5*(('Calculation Sheet'!$D$18^2)/('Calculation Sheet'!$D$9^2))))),2)</f>
        <v>1.84</v>
      </c>
      <c r="F609" s="34">
        <f>ROUNDUP(('Calculation Sheet'!$D$19*(LN('Calculation Sheet'!$D$9/'Calculation Sheet'!$D$20)-1+('Calculation Sheet'!$D$20/'Calculation Sheet'!$D$9))),2)</f>
        <v>3.53</v>
      </c>
      <c r="G609" s="36">
        <f>C609+IF(AND('Calculation Sheet'!$D$13="NO",OR('Calculation Sheet'!$D$14="Constant Resistance", 'Calculation Sheet'!$D$14="Constant Resistance + Current",'Calculation Sheet'!$D$14="Constant Resistance + Power", 'Calculation Sheet'!$D$14="Constant Resistance + Current + Power")),D609,0)+IF(AND('Calculation Sheet'!$D$13="NO",OR('Calculation Sheet'!$D$14="Constant Current", 'Calculation Sheet'!$D$14="Constant Resistance + Current",'Calculation Sheet'!$D$14="Constant Current + Power", 'Calculation Sheet'!$D$14="Constant Resistance + Current + Power")),E609,0)+IF(AND('Calculation Sheet'!$D$13="NO",OR('Calculation Sheet'!$D$14="Constant Power", 'Calculation Sheet'!$D$14="Constant Resistance + Power",'Calculation Sheet'!$D$14="Constant Current + Power", 'Calculation Sheet'!$D$14="Constant Resistance + Current + Power")),F609,0)</f>
        <v>13.27</v>
      </c>
      <c r="H609" s="34">
        <f>ROUND((12*'Calculation Sheet'!$D$24/(SQRT('SOA Verification'!B609*10^-3))),2)</f>
        <v>46.82</v>
      </c>
      <c r="I609" s="34">
        <f t="shared" si="18"/>
        <v>65.699999999999804</v>
      </c>
      <c r="K609" s="34">
        <f t="shared" si="19"/>
        <v>65.699999999999804</v>
      </c>
    </row>
    <row r="610" spans="2:11" x14ac:dyDescent="0.25">
      <c r="B610" s="34">
        <v>65.799999999999798</v>
      </c>
      <c r="C610" s="35">
        <f>ROUNDUP(('Calculation Sheet'!$D$9)^2*('Calculation Sheet'!$D$10*10^-6)/(2*10^-3*B610),2)</f>
        <v>13.25</v>
      </c>
      <c r="D61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10" s="34">
        <f>ROUNDUP(('Calculation Sheet'!$D$9*'Calculation Sheet'!$D$17*(0.5-('Calculation Sheet'!$D$18/'Calculation Sheet'!$D$9)+(0.5*(('Calculation Sheet'!$D$18^2)/('Calculation Sheet'!$D$9^2))))),2)</f>
        <v>1.84</v>
      </c>
      <c r="F610" s="34">
        <f>ROUNDUP(('Calculation Sheet'!$D$19*(LN('Calculation Sheet'!$D$9/'Calculation Sheet'!$D$20)-1+('Calculation Sheet'!$D$20/'Calculation Sheet'!$D$9))),2)</f>
        <v>3.53</v>
      </c>
      <c r="G610" s="36">
        <f>C610+IF(AND('Calculation Sheet'!$D$13="NO",OR('Calculation Sheet'!$D$14="Constant Resistance", 'Calculation Sheet'!$D$14="Constant Resistance + Current",'Calculation Sheet'!$D$14="Constant Resistance + Power", 'Calculation Sheet'!$D$14="Constant Resistance + Current + Power")),D610,0)+IF(AND('Calculation Sheet'!$D$13="NO",OR('Calculation Sheet'!$D$14="Constant Current", 'Calculation Sheet'!$D$14="Constant Resistance + Current",'Calculation Sheet'!$D$14="Constant Current + Power", 'Calculation Sheet'!$D$14="Constant Resistance + Current + Power")),E610,0)+IF(AND('Calculation Sheet'!$D$13="NO",OR('Calculation Sheet'!$D$14="Constant Power", 'Calculation Sheet'!$D$14="Constant Resistance + Power",'Calculation Sheet'!$D$14="Constant Current + Power", 'Calculation Sheet'!$D$14="Constant Resistance + Current + Power")),F610,0)</f>
        <v>13.25</v>
      </c>
      <c r="H610" s="34">
        <f>ROUND((12*'Calculation Sheet'!$D$24/(SQRT('SOA Verification'!B610*10^-3))),2)</f>
        <v>46.78</v>
      </c>
      <c r="I610" s="34">
        <f t="shared" si="18"/>
        <v>65.799999999999798</v>
      </c>
      <c r="K610" s="34">
        <f t="shared" si="19"/>
        <v>65.799999999999798</v>
      </c>
    </row>
    <row r="611" spans="2:11" x14ac:dyDescent="0.25">
      <c r="B611" s="34">
        <v>65.899999999999807</v>
      </c>
      <c r="C611" s="35">
        <f>ROUNDUP(('Calculation Sheet'!$D$9)^2*('Calculation Sheet'!$D$10*10^-6)/(2*10^-3*B611),2)</f>
        <v>13.23</v>
      </c>
      <c r="D61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11" s="34">
        <f>ROUNDUP(('Calculation Sheet'!$D$9*'Calculation Sheet'!$D$17*(0.5-('Calculation Sheet'!$D$18/'Calculation Sheet'!$D$9)+(0.5*(('Calculation Sheet'!$D$18^2)/('Calculation Sheet'!$D$9^2))))),2)</f>
        <v>1.84</v>
      </c>
      <c r="F611" s="34">
        <f>ROUNDUP(('Calculation Sheet'!$D$19*(LN('Calculation Sheet'!$D$9/'Calculation Sheet'!$D$20)-1+('Calculation Sheet'!$D$20/'Calculation Sheet'!$D$9))),2)</f>
        <v>3.53</v>
      </c>
      <c r="G611" s="36">
        <f>C611+IF(AND('Calculation Sheet'!$D$13="NO",OR('Calculation Sheet'!$D$14="Constant Resistance", 'Calculation Sheet'!$D$14="Constant Resistance + Current",'Calculation Sheet'!$D$14="Constant Resistance + Power", 'Calculation Sheet'!$D$14="Constant Resistance + Current + Power")),D611,0)+IF(AND('Calculation Sheet'!$D$13="NO",OR('Calculation Sheet'!$D$14="Constant Current", 'Calculation Sheet'!$D$14="Constant Resistance + Current",'Calculation Sheet'!$D$14="Constant Current + Power", 'Calculation Sheet'!$D$14="Constant Resistance + Current + Power")),E611,0)+IF(AND('Calculation Sheet'!$D$13="NO",OR('Calculation Sheet'!$D$14="Constant Power", 'Calculation Sheet'!$D$14="Constant Resistance + Power",'Calculation Sheet'!$D$14="Constant Current + Power", 'Calculation Sheet'!$D$14="Constant Resistance + Current + Power")),F611,0)</f>
        <v>13.23</v>
      </c>
      <c r="H611" s="34">
        <f>ROUND((12*'Calculation Sheet'!$D$24/(SQRT('SOA Verification'!B611*10^-3))),2)</f>
        <v>46.75</v>
      </c>
      <c r="I611" s="34">
        <f t="shared" si="18"/>
        <v>65.899999999999807</v>
      </c>
      <c r="K611" s="34">
        <f t="shared" si="19"/>
        <v>65.899999999999807</v>
      </c>
    </row>
    <row r="612" spans="2:11" x14ac:dyDescent="0.25">
      <c r="B612" s="34">
        <v>65.999999999999801</v>
      </c>
      <c r="C612" s="35">
        <f>ROUNDUP(('Calculation Sheet'!$D$9)^2*('Calculation Sheet'!$D$10*10^-6)/(2*10^-3*B612),2)</f>
        <v>13.2</v>
      </c>
      <c r="D61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12" s="34">
        <f>ROUNDUP(('Calculation Sheet'!$D$9*'Calculation Sheet'!$D$17*(0.5-('Calculation Sheet'!$D$18/'Calculation Sheet'!$D$9)+(0.5*(('Calculation Sheet'!$D$18^2)/('Calculation Sheet'!$D$9^2))))),2)</f>
        <v>1.84</v>
      </c>
      <c r="F612" s="34">
        <f>ROUNDUP(('Calculation Sheet'!$D$19*(LN('Calculation Sheet'!$D$9/'Calculation Sheet'!$D$20)-1+('Calculation Sheet'!$D$20/'Calculation Sheet'!$D$9))),2)</f>
        <v>3.53</v>
      </c>
      <c r="G612" s="36">
        <f>C612+IF(AND('Calculation Sheet'!$D$13="NO",OR('Calculation Sheet'!$D$14="Constant Resistance", 'Calculation Sheet'!$D$14="Constant Resistance + Current",'Calculation Sheet'!$D$14="Constant Resistance + Power", 'Calculation Sheet'!$D$14="Constant Resistance + Current + Power")),D612,0)+IF(AND('Calculation Sheet'!$D$13="NO",OR('Calculation Sheet'!$D$14="Constant Current", 'Calculation Sheet'!$D$14="Constant Resistance + Current",'Calculation Sheet'!$D$14="Constant Current + Power", 'Calculation Sheet'!$D$14="Constant Resistance + Current + Power")),E612,0)+IF(AND('Calculation Sheet'!$D$13="NO",OR('Calculation Sheet'!$D$14="Constant Power", 'Calculation Sheet'!$D$14="Constant Resistance + Power",'Calculation Sheet'!$D$14="Constant Current + Power", 'Calculation Sheet'!$D$14="Constant Resistance + Current + Power")),F612,0)</f>
        <v>13.2</v>
      </c>
      <c r="H612" s="34">
        <f>ROUND((12*'Calculation Sheet'!$D$24/(SQRT('SOA Verification'!B612*10^-3))),2)</f>
        <v>46.71</v>
      </c>
      <c r="I612" s="34">
        <f t="shared" si="18"/>
        <v>65.999999999999801</v>
      </c>
      <c r="K612" s="34">
        <f t="shared" si="19"/>
        <v>65.999999999999801</v>
      </c>
    </row>
    <row r="613" spans="2:11" x14ac:dyDescent="0.25">
      <c r="B613" s="34">
        <v>66.099999999999795</v>
      </c>
      <c r="C613" s="35">
        <f>ROUNDUP(('Calculation Sheet'!$D$9)^2*('Calculation Sheet'!$D$10*10^-6)/(2*10^-3*B613),2)</f>
        <v>13.19</v>
      </c>
      <c r="D61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13" s="34">
        <f>ROUNDUP(('Calculation Sheet'!$D$9*'Calculation Sheet'!$D$17*(0.5-('Calculation Sheet'!$D$18/'Calculation Sheet'!$D$9)+(0.5*(('Calculation Sheet'!$D$18^2)/('Calculation Sheet'!$D$9^2))))),2)</f>
        <v>1.84</v>
      </c>
      <c r="F613" s="34">
        <f>ROUNDUP(('Calculation Sheet'!$D$19*(LN('Calculation Sheet'!$D$9/'Calculation Sheet'!$D$20)-1+('Calculation Sheet'!$D$20/'Calculation Sheet'!$D$9))),2)</f>
        <v>3.53</v>
      </c>
      <c r="G613" s="36">
        <f>C613+IF(AND('Calculation Sheet'!$D$13="NO",OR('Calculation Sheet'!$D$14="Constant Resistance", 'Calculation Sheet'!$D$14="Constant Resistance + Current",'Calculation Sheet'!$D$14="Constant Resistance + Power", 'Calculation Sheet'!$D$14="Constant Resistance + Current + Power")),D613,0)+IF(AND('Calculation Sheet'!$D$13="NO",OR('Calculation Sheet'!$D$14="Constant Current", 'Calculation Sheet'!$D$14="Constant Resistance + Current",'Calculation Sheet'!$D$14="Constant Current + Power", 'Calculation Sheet'!$D$14="Constant Resistance + Current + Power")),E613,0)+IF(AND('Calculation Sheet'!$D$13="NO",OR('Calculation Sheet'!$D$14="Constant Power", 'Calculation Sheet'!$D$14="Constant Resistance + Power",'Calculation Sheet'!$D$14="Constant Current + Power", 'Calculation Sheet'!$D$14="Constant Resistance + Current + Power")),F613,0)</f>
        <v>13.19</v>
      </c>
      <c r="H613" s="34">
        <f>ROUND((12*'Calculation Sheet'!$D$24/(SQRT('SOA Verification'!B613*10^-3))),2)</f>
        <v>46.67</v>
      </c>
      <c r="I613" s="34">
        <f t="shared" si="18"/>
        <v>66.099999999999795</v>
      </c>
      <c r="K613" s="34">
        <f t="shared" si="19"/>
        <v>66.099999999999795</v>
      </c>
    </row>
    <row r="614" spans="2:11" x14ac:dyDescent="0.25">
      <c r="B614" s="34">
        <v>66.199999999999804</v>
      </c>
      <c r="C614" s="35">
        <f>ROUNDUP(('Calculation Sheet'!$D$9)^2*('Calculation Sheet'!$D$10*10^-6)/(2*10^-3*B614),2)</f>
        <v>13.17</v>
      </c>
      <c r="D61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14" s="34">
        <f>ROUNDUP(('Calculation Sheet'!$D$9*'Calculation Sheet'!$D$17*(0.5-('Calculation Sheet'!$D$18/'Calculation Sheet'!$D$9)+(0.5*(('Calculation Sheet'!$D$18^2)/('Calculation Sheet'!$D$9^2))))),2)</f>
        <v>1.84</v>
      </c>
      <c r="F614" s="34">
        <f>ROUNDUP(('Calculation Sheet'!$D$19*(LN('Calculation Sheet'!$D$9/'Calculation Sheet'!$D$20)-1+('Calculation Sheet'!$D$20/'Calculation Sheet'!$D$9))),2)</f>
        <v>3.53</v>
      </c>
      <c r="G614" s="36">
        <f>C614+IF(AND('Calculation Sheet'!$D$13="NO",OR('Calculation Sheet'!$D$14="Constant Resistance", 'Calculation Sheet'!$D$14="Constant Resistance + Current",'Calculation Sheet'!$D$14="Constant Resistance + Power", 'Calculation Sheet'!$D$14="Constant Resistance + Current + Power")),D614,0)+IF(AND('Calculation Sheet'!$D$13="NO",OR('Calculation Sheet'!$D$14="Constant Current", 'Calculation Sheet'!$D$14="Constant Resistance + Current",'Calculation Sheet'!$D$14="Constant Current + Power", 'Calculation Sheet'!$D$14="Constant Resistance + Current + Power")),E614,0)+IF(AND('Calculation Sheet'!$D$13="NO",OR('Calculation Sheet'!$D$14="Constant Power", 'Calculation Sheet'!$D$14="Constant Resistance + Power",'Calculation Sheet'!$D$14="Constant Current + Power", 'Calculation Sheet'!$D$14="Constant Resistance + Current + Power")),F614,0)</f>
        <v>13.17</v>
      </c>
      <c r="H614" s="34">
        <f>ROUND((12*'Calculation Sheet'!$D$24/(SQRT('SOA Verification'!B614*10^-3))),2)</f>
        <v>46.64</v>
      </c>
      <c r="I614" s="34">
        <f t="shared" si="18"/>
        <v>66.199999999999804</v>
      </c>
      <c r="K614" s="34">
        <f t="shared" si="19"/>
        <v>66.199999999999804</v>
      </c>
    </row>
    <row r="615" spans="2:11" x14ac:dyDescent="0.25">
      <c r="B615" s="34">
        <v>66.299999999999798</v>
      </c>
      <c r="C615" s="35">
        <f>ROUNDUP(('Calculation Sheet'!$D$9)^2*('Calculation Sheet'!$D$10*10^-6)/(2*10^-3*B615),2)</f>
        <v>13.15</v>
      </c>
      <c r="D61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15" s="34">
        <f>ROUNDUP(('Calculation Sheet'!$D$9*'Calculation Sheet'!$D$17*(0.5-('Calculation Sheet'!$D$18/'Calculation Sheet'!$D$9)+(0.5*(('Calculation Sheet'!$D$18^2)/('Calculation Sheet'!$D$9^2))))),2)</f>
        <v>1.84</v>
      </c>
      <c r="F615" s="34">
        <f>ROUNDUP(('Calculation Sheet'!$D$19*(LN('Calculation Sheet'!$D$9/'Calculation Sheet'!$D$20)-1+('Calculation Sheet'!$D$20/'Calculation Sheet'!$D$9))),2)</f>
        <v>3.53</v>
      </c>
      <c r="G615" s="36">
        <f>C615+IF(AND('Calculation Sheet'!$D$13="NO",OR('Calculation Sheet'!$D$14="Constant Resistance", 'Calculation Sheet'!$D$14="Constant Resistance + Current",'Calculation Sheet'!$D$14="Constant Resistance + Power", 'Calculation Sheet'!$D$14="Constant Resistance + Current + Power")),D615,0)+IF(AND('Calculation Sheet'!$D$13="NO",OR('Calculation Sheet'!$D$14="Constant Current", 'Calculation Sheet'!$D$14="Constant Resistance + Current",'Calculation Sheet'!$D$14="Constant Current + Power", 'Calculation Sheet'!$D$14="Constant Resistance + Current + Power")),E615,0)+IF(AND('Calculation Sheet'!$D$13="NO",OR('Calculation Sheet'!$D$14="Constant Power", 'Calculation Sheet'!$D$14="Constant Resistance + Power",'Calculation Sheet'!$D$14="Constant Current + Power", 'Calculation Sheet'!$D$14="Constant Resistance + Current + Power")),F615,0)</f>
        <v>13.15</v>
      </c>
      <c r="H615" s="34">
        <f>ROUND((12*'Calculation Sheet'!$D$24/(SQRT('SOA Verification'!B615*10^-3))),2)</f>
        <v>46.6</v>
      </c>
      <c r="I615" s="34">
        <f t="shared" si="18"/>
        <v>66.299999999999798</v>
      </c>
      <c r="K615" s="34">
        <f t="shared" si="19"/>
        <v>66.299999999999798</v>
      </c>
    </row>
    <row r="616" spans="2:11" x14ac:dyDescent="0.25">
      <c r="B616" s="34">
        <v>66.399999999999807</v>
      </c>
      <c r="C616" s="35">
        <f>ROUNDUP(('Calculation Sheet'!$D$9)^2*('Calculation Sheet'!$D$10*10^-6)/(2*10^-3*B616),2)</f>
        <v>13.129999999999999</v>
      </c>
      <c r="D61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16" s="34">
        <f>ROUNDUP(('Calculation Sheet'!$D$9*'Calculation Sheet'!$D$17*(0.5-('Calculation Sheet'!$D$18/'Calculation Sheet'!$D$9)+(0.5*(('Calculation Sheet'!$D$18^2)/('Calculation Sheet'!$D$9^2))))),2)</f>
        <v>1.84</v>
      </c>
      <c r="F616" s="34">
        <f>ROUNDUP(('Calculation Sheet'!$D$19*(LN('Calculation Sheet'!$D$9/'Calculation Sheet'!$D$20)-1+('Calculation Sheet'!$D$20/'Calculation Sheet'!$D$9))),2)</f>
        <v>3.53</v>
      </c>
      <c r="G616" s="36">
        <f>C616+IF(AND('Calculation Sheet'!$D$13="NO",OR('Calculation Sheet'!$D$14="Constant Resistance", 'Calculation Sheet'!$D$14="Constant Resistance + Current",'Calculation Sheet'!$D$14="Constant Resistance + Power", 'Calculation Sheet'!$D$14="Constant Resistance + Current + Power")),D616,0)+IF(AND('Calculation Sheet'!$D$13="NO",OR('Calculation Sheet'!$D$14="Constant Current", 'Calculation Sheet'!$D$14="Constant Resistance + Current",'Calculation Sheet'!$D$14="Constant Current + Power", 'Calculation Sheet'!$D$14="Constant Resistance + Current + Power")),E616,0)+IF(AND('Calculation Sheet'!$D$13="NO",OR('Calculation Sheet'!$D$14="Constant Power", 'Calculation Sheet'!$D$14="Constant Resistance + Power",'Calculation Sheet'!$D$14="Constant Current + Power", 'Calculation Sheet'!$D$14="Constant Resistance + Current + Power")),F616,0)</f>
        <v>13.129999999999999</v>
      </c>
      <c r="H616" s="34">
        <f>ROUND((12*'Calculation Sheet'!$D$24/(SQRT('SOA Verification'!B616*10^-3))),2)</f>
        <v>46.57</v>
      </c>
      <c r="I616" s="34">
        <f t="shared" si="18"/>
        <v>66.399999999999807</v>
      </c>
      <c r="K616" s="34">
        <f t="shared" si="19"/>
        <v>66.399999999999807</v>
      </c>
    </row>
    <row r="617" spans="2:11" x14ac:dyDescent="0.25">
      <c r="B617" s="34">
        <v>66.499999999999801</v>
      </c>
      <c r="C617" s="35">
        <f>ROUNDUP(('Calculation Sheet'!$D$9)^2*('Calculation Sheet'!$D$10*10^-6)/(2*10^-3*B617),2)</f>
        <v>13.11</v>
      </c>
      <c r="D61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17" s="34">
        <f>ROUNDUP(('Calculation Sheet'!$D$9*'Calculation Sheet'!$D$17*(0.5-('Calculation Sheet'!$D$18/'Calculation Sheet'!$D$9)+(0.5*(('Calculation Sheet'!$D$18^2)/('Calculation Sheet'!$D$9^2))))),2)</f>
        <v>1.84</v>
      </c>
      <c r="F617" s="34">
        <f>ROUNDUP(('Calculation Sheet'!$D$19*(LN('Calculation Sheet'!$D$9/'Calculation Sheet'!$D$20)-1+('Calculation Sheet'!$D$20/'Calculation Sheet'!$D$9))),2)</f>
        <v>3.53</v>
      </c>
      <c r="G617" s="36">
        <f>C617+IF(AND('Calculation Sheet'!$D$13="NO",OR('Calculation Sheet'!$D$14="Constant Resistance", 'Calculation Sheet'!$D$14="Constant Resistance + Current",'Calculation Sheet'!$D$14="Constant Resistance + Power", 'Calculation Sheet'!$D$14="Constant Resistance + Current + Power")),D617,0)+IF(AND('Calculation Sheet'!$D$13="NO",OR('Calculation Sheet'!$D$14="Constant Current", 'Calculation Sheet'!$D$14="Constant Resistance + Current",'Calculation Sheet'!$D$14="Constant Current + Power", 'Calculation Sheet'!$D$14="Constant Resistance + Current + Power")),E617,0)+IF(AND('Calculation Sheet'!$D$13="NO",OR('Calculation Sheet'!$D$14="Constant Power", 'Calculation Sheet'!$D$14="Constant Resistance + Power",'Calculation Sheet'!$D$14="Constant Current + Power", 'Calculation Sheet'!$D$14="Constant Resistance + Current + Power")),F617,0)</f>
        <v>13.11</v>
      </c>
      <c r="H617" s="34">
        <f>ROUND((12*'Calculation Sheet'!$D$24/(SQRT('SOA Verification'!B617*10^-3))),2)</f>
        <v>46.53</v>
      </c>
      <c r="I617" s="34">
        <f t="shared" si="18"/>
        <v>66.499999999999801</v>
      </c>
      <c r="K617" s="34">
        <f t="shared" si="19"/>
        <v>66.499999999999801</v>
      </c>
    </row>
    <row r="618" spans="2:11" x14ac:dyDescent="0.25">
      <c r="B618" s="34">
        <v>66.599999999999795</v>
      </c>
      <c r="C618" s="35">
        <f>ROUNDUP(('Calculation Sheet'!$D$9)^2*('Calculation Sheet'!$D$10*10^-6)/(2*10^-3*B618),2)</f>
        <v>13.09</v>
      </c>
      <c r="D61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18" s="34">
        <f>ROUNDUP(('Calculation Sheet'!$D$9*'Calculation Sheet'!$D$17*(0.5-('Calculation Sheet'!$D$18/'Calculation Sheet'!$D$9)+(0.5*(('Calculation Sheet'!$D$18^2)/('Calculation Sheet'!$D$9^2))))),2)</f>
        <v>1.84</v>
      </c>
      <c r="F618" s="34">
        <f>ROUNDUP(('Calculation Sheet'!$D$19*(LN('Calculation Sheet'!$D$9/'Calculation Sheet'!$D$20)-1+('Calculation Sheet'!$D$20/'Calculation Sheet'!$D$9))),2)</f>
        <v>3.53</v>
      </c>
      <c r="G618" s="36">
        <f>C618+IF(AND('Calculation Sheet'!$D$13="NO",OR('Calculation Sheet'!$D$14="Constant Resistance", 'Calculation Sheet'!$D$14="Constant Resistance + Current",'Calculation Sheet'!$D$14="Constant Resistance + Power", 'Calculation Sheet'!$D$14="Constant Resistance + Current + Power")),D618,0)+IF(AND('Calculation Sheet'!$D$13="NO",OR('Calculation Sheet'!$D$14="Constant Current", 'Calculation Sheet'!$D$14="Constant Resistance + Current",'Calculation Sheet'!$D$14="Constant Current + Power", 'Calculation Sheet'!$D$14="Constant Resistance + Current + Power")),E618,0)+IF(AND('Calculation Sheet'!$D$13="NO",OR('Calculation Sheet'!$D$14="Constant Power", 'Calculation Sheet'!$D$14="Constant Resistance + Power",'Calculation Sheet'!$D$14="Constant Current + Power", 'Calculation Sheet'!$D$14="Constant Resistance + Current + Power")),F618,0)</f>
        <v>13.09</v>
      </c>
      <c r="H618" s="34">
        <f>ROUND((12*'Calculation Sheet'!$D$24/(SQRT('SOA Verification'!B618*10^-3))),2)</f>
        <v>46.5</v>
      </c>
      <c r="I618" s="34">
        <f t="shared" si="18"/>
        <v>66.599999999999795</v>
      </c>
      <c r="K618" s="34">
        <f t="shared" si="19"/>
        <v>66.599999999999795</v>
      </c>
    </row>
    <row r="619" spans="2:11" x14ac:dyDescent="0.25">
      <c r="B619" s="34">
        <v>66.699999999999804</v>
      </c>
      <c r="C619" s="35">
        <f>ROUNDUP(('Calculation Sheet'!$D$9)^2*('Calculation Sheet'!$D$10*10^-6)/(2*10^-3*B619),2)</f>
        <v>13.07</v>
      </c>
      <c r="D61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19" s="34">
        <f>ROUNDUP(('Calculation Sheet'!$D$9*'Calculation Sheet'!$D$17*(0.5-('Calculation Sheet'!$D$18/'Calculation Sheet'!$D$9)+(0.5*(('Calculation Sheet'!$D$18^2)/('Calculation Sheet'!$D$9^2))))),2)</f>
        <v>1.84</v>
      </c>
      <c r="F619" s="34">
        <f>ROUNDUP(('Calculation Sheet'!$D$19*(LN('Calculation Sheet'!$D$9/'Calculation Sheet'!$D$20)-1+('Calculation Sheet'!$D$20/'Calculation Sheet'!$D$9))),2)</f>
        <v>3.53</v>
      </c>
      <c r="G619" s="36">
        <f>C619+IF(AND('Calculation Sheet'!$D$13="NO",OR('Calculation Sheet'!$D$14="Constant Resistance", 'Calculation Sheet'!$D$14="Constant Resistance + Current",'Calculation Sheet'!$D$14="Constant Resistance + Power", 'Calculation Sheet'!$D$14="Constant Resistance + Current + Power")),D619,0)+IF(AND('Calculation Sheet'!$D$13="NO",OR('Calculation Sheet'!$D$14="Constant Current", 'Calculation Sheet'!$D$14="Constant Resistance + Current",'Calculation Sheet'!$D$14="Constant Current + Power", 'Calculation Sheet'!$D$14="Constant Resistance + Current + Power")),E619,0)+IF(AND('Calculation Sheet'!$D$13="NO",OR('Calculation Sheet'!$D$14="Constant Power", 'Calculation Sheet'!$D$14="Constant Resistance + Power",'Calculation Sheet'!$D$14="Constant Current + Power", 'Calculation Sheet'!$D$14="Constant Resistance + Current + Power")),F619,0)</f>
        <v>13.07</v>
      </c>
      <c r="H619" s="34">
        <f>ROUND((12*'Calculation Sheet'!$D$24/(SQRT('SOA Verification'!B619*10^-3))),2)</f>
        <v>46.46</v>
      </c>
      <c r="I619" s="34">
        <f t="shared" si="18"/>
        <v>66.699999999999804</v>
      </c>
      <c r="K619" s="34">
        <f t="shared" si="19"/>
        <v>66.699999999999804</v>
      </c>
    </row>
    <row r="620" spans="2:11" x14ac:dyDescent="0.25">
      <c r="B620" s="34">
        <v>66.799999999999798</v>
      </c>
      <c r="C620" s="35">
        <f>ROUNDUP(('Calculation Sheet'!$D$9)^2*('Calculation Sheet'!$D$10*10^-6)/(2*10^-3*B620),2)</f>
        <v>13.049999999999999</v>
      </c>
      <c r="D62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20" s="34">
        <f>ROUNDUP(('Calculation Sheet'!$D$9*'Calculation Sheet'!$D$17*(0.5-('Calculation Sheet'!$D$18/'Calculation Sheet'!$D$9)+(0.5*(('Calculation Sheet'!$D$18^2)/('Calculation Sheet'!$D$9^2))))),2)</f>
        <v>1.84</v>
      </c>
      <c r="F620" s="34">
        <f>ROUNDUP(('Calculation Sheet'!$D$19*(LN('Calculation Sheet'!$D$9/'Calculation Sheet'!$D$20)-1+('Calculation Sheet'!$D$20/'Calculation Sheet'!$D$9))),2)</f>
        <v>3.53</v>
      </c>
      <c r="G620" s="36">
        <f>C620+IF(AND('Calculation Sheet'!$D$13="NO",OR('Calculation Sheet'!$D$14="Constant Resistance", 'Calculation Sheet'!$D$14="Constant Resistance + Current",'Calculation Sheet'!$D$14="Constant Resistance + Power", 'Calculation Sheet'!$D$14="Constant Resistance + Current + Power")),D620,0)+IF(AND('Calculation Sheet'!$D$13="NO",OR('Calculation Sheet'!$D$14="Constant Current", 'Calculation Sheet'!$D$14="Constant Resistance + Current",'Calculation Sheet'!$D$14="Constant Current + Power", 'Calculation Sheet'!$D$14="Constant Resistance + Current + Power")),E620,0)+IF(AND('Calculation Sheet'!$D$13="NO",OR('Calculation Sheet'!$D$14="Constant Power", 'Calculation Sheet'!$D$14="Constant Resistance + Power",'Calculation Sheet'!$D$14="Constant Current + Power", 'Calculation Sheet'!$D$14="Constant Resistance + Current + Power")),F620,0)</f>
        <v>13.049999999999999</v>
      </c>
      <c r="H620" s="34">
        <f>ROUND((12*'Calculation Sheet'!$D$24/(SQRT('SOA Verification'!B620*10^-3))),2)</f>
        <v>46.43</v>
      </c>
      <c r="I620" s="34">
        <f t="shared" si="18"/>
        <v>66.799999999999798</v>
      </c>
      <c r="K620" s="34">
        <f t="shared" si="19"/>
        <v>66.799999999999798</v>
      </c>
    </row>
    <row r="621" spans="2:11" x14ac:dyDescent="0.25">
      <c r="B621" s="34">
        <v>66.899999999999807</v>
      </c>
      <c r="C621" s="35">
        <f>ROUNDUP(('Calculation Sheet'!$D$9)^2*('Calculation Sheet'!$D$10*10^-6)/(2*10^-3*B621),2)</f>
        <v>13.03</v>
      </c>
      <c r="D62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21" s="34">
        <f>ROUNDUP(('Calculation Sheet'!$D$9*'Calculation Sheet'!$D$17*(0.5-('Calculation Sheet'!$D$18/'Calculation Sheet'!$D$9)+(0.5*(('Calculation Sheet'!$D$18^2)/('Calculation Sheet'!$D$9^2))))),2)</f>
        <v>1.84</v>
      </c>
      <c r="F621" s="34">
        <f>ROUNDUP(('Calculation Sheet'!$D$19*(LN('Calculation Sheet'!$D$9/'Calculation Sheet'!$D$20)-1+('Calculation Sheet'!$D$20/'Calculation Sheet'!$D$9))),2)</f>
        <v>3.53</v>
      </c>
      <c r="G621" s="36">
        <f>C621+IF(AND('Calculation Sheet'!$D$13="NO",OR('Calculation Sheet'!$D$14="Constant Resistance", 'Calculation Sheet'!$D$14="Constant Resistance + Current",'Calculation Sheet'!$D$14="Constant Resistance + Power", 'Calculation Sheet'!$D$14="Constant Resistance + Current + Power")),D621,0)+IF(AND('Calculation Sheet'!$D$13="NO",OR('Calculation Sheet'!$D$14="Constant Current", 'Calculation Sheet'!$D$14="Constant Resistance + Current",'Calculation Sheet'!$D$14="Constant Current + Power", 'Calculation Sheet'!$D$14="Constant Resistance + Current + Power")),E621,0)+IF(AND('Calculation Sheet'!$D$13="NO",OR('Calculation Sheet'!$D$14="Constant Power", 'Calculation Sheet'!$D$14="Constant Resistance + Power",'Calculation Sheet'!$D$14="Constant Current + Power", 'Calculation Sheet'!$D$14="Constant Resistance + Current + Power")),F621,0)</f>
        <v>13.03</v>
      </c>
      <c r="H621" s="34">
        <f>ROUND((12*'Calculation Sheet'!$D$24/(SQRT('SOA Verification'!B621*10^-3))),2)</f>
        <v>46.39</v>
      </c>
      <c r="I621" s="34">
        <f t="shared" si="18"/>
        <v>66.899999999999807</v>
      </c>
      <c r="K621" s="34">
        <f t="shared" si="19"/>
        <v>66.899999999999807</v>
      </c>
    </row>
    <row r="622" spans="2:11" x14ac:dyDescent="0.25">
      <c r="B622" s="34">
        <v>66.999999999999801</v>
      </c>
      <c r="C622" s="35">
        <f>ROUNDUP(('Calculation Sheet'!$D$9)^2*('Calculation Sheet'!$D$10*10^-6)/(2*10^-3*B622),2)</f>
        <v>13.01</v>
      </c>
      <c r="D62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22" s="34">
        <f>ROUNDUP(('Calculation Sheet'!$D$9*'Calculation Sheet'!$D$17*(0.5-('Calculation Sheet'!$D$18/'Calculation Sheet'!$D$9)+(0.5*(('Calculation Sheet'!$D$18^2)/('Calculation Sheet'!$D$9^2))))),2)</f>
        <v>1.84</v>
      </c>
      <c r="F622" s="34">
        <f>ROUNDUP(('Calculation Sheet'!$D$19*(LN('Calculation Sheet'!$D$9/'Calculation Sheet'!$D$20)-1+('Calculation Sheet'!$D$20/'Calculation Sheet'!$D$9))),2)</f>
        <v>3.53</v>
      </c>
      <c r="G622" s="36">
        <f>C622+IF(AND('Calculation Sheet'!$D$13="NO",OR('Calculation Sheet'!$D$14="Constant Resistance", 'Calculation Sheet'!$D$14="Constant Resistance + Current",'Calculation Sheet'!$D$14="Constant Resistance + Power", 'Calculation Sheet'!$D$14="Constant Resistance + Current + Power")),D622,0)+IF(AND('Calculation Sheet'!$D$13="NO",OR('Calculation Sheet'!$D$14="Constant Current", 'Calculation Sheet'!$D$14="Constant Resistance + Current",'Calculation Sheet'!$D$14="Constant Current + Power", 'Calculation Sheet'!$D$14="Constant Resistance + Current + Power")),E622,0)+IF(AND('Calculation Sheet'!$D$13="NO",OR('Calculation Sheet'!$D$14="Constant Power", 'Calculation Sheet'!$D$14="Constant Resistance + Power",'Calculation Sheet'!$D$14="Constant Current + Power", 'Calculation Sheet'!$D$14="Constant Resistance + Current + Power")),F622,0)</f>
        <v>13.01</v>
      </c>
      <c r="H622" s="34">
        <f>ROUND((12*'Calculation Sheet'!$D$24/(SQRT('SOA Verification'!B622*10^-3))),2)</f>
        <v>46.36</v>
      </c>
      <c r="I622" s="34">
        <f t="shared" si="18"/>
        <v>66.999999999999801</v>
      </c>
      <c r="K622" s="34">
        <f t="shared" si="19"/>
        <v>66.999999999999801</v>
      </c>
    </row>
    <row r="623" spans="2:11" x14ac:dyDescent="0.25">
      <c r="B623" s="34">
        <v>67.099999999999795</v>
      </c>
      <c r="C623" s="35">
        <f>ROUNDUP(('Calculation Sheet'!$D$9)^2*('Calculation Sheet'!$D$10*10^-6)/(2*10^-3*B623),2)</f>
        <v>12.99</v>
      </c>
      <c r="D62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23" s="34">
        <f>ROUNDUP(('Calculation Sheet'!$D$9*'Calculation Sheet'!$D$17*(0.5-('Calculation Sheet'!$D$18/'Calculation Sheet'!$D$9)+(0.5*(('Calculation Sheet'!$D$18^2)/('Calculation Sheet'!$D$9^2))))),2)</f>
        <v>1.84</v>
      </c>
      <c r="F623" s="34">
        <f>ROUNDUP(('Calculation Sheet'!$D$19*(LN('Calculation Sheet'!$D$9/'Calculation Sheet'!$D$20)-1+('Calculation Sheet'!$D$20/'Calculation Sheet'!$D$9))),2)</f>
        <v>3.53</v>
      </c>
      <c r="G623" s="36">
        <f>C623+IF(AND('Calculation Sheet'!$D$13="NO",OR('Calculation Sheet'!$D$14="Constant Resistance", 'Calculation Sheet'!$D$14="Constant Resistance + Current",'Calculation Sheet'!$D$14="Constant Resistance + Power", 'Calculation Sheet'!$D$14="Constant Resistance + Current + Power")),D623,0)+IF(AND('Calculation Sheet'!$D$13="NO",OR('Calculation Sheet'!$D$14="Constant Current", 'Calculation Sheet'!$D$14="Constant Resistance + Current",'Calculation Sheet'!$D$14="Constant Current + Power", 'Calculation Sheet'!$D$14="Constant Resistance + Current + Power")),E623,0)+IF(AND('Calculation Sheet'!$D$13="NO",OR('Calculation Sheet'!$D$14="Constant Power", 'Calculation Sheet'!$D$14="Constant Resistance + Power",'Calculation Sheet'!$D$14="Constant Current + Power", 'Calculation Sheet'!$D$14="Constant Resistance + Current + Power")),F623,0)</f>
        <v>12.99</v>
      </c>
      <c r="H623" s="34">
        <f>ROUND((12*'Calculation Sheet'!$D$24/(SQRT('SOA Verification'!B623*10^-3))),2)</f>
        <v>46.33</v>
      </c>
      <c r="I623" s="34">
        <f t="shared" si="18"/>
        <v>67.099999999999795</v>
      </c>
      <c r="K623" s="34">
        <f t="shared" si="19"/>
        <v>67.099999999999795</v>
      </c>
    </row>
    <row r="624" spans="2:11" x14ac:dyDescent="0.25">
      <c r="B624" s="34">
        <v>67.199999999999804</v>
      </c>
      <c r="C624" s="35">
        <f>ROUNDUP(('Calculation Sheet'!$D$9)^2*('Calculation Sheet'!$D$10*10^-6)/(2*10^-3*B624),2)</f>
        <v>12.97</v>
      </c>
      <c r="D62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24" s="34">
        <f>ROUNDUP(('Calculation Sheet'!$D$9*'Calculation Sheet'!$D$17*(0.5-('Calculation Sheet'!$D$18/'Calculation Sheet'!$D$9)+(0.5*(('Calculation Sheet'!$D$18^2)/('Calculation Sheet'!$D$9^2))))),2)</f>
        <v>1.84</v>
      </c>
      <c r="F624" s="34">
        <f>ROUNDUP(('Calculation Sheet'!$D$19*(LN('Calculation Sheet'!$D$9/'Calculation Sheet'!$D$20)-1+('Calculation Sheet'!$D$20/'Calculation Sheet'!$D$9))),2)</f>
        <v>3.53</v>
      </c>
      <c r="G624" s="36">
        <f>C624+IF(AND('Calculation Sheet'!$D$13="NO",OR('Calculation Sheet'!$D$14="Constant Resistance", 'Calculation Sheet'!$D$14="Constant Resistance + Current",'Calculation Sheet'!$D$14="Constant Resistance + Power", 'Calculation Sheet'!$D$14="Constant Resistance + Current + Power")),D624,0)+IF(AND('Calculation Sheet'!$D$13="NO",OR('Calculation Sheet'!$D$14="Constant Current", 'Calculation Sheet'!$D$14="Constant Resistance + Current",'Calculation Sheet'!$D$14="Constant Current + Power", 'Calculation Sheet'!$D$14="Constant Resistance + Current + Power")),E624,0)+IF(AND('Calculation Sheet'!$D$13="NO",OR('Calculation Sheet'!$D$14="Constant Power", 'Calculation Sheet'!$D$14="Constant Resistance + Power",'Calculation Sheet'!$D$14="Constant Current + Power", 'Calculation Sheet'!$D$14="Constant Resistance + Current + Power")),F624,0)</f>
        <v>12.97</v>
      </c>
      <c r="H624" s="34">
        <f>ROUND((12*'Calculation Sheet'!$D$24/(SQRT('SOA Verification'!B624*10^-3))),2)</f>
        <v>46.29</v>
      </c>
      <c r="I624" s="34">
        <f t="shared" si="18"/>
        <v>67.199999999999804</v>
      </c>
      <c r="K624" s="34">
        <f t="shared" si="19"/>
        <v>67.199999999999804</v>
      </c>
    </row>
    <row r="625" spans="2:11" x14ac:dyDescent="0.25">
      <c r="B625" s="34">
        <v>67.299999999999798</v>
      </c>
      <c r="C625" s="35">
        <f>ROUNDUP(('Calculation Sheet'!$D$9)^2*('Calculation Sheet'!$D$10*10^-6)/(2*10^-3*B625),2)</f>
        <v>12.95</v>
      </c>
      <c r="D62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25" s="34">
        <f>ROUNDUP(('Calculation Sheet'!$D$9*'Calculation Sheet'!$D$17*(0.5-('Calculation Sheet'!$D$18/'Calculation Sheet'!$D$9)+(0.5*(('Calculation Sheet'!$D$18^2)/('Calculation Sheet'!$D$9^2))))),2)</f>
        <v>1.84</v>
      </c>
      <c r="F625" s="34">
        <f>ROUNDUP(('Calculation Sheet'!$D$19*(LN('Calculation Sheet'!$D$9/'Calculation Sheet'!$D$20)-1+('Calculation Sheet'!$D$20/'Calculation Sheet'!$D$9))),2)</f>
        <v>3.53</v>
      </c>
      <c r="G625" s="36">
        <f>C625+IF(AND('Calculation Sheet'!$D$13="NO",OR('Calculation Sheet'!$D$14="Constant Resistance", 'Calculation Sheet'!$D$14="Constant Resistance + Current",'Calculation Sheet'!$D$14="Constant Resistance + Power", 'Calculation Sheet'!$D$14="Constant Resistance + Current + Power")),D625,0)+IF(AND('Calculation Sheet'!$D$13="NO",OR('Calculation Sheet'!$D$14="Constant Current", 'Calculation Sheet'!$D$14="Constant Resistance + Current",'Calculation Sheet'!$D$14="Constant Current + Power", 'Calculation Sheet'!$D$14="Constant Resistance + Current + Power")),E625,0)+IF(AND('Calculation Sheet'!$D$13="NO",OR('Calculation Sheet'!$D$14="Constant Power", 'Calculation Sheet'!$D$14="Constant Resistance + Power",'Calculation Sheet'!$D$14="Constant Current + Power", 'Calculation Sheet'!$D$14="Constant Resistance + Current + Power")),F625,0)</f>
        <v>12.95</v>
      </c>
      <c r="H625" s="34">
        <f>ROUND((12*'Calculation Sheet'!$D$24/(SQRT('SOA Verification'!B625*10^-3))),2)</f>
        <v>46.26</v>
      </c>
      <c r="I625" s="34">
        <f t="shared" si="18"/>
        <v>67.299999999999798</v>
      </c>
      <c r="K625" s="34">
        <f t="shared" si="19"/>
        <v>67.299999999999798</v>
      </c>
    </row>
    <row r="626" spans="2:11" x14ac:dyDescent="0.25">
      <c r="B626" s="34">
        <v>67.399999999999807</v>
      </c>
      <c r="C626" s="35">
        <f>ROUNDUP(('Calculation Sheet'!$D$9)^2*('Calculation Sheet'!$D$10*10^-6)/(2*10^-3*B626),2)</f>
        <v>12.93</v>
      </c>
      <c r="D62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26" s="34">
        <f>ROUNDUP(('Calculation Sheet'!$D$9*'Calculation Sheet'!$D$17*(0.5-('Calculation Sheet'!$D$18/'Calculation Sheet'!$D$9)+(0.5*(('Calculation Sheet'!$D$18^2)/('Calculation Sheet'!$D$9^2))))),2)</f>
        <v>1.84</v>
      </c>
      <c r="F626" s="34">
        <f>ROUNDUP(('Calculation Sheet'!$D$19*(LN('Calculation Sheet'!$D$9/'Calculation Sheet'!$D$20)-1+('Calculation Sheet'!$D$20/'Calculation Sheet'!$D$9))),2)</f>
        <v>3.53</v>
      </c>
      <c r="G626" s="36">
        <f>C626+IF(AND('Calculation Sheet'!$D$13="NO",OR('Calculation Sheet'!$D$14="Constant Resistance", 'Calculation Sheet'!$D$14="Constant Resistance + Current",'Calculation Sheet'!$D$14="Constant Resistance + Power", 'Calculation Sheet'!$D$14="Constant Resistance + Current + Power")),D626,0)+IF(AND('Calculation Sheet'!$D$13="NO",OR('Calculation Sheet'!$D$14="Constant Current", 'Calculation Sheet'!$D$14="Constant Resistance + Current",'Calculation Sheet'!$D$14="Constant Current + Power", 'Calculation Sheet'!$D$14="Constant Resistance + Current + Power")),E626,0)+IF(AND('Calculation Sheet'!$D$13="NO",OR('Calculation Sheet'!$D$14="Constant Power", 'Calculation Sheet'!$D$14="Constant Resistance + Power",'Calculation Sheet'!$D$14="Constant Current + Power", 'Calculation Sheet'!$D$14="Constant Resistance + Current + Power")),F626,0)</f>
        <v>12.93</v>
      </c>
      <c r="H626" s="34">
        <f>ROUND((12*'Calculation Sheet'!$D$24/(SQRT('SOA Verification'!B626*10^-3))),2)</f>
        <v>46.22</v>
      </c>
      <c r="I626" s="34">
        <f t="shared" si="18"/>
        <v>67.399999999999807</v>
      </c>
      <c r="K626" s="34">
        <f t="shared" si="19"/>
        <v>67.399999999999807</v>
      </c>
    </row>
    <row r="627" spans="2:11" x14ac:dyDescent="0.25">
      <c r="B627" s="34">
        <v>67.499999999999801</v>
      </c>
      <c r="C627" s="35">
        <f>ROUNDUP(('Calculation Sheet'!$D$9)^2*('Calculation Sheet'!$D$10*10^-6)/(2*10^-3*B627),2)</f>
        <v>12.91</v>
      </c>
      <c r="D62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27" s="34">
        <f>ROUNDUP(('Calculation Sheet'!$D$9*'Calculation Sheet'!$D$17*(0.5-('Calculation Sheet'!$D$18/'Calculation Sheet'!$D$9)+(0.5*(('Calculation Sheet'!$D$18^2)/('Calculation Sheet'!$D$9^2))))),2)</f>
        <v>1.84</v>
      </c>
      <c r="F627" s="34">
        <f>ROUNDUP(('Calculation Sheet'!$D$19*(LN('Calculation Sheet'!$D$9/'Calculation Sheet'!$D$20)-1+('Calculation Sheet'!$D$20/'Calculation Sheet'!$D$9))),2)</f>
        <v>3.53</v>
      </c>
      <c r="G627" s="36">
        <f>C627+IF(AND('Calculation Sheet'!$D$13="NO",OR('Calculation Sheet'!$D$14="Constant Resistance", 'Calculation Sheet'!$D$14="Constant Resistance + Current",'Calculation Sheet'!$D$14="Constant Resistance + Power", 'Calculation Sheet'!$D$14="Constant Resistance + Current + Power")),D627,0)+IF(AND('Calculation Sheet'!$D$13="NO",OR('Calculation Sheet'!$D$14="Constant Current", 'Calculation Sheet'!$D$14="Constant Resistance + Current",'Calculation Sheet'!$D$14="Constant Current + Power", 'Calculation Sheet'!$D$14="Constant Resistance + Current + Power")),E627,0)+IF(AND('Calculation Sheet'!$D$13="NO",OR('Calculation Sheet'!$D$14="Constant Power", 'Calculation Sheet'!$D$14="Constant Resistance + Power",'Calculation Sheet'!$D$14="Constant Current + Power", 'Calculation Sheet'!$D$14="Constant Resistance + Current + Power")),F627,0)</f>
        <v>12.91</v>
      </c>
      <c r="H627" s="34">
        <f>ROUND((12*'Calculation Sheet'!$D$24/(SQRT('SOA Verification'!B627*10^-3))),2)</f>
        <v>46.19</v>
      </c>
      <c r="I627" s="34">
        <f t="shared" si="18"/>
        <v>67.499999999999801</v>
      </c>
      <c r="K627" s="34">
        <f t="shared" si="19"/>
        <v>67.499999999999801</v>
      </c>
    </row>
    <row r="628" spans="2:11" x14ac:dyDescent="0.25">
      <c r="B628" s="34">
        <v>67.599999999999795</v>
      </c>
      <c r="C628" s="35">
        <f>ROUNDUP(('Calculation Sheet'!$D$9)^2*('Calculation Sheet'!$D$10*10^-6)/(2*10^-3*B628),2)</f>
        <v>12.89</v>
      </c>
      <c r="D62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28" s="34">
        <f>ROUNDUP(('Calculation Sheet'!$D$9*'Calculation Sheet'!$D$17*(0.5-('Calculation Sheet'!$D$18/'Calculation Sheet'!$D$9)+(0.5*(('Calculation Sheet'!$D$18^2)/('Calculation Sheet'!$D$9^2))))),2)</f>
        <v>1.84</v>
      </c>
      <c r="F628" s="34">
        <f>ROUNDUP(('Calculation Sheet'!$D$19*(LN('Calculation Sheet'!$D$9/'Calculation Sheet'!$D$20)-1+('Calculation Sheet'!$D$20/'Calculation Sheet'!$D$9))),2)</f>
        <v>3.53</v>
      </c>
      <c r="G628" s="36">
        <f>C628+IF(AND('Calculation Sheet'!$D$13="NO",OR('Calculation Sheet'!$D$14="Constant Resistance", 'Calculation Sheet'!$D$14="Constant Resistance + Current",'Calculation Sheet'!$D$14="Constant Resistance + Power", 'Calculation Sheet'!$D$14="Constant Resistance + Current + Power")),D628,0)+IF(AND('Calculation Sheet'!$D$13="NO",OR('Calculation Sheet'!$D$14="Constant Current", 'Calculation Sheet'!$D$14="Constant Resistance + Current",'Calculation Sheet'!$D$14="Constant Current + Power", 'Calculation Sheet'!$D$14="Constant Resistance + Current + Power")),E628,0)+IF(AND('Calculation Sheet'!$D$13="NO",OR('Calculation Sheet'!$D$14="Constant Power", 'Calculation Sheet'!$D$14="Constant Resistance + Power",'Calculation Sheet'!$D$14="Constant Current + Power", 'Calculation Sheet'!$D$14="Constant Resistance + Current + Power")),F628,0)</f>
        <v>12.89</v>
      </c>
      <c r="H628" s="34">
        <f>ROUND((12*'Calculation Sheet'!$D$24/(SQRT('SOA Verification'!B628*10^-3))),2)</f>
        <v>46.15</v>
      </c>
      <c r="I628" s="34">
        <f t="shared" si="18"/>
        <v>67.599999999999795</v>
      </c>
      <c r="K628" s="34">
        <f t="shared" si="19"/>
        <v>67.599999999999795</v>
      </c>
    </row>
    <row r="629" spans="2:11" x14ac:dyDescent="0.25">
      <c r="B629" s="34">
        <v>67.699999999999804</v>
      </c>
      <c r="C629" s="35">
        <f>ROUNDUP(('Calculation Sheet'!$D$9)^2*('Calculation Sheet'!$D$10*10^-6)/(2*10^-3*B629),2)</f>
        <v>12.87</v>
      </c>
      <c r="D62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29" s="34">
        <f>ROUNDUP(('Calculation Sheet'!$D$9*'Calculation Sheet'!$D$17*(0.5-('Calculation Sheet'!$D$18/'Calculation Sheet'!$D$9)+(0.5*(('Calculation Sheet'!$D$18^2)/('Calculation Sheet'!$D$9^2))))),2)</f>
        <v>1.84</v>
      </c>
      <c r="F629" s="34">
        <f>ROUNDUP(('Calculation Sheet'!$D$19*(LN('Calculation Sheet'!$D$9/'Calculation Sheet'!$D$20)-1+('Calculation Sheet'!$D$20/'Calculation Sheet'!$D$9))),2)</f>
        <v>3.53</v>
      </c>
      <c r="G629" s="36">
        <f>C629+IF(AND('Calculation Sheet'!$D$13="NO",OR('Calculation Sheet'!$D$14="Constant Resistance", 'Calculation Sheet'!$D$14="Constant Resistance + Current",'Calculation Sheet'!$D$14="Constant Resistance + Power", 'Calculation Sheet'!$D$14="Constant Resistance + Current + Power")),D629,0)+IF(AND('Calculation Sheet'!$D$13="NO",OR('Calculation Sheet'!$D$14="Constant Current", 'Calculation Sheet'!$D$14="Constant Resistance + Current",'Calculation Sheet'!$D$14="Constant Current + Power", 'Calculation Sheet'!$D$14="Constant Resistance + Current + Power")),E629,0)+IF(AND('Calculation Sheet'!$D$13="NO",OR('Calculation Sheet'!$D$14="Constant Power", 'Calculation Sheet'!$D$14="Constant Resistance + Power",'Calculation Sheet'!$D$14="Constant Current + Power", 'Calculation Sheet'!$D$14="Constant Resistance + Current + Power")),F629,0)</f>
        <v>12.87</v>
      </c>
      <c r="H629" s="34">
        <f>ROUND((12*'Calculation Sheet'!$D$24/(SQRT('SOA Verification'!B629*10^-3))),2)</f>
        <v>46.12</v>
      </c>
      <c r="I629" s="34">
        <f t="shared" si="18"/>
        <v>67.699999999999804</v>
      </c>
      <c r="K629" s="34">
        <f t="shared" si="19"/>
        <v>67.699999999999804</v>
      </c>
    </row>
    <row r="630" spans="2:11" x14ac:dyDescent="0.25">
      <c r="B630" s="34">
        <v>67.799999999999798</v>
      </c>
      <c r="C630" s="35">
        <f>ROUNDUP(('Calculation Sheet'!$D$9)^2*('Calculation Sheet'!$D$10*10^-6)/(2*10^-3*B630),2)</f>
        <v>12.85</v>
      </c>
      <c r="D63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30" s="34">
        <f>ROUNDUP(('Calculation Sheet'!$D$9*'Calculation Sheet'!$D$17*(0.5-('Calculation Sheet'!$D$18/'Calculation Sheet'!$D$9)+(0.5*(('Calculation Sheet'!$D$18^2)/('Calculation Sheet'!$D$9^2))))),2)</f>
        <v>1.84</v>
      </c>
      <c r="F630" s="34">
        <f>ROUNDUP(('Calculation Sheet'!$D$19*(LN('Calculation Sheet'!$D$9/'Calculation Sheet'!$D$20)-1+('Calculation Sheet'!$D$20/'Calculation Sheet'!$D$9))),2)</f>
        <v>3.53</v>
      </c>
      <c r="G630" s="36">
        <f>C630+IF(AND('Calculation Sheet'!$D$13="NO",OR('Calculation Sheet'!$D$14="Constant Resistance", 'Calculation Sheet'!$D$14="Constant Resistance + Current",'Calculation Sheet'!$D$14="Constant Resistance + Power", 'Calculation Sheet'!$D$14="Constant Resistance + Current + Power")),D630,0)+IF(AND('Calculation Sheet'!$D$13="NO",OR('Calculation Sheet'!$D$14="Constant Current", 'Calculation Sheet'!$D$14="Constant Resistance + Current",'Calculation Sheet'!$D$14="Constant Current + Power", 'Calculation Sheet'!$D$14="Constant Resistance + Current + Power")),E630,0)+IF(AND('Calculation Sheet'!$D$13="NO",OR('Calculation Sheet'!$D$14="Constant Power", 'Calculation Sheet'!$D$14="Constant Resistance + Power",'Calculation Sheet'!$D$14="Constant Current + Power", 'Calculation Sheet'!$D$14="Constant Resistance + Current + Power")),F630,0)</f>
        <v>12.85</v>
      </c>
      <c r="H630" s="34">
        <f>ROUND((12*'Calculation Sheet'!$D$24/(SQRT('SOA Verification'!B630*10^-3))),2)</f>
        <v>46.09</v>
      </c>
      <c r="I630" s="34">
        <f t="shared" si="18"/>
        <v>67.799999999999798</v>
      </c>
      <c r="K630" s="34">
        <f t="shared" si="19"/>
        <v>67.799999999999798</v>
      </c>
    </row>
    <row r="631" spans="2:11" x14ac:dyDescent="0.25">
      <c r="B631" s="34">
        <v>67.899999999999807</v>
      </c>
      <c r="C631" s="35">
        <f>ROUNDUP(('Calculation Sheet'!$D$9)^2*('Calculation Sheet'!$D$10*10^-6)/(2*10^-3*B631),2)</f>
        <v>12.84</v>
      </c>
      <c r="D63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31" s="34">
        <f>ROUNDUP(('Calculation Sheet'!$D$9*'Calculation Sheet'!$D$17*(0.5-('Calculation Sheet'!$D$18/'Calculation Sheet'!$D$9)+(0.5*(('Calculation Sheet'!$D$18^2)/('Calculation Sheet'!$D$9^2))))),2)</f>
        <v>1.84</v>
      </c>
      <c r="F631" s="34">
        <f>ROUNDUP(('Calculation Sheet'!$D$19*(LN('Calculation Sheet'!$D$9/'Calculation Sheet'!$D$20)-1+('Calculation Sheet'!$D$20/'Calculation Sheet'!$D$9))),2)</f>
        <v>3.53</v>
      </c>
      <c r="G631" s="36">
        <f>C631+IF(AND('Calculation Sheet'!$D$13="NO",OR('Calculation Sheet'!$D$14="Constant Resistance", 'Calculation Sheet'!$D$14="Constant Resistance + Current",'Calculation Sheet'!$D$14="Constant Resistance + Power", 'Calculation Sheet'!$D$14="Constant Resistance + Current + Power")),D631,0)+IF(AND('Calculation Sheet'!$D$13="NO",OR('Calculation Sheet'!$D$14="Constant Current", 'Calculation Sheet'!$D$14="Constant Resistance + Current",'Calculation Sheet'!$D$14="Constant Current + Power", 'Calculation Sheet'!$D$14="Constant Resistance + Current + Power")),E631,0)+IF(AND('Calculation Sheet'!$D$13="NO",OR('Calculation Sheet'!$D$14="Constant Power", 'Calculation Sheet'!$D$14="Constant Resistance + Power",'Calculation Sheet'!$D$14="Constant Current + Power", 'Calculation Sheet'!$D$14="Constant Resistance + Current + Power")),F631,0)</f>
        <v>12.84</v>
      </c>
      <c r="H631" s="34">
        <f>ROUND((12*'Calculation Sheet'!$D$24/(SQRT('SOA Verification'!B631*10^-3))),2)</f>
        <v>46.05</v>
      </c>
      <c r="I631" s="34">
        <f t="shared" si="18"/>
        <v>67.899999999999807</v>
      </c>
      <c r="K631" s="34">
        <f t="shared" si="19"/>
        <v>67.899999999999807</v>
      </c>
    </row>
    <row r="632" spans="2:11" x14ac:dyDescent="0.25">
      <c r="B632" s="34">
        <v>67.999999999999801</v>
      </c>
      <c r="C632" s="35">
        <f>ROUNDUP(('Calculation Sheet'!$D$9)^2*('Calculation Sheet'!$D$10*10^-6)/(2*10^-3*B632),2)</f>
        <v>12.82</v>
      </c>
      <c r="D63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32" s="34">
        <f>ROUNDUP(('Calculation Sheet'!$D$9*'Calculation Sheet'!$D$17*(0.5-('Calculation Sheet'!$D$18/'Calculation Sheet'!$D$9)+(0.5*(('Calculation Sheet'!$D$18^2)/('Calculation Sheet'!$D$9^2))))),2)</f>
        <v>1.84</v>
      </c>
      <c r="F632" s="34">
        <f>ROUNDUP(('Calculation Sheet'!$D$19*(LN('Calculation Sheet'!$D$9/'Calculation Sheet'!$D$20)-1+('Calculation Sheet'!$D$20/'Calculation Sheet'!$D$9))),2)</f>
        <v>3.53</v>
      </c>
      <c r="G632" s="36">
        <f>C632+IF(AND('Calculation Sheet'!$D$13="NO",OR('Calculation Sheet'!$D$14="Constant Resistance", 'Calculation Sheet'!$D$14="Constant Resistance + Current",'Calculation Sheet'!$D$14="Constant Resistance + Power", 'Calculation Sheet'!$D$14="Constant Resistance + Current + Power")),D632,0)+IF(AND('Calculation Sheet'!$D$13="NO",OR('Calculation Sheet'!$D$14="Constant Current", 'Calculation Sheet'!$D$14="Constant Resistance + Current",'Calculation Sheet'!$D$14="Constant Current + Power", 'Calculation Sheet'!$D$14="Constant Resistance + Current + Power")),E632,0)+IF(AND('Calculation Sheet'!$D$13="NO",OR('Calculation Sheet'!$D$14="Constant Power", 'Calculation Sheet'!$D$14="Constant Resistance + Power",'Calculation Sheet'!$D$14="Constant Current + Power", 'Calculation Sheet'!$D$14="Constant Resistance + Current + Power")),F632,0)</f>
        <v>12.82</v>
      </c>
      <c r="H632" s="34">
        <f>ROUND((12*'Calculation Sheet'!$D$24/(SQRT('SOA Verification'!B632*10^-3))),2)</f>
        <v>46.02</v>
      </c>
      <c r="I632" s="34">
        <f t="shared" si="18"/>
        <v>67.999999999999801</v>
      </c>
      <c r="K632" s="34">
        <f t="shared" si="19"/>
        <v>67.999999999999801</v>
      </c>
    </row>
    <row r="633" spans="2:11" x14ac:dyDescent="0.25">
      <c r="B633" s="34">
        <v>68.099999999999795</v>
      </c>
      <c r="C633" s="35">
        <f>ROUNDUP(('Calculation Sheet'!$D$9)^2*('Calculation Sheet'!$D$10*10^-6)/(2*10^-3*B633),2)</f>
        <v>12.799999999999999</v>
      </c>
      <c r="D63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33" s="34">
        <f>ROUNDUP(('Calculation Sheet'!$D$9*'Calculation Sheet'!$D$17*(0.5-('Calculation Sheet'!$D$18/'Calculation Sheet'!$D$9)+(0.5*(('Calculation Sheet'!$D$18^2)/('Calculation Sheet'!$D$9^2))))),2)</f>
        <v>1.84</v>
      </c>
      <c r="F633" s="34">
        <f>ROUNDUP(('Calculation Sheet'!$D$19*(LN('Calculation Sheet'!$D$9/'Calculation Sheet'!$D$20)-1+('Calculation Sheet'!$D$20/'Calculation Sheet'!$D$9))),2)</f>
        <v>3.53</v>
      </c>
      <c r="G633" s="36">
        <f>C633+IF(AND('Calculation Sheet'!$D$13="NO",OR('Calculation Sheet'!$D$14="Constant Resistance", 'Calculation Sheet'!$D$14="Constant Resistance + Current",'Calculation Sheet'!$D$14="Constant Resistance + Power", 'Calculation Sheet'!$D$14="Constant Resistance + Current + Power")),D633,0)+IF(AND('Calculation Sheet'!$D$13="NO",OR('Calculation Sheet'!$D$14="Constant Current", 'Calculation Sheet'!$D$14="Constant Resistance + Current",'Calculation Sheet'!$D$14="Constant Current + Power", 'Calculation Sheet'!$D$14="Constant Resistance + Current + Power")),E633,0)+IF(AND('Calculation Sheet'!$D$13="NO",OR('Calculation Sheet'!$D$14="Constant Power", 'Calculation Sheet'!$D$14="Constant Resistance + Power",'Calculation Sheet'!$D$14="Constant Current + Power", 'Calculation Sheet'!$D$14="Constant Resistance + Current + Power")),F633,0)</f>
        <v>12.799999999999999</v>
      </c>
      <c r="H633" s="34">
        <f>ROUND((12*'Calculation Sheet'!$D$24/(SQRT('SOA Verification'!B633*10^-3))),2)</f>
        <v>45.98</v>
      </c>
      <c r="I633" s="34">
        <f t="shared" si="18"/>
        <v>68.099999999999795</v>
      </c>
      <c r="K633" s="34">
        <f t="shared" si="19"/>
        <v>68.099999999999795</v>
      </c>
    </row>
    <row r="634" spans="2:11" x14ac:dyDescent="0.25">
      <c r="B634" s="34">
        <v>68.199999999999804</v>
      </c>
      <c r="C634" s="35">
        <f>ROUNDUP(('Calculation Sheet'!$D$9)^2*('Calculation Sheet'!$D$10*10^-6)/(2*10^-3*B634),2)</f>
        <v>12.78</v>
      </c>
      <c r="D63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34" s="34">
        <f>ROUNDUP(('Calculation Sheet'!$D$9*'Calculation Sheet'!$D$17*(0.5-('Calculation Sheet'!$D$18/'Calculation Sheet'!$D$9)+(0.5*(('Calculation Sheet'!$D$18^2)/('Calculation Sheet'!$D$9^2))))),2)</f>
        <v>1.84</v>
      </c>
      <c r="F634" s="34">
        <f>ROUNDUP(('Calculation Sheet'!$D$19*(LN('Calculation Sheet'!$D$9/'Calculation Sheet'!$D$20)-1+('Calculation Sheet'!$D$20/'Calculation Sheet'!$D$9))),2)</f>
        <v>3.53</v>
      </c>
      <c r="G634" s="36">
        <f>C634+IF(AND('Calculation Sheet'!$D$13="NO",OR('Calculation Sheet'!$D$14="Constant Resistance", 'Calculation Sheet'!$D$14="Constant Resistance + Current",'Calculation Sheet'!$D$14="Constant Resistance + Power", 'Calculation Sheet'!$D$14="Constant Resistance + Current + Power")),D634,0)+IF(AND('Calculation Sheet'!$D$13="NO",OR('Calculation Sheet'!$D$14="Constant Current", 'Calculation Sheet'!$D$14="Constant Resistance + Current",'Calculation Sheet'!$D$14="Constant Current + Power", 'Calculation Sheet'!$D$14="Constant Resistance + Current + Power")),E634,0)+IF(AND('Calculation Sheet'!$D$13="NO",OR('Calculation Sheet'!$D$14="Constant Power", 'Calculation Sheet'!$D$14="Constant Resistance + Power",'Calculation Sheet'!$D$14="Constant Current + Power", 'Calculation Sheet'!$D$14="Constant Resistance + Current + Power")),F634,0)</f>
        <v>12.78</v>
      </c>
      <c r="H634" s="34">
        <f>ROUND((12*'Calculation Sheet'!$D$24/(SQRT('SOA Verification'!B634*10^-3))),2)</f>
        <v>45.95</v>
      </c>
      <c r="I634" s="34">
        <f t="shared" si="18"/>
        <v>68.199999999999804</v>
      </c>
      <c r="K634" s="34">
        <f t="shared" si="19"/>
        <v>68.199999999999804</v>
      </c>
    </row>
    <row r="635" spans="2:11" x14ac:dyDescent="0.25">
      <c r="B635" s="34">
        <v>68.299999999999798</v>
      </c>
      <c r="C635" s="35">
        <f>ROUNDUP(('Calculation Sheet'!$D$9)^2*('Calculation Sheet'!$D$10*10^-6)/(2*10^-3*B635),2)</f>
        <v>12.76</v>
      </c>
      <c r="D63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35" s="34">
        <f>ROUNDUP(('Calculation Sheet'!$D$9*'Calculation Sheet'!$D$17*(0.5-('Calculation Sheet'!$D$18/'Calculation Sheet'!$D$9)+(0.5*(('Calculation Sheet'!$D$18^2)/('Calculation Sheet'!$D$9^2))))),2)</f>
        <v>1.84</v>
      </c>
      <c r="F635" s="34">
        <f>ROUNDUP(('Calculation Sheet'!$D$19*(LN('Calculation Sheet'!$D$9/'Calculation Sheet'!$D$20)-1+('Calculation Sheet'!$D$20/'Calculation Sheet'!$D$9))),2)</f>
        <v>3.53</v>
      </c>
      <c r="G635" s="36">
        <f>C635+IF(AND('Calculation Sheet'!$D$13="NO",OR('Calculation Sheet'!$D$14="Constant Resistance", 'Calculation Sheet'!$D$14="Constant Resistance + Current",'Calculation Sheet'!$D$14="Constant Resistance + Power", 'Calculation Sheet'!$D$14="Constant Resistance + Current + Power")),D635,0)+IF(AND('Calculation Sheet'!$D$13="NO",OR('Calculation Sheet'!$D$14="Constant Current", 'Calculation Sheet'!$D$14="Constant Resistance + Current",'Calculation Sheet'!$D$14="Constant Current + Power", 'Calculation Sheet'!$D$14="Constant Resistance + Current + Power")),E635,0)+IF(AND('Calculation Sheet'!$D$13="NO",OR('Calculation Sheet'!$D$14="Constant Power", 'Calculation Sheet'!$D$14="Constant Resistance + Power",'Calculation Sheet'!$D$14="Constant Current + Power", 'Calculation Sheet'!$D$14="Constant Resistance + Current + Power")),F635,0)</f>
        <v>12.76</v>
      </c>
      <c r="H635" s="34">
        <f>ROUND((12*'Calculation Sheet'!$D$24/(SQRT('SOA Verification'!B635*10^-3))),2)</f>
        <v>45.92</v>
      </c>
      <c r="I635" s="34">
        <f t="shared" si="18"/>
        <v>68.299999999999798</v>
      </c>
      <c r="K635" s="34">
        <f t="shared" si="19"/>
        <v>68.299999999999798</v>
      </c>
    </row>
    <row r="636" spans="2:11" x14ac:dyDescent="0.25">
      <c r="B636" s="34">
        <v>68.399999999999807</v>
      </c>
      <c r="C636" s="35">
        <f>ROUNDUP(('Calculation Sheet'!$D$9)^2*('Calculation Sheet'!$D$10*10^-6)/(2*10^-3*B636),2)</f>
        <v>12.74</v>
      </c>
      <c r="D63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36" s="34">
        <f>ROUNDUP(('Calculation Sheet'!$D$9*'Calculation Sheet'!$D$17*(0.5-('Calculation Sheet'!$D$18/'Calculation Sheet'!$D$9)+(0.5*(('Calculation Sheet'!$D$18^2)/('Calculation Sheet'!$D$9^2))))),2)</f>
        <v>1.84</v>
      </c>
      <c r="F636" s="34">
        <f>ROUNDUP(('Calculation Sheet'!$D$19*(LN('Calculation Sheet'!$D$9/'Calculation Sheet'!$D$20)-1+('Calculation Sheet'!$D$20/'Calculation Sheet'!$D$9))),2)</f>
        <v>3.53</v>
      </c>
      <c r="G636" s="36">
        <f>C636+IF(AND('Calculation Sheet'!$D$13="NO",OR('Calculation Sheet'!$D$14="Constant Resistance", 'Calculation Sheet'!$D$14="Constant Resistance + Current",'Calculation Sheet'!$D$14="Constant Resistance + Power", 'Calculation Sheet'!$D$14="Constant Resistance + Current + Power")),D636,0)+IF(AND('Calculation Sheet'!$D$13="NO",OR('Calculation Sheet'!$D$14="Constant Current", 'Calculation Sheet'!$D$14="Constant Resistance + Current",'Calculation Sheet'!$D$14="Constant Current + Power", 'Calculation Sheet'!$D$14="Constant Resistance + Current + Power")),E636,0)+IF(AND('Calculation Sheet'!$D$13="NO",OR('Calculation Sheet'!$D$14="Constant Power", 'Calculation Sheet'!$D$14="Constant Resistance + Power",'Calculation Sheet'!$D$14="Constant Current + Power", 'Calculation Sheet'!$D$14="Constant Resistance + Current + Power")),F636,0)</f>
        <v>12.74</v>
      </c>
      <c r="H636" s="34">
        <f>ROUND((12*'Calculation Sheet'!$D$24/(SQRT('SOA Verification'!B636*10^-3))),2)</f>
        <v>45.88</v>
      </c>
      <c r="I636" s="34">
        <f t="shared" si="18"/>
        <v>68.399999999999807</v>
      </c>
      <c r="K636" s="34">
        <f t="shared" si="19"/>
        <v>68.399999999999807</v>
      </c>
    </row>
    <row r="637" spans="2:11" x14ac:dyDescent="0.25">
      <c r="B637" s="34">
        <v>68.499999999999801</v>
      </c>
      <c r="C637" s="35">
        <f>ROUNDUP(('Calculation Sheet'!$D$9)^2*('Calculation Sheet'!$D$10*10^-6)/(2*10^-3*B637),2)</f>
        <v>12.72</v>
      </c>
      <c r="D63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37" s="34">
        <f>ROUNDUP(('Calculation Sheet'!$D$9*'Calculation Sheet'!$D$17*(0.5-('Calculation Sheet'!$D$18/'Calculation Sheet'!$D$9)+(0.5*(('Calculation Sheet'!$D$18^2)/('Calculation Sheet'!$D$9^2))))),2)</f>
        <v>1.84</v>
      </c>
      <c r="F637" s="34">
        <f>ROUNDUP(('Calculation Sheet'!$D$19*(LN('Calculation Sheet'!$D$9/'Calculation Sheet'!$D$20)-1+('Calculation Sheet'!$D$20/'Calculation Sheet'!$D$9))),2)</f>
        <v>3.53</v>
      </c>
      <c r="G637" s="36">
        <f>C637+IF(AND('Calculation Sheet'!$D$13="NO",OR('Calculation Sheet'!$D$14="Constant Resistance", 'Calculation Sheet'!$D$14="Constant Resistance + Current",'Calculation Sheet'!$D$14="Constant Resistance + Power", 'Calculation Sheet'!$D$14="Constant Resistance + Current + Power")),D637,0)+IF(AND('Calculation Sheet'!$D$13="NO",OR('Calculation Sheet'!$D$14="Constant Current", 'Calculation Sheet'!$D$14="Constant Resistance + Current",'Calculation Sheet'!$D$14="Constant Current + Power", 'Calculation Sheet'!$D$14="Constant Resistance + Current + Power")),E637,0)+IF(AND('Calculation Sheet'!$D$13="NO",OR('Calculation Sheet'!$D$14="Constant Power", 'Calculation Sheet'!$D$14="Constant Resistance + Power",'Calculation Sheet'!$D$14="Constant Current + Power", 'Calculation Sheet'!$D$14="Constant Resistance + Current + Power")),F637,0)</f>
        <v>12.72</v>
      </c>
      <c r="H637" s="34">
        <f>ROUND((12*'Calculation Sheet'!$D$24/(SQRT('SOA Verification'!B637*10^-3))),2)</f>
        <v>45.85</v>
      </c>
      <c r="I637" s="34">
        <f t="shared" si="18"/>
        <v>68.499999999999801</v>
      </c>
      <c r="K637" s="34">
        <f t="shared" si="19"/>
        <v>68.499999999999801</v>
      </c>
    </row>
    <row r="638" spans="2:11" x14ac:dyDescent="0.25">
      <c r="B638" s="34">
        <v>68.599999999999795</v>
      </c>
      <c r="C638" s="35">
        <f>ROUNDUP(('Calculation Sheet'!$D$9)^2*('Calculation Sheet'!$D$10*10^-6)/(2*10^-3*B638),2)</f>
        <v>12.7</v>
      </c>
      <c r="D63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38" s="34">
        <f>ROUNDUP(('Calculation Sheet'!$D$9*'Calculation Sheet'!$D$17*(0.5-('Calculation Sheet'!$D$18/'Calculation Sheet'!$D$9)+(0.5*(('Calculation Sheet'!$D$18^2)/('Calculation Sheet'!$D$9^2))))),2)</f>
        <v>1.84</v>
      </c>
      <c r="F638" s="34">
        <f>ROUNDUP(('Calculation Sheet'!$D$19*(LN('Calculation Sheet'!$D$9/'Calculation Sheet'!$D$20)-1+('Calculation Sheet'!$D$20/'Calculation Sheet'!$D$9))),2)</f>
        <v>3.53</v>
      </c>
      <c r="G638" s="36">
        <f>C638+IF(AND('Calculation Sheet'!$D$13="NO",OR('Calculation Sheet'!$D$14="Constant Resistance", 'Calculation Sheet'!$D$14="Constant Resistance + Current",'Calculation Sheet'!$D$14="Constant Resistance + Power", 'Calculation Sheet'!$D$14="Constant Resistance + Current + Power")),D638,0)+IF(AND('Calculation Sheet'!$D$13="NO",OR('Calculation Sheet'!$D$14="Constant Current", 'Calculation Sheet'!$D$14="Constant Resistance + Current",'Calculation Sheet'!$D$14="Constant Current + Power", 'Calculation Sheet'!$D$14="Constant Resistance + Current + Power")),E638,0)+IF(AND('Calculation Sheet'!$D$13="NO",OR('Calculation Sheet'!$D$14="Constant Power", 'Calculation Sheet'!$D$14="Constant Resistance + Power",'Calculation Sheet'!$D$14="Constant Current + Power", 'Calculation Sheet'!$D$14="Constant Resistance + Current + Power")),F638,0)</f>
        <v>12.7</v>
      </c>
      <c r="H638" s="34">
        <f>ROUND((12*'Calculation Sheet'!$D$24/(SQRT('SOA Verification'!B638*10^-3))),2)</f>
        <v>45.82</v>
      </c>
      <c r="I638" s="34">
        <f t="shared" si="18"/>
        <v>68.599999999999795</v>
      </c>
      <c r="K638" s="34">
        <f t="shared" si="19"/>
        <v>68.599999999999795</v>
      </c>
    </row>
    <row r="639" spans="2:11" x14ac:dyDescent="0.25">
      <c r="B639" s="34">
        <v>68.699999999999804</v>
      </c>
      <c r="C639" s="35">
        <f>ROUNDUP(('Calculation Sheet'!$D$9)^2*('Calculation Sheet'!$D$10*10^-6)/(2*10^-3*B639),2)</f>
        <v>12.69</v>
      </c>
      <c r="D63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39" s="34">
        <f>ROUNDUP(('Calculation Sheet'!$D$9*'Calculation Sheet'!$D$17*(0.5-('Calculation Sheet'!$D$18/'Calculation Sheet'!$D$9)+(0.5*(('Calculation Sheet'!$D$18^2)/('Calculation Sheet'!$D$9^2))))),2)</f>
        <v>1.84</v>
      </c>
      <c r="F639" s="34">
        <f>ROUNDUP(('Calculation Sheet'!$D$19*(LN('Calculation Sheet'!$D$9/'Calculation Sheet'!$D$20)-1+('Calculation Sheet'!$D$20/'Calculation Sheet'!$D$9))),2)</f>
        <v>3.53</v>
      </c>
      <c r="G639" s="36">
        <f>C639+IF(AND('Calculation Sheet'!$D$13="NO",OR('Calculation Sheet'!$D$14="Constant Resistance", 'Calculation Sheet'!$D$14="Constant Resistance + Current",'Calculation Sheet'!$D$14="Constant Resistance + Power", 'Calculation Sheet'!$D$14="Constant Resistance + Current + Power")),D639,0)+IF(AND('Calculation Sheet'!$D$13="NO",OR('Calculation Sheet'!$D$14="Constant Current", 'Calculation Sheet'!$D$14="Constant Resistance + Current",'Calculation Sheet'!$D$14="Constant Current + Power", 'Calculation Sheet'!$D$14="Constant Resistance + Current + Power")),E639,0)+IF(AND('Calculation Sheet'!$D$13="NO",OR('Calculation Sheet'!$D$14="Constant Power", 'Calculation Sheet'!$D$14="Constant Resistance + Power",'Calculation Sheet'!$D$14="Constant Current + Power", 'Calculation Sheet'!$D$14="Constant Resistance + Current + Power")),F639,0)</f>
        <v>12.69</v>
      </c>
      <c r="H639" s="34">
        <f>ROUND((12*'Calculation Sheet'!$D$24/(SQRT('SOA Verification'!B639*10^-3))),2)</f>
        <v>45.78</v>
      </c>
      <c r="I639" s="34">
        <f t="shared" si="18"/>
        <v>68.699999999999804</v>
      </c>
      <c r="K639" s="34">
        <f t="shared" si="19"/>
        <v>68.699999999999804</v>
      </c>
    </row>
    <row r="640" spans="2:11" x14ac:dyDescent="0.25">
      <c r="B640" s="34">
        <v>68.799999999999798</v>
      </c>
      <c r="C640" s="35">
        <f>ROUNDUP(('Calculation Sheet'!$D$9)^2*('Calculation Sheet'!$D$10*10^-6)/(2*10^-3*B640),2)</f>
        <v>12.67</v>
      </c>
      <c r="D64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40" s="34">
        <f>ROUNDUP(('Calculation Sheet'!$D$9*'Calculation Sheet'!$D$17*(0.5-('Calculation Sheet'!$D$18/'Calculation Sheet'!$D$9)+(0.5*(('Calculation Sheet'!$D$18^2)/('Calculation Sheet'!$D$9^2))))),2)</f>
        <v>1.84</v>
      </c>
      <c r="F640" s="34">
        <f>ROUNDUP(('Calculation Sheet'!$D$19*(LN('Calculation Sheet'!$D$9/'Calculation Sheet'!$D$20)-1+('Calculation Sheet'!$D$20/'Calculation Sheet'!$D$9))),2)</f>
        <v>3.53</v>
      </c>
      <c r="G640" s="36">
        <f>C640+IF(AND('Calculation Sheet'!$D$13="NO",OR('Calculation Sheet'!$D$14="Constant Resistance", 'Calculation Sheet'!$D$14="Constant Resistance + Current",'Calculation Sheet'!$D$14="Constant Resistance + Power", 'Calculation Sheet'!$D$14="Constant Resistance + Current + Power")),D640,0)+IF(AND('Calculation Sheet'!$D$13="NO",OR('Calculation Sheet'!$D$14="Constant Current", 'Calculation Sheet'!$D$14="Constant Resistance + Current",'Calculation Sheet'!$D$14="Constant Current + Power", 'Calculation Sheet'!$D$14="Constant Resistance + Current + Power")),E640,0)+IF(AND('Calculation Sheet'!$D$13="NO",OR('Calculation Sheet'!$D$14="Constant Power", 'Calculation Sheet'!$D$14="Constant Resistance + Power",'Calculation Sheet'!$D$14="Constant Current + Power", 'Calculation Sheet'!$D$14="Constant Resistance + Current + Power")),F640,0)</f>
        <v>12.67</v>
      </c>
      <c r="H640" s="34">
        <f>ROUND((12*'Calculation Sheet'!$D$24/(SQRT('SOA Verification'!B640*10^-3))),2)</f>
        <v>45.75</v>
      </c>
      <c r="I640" s="34">
        <f t="shared" si="18"/>
        <v>68.799999999999798</v>
      </c>
      <c r="K640" s="34">
        <f t="shared" si="19"/>
        <v>68.799999999999798</v>
      </c>
    </row>
    <row r="641" spans="2:11" x14ac:dyDescent="0.25">
      <c r="B641" s="34">
        <v>68.899999999999807</v>
      </c>
      <c r="C641" s="35">
        <f>ROUNDUP(('Calculation Sheet'!$D$9)^2*('Calculation Sheet'!$D$10*10^-6)/(2*10^-3*B641),2)</f>
        <v>12.65</v>
      </c>
      <c r="D64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41" s="34">
        <f>ROUNDUP(('Calculation Sheet'!$D$9*'Calculation Sheet'!$D$17*(0.5-('Calculation Sheet'!$D$18/'Calculation Sheet'!$D$9)+(0.5*(('Calculation Sheet'!$D$18^2)/('Calculation Sheet'!$D$9^2))))),2)</f>
        <v>1.84</v>
      </c>
      <c r="F641" s="34">
        <f>ROUNDUP(('Calculation Sheet'!$D$19*(LN('Calculation Sheet'!$D$9/'Calculation Sheet'!$D$20)-1+('Calculation Sheet'!$D$20/'Calculation Sheet'!$D$9))),2)</f>
        <v>3.53</v>
      </c>
      <c r="G641" s="36">
        <f>C641+IF(AND('Calculation Sheet'!$D$13="NO",OR('Calculation Sheet'!$D$14="Constant Resistance", 'Calculation Sheet'!$D$14="Constant Resistance + Current",'Calculation Sheet'!$D$14="Constant Resistance + Power", 'Calculation Sheet'!$D$14="Constant Resistance + Current + Power")),D641,0)+IF(AND('Calculation Sheet'!$D$13="NO",OR('Calculation Sheet'!$D$14="Constant Current", 'Calculation Sheet'!$D$14="Constant Resistance + Current",'Calculation Sheet'!$D$14="Constant Current + Power", 'Calculation Sheet'!$D$14="Constant Resistance + Current + Power")),E641,0)+IF(AND('Calculation Sheet'!$D$13="NO",OR('Calculation Sheet'!$D$14="Constant Power", 'Calculation Sheet'!$D$14="Constant Resistance + Power",'Calculation Sheet'!$D$14="Constant Current + Power", 'Calculation Sheet'!$D$14="Constant Resistance + Current + Power")),F641,0)</f>
        <v>12.65</v>
      </c>
      <c r="H641" s="34">
        <f>ROUND((12*'Calculation Sheet'!$D$24/(SQRT('SOA Verification'!B641*10^-3))),2)</f>
        <v>45.72</v>
      </c>
      <c r="I641" s="34">
        <f t="shared" si="18"/>
        <v>68.899999999999807</v>
      </c>
      <c r="K641" s="34">
        <f t="shared" si="19"/>
        <v>68.899999999999807</v>
      </c>
    </row>
    <row r="642" spans="2:11" x14ac:dyDescent="0.25">
      <c r="B642" s="34">
        <v>68.999999999999801</v>
      </c>
      <c r="C642" s="35">
        <f>ROUNDUP(('Calculation Sheet'!$D$9)^2*('Calculation Sheet'!$D$10*10^-6)/(2*10^-3*B642),2)</f>
        <v>12.629999999999999</v>
      </c>
      <c r="D64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42" s="34">
        <f>ROUNDUP(('Calculation Sheet'!$D$9*'Calculation Sheet'!$D$17*(0.5-('Calculation Sheet'!$D$18/'Calculation Sheet'!$D$9)+(0.5*(('Calculation Sheet'!$D$18^2)/('Calculation Sheet'!$D$9^2))))),2)</f>
        <v>1.84</v>
      </c>
      <c r="F642" s="34">
        <f>ROUNDUP(('Calculation Sheet'!$D$19*(LN('Calculation Sheet'!$D$9/'Calculation Sheet'!$D$20)-1+('Calculation Sheet'!$D$20/'Calculation Sheet'!$D$9))),2)</f>
        <v>3.53</v>
      </c>
      <c r="G642" s="36">
        <f>C642+IF(AND('Calculation Sheet'!$D$13="NO",OR('Calculation Sheet'!$D$14="Constant Resistance", 'Calculation Sheet'!$D$14="Constant Resistance + Current",'Calculation Sheet'!$D$14="Constant Resistance + Power", 'Calculation Sheet'!$D$14="Constant Resistance + Current + Power")),D642,0)+IF(AND('Calculation Sheet'!$D$13="NO",OR('Calculation Sheet'!$D$14="Constant Current", 'Calculation Sheet'!$D$14="Constant Resistance + Current",'Calculation Sheet'!$D$14="Constant Current + Power", 'Calculation Sheet'!$D$14="Constant Resistance + Current + Power")),E642,0)+IF(AND('Calculation Sheet'!$D$13="NO",OR('Calculation Sheet'!$D$14="Constant Power", 'Calculation Sheet'!$D$14="Constant Resistance + Power",'Calculation Sheet'!$D$14="Constant Current + Power", 'Calculation Sheet'!$D$14="Constant Resistance + Current + Power")),F642,0)</f>
        <v>12.629999999999999</v>
      </c>
      <c r="H642" s="34">
        <f>ROUND((12*'Calculation Sheet'!$D$24/(SQRT('SOA Verification'!B642*10^-3))),2)</f>
        <v>45.68</v>
      </c>
      <c r="I642" s="34">
        <f t="shared" si="18"/>
        <v>68.999999999999801</v>
      </c>
      <c r="K642" s="34">
        <f t="shared" si="19"/>
        <v>68.999999999999801</v>
      </c>
    </row>
    <row r="643" spans="2:11" x14ac:dyDescent="0.25">
      <c r="B643" s="34">
        <v>69.099999999999795</v>
      </c>
      <c r="C643" s="35">
        <f>ROUNDUP(('Calculation Sheet'!$D$9)^2*('Calculation Sheet'!$D$10*10^-6)/(2*10^-3*B643),2)</f>
        <v>12.61</v>
      </c>
      <c r="D64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43" s="34">
        <f>ROUNDUP(('Calculation Sheet'!$D$9*'Calculation Sheet'!$D$17*(0.5-('Calculation Sheet'!$D$18/'Calculation Sheet'!$D$9)+(0.5*(('Calculation Sheet'!$D$18^2)/('Calculation Sheet'!$D$9^2))))),2)</f>
        <v>1.84</v>
      </c>
      <c r="F643" s="34">
        <f>ROUNDUP(('Calculation Sheet'!$D$19*(LN('Calculation Sheet'!$D$9/'Calculation Sheet'!$D$20)-1+('Calculation Sheet'!$D$20/'Calculation Sheet'!$D$9))),2)</f>
        <v>3.53</v>
      </c>
      <c r="G643" s="36">
        <f>C643+IF(AND('Calculation Sheet'!$D$13="NO",OR('Calculation Sheet'!$D$14="Constant Resistance", 'Calculation Sheet'!$D$14="Constant Resistance + Current",'Calculation Sheet'!$D$14="Constant Resistance + Power", 'Calculation Sheet'!$D$14="Constant Resistance + Current + Power")),D643,0)+IF(AND('Calculation Sheet'!$D$13="NO",OR('Calculation Sheet'!$D$14="Constant Current", 'Calculation Sheet'!$D$14="Constant Resistance + Current",'Calculation Sheet'!$D$14="Constant Current + Power", 'Calculation Sheet'!$D$14="Constant Resistance + Current + Power")),E643,0)+IF(AND('Calculation Sheet'!$D$13="NO",OR('Calculation Sheet'!$D$14="Constant Power", 'Calculation Sheet'!$D$14="Constant Resistance + Power",'Calculation Sheet'!$D$14="Constant Current + Power", 'Calculation Sheet'!$D$14="Constant Resistance + Current + Power")),F643,0)</f>
        <v>12.61</v>
      </c>
      <c r="H643" s="34">
        <f>ROUND((12*'Calculation Sheet'!$D$24/(SQRT('SOA Verification'!B643*10^-3))),2)</f>
        <v>45.65</v>
      </c>
      <c r="I643" s="34">
        <f t="shared" ref="I643:I706" si="20">IF(G643&lt;H643,B643,5)</f>
        <v>69.099999999999795</v>
      </c>
      <c r="K643" s="34">
        <f t="shared" ref="K643:K706" si="21">IF(H643&gt;G643,B643,120)</f>
        <v>69.099999999999795</v>
      </c>
    </row>
    <row r="644" spans="2:11" x14ac:dyDescent="0.25">
      <c r="B644" s="34">
        <v>69.199999999999804</v>
      </c>
      <c r="C644" s="35">
        <f>ROUNDUP(('Calculation Sheet'!$D$9)^2*('Calculation Sheet'!$D$10*10^-6)/(2*10^-3*B644),2)</f>
        <v>12.59</v>
      </c>
      <c r="D64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44" s="34">
        <f>ROUNDUP(('Calculation Sheet'!$D$9*'Calculation Sheet'!$D$17*(0.5-('Calculation Sheet'!$D$18/'Calculation Sheet'!$D$9)+(0.5*(('Calculation Sheet'!$D$18^2)/('Calculation Sheet'!$D$9^2))))),2)</f>
        <v>1.84</v>
      </c>
      <c r="F644" s="34">
        <f>ROUNDUP(('Calculation Sheet'!$D$19*(LN('Calculation Sheet'!$D$9/'Calculation Sheet'!$D$20)-1+('Calculation Sheet'!$D$20/'Calculation Sheet'!$D$9))),2)</f>
        <v>3.53</v>
      </c>
      <c r="G644" s="36">
        <f>C644+IF(AND('Calculation Sheet'!$D$13="NO",OR('Calculation Sheet'!$D$14="Constant Resistance", 'Calculation Sheet'!$D$14="Constant Resistance + Current",'Calculation Sheet'!$D$14="Constant Resistance + Power", 'Calculation Sheet'!$D$14="Constant Resistance + Current + Power")),D644,0)+IF(AND('Calculation Sheet'!$D$13="NO",OR('Calculation Sheet'!$D$14="Constant Current", 'Calculation Sheet'!$D$14="Constant Resistance + Current",'Calculation Sheet'!$D$14="Constant Current + Power", 'Calculation Sheet'!$D$14="Constant Resistance + Current + Power")),E644,0)+IF(AND('Calculation Sheet'!$D$13="NO",OR('Calculation Sheet'!$D$14="Constant Power", 'Calculation Sheet'!$D$14="Constant Resistance + Power",'Calculation Sheet'!$D$14="Constant Current + Power", 'Calculation Sheet'!$D$14="Constant Resistance + Current + Power")),F644,0)</f>
        <v>12.59</v>
      </c>
      <c r="H644" s="34">
        <f>ROUND((12*'Calculation Sheet'!$D$24/(SQRT('SOA Verification'!B644*10^-3))),2)</f>
        <v>45.62</v>
      </c>
      <c r="I644" s="34">
        <f t="shared" si="20"/>
        <v>69.199999999999804</v>
      </c>
      <c r="K644" s="34">
        <f t="shared" si="21"/>
        <v>69.199999999999804</v>
      </c>
    </row>
    <row r="645" spans="2:11" x14ac:dyDescent="0.25">
      <c r="B645" s="34">
        <v>69.299999999999798</v>
      </c>
      <c r="C645" s="35">
        <f>ROUNDUP(('Calculation Sheet'!$D$9)^2*('Calculation Sheet'!$D$10*10^-6)/(2*10^-3*B645),2)</f>
        <v>12.58</v>
      </c>
      <c r="D64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45" s="34">
        <f>ROUNDUP(('Calculation Sheet'!$D$9*'Calculation Sheet'!$D$17*(0.5-('Calculation Sheet'!$D$18/'Calculation Sheet'!$D$9)+(0.5*(('Calculation Sheet'!$D$18^2)/('Calculation Sheet'!$D$9^2))))),2)</f>
        <v>1.84</v>
      </c>
      <c r="F645" s="34">
        <f>ROUNDUP(('Calculation Sheet'!$D$19*(LN('Calculation Sheet'!$D$9/'Calculation Sheet'!$D$20)-1+('Calculation Sheet'!$D$20/'Calculation Sheet'!$D$9))),2)</f>
        <v>3.53</v>
      </c>
      <c r="G645" s="36">
        <f>C645+IF(AND('Calculation Sheet'!$D$13="NO",OR('Calculation Sheet'!$D$14="Constant Resistance", 'Calculation Sheet'!$D$14="Constant Resistance + Current",'Calculation Sheet'!$D$14="Constant Resistance + Power", 'Calculation Sheet'!$D$14="Constant Resistance + Current + Power")),D645,0)+IF(AND('Calculation Sheet'!$D$13="NO",OR('Calculation Sheet'!$D$14="Constant Current", 'Calculation Sheet'!$D$14="Constant Resistance + Current",'Calculation Sheet'!$D$14="Constant Current + Power", 'Calculation Sheet'!$D$14="Constant Resistance + Current + Power")),E645,0)+IF(AND('Calculation Sheet'!$D$13="NO",OR('Calculation Sheet'!$D$14="Constant Power", 'Calculation Sheet'!$D$14="Constant Resistance + Power",'Calculation Sheet'!$D$14="Constant Current + Power", 'Calculation Sheet'!$D$14="Constant Resistance + Current + Power")),F645,0)</f>
        <v>12.58</v>
      </c>
      <c r="H645" s="34">
        <f>ROUND((12*'Calculation Sheet'!$D$24/(SQRT('SOA Verification'!B645*10^-3))),2)</f>
        <v>45.58</v>
      </c>
      <c r="I645" s="34">
        <f t="shared" si="20"/>
        <v>69.299999999999798</v>
      </c>
      <c r="K645" s="34">
        <f t="shared" si="21"/>
        <v>69.299999999999798</v>
      </c>
    </row>
    <row r="646" spans="2:11" x14ac:dyDescent="0.25">
      <c r="B646" s="34">
        <v>69.399999999999807</v>
      </c>
      <c r="C646" s="35">
        <f>ROUNDUP(('Calculation Sheet'!$D$9)^2*('Calculation Sheet'!$D$10*10^-6)/(2*10^-3*B646),2)</f>
        <v>12.56</v>
      </c>
      <c r="D64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46" s="34">
        <f>ROUNDUP(('Calculation Sheet'!$D$9*'Calculation Sheet'!$D$17*(0.5-('Calculation Sheet'!$D$18/'Calculation Sheet'!$D$9)+(0.5*(('Calculation Sheet'!$D$18^2)/('Calculation Sheet'!$D$9^2))))),2)</f>
        <v>1.84</v>
      </c>
      <c r="F646" s="34">
        <f>ROUNDUP(('Calculation Sheet'!$D$19*(LN('Calculation Sheet'!$D$9/'Calculation Sheet'!$D$20)-1+('Calculation Sheet'!$D$20/'Calculation Sheet'!$D$9))),2)</f>
        <v>3.53</v>
      </c>
      <c r="G646" s="36">
        <f>C646+IF(AND('Calculation Sheet'!$D$13="NO",OR('Calculation Sheet'!$D$14="Constant Resistance", 'Calculation Sheet'!$D$14="Constant Resistance + Current",'Calculation Sheet'!$D$14="Constant Resistance + Power", 'Calculation Sheet'!$D$14="Constant Resistance + Current + Power")),D646,0)+IF(AND('Calculation Sheet'!$D$13="NO",OR('Calculation Sheet'!$D$14="Constant Current", 'Calculation Sheet'!$D$14="Constant Resistance + Current",'Calculation Sheet'!$D$14="Constant Current + Power", 'Calculation Sheet'!$D$14="Constant Resistance + Current + Power")),E646,0)+IF(AND('Calculation Sheet'!$D$13="NO",OR('Calculation Sheet'!$D$14="Constant Power", 'Calculation Sheet'!$D$14="Constant Resistance + Power",'Calculation Sheet'!$D$14="Constant Current + Power", 'Calculation Sheet'!$D$14="Constant Resistance + Current + Power")),F646,0)</f>
        <v>12.56</v>
      </c>
      <c r="H646" s="34">
        <f>ROUND((12*'Calculation Sheet'!$D$24/(SQRT('SOA Verification'!B646*10^-3))),2)</f>
        <v>45.55</v>
      </c>
      <c r="I646" s="34">
        <f t="shared" si="20"/>
        <v>69.399999999999807</v>
      </c>
      <c r="K646" s="34">
        <f t="shared" si="21"/>
        <v>69.399999999999807</v>
      </c>
    </row>
    <row r="647" spans="2:11" x14ac:dyDescent="0.25">
      <c r="B647" s="34">
        <v>69.499999999999801</v>
      </c>
      <c r="C647" s="35">
        <f>ROUNDUP(('Calculation Sheet'!$D$9)^2*('Calculation Sheet'!$D$10*10^-6)/(2*10^-3*B647),2)</f>
        <v>12.54</v>
      </c>
      <c r="D64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47" s="34">
        <f>ROUNDUP(('Calculation Sheet'!$D$9*'Calculation Sheet'!$D$17*(0.5-('Calculation Sheet'!$D$18/'Calculation Sheet'!$D$9)+(0.5*(('Calculation Sheet'!$D$18^2)/('Calculation Sheet'!$D$9^2))))),2)</f>
        <v>1.84</v>
      </c>
      <c r="F647" s="34">
        <f>ROUNDUP(('Calculation Sheet'!$D$19*(LN('Calculation Sheet'!$D$9/'Calculation Sheet'!$D$20)-1+('Calculation Sheet'!$D$20/'Calculation Sheet'!$D$9))),2)</f>
        <v>3.53</v>
      </c>
      <c r="G647" s="36">
        <f>C647+IF(AND('Calculation Sheet'!$D$13="NO",OR('Calculation Sheet'!$D$14="Constant Resistance", 'Calculation Sheet'!$D$14="Constant Resistance + Current",'Calculation Sheet'!$D$14="Constant Resistance + Power", 'Calculation Sheet'!$D$14="Constant Resistance + Current + Power")),D647,0)+IF(AND('Calculation Sheet'!$D$13="NO",OR('Calculation Sheet'!$D$14="Constant Current", 'Calculation Sheet'!$D$14="Constant Resistance + Current",'Calculation Sheet'!$D$14="Constant Current + Power", 'Calculation Sheet'!$D$14="Constant Resistance + Current + Power")),E647,0)+IF(AND('Calculation Sheet'!$D$13="NO",OR('Calculation Sheet'!$D$14="Constant Power", 'Calculation Sheet'!$D$14="Constant Resistance + Power",'Calculation Sheet'!$D$14="Constant Current + Power", 'Calculation Sheet'!$D$14="Constant Resistance + Current + Power")),F647,0)</f>
        <v>12.54</v>
      </c>
      <c r="H647" s="34">
        <f>ROUND((12*'Calculation Sheet'!$D$24/(SQRT('SOA Verification'!B647*10^-3))),2)</f>
        <v>45.52</v>
      </c>
      <c r="I647" s="34">
        <f t="shared" si="20"/>
        <v>69.499999999999801</v>
      </c>
      <c r="K647" s="34">
        <f t="shared" si="21"/>
        <v>69.499999999999801</v>
      </c>
    </row>
    <row r="648" spans="2:11" x14ac:dyDescent="0.25">
      <c r="B648" s="34">
        <v>69.599999999999795</v>
      </c>
      <c r="C648" s="35">
        <f>ROUNDUP(('Calculation Sheet'!$D$9)^2*('Calculation Sheet'!$D$10*10^-6)/(2*10^-3*B648),2)</f>
        <v>12.52</v>
      </c>
      <c r="D64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48" s="34">
        <f>ROUNDUP(('Calculation Sheet'!$D$9*'Calculation Sheet'!$D$17*(0.5-('Calculation Sheet'!$D$18/'Calculation Sheet'!$D$9)+(0.5*(('Calculation Sheet'!$D$18^2)/('Calculation Sheet'!$D$9^2))))),2)</f>
        <v>1.84</v>
      </c>
      <c r="F648" s="34">
        <f>ROUNDUP(('Calculation Sheet'!$D$19*(LN('Calculation Sheet'!$D$9/'Calculation Sheet'!$D$20)-1+('Calculation Sheet'!$D$20/'Calculation Sheet'!$D$9))),2)</f>
        <v>3.53</v>
      </c>
      <c r="G648" s="36">
        <f>C648+IF(AND('Calculation Sheet'!$D$13="NO",OR('Calculation Sheet'!$D$14="Constant Resistance", 'Calculation Sheet'!$D$14="Constant Resistance + Current",'Calculation Sheet'!$D$14="Constant Resistance + Power", 'Calculation Sheet'!$D$14="Constant Resistance + Current + Power")),D648,0)+IF(AND('Calculation Sheet'!$D$13="NO",OR('Calculation Sheet'!$D$14="Constant Current", 'Calculation Sheet'!$D$14="Constant Resistance + Current",'Calculation Sheet'!$D$14="Constant Current + Power", 'Calculation Sheet'!$D$14="Constant Resistance + Current + Power")),E648,0)+IF(AND('Calculation Sheet'!$D$13="NO",OR('Calculation Sheet'!$D$14="Constant Power", 'Calculation Sheet'!$D$14="Constant Resistance + Power",'Calculation Sheet'!$D$14="Constant Current + Power", 'Calculation Sheet'!$D$14="Constant Resistance + Current + Power")),F648,0)</f>
        <v>12.52</v>
      </c>
      <c r="H648" s="34">
        <f>ROUND((12*'Calculation Sheet'!$D$24/(SQRT('SOA Verification'!B648*10^-3))),2)</f>
        <v>45.49</v>
      </c>
      <c r="I648" s="34">
        <f t="shared" si="20"/>
        <v>69.599999999999795</v>
      </c>
      <c r="K648" s="34">
        <f t="shared" si="21"/>
        <v>69.599999999999795</v>
      </c>
    </row>
    <row r="649" spans="2:11" x14ac:dyDescent="0.25">
      <c r="B649" s="34">
        <v>69.699999999999804</v>
      </c>
      <c r="C649" s="35">
        <f>ROUNDUP(('Calculation Sheet'!$D$9)^2*('Calculation Sheet'!$D$10*10^-6)/(2*10^-3*B649),2)</f>
        <v>12.5</v>
      </c>
      <c r="D64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49" s="34">
        <f>ROUNDUP(('Calculation Sheet'!$D$9*'Calculation Sheet'!$D$17*(0.5-('Calculation Sheet'!$D$18/'Calculation Sheet'!$D$9)+(0.5*(('Calculation Sheet'!$D$18^2)/('Calculation Sheet'!$D$9^2))))),2)</f>
        <v>1.84</v>
      </c>
      <c r="F649" s="34">
        <f>ROUNDUP(('Calculation Sheet'!$D$19*(LN('Calculation Sheet'!$D$9/'Calculation Sheet'!$D$20)-1+('Calculation Sheet'!$D$20/'Calculation Sheet'!$D$9))),2)</f>
        <v>3.53</v>
      </c>
      <c r="G649" s="36">
        <f>C649+IF(AND('Calculation Sheet'!$D$13="NO",OR('Calculation Sheet'!$D$14="Constant Resistance", 'Calculation Sheet'!$D$14="Constant Resistance + Current",'Calculation Sheet'!$D$14="Constant Resistance + Power", 'Calculation Sheet'!$D$14="Constant Resistance + Current + Power")),D649,0)+IF(AND('Calculation Sheet'!$D$13="NO",OR('Calculation Sheet'!$D$14="Constant Current", 'Calculation Sheet'!$D$14="Constant Resistance + Current",'Calculation Sheet'!$D$14="Constant Current + Power", 'Calculation Sheet'!$D$14="Constant Resistance + Current + Power")),E649,0)+IF(AND('Calculation Sheet'!$D$13="NO",OR('Calculation Sheet'!$D$14="Constant Power", 'Calculation Sheet'!$D$14="Constant Resistance + Power",'Calculation Sheet'!$D$14="Constant Current + Power", 'Calculation Sheet'!$D$14="Constant Resistance + Current + Power")),F649,0)</f>
        <v>12.5</v>
      </c>
      <c r="H649" s="34">
        <f>ROUND((12*'Calculation Sheet'!$D$24/(SQRT('SOA Verification'!B649*10^-3))),2)</f>
        <v>45.45</v>
      </c>
      <c r="I649" s="34">
        <f t="shared" si="20"/>
        <v>69.699999999999804</v>
      </c>
      <c r="K649" s="34">
        <f t="shared" si="21"/>
        <v>69.699999999999804</v>
      </c>
    </row>
    <row r="650" spans="2:11" x14ac:dyDescent="0.25">
      <c r="B650" s="34">
        <v>69.799999999999798</v>
      </c>
      <c r="C650" s="35">
        <f>ROUNDUP(('Calculation Sheet'!$D$9)^2*('Calculation Sheet'!$D$10*10^-6)/(2*10^-3*B650),2)</f>
        <v>12.49</v>
      </c>
      <c r="D65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50" s="34">
        <f>ROUNDUP(('Calculation Sheet'!$D$9*'Calculation Sheet'!$D$17*(0.5-('Calculation Sheet'!$D$18/'Calculation Sheet'!$D$9)+(0.5*(('Calculation Sheet'!$D$18^2)/('Calculation Sheet'!$D$9^2))))),2)</f>
        <v>1.84</v>
      </c>
      <c r="F650" s="34">
        <f>ROUNDUP(('Calculation Sheet'!$D$19*(LN('Calculation Sheet'!$D$9/'Calculation Sheet'!$D$20)-1+('Calculation Sheet'!$D$20/'Calculation Sheet'!$D$9))),2)</f>
        <v>3.53</v>
      </c>
      <c r="G650" s="36">
        <f>C650+IF(AND('Calculation Sheet'!$D$13="NO",OR('Calculation Sheet'!$D$14="Constant Resistance", 'Calculation Sheet'!$D$14="Constant Resistance + Current",'Calculation Sheet'!$D$14="Constant Resistance + Power", 'Calculation Sheet'!$D$14="Constant Resistance + Current + Power")),D650,0)+IF(AND('Calculation Sheet'!$D$13="NO",OR('Calculation Sheet'!$D$14="Constant Current", 'Calculation Sheet'!$D$14="Constant Resistance + Current",'Calculation Sheet'!$D$14="Constant Current + Power", 'Calculation Sheet'!$D$14="Constant Resistance + Current + Power")),E650,0)+IF(AND('Calculation Sheet'!$D$13="NO",OR('Calculation Sheet'!$D$14="Constant Power", 'Calculation Sheet'!$D$14="Constant Resistance + Power",'Calculation Sheet'!$D$14="Constant Current + Power", 'Calculation Sheet'!$D$14="Constant Resistance + Current + Power")),F650,0)</f>
        <v>12.49</v>
      </c>
      <c r="H650" s="34">
        <f>ROUND((12*'Calculation Sheet'!$D$24/(SQRT('SOA Verification'!B650*10^-3))),2)</f>
        <v>45.42</v>
      </c>
      <c r="I650" s="34">
        <f t="shared" si="20"/>
        <v>69.799999999999798</v>
      </c>
      <c r="K650" s="34">
        <f t="shared" si="21"/>
        <v>69.799999999999798</v>
      </c>
    </row>
    <row r="651" spans="2:11" x14ac:dyDescent="0.25">
      <c r="B651" s="34">
        <v>69.899999999999807</v>
      </c>
      <c r="C651" s="35">
        <f>ROUNDUP(('Calculation Sheet'!$D$9)^2*('Calculation Sheet'!$D$10*10^-6)/(2*10^-3*B651),2)</f>
        <v>12.47</v>
      </c>
      <c r="D65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51" s="34">
        <f>ROUNDUP(('Calculation Sheet'!$D$9*'Calculation Sheet'!$D$17*(0.5-('Calculation Sheet'!$D$18/'Calculation Sheet'!$D$9)+(0.5*(('Calculation Sheet'!$D$18^2)/('Calculation Sheet'!$D$9^2))))),2)</f>
        <v>1.84</v>
      </c>
      <c r="F651" s="34">
        <f>ROUNDUP(('Calculation Sheet'!$D$19*(LN('Calculation Sheet'!$D$9/'Calculation Sheet'!$D$20)-1+('Calculation Sheet'!$D$20/'Calculation Sheet'!$D$9))),2)</f>
        <v>3.53</v>
      </c>
      <c r="G651" s="36">
        <f>C651+IF(AND('Calculation Sheet'!$D$13="NO",OR('Calculation Sheet'!$D$14="Constant Resistance", 'Calculation Sheet'!$D$14="Constant Resistance + Current",'Calculation Sheet'!$D$14="Constant Resistance + Power", 'Calculation Sheet'!$D$14="Constant Resistance + Current + Power")),D651,0)+IF(AND('Calculation Sheet'!$D$13="NO",OR('Calculation Sheet'!$D$14="Constant Current", 'Calculation Sheet'!$D$14="Constant Resistance + Current",'Calculation Sheet'!$D$14="Constant Current + Power", 'Calculation Sheet'!$D$14="Constant Resistance + Current + Power")),E651,0)+IF(AND('Calculation Sheet'!$D$13="NO",OR('Calculation Sheet'!$D$14="Constant Power", 'Calculation Sheet'!$D$14="Constant Resistance + Power",'Calculation Sheet'!$D$14="Constant Current + Power", 'Calculation Sheet'!$D$14="Constant Resistance + Current + Power")),F651,0)</f>
        <v>12.47</v>
      </c>
      <c r="H651" s="34">
        <f>ROUND((12*'Calculation Sheet'!$D$24/(SQRT('SOA Verification'!B651*10^-3))),2)</f>
        <v>45.39</v>
      </c>
      <c r="I651" s="34">
        <f t="shared" si="20"/>
        <v>69.899999999999807</v>
      </c>
      <c r="K651" s="34">
        <f t="shared" si="21"/>
        <v>69.899999999999807</v>
      </c>
    </row>
    <row r="652" spans="2:11" x14ac:dyDescent="0.25">
      <c r="B652" s="34">
        <v>69.999999999999801</v>
      </c>
      <c r="C652" s="35">
        <f>ROUNDUP(('Calculation Sheet'!$D$9)^2*('Calculation Sheet'!$D$10*10^-6)/(2*10^-3*B652),2)</f>
        <v>12.45</v>
      </c>
      <c r="D65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52" s="34">
        <f>ROUNDUP(('Calculation Sheet'!$D$9*'Calculation Sheet'!$D$17*(0.5-('Calculation Sheet'!$D$18/'Calculation Sheet'!$D$9)+(0.5*(('Calculation Sheet'!$D$18^2)/('Calculation Sheet'!$D$9^2))))),2)</f>
        <v>1.84</v>
      </c>
      <c r="F652" s="34">
        <f>ROUNDUP(('Calculation Sheet'!$D$19*(LN('Calculation Sheet'!$D$9/'Calculation Sheet'!$D$20)-1+('Calculation Sheet'!$D$20/'Calculation Sheet'!$D$9))),2)</f>
        <v>3.53</v>
      </c>
      <c r="G652" s="36">
        <f>C652+IF(AND('Calculation Sheet'!$D$13="NO",OR('Calculation Sheet'!$D$14="Constant Resistance", 'Calculation Sheet'!$D$14="Constant Resistance + Current",'Calculation Sheet'!$D$14="Constant Resistance + Power", 'Calculation Sheet'!$D$14="Constant Resistance + Current + Power")),D652,0)+IF(AND('Calculation Sheet'!$D$13="NO",OR('Calculation Sheet'!$D$14="Constant Current", 'Calculation Sheet'!$D$14="Constant Resistance + Current",'Calculation Sheet'!$D$14="Constant Current + Power", 'Calculation Sheet'!$D$14="Constant Resistance + Current + Power")),E652,0)+IF(AND('Calculation Sheet'!$D$13="NO",OR('Calculation Sheet'!$D$14="Constant Power", 'Calculation Sheet'!$D$14="Constant Resistance + Power",'Calculation Sheet'!$D$14="Constant Current + Power", 'Calculation Sheet'!$D$14="Constant Resistance + Current + Power")),F652,0)</f>
        <v>12.45</v>
      </c>
      <c r="H652" s="34">
        <f>ROUND((12*'Calculation Sheet'!$D$24/(SQRT('SOA Verification'!B652*10^-3))),2)</f>
        <v>45.36</v>
      </c>
      <c r="I652" s="34">
        <f t="shared" si="20"/>
        <v>69.999999999999801</v>
      </c>
      <c r="K652" s="34">
        <f t="shared" si="21"/>
        <v>69.999999999999801</v>
      </c>
    </row>
    <row r="653" spans="2:11" x14ac:dyDescent="0.25">
      <c r="B653" s="34">
        <v>70.099999999999795</v>
      </c>
      <c r="C653" s="35">
        <f>ROUNDUP(('Calculation Sheet'!$D$9)^2*('Calculation Sheet'!$D$10*10^-6)/(2*10^-3*B653),2)</f>
        <v>12.43</v>
      </c>
      <c r="D65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53" s="34">
        <f>ROUNDUP(('Calculation Sheet'!$D$9*'Calculation Sheet'!$D$17*(0.5-('Calculation Sheet'!$D$18/'Calculation Sheet'!$D$9)+(0.5*(('Calculation Sheet'!$D$18^2)/('Calculation Sheet'!$D$9^2))))),2)</f>
        <v>1.84</v>
      </c>
      <c r="F653" s="34">
        <f>ROUNDUP(('Calculation Sheet'!$D$19*(LN('Calculation Sheet'!$D$9/'Calculation Sheet'!$D$20)-1+('Calculation Sheet'!$D$20/'Calculation Sheet'!$D$9))),2)</f>
        <v>3.53</v>
      </c>
      <c r="G653" s="36">
        <f>C653+IF(AND('Calculation Sheet'!$D$13="NO",OR('Calculation Sheet'!$D$14="Constant Resistance", 'Calculation Sheet'!$D$14="Constant Resistance + Current",'Calculation Sheet'!$D$14="Constant Resistance + Power", 'Calculation Sheet'!$D$14="Constant Resistance + Current + Power")),D653,0)+IF(AND('Calculation Sheet'!$D$13="NO",OR('Calculation Sheet'!$D$14="Constant Current", 'Calculation Sheet'!$D$14="Constant Resistance + Current",'Calculation Sheet'!$D$14="Constant Current + Power", 'Calculation Sheet'!$D$14="Constant Resistance + Current + Power")),E653,0)+IF(AND('Calculation Sheet'!$D$13="NO",OR('Calculation Sheet'!$D$14="Constant Power", 'Calculation Sheet'!$D$14="Constant Resistance + Power",'Calculation Sheet'!$D$14="Constant Current + Power", 'Calculation Sheet'!$D$14="Constant Resistance + Current + Power")),F653,0)</f>
        <v>12.43</v>
      </c>
      <c r="H653" s="34">
        <f>ROUND((12*'Calculation Sheet'!$D$24/(SQRT('SOA Verification'!B653*10^-3))),2)</f>
        <v>45.32</v>
      </c>
      <c r="I653" s="34">
        <f t="shared" si="20"/>
        <v>70.099999999999795</v>
      </c>
      <c r="K653" s="34">
        <f t="shared" si="21"/>
        <v>70.099999999999795</v>
      </c>
    </row>
    <row r="654" spans="2:11" x14ac:dyDescent="0.25">
      <c r="B654" s="34">
        <v>70.199999999999804</v>
      </c>
      <c r="C654" s="35">
        <f>ROUNDUP(('Calculation Sheet'!$D$9)^2*('Calculation Sheet'!$D$10*10^-6)/(2*10^-3*B654),2)</f>
        <v>12.42</v>
      </c>
      <c r="D65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54" s="34">
        <f>ROUNDUP(('Calculation Sheet'!$D$9*'Calculation Sheet'!$D$17*(0.5-('Calculation Sheet'!$D$18/'Calculation Sheet'!$D$9)+(0.5*(('Calculation Sheet'!$D$18^2)/('Calculation Sheet'!$D$9^2))))),2)</f>
        <v>1.84</v>
      </c>
      <c r="F654" s="34">
        <f>ROUNDUP(('Calculation Sheet'!$D$19*(LN('Calculation Sheet'!$D$9/'Calculation Sheet'!$D$20)-1+('Calculation Sheet'!$D$20/'Calculation Sheet'!$D$9))),2)</f>
        <v>3.53</v>
      </c>
      <c r="G654" s="36">
        <f>C654+IF(AND('Calculation Sheet'!$D$13="NO",OR('Calculation Sheet'!$D$14="Constant Resistance", 'Calculation Sheet'!$D$14="Constant Resistance + Current",'Calculation Sheet'!$D$14="Constant Resistance + Power", 'Calculation Sheet'!$D$14="Constant Resistance + Current + Power")),D654,0)+IF(AND('Calculation Sheet'!$D$13="NO",OR('Calculation Sheet'!$D$14="Constant Current", 'Calculation Sheet'!$D$14="Constant Resistance + Current",'Calculation Sheet'!$D$14="Constant Current + Power", 'Calculation Sheet'!$D$14="Constant Resistance + Current + Power")),E654,0)+IF(AND('Calculation Sheet'!$D$13="NO",OR('Calculation Sheet'!$D$14="Constant Power", 'Calculation Sheet'!$D$14="Constant Resistance + Power",'Calculation Sheet'!$D$14="Constant Current + Power", 'Calculation Sheet'!$D$14="Constant Resistance + Current + Power")),F654,0)</f>
        <v>12.42</v>
      </c>
      <c r="H654" s="34">
        <f>ROUND((12*'Calculation Sheet'!$D$24/(SQRT('SOA Verification'!B654*10^-3))),2)</f>
        <v>45.29</v>
      </c>
      <c r="I654" s="34">
        <f t="shared" si="20"/>
        <v>70.199999999999804</v>
      </c>
      <c r="K654" s="34">
        <f t="shared" si="21"/>
        <v>70.199999999999804</v>
      </c>
    </row>
    <row r="655" spans="2:11" x14ac:dyDescent="0.25">
      <c r="B655" s="34">
        <v>70.299999999999798</v>
      </c>
      <c r="C655" s="35">
        <f>ROUNDUP(('Calculation Sheet'!$D$9)^2*('Calculation Sheet'!$D$10*10^-6)/(2*10^-3*B655),2)</f>
        <v>12.4</v>
      </c>
      <c r="D65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55" s="34">
        <f>ROUNDUP(('Calculation Sheet'!$D$9*'Calculation Sheet'!$D$17*(0.5-('Calculation Sheet'!$D$18/'Calculation Sheet'!$D$9)+(0.5*(('Calculation Sheet'!$D$18^2)/('Calculation Sheet'!$D$9^2))))),2)</f>
        <v>1.84</v>
      </c>
      <c r="F655" s="34">
        <f>ROUNDUP(('Calculation Sheet'!$D$19*(LN('Calculation Sheet'!$D$9/'Calculation Sheet'!$D$20)-1+('Calculation Sheet'!$D$20/'Calculation Sheet'!$D$9))),2)</f>
        <v>3.53</v>
      </c>
      <c r="G655" s="36">
        <f>C655+IF(AND('Calculation Sheet'!$D$13="NO",OR('Calculation Sheet'!$D$14="Constant Resistance", 'Calculation Sheet'!$D$14="Constant Resistance + Current",'Calculation Sheet'!$D$14="Constant Resistance + Power", 'Calculation Sheet'!$D$14="Constant Resistance + Current + Power")),D655,0)+IF(AND('Calculation Sheet'!$D$13="NO",OR('Calculation Sheet'!$D$14="Constant Current", 'Calculation Sheet'!$D$14="Constant Resistance + Current",'Calculation Sheet'!$D$14="Constant Current + Power", 'Calculation Sheet'!$D$14="Constant Resistance + Current + Power")),E655,0)+IF(AND('Calculation Sheet'!$D$13="NO",OR('Calculation Sheet'!$D$14="Constant Power", 'Calculation Sheet'!$D$14="Constant Resistance + Power",'Calculation Sheet'!$D$14="Constant Current + Power", 'Calculation Sheet'!$D$14="Constant Resistance + Current + Power")),F655,0)</f>
        <v>12.4</v>
      </c>
      <c r="H655" s="34">
        <f>ROUND((12*'Calculation Sheet'!$D$24/(SQRT('SOA Verification'!B655*10^-3))),2)</f>
        <v>45.26</v>
      </c>
      <c r="I655" s="34">
        <f t="shared" si="20"/>
        <v>70.299999999999798</v>
      </c>
      <c r="K655" s="34">
        <f t="shared" si="21"/>
        <v>70.299999999999798</v>
      </c>
    </row>
    <row r="656" spans="2:11" x14ac:dyDescent="0.25">
      <c r="B656" s="34">
        <v>70.399999999999807</v>
      </c>
      <c r="C656" s="35">
        <f>ROUNDUP(('Calculation Sheet'!$D$9)^2*('Calculation Sheet'!$D$10*10^-6)/(2*10^-3*B656),2)</f>
        <v>12.379999999999999</v>
      </c>
      <c r="D65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56" s="34">
        <f>ROUNDUP(('Calculation Sheet'!$D$9*'Calculation Sheet'!$D$17*(0.5-('Calculation Sheet'!$D$18/'Calculation Sheet'!$D$9)+(0.5*(('Calculation Sheet'!$D$18^2)/('Calculation Sheet'!$D$9^2))))),2)</f>
        <v>1.84</v>
      </c>
      <c r="F656" s="34">
        <f>ROUNDUP(('Calculation Sheet'!$D$19*(LN('Calculation Sheet'!$D$9/'Calculation Sheet'!$D$20)-1+('Calculation Sheet'!$D$20/'Calculation Sheet'!$D$9))),2)</f>
        <v>3.53</v>
      </c>
      <c r="G656" s="36">
        <f>C656+IF(AND('Calculation Sheet'!$D$13="NO",OR('Calculation Sheet'!$D$14="Constant Resistance", 'Calculation Sheet'!$D$14="Constant Resistance + Current",'Calculation Sheet'!$D$14="Constant Resistance + Power", 'Calculation Sheet'!$D$14="Constant Resistance + Current + Power")),D656,0)+IF(AND('Calculation Sheet'!$D$13="NO",OR('Calculation Sheet'!$D$14="Constant Current", 'Calculation Sheet'!$D$14="Constant Resistance + Current",'Calculation Sheet'!$D$14="Constant Current + Power", 'Calculation Sheet'!$D$14="Constant Resistance + Current + Power")),E656,0)+IF(AND('Calculation Sheet'!$D$13="NO",OR('Calculation Sheet'!$D$14="Constant Power", 'Calculation Sheet'!$D$14="Constant Resistance + Power",'Calculation Sheet'!$D$14="Constant Current + Power", 'Calculation Sheet'!$D$14="Constant Resistance + Current + Power")),F656,0)</f>
        <v>12.379999999999999</v>
      </c>
      <c r="H656" s="34">
        <f>ROUND((12*'Calculation Sheet'!$D$24/(SQRT('SOA Verification'!B656*10^-3))),2)</f>
        <v>45.23</v>
      </c>
      <c r="I656" s="34">
        <f t="shared" si="20"/>
        <v>70.399999999999807</v>
      </c>
      <c r="K656" s="34">
        <f t="shared" si="21"/>
        <v>70.399999999999807</v>
      </c>
    </row>
    <row r="657" spans="2:11" x14ac:dyDescent="0.25">
      <c r="B657" s="34">
        <v>70.499999999999801</v>
      </c>
      <c r="C657" s="35">
        <f>ROUNDUP(('Calculation Sheet'!$D$9)^2*('Calculation Sheet'!$D$10*10^-6)/(2*10^-3*B657),2)</f>
        <v>12.36</v>
      </c>
      <c r="D65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57" s="34">
        <f>ROUNDUP(('Calculation Sheet'!$D$9*'Calculation Sheet'!$D$17*(0.5-('Calculation Sheet'!$D$18/'Calculation Sheet'!$D$9)+(0.5*(('Calculation Sheet'!$D$18^2)/('Calculation Sheet'!$D$9^2))))),2)</f>
        <v>1.84</v>
      </c>
      <c r="F657" s="34">
        <f>ROUNDUP(('Calculation Sheet'!$D$19*(LN('Calculation Sheet'!$D$9/'Calculation Sheet'!$D$20)-1+('Calculation Sheet'!$D$20/'Calculation Sheet'!$D$9))),2)</f>
        <v>3.53</v>
      </c>
      <c r="G657" s="36">
        <f>C657+IF(AND('Calculation Sheet'!$D$13="NO",OR('Calculation Sheet'!$D$14="Constant Resistance", 'Calculation Sheet'!$D$14="Constant Resistance + Current",'Calculation Sheet'!$D$14="Constant Resistance + Power", 'Calculation Sheet'!$D$14="Constant Resistance + Current + Power")),D657,0)+IF(AND('Calculation Sheet'!$D$13="NO",OR('Calculation Sheet'!$D$14="Constant Current", 'Calculation Sheet'!$D$14="Constant Resistance + Current",'Calculation Sheet'!$D$14="Constant Current + Power", 'Calculation Sheet'!$D$14="Constant Resistance + Current + Power")),E657,0)+IF(AND('Calculation Sheet'!$D$13="NO",OR('Calculation Sheet'!$D$14="Constant Power", 'Calculation Sheet'!$D$14="Constant Resistance + Power",'Calculation Sheet'!$D$14="Constant Current + Power", 'Calculation Sheet'!$D$14="Constant Resistance + Current + Power")),F657,0)</f>
        <v>12.36</v>
      </c>
      <c r="H657" s="34">
        <f>ROUND((12*'Calculation Sheet'!$D$24/(SQRT('SOA Verification'!B657*10^-3))),2)</f>
        <v>45.19</v>
      </c>
      <c r="I657" s="34">
        <f t="shared" si="20"/>
        <v>70.499999999999801</v>
      </c>
      <c r="K657" s="34">
        <f t="shared" si="21"/>
        <v>70.499999999999801</v>
      </c>
    </row>
    <row r="658" spans="2:11" x14ac:dyDescent="0.25">
      <c r="B658" s="34">
        <v>70.599999999999795</v>
      </c>
      <c r="C658" s="35">
        <f>ROUNDUP(('Calculation Sheet'!$D$9)^2*('Calculation Sheet'!$D$10*10^-6)/(2*10^-3*B658),2)</f>
        <v>12.34</v>
      </c>
      <c r="D65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58" s="34">
        <f>ROUNDUP(('Calculation Sheet'!$D$9*'Calculation Sheet'!$D$17*(0.5-('Calculation Sheet'!$D$18/'Calculation Sheet'!$D$9)+(0.5*(('Calculation Sheet'!$D$18^2)/('Calculation Sheet'!$D$9^2))))),2)</f>
        <v>1.84</v>
      </c>
      <c r="F658" s="34">
        <f>ROUNDUP(('Calculation Sheet'!$D$19*(LN('Calculation Sheet'!$D$9/'Calculation Sheet'!$D$20)-1+('Calculation Sheet'!$D$20/'Calculation Sheet'!$D$9))),2)</f>
        <v>3.53</v>
      </c>
      <c r="G658" s="36">
        <f>C658+IF(AND('Calculation Sheet'!$D$13="NO",OR('Calculation Sheet'!$D$14="Constant Resistance", 'Calculation Sheet'!$D$14="Constant Resistance + Current",'Calculation Sheet'!$D$14="Constant Resistance + Power", 'Calculation Sheet'!$D$14="Constant Resistance + Current + Power")),D658,0)+IF(AND('Calculation Sheet'!$D$13="NO",OR('Calculation Sheet'!$D$14="Constant Current", 'Calculation Sheet'!$D$14="Constant Resistance + Current",'Calculation Sheet'!$D$14="Constant Current + Power", 'Calculation Sheet'!$D$14="Constant Resistance + Current + Power")),E658,0)+IF(AND('Calculation Sheet'!$D$13="NO",OR('Calculation Sheet'!$D$14="Constant Power", 'Calculation Sheet'!$D$14="Constant Resistance + Power",'Calculation Sheet'!$D$14="Constant Current + Power", 'Calculation Sheet'!$D$14="Constant Resistance + Current + Power")),F658,0)</f>
        <v>12.34</v>
      </c>
      <c r="H658" s="34">
        <f>ROUND((12*'Calculation Sheet'!$D$24/(SQRT('SOA Verification'!B658*10^-3))),2)</f>
        <v>45.16</v>
      </c>
      <c r="I658" s="34">
        <f t="shared" si="20"/>
        <v>70.599999999999795</v>
      </c>
      <c r="K658" s="34">
        <f t="shared" si="21"/>
        <v>70.599999999999795</v>
      </c>
    </row>
    <row r="659" spans="2:11" x14ac:dyDescent="0.25">
      <c r="B659" s="34">
        <v>70.699999999999804</v>
      </c>
      <c r="C659" s="35">
        <f>ROUNDUP(('Calculation Sheet'!$D$9)^2*('Calculation Sheet'!$D$10*10^-6)/(2*10^-3*B659),2)</f>
        <v>12.33</v>
      </c>
      <c r="D65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59" s="34">
        <f>ROUNDUP(('Calculation Sheet'!$D$9*'Calculation Sheet'!$D$17*(0.5-('Calculation Sheet'!$D$18/'Calculation Sheet'!$D$9)+(0.5*(('Calculation Sheet'!$D$18^2)/('Calculation Sheet'!$D$9^2))))),2)</f>
        <v>1.84</v>
      </c>
      <c r="F659" s="34">
        <f>ROUNDUP(('Calculation Sheet'!$D$19*(LN('Calculation Sheet'!$D$9/'Calculation Sheet'!$D$20)-1+('Calculation Sheet'!$D$20/'Calculation Sheet'!$D$9))),2)</f>
        <v>3.53</v>
      </c>
      <c r="G659" s="36">
        <f>C659+IF(AND('Calculation Sheet'!$D$13="NO",OR('Calculation Sheet'!$D$14="Constant Resistance", 'Calculation Sheet'!$D$14="Constant Resistance + Current",'Calculation Sheet'!$D$14="Constant Resistance + Power", 'Calculation Sheet'!$D$14="Constant Resistance + Current + Power")),D659,0)+IF(AND('Calculation Sheet'!$D$13="NO",OR('Calculation Sheet'!$D$14="Constant Current", 'Calculation Sheet'!$D$14="Constant Resistance + Current",'Calculation Sheet'!$D$14="Constant Current + Power", 'Calculation Sheet'!$D$14="Constant Resistance + Current + Power")),E659,0)+IF(AND('Calculation Sheet'!$D$13="NO",OR('Calculation Sheet'!$D$14="Constant Power", 'Calculation Sheet'!$D$14="Constant Resistance + Power",'Calculation Sheet'!$D$14="Constant Current + Power", 'Calculation Sheet'!$D$14="Constant Resistance + Current + Power")),F659,0)</f>
        <v>12.33</v>
      </c>
      <c r="H659" s="34">
        <f>ROUND((12*'Calculation Sheet'!$D$24/(SQRT('SOA Verification'!B659*10^-3))),2)</f>
        <v>45.13</v>
      </c>
      <c r="I659" s="34">
        <f t="shared" si="20"/>
        <v>70.699999999999804</v>
      </c>
      <c r="K659" s="34">
        <f t="shared" si="21"/>
        <v>70.699999999999804</v>
      </c>
    </row>
    <row r="660" spans="2:11" x14ac:dyDescent="0.25">
      <c r="B660" s="34">
        <v>70.799999999999798</v>
      </c>
      <c r="C660" s="35">
        <f>ROUNDUP(('Calculation Sheet'!$D$9)^2*('Calculation Sheet'!$D$10*10^-6)/(2*10^-3*B660),2)</f>
        <v>12.31</v>
      </c>
      <c r="D66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60" s="34">
        <f>ROUNDUP(('Calculation Sheet'!$D$9*'Calculation Sheet'!$D$17*(0.5-('Calculation Sheet'!$D$18/'Calculation Sheet'!$D$9)+(0.5*(('Calculation Sheet'!$D$18^2)/('Calculation Sheet'!$D$9^2))))),2)</f>
        <v>1.84</v>
      </c>
      <c r="F660" s="34">
        <f>ROUNDUP(('Calculation Sheet'!$D$19*(LN('Calculation Sheet'!$D$9/'Calculation Sheet'!$D$20)-1+('Calculation Sheet'!$D$20/'Calculation Sheet'!$D$9))),2)</f>
        <v>3.53</v>
      </c>
      <c r="G660" s="36">
        <f>C660+IF(AND('Calculation Sheet'!$D$13="NO",OR('Calculation Sheet'!$D$14="Constant Resistance", 'Calculation Sheet'!$D$14="Constant Resistance + Current",'Calculation Sheet'!$D$14="Constant Resistance + Power", 'Calculation Sheet'!$D$14="Constant Resistance + Current + Power")),D660,0)+IF(AND('Calculation Sheet'!$D$13="NO",OR('Calculation Sheet'!$D$14="Constant Current", 'Calculation Sheet'!$D$14="Constant Resistance + Current",'Calculation Sheet'!$D$14="Constant Current + Power", 'Calculation Sheet'!$D$14="Constant Resistance + Current + Power")),E660,0)+IF(AND('Calculation Sheet'!$D$13="NO",OR('Calculation Sheet'!$D$14="Constant Power", 'Calculation Sheet'!$D$14="Constant Resistance + Power",'Calculation Sheet'!$D$14="Constant Current + Power", 'Calculation Sheet'!$D$14="Constant Resistance + Current + Power")),F660,0)</f>
        <v>12.31</v>
      </c>
      <c r="H660" s="34">
        <f>ROUND((12*'Calculation Sheet'!$D$24/(SQRT('SOA Verification'!B660*10^-3))),2)</f>
        <v>45.1</v>
      </c>
      <c r="I660" s="34">
        <f t="shared" si="20"/>
        <v>70.799999999999798</v>
      </c>
      <c r="K660" s="34">
        <f t="shared" si="21"/>
        <v>70.799999999999798</v>
      </c>
    </row>
    <row r="661" spans="2:11" x14ac:dyDescent="0.25">
      <c r="B661" s="34">
        <v>70.899999999999807</v>
      </c>
      <c r="C661" s="35">
        <f>ROUNDUP(('Calculation Sheet'!$D$9)^2*('Calculation Sheet'!$D$10*10^-6)/(2*10^-3*B661),2)</f>
        <v>12.29</v>
      </c>
      <c r="D66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61" s="34">
        <f>ROUNDUP(('Calculation Sheet'!$D$9*'Calculation Sheet'!$D$17*(0.5-('Calculation Sheet'!$D$18/'Calculation Sheet'!$D$9)+(0.5*(('Calculation Sheet'!$D$18^2)/('Calculation Sheet'!$D$9^2))))),2)</f>
        <v>1.84</v>
      </c>
      <c r="F661" s="34">
        <f>ROUNDUP(('Calculation Sheet'!$D$19*(LN('Calculation Sheet'!$D$9/'Calculation Sheet'!$D$20)-1+('Calculation Sheet'!$D$20/'Calculation Sheet'!$D$9))),2)</f>
        <v>3.53</v>
      </c>
      <c r="G661" s="36">
        <f>C661+IF(AND('Calculation Sheet'!$D$13="NO",OR('Calculation Sheet'!$D$14="Constant Resistance", 'Calculation Sheet'!$D$14="Constant Resistance + Current",'Calculation Sheet'!$D$14="Constant Resistance + Power", 'Calculation Sheet'!$D$14="Constant Resistance + Current + Power")),D661,0)+IF(AND('Calculation Sheet'!$D$13="NO",OR('Calculation Sheet'!$D$14="Constant Current", 'Calculation Sheet'!$D$14="Constant Resistance + Current",'Calculation Sheet'!$D$14="Constant Current + Power", 'Calculation Sheet'!$D$14="Constant Resistance + Current + Power")),E661,0)+IF(AND('Calculation Sheet'!$D$13="NO",OR('Calculation Sheet'!$D$14="Constant Power", 'Calculation Sheet'!$D$14="Constant Resistance + Power",'Calculation Sheet'!$D$14="Constant Current + Power", 'Calculation Sheet'!$D$14="Constant Resistance + Current + Power")),F661,0)</f>
        <v>12.29</v>
      </c>
      <c r="H661" s="34">
        <f>ROUND((12*'Calculation Sheet'!$D$24/(SQRT('SOA Verification'!B661*10^-3))),2)</f>
        <v>45.07</v>
      </c>
      <c r="I661" s="34">
        <f t="shared" si="20"/>
        <v>70.899999999999807</v>
      </c>
      <c r="K661" s="34">
        <f t="shared" si="21"/>
        <v>70.899999999999807</v>
      </c>
    </row>
    <row r="662" spans="2:11" x14ac:dyDescent="0.25">
      <c r="B662" s="34">
        <v>70.999999999999801</v>
      </c>
      <c r="C662" s="35">
        <f>ROUNDUP(('Calculation Sheet'!$D$9)^2*('Calculation Sheet'!$D$10*10^-6)/(2*10^-3*B662),2)</f>
        <v>12.28</v>
      </c>
      <c r="D66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62" s="34">
        <f>ROUNDUP(('Calculation Sheet'!$D$9*'Calculation Sheet'!$D$17*(0.5-('Calculation Sheet'!$D$18/'Calculation Sheet'!$D$9)+(0.5*(('Calculation Sheet'!$D$18^2)/('Calculation Sheet'!$D$9^2))))),2)</f>
        <v>1.84</v>
      </c>
      <c r="F662" s="34">
        <f>ROUNDUP(('Calculation Sheet'!$D$19*(LN('Calculation Sheet'!$D$9/'Calculation Sheet'!$D$20)-1+('Calculation Sheet'!$D$20/'Calculation Sheet'!$D$9))),2)</f>
        <v>3.53</v>
      </c>
      <c r="G662" s="36">
        <f>C662+IF(AND('Calculation Sheet'!$D$13="NO",OR('Calculation Sheet'!$D$14="Constant Resistance", 'Calculation Sheet'!$D$14="Constant Resistance + Current",'Calculation Sheet'!$D$14="Constant Resistance + Power", 'Calculation Sheet'!$D$14="Constant Resistance + Current + Power")),D662,0)+IF(AND('Calculation Sheet'!$D$13="NO",OR('Calculation Sheet'!$D$14="Constant Current", 'Calculation Sheet'!$D$14="Constant Resistance + Current",'Calculation Sheet'!$D$14="Constant Current + Power", 'Calculation Sheet'!$D$14="Constant Resistance + Current + Power")),E662,0)+IF(AND('Calculation Sheet'!$D$13="NO",OR('Calculation Sheet'!$D$14="Constant Power", 'Calculation Sheet'!$D$14="Constant Resistance + Power",'Calculation Sheet'!$D$14="Constant Current + Power", 'Calculation Sheet'!$D$14="Constant Resistance + Current + Power")),F662,0)</f>
        <v>12.28</v>
      </c>
      <c r="H662" s="34">
        <f>ROUND((12*'Calculation Sheet'!$D$24/(SQRT('SOA Verification'!B662*10^-3))),2)</f>
        <v>45.04</v>
      </c>
      <c r="I662" s="34">
        <f t="shared" si="20"/>
        <v>70.999999999999801</v>
      </c>
      <c r="K662" s="34">
        <f t="shared" si="21"/>
        <v>70.999999999999801</v>
      </c>
    </row>
    <row r="663" spans="2:11" x14ac:dyDescent="0.25">
      <c r="B663" s="34">
        <v>71.099999999999795</v>
      </c>
      <c r="C663" s="35">
        <f>ROUNDUP(('Calculation Sheet'!$D$9)^2*('Calculation Sheet'!$D$10*10^-6)/(2*10^-3*B663),2)</f>
        <v>12.26</v>
      </c>
      <c r="D66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63" s="34">
        <f>ROUNDUP(('Calculation Sheet'!$D$9*'Calculation Sheet'!$D$17*(0.5-('Calculation Sheet'!$D$18/'Calculation Sheet'!$D$9)+(0.5*(('Calculation Sheet'!$D$18^2)/('Calculation Sheet'!$D$9^2))))),2)</f>
        <v>1.84</v>
      </c>
      <c r="F663" s="34">
        <f>ROUNDUP(('Calculation Sheet'!$D$19*(LN('Calculation Sheet'!$D$9/'Calculation Sheet'!$D$20)-1+('Calculation Sheet'!$D$20/'Calculation Sheet'!$D$9))),2)</f>
        <v>3.53</v>
      </c>
      <c r="G663" s="36">
        <f>C663+IF(AND('Calculation Sheet'!$D$13="NO",OR('Calculation Sheet'!$D$14="Constant Resistance", 'Calculation Sheet'!$D$14="Constant Resistance + Current",'Calculation Sheet'!$D$14="Constant Resistance + Power", 'Calculation Sheet'!$D$14="Constant Resistance + Current + Power")),D663,0)+IF(AND('Calculation Sheet'!$D$13="NO",OR('Calculation Sheet'!$D$14="Constant Current", 'Calculation Sheet'!$D$14="Constant Resistance + Current",'Calculation Sheet'!$D$14="Constant Current + Power", 'Calculation Sheet'!$D$14="Constant Resistance + Current + Power")),E663,0)+IF(AND('Calculation Sheet'!$D$13="NO",OR('Calculation Sheet'!$D$14="Constant Power", 'Calculation Sheet'!$D$14="Constant Resistance + Power",'Calculation Sheet'!$D$14="Constant Current + Power", 'Calculation Sheet'!$D$14="Constant Resistance + Current + Power")),F663,0)</f>
        <v>12.26</v>
      </c>
      <c r="H663" s="34">
        <f>ROUND((12*'Calculation Sheet'!$D$24/(SQRT('SOA Verification'!B663*10^-3))),2)</f>
        <v>45</v>
      </c>
      <c r="I663" s="34">
        <f t="shared" si="20"/>
        <v>71.099999999999795</v>
      </c>
      <c r="K663" s="34">
        <f t="shared" si="21"/>
        <v>71.099999999999795</v>
      </c>
    </row>
    <row r="664" spans="2:11" x14ac:dyDescent="0.25">
      <c r="B664" s="34">
        <v>71.199999999999804</v>
      </c>
      <c r="C664" s="35">
        <f>ROUNDUP(('Calculation Sheet'!$D$9)^2*('Calculation Sheet'!$D$10*10^-6)/(2*10^-3*B664),2)</f>
        <v>12.24</v>
      </c>
      <c r="D66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64" s="34">
        <f>ROUNDUP(('Calculation Sheet'!$D$9*'Calculation Sheet'!$D$17*(0.5-('Calculation Sheet'!$D$18/'Calculation Sheet'!$D$9)+(0.5*(('Calculation Sheet'!$D$18^2)/('Calculation Sheet'!$D$9^2))))),2)</f>
        <v>1.84</v>
      </c>
      <c r="F664" s="34">
        <f>ROUNDUP(('Calculation Sheet'!$D$19*(LN('Calculation Sheet'!$D$9/'Calculation Sheet'!$D$20)-1+('Calculation Sheet'!$D$20/'Calculation Sheet'!$D$9))),2)</f>
        <v>3.53</v>
      </c>
      <c r="G664" s="36">
        <f>C664+IF(AND('Calculation Sheet'!$D$13="NO",OR('Calculation Sheet'!$D$14="Constant Resistance", 'Calculation Sheet'!$D$14="Constant Resistance + Current",'Calculation Sheet'!$D$14="Constant Resistance + Power", 'Calculation Sheet'!$D$14="Constant Resistance + Current + Power")),D664,0)+IF(AND('Calculation Sheet'!$D$13="NO",OR('Calculation Sheet'!$D$14="Constant Current", 'Calculation Sheet'!$D$14="Constant Resistance + Current",'Calculation Sheet'!$D$14="Constant Current + Power", 'Calculation Sheet'!$D$14="Constant Resistance + Current + Power")),E664,0)+IF(AND('Calculation Sheet'!$D$13="NO",OR('Calculation Sheet'!$D$14="Constant Power", 'Calculation Sheet'!$D$14="Constant Resistance + Power",'Calculation Sheet'!$D$14="Constant Current + Power", 'Calculation Sheet'!$D$14="Constant Resistance + Current + Power")),F664,0)</f>
        <v>12.24</v>
      </c>
      <c r="H664" s="34">
        <f>ROUND((12*'Calculation Sheet'!$D$24/(SQRT('SOA Verification'!B664*10^-3))),2)</f>
        <v>44.97</v>
      </c>
      <c r="I664" s="34">
        <f t="shared" si="20"/>
        <v>71.199999999999804</v>
      </c>
      <c r="K664" s="34">
        <f t="shared" si="21"/>
        <v>71.199999999999804</v>
      </c>
    </row>
    <row r="665" spans="2:11" x14ac:dyDescent="0.25">
      <c r="B665" s="34">
        <v>71.299999999999798</v>
      </c>
      <c r="C665" s="35">
        <f>ROUNDUP(('Calculation Sheet'!$D$9)^2*('Calculation Sheet'!$D$10*10^-6)/(2*10^-3*B665),2)</f>
        <v>12.22</v>
      </c>
      <c r="D66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65" s="34">
        <f>ROUNDUP(('Calculation Sheet'!$D$9*'Calculation Sheet'!$D$17*(0.5-('Calculation Sheet'!$D$18/'Calculation Sheet'!$D$9)+(0.5*(('Calculation Sheet'!$D$18^2)/('Calculation Sheet'!$D$9^2))))),2)</f>
        <v>1.84</v>
      </c>
      <c r="F665" s="34">
        <f>ROUNDUP(('Calculation Sheet'!$D$19*(LN('Calculation Sheet'!$D$9/'Calculation Sheet'!$D$20)-1+('Calculation Sheet'!$D$20/'Calculation Sheet'!$D$9))),2)</f>
        <v>3.53</v>
      </c>
      <c r="G665" s="36">
        <f>C665+IF(AND('Calculation Sheet'!$D$13="NO",OR('Calculation Sheet'!$D$14="Constant Resistance", 'Calculation Sheet'!$D$14="Constant Resistance + Current",'Calculation Sheet'!$D$14="Constant Resistance + Power", 'Calculation Sheet'!$D$14="Constant Resistance + Current + Power")),D665,0)+IF(AND('Calculation Sheet'!$D$13="NO",OR('Calculation Sheet'!$D$14="Constant Current", 'Calculation Sheet'!$D$14="Constant Resistance + Current",'Calculation Sheet'!$D$14="Constant Current + Power", 'Calculation Sheet'!$D$14="Constant Resistance + Current + Power")),E665,0)+IF(AND('Calculation Sheet'!$D$13="NO",OR('Calculation Sheet'!$D$14="Constant Power", 'Calculation Sheet'!$D$14="Constant Resistance + Power",'Calculation Sheet'!$D$14="Constant Current + Power", 'Calculation Sheet'!$D$14="Constant Resistance + Current + Power")),F665,0)</f>
        <v>12.22</v>
      </c>
      <c r="H665" s="34">
        <f>ROUND((12*'Calculation Sheet'!$D$24/(SQRT('SOA Verification'!B665*10^-3))),2)</f>
        <v>44.94</v>
      </c>
      <c r="I665" s="34">
        <f t="shared" si="20"/>
        <v>71.299999999999798</v>
      </c>
      <c r="K665" s="34">
        <f t="shared" si="21"/>
        <v>71.299999999999798</v>
      </c>
    </row>
    <row r="666" spans="2:11" x14ac:dyDescent="0.25">
      <c r="B666" s="34">
        <v>71.399999999999807</v>
      </c>
      <c r="C666" s="35">
        <f>ROUNDUP(('Calculation Sheet'!$D$9)^2*('Calculation Sheet'!$D$10*10^-6)/(2*10^-3*B666),2)</f>
        <v>12.209999999999999</v>
      </c>
      <c r="D66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66" s="34">
        <f>ROUNDUP(('Calculation Sheet'!$D$9*'Calculation Sheet'!$D$17*(0.5-('Calculation Sheet'!$D$18/'Calculation Sheet'!$D$9)+(0.5*(('Calculation Sheet'!$D$18^2)/('Calculation Sheet'!$D$9^2))))),2)</f>
        <v>1.84</v>
      </c>
      <c r="F666" s="34">
        <f>ROUNDUP(('Calculation Sheet'!$D$19*(LN('Calculation Sheet'!$D$9/'Calculation Sheet'!$D$20)-1+('Calculation Sheet'!$D$20/'Calculation Sheet'!$D$9))),2)</f>
        <v>3.53</v>
      </c>
      <c r="G666" s="36">
        <f>C666+IF(AND('Calculation Sheet'!$D$13="NO",OR('Calculation Sheet'!$D$14="Constant Resistance", 'Calculation Sheet'!$D$14="Constant Resistance + Current",'Calculation Sheet'!$D$14="Constant Resistance + Power", 'Calculation Sheet'!$D$14="Constant Resistance + Current + Power")),D666,0)+IF(AND('Calculation Sheet'!$D$13="NO",OR('Calculation Sheet'!$D$14="Constant Current", 'Calculation Sheet'!$D$14="Constant Resistance + Current",'Calculation Sheet'!$D$14="Constant Current + Power", 'Calculation Sheet'!$D$14="Constant Resistance + Current + Power")),E666,0)+IF(AND('Calculation Sheet'!$D$13="NO",OR('Calculation Sheet'!$D$14="Constant Power", 'Calculation Sheet'!$D$14="Constant Resistance + Power",'Calculation Sheet'!$D$14="Constant Current + Power", 'Calculation Sheet'!$D$14="Constant Resistance + Current + Power")),F666,0)</f>
        <v>12.209999999999999</v>
      </c>
      <c r="H666" s="34">
        <f>ROUND((12*'Calculation Sheet'!$D$24/(SQRT('SOA Verification'!B666*10^-3))),2)</f>
        <v>44.91</v>
      </c>
      <c r="I666" s="34">
        <f t="shared" si="20"/>
        <v>71.399999999999807</v>
      </c>
      <c r="K666" s="34">
        <f t="shared" si="21"/>
        <v>71.399999999999807</v>
      </c>
    </row>
    <row r="667" spans="2:11" x14ac:dyDescent="0.25">
      <c r="B667" s="34">
        <v>71.499999999999801</v>
      </c>
      <c r="C667" s="35">
        <f>ROUNDUP(('Calculation Sheet'!$D$9)^2*('Calculation Sheet'!$D$10*10^-6)/(2*10^-3*B667),2)</f>
        <v>12.19</v>
      </c>
      <c r="D66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67" s="34">
        <f>ROUNDUP(('Calculation Sheet'!$D$9*'Calculation Sheet'!$D$17*(0.5-('Calculation Sheet'!$D$18/'Calculation Sheet'!$D$9)+(0.5*(('Calculation Sheet'!$D$18^2)/('Calculation Sheet'!$D$9^2))))),2)</f>
        <v>1.84</v>
      </c>
      <c r="F667" s="34">
        <f>ROUNDUP(('Calculation Sheet'!$D$19*(LN('Calculation Sheet'!$D$9/'Calculation Sheet'!$D$20)-1+('Calculation Sheet'!$D$20/'Calculation Sheet'!$D$9))),2)</f>
        <v>3.53</v>
      </c>
      <c r="G667" s="36">
        <f>C667+IF(AND('Calculation Sheet'!$D$13="NO",OR('Calculation Sheet'!$D$14="Constant Resistance", 'Calculation Sheet'!$D$14="Constant Resistance + Current",'Calculation Sheet'!$D$14="Constant Resistance + Power", 'Calculation Sheet'!$D$14="Constant Resistance + Current + Power")),D667,0)+IF(AND('Calculation Sheet'!$D$13="NO",OR('Calculation Sheet'!$D$14="Constant Current", 'Calculation Sheet'!$D$14="Constant Resistance + Current",'Calculation Sheet'!$D$14="Constant Current + Power", 'Calculation Sheet'!$D$14="Constant Resistance + Current + Power")),E667,0)+IF(AND('Calculation Sheet'!$D$13="NO",OR('Calculation Sheet'!$D$14="Constant Power", 'Calculation Sheet'!$D$14="Constant Resistance + Power",'Calculation Sheet'!$D$14="Constant Current + Power", 'Calculation Sheet'!$D$14="Constant Resistance + Current + Power")),F667,0)</f>
        <v>12.19</v>
      </c>
      <c r="H667" s="34">
        <f>ROUND((12*'Calculation Sheet'!$D$24/(SQRT('SOA Verification'!B667*10^-3))),2)</f>
        <v>44.88</v>
      </c>
      <c r="I667" s="34">
        <f t="shared" si="20"/>
        <v>71.499999999999801</v>
      </c>
      <c r="K667" s="34">
        <f t="shared" si="21"/>
        <v>71.499999999999801</v>
      </c>
    </row>
    <row r="668" spans="2:11" x14ac:dyDescent="0.25">
      <c r="B668" s="34">
        <v>71.599999999999795</v>
      </c>
      <c r="C668" s="35">
        <f>ROUNDUP(('Calculation Sheet'!$D$9)^2*('Calculation Sheet'!$D$10*10^-6)/(2*10^-3*B668),2)</f>
        <v>12.17</v>
      </c>
      <c r="D66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68" s="34">
        <f>ROUNDUP(('Calculation Sheet'!$D$9*'Calculation Sheet'!$D$17*(0.5-('Calculation Sheet'!$D$18/'Calculation Sheet'!$D$9)+(0.5*(('Calculation Sheet'!$D$18^2)/('Calculation Sheet'!$D$9^2))))),2)</f>
        <v>1.84</v>
      </c>
      <c r="F668" s="34">
        <f>ROUNDUP(('Calculation Sheet'!$D$19*(LN('Calculation Sheet'!$D$9/'Calculation Sheet'!$D$20)-1+('Calculation Sheet'!$D$20/'Calculation Sheet'!$D$9))),2)</f>
        <v>3.53</v>
      </c>
      <c r="G668" s="36">
        <f>C668+IF(AND('Calculation Sheet'!$D$13="NO",OR('Calculation Sheet'!$D$14="Constant Resistance", 'Calculation Sheet'!$D$14="Constant Resistance + Current",'Calculation Sheet'!$D$14="Constant Resistance + Power", 'Calculation Sheet'!$D$14="Constant Resistance + Current + Power")),D668,0)+IF(AND('Calculation Sheet'!$D$13="NO",OR('Calculation Sheet'!$D$14="Constant Current", 'Calculation Sheet'!$D$14="Constant Resistance + Current",'Calculation Sheet'!$D$14="Constant Current + Power", 'Calculation Sheet'!$D$14="Constant Resistance + Current + Power")),E668,0)+IF(AND('Calculation Sheet'!$D$13="NO",OR('Calculation Sheet'!$D$14="Constant Power", 'Calculation Sheet'!$D$14="Constant Resistance + Power",'Calculation Sheet'!$D$14="Constant Current + Power", 'Calculation Sheet'!$D$14="Constant Resistance + Current + Power")),F668,0)</f>
        <v>12.17</v>
      </c>
      <c r="H668" s="34">
        <f>ROUND((12*'Calculation Sheet'!$D$24/(SQRT('SOA Verification'!B668*10^-3))),2)</f>
        <v>44.85</v>
      </c>
      <c r="I668" s="34">
        <f t="shared" si="20"/>
        <v>71.599999999999795</v>
      </c>
      <c r="K668" s="34">
        <f t="shared" si="21"/>
        <v>71.599999999999795</v>
      </c>
    </row>
    <row r="669" spans="2:11" x14ac:dyDescent="0.25">
      <c r="B669" s="34">
        <v>71.699999999999804</v>
      </c>
      <c r="C669" s="35">
        <f>ROUNDUP(('Calculation Sheet'!$D$9)^2*('Calculation Sheet'!$D$10*10^-6)/(2*10^-3*B669),2)</f>
        <v>12.16</v>
      </c>
      <c r="D66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69" s="34">
        <f>ROUNDUP(('Calculation Sheet'!$D$9*'Calculation Sheet'!$D$17*(0.5-('Calculation Sheet'!$D$18/'Calculation Sheet'!$D$9)+(0.5*(('Calculation Sheet'!$D$18^2)/('Calculation Sheet'!$D$9^2))))),2)</f>
        <v>1.84</v>
      </c>
      <c r="F669" s="34">
        <f>ROUNDUP(('Calculation Sheet'!$D$19*(LN('Calculation Sheet'!$D$9/'Calculation Sheet'!$D$20)-1+('Calculation Sheet'!$D$20/'Calculation Sheet'!$D$9))),2)</f>
        <v>3.53</v>
      </c>
      <c r="G669" s="36">
        <f>C669+IF(AND('Calculation Sheet'!$D$13="NO",OR('Calculation Sheet'!$D$14="Constant Resistance", 'Calculation Sheet'!$D$14="Constant Resistance + Current",'Calculation Sheet'!$D$14="Constant Resistance + Power", 'Calculation Sheet'!$D$14="Constant Resistance + Current + Power")),D669,0)+IF(AND('Calculation Sheet'!$D$13="NO",OR('Calculation Sheet'!$D$14="Constant Current", 'Calculation Sheet'!$D$14="Constant Resistance + Current",'Calculation Sheet'!$D$14="Constant Current + Power", 'Calculation Sheet'!$D$14="Constant Resistance + Current + Power")),E669,0)+IF(AND('Calculation Sheet'!$D$13="NO",OR('Calculation Sheet'!$D$14="Constant Power", 'Calculation Sheet'!$D$14="Constant Resistance + Power",'Calculation Sheet'!$D$14="Constant Current + Power", 'Calculation Sheet'!$D$14="Constant Resistance + Current + Power")),F669,0)</f>
        <v>12.16</v>
      </c>
      <c r="H669" s="34">
        <f>ROUND((12*'Calculation Sheet'!$D$24/(SQRT('SOA Verification'!B669*10^-3))),2)</f>
        <v>44.81</v>
      </c>
      <c r="I669" s="34">
        <f t="shared" si="20"/>
        <v>71.699999999999804</v>
      </c>
      <c r="K669" s="34">
        <f t="shared" si="21"/>
        <v>71.699999999999804</v>
      </c>
    </row>
    <row r="670" spans="2:11" x14ac:dyDescent="0.25">
      <c r="B670" s="34">
        <v>71.799999999999798</v>
      </c>
      <c r="C670" s="35">
        <f>ROUNDUP(('Calculation Sheet'!$D$9)^2*('Calculation Sheet'!$D$10*10^-6)/(2*10^-3*B670),2)</f>
        <v>12.14</v>
      </c>
      <c r="D67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70" s="34">
        <f>ROUNDUP(('Calculation Sheet'!$D$9*'Calculation Sheet'!$D$17*(0.5-('Calculation Sheet'!$D$18/'Calculation Sheet'!$D$9)+(0.5*(('Calculation Sheet'!$D$18^2)/('Calculation Sheet'!$D$9^2))))),2)</f>
        <v>1.84</v>
      </c>
      <c r="F670" s="34">
        <f>ROUNDUP(('Calculation Sheet'!$D$19*(LN('Calculation Sheet'!$D$9/'Calculation Sheet'!$D$20)-1+('Calculation Sheet'!$D$20/'Calculation Sheet'!$D$9))),2)</f>
        <v>3.53</v>
      </c>
      <c r="G670" s="36">
        <f>C670+IF(AND('Calculation Sheet'!$D$13="NO",OR('Calculation Sheet'!$D$14="Constant Resistance", 'Calculation Sheet'!$D$14="Constant Resistance + Current",'Calculation Sheet'!$D$14="Constant Resistance + Power", 'Calculation Sheet'!$D$14="Constant Resistance + Current + Power")),D670,0)+IF(AND('Calculation Sheet'!$D$13="NO",OR('Calculation Sheet'!$D$14="Constant Current", 'Calculation Sheet'!$D$14="Constant Resistance + Current",'Calculation Sheet'!$D$14="Constant Current + Power", 'Calculation Sheet'!$D$14="Constant Resistance + Current + Power")),E670,0)+IF(AND('Calculation Sheet'!$D$13="NO",OR('Calculation Sheet'!$D$14="Constant Power", 'Calculation Sheet'!$D$14="Constant Resistance + Power",'Calculation Sheet'!$D$14="Constant Current + Power", 'Calculation Sheet'!$D$14="Constant Resistance + Current + Power")),F670,0)</f>
        <v>12.14</v>
      </c>
      <c r="H670" s="34">
        <f>ROUND((12*'Calculation Sheet'!$D$24/(SQRT('SOA Verification'!B670*10^-3))),2)</f>
        <v>44.78</v>
      </c>
      <c r="I670" s="34">
        <f t="shared" si="20"/>
        <v>71.799999999999798</v>
      </c>
      <c r="K670" s="34">
        <f t="shared" si="21"/>
        <v>71.799999999999798</v>
      </c>
    </row>
    <row r="671" spans="2:11" x14ac:dyDescent="0.25">
      <c r="B671" s="34">
        <v>71.899999999999807</v>
      </c>
      <c r="C671" s="35">
        <f>ROUNDUP(('Calculation Sheet'!$D$9)^2*('Calculation Sheet'!$D$10*10^-6)/(2*10^-3*B671),2)</f>
        <v>12.12</v>
      </c>
      <c r="D67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71" s="34">
        <f>ROUNDUP(('Calculation Sheet'!$D$9*'Calculation Sheet'!$D$17*(0.5-('Calculation Sheet'!$D$18/'Calculation Sheet'!$D$9)+(0.5*(('Calculation Sheet'!$D$18^2)/('Calculation Sheet'!$D$9^2))))),2)</f>
        <v>1.84</v>
      </c>
      <c r="F671" s="34">
        <f>ROUNDUP(('Calculation Sheet'!$D$19*(LN('Calculation Sheet'!$D$9/'Calculation Sheet'!$D$20)-1+('Calculation Sheet'!$D$20/'Calculation Sheet'!$D$9))),2)</f>
        <v>3.53</v>
      </c>
      <c r="G671" s="36">
        <f>C671+IF(AND('Calculation Sheet'!$D$13="NO",OR('Calculation Sheet'!$D$14="Constant Resistance", 'Calculation Sheet'!$D$14="Constant Resistance + Current",'Calculation Sheet'!$D$14="Constant Resistance + Power", 'Calculation Sheet'!$D$14="Constant Resistance + Current + Power")),D671,0)+IF(AND('Calculation Sheet'!$D$13="NO",OR('Calculation Sheet'!$D$14="Constant Current", 'Calculation Sheet'!$D$14="Constant Resistance + Current",'Calculation Sheet'!$D$14="Constant Current + Power", 'Calculation Sheet'!$D$14="Constant Resistance + Current + Power")),E671,0)+IF(AND('Calculation Sheet'!$D$13="NO",OR('Calculation Sheet'!$D$14="Constant Power", 'Calculation Sheet'!$D$14="Constant Resistance + Power",'Calculation Sheet'!$D$14="Constant Current + Power", 'Calculation Sheet'!$D$14="Constant Resistance + Current + Power")),F671,0)</f>
        <v>12.12</v>
      </c>
      <c r="H671" s="34">
        <f>ROUND((12*'Calculation Sheet'!$D$24/(SQRT('SOA Verification'!B671*10^-3))),2)</f>
        <v>44.75</v>
      </c>
      <c r="I671" s="34">
        <f t="shared" si="20"/>
        <v>71.899999999999807</v>
      </c>
      <c r="K671" s="34">
        <f t="shared" si="21"/>
        <v>71.899999999999807</v>
      </c>
    </row>
    <row r="672" spans="2:11" x14ac:dyDescent="0.25">
      <c r="B672" s="34">
        <v>71.999999999999801</v>
      </c>
      <c r="C672" s="35">
        <f>ROUNDUP(('Calculation Sheet'!$D$9)^2*('Calculation Sheet'!$D$10*10^-6)/(2*10^-3*B672),2)</f>
        <v>12.1</v>
      </c>
      <c r="D67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72" s="34">
        <f>ROUNDUP(('Calculation Sheet'!$D$9*'Calculation Sheet'!$D$17*(0.5-('Calculation Sheet'!$D$18/'Calculation Sheet'!$D$9)+(0.5*(('Calculation Sheet'!$D$18^2)/('Calculation Sheet'!$D$9^2))))),2)</f>
        <v>1.84</v>
      </c>
      <c r="F672" s="34">
        <f>ROUNDUP(('Calculation Sheet'!$D$19*(LN('Calculation Sheet'!$D$9/'Calculation Sheet'!$D$20)-1+('Calculation Sheet'!$D$20/'Calculation Sheet'!$D$9))),2)</f>
        <v>3.53</v>
      </c>
      <c r="G672" s="36">
        <f>C672+IF(AND('Calculation Sheet'!$D$13="NO",OR('Calculation Sheet'!$D$14="Constant Resistance", 'Calculation Sheet'!$D$14="Constant Resistance + Current",'Calculation Sheet'!$D$14="Constant Resistance + Power", 'Calculation Sheet'!$D$14="Constant Resistance + Current + Power")),D672,0)+IF(AND('Calculation Sheet'!$D$13="NO",OR('Calculation Sheet'!$D$14="Constant Current", 'Calculation Sheet'!$D$14="Constant Resistance + Current",'Calculation Sheet'!$D$14="Constant Current + Power", 'Calculation Sheet'!$D$14="Constant Resistance + Current + Power")),E672,0)+IF(AND('Calculation Sheet'!$D$13="NO",OR('Calculation Sheet'!$D$14="Constant Power", 'Calculation Sheet'!$D$14="Constant Resistance + Power",'Calculation Sheet'!$D$14="Constant Current + Power", 'Calculation Sheet'!$D$14="Constant Resistance + Current + Power")),F672,0)</f>
        <v>12.1</v>
      </c>
      <c r="H672" s="34">
        <f>ROUND((12*'Calculation Sheet'!$D$24/(SQRT('SOA Verification'!B672*10^-3))),2)</f>
        <v>44.72</v>
      </c>
      <c r="I672" s="34">
        <f t="shared" si="20"/>
        <v>71.999999999999801</v>
      </c>
      <c r="K672" s="34">
        <f t="shared" si="21"/>
        <v>71.999999999999801</v>
      </c>
    </row>
    <row r="673" spans="2:11" x14ac:dyDescent="0.25">
      <c r="B673" s="34">
        <v>72.099999999999795</v>
      </c>
      <c r="C673" s="35">
        <f>ROUNDUP(('Calculation Sheet'!$D$9)^2*('Calculation Sheet'!$D$10*10^-6)/(2*10^-3*B673),2)</f>
        <v>12.09</v>
      </c>
      <c r="D67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73" s="34">
        <f>ROUNDUP(('Calculation Sheet'!$D$9*'Calculation Sheet'!$D$17*(0.5-('Calculation Sheet'!$D$18/'Calculation Sheet'!$D$9)+(0.5*(('Calculation Sheet'!$D$18^2)/('Calculation Sheet'!$D$9^2))))),2)</f>
        <v>1.84</v>
      </c>
      <c r="F673" s="34">
        <f>ROUNDUP(('Calculation Sheet'!$D$19*(LN('Calculation Sheet'!$D$9/'Calculation Sheet'!$D$20)-1+('Calculation Sheet'!$D$20/'Calculation Sheet'!$D$9))),2)</f>
        <v>3.53</v>
      </c>
      <c r="G673" s="36">
        <f>C673+IF(AND('Calculation Sheet'!$D$13="NO",OR('Calculation Sheet'!$D$14="Constant Resistance", 'Calculation Sheet'!$D$14="Constant Resistance + Current",'Calculation Sheet'!$D$14="Constant Resistance + Power", 'Calculation Sheet'!$D$14="Constant Resistance + Current + Power")),D673,0)+IF(AND('Calculation Sheet'!$D$13="NO",OR('Calculation Sheet'!$D$14="Constant Current", 'Calculation Sheet'!$D$14="Constant Resistance + Current",'Calculation Sheet'!$D$14="Constant Current + Power", 'Calculation Sheet'!$D$14="Constant Resistance + Current + Power")),E673,0)+IF(AND('Calculation Sheet'!$D$13="NO",OR('Calculation Sheet'!$D$14="Constant Power", 'Calculation Sheet'!$D$14="Constant Resistance + Power",'Calculation Sheet'!$D$14="Constant Current + Power", 'Calculation Sheet'!$D$14="Constant Resistance + Current + Power")),F673,0)</f>
        <v>12.09</v>
      </c>
      <c r="H673" s="34">
        <f>ROUND((12*'Calculation Sheet'!$D$24/(SQRT('SOA Verification'!B673*10^-3))),2)</f>
        <v>44.69</v>
      </c>
      <c r="I673" s="34">
        <f t="shared" si="20"/>
        <v>72.099999999999795</v>
      </c>
      <c r="K673" s="34">
        <f t="shared" si="21"/>
        <v>72.099999999999795</v>
      </c>
    </row>
    <row r="674" spans="2:11" x14ac:dyDescent="0.25">
      <c r="B674" s="34">
        <v>72.199999999999804</v>
      </c>
      <c r="C674" s="35">
        <f>ROUNDUP(('Calculation Sheet'!$D$9)^2*('Calculation Sheet'!$D$10*10^-6)/(2*10^-3*B674),2)</f>
        <v>12.07</v>
      </c>
      <c r="D67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74" s="34">
        <f>ROUNDUP(('Calculation Sheet'!$D$9*'Calculation Sheet'!$D$17*(0.5-('Calculation Sheet'!$D$18/'Calculation Sheet'!$D$9)+(0.5*(('Calculation Sheet'!$D$18^2)/('Calculation Sheet'!$D$9^2))))),2)</f>
        <v>1.84</v>
      </c>
      <c r="F674" s="34">
        <f>ROUNDUP(('Calculation Sheet'!$D$19*(LN('Calculation Sheet'!$D$9/'Calculation Sheet'!$D$20)-1+('Calculation Sheet'!$D$20/'Calculation Sheet'!$D$9))),2)</f>
        <v>3.53</v>
      </c>
      <c r="G674" s="36">
        <f>C674+IF(AND('Calculation Sheet'!$D$13="NO",OR('Calculation Sheet'!$D$14="Constant Resistance", 'Calculation Sheet'!$D$14="Constant Resistance + Current",'Calculation Sheet'!$D$14="Constant Resistance + Power", 'Calculation Sheet'!$D$14="Constant Resistance + Current + Power")),D674,0)+IF(AND('Calculation Sheet'!$D$13="NO",OR('Calculation Sheet'!$D$14="Constant Current", 'Calculation Sheet'!$D$14="Constant Resistance + Current",'Calculation Sheet'!$D$14="Constant Current + Power", 'Calculation Sheet'!$D$14="Constant Resistance + Current + Power")),E674,0)+IF(AND('Calculation Sheet'!$D$13="NO",OR('Calculation Sheet'!$D$14="Constant Power", 'Calculation Sheet'!$D$14="Constant Resistance + Power",'Calculation Sheet'!$D$14="Constant Current + Power", 'Calculation Sheet'!$D$14="Constant Resistance + Current + Power")),F674,0)</f>
        <v>12.07</v>
      </c>
      <c r="H674" s="34">
        <f>ROUND((12*'Calculation Sheet'!$D$24/(SQRT('SOA Verification'!B674*10^-3))),2)</f>
        <v>44.66</v>
      </c>
      <c r="I674" s="34">
        <f t="shared" si="20"/>
        <v>72.199999999999804</v>
      </c>
      <c r="K674" s="34">
        <f t="shared" si="21"/>
        <v>72.199999999999804</v>
      </c>
    </row>
    <row r="675" spans="2:11" x14ac:dyDescent="0.25">
      <c r="B675" s="34">
        <v>72.299999999999798</v>
      </c>
      <c r="C675" s="35">
        <f>ROUNDUP(('Calculation Sheet'!$D$9)^2*('Calculation Sheet'!$D$10*10^-6)/(2*10^-3*B675),2)</f>
        <v>12.049999999999999</v>
      </c>
      <c r="D67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75" s="34">
        <f>ROUNDUP(('Calculation Sheet'!$D$9*'Calculation Sheet'!$D$17*(0.5-('Calculation Sheet'!$D$18/'Calculation Sheet'!$D$9)+(0.5*(('Calculation Sheet'!$D$18^2)/('Calculation Sheet'!$D$9^2))))),2)</f>
        <v>1.84</v>
      </c>
      <c r="F675" s="34">
        <f>ROUNDUP(('Calculation Sheet'!$D$19*(LN('Calculation Sheet'!$D$9/'Calculation Sheet'!$D$20)-1+('Calculation Sheet'!$D$20/'Calculation Sheet'!$D$9))),2)</f>
        <v>3.53</v>
      </c>
      <c r="G675" s="36">
        <f>C675+IF(AND('Calculation Sheet'!$D$13="NO",OR('Calculation Sheet'!$D$14="Constant Resistance", 'Calculation Sheet'!$D$14="Constant Resistance + Current",'Calculation Sheet'!$D$14="Constant Resistance + Power", 'Calculation Sheet'!$D$14="Constant Resistance + Current + Power")),D675,0)+IF(AND('Calculation Sheet'!$D$13="NO",OR('Calculation Sheet'!$D$14="Constant Current", 'Calculation Sheet'!$D$14="Constant Resistance + Current",'Calculation Sheet'!$D$14="Constant Current + Power", 'Calculation Sheet'!$D$14="Constant Resistance + Current + Power")),E675,0)+IF(AND('Calculation Sheet'!$D$13="NO",OR('Calculation Sheet'!$D$14="Constant Power", 'Calculation Sheet'!$D$14="Constant Resistance + Power",'Calculation Sheet'!$D$14="Constant Current + Power", 'Calculation Sheet'!$D$14="Constant Resistance + Current + Power")),F675,0)</f>
        <v>12.049999999999999</v>
      </c>
      <c r="H675" s="34">
        <f>ROUND((12*'Calculation Sheet'!$D$24/(SQRT('SOA Verification'!B675*10^-3))),2)</f>
        <v>44.63</v>
      </c>
      <c r="I675" s="34">
        <f t="shared" si="20"/>
        <v>72.299999999999798</v>
      </c>
      <c r="K675" s="34">
        <f t="shared" si="21"/>
        <v>72.299999999999798</v>
      </c>
    </row>
    <row r="676" spans="2:11" x14ac:dyDescent="0.25">
      <c r="B676" s="34">
        <v>72.399999999999807</v>
      </c>
      <c r="C676" s="35">
        <f>ROUNDUP(('Calculation Sheet'!$D$9)^2*('Calculation Sheet'!$D$10*10^-6)/(2*10^-3*B676),2)</f>
        <v>12.04</v>
      </c>
      <c r="D67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76" s="34">
        <f>ROUNDUP(('Calculation Sheet'!$D$9*'Calculation Sheet'!$D$17*(0.5-('Calculation Sheet'!$D$18/'Calculation Sheet'!$D$9)+(0.5*(('Calculation Sheet'!$D$18^2)/('Calculation Sheet'!$D$9^2))))),2)</f>
        <v>1.84</v>
      </c>
      <c r="F676" s="34">
        <f>ROUNDUP(('Calculation Sheet'!$D$19*(LN('Calculation Sheet'!$D$9/'Calculation Sheet'!$D$20)-1+('Calculation Sheet'!$D$20/'Calculation Sheet'!$D$9))),2)</f>
        <v>3.53</v>
      </c>
      <c r="G676" s="36">
        <f>C676+IF(AND('Calculation Sheet'!$D$13="NO",OR('Calculation Sheet'!$D$14="Constant Resistance", 'Calculation Sheet'!$D$14="Constant Resistance + Current",'Calculation Sheet'!$D$14="Constant Resistance + Power", 'Calculation Sheet'!$D$14="Constant Resistance + Current + Power")),D676,0)+IF(AND('Calculation Sheet'!$D$13="NO",OR('Calculation Sheet'!$D$14="Constant Current", 'Calculation Sheet'!$D$14="Constant Resistance + Current",'Calculation Sheet'!$D$14="Constant Current + Power", 'Calculation Sheet'!$D$14="Constant Resistance + Current + Power")),E676,0)+IF(AND('Calculation Sheet'!$D$13="NO",OR('Calculation Sheet'!$D$14="Constant Power", 'Calculation Sheet'!$D$14="Constant Resistance + Power",'Calculation Sheet'!$D$14="Constant Current + Power", 'Calculation Sheet'!$D$14="Constant Resistance + Current + Power")),F676,0)</f>
        <v>12.04</v>
      </c>
      <c r="H676" s="34">
        <f>ROUND((12*'Calculation Sheet'!$D$24/(SQRT('SOA Verification'!B676*10^-3))),2)</f>
        <v>44.6</v>
      </c>
      <c r="I676" s="34">
        <f t="shared" si="20"/>
        <v>72.399999999999807</v>
      </c>
      <c r="K676" s="34">
        <f t="shared" si="21"/>
        <v>72.399999999999807</v>
      </c>
    </row>
    <row r="677" spans="2:11" x14ac:dyDescent="0.25">
      <c r="B677" s="34">
        <v>72.499999999999801</v>
      </c>
      <c r="C677" s="35">
        <f>ROUNDUP(('Calculation Sheet'!$D$9)^2*('Calculation Sheet'!$D$10*10^-6)/(2*10^-3*B677),2)</f>
        <v>12.02</v>
      </c>
      <c r="D67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77" s="34">
        <f>ROUNDUP(('Calculation Sheet'!$D$9*'Calculation Sheet'!$D$17*(0.5-('Calculation Sheet'!$D$18/'Calculation Sheet'!$D$9)+(0.5*(('Calculation Sheet'!$D$18^2)/('Calculation Sheet'!$D$9^2))))),2)</f>
        <v>1.84</v>
      </c>
      <c r="F677" s="34">
        <f>ROUNDUP(('Calculation Sheet'!$D$19*(LN('Calculation Sheet'!$D$9/'Calculation Sheet'!$D$20)-1+('Calculation Sheet'!$D$20/'Calculation Sheet'!$D$9))),2)</f>
        <v>3.53</v>
      </c>
      <c r="G677" s="36">
        <f>C677+IF(AND('Calculation Sheet'!$D$13="NO",OR('Calculation Sheet'!$D$14="Constant Resistance", 'Calculation Sheet'!$D$14="Constant Resistance + Current",'Calculation Sheet'!$D$14="Constant Resistance + Power", 'Calculation Sheet'!$D$14="Constant Resistance + Current + Power")),D677,0)+IF(AND('Calculation Sheet'!$D$13="NO",OR('Calculation Sheet'!$D$14="Constant Current", 'Calculation Sheet'!$D$14="Constant Resistance + Current",'Calculation Sheet'!$D$14="Constant Current + Power", 'Calculation Sheet'!$D$14="Constant Resistance + Current + Power")),E677,0)+IF(AND('Calculation Sheet'!$D$13="NO",OR('Calculation Sheet'!$D$14="Constant Power", 'Calculation Sheet'!$D$14="Constant Resistance + Power",'Calculation Sheet'!$D$14="Constant Current + Power", 'Calculation Sheet'!$D$14="Constant Resistance + Current + Power")),F677,0)</f>
        <v>12.02</v>
      </c>
      <c r="H677" s="34">
        <f>ROUND((12*'Calculation Sheet'!$D$24/(SQRT('SOA Verification'!B677*10^-3))),2)</f>
        <v>44.57</v>
      </c>
      <c r="I677" s="34">
        <f t="shared" si="20"/>
        <v>72.499999999999801</v>
      </c>
      <c r="K677" s="34">
        <f t="shared" si="21"/>
        <v>72.499999999999801</v>
      </c>
    </row>
    <row r="678" spans="2:11" x14ac:dyDescent="0.25">
      <c r="B678" s="34">
        <v>72.599999999999795</v>
      </c>
      <c r="C678" s="35">
        <f>ROUNDUP(('Calculation Sheet'!$D$9)^2*('Calculation Sheet'!$D$10*10^-6)/(2*10^-3*B678),2)</f>
        <v>12</v>
      </c>
      <c r="D67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78" s="34">
        <f>ROUNDUP(('Calculation Sheet'!$D$9*'Calculation Sheet'!$D$17*(0.5-('Calculation Sheet'!$D$18/'Calculation Sheet'!$D$9)+(0.5*(('Calculation Sheet'!$D$18^2)/('Calculation Sheet'!$D$9^2))))),2)</f>
        <v>1.84</v>
      </c>
      <c r="F678" s="34">
        <f>ROUNDUP(('Calculation Sheet'!$D$19*(LN('Calculation Sheet'!$D$9/'Calculation Sheet'!$D$20)-1+('Calculation Sheet'!$D$20/'Calculation Sheet'!$D$9))),2)</f>
        <v>3.53</v>
      </c>
      <c r="G678" s="36">
        <f>C678+IF(AND('Calculation Sheet'!$D$13="NO",OR('Calculation Sheet'!$D$14="Constant Resistance", 'Calculation Sheet'!$D$14="Constant Resistance + Current",'Calculation Sheet'!$D$14="Constant Resistance + Power", 'Calculation Sheet'!$D$14="Constant Resistance + Current + Power")),D678,0)+IF(AND('Calculation Sheet'!$D$13="NO",OR('Calculation Sheet'!$D$14="Constant Current", 'Calculation Sheet'!$D$14="Constant Resistance + Current",'Calculation Sheet'!$D$14="Constant Current + Power", 'Calculation Sheet'!$D$14="Constant Resistance + Current + Power")),E678,0)+IF(AND('Calculation Sheet'!$D$13="NO",OR('Calculation Sheet'!$D$14="Constant Power", 'Calculation Sheet'!$D$14="Constant Resistance + Power",'Calculation Sheet'!$D$14="Constant Current + Power", 'Calculation Sheet'!$D$14="Constant Resistance + Current + Power")),F678,0)</f>
        <v>12</v>
      </c>
      <c r="H678" s="34">
        <f>ROUND((12*'Calculation Sheet'!$D$24/(SQRT('SOA Verification'!B678*10^-3))),2)</f>
        <v>44.54</v>
      </c>
      <c r="I678" s="34">
        <f t="shared" si="20"/>
        <v>72.599999999999795</v>
      </c>
      <c r="K678" s="34">
        <f t="shared" si="21"/>
        <v>72.599999999999795</v>
      </c>
    </row>
    <row r="679" spans="2:11" x14ac:dyDescent="0.25">
      <c r="B679" s="34">
        <v>72.699999999999804</v>
      </c>
      <c r="C679" s="35">
        <f>ROUNDUP(('Calculation Sheet'!$D$9)^2*('Calculation Sheet'!$D$10*10^-6)/(2*10^-3*B679),2)</f>
        <v>11.99</v>
      </c>
      <c r="D67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79" s="34">
        <f>ROUNDUP(('Calculation Sheet'!$D$9*'Calculation Sheet'!$D$17*(0.5-('Calculation Sheet'!$D$18/'Calculation Sheet'!$D$9)+(0.5*(('Calculation Sheet'!$D$18^2)/('Calculation Sheet'!$D$9^2))))),2)</f>
        <v>1.84</v>
      </c>
      <c r="F679" s="34">
        <f>ROUNDUP(('Calculation Sheet'!$D$19*(LN('Calculation Sheet'!$D$9/'Calculation Sheet'!$D$20)-1+('Calculation Sheet'!$D$20/'Calculation Sheet'!$D$9))),2)</f>
        <v>3.53</v>
      </c>
      <c r="G679" s="36">
        <f>C679+IF(AND('Calculation Sheet'!$D$13="NO",OR('Calculation Sheet'!$D$14="Constant Resistance", 'Calculation Sheet'!$D$14="Constant Resistance + Current",'Calculation Sheet'!$D$14="Constant Resistance + Power", 'Calculation Sheet'!$D$14="Constant Resistance + Current + Power")),D679,0)+IF(AND('Calculation Sheet'!$D$13="NO",OR('Calculation Sheet'!$D$14="Constant Current", 'Calculation Sheet'!$D$14="Constant Resistance + Current",'Calculation Sheet'!$D$14="Constant Current + Power", 'Calculation Sheet'!$D$14="Constant Resistance + Current + Power")),E679,0)+IF(AND('Calculation Sheet'!$D$13="NO",OR('Calculation Sheet'!$D$14="Constant Power", 'Calculation Sheet'!$D$14="Constant Resistance + Power",'Calculation Sheet'!$D$14="Constant Current + Power", 'Calculation Sheet'!$D$14="Constant Resistance + Current + Power")),F679,0)</f>
        <v>11.99</v>
      </c>
      <c r="H679" s="34">
        <f>ROUND((12*'Calculation Sheet'!$D$24/(SQRT('SOA Verification'!B679*10^-3))),2)</f>
        <v>44.51</v>
      </c>
      <c r="I679" s="34">
        <f t="shared" si="20"/>
        <v>72.699999999999804</v>
      </c>
      <c r="K679" s="34">
        <f t="shared" si="21"/>
        <v>72.699999999999804</v>
      </c>
    </row>
    <row r="680" spans="2:11" x14ac:dyDescent="0.25">
      <c r="B680" s="34">
        <v>72.799999999999798</v>
      </c>
      <c r="C680" s="35">
        <f>ROUNDUP(('Calculation Sheet'!$D$9)^2*('Calculation Sheet'!$D$10*10^-6)/(2*10^-3*B680),2)</f>
        <v>11.97</v>
      </c>
      <c r="D68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80" s="34">
        <f>ROUNDUP(('Calculation Sheet'!$D$9*'Calculation Sheet'!$D$17*(0.5-('Calculation Sheet'!$D$18/'Calculation Sheet'!$D$9)+(0.5*(('Calculation Sheet'!$D$18^2)/('Calculation Sheet'!$D$9^2))))),2)</f>
        <v>1.84</v>
      </c>
      <c r="F680" s="34">
        <f>ROUNDUP(('Calculation Sheet'!$D$19*(LN('Calculation Sheet'!$D$9/'Calculation Sheet'!$D$20)-1+('Calculation Sheet'!$D$20/'Calculation Sheet'!$D$9))),2)</f>
        <v>3.53</v>
      </c>
      <c r="G680" s="36">
        <f>C680+IF(AND('Calculation Sheet'!$D$13="NO",OR('Calculation Sheet'!$D$14="Constant Resistance", 'Calculation Sheet'!$D$14="Constant Resistance + Current",'Calculation Sheet'!$D$14="Constant Resistance + Power", 'Calculation Sheet'!$D$14="Constant Resistance + Current + Power")),D680,0)+IF(AND('Calculation Sheet'!$D$13="NO",OR('Calculation Sheet'!$D$14="Constant Current", 'Calculation Sheet'!$D$14="Constant Resistance + Current",'Calculation Sheet'!$D$14="Constant Current + Power", 'Calculation Sheet'!$D$14="Constant Resistance + Current + Power")),E680,0)+IF(AND('Calculation Sheet'!$D$13="NO",OR('Calculation Sheet'!$D$14="Constant Power", 'Calculation Sheet'!$D$14="Constant Resistance + Power",'Calculation Sheet'!$D$14="Constant Current + Power", 'Calculation Sheet'!$D$14="Constant Resistance + Current + Power")),F680,0)</f>
        <v>11.97</v>
      </c>
      <c r="H680" s="34">
        <f>ROUND((12*'Calculation Sheet'!$D$24/(SQRT('SOA Verification'!B680*10^-3))),2)</f>
        <v>44.47</v>
      </c>
      <c r="I680" s="34">
        <f t="shared" si="20"/>
        <v>72.799999999999798</v>
      </c>
      <c r="K680" s="34">
        <f t="shared" si="21"/>
        <v>72.799999999999798</v>
      </c>
    </row>
    <row r="681" spans="2:11" x14ac:dyDescent="0.25">
      <c r="B681" s="34">
        <v>72.899999999999807</v>
      </c>
      <c r="C681" s="35">
        <f>ROUNDUP(('Calculation Sheet'!$D$9)^2*('Calculation Sheet'!$D$10*10^-6)/(2*10^-3*B681),2)</f>
        <v>11.959999999999999</v>
      </c>
      <c r="D68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81" s="34">
        <f>ROUNDUP(('Calculation Sheet'!$D$9*'Calculation Sheet'!$D$17*(0.5-('Calculation Sheet'!$D$18/'Calculation Sheet'!$D$9)+(0.5*(('Calculation Sheet'!$D$18^2)/('Calculation Sheet'!$D$9^2))))),2)</f>
        <v>1.84</v>
      </c>
      <c r="F681" s="34">
        <f>ROUNDUP(('Calculation Sheet'!$D$19*(LN('Calculation Sheet'!$D$9/'Calculation Sheet'!$D$20)-1+('Calculation Sheet'!$D$20/'Calculation Sheet'!$D$9))),2)</f>
        <v>3.53</v>
      </c>
      <c r="G681" s="36">
        <f>C681+IF(AND('Calculation Sheet'!$D$13="NO",OR('Calculation Sheet'!$D$14="Constant Resistance", 'Calculation Sheet'!$D$14="Constant Resistance + Current",'Calculation Sheet'!$D$14="Constant Resistance + Power", 'Calculation Sheet'!$D$14="Constant Resistance + Current + Power")),D681,0)+IF(AND('Calculation Sheet'!$D$13="NO",OR('Calculation Sheet'!$D$14="Constant Current", 'Calculation Sheet'!$D$14="Constant Resistance + Current",'Calculation Sheet'!$D$14="Constant Current + Power", 'Calculation Sheet'!$D$14="Constant Resistance + Current + Power")),E681,0)+IF(AND('Calculation Sheet'!$D$13="NO",OR('Calculation Sheet'!$D$14="Constant Power", 'Calculation Sheet'!$D$14="Constant Resistance + Power",'Calculation Sheet'!$D$14="Constant Current + Power", 'Calculation Sheet'!$D$14="Constant Resistance + Current + Power")),F681,0)</f>
        <v>11.959999999999999</v>
      </c>
      <c r="H681" s="34">
        <f>ROUND((12*'Calculation Sheet'!$D$24/(SQRT('SOA Verification'!B681*10^-3))),2)</f>
        <v>44.44</v>
      </c>
      <c r="I681" s="34">
        <f t="shared" si="20"/>
        <v>72.899999999999807</v>
      </c>
      <c r="K681" s="34">
        <f t="shared" si="21"/>
        <v>72.899999999999807</v>
      </c>
    </row>
    <row r="682" spans="2:11" x14ac:dyDescent="0.25">
      <c r="B682" s="34">
        <v>72.999999999999801</v>
      </c>
      <c r="C682" s="35">
        <f>ROUNDUP(('Calculation Sheet'!$D$9)^2*('Calculation Sheet'!$D$10*10^-6)/(2*10^-3*B682),2)</f>
        <v>11.94</v>
      </c>
      <c r="D68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82" s="34">
        <f>ROUNDUP(('Calculation Sheet'!$D$9*'Calculation Sheet'!$D$17*(0.5-('Calculation Sheet'!$D$18/'Calculation Sheet'!$D$9)+(0.5*(('Calculation Sheet'!$D$18^2)/('Calculation Sheet'!$D$9^2))))),2)</f>
        <v>1.84</v>
      </c>
      <c r="F682" s="34">
        <f>ROUNDUP(('Calculation Sheet'!$D$19*(LN('Calculation Sheet'!$D$9/'Calculation Sheet'!$D$20)-1+('Calculation Sheet'!$D$20/'Calculation Sheet'!$D$9))),2)</f>
        <v>3.53</v>
      </c>
      <c r="G682" s="36">
        <f>C682+IF(AND('Calculation Sheet'!$D$13="NO",OR('Calculation Sheet'!$D$14="Constant Resistance", 'Calculation Sheet'!$D$14="Constant Resistance + Current",'Calculation Sheet'!$D$14="Constant Resistance + Power", 'Calculation Sheet'!$D$14="Constant Resistance + Current + Power")),D682,0)+IF(AND('Calculation Sheet'!$D$13="NO",OR('Calculation Sheet'!$D$14="Constant Current", 'Calculation Sheet'!$D$14="Constant Resistance + Current",'Calculation Sheet'!$D$14="Constant Current + Power", 'Calculation Sheet'!$D$14="Constant Resistance + Current + Power")),E682,0)+IF(AND('Calculation Sheet'!$D$13="NO",OR('Calculation Sheet'!$D$14="Constant Power", 'Calculation Sheet'!$D$14="Constant Resistance + Power",'Calculation Sheet'!$D$14="Constant Current + Power", 'Calculation Sheet'!$D$14="Constant Resistance + Current + Power")),F682,0)</f>
        <v>11.94</v>
      </c>
      <c r="H682" s="34">
        <f>ROUND((12*'Calculation Sheet'!$D$24/(SQRT('SOA Verification'!B682*10^-3))),2)</f>
        <v>44.41</v>
      </c>
      <c r="I682" s="34">
        <f t="shared" si="20"/>
        <v>72.999999999999801</v>
      </c>
      <c r="K682" s="34">
        <f t="shared" si="21"/>
        <v>72.999999999999801</v>
      </c>
    </row>
    <row r="683" spans="2:11" x14ac:dyDescent="0.25">
      <c r="B683" s="34">
        <v>73.099999999999795</v>
      </c>
      <c r="C683" s="35">
        <f>ROUNDUP(('Calculation Sheet'!$D$9)^2*('Calculation Sheet'!$D$10*10^-6)/(2*10^-3*B683),2)</f>
        <v>11.92</v>
      </c>
      <c r="D68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83" s="34">
        <f>ROUNDUP(('Calculation Sheet'!$D$9*'Calculation Sheet'!$D$17*(0.5-('Calculation Sheet'!$D$18/'Calculation Sheet'!$D$9)+(0.5*(('Calculation Sheet'!$D$18^2)/('Calculation Sheet'!$D$9^2))))),2)</f>
        <v>1.84</v>
      </c>
      <c r="F683" s="34">
        <f>ROUNDUP(('Calculation Sheet'!$D$19*(LN('Calculation Sheet'!$D$9/'Calculation Sheet'!$D$20)-1+('Calculation Sheet'!$D$20/'Calculation Sheet'!$D$9))),2)</f>
        <v>3.53</v>
      </c>
      <c r="G683" s="36">
        <f>C683+IF(AND('Calculation Sheet'!$D$13="NO",OR('Calculation Sheet'!$D$14="Constant Resistance", 'Calculation Sheet'!$D$14="Constant Resistance + Current",'Calculation Sheet'!$D$14="Constant Resistance + Power", 'Calculation Sheet'!$D$14="Constant Resistance + Current + Power")),D683,0)+IF(AND('Calculation Sheet'!$D$13="NO",OR('Calculation Sheet'!$D$14="Constant Current", 'Calculation Sheet'!$D$14="Constant Resistance + Current",'Calculation Sheet'!$D$14="Constant Current + Power", 'Calculation Sheet'!$D$14="Constant Resistance + Current + Power")),E683,0)+IF(AND('Calculation Sheet'!$D$13="NO",OR('Calculation Sheet'!$D$14="Constant Power", 'Calculation Sheet'!$D$14="Constant Resistance + Power",'Calculation Sheet'!$D$14="Constant Current + Power", 'Calculation Sheet'!$D$14="Constant Resistance + Current + Power")),F683,0)</f>
        <v>11.92</v>
      </c>
      <c r="H683" s="34">
        <f>ROUND((12*'Calculation Sheet'!$D$24/(SQRT('SOA Verification'!B683*10^-3))),2)</f>
        <v>44.38</v>
      </c>
      <c r="I683" s="34">
        <f t="shared" si="20"/>
        <v>73.099999999999795</v>
      </c>
      <c r="K683" s="34">
        <f t="shared" si="21"/>
        <v>73.099999999999795</v>
      </c>
    </row>
    <row r="684" spans="2:11" x14ac:dyDescent="0.25">
      <c r="B684" s="34">
        <v>73.199999999999804</v>
      </c>
      <c r="C684" s="35">
        <f>ROUNDUP(('Calculation Sheet'!$D$9)^2*('Calculation Sheet'!$D$10*10^-6)/(2*10^-3*B684),2)</f>
        <v>11.91</v>
      </c>
      <c r="D68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84" s="34">
        <f>ROUNDUP(('Calculation Sheet'!$D$9*'Calculation Sheet'!$D$17*(0.5-('Calculation Sheet'!$D$18/'Calculation Sheet'!$D$9)+(0.5*(('Calculation Sheet'!$D$18^2)/('Calculation Sheet'!$D$9^2))))),2)</f>
        <v>1.84</v>
      </c>
      <c r="F684" s="34">
        <f>ROUNDUP(('Calculation Sheet'!$D$19*(LN('Calculation Sheet'!$D$9/'Calculation Sheet'!$D$20)-1+('Calculation Sheet'!$D$20/'Calculation Sheet'!$D$9))),2)</f>
        <v>3.53</v>
      </c>
      <c r="G684" s="36">
        <f>C684+IF(AND('Calculation Sheet'!$D$13="NO",OR('Calculation Sheet'!$D$14="Constant Resistance", 'Calculation Sheet'!$D$14="Constant Resistance + Current",'Calculation Sheet'!$D$14="Constant Resistance + Power", 'Calculation Sheet'!$D$14="Constant Resistance + Current + Power")),D684,0)+IF(AND('Calculation Sheet'!$D$13="NO",OR('Calculation Sheet'!$D$14="Constant Current", 'Calculation Sheet'!$D$14="Constant Resistance + Current",'Calculation Sheet'!$D$14="Constant Current + Power", 'Calculation Sheet'!$D$14="Constant Resistance + Current + Power")),E684,0)+IF(AND('Calculation Sheet'!$D$13="NO",OR('Calculation Sheet'!$D$14="Constant Power", 'Calculation Sheet'!$D$14="Constant Resistance + Power",'Calculation Sheet'!$D$14="Constant Current + Power", 'Calculation Sheet'!$D$14="Constant Resistance + Current + Power")),F684,0)</f>
        <v>11.91</v>
      </c>
      <c r="H684" s="34">
        <f>ROUND((12*'Calculation Sheet'!$D$24/(SQRT('SOA Verification'!B684*10^-3))),2)</f>
        <v>44.35</v>
      </c>
      <c r="I684" s="34">
        <f t="shared" si="20"/>
        <v>73.199999999999804</v>
      </c>
      <c r="K684" s="34">
        <f t="shared" si="21"/>
        <v>73.199999999999804</v>
      </c>
    </row>
    <row r="685" spans="2:11" x14ac:dyDescent="0.25">
      <c r="B685" s="34">
        <v>73.299999999999798</v>
      </c>
      <c r="C685" s="35">
        <f>ROUNDUP(('Calculation Sheet'!$D$9)^2*('Calculation Sheet'!$D$10*10^-6)/(2*10^-3*B685),2)</f>
        <v>11.89</v>
      </c>
      <c r="D68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85" s="34">
        <f>ROUNDUP(('Calculation Sheet'!$D$9*'Calculation Sheet'!$D$17*(0.5-('Calculation Sheet'!$D$18/'Calculation Sheet'!$D$9)+(0.5*(('Calculation Sheet'!$D$18^2)/('Calculation Sheet'!$D$9^2))))),2)</f>
        <v>1.84</v>
      </c>
      <c r="F685" s="34">
        <f>ROUNDUP(('Calculation Sheet'!$D$19*(LN('Calculation Sheet'!$D$9/'Calculation Sheet'!$D$20)-1+('Calculation Sheet'!$D$20/'Calculation Sheet'!$D$9))),2)</f>
        <v>3.53</v>
      </c>
      <c r="G685" s="36">
        <f>C685+IF(AND('Calculation Sheet'!$D$13="NO",OR('Calculation Sheet'!$D$14="Constant Resistance", 'Calculation Sheet'!$D$14="Constant Resistance + Current",'Calculation Sheet'!$D$14="Constant Resistance + Power", 'Calculation Sheet'!$D$14="Constant Resistance + Current + Power")),D685,0)+IF(AND('Calculation Sheet'!$D$13="NO",OR('Calculation Sheet'!$D$14="Constant Current", 'Calculation Sheet'!$D$14="Constant Resistance + Current",'Calculation Sheet'!$D$14="Constant Current + Power", 'Calculation Sheet'!$D$14="Constant Resistance + Current + Power")),E685,0)+IF(AND('Calculation Sheet'!$D$13="NO",OR('Calculation Sheet'!$D$14="Constant Power", 'Calculation Sheet'!$D$14="Constant Resistance + Power",'Calculation Sheet'!$D$14="Constant Current + Power", 'Calculation Sheet'!$D$14="Constant Resistance + Current + Power")),F685,0)</f>
        <v>11.89</v>
      </c>
      <c r="H685" s="34">
        <f>ROUND((12*'Calculation Sheet'!$D$24/(SQRT('SOA Verification'!B685*10^-3))),2)</f>
        <v>44.32</v>
      </c>
      <c r="I685" s="34">
        <f t="shared" si="20"/>
        <v>73.299999999999798</v>
      </c>
      <c r="K685" s="34">
        <f t="shared" si="21"/>
        <v>73.299999999999798</v>
      </c>
    </row>
    <row r="686" spans="2:11" x14ac:dyDescent="0.25">
      <c r="B686" s="34">
        <v>73.399999999999693</v>
      </c>
      <c r="C686" s="35">
        <f>ROUNDUP(('Calculation Sheet'!$D$9)^2*('Calculation Sheet'!$D$10*10^-6)/(2*10^-3*B686),2)</f>
        <v>11.87</v>
      </c>
      <c r="D68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86" s="34">
        <f>ROUNDUP(('Calculation Sheet'!$D$9*'Calculation Sheet'!$D$17*(0.5-('Calculation Sheet'!$D$18/'Calculation Sheet'!$D$9)+(0.5*(('Calculation Sheet'!$D$18^2)/('Calculation Sheet'!$D$9^2))))),2)</f>
        <v>1.84</v>
      </c>
      <c r="F686" s="34">
        <f>ROUNDUP(('Calculation Sheet'!$D$19*(LN('Calculation Sheet'!$D$9/'Calculation Sheet'!$D$20)-1+('Calculation Sheet'!$D$20/'Calculation Sheet'!$D$9))),2)</f>
        <v>3.53</v>
      </c>
      <c r="G686" s="36">
        <f>C686+IF(AND('Calculation Sheet'!$D$13="NO",OR('Calculation Sheet'!$D$14="Constant Resistance", 'Calculation Sheet'!$D$14="Constant Resistance + Current",'Calculation Sheet'!$D$14="Constant Resistance + Power", 'Calculation Sheet'!$D$14="Constant Resistance + Current + Power")),D686,0)+IF(AND('Calculation Sheet'!$D$13="NO",OR('Calculation Sheet'!$D$14="Constant Current", 'Calculation Sheet'!$D$14="Constant Resistance + Current",'Calculation Sheet'!$D$14="Constant Current + Power", 'Calculation Sheet'!$D$14="Constant Resistance + Current + Power")),E686,0)+IF(AND('Calculation Sheet'!$D$13="NO",OR('Calculation Sheet'!$D$14="Constant Power", 'Calculation Sheet'!$D$14="Constant Resistance + Power",'Calculation Sheet'!$D$14="Constant Current + Power", 'Calculation Sheet'!$D$14="Constant Resistance + Current + Power")),F686,0)</f>
        <v>11.87</v>
      </c>
      <c r="H686" s="34">
        <f>ROUND((12*'Calculation Sheet'!$D$24/(SQRT('SOA Verification'!B686*10^-3))),2)</f>
        <v>44.29</v>
      </c>
      <c r="I686" s="34">
        <f t="shared" si="20"/>
        <v>73.399999999999693</v>
      </c>
      <c r="K686" s="34">
        <f t="shared" si="21"/>
        <v>73.399999999999693</v>
      </c>
    </row>
    <row r="687" spans="2:11" x14ac:dyDescent="0.25">
      <c r="B687" s="34">
        <v>73.499999999999801</v>
      </c>
      <c r="C687" s="35">
        <f>ROUNDUP(('Calculation Sheet'!$D$9)^2*('Calculation Sheet'!$D$10*10^-6)/(2*10^-3*B687),2)</f>
        <v>11.86</v>
      </c>
      <c r="D68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87" s="34">
        <f>ROUNDUP(('Calculation Sheet'!$D$9*'Calculation Sheet'!$D$17*(0.5-('Calculation Sheet'!$D$18/'Calculation Sheet'!$D$9)+(0.5*(('Calculation Sheet'!$D$18^2)/('Calculation Sheet'!$D$9^2))))),2)</f>
        <v>1.84</v>
      </c>
      <c r="F687" s="34">
        <f>ROUNDUP(('Calculation Sheet'!$D$19*(LN('Calculation Sheet'!$D$9/'Calculation Sheet'!$D$20)-1+('Calculation Sheet'!$D$20/'Calculation Sheet'!$D$9))),2)</f>
        <v>3.53</v>
      </c>
      <c r="G687" s="36">
        <f>C687+IF(AND('Calculation Sheet'!$D$13="NO",OR('Calculation Sheet'!$D$14="Constant Resistance", 'Calculation Sheet'!$D$14="Constant Resistance + Current",'Calculation Sheet'!$D$14="Constant Resistance + Power", 'Calculation Sheet'!$D$14="Constant Resistance + Current + Power")),D687,0)+IF(AND('Calculation Sheet'!$D$13="NO",OR('Calculation Sheet'!$D$14="Constant Current", 'Calculation Sheet'!$D$14="Constant Resistance + Current",'Calculation Sheet'!$D$14="Constant Current + Power", 'Calculation Sheet'!$D$14="Constant Resistance + Current + Power")),E687,0)+IF(AND('Calculation Sheet'!$D$13="NO",OR('Calculation Sheet'!$D$14="Constant Power", 'Calculation Sheet'!$D$14="Constant Resistance + Power",'Calculation Sheet'!$D$14="Constant Current + Power", 'Calculation Sheet'!$D$14="Constant Resistance + Current + Power")),F687,0)</f>
        <v>11.86</v>
      </c>
      <c r="H687" s="34">
        <f>ROUND((12*'Calculation Sheet'!$D$24/(SQRT('SOA Verification'!B687*10^-3))),2)</f>
        <v>44.26</v>
      </c>
      <c r="I687" s="34">
        <f t="shared" si="20"/>
        <v>73.499999999999801</v>
      </c>
      <c r="K687" s="34">
        <f t="shared" si="21"/>
        <v>73.499999999999801</v>
      </c>
    </row>
    <row r="688" spans="2:11" x14ac:dyDescent="0.25">
      <c r="B688" s="34">
        <v>73.599999999999795</v>
      </c>
      <c r="C688" s="35">
        <f>ROUNDUP(('Calculation Sheet'!$D$9)^2*('Calculation Sheet'!$D$10*10^-6)/(2*10^-3*B688),2)</f>
        <v>11.84</v>
      </c>
      <c r="D68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88" s="34">
        <f>ROUNDUP(('Calculation Sheet'!$D$9*'Calculation Sheet'!$D$17*(0.5-('Calculation Sheet'!$D$18/'Calculation Sheet'!$D$9)+(0.5*(('Calculation Sheet'!$D$18^2)/('Calculation Sheet'!$D$9^2))))),2)</f>
        <v>1.84</v>
      </c>
      <c r="F688" s="34">
        <f>ROUNDUP(('Calculation Sheet'!$D$19*(LN('Calculation Sheet'!$D$9/'Calculation Sheet'!$D$20)-1+('Calculation Sheet'!$D$20/'Calculation Sheet'!$D$9))),2)</f>
        <v>3.53</v>
      </c>
      <c r="G688" s="36">
        <f>C688+IF(AND('Calculation Sheet'!$D$13="NO",OR('Calculation Sheet'!$D$14="Constant Resistance", 'Calculation Sheet'!$D$14="Constant Resistance + Current",'Calculation Sheet'!$D$14="Constant Resistance + Power", 'Calculation Sheet'!$D$14="Constant Resistance + Current + Power")),D688,0)+IF(AND('Calculation Sheet'!$D$13="NO",OR('Calculation Sheet'!$D$14="Constant Current", 'Calculation Sheet'!$D$14="Constant Resistance + Current",'Calculation Sheet'!$D$14="Constant Current + Power", 'Calculation Sheet'!$D$14="Constant Resistance + Current + Power")),E688,0)+IF(AND('Calculation Sheet'!$D$13="NO",OR('Calculation Sheet'!$D$14="Constant Power", 'Calculation Sheet'!$D$14="Constant Resistance + Power",'Calculation Sheet'!$D$14="Constant Current + Power", 'Calculation Sheet'!$D$14="Constant Resistance + Current + Power")),F688,0)</f>
        <v>11.84</v>
      </c>
      <c r="H688" s="34">
        <f>ROUND((12*'Calculation Sheet'!$D$24/(SQRT('SOA Verification'!B688*10^-3))),2)</f>
        <v>44.23</v>
      </c>
      <c r="I688" s="34">
        <f t="shared" si="20"/>
        <v>73.599999999999795</v>
      </c>
      <c r="K688" s="34">
        <f t="shared" si="21"/>
        <v>73.599999999999795</v>
      </c>
    </row>
    <row r="689" spans="2:11" x14ac:dyDescent="0.25">
      <c r="B689" s="34">
        <v>73.699999999999804</v>
      </c>
      <c r="C689" s="35">
        <f>ROUNDUP(('Calculation Sheet'!$D$9)^2*('Calculation Sheet'!$D$10*10^-6)/(2*10^-3*B689),2)</f>
        <v>11.83</v>
      </c>
      <c r="D68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89" s="34">
        <f>ROUNDUP(('Calculation Sheet'!$D$9*'Calculation Sheet'!$D$17*(0.5-('Calculation Sheet'!$D$18/'Calculation Sheet'!$D$9)+(0.5*(('Calculation Sheet'!$D$18^2)/('Calculation Sheet'!$D$9^2))))),2)</f>
        <v>1.84</v>
      </c>
      <c r="F689" s="34">
        <f>ROUNDUP(('Calculation Sheet'!$D$19*(LN('Calculation Sheet'!$D$9/'Calculation Sheet'!$D$20)-1+('Calculation Sheet'!$D$20/'Calculation Sheet'!$D$9))),2)</f>
        <v>3.53</v>
      </c>
      <c r="G689" s="36">
        <f>C689+IF(AND('Calculation Sheet'!$D$13="NO",OR('Calculation Sheet'!$D$14="Constant Resistance", 'Calculation Sheet'!$D$14="Constant Resistance + Current",'Calculation Sheet'!$D$14="Constant Resistance + Power", 'Calculation Sheet'!$D$14="Constant Resistance + Current + Power")),D689,0)+IF(AND('Calculation Sheet'!$D$13="NO",OR('Calculation Sheet'!$D$14="Constant Current", 'Calculation Sheet'!$D$14="Constant Resistance + Current",'Calculation Sheet'!$D$14="Constant Current + Power", 'Calculation Sheet'!$D$14="Constant Resistance + Current + Power")),E689,0)+IF(AND('Calculation Sheet'!$D$13="NO",OR('Calculation Sheet'!$D$14="Constant Power", 'Calculation Sheet'!$D$14="Constant Resistance + Power",'Calculation Sheet'!$D$14="Constant Current + Power", 'Calculation Sheet'!$D$14="Constant Resistance + Current + Power")),F689,0)</f>
        <v>11.83</v>
      </c>
      <c r="H689" s="34">
        <f>ROUND((12*'Calculation Sheet'!$D$24/(SQRT('SOA Verification'!B689*10^-3))),2)</f>
        <v>44.2</v>
      </c>
      <c r="I689" s="34">
        <f t="shared" si="20"/>
        <v>73.699999999999804</v>
      </c>
      <c r="K689" s="34">
        <f t="shared" si="21"/>
        <v>73.699999999999804</v>
      </c>
    </row>
    <row r="690" spans="2:11" x14ac:dyDescent="0.25">
      <c r="B690" s="34">
        <v>73.799999999999798</v>
      </c>
      <c r="C690" s="35">
        <f>ROUNDUP(('Calculation Sheet'!$D$9)^2*('Calculation Sheet'!$D$10*10^-6)/(2*10^-3*B690),2)</f>
        <v>11.81</v>
      </c>
      <c r="D69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90" s="34">
        <f>ROUNDUP(('Calculation Sheet'!$D$9*'Calculation Sheet'!$D$17*(0.5-('Calculation Sheet'!$D$18/'Calculation Sheet'!$D$9)+(0.5*(('Calculation Sheet'!$D$18^2)/('Calculation Sheet'!$D$9^2))))),2)</f>
        <v>1.84</v>
      </c>
      <c r="F690" s="34">
        <f>ROUNDUP(('Calculation Sheet'!$D$19*(LN('Calculation Sheet'!$D$9/'Calculation Sheet'!$D$20)-1+('Calculation Sheet'!$D$20/'Calculation Sheet'!$D$9))),2)</f>
        <v>3.53</v>
      </c>
      <c r="G690" s="36">
        <f>C690+IF(AND('Calculation Sheet'!$D$13="NO",OR('Calculation Sheet'!$D$14="Constant Resistance", 'Calculation Sheet'!$D$14="Constant Resistance + Current",'Calculation Sheet'!$D$14="Constant Resistance + Power", 'Calculation Sheet'!$D$14="Constant Resistance + Current + Power")),D690,0)+IF(AND('Calculation Sheet'!$D$13="NO",OR('Calculation Sheet'!$D$14="Constant Current", 'Calculation Sheet'!$D$14="Constant Resistance + Current",'Calculation Sheet'!$D$14="Constant Current + Power", 'Calculation Sheet'!$D$14="Constant Resistance + Current + Power")),E690,0)+IF(AND('Calculation Sheet'!$D$13="NO",OR('Calculation Sheet'!$D$14="Constant Power", 'Calculation Sheet'!$D$14="Constant Resistance + Power",'Calculation Sheet'!$D$14="Constant Current + Power", 'Calculation Sheet'!$D$14="Constant Resistance + Current + Power")),F690,0)</f>
        <v>11.81</v>
      </c>
      <c r="H690" s="34">
        <f>ROUND((12*'Calculation Sheet'!$D$24/(SQRT('SOA Verification'!B690*10^-3))),2)</f>
        <v>44.17</v>
      </c>
      <c r="I690" s="34">
        <f t="shared" si="20"/>
        <v>73.799999999999798</v>
      </c>
      <c r="K690" s="34">
        <f t="shared" si="21"/>
        <v>73.799999999999798</v>
      </c>
    </row>
    <row r="691" spans="2:11" x14ac:dyDescent="0.25">
      <c r="B691" s="34">
        <v>73.899999999999693</v>
      </c>
      <c r="C691" s="35">
        <f>ROUNDUP(('Calculation Sheet'!$D$9)^2*('Calculation Sheet'!$D$10*10^-6)/(2*10^-3*B691),2)</f>
        <v>11.79</v>
      </c>
      <c r="D69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91" s="34">
        <f>ROUNDUP(('Calculation Sheet'!$D$9*'Calculation Sheet'!$D$17*(0.5-('Calculation Sheet'!$D$18/'Calculation Sheet'!$D$9)+(0.5*(('Calculation Sheet'!$D$18^2)/('Calculation Sheet'!$D$9^2))))),2)</f>
        <v>1.84</v>
      </c>
      <c r="F691" s="34">
        <f>ROUNDUP(('Calculation Sheet'!$D$19*(LN('Calculation Sheet'!$D$9/'Calculation Sheet'!$D$20)-1+('Calculation Sheet'!$D$20/'Calculation Sheet'!$D$9))),2)</f>
        <v>3.53</v>
      </c>
      <c r="G691" s="36">
        <f>C691+IF(AND('Calculation Sheet'!$D$13="NO",OR('Calculation Sheet'!$D$14="Constant Resistance", 'Calculation Sheet'!$D$14="Constant Resistance + Current",'Calculation Sheet'!$D$14="Constant Resistance + Power", 'Calculation Sheet'!$D$14="Constant Resistance + Current + Power")),D691,0)+IF(AND('Calculation Sheet'!$D$13="NO",OR('Calculation Sheet'!$D$14="Constant Current", 'Calculation Sheet'!$D$14="Constant Resistance + Current",'Calculation Sheet'!$D$14="Constant Current + Power", 'Calculation Sheet'!$D$14="Constant Resistance + Current + Power")),E691,0)+IF(AND('Calculation Sheet'!$D$13="NO",OR('Calculation Sheet'!$D$14="Constant Power", 'Calculation Sheet'!$D$14="Constant Resistance + Power",'Calculation Sheet'!$D$14="Constant Current + Power", 'Calculation Sheet'!$D$14="Constant Resistance + Current + Power")),F691,0)</f>
        <v>11.79</v>
      </c>
      <c r="H691" s="34">
        <f>ROUND((12*'Calculation Sheet'!$D$24/(SQRT('SOA Verification'!B691*10^-3))),2)</f>
        <v>44.14</v>
      </c>
      <c r="I691" s="34">
        <f t="shared" si="20"/>
        <v>73.899999999999693</v>
      </c>
      <c r="K691" s="34">
        <f t="shared" si="21"/>
        <v>73.899999999999693</v>
      </c>
    </row>
    <row r="692" spans="2:11" x14ac:dyDescent="0.25">
      <c r="B692" s="34">
        <v>73.999999999999801</v>
      </c>
      <c r="C692" s="35">
        <f>ROUNDUP(('Calculation Sheet'!$D$9)^2*('Calculation Sheet'!$D$10*10^-6)/(2*10^-3*B692),2)</f>
        <v>11.78</v>
      </c>
      <c r="D69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92" s="34">
        <f>ROUNDUP(('Calculation Sheet'!$D$9*'Calculation Sheet'!$D$17*(0.5-('Calculation Sheet'!$D$18/'Calculation Sheet'!$D$9)+(0.5*(('Calculation Sheet'!$D$18^2)/('Calculation Sheet'!$D$9^2))))),2)</f>
        <v>1.84</v>
      </c>
      <c r="F692" s="34">
        <f>ROUNDUP(('Calculation Sheet'!$D$19*(LN('Calculation Sheet'!$D$9/'Calculation Sheet'!$D$20)-1+('Calculation Sheet'!$D$20/'Calculation Sheet'!$D$9))),2)</f>
        <v>3.53</v>
      </c>
      <c r="G692" s="36">
        <f>C692+IF(AND('Calculation Sheet'!$D$13="NO",OR('Calculation Sheet'!$D$14="Constant Resistance", 'Calculation Sheet'!$D$14="Constant Resistance + Current",'Calculation Sheet'!$D$14="Constant Resistance + Power", 'Calculation Sheet'!$D$14="Constant Resistance + Current + Power")),D692,0)+IF(AND('Calculation Sheet'!$D$13="NO",OR('Calculation Sheet'!$D$14="Constant Current", 'Calculation Sheet'!$D$14="Constant Resistance + Current",'Calculation Sheet'!$D$14="Constant Current + Power", 'Calculation Sheet'!$D$14="Constant Resistance + Current + Power")),E692,0)+IF(AND('Calculation Sheet'!$D$13="NO",OR('Calculation Sheet'!$D$14="Constant Power", 'Calculation Sheet'!$D$14="Constant Resistance + Power",'Calculation Sheet'!$D$14="Constant Current + Power", 'Calculation Sheet'!$D$14="Constant Resistance + Current + Power")),F692,0)</f>
        <v>11.78</v>
      </c>
      <c r="H692" s="34">
        <f>ROUND((12*'Calculation Sheet'!$D$24/(SQRT('SOA Verification'!B692*10^-3))),2)</f>
        <v>44.11</v>
      </c>
      <c r="I692" s="34">
        <f t="shared" si="20"/>
        <v>73.999999999999801</v>
      </c>
      <c r="K692" s="34">
        <f t="shared" si="21"/>
        <v>73.999999999999801</v>
      </c>
    </row>
    <row r="693" spans="2:11" x14ac:dyDescent="0.25">
      <c r="B693" s="34">
        <v>74.099999999999795</v>
      </c>
      <c r="C693" s="35">
        <f>ROUNDUP(('Calculation Sheet'!$D$9)^2*('Calculation Sheet'!$D$10*10^-6)/(2*10^-3*B693),2)</f>
        <v>11.76</v>
      </c>
      <c r="D69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93" s="34">
        <f>ROUNDUP(('Calculation Sheet'!$D$9*'Calculation Sheet'!$D$17*(0.5-('Calculation Sheet'!$D$18/'Calculation Sheet'!$D$9)+(0.5*(('Calculation Sheet'!$D$18^2)/('Calculation Sheet'!$D$9^2))))),2)</f>
        <v>1.84</v>
      </c>
      <c r="F693" s="34">
        <f>ROUNDUP(('Calculation Sheet'!$D$19*(LN('Calculation Sheet'!$D$9/'Calculation Sheet'!$D$20)-1+('Calculation Sheet'!$D$20/'Calculation Sheet'!$D$9))),2)</f>
        <v>3.53</v>
      </c>
      <c r="G693" s="36">
        <f>C693+IF(AND('Calculation Sheet'!$D$13="NO",OR('Calculation Sheet'!$D$14="Constant Resistance", 'Calculation Sheet'!$D$14="Constant Resistance + Current",'Calculation Sheet'!$D$14="Constant Resistance + Power", 'Calculation Sheet'!$D$14="Constant Resistance + Current + Power")),D693,0)+IF(AND('Calculation Sheet'!$D$13="NO",OR('Calculation Sheet'!$D$14="Constant Current", 'Calculation Sheet'!$D$14="Constant Resistance + Current",'Calculation Sheet'!$D$14="Constant Current + Power", 'Calculation Sheet'!$D$14="Constant Resistance + Current + Power")),E693,0)+IF(AND('Calculation Sheet'!$D$13="NO",OR('Calculation Sheet'!$D$14="Constant Power", 'Calculation Sheet'!$D$14="Constant Resistance + Power",'Calculation Sheet'!$D$14="Constant Current + Power", 'Calculation Sheet'!$D$14="Constant Resistance + Current + Power")),F693,0)</f>
        <v>11.76</v>
      </c>
      <c r="H693" s="34">
        <f>ROUND((12*'Calculation Sheet'!$D$24/(SQRT('SOA Verification'!B693*10^-3))),2)</f>
        <v>44.08</v>
      </c>
      <c r="I693" s="34">
        <f t="shared" si="20"/>
        <v>74.099999999999795</v>
      </c>
      <c r="K693" s="34">
        <f t="shared" si="21"/>
        <v>74.099999999999795</v>
      </c>
    </row>
    <row r="694" spans="2:11" x14ac:dyDescent="0.25">
      <c r="B694" s="34">
        <v>74.199999999999804</v>
      </c>
      <c r="C694" s="35">
        <f>ROUNDUP(('Calculation Sheet'!$D$9)^2*('Calculation Sheet'!$D$10*10^-6)/(2*10^-3*B694),2)</f>
        <v>11.75</v>
      </c>
      <c r="D69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94" s="34">
        <f>ROUNDUP(('Calculation Sheet'!$D$9*'Calculation Sheet'!$D$17*(0.5-('Calculation Sheet'!$D$18/'Calculation Sheet'!$D$9)+(0.5*(('Calculation Sheet'!$D$18^2)/('Calculation Sheet'!$D$9^2))))),2)</f>
        <v>1.84</v>
      </c>
      <c r="F694" s="34">
        <f>ROUNDUP(('Calculation Sheet'!$D$19*(LN('Calculation Sheet'!$D$9/'Calculation Sheet'!$D$20)-1+('Calculation Sheet'!$D$20/'Calculation Sheet'!$D$9))),2)</f>
        <v>3.53</v>
      </c>
      <c r="G694" s="36">
        <f>C694+IF(AND('Calculation Sheet'!$D$13="NO",OR('Calculation Sheet'!$D$14="Constant Resistance", 'Calculation Sheet'!$D$14="Constant Resistance + Current",'Calculation Sheet'!$D$14="Constant Resistance + Power", 'Calculation Sheet'!$D$14="Constant Resistance + Current + Power")),D694,0)+IF(AND('Calculation Sheet'!$D$13="NO",OR('Calculation Sheet'!$D$14="Constant Current", 'Calculation Sheet'!$D$14="Constant Resistance + Current",'Calculation Sheet'!$D$14="Constant Current + Power", 'Calculation Sheet'!$D$14="Constant Resistance + Current + Power")),E694,0)+IF(AND('Calculation Sheet'!$D$13="NO",OR('Calculation Sheet'!$D$14="Constant Power", 'Calculation Sheet'!$D$14="Constant Resistance + Power",'Calculation Sheet'!$D$14="Constant Current + Power", 'Calculation Sheet'!$D$14="Constant Resistance + Current + Power")),F694,0)</f>
        <v>11.75</v>
      </c>
      <c r="H694" s="34">
        <f>ROUND((12*'Calculation Sheet'!$D$24/(SQRT('SOA Verification'!B694*10^-3))),2)</f>
        <v>44.05</v>
      </c>
      <c r="I694" s="34">
        <f t="shared" si="20"/>
        <v>74.199999999999804</v>
      </c>
      <c r="K694" s="34">
        <f t="shared" si="21"/>
        <v>74.199999999999804</v>
      </c>
    </row>
    <row r="695" spans="2:11" x14ac:dyDescent="0.25">
      <c r="B695" s="34">
        <v>74.299999999999798</v>
      </c>
      <c r="C695" s="35">
        <f>ROUNDUP(('Calculation Sheet'!$D$9)^2*('Calculation Sheet'!$D$10*10^-6)/(2*10^-3*B695),2)</f>
        <v>11.73</v>
      </c>
      <c r="D69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95" s="34">
        <f>ROUNDUP(('Calculation Sheet'!$D$9*'Calculation Sheet'!$D$17*(0.5-('Calculation Sheet'!$D$18/'Calculation Sheet'!$D$9)+(0.5*(('Calculation Sheet'!$D$18^2)/('Calculation Sheet'!$D$9^2))))),2)</f>
        <v>1.84</v>
      </c>
      <c r="F695" s="34">
        <f>ROUNDUP(('Calculation Sheet'!$D$19*(LN('Calculation Sheet'!$D$9/'Calculation Sheet'!$D$20)-1+('Calculation Sheet'!$D$20/'Calculation Sheet'!$D$9))),2)</f>
        <v>3.53</v>
      </c>
      <c r="G695" s="36">
        <f>C695+IF(AND('Calculation Sheet'!$D$13="NO",OR('Calculation Sheet'!$D$14="Constant Resistance", 'Calculation Sheet'!$D$14="Constant Resistance + Current",'Calculation Sheet'!$D$14="Constant Resistance + Power", 'Calculation Sheet'!$D$14="Constant Resistance + Current + Power")),D695,0)+IF(AND('Calculation Sheet'!$D$13="NO",OR('Calculation Sheet'!$D$14="Constant Current", 'Calculation Sheet'!$D$14="Constant Resistance + Current",'Calculation Sheet'!$D$14="Constant Current + Power", 'Calculation Sheet'!$D$14="Constant Resistance + Current + Power")),E695,0)+IF(AND('Calculation Sheet'!$D$13="NO",OR('Calculation Sheet'!$D$14="Constant Power", 'Calculation Sheet'!$D$14="Constant Resistance + Power",'Calculation Sheet'!$D$14="Constant Current + Power", 'Calculation Sheet'!$D$14="Constant Resistance + Current + Power")),F695,0)</f>
        <v>11.73</v>
      </c>
      <c r="H695" s="34">
        <f>ROUND((12*'Calculation Sheet'!$D$24/(SQRT('SOA Verification'!B695*10^-3))),2)</f>
        <v>44.02</v>
      </c>
      <c r="I695" s="34">
        <f t="shared" si="20"/>
        <v>74.299999999999798</v>
      </c>
      <c r="K695" s="34">
        <f t="shared" si="21"/>
        <v>74.299999999999798</v>
      </c>
    </row>
    <row r="696" spans="2:11" x14ac:dyDescent="0.25">
      <c r="B696" s="34">
        <v>74.399999999999693</v>
      </c>
      <c r="C696" s="35">
        <f>ROUNDUP(('Calculation Sheet'!$D$9)^2*('Calculation Sheet'!$D$10*10^-6)/(2*10^-3*B696),2)</f>
        <v>11.709999999999999</v>
      </c>
      <c r="D69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96" s="34">
        <f>ROUNDUP(('Calculation Sheet'!$D$9*'Calculation Sheet'!$D$17*(0.5-('Calculation Sheet'!$D$18/'Calculation Sheet'!$D$9)+(0.5*(('Calculation Sheet'!$D$18^2)/('Calculation Sheet'!$D$9^2))))),2)</f>
        <v>1.84</v>
      </c>
      <c r="F696" s="34">
        <f>ROUNDUP(('Calculation Sheet'!$D$19*(LN('Calculation Sheet'!$D$9/'Calculation Sheet'!$D$20)-1+('Calculation Sheet'!$D$20/'Calculation Sheet'!$D$9))),2)</f>
        <v>3.53</v>
      </c>
      <c r="G696" s="36">
        <f>C696+IF(AND('Calculation Sheet'!$D$13="NO",OR('Calculation Sheet'!$D$14="Constant Resistance", 'Calculation Sheet'!$D$14="Constant Resistance + Current",'Calculation Sheet'!$D$14="Constant Resistance + Power", 'Calculation Sheet'!$D$14="Constant Resistance + Current + Power")),D696,0)+IF(AND('Calculation Sheet'!$D$13="NO",OR('Calculation Sheet'!$D$14="Constant Current", 'Calculation Sheet'!$D$14="Constant Resistance + Current",'Calculation Sheet'!$D$14="Constant Current + Power", 'Calculation Sheet'!$D$14="Constant Resistance + Current + Power")),E696,0)+IF(AND('Calculation Sheet'!$D$13="NO",OR('Calculation Sheet'!$D$14="Constant Power", 'Calculation Sheet'!$D$14="Constant Resistance + Power",'Calculation Sheet'!$D$14="Constant Current + Power", 'Calculation Sheet'!$D$14="Constant Resistance + Current + Power")),F696,0)</f>
        <v>11.709999999999999</v>
      </c>
      <c r="H696" s="34">
        <f>ROUND((12*'Calculation Sheet'!$D$24/(SQRT('SOA Verification'!B696*10^-3))),2)</f>
        <v>43.99</v>
      </c>
      <c r="I696" s="34">
        <f t="shared" si="20"/>
        <v>74.399999999999693</v>
      </c>
      <c r="K696" s="34">
        <f t="shared" si="21"/>
        <v>74.399999999999693</v>
      </c>
    </row>
    <row r="697" spans="2:11" x14ac:dyDescent="0.25">
      <c r="B697" s="34">
        <v>74.499999999999801</v>
      </c>
      <c r="C697" s="35">
        <f>ROUNDUP(('Calculation Sheet'!$D$9)^2*('Calculation Sheet'!$D$10*10^-6)/(2*10^-3*B697),2)</f>
        <v>11.7</v>
      </c>
      <c r="D69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97" s="34">
        <f>ROUNDUP(('Calculation Sheet'!$D$9*'Calculation Sheet'!$D$17*(0.5-('Calculation Sheet'!$D$18/'Calculation Sheet'!$D$9)+(0.5*(('Calculation Sheet'!$D$18^2)/('Calculation Sheet'!$D$9^2))))),2)</f>
        <v>1.84</v>
      </c>
      <c r="F697" s="34">
        <f>ROUNDUP(('Calculation Sheet'!$D$19*(LN('Calculation Sheet'!$D$9/'Calculation Sheet'!$D$20)-1+('Calculation Sheet'!$D$20/'Calculation Sheet'!$D$9))),2)</f>
        <v>3.53</v>
      </c>
      <c r="G697" s="36">
        <f>C697+IF(AND('Calculation Sheet'!$D$13="NO",OR('Calculation Sheet'!$D$14="Constant Resistance", 'Calculation Sheet'!$D$14="Constant Resistance + Current",'Calculation Sheet'!$D$14="Constant Resistance + Power", 'Calculation Sheet'!$D$14="Constant Resistance + Current + Power")),D697,0)+IF(AND('Calculation Sheet'!$D$13="NO",OR('Calculation Sheet'!$D$14="Constant Current", 'Calculation Sheet'!$D$14="Constant Resistance + Current",'Calculation Sheet'!$D$14="Constant Current + Power", 'Calculation Sheet'!$D$14="Constant Resistance + Current + Power")),E697,0)+IF(AND('Calculation Sheet'!$D$13="NO",OR('Calculation Sheet'!$D$14="Constant Power", 'Calculation Sheet'!$D$14="Constant Resistance + Power",'Calculation Sheet'!$D$14="Constant Current + Power", 'Calculation Sheet'!$D$14="Constant Resistance + Current + Power")),F697,0)</f>
        <v>11.7</v>
      </c>
      <c r="H697" s="34">
        <f>ROUND((12*'Calculation Sheet'!$D$24/(SQRT('SOA Verification'!B697*10^-3))),2)</f>
        <v>43.96</v>
      </c>
      <c r="I697" s="34">
        <f t="shared" si="20"/>
        <v>74.499999999999801</v>
      </c>
      <c r="K697" s="34">
        <f t="shared" si="21"/>
        <v>74.499999999999801</v>
      </c>
    </row>
    <row r="698" spans="2:11" x14ac:dyDescent="0.25">
      <c r="B698" s="34">
        <v>74.599999999999795</v>
      </c>
      <c r="C698" s="35">
        <f>ROUNDUP(('Calculation Sheet'!$D$9)^2*('Calculation Sheet'!$D$10*10^-6)/(2*10^-3*B698),2)</f>
        <v>11.68</v>
      </c>
      <c r="D69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98" s="34">
        <f>ROUNDUP(('Calculation Sheet'!$D$9*'Calculation Sheet'!$D$17*(0.5-('Calculation Sheet'!$D$18/'Calculation Sheet'!$D$9)+(0.5*(('Calculation Sheet'!$D$18^2)/('Calculation Sheet'!$D$9^2))))),2)</f>
        <v>1.84</v>
      </c>
      <c r="F698" s="34">
        <f>ROUNDUP(('Calculation Sheet'!$D$19*(LN('Calculation Sheet'!$D$9/'Calculation Sheet'!$D$20)-1+('Calculation Sheet'!$D$20/'Calculation Sheet'!$D$9))),2)</f>
        <v>3.53</v>
      </c>
      <c r="G698" s="36">
        <f>C698+IF(AND('Calculation Sheet'!$D$13="NO",OR('Calculation Sheet'!$D$14="Constant Resistance", 'Calculation Sheet'!$D$14="Constant Resistance + Current",'Calculation Sheet'!$D$14="Constant Resistance + Power", 'Calculation Sheet'!$D$14="Constant Resistance + Current + Power")),D698,0)+IF(AND('Calculation Sheet'!$D$13="NO",OR('Calculation Sheet'!$D$14="Constant Current", 'Calculation Sheet'!$D$14="Constant Resistance + Current",'Calculation Sheet'!$D$14="Constant Current + Power", 'Calculation Sheet'!$D$14="Constant Resistance + Current + Power")),E698,0)+IF(AND('Calculation Sheet'!$D$13="NO",OR('Calculation Sheet'!$D$14="Constant Power", 'Calculation Sheet'!$D$14="Constant Resistance + Power",'Calculation Sheet'!$D$14="Constant Current + Power", 'Calculation Sheet'!$D$14="Constant Resistance + Current + Power")),F698,0)</f>
        <v>11.68</v>
      </c>
      <c r="H698" s="34">
        <f>ROUND((12*'Calculation Sheet'!$D$24/(SQRT('SOA Verification'!B698*10^-3))),2)</f>
        <v>43.94</v>
      </c>
      <c r="I698" s="34">
        <f t="shared" si="20"/>
        <v>74.599999999999795</v>
      </c>
      <c r="K698" s="34">
        <f t="shared" si="21"/>
        <v>74.599999999999795</v>
      </c>
    </row>
    <row r="699" spans="2:11" x14ac:dyDescent="0.25">
      <c r="B699" s="34">
        <v>74.699999999999704</v>
      </c>
      <c r="C699" s="35">
        <f>ROUNDUP(('Calculation Sheet'!$D$9)^2*('Calculation Sheet'!$D$10*10^-6)/(2*10^-3*B699),2)</f>
        <v>11.67</v>
      </c>
      <c r="D69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699" s="34">
        <f>ROUNDUP(('Calculation Sheet'!$D$9*'Calculation Sheet'!$D$17*(0.5-('Calculation Sheet'!$D$18/'Calculation Sheet'!$D$9)+(0.5*(('Calculation Sheet'!$D$18^2)/('Calculation Sheet'!$D$9^2))))),2)</f>
        <v>1.84</v>
      </c>
      <c r="F699" s="34">
        <f>ROUNDUP(('Calculation Sheet'!$D$19*(LN('Calculation Sheet'!$D$9/'Calculation Sheet'!$D$20)-1+('Calculation Sheet'!$D$20/'Calculation Sheet'!$D$9))),2)</f>
        <v>3.53</v>
      </c>
      <c r="G699" s="36">
        <f>C699+IF(AND('Calculation Sheet'!$D$13="NO",OR('Calculation Sheet'!$D$14="Constant Resistance", 'Calculation Sheet'!$D$14="Constant Resistance + Current",'Calculation Sheet'!$D$14="Constant Resistance + Power", 'Calculation Sheet'!$D$14="Constant Resistance + Current + Power")),D699,0)+IF(AND('Calculation Sheet'!$D$13="NO",OR('Calculation Sheet'!$D$14="Constant Current", 'Calculation Sheet'!$D$14="Constant Resistance + Current",'Calculation Sheet'!$D$14="Constant Current + Power", 'Calculation Sheet'!$D$14="Constant Resistance + Current + Power")),E699,0)+IF(AND('Calculation Sheet'!$D$13="NO",OR('Calculation Sheet'!$D$14="Constant Power", 'Calculation Sheet'!$D$14="Constant Resistance + Power",'Calculation Sheet'!$D$14="Constant Current + Power", 'Calculation Sheet'!$D$14="Constant Resistance + Current + Power")),F699,0)</f>
        <v>11.67</v>
      </c>
      <c r="H699" s="34">
        <f>ROUND((12*'Calculation Sheet'!$D$24/(SQRT('SOA Verification'!B699*10^-3))),2)</f>
        <v>43.91</v>
      </c>
      <c r="I699" s="34">
        <f t="shared" si="20"/>
        <v>74.699999999999704</v>
      </c>
      <c r="K699" s="34">
        <f t="shared" si="21"/>
        <v>74.699999999999704</v>
      </c>
    </row>
    <row r="700" spans="2:11" x14ac:dyDescent="0.25">
      <c r="B700" s="34">
        <v>74.799999999999798</v>
      </c>
      <c r="C700" s="35">
        <f>ROUNDUP(('Calculation Sheet'!$D$9)^2*('Calculation Sheet'!$D$10*10^-6)/(2*10^-3*B700),2)</f>
        <v>11.65</v>
      </c>
      <c r="D70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00" s="34">
        <f>ROUNDUP(('Calculation Sheet'!$D$9*'Calculation Sheet'!$D$17*(0.5-('Calculation Sheet'!$D$18/'Calculation Sheet'!$D$9)+(0.5*(('Calculation Sheet'!$D$18^2)/('Calculation Sheet'!$D$9^2))))),2)</f>
        <v>1.84</v>
      </c>
      <c r="F700" s="34">
        <f>ROUNDUP(('Calculation Sheet'!$D$19*(LN('Calculation Sheet'!$D$9/'Calculation Sheet'!$D$20)-1+('Calculation Sheet'!$D$20/'Calculation Sheet'!$D$9))),2)</f>
        <v>3.53</v>
      </c>
      <c r="G700" s="36">
        <f>C700+IF(AND('Calculation Sheet'!$D$13="NO",OR('Calculation Sheet'!$D$14="Constant Resistance", 'Calculation Sheet'!$D$14="Constant Resistance + Current",'Calculation Sheet'!$D$14="Constant Resistance + Power", 'Calculation Sheet'!$D$14="Constant Resistance + Current + Power")),D700,0)+IF(AND('Calculation Sheet'!$D$13="NO",OR('Calculation Sheet'!$D$14="Constant Current", 'Calculation Sheet'!$D$14="Constant Resistance + Current",'Calculation Sheet'!$D$14="Constant Current + Power", 'Calculation Sheet'!$D$14="Constant Resistance + Current + Power")),E700,0)+IF(AND('Calculation Sheet'!$D$13="NO",OR('Calculation Sheet'!$D$14="Constant Power", 'Calculation Sheet'!$D$14="Constant Resistance + Power",'Calculation Sheet'!$D$14="Constant Current + Power", 'Calculation Sheet'!$D$14="Constant Resistance + Current + Power")),F700,0)</f>
        <v>11.65</v>
      </c>
      <c r="H700" s="34">
        <f>ROUND((12*'Calculation Sheet'!$D$24/(SQRT('SOA Verification'!B700*10^-3))),2)</f>
        <v>43.88</v>
      </c>
      <c r="I700" s="34">
        <f t="shared" si="20"/>
        <v>74.799999999999798</v>
      </c>
      <c r="K700" s="34">
        <f t="shared" si="21"/>
        <v>74.799999999999798</v>
      </c>
    </row>
    <row r="701" spans="2:11" x14ac:dyDescent="0.25">
      <c r="B701" s="34">
        <v>74.899999999999693</v>
      </c>
      <c r="C701" s="35">
        <f>ROUNDUP(('Calculation Sheet'!$D$9)^2*('Calculation Sheet'!$D$10*10^-6)/(2*10^-3*B701),2)</f>
        <v>11.64</v>
      </c>
      <c r="D70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01" s="34">
        <f>ROUNDUP(('Calculation Sheet'!$D$9*'Calculation Sheet'!$D$17*(0.5-('Calculation Sheet'!$D$18/'Calculation Sheet'!$D$9)+(0.5*(('Calculation Sheet'!$D$18^2)/('Calculation Sheet'!$D$9^2))))),2)</f>
        <v>1.84</v>
      </c>
      <c r="F701" s="34">
        <f>ROUNDUP(('Calculation Sheet'!$D$19*(LN('Calculation Sheet'!$D$9/'Calculation Sheet'!$D$20)-1+('Calculation Sheet'!$D$20/'Calculation Sheet'!$D$9))),2)</f>
        <v>3.53</v>
      </c>
      <c r="G701" s="36">
        <f>C701+IF(AND('Calculation Sheet'!$D$13="NO",OR('Calculation Sheet'!$D$14="Constant Resistance", 'Calculation Sheet'!$D$14="Constant Resistance + Current",'Calculation Sheet'!$D$14="Constant Resistance + Power", 'Calculation Sheet'!$D$14="Constant Resistance + Current + Power")),D701,0)+IF(AND('Calculation Sheet'!$D$13="NO",OR('Calculation Sheet'!$D$14="Constant Current", 'Calculation Sheet'!$D$14="Constant Resistance + Current",'Calculation Sheet'!$D$14="Constant Current + Power", 'Calculation Sheet'!$D$14="Constant Resistance + Current + Power")),E701,0)+IF(AND('Calculation Sheet'!$D$13="NO",OR('Calculation Sheet'!$D$14="Constant Power", 'Calculation Sheet'!$D$14="Constant Resistance + Power",'Calculation Sheet'!$D$14="Constant Current + Power", 'Calculation Sheet'!$D$14="Constant Resistance + Current + Power")),F701,0)</f>
        <v>11.64</v>
      </c>
      <c r="H701" s="34">
        <f>ROUND((12*'Calculation Sheet'!$D$24/(SQRT('SOA Verification'!B701*10^-3))),2)</f>
        <v>43.85</v>
      </c>
      <c r="I701" s="34">
        <f t="shared" si="20"/>
        <v>74.899999999999693</v>
      </c>
      <c r="K701" s="34">
        <f t="shared" si="21"/>
        <v>74.899999999999693</v>
      </c>
    </row>
    <row r="702" spans="2:11" x14ac:dyDescent="0.25">
      <c r="B702" s="34">
        <v>74.999999999999702</v>
      </c>
      <c r="C702" s="35">
        <f>ROUNDUP(('Calculation Sheet'!$D$9)^2*('Calculation Sheet'!$D$10*10^-6)/(2*10^-3*B702),2)</f>
        <v>11.62</v>
      </c>
      <c r="D70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02" s="34">
        <f>ROUNDUP(('Calculation Sheet'!$D$9*'Calculation Sheet'!$D$17*(0.5-('Calculation Sheet'!$D$18/'Calculation Sheet'!$D$9)+(0.5*(('Calculation Sheet'!$D$18^2)/('Calculation Sheet'!$D$9^2))))),2)</f>
        <v>1.84</v>
      </c>
      <c r="F702" s="34">
        <f>ROUNDUP(('Calculation Sheet'!$D$19*(LN('Calculation Sheet'!$D$9/'Calculation Sheet'!$D$20)-1+('Calculation Sheet'!$D$20/'Calculation Sheet'!$D$9))),2)</f>
        <v>3.53</v>
      </c>
      <c r="G702" s="36">
        <f>C702+IF(AND('Calculation Sheet'!$D$13="NO",OR('Calculation Sheet'!$D$14="Constant Resistance", 'Calculation Sheet'!$D$14="Constant Resistance + Current",'Calculation Sheet'!$D$14="Constant Resistance + Power", 'Calculation Sheet'!$D$14="Constant Resistance + Current + Power")),D702,0)+IF(AND('Calculation Sheet'!$D$13="NO",OR('Calculation Sheet'!$D$14="Constant Current", 'Calculation Sheet'!$D$14="Constant Resistance + Current",'Calculation Sheet'!$D$14="Constant Current + Power", 'Calculation Sheet'!$D$14="Constant Resistance + Current + Power")),E702,0)+IF(AND('Calculation Sheet'!$D$13="NO",OR('Calculation Sheet'!$D$14="Constant Power", 'Calculation Sheet'!$D$14="Constant Resistance + Power",'Calculation Sheet'!$D$14="Constant Current + Power", 'Calculation Sheet'!$D$14="Constant Resistance + Current + Power")),F702,0)</f>
        <v>11.62</v>
      </c>
      <c r="H702" s="34">
        <f>ROUND((12*'Calculation Sheet'!$D$24/(SQRT('SOA Verification'!B702*10^-3))),2)</f>
        <v>43.82</v>
      </c>
      <c r="I702" s="34">
        <f t="shared" si="20"/>
        <v>74.999999999999702</v>
      </c>
      <c r="K702" s="34">
        <f t="shared" si="21"/>
        <v>74.999999999999702</v>
      </c>
    </row>
    <row r="703" spans="2:11" x14ac:dyDescent="0.25">
      <c r="B703" s="34">
        <v>75.099999999999795</v>
      </c>
      <c r="C703" s="35">
        <f>ROUNDUP(('Calculation Sheet'!$D$9)^2*('Calculation Sheet'!$D$10*10^-6)/(2*10^-3*B703),2)</f>
        <v>11.61</v>
      </c>
      <c r="D70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03" s="34">
        <f>ROUNDUP(('Calculation Sheet'!$D$9*'Calculation Sheet'!$D$17*(0.5-('Calculation Sheet'!$D$18/'Calculation Sheet'!$D$9)+(0.5*(('Calculation Sheet'!$D$18^2)/('Calculation Sheet'!$D$9^2))))),2)</f>
        <v>1.84</v>
      </c>
      <c r="F703" s="34">
        <f>ROUNDUP(('Calculation Sheet'!$D$19*(LN('Calculation Sheet'!$D$9/'Calculation Sheet'!$D$20)-1+('Calculation Sheet'!$D$20/'Calculation Sheet'!$D$9))),2)</f>
        <v>3.53</v>
      </c>
      <c r="G703" s="36">
        <f>C703+IF(AND('Calculation Sheet'!$D$13="NO",OR('Calculation Sheet'!$D$14="Constant Resistance", 'Calculation Sheet'!$D$14="Constant Resistance + Current",'Calculation Sheet'!$D$14="Constant Resistance + Power", 'Calculation Sheet'!$D$14="Constant Resistance + Current + Power")),D703,0)+IF(AND('Calculation Sheet'!$D$13="NO",OR('Calculation Sheet'!$D$14="Constant Current", 'Calculation Sheet'!$D$14="Constant Resistance + Current",'Calculation Sheet'!$D$14="Constant Current + Power", 'Calculation Sheet'!$D$14="Constant Resistance + Current + Power")),E703,0)+IF(AND('Calculation Sheet'!$D$13="NO",OR('Calculation Sheet'!$D$14="Constant Power", 'Calculation Sheet'!$D$14="Constant Resistance + Power",'Calculation Sheet'!$D$14="Constant Current + Power", 'Calculation Sheet'!$D$14="Constant Resistance + Current + Power")),F703,0)</f>
        <v>11.61</v>
      </c>
      <c r="H703" s="34">
        <f>ROUND((12*'Calculation Sheet'!$D$24/(SQRT('SOA Verification'!B703*10^-3))),2)</f>
        <v>43.79</v>
      </c>
      <c r="I703" s="34">
        <f t="shared" si="20"/>
        <v>75.099999999999795</v>
      </c>
      <c r="K703" s="34">
        <f t="shared" si="21"/>
        <v>75.099999999999795</v>
      </c>
    </row>
    <row r="704" spans="2:11" x14ac:dyDescent="0.25">
      <c r="B704" s="34">
        <v>75.199999999999704</v>
      </c>
      <c r="C704" s="35">
        <f>ROUNDUP(('Calculation Sheet'!$D$9)^2*('Calculation Sheet'!$D$10*10^-6)/(2*10^-3*B704),2)</f>
        <v>11.59</v>
      </c>
      <c r="D70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04" s="34">
        <f>ROUNDUP(('Calculation Sheet'!$D$9*'Calculation Sheet'!$D$17*(0.5-('Calculation Sheet'!$D$18/'Calculation Sheet'!$D$9)+(0.5*(('Calculation Sheet'!$D$18^2)/('Calculation Sheet'!$D$9^2))))),2)</f>
        <v>1.84</v>
      </c>
      <c r="F704" s="34">
        <f>ROUNDUP(('Calculation Sheet'!$D$19*(LN('Calculation Sheet'!$D$9/'Calculation Sheet'!$D$20)-1+('Calculation Sheet'!$D$20/'Calculation Sheet'!$D$9))),2)</f>
        <v>3.53</v>
      </c>
      <c r="G704" s="36">
        <f>C704+IF(AND('Calculation Sheet'!$D$13="NO",OR('Calculation Sheet'!$D$14="Constant Resistance", 'Calculation Sheet'!$D$14="Constant Resistance + Current",'Calculation Sheet'!$D$14="Constant Resistance + Power", 'Calculation Sheet'!$D$14="Constant Resistance + Current + Power")),D704,0)+IF(AND('Calculation Sheet'!$D$13="NO",OR('Calculation Sheet'!$D$14="Constant Current", 'Calculation Sheet'!$D$14="Constant Resistance + Current",'Calculation Sheet'!$D$14="Constant Current + Power", 'Calculation Sheet'!$D$14="Constant Resistance + Current + Power")),E704,0)+IF(AND('Calculation Sheet'!$D$13="NO",OR('Calculation Sheet'!$D$14="Constant Power", 'Calculation Sheet'!$D$14="Constant Resistance + Power",'Calculation Sheet'!$D$14="Constant Current + Power", 'Calculation Sheet'!$D$14="Constant Resistance + Current + Power")),F704,0)</f>
        <v>11.59</v>
      </c>
      <c r="H704" s="34">
        <f>ROUND((12*'Calculation Sheet'!$D$24/(SQRT('SOA Verification'!B704*10^-3))),2)</f>
        <v>43.76</v>
      </c>
      <c r="I704" s="34">
        <f t="shared" si="20"/>
        <v>75.199999999999704</v>
      </c>
      <c r="K704" s="34">
        <f t="shared" si="21"/>
        <v>75.199999999999704</v>
      </c>
    </row>
    <row r="705" spans="2:11" x14ac:dyDescent="0.25">
      <c r="B705" s="34">
        <v>75.299999999999798</v>
      </c>
      <c r="C705" s="35">
        <f>ROUNDUP(('Calculation Sheet'!$D$9)^2*('Calculation Sheet'!$D$10*10^-6)/(2*10^-3*B705),2)</f>
        <v>11.57</v>
      </c>
      <c r="D70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05" s="34">
        <f>ROUNDUP(('Calculation Sheet'!$D$9*'Calculation Sheet'!$D$17*(0.5-('Calculation Sheet'!$D$18/'Calculation Sheet'!$D$9)+(0.5*(('Calculation Sheet'!$D$18^2)/('Calculation Sheet'!$D$9^2))))),2)</f>
        <v>1.84</v>
      </c>
      <c r="F705" s="34">
        <f>ROUNDUP(('Calculation Sheet'!$D$19*(LN('Calculation Sheet'!$D$9/'Calculation Sheet'!$D$20)-1+('Calculation Sheet'!$D$20/'Calculation Sheet'!$D$9))),2)</f>
        <v>3.53</v>
      </c>
      <c r="G705" s="36">
        <f>C705+IF(AND('Calculation Sheet'!$D$13="NO",OR('Calculation Sheet'!$D$14="Constant Resistance", 'Calculation Sheet'!$D$14="Constant Resistance + Current",'Calculation Sheet'!$D$14="Constant Resistance + Power", 'Calculation Sheet'!$D$14="Constant Resistance + Current + Power")),D705,0)+IF(AND('Calculation Sheet'!$D$13="NO",OR('Calculation Sheet'!$D$14="Constant Current", 'Calculation Sheet'!$D$14="Constant Resistance + Current",'Calculation Sheet'!$D$14="Constant Current + Power", 'Calculation Sheet'!$D$14="Constant Resistance + Current + Power")),E705,0)+IF(AND('Calculation Sheet'!$D$13="NO",OR('Calculation Sheet'!$D$14="Constant Power", 'Calculation Sheet'!$D$14="Constant Resistance + Power",'Calculation Sheet'!$D$14="Constant Current + Power", 'Calculation Sheet'!$D$14="Constant Resistance + Current + Power")),F705,0)</f>
        <v>11.57</v>
      </c>
      <c r="H705" s="34">
        <f>ROUND((12*'Calculation Sheet'!$D$24/(SQRT('SOA Verification'!B705*10^-3))),2)</f>
        <v>43.73</v>
      </c>
      <c r="I705" s="34">
        <f t="shared" si="20"/>
        <v>75.299999999999798</v>
      </c>
      <c r="K705" s="34">
        <f t="shared" si="21"/>
        <v>75.299999999999798</v>
      </c>
    </row>
    <row r="706" spans="2:11" x14ac:dyDescent="0.25">
      <c r="B706" s="34">
        <v>75.399999999999693</v>
      </c>
      <c r="C706" s="35">
        <f>ROUNDUP(('Calculation Sheet'!$D$9)^2*('Calculation Sheet'!$D$10*10^-6)/(2*10^-3*B706),2)</f>
        <v>11.56</v>
      </c>
      <c r="D70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06" s="34">
        <f>ROUNDUP(('Calculation Sheet'!$D$9*'Calculation Sheet'!$D$17*(0.5-('Calculation Sheet'!$D$18/'Calculation Sheet'!$D$9)+(0.5*(('Calculation Sheet'!$D$18^2)/('Calculation Sheet'!$D$9^2))))),2)</f>
        <v>1.84</v>
      </c>
      <c r="F706" s="34">
        <f>ROUNDUP(('Calculation Sheet'!$D$19*(LN('Calculation Sheet'!$D$9/'Calculation Sheet'!$D$20)-1+('Calculation Sheet'!$D$20/'Calculation Sheet'!$D$9))),2)</f>
        <v>3.53</v>
      </c>
      <c r="G706" s="36">
        <f>C706+IF(AND('Calculation Sheet'!$D$13="NO",OR('Calculation Sheet'!$D$14="Constant Resistance", 'Calculation Sheet'!$D$14="Constant Resistance + Current",'Calculation Sheet'!$D$14="Constant Resistance + Power", 'Calculation Sheet'!$D$14="Constant Resistance + Current + Power")),D706,0)+IF(AND('Calculation Sheet'!$D$13="NO",OR('Calculation Sheet'!$D$14="Constant Current", 'Calculation Sheet'!$D$14="Constant Resistance + Current",'Calculation Sheet'!$D$14="Constant Current + Power", 'Calculation Sheet'!$D$14="Constant Resistance + Current + Power")),E706,0)+IF(AND('Calculation Sheet'!$D$13="NO",OR('Calculation Sheet'!$D$14="Constant Power", 'Calculation Sheet'!$D$14="Constant Resistance + Power",'Calculation Sheet'!$D$14="Constant Current + Power", 'Calculation Sheet'!$D$14="Constant Resistance + Current + Power")),F706,0)</f>
        <v>11.56</v>
      </c>
      <c r="H706" s="34">
        <f>ROUND((12*'Calculation Sheet'!$D$24/(SQRT('SOA Verification'!B706*10^-3))),2)</f>
        <v>43.7</v>
      </c>
      <c r="I706" s="34">
        <f t="shared" si="20"/>
        <v>75.399999999999693</v>
      </c>
      <c r="K706" s="34">
        <f t="shared" si="21"/>
        <v>75.399999999999693</v>
      </c>
    </row>
    <row r="707" spans="2:11" x14ac:dyDescent="0.25">
      <c r="B707" s="34">
        <v>75.499999999999702</v>
      </c>
      <c r="C707" s="35">
        <f>ROUNDUP(('Calculation Sheet'!$D$9)^2*('Calculation Sheet'!$D$10*10^-6)/(2*10^-3*B707),2)</f>
        <v>11.54</v>
      </c>
      <c r="D70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07" s="34">
        <f>ROUNDUP(('Calculation Sheet'!$D$9*'Calculation Sheet'!$D$17*(0.5-('Calculation Sheet'!$D$18/'Calculation Sheet'!$D$9)+(0.5*(('Calculation Sheet'!$D$18^2)/('Calculation Sheet'!$D$9^2))))),2)</f>
        <v>1.84</v>
      </c>
      <c r="F707" s="34">
        <f>ROUNDUP(('Calculation Sheet'!$D$19*(LN('Calculation Sheet'!$D$9/'Calculation Sheet'!$D$20)-1+('Calculation Sheet'!$D$20/'Calculation Sheet'!$D$9))),2)</f>
        <v>3.53</v>
      </c>
      <c r="G707" s="36">
        <f>C707+IF(AND('Calculation Sheet'!$D$13="NO",OR('Calculation Sheet'!$D$14="Constant Resistance", 'Calculation Sheet'!$D$14="Constant Resistance + Current",'Calculation Sheet'!$D$14="Constant Resistance + Power", 'Calculation Sheet'!$D$14="Constant Resistance + Current + Power")),D707,0)+IF(AND('Calculation Sheet'!$D$13="NO",OR('Calculation Sheet'!$D$14="Constant Current", 'Calculation Sheet'!$D$14="Constant Resistance + Current",'Calculation Sheet'!$D$14="Constant Current + Power", 'Calculation Sheet'!$D$14="Constant Resistance + Current + Power")),E707,0)+IF(AND('Calculation Sheet'!$D$13="NO",OR('Calculation Sheet'!$D$14="Constant Power", 'Calculation Sheet'!$D$14="Constant Resistance + Power",'Calculation Sheet'!$D$14="Constant Current + Power", 'Calculation Sheet'!$D$14="Constant Resistance + Current + Power")),F707,0)</f>
        <v>11.54</v>
      </c>
      <c r="H707" s="34">
        <f>ROUND((12*'Calculation Sheet'!$D$24/(SQRT('SOA Verification'!B707*10^-3))),2)</f>
        <v>43.67</v>
      </c>
      <c r="I707" s="34">
        <f t="shared" ref="I707:I770" si="22">IF(G707&lt;H707,B707,5)</f>
        <v>75.499999999999702</v>
      </c>
      <c r="K707" s="34">
        <f t="shared" ref="K707:K770" si="23">IF(H707&gt;G707,B707,120)</f>
        <v>75.499999999999702</v>
      </c>
    </row>
    <row r="708" spans="2:11" x14ac:dyDescent="0.25">
      <c r="B708" s="34">
        <v>75.599999999999795</v>
      </c>
      <c r="C708" s="35">
        <f>ROUNDUP(('Calculation Sheet'!$D$9)^2*('Calculation Sheet'!$D$10*10^-6)/(2*10^-3*B708),2)</f>
        <v>11.53</v>
      </c>
      <c r="D70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08" s="34">
        <f>ROUNDUP(('Calculation Sheet'!$D$9*'Calculation Sheet'!$D$17*(0.5-('Calculation Sheet'!$D$18/'Calculation Sheet'!$D$9)+(0.5*(('Calculation Sheet'!$D$18^2)/('Calculation Sheet'!$D$9^2))))),2)</f>
        <v>1.84</v>
      </c>
      <c r="F708" s="34">
        <f>ROUNDUP(('Calculation Sheet'!$D$19*(LN('Calculation Sheet'!$D$9/'Calculation Sheet'!$D$20)-1+('Calculation Sheet'!$D$20/'Calculation Sheet'!$D$9))),2)</f>
        <v>3.53</v>
      </c>
      <c r="G708" s="36">
        <f>C708+IF(AND('Calculation Sheet'!$D$13="NO",OR('Calculation Sheet'!$D$14="Constant Resistance", 'Calculation Sheet'!$D$14="Constant Resistance + Current",'Calculation Sheet'!$D$14="Constant Resistance + Power", 'Calculation Sheet'!$D$14="Constant Resistance + Current + Power")),D708,0)+IF(AND('Calculation Sheet'!$D$13="NO",OR('Calculation Sheet'!$D$14="Constant Current", 'Calculation Sheet'!$D$14="Constant Resistance + Current",'Calculation Sheet'!$D$14="Constant Current + Power", 'Calculation Sheet'!$D$14="Constant Resistance + Current + Power")),E708,0)+IF(AND('Calculation Sheet'!$D$13="NO",OR('Calculation Sheet'!$D$14="Constant Power", 'Calculation Sheet'!$D$14="Constant Resistance + Power",'Calculation Sheet'!$D$14="Constant Current + Power", 'Calculation Sheet'!$D$14="Constant Resistance + Current + Power")),F708,0)</f>
        <v>11.53</v>
      </c>
      <c r="H708" s="34">
        <f>ROUND((12*'Calculation Sheet'!$D$24/(SQRT('SOA Verification'!B708*10^-3))),2)</f>
        <v>43.64</v>
      </c>
      <c r="I708" s="34">
        <f t="shared" si="22"/>
        <v>75.599999999999795</v>
      </c>
      <c r="K708" s="34">
        <f t="shared" si="23"/>
        <v>75.599999999999795</v>
      </c>
    </row>
    <row r="709" spans="2:11" x14ac:dyDescent="0.25">
      <c r="B709" s="34">
        <v>75.699999999999704</v>
      </c>
      <c r="C709" s="35">
        <f>ROUNDUP(('Calculation Sheet'!$D$9)^2*('Calculation Sheet'!$D$10*10^-6)/(2*10^-3*B709),2)</f>
        <v>11.51</v>
      </c>
      <c r="D70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09" s="34">
        <f>ROUNDUP(('Calculation Sheet'!$D$9*'Calculation Sheet'!$D$17*(0.5-('Calculation Sheet'!$D$18/'Calculation Sheet'!$D$9)+(0.5*(('Calculation Sheet'!$D$18^2)/('Calculation Sheet'!$D$9^2))))),2)</f>
        <v>1.84</v>
      </c>
      <c r="F709" s="34">
        <f>ROUNDUP(('Calculation Sheet'!$D$19*(LN('Calculation Sheet'!$D$9/'Calculation Sheet'!$D$20)-1+('Calculation Sheet'!$D$20/'Calculation Sheet'!$D$9))),2)</f>
        <v>3.53</v>
      </c>
      <c r="G709" s="36">
        <f>C709+IF(AND('Calculation Sheet'!$D$13="NO",OR('Calculation Sheet'!$D$14="Constant Resistance", 'Calculation Sheet'!$D$14="Constant Resistance + Current",'Calculation Sheet'!$D$14="Constant Resistance + Power", 'Calculation Sheet'!$D$14="Constant Resistance + Current + Power")),D709,0)+IF(AND('Calculation Sheet'!$D$13="NO",OR('Calculation Sheet'!$D$14="Constant Current", 'Calculation Sheet'!$D$14="Constant Resistance + Current",'Calculation Sheet'!$D$14="Constant Current + Power", 'Calculation Sheet'!$D$14="Constant Resistance + Current + Power")),E709,0)+IF(AND('Calculation Sheet'!$D$13="NO",OR('Calculation Sheet'!$D$14="Constant Power", 'Calculation Sheet'!$D$14="Constant Resistance + Power",'Calculation Sheet'!$D$14="Constant Current + Power", 'Calculation Sheet'!$D$14="Constant Resistance + Current + Power")),F709,0)</f>
        <v>11.51</v>
      </c>
      <c r="H709" s="34">
        <f>ROUND((12*'Calculation Sheet'!$D$24/(SQRT('SOA Verification'!B709*10^-3))),2)</f>
        <v>43.61</v>
      </c>
      <c r="I709" s="34">
        <f t="shared" si="22"/>
        <v>75.699999999999704</v>
      </c>
      <c r="K709" s="34">
        <f t="shared" si="23"/>
        <v>75.699999999999704</v>
      </c>
    </row>
    <row r="710" spans="2:11" x14ac:dyDescent="0.25">
      <c r="B710" s="34">
        <v>75.799999999999798</v>
      </c>
      <c r="C710" s="35">
        <f>ROUNDUP(('Calculation Sheet'!$D$9)^2*('Calculation Sheet'!$D$10*10^-6)/(2*10^-3*B710),2)</f>
        <v>11.5</v>
      </c>
      <c r="D71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10" s="34">
        <f>ROUNDUP(('Calculation Sheet'!$D$9*'Calculation Sheet'!$D$17*(0.5-('Calculation Sheet'!$D$18/'Calculation Sheet'!$D$9)+(0.5*(('Calculation Sheet'!$D$18^2)/('Calculation Sheet'!$D$9^2))))),2)</f>
        <v>1.84</v>
      </c>
      <c r="F710" s="34">
        <f>ROUNDUP(('Calculation Sheet'!$D$19*(LN('Calculation Sheet'!$D$9/'Calculation Sheet'!$D$20)-1+('Calculation Sheet'!$D$20/'Calculation Sheet'!$D$9))),2)</f>
        <v>3.53</v>
      </c>
      <c r="G710" s="36">
        <f>C710+IF(AND('Calculation Sheet'!$D$13="NO",OR('Calculation Sheet'!$D$14="Constant Resistance", 'Calculation Sheet'!$D$14="Constant Resistance + Current",'Calculation Sheet'!$D$14="Constant Resistance + Power", 'Calculation Sheet'!$D$14="Constant Resistance + Current + Power")),D710,0)+IF(AND('Calculation Sheet'!$D$13="NO",OR('Calculation Sheet'!$D$14="Constant Current", 'Calculation Sheet'!$D$14="Constant Resistance + Current",'Calculation Sheet'!$D$14="Constant Current + Power", 'Calculation Sheet'!$D$14="Constant Resistance + Current + Power")),E710,0)+IF(AND('Calculation Sheet'!$D$13="NO",OR('Calculation Sheet'!$D$14="Constant Power", 'Calculation Sheet'!$D$14="Constant Resistance + Power",'Calculation Sheet'!$D$14="Constant Current + Power", 'Calculation Sheet'!$D$14="Constant Resistance + Current + Power")),F710,0)</f>
        <v>11.5</v>
      </c>
      <c r="H710" s="34">
        <f>ROUND((12*'Calculation Sheet'!$D$24/(SQRT('SOA Verification'!B710*10^-3))),2)</f>
        <v>43.59</v>
      </c>
      <c r="I710" s="34">
        <f t="shared" si="22"/>
        <v>75.799999999999798</v>
      </c>
      <c r="K710" s="34">
        <f t="shared" si="23"/>
        <v>75.799999999999798</v>
      </c>
    </row>
    <row r="711" spans="2:11" x14ac:dyDescent="0.25">
      <c r="B711" s="34">
        <v>75.899999999999693</v>
      </c>
      <c r="C711" s="35">
        <f>ROUNDUP(('Calculation Sheet'!$D$9)^2*('Calculation Sheet'!$D$10*10^-6)/(2*10^-3*B711),2)</f>
        <v>11.48</v>
      </c>
      <c r="D71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11" s="34">
        <f>ROUNDUP(('Calculation Sheet'!$D$9*'Calculation Sheet'!$D$17*(0.5-('Calculation Sheet'!$D$18/'Calculation Sheet'!$D$9)+(0.5*(('Calculation Sheet'!$D$18^2)/('Calculation Sheet'!$D$9^2))))),2)</f>
        <v>1.84</v>
      </c>
      <c r="F711" s="34">
        <f>ROUNDUP(('Calculation Sheet'!$D$19*(LN('Calculation Sheet'!$D$9/'Calculation Sheet'!$D$20)-1+('Calculation Sheet'!$D$20/'Calculation Sheet'!$D$9))),2)</f>
        <v>3.53</v>
      </c>
      <c r="G711" s="36">
        <f>C711+IF(AND('Calculation Sheet'!$D$13="NO",OR('Calculation Sheet'!$D$14="Constant Resistance", 'Calculation Sheet'!$D$14="Constant Resistance + Current",'Calculation Sheet'!$D$14="Constant Resistance + Power", 'Calculation Sheet'!$D$14="Constant Resistance + Current + Power")),D711,0)+IF(AND('Calculation Sheet'!$D$13="NO",OR('Calculation Sheet'!$D$14="Constant Current", 'Calculation Sheet'!$D$14="Constant Resistance + Current",'Calculation Sheet'!$D$14="Constant Current + Power", 'Calculation Sheet'!$D$14="Constant Resistance + Current + Power")),E711,0)+IF(AND('Calculation Sheet'!$D$13="NO",OR('Calculation Sheet'!$D$14="Constant Power", 'Calculation Sheet'!$D$14="Constant Resistance + Power",'Calculation Sheet'!$D$14="Constant Current + Power", 'Calculation Sheet'!$D$14="Constant Resistance + Current + Power")),F711,0)</f>
        <v>11.48</v>
      </c>
      <c r="H711" s="34">
        <f>ROUND((12*'Calculation Sheet'!$D$24/(SQRT('SOA Verification'!B711*10^-3))),2)</f>
        <v>43.56</v>
      </c>
      <c r="I711" s="34">
        <f t="shared" si="22"/>
        <v>75.899999999999693</v>
      </c>
      <c r="K711" s="34">
        <f t="shared" si="23"/>
        <v>75.899999999999693</v>
      </c>
    </row>
    <row r="712" spans="2:11" x14ac:dyDescent="0.25">
      <c r="B712" s="34">
        <v>75.999999999999702</v>
      </c>
      <c r="C712" s="35">
        <f>ROUNDUP(('Calculation Sheet'!$D$9)^2*('Calculation Sheet'!$D$10*10^-6)/(2*10^-3*B712),2)</f>
        <v>11.47</v>
      </c>
      <c r="D71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12" s="34">
        <f>ROUNDUP(('Calculation Sheet'!$D$9*'Calculation Sheet'!$D$17*(0.5-('Calculation Sheet'!$D$18/'Calculation Sheet'!$D$9)+(0.5*(('Calculation Sheet'!$D$18^2)/('Calculation Sheet'!$D$9^2))))),2)</f>
        <v>1.84</v>
      </c>
      <c r="F712" s="34">
        <f>ROUNDUP(('Calculation Sheet'!$D$19*(LN('Calculation Sheet'!$D$9/'Calculation Sheet'!$D$20)-1+('Calculation Sheet'!$D$20/'Calculation Sheet'!$D$9))),2)</f>
        <v>3.53</v>
      </c>
      <c r="G712" s="36">
        <f>C712+IF(AND('Calculation Sheet'!$D$13="NO",OR('Calculation Sheet'!$D$14="Constant Resistance", 'Calculation Sheet'!$D$14="Constant Resistance + Current",'Calculation Sheet'!$D$14="Constant Resistance + Power", 'Calculation Sheet'!$D$14="Constant Resistance + Current + Power")),D712,0)+IF(AND('Calculation Sheet'!$D$13="NO",OR('Calculation Sheet'!$D$14="Constant Current", 'Calculation Sheet'!$D$14="Constant Resistance + Current",'Calculation Sheet'!$D$14="Constant Current + Power", 'Calculation Sheet'!$D$14="Constant Resistance + Current + Power")),E712,0)+IF(AND('Calculation Sheet'!$D$13="NO",OR('Calculation Sheet'!$D$14="Constant Power", 'Calculation Sheet'!$D$14="Constant Resistance + Power",'Calculation Sheet'!$D$14="Constant Current + Power", 'Calculation Sheet'!$D$14="Constant Resistance + Current + Power")),F712,0)</f>
        <v>11.47</v>
      </c>
      <c r="H712" s="34">
        <f>ROUND((12*'Calculation Sheet'!$D$24/(SQRT('SOA Verification'!B712*10^-3))),2)</f>
        <v>43.53</v>
      </c>
      <c r="I712" s="34">
        <f t="shared" si="22"/>
        <v>75.999999999999702</v>
      </c>
      <c r="K712" s="34">
        <f t="shared" si="23"/>
        <v>75.999999999999702</v>
      </c>
    </row>
    <row r="713" spans="2:11" x14ac:dyDescent="0.25">
      <c r="B713" s="34">
        <v>76.099999999999795</v>
      </c>
      <c r="C713" s="35">
        <f>ROUNDUP(('Calculation Sheet'!$D$9)^2*('Calculation Sheet'!$D$10*10^-6)/(2*10^-3*B713),2)</f>
        <v>11.45</v>
      </c>
      <c r="D71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13" s="34">
        <f>ROUNDUP(('Calculation Sheet'!$D$9*'Calculation Sheet'!$D$17*(0.5-('Calculation Sheet'!$D$18/'Calculation Sheet'!$D$9)+(0.5*(('Calculation Sheet'!$D$18^2)/('Calculation Sheet'!$D$9^2))))),2)</f>
        <v>1.84</v>
      </c>
      <c r="F713" s="34">
        <f>ROUNDUP(('Calculation Sheet'!$D$19*(LN('Calculation Sheet'!$D$9/'Calculation Sheet'!$D$20)-1+('Calculation Sheet'!$D$20/'Calculation Sheet'!$D$9))),2)</f>
        <v>3.53</v>
      </c>
      <c r="G713" s="36">
        <f>C713+IF(AND('Calculation Sheet'!$D$13="NO",OR('Calculation Sheet'!$D$14="Constant Resistance", 'Calculation Sheet'!$D$14="Constant Resistance + Current",'Calculation Sheet'!$D$14="Constant Resistance + Power", 'Calculation Sheet'!$D$14="Constant Resistance + Current + Power")),D713,0)+IF(AND('Calculation Sheet'!$D$13="NO",OR('Calculation Sheet'!$D$14="Constant Current", 'Calculation Sheet'!$D$14="Constant Resistance + Current",'Calculation Sheet'!$D$14="Constant Current + Power", 'Calculation Sheet'!$D$14="Constant Resistance + Current + Power")),E713,0)+IF(AND('Calculation Sheet'!$D$13="NO",OR('Calculation Sheet'!$D$14="Constant Power", 'Calculation Sheet'!$D$14="Constant Resistance + Power",'Calculation Sheet'!$D$14="Constant Current + Power", 'Calculation Sheet'!$D$14="Constant Resistance + Current + Power")),F713,0)</f>
        <v>11.45</v>
      </c>
      <c r="H713" s="34">
        <f>ROUND((12*'Calculation Sheet'!$D$24/(SQRT('SOA Verification'!B713*10^-3))),2)</f>
        <v>43.5</v>
      </c>
      <c r="I713" s="34">
        <f t="shared" si="22"/>
        <v>76.099999999999795</v>
      </c>
      <c r="K713" s="34">
        <f t="shared" si="23"/>
        <v>76.099999999999795</v>
      </c>
    </row>
    <row r="714" spans="2:11" x14ac:dyDescent="0.25">
      <c r="B714" s="34">
        <v>76.199999999999704</v>
      </c>
      <c r="C714" s="35">
        <f>ROUNDUP(('Calculation Sheet'!$D$9)^2*('Calculation Sheet'!$D$10*10^-6)/(2*10^-3*B714),2)</f>
        <v>11.44</v>
      </c>
      <c r="D71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14" s="34">
        <f>ROUNDUP(('Calculation Sheet'!$D$9*'Calculation Sheet'!$D$17*(0.5-('Calculation Sheet'!$D$18/'Calculation Sheet'!$D$9)+(0.5*(('Calculation Sheet'!$D$18^2)/('Calculation Sheet'!$D$9^2))))),2)</f>
        <v>1.84</v>
      </c>
      <c r="F714" s="34">
        <f>ROUNDUP(('Calculation Sheet'!$D$19*(LN('Calculation Sheet'!$D$9/'Calculation Sheet'!$D$20)-1+('Calculation Sheet'!$D$20/'Calculation Sheet'!$D$9))),2)</f>
        <v>3.53</v>
      </c>
      <c r="G714" s="36">
        <f>C714+IF(AND('Calculation Sheet'!$D$13="NO",OR('Calculation Sheet'!$D$14="Constant Resistance", 'Calculation Sheet'!$D$14="Constant Resistance + Current",'Calculation Sheet'!$D$14="Constant Resistance + Power", 'Calculation Sheet'!$D$14="Constant Resistance + Current + Power")),D714,0)+IF(AND('Calculation Sheet'!$D$13="NO",OR('Calculation Sheet'!$D$14="Constant Current", 'Calculation Sheet'!$D$14="Constant Resistance + Current",'Calculation Sheet'!$D$14="Constant Current + Power", 'Calculation Sheet'!$D$14="Constant Resistance + Current + Power")),E714,0)+IF(AND('Calculation Sheet'!$D$13="NO",OR('Calculation Sheet'!$D$14="Constant Power", 'Calculation Sheet'!$D$14="Constant Resistance + Power",'Calculation Sheet'!$D$14="Constant Current + Power", 'Calculation Sheet'!$D$14="Constant Resistance + Current + Power")),F714,0)</f>
        <v>11.44</v>
      </c>
      <c r="H714" s="34">
        <f>ROUND((12*'Calculation Sheet'!$D$24/(SQRT('SOA Verification'!B714*10^-3))),2)</f>
        <v>43.47</v>
      </c>
      <c r="I714" s="34">
        <f t="shared" si="22"/>
        <v>76.199999999999704</v>
      </c>
      <c r="K714" s="34">
        <f t="shared" si="23"/>
        <v>76.199999999999704</v>
      </c>
    </row>
    <row r="715" spans="2:11" x14ac:dyDescent="0.25">
      <c r="B715" s="34">
        <v>76.299999999999699</v>
      </c>
      <c r="C715" s="35">
        <f>ROUNDUP(('Calculation Sheet'!$D$9)^2*('Calculation Sheet'!$D$10*10^-6)/(2*10^-3*B715),2)</f>
        <v>11.42</v>
      </c>
      <c r="D71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15" s="34">
        <f>ROUNDUP(('Calculation Sheet'!$D$9*'Calculation Sheet'!$D$17*(0.5-('Calculation Sheet'!$D$18/'Calculation Sheet'!$D$9)+(0.5*(('Calculation Sheet'!$D$18^2)/('Calculation Sheet'!$D$9^2))))),2)</f>
        <v>1.84</v>
      </c>
      <c r="F715" s="34">
        <f>ROUNDUP(('Calculation Sheet'!$D$19*(LN('Calculation Sheet'!$D$9/'Calculation Sheet'!$D$20)-1+('Calculation Sheet'!$D$20/'Calculation Sheet'!$D$9))),2)</f>
        <v>3.53</v>
      </c>
      <c r="G715" s="36">
        <f>C715+IF(AND('Calculation Sheet'!$D$13="NO",OR('Calculation Sheet'!$D$14="Constant Resistance", 'Calculation Sheet'!$D$14="Constant Resistance + Current",'Calculation Sheet'!$D$14="Constant Resistance + Power", 'Calculation Sheet'!$D$14="Constant Resistance + Current + Power")),D715,0)+IF(AND('Calculation Sheet'!$D$13="NO",OR('Calculation Sheet'!$D$14="Constant Current", 'Calculation Sheet'!$D$14="Constant Resistance + Current",'Calculation Sheet'!$D$14="Constant Current + Power", 'Calculation Sheet'!$D$14="Constant Resistance + Current + Power")),E715,0)+IF(AND('Calculation Sheet'!$D$13="NO",OR('Calculation Sheet'!$D$14="Constant Power", 'Calculation Sheet'!$D$14="Constant Resistance + Power",'Calculation Sheet'!$D$14="Constant Current + Power", 'Calculation Sheet'!$D$14="Constant Resistance + Current + Power")),F715,0)</f>
        <v>11.42</v>
      </c>
      <c r="H715" s="34">
        <f>ROUND((12*'Calculation Sheet'!$D$24/(SQRT('SOA Verification'!B715*10^-3))),2)</f>
        <v>43.44</v>
      </c>
      <c r="I715" s="34">
        <f t="shared" si="22"/>
        <v>76.299999999999699</v>
      </c>
      <c r="K715" s="34">
        <f t="shared" si="23"/>
        <v>76.299999999999699</v>
      </c>
    </row>
    <row r="716" spans="2:11" x14ac:dyDescent="0.25">
      <c r="B716" s="34">
        <v>76.399999999999693</v>
      </c>
      <c r="C716" s="35">
        <f>ROUNDUP(('Calculation Sheet'!$D$9)^2*('Calculation Sheet'!$D$10*10^-6)/(2*10^-3*B716),2)</f>
        <v>11.41</v>
      </c>
      <c r="D71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16" s="34">
        <f>ROUNDUP(('Calculation Sheet'!$D$9*'Calculation Sheet'!$D$17*(0.5-('Calculation Sheet'!$D$18/'Calculation Sheet'!$D$9)+(0.5*(('Calculation Sheet'!$D$18^2)/('Calculation Sheet'!$D$9^2))))),2)</f>
        <v>1.84</v>
      </c>
      <c r="F716" s="34">
        <f>ROUNDUP(('Calculation Sheet'!$D$19*(LN('Calculation Sheet'!$D$9/'Calculation Sheet'!$D$20)-1+('Calculation Sheet'!$D$20/'Calculation Sheet'!$D$9))),2)</f>
        <v>3.53</v>
      </c>
      <c r="G716" s="36">
        <f>C716+IF(AND('Calculation Sheet'!$D$13="NO",OR('Calculation Sheet'!$D$14="Constant Resistance", 'Calculation Sheet'!$D$14="Constant Resistance + Current",'Calculation Sheet'!$D$14="Constant Resistance + Power", 'Calculation Sheet'!$D$14="Constant Resistance + Current + Power")),D716,0)+IF(AND('Calculation Sheet'!$D$13="NO",OR('Calculation Sheet'!$D$14="Constant Current", 'Calculation Sheet'!$D$14="Constant Resistance + Current",'Calculation Sheet'!$D$14="Constant Current + Power", 'Calculation Sheet'!$D$14="Constant Resistance + Current + Power")),E716,0)+IF(AND('Calculation Sheet'!$D$13="NO",OR('Calculation Sheet'!$D$14="Constant Power", 'Calculation Sheet'!$D$14="Constant Resistance + Power",'Calculation Sheet'!$D$14="Constant Current + Power", 'Calculation Sheet'!$D$14="Constant Resistance + Current + Power")),F716,0)</f>
        <v>11.41</v>
      </c>
      <c r="H716" s="34">
        <f>ROUND((12*'Calculation Sheet'!$D$24/(SQRT('SOA Verification'!B716*10^-3))),2)</f>
        <v>43.41</v>
      </c>
      <c r="I716" s="34">
        <f t="shared" si="22"/>
        <v>76.399999999999693</v>
      </c>
      <c r="K716" s="34">
        <f t="shared" si="23"/>
        <v>76.399999999999693</v>
      </c>
    </row>
    <row r="717" spans="2:11" x14ac:dyDescent="0.25">
      <c r="B717" s="34">
        <v>76.499999999999702</v>
      </c>
      <c r="C717" s="35">
        <f>ROUNDUP(('Calculation Sheet'!$D$9)^2*('Calculation Sheet'!$D$10*10^-6)/(2*10^-3*B717),2)</f>
        <v>11.39</v>
      </c>
      <c r="D71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17" s="34">
        <f>ROUNDUP(('Calculation Sheet'!$D$9*'Calculation Sheet'!$D$17*(0.5-('Calculation Sheet'!$D$18/'Calculation Sheet'!$D$9)+(0.5*(('Calculation Sheet'!$D$18^2)/('Calculation Sheet'!$D$9^2))))),2)</f>
        <v>1.84</v>
      </c>
      <c r="F717" s="34">
        <f>ROUNDUP(('Calculation Sheet'!$D$19*(LN('Calculation Sheet'!$D$9/'Calculation Sheet'!$D$20)-1+('Calculation Sheet'!$D$20/'Calculation Sheet'!$D$9))),2)</f>
        <v>3.53</v>
      </c>
      <c r="G717" s="36">
        <f>C717+IF(AND('Calculation Sheet'!$D$13="NO",OR('Calculation Sheet'!$D$14="Constant Resistance", 'Calculation Sheet'!$D$14="Constant Resistance + Current",'Calculation Sheet'!$D$14="Constant Resistance + Power", 'Calculation Sheet'!$D$14="Constant Resistance + Current + Power")),D717,0)+IF(AND('Calculation Sheet'!$D$13="NO",OR('Calculation Sheet'!$D$14="Constant Current", 'Calculation Sheet'!$D$14="Constant Resistance + Current",'Calculation Sheet'!$D$14="Constant Current + Power", 'Calculation Sheet'!$D$14="Constant Resistance + Current + Power")),E717,0)+IF(AND('Calculation Sheet'!$D$13="NO",OR('Calculation Sheet'!$D$14="Constant Power", 'Calculation Sheet'!$D$14="Constant Resistance + Power",'Calculation Sheet'!$D$14="Constant Current + Power", 'Calculation Sheet'!$D$14="Constant Resistance + Current + Power")),F717,0)</f>
        <v>11.39</v>
      </c>
      <c r="H717" s="34">
        <f>ROUND((12*'Calculation Sheet'!$D$24/(SQRT('SOA Verification'!B717*10^-3))),2)</f>
        <v>43.39</v>
      </c>
      <c r="I717" s="34">
        <f t="shared" si="22"/>
        <v>76.499999999999702</v>
      </c>
      <c r="K717" s="34">
        <f t="shared" si="23"/>
        <v>76.499999999999702</v>
      </c>
    </row>
    <row r="718" spans="2:11" x14ac:dyDescent="0.25">
      <c r="B718" s="34">
        <v>76.599999999999696</v>
      </c>
      <c r="C718" s="35">
        <f>ROUNDUP(('Calculation Sheet'!$D$9)^2*('Calculation Sheet'!$D$10*10^-6)/(2*10^-3*B718),2)</f>
        <v>11.379999999999999</v>
      </c>
      <c r="D71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18" s="34">
        <f>ROUNDUP(('Calculation Sheet'!$D$9*'Calculation Sheet'!$D$17*(0.5-('Calculation Sheet'!$D$18/'Calculation Sheet'!$D$9)+(0.5*(('Calculation Sheet'!$D$18^2)/('Calculation Sheet'!$D$9^2))))),2)</f>
        <v>1.84</v>
      </c>
      <c r="F718" s="34">
        <f>ROUNDUP(('Calculation Sheet'!$D$19*(LN('Calculation Sheet'!$D$9/'Calculation Sheet'!$D$20)-1+('Calculation Sheet'!$D$20/'Calculation Sheet'!$D$9))),2)</f>
        <v>3.53</v>
      </c>
      <c r="G718" s="36">
        <f>C718+IF(AND('Calculation Sheet'!$D$13="NO",OR('Calculation Sheet'!$D$14="Constant Resistance", 'Calculation Sheet'!$D$14="Constant Resistance + Current",'Calculation Sheet'!$D$14="Constant Resistance + Power", 'Calculation Sheet'!$D$14="Constant Resistance + Current + Power")),D718,0)+IF(AND('Calculation Sheet'!$D$13="NO",OR('Calculation Sheet'!$D$14="Constant Current", 'Calculation Sheet'!$D$14="Constant Resistance + Current",'Calculation Sheet'!$D$14="Constant Current + Power", 'Calculation Sheet'!$D$14="Constant Resistance + Current + Power")),E718,0)+IF(AND('Calculation Sheet'!$D$13="NO",OR('Calculation Sheet'!$D$14="Constant Power", 'Calculation Sheet'!$D$14="Constant Resistance + Power",'Calculation Sheet'!$D$14="Constant Current + Power", 'Calculation Sheet'!$D$14="Constant Resistance + Current + Power")),F718,0)</f>
        <v>11.379999999999999</v>
      </c>
      <c r="H718" s="34">
        <f>ROUND((12*'Calculation Sheet'!$D$24/(SQRT('SOA Verification'!B718*10^-3))),2)</f>
        <v>43.36</v>
      </c>
      <c r="I718" s="34">
        <f t="shared" si="22"/>
        <v>76.599999999999696</v>
      </c>
      <c r="K718" s="34">
        <f t="shared" si="23"/>
        <v>76.599999999999696</v>
      </c>
    </row>
    <row r="719" spans="2:11" x14ac:dyDescent="0.25">
      <c r="B719" s="34">
        <v>76.699999999999704</v>
      </c>
      <c r="C719" s="35">
        <f>ROUNDUP(('Calculation Sheet'!$D$9)^2*('Calculation Sheet'!$D$10*10^-6)/(2*10^-3*B719),2)</f>
        <v>11.36</v>
      </c>
      <c r="D71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19" s="34">
        <f>ROUNDUP(('Calculation Sheet'!$D$9*'Calculation Sheet'!$D$17*(0.5-('Calculation Sheet'!$D$18/'Calculation Sheet'!$D$9)+(0.5*(('Calculation Sheet'!$D$18^2)/('Calculation Sheet'!$D$9^2))))),2)</f>
        <v>1.84</v>
      </c>
      <c r="F719" s="34">
        <f>ROUNDUP(('Calculation Sheet'!$D$19*(LN('Calculation Sheet'!$D$9/'Calculation Sheet'!$D$20)-1+('Calculation Sheet'!$D$20/'Calculation Sheet'!$D$9))),2)</f>
        <v>3.53</v>
      </c>
      <c r="G719" s="36">
        <f>C719+IF(AND('Calculation Sheet'!$D$13="NO",OR('Calculation Sheet'!$D$14="Constant Resistance", 'Calculation Sheet'!$D$14="Constant Resistance + Current",'Calculation Sheet'!$D$14="Constant Resistance + Power", 'Calculation Sheet'!$D$14="Constant Resistance + Current + Power")),D719,0)+IF(AND('Calculation Sheet'!$D$13="NO",OR('Calculation Sheet'!$D$14="Constant Current", 'Calculation Sheet'!$D$14="Constant Resistance + Current",'Calculation Sheet'!$D$14="Constant Current + Power", 'Calculation Sheet'!$D$14="Constant Resistance + Current + Power")),E719,0)+IF(AND('Calculation Sheet'!$D$13="NO",OR('Calculation Sheet'!$D$14="Constant Power", 'Calculation Sheet'!$D$14="Constant Resistance + Power",'Calculation Sheet'!$D$14="Constant Current + Power", 'Calculation Sheet'!$D$14="Constant Resistance + Current + Power")),F719,0)</f>
        <v>11.36</v>
      </c>
      <c r="H719" s="34">
        <f>ROUND((12*'Calculation Sheet'!$D$24/(SQRT('SOA Verification'!B719*10^-3))),2)</f>
        <v>43.33</v>
      </c>
      <c r="I719" s="34">
        <f t="shared" si="22"/>
        <v>76.699999999999704</v>
      </c>
      <c r="K719" s="34">
        <f t="shared" si="23"/>
        <v>76.699999999999704</v>
      </c>
    </row>
    <row r="720" spans="2:11" x14ac:dyDescent="0.25">
      <c r="B720" s="34">
        <v>76.799999999999699</v>
      </c>
      <c r="C720" s="35">
        <f>ROUNDUP(('Calculation Sheet'!$D$9)^2*('Calculation Sheet'!$D$10*10^-6)/(2*10^-3*B720),2)</f>
        <v>11.35</v>
      </c>
      <c r="D72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20" s="34">
        <f>ROUNDUP(('Calculation Sheet'!$D$9*'Calculation Sheet'!$D$17*(0.5-('Calculation Sheet'!$D$18/'Calculation Sheet'!$D$9)+(0.5*(('Calculation Sheet'!$D$18^2)/('Calculation Sheet'!$D$9^2))))),2)</f>
        <v>1.84</v>
      </c>
      <c r="F720" s="34">
        <f>ROUNDUP(('Calculation Sheet'!$D$19*(LN('Calculation Sheet'!$D$9/'Calculation Sheet'!$D$20)-1+('Calculation Sheet'!$D$20/'Calculation Sheet'!$D$9))),2)</f>
        <v>3.53</v>
      </c>
      <c r="G720" s="36">
        <f>C720+IF(AND('Calculation Sheet'!$D$13="NO",OR('Calculation Sheet'!$D$14="Constant Resistance", 'Calculation Sheet'!$D$14="Constant Resistance + Current",'Calculation Sheet'!$D$14="Constant Resistance + Power", 'Calculation Sheet'!$D$14="Constant Resistance + Current + Power")),D720,0)+IF(AND('Calculation Sheet'!$D$13="NO",OR('Calculation Sheet'!$D$14="Constant Current", 'Calculation Sheet'!$D$14="Constant Resistance + Current",'Calculation Sheet'!$D$14="Constant Current + Power", 'Calculation Sheet'!$D$14="Constant Resistance + Current + Power")),E720,0)+IF(AND('Calculation Sheet'!$D$13="NO",OR('Calculation Sheet'!$D$14="Constant Power", 'Calculation Sheet'!$D$14="Constant Resistance + Power",'Calculation Sheet'!$D$14="Constant Current + Power", 'Calculation Sheet'!$D$14="Constant Resistance + Current + Power")),F720,0)</f>
        <v>11.35</v>
      </c>
      <c r="H720" s="34">
        <f>ROUND((12*'Calculation Sheet'!$D$24/(SQRT('SOA Verification'!B720*10^-3))),2)</f>
        <v>43.3</v>
      </c>
      <c r="I720" s="34">
        <f t="shared" si="22"/>
        <v>76.799999999999699</v>
      </c>
      <c r="K720" s="34">
        <f t="shared" si="23"/>
        <v>76.799999999999699</v>
      </c>
    </row>
    <row r="721" spans="2:11" x14ac:dyDescent="0.25">
      <c r="B721" s="34">
        <v>76.899999999999693</v>
      </c>
      <c r="C721" s="35">
        <f>ROUNDUP(('Calculation Sheet'!$D$9)^2*('Calculation Sheet'!$D$10*10^-6)/(2*10^-3*B721),2)</f>
        <v>11.33</v>
      </c>
      <c r="D72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21" s="34">
        <f>ROUNDUP(('Calculation Sheet'!$D$9*'Calculation Sheet'!$D$17*(0.5-('Calculation Sheet'!$D$18/'Calculation Sheet'!$D$9)+(0.5*(('Calculation Sheet'!$D$18^2)/('Calculation Sheet'!$D$9^2))))),2)</f>
        <v>1.84</v>
      </c>
      <c r="F721" s="34">
        <f>ROUNDUP(('Calculation Sheet'!$D$19*(LN('Calculation Sheet'!$D$9/'Calculation Sheet'!$D$20)-1+('Calculation Sheet'!$D$20/'Calculation Sheet'!$D$9))),2)</f>
        <v>3.53</v>
      </c>
      <c r="G721" s="36">
        <f>C721+IF(AND('Calculation Sheet'!$D$13="NO",OR('Calculation Sheet'!$D$14="Constant Resistance", 'Calculation Sheet'!$D$14="Constant Resistance + Current",'Calculation Sheet'!$D$14="Constant Resistance + Power", 'Calculation Sheet'!$D$14="Constant Resistance + Current + Power")),D721,0)+IF(AND('Calculation Sheet'!$D$13="NO",OR('Calculation Sheet'!$D$14="Constant Current", 'Calculation Sheet'!$D$14="Constant Resistance + Current",'Calculation Sheet'!$D$14="Constant Current + Power", 'Calculation Sheet'!$D$14="Constant Resistance + Current + Power")),E721,0)+IF(AND('Calculation Sheet'!$D$13="NO",OR('Calculation Sheet'!$D$14="Constant Power", 'Calculation Sheet'!$D$14="Constant Resistance + Power",'Calculation Sheet'!$D$14="Constant Current + Power", 'Calculation Sheet'!$D$14="Constant Resistance + Current + Power")),F721,0)</f>
        <v>11.33</v>
      </c>
      <c r="H721" s="34">
        <f>ROUND((12*'Calculation Sheet'!$D$24/(SQRT('SOA Verification'!B721*10^-3))),2)</f>
        <v>43.27</v>
      </c>
      <c r="I721" s="34">
        <f t="shared" si="22"/>
        <v>76.899999999999693</v>
      </c>
      <c r="K721" s="34">
        <f t="shared" si="23"/>
        <v>76.899999999999693</v>
      </c>
    </row>
    <row r="722" spans="2:11" x14ac:dyDescent="0.25">
      <c r="B722" s="34">
        <v>76.999999999999702</v>
      </c>
      <c r="C722" s="35">
        <f>ROUNDUP(('Calculation Sheet'!$D$9)^2*('Calculation Sheet'!$D$10*10^-6)/(2*10^-3*B722),2)</f>
        <v>11.32</v>
      </c>
      <c r="D72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22" s="34">
        <f>ROUNDUP(('Calculation Sheet'!$D$9*'Calculation Sheet'!$D$17*(0.5-('Calculation Sheet'!$D$18/'Calculation Sheet'!$D$9)+(0.5*(('Calculation Sheet'!$D$18^2)/('Calculation Sheet'!$D$9^2))))),2)</f>
        <v>1.84</v>
      </c>
      <c r="F722" s="34">
        <f>ROUNDUP(('Calculation Sheet'!$D$19*(LN('Calculation Sheet'!$D$9/'Calculation Sheet'!$D$20)-1+('Calculation Sheet'!$D$20/'Calculation Sheet'!$D$9))),2)</f>
        <v>3.53</v>
      </c>
      <c r="G722" s="36">
        <f>C722+IF(AND('Calculation Sheet'!$D$13="NO",OR('Calculation Sheet'!$D$14="Constant Resistance", 'Calculation Sheet'!$D$14="Constant Resistance + Current",'Calculation Sheet'!$D$14="Constant Resistance + Power", 'Calculation Sheet'!$D$14="Constant Resistance + Current + Power")),D722,0)+IF(AND('Calculation Sheet'!$D$13="NO",OR('Calculation Sheet'!$D$14="Constant Current", 'Calculation Sheet'!$D$14="Constant Resistance + Current",'Calculation Sheet'!$D$14="Constant Current + Power", 'Calculation Sheet'!$D$14="Constant Resistance + Current + Power")),E722,0)+IF(AND('Calculation Sheet'!$D$13="NO",OR('Calculation Sheet'!$D$14="Constant Power", 'Calculation Sheet'!$D$14="Constant Resistance + Power",'Calculation Sheet'!$D$14="Constant Current + Power", 'Calculation Sheet'!$D$14="Constant Resistance + Current + Power")),F722,0)</f>
        <v>11.32</v>
      </c>
      <c r="H722" s="34">
        <f>ROUND((12*'Calculation Sheet'!$D$24/(SQRT('SOA Verification'!B722*10^-3))),2)</f>
        <v>43.24</v>
      </c>
      <c r="I722" s="34">
        <f t="shared" si="22"/>
        <v>76.999999999999702</v>
      </c>
      <c r="K722" s="34">
        <f t="shared" si="23"/>
        <v>76.999999999999702</v>
      </c>
    </row>
    <row r="723" spans="2:11" x14ac:dyDescent="0.25">
      <c r="B723" s="34">
        <v>77.099999999999696</v>
      </c>
      <c r="C723" s="35">
        <f>ROUNDUP(('Calculation Sheet'!$D$9)^2*('Calculation Sheet'!$D$10*10^-6)/(2*10^-3*B723),2)</f>
        <v>11.299999999999999</v>
      </c>
      <c r="D72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23" s="34">
        <f>ROUNDUP(('Calculation Sheet'!$D$9*'Calculation Sheet'!$D$17*(0.5-('Calculation Sheet'!$D$18/'Calculation Sheet'!$D$9)+(0.5*(('Calculation Sheet'!$D$18^2)/('Calculation Sheet'!$D$9^2))))),2)</f>
        <v>1.84</v>
      </c>
      <c r="F723" s="34">
        <f>ROUNDUP(('Calculation Sheet'!$D$19*(LN('Calculation Sheet'!$D$9/'Calculation Sheet'!$D$20)-1+('Calculation Sheet'!$D$20/'Calculation Sheet'!$D$9))),2)</f>
        <v>3.53</v>
      </c>
      <c r="G723" s="36">
        <f>C723+IF(AND('Calculation Sheet'!$D$13="NO",OR('Calculation Sheet'!$D$14="Constant Resistance", 'Calculation Sheet'!$D$14="Constant Resistance + Current",'Calculation Sheet'!$D$14="Constant Resistance + Power", 'Calculation Sheet'!$D$14="Constant Resistance + Current + Power")),D723,0)+IF(AND('Calculation Sheet'!$D$13="NO",OR('Calculation Sheet'!$D$14="Constant Current", 'Calculation Sheet'!$D$14="Constant Resistance + Current",'Calculation Sheet'!$D$14="Constant Current + Power", 'Calculation Sheet'!$D$14="Constant Resistance + Current + Power")),E723,0)+IF(AND('Calculation Sheet'!$D$13="NO",OR('Calculation Sheet'!$D$14="Constant Power", 'Calculation Sheet'!$D$14="Constant Resistance + Power",'Calculation Sheet'!$D$14="Constant Current + Power", 'Calculation Sheet'!$D$14="Constant Resistance + Current + Power")),F723,0)</f>
        <v>11.299999999999999</v>
      </c>
      <c r="H723" s="34">
        <f>ROUND((12*'Calculation Sheet'!$D$24/(SQRT('SOA Verification'!B723*10^-3))),2)</f>
        <v>43.22</v>
      </c>
      <c r="I723" s="34">
        <f t="shared" si="22"/>
        <v>77.099999999999696</v>
      </c>
      <c r="K723" s="34">
        <f t="shared" si="23"/>
        <v>77.099999999999696</v>
      </c>
    </row>
    <row r="724" spans="2:11" x14ac:dyDescent="0.25">
      <c r="B724" s="34">
        <v>77.199999999999704</v>
      </c>
      <c r="C724" s="35">
        <f>ROUNDUP(('Calculation Sheet'!$D$9)^2*('Calculation Sheet'!$D$10*10^-6)/(2*10^-3*B724),2)</f>
        <v>11.29</v>
      </c>
      <c r="D72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24" s="34">
        <f>ROUNDUP(('Calculation Sheet'!$D$9*'Calculation Sheet'!$D$17*(0.5-('Calculation Sheet'!$D$18/'Calculation Sheet'!$D$9)+(0.5*(('Calculation Sheet'!$D$18^2)/('Calculation Sheet'!$D$9^2))))),2)</f>
        <v>1.84</v>
      </c>
      <c r="F724" s="34">
        <f>ROUNDUP(('Calculation Sheet'!$D$19*(LN('Calculation Sheet'!$D$9/'Calculation Sheet'!$D$20)-1+('Calculation Sheet'!$D$20/'Calculation Sheet'!$D$9))),2)</f>
        <v>3.53</v>
      </c>
      <c r="G724" s="36">
        <f>C724+IF(AND('Calculation Sheet'!$D$13="NO",OR('Calculation Sheet'!$D$14="Constant Resistance", 'Calculation Sheet'!$D$14="Constant Resistance + Current",'Calculation Sheet'!$D$14="Constant Resistance + Power", 'Calculation Sheet'!$D$14="Constant Resistance + Current + Power")),D724,0)+IF(AND('Calculation Sheet'!$D$13="NO",OR('Calculation Sheet'!$D$14="Constant Current", 'Calculation Sheet'!$D$14="Constant Resistance + Current",'Calculation Sheet'!$D$14="Constant Current + Power", 'Calculation Sheet'!$D$14="Constant Resistance + Current + Power")),E724,0)+IF(AND('Calculation Sheet'!$D$13="NO",OR('Calculation Sheet'!$D$14="Constant Power", 'Calculation Sheet'!$D$14="Constant Resistance + Power",'Calculation Sheet'!$D$14="Constant Current + Power", 'Calculation Sheet'!$D$14="Constant Resistance + Current + Power")),F724,0)</f>
        <v>11.29</v>
      </c>
      <c r="H724" s="34">
        <f>ROUND((12*'Calculation Sheet'!$D$24/(SQRT('SOA Verification'!B724*10^-3))),2)</f>
        <v>43.19</v>
      </c>
      <c r="I724" s="34">
        <f t="shared" si="22"/>
        <v>77.199999999999704</v>
      </c>
      <c r="K724" s="34">
        <f t="shared" si="23"/>
        <v>77.199999999999704</v>
      </c>
    </row>
    <row r="725" spans="2:11" x14ac:dyDescent="0.25">
      <c r="B725" s="34">
        <v>77.299999999999699</v>
      </c>
      <c r="C725" s="35">
        <f>ROUNDUP(('Calculation Sheet'!$D$9)^2*('Calculation Sheet'!$D$10*10^-6)/(2*10^-3*B725),2)</f>
        <v>11.28</v>
      </c>
      <c r="D72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25" s="34">
        <f>ROUNDUP(('Calculation Sheet'!$D$9*'Calculation Sheet'!$D$17*(0.5-('Calculation Sheet'!$D$18/'Calculation Sheet'!$D$9)+(0.5*(('Calculation Sheet'!$D$18^2)/('Calculation Sheet'!$D$9^2))))),2)</f>
        <v>1.84</v>
      </c>
      <c r="F725" s="34">
        <f>ROUNDUP(('Calculation Sheet'!$D$19*(LN('Calculation Sheet'!$D$9/'Calculation Sheet'!$D$20)-1+('Calculation Sheet'!$D$20/'Calculation Sheet'!$D$9))),2)</f>
        <v>3.53</v>
      </c>
      <c r="G725" s="36">
        <f>C725+IF(AND('Calculation Sheet'!$D$13="NO",OR('Calculation Sheet'!$D$14="Constant Resistance", 'Calculation Sheet'!$D$14="Constant Resistance + Current",'Calculation Sheet'!$D$14="Constant Resistance + Power", 'Calculation Sheet'!$D$14="Constant Resistance + Current + Power")),D725,0)+IF(AND('Calculation Sheet'!$D$13="NO",OR('Calculation Sheet'!$D$14="Constant Current", 'Calculation Sheet'!$D$14="Constant Resistance + Current",'Calculation Sheet'!$D$14="Constant Current + Power", 'Calculation Sheet'!$D$14="Constant Resistance + Current + Power")),E725,0)+IF(AND('Calculation Sheet'!$D$13="NO",OR('Calculation Sheet'!$D$14="Constant Power", 'Calculation Sheet'!$D$14="Constant Resistance + Power",'Calculation Sheet'!$D$14="Constant Current + Power", 'Calculation Sheet'!$D$14="Constant Resistance + Current + Power")),F725,0)</f>
        <v>11.28</v>
      </c>
      <c r="H725" s="34">
        <f>ROUND((12*'Calculation Sheet'!$D$24/(SQRT('SOA Verification'!B725*10^-3))),2)</f>
        <v>43.16</v>
      </c>
      <c r="I725" s="34">
        <f t="shared" si="22"/>
        <v>77.299999999999699</v>
      </c>
      <c r="K725" s="34">
        <f t="shared" si="23"/>
        <v>77.299999999999699</v>
      </c>
    </row>
    <row r="726" spans="2:11" x14ac:dyDescent="0.25">
      <c r="B726" s="34">
        <v>77.399999999999693</v>
      </c>
      <c r="C726" s="35">
        <f>ROUNDUP(('Calculation Sheet'!$D$9)^2*('Calculation Sheet'!$D$10*10^-6)/(2*10^-3*B726),2)</f>
        <v>11.26</v>
      </c>
      <c r="D72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26" s="34">
        <f>ROUNDUP(('Calculation Sheet'!$D$9*'Calculation Sheet'!$D$17*(0.5-('Calculation Sheet'!$D$18/'Calculation Sheet'!$D$9)+(0.5*(('Calculation Sheet'!$D$18^2)/('Calculation Sheet'!$D$9^2))))),2)</f>
        <v>1.84</v>
      </c>
      <c r="F726" s="34">
        <f>ROUNDUP(('Calculation Sheet'!$D$19*(LN('Calculation Sheet'!$D$9/'Calculation Sheet'!$D$20)-1+('Calculation Sheet'!$D$20/'Calculation Sheet'!$D$9))),2)</f>
        <v>3.53</v>
      </c>
      <c r="G726" s="36">
        <f>C726+IF(AND('Calculation Sheet'!$D$13="NO",OR('Calculation Sheet'!$D$14="Constant Resistance", 'Calculation Sheet'!$D$14="Constant Resistance + Current",'Calculation Sheet'!$D$14="Constant Resistance + Power", 'Calculation Sheet'!$D$14="Constant Resistance + Current + Power")),D726,0)+IF(AND('Calculation Sheet'!$D$13="NO",OR('Calculation Sheet'!$D$14="Constant Current", 'Calculation Sheet'!$D$14="Constant Resistance + Current",'Calculation Sheet'!$D$14="Constant Current + Power", 'Calculation Sheet'!$D$14="Constant Resistance + Current + Power")),E726,0)+IF(AND('Calculation Sheet'!$D$13="NO",OR('Calculation Sheet'!$D$14="Constant Power", 'Calculation Sheet'!$D$14="Constant Resistance + Power",'Calculation Sheet'!$D$14="Constant Current + Power", 'Calculation Sheet'!$D$14="Constant Resistance + Current + Power")),F726,0)</f>
        <v>11.26</v>
      </c>
      <c r="H726" s="34">
        <f>ROUND((12*'Calculation Sheet'!$D$24/(SQRT('SOA Verification'!B726*10^-3))),2)</f>
        <v>43.13</v>
      </c>
      <c r="I726" s="34">
        <f t="shared" si="22"/>
        <v>77.399999999999693</v>
      </c>
      <c r="K726" s="34">
        <f t="shared" si="23"/>
        <v>77.399999999999693</v>
      </c>
    </row>
    <row r="727" spans="2:11" x14ac:dyDescent="0.25">
      <c r="B727" s="34">
        <v>77.499999999999702</v>
      </c>
      <c r="C727" s="35">
        <f>ROUNDUP(('Calculation Sheet'!$D$9)^2*('Calculation Sheet'!$D$10*10^-6)/(2*10^-3*B727),2)</f>
        <v>11.25</v>
      </c>
      <c r="D72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27" s="34">
        <f>ROUNDUP(('Calculation Sheet'!$D$9*'Calculation Sheet'!$D$17*(0.5-('Calculation Sheet'!$D$18/'Calculation Sheet'!$D$9)+(0.5*(('Calculation Sheet'!$D$18^2)/('Calculation Sheet'!$D$9^2))))),2)</f>
        <v>1.84</v>
      </c>
      <c r="F727" s="34">
        <f>ROUNDUP(('Calculation Sheet'!$D$19*(LN('Calculation Sheet'!$D$9/'Calculation Sheet'!$D$20)-1+('Calculation Sheet'!$D$20/'Calculation Sheet'!$D$9))),2)</f>
        <v>3.53</v>
      </c>
      <c r="G727" s="36">
        <f>C727+IF(AND('Calculation Sheet'!$D$13="NO",OR('Calculation Sheet'!$D$14="Constant Resistance", 'Calculation Sheet'!$D$14="Constant Resistance + Current",'Calculation Sheet'!$D$14="Constant Resistance + Power", 'Calculation Sheet'!$D$14="Constant Resistance + Current + Power")),D727,0)+IF(AND('Calculation Sheet'!$D$13="NO",OR('Calculation Sheet'!$D$14="Constant Current", 'Calculation Sheet'!$D$14="Constant Resistance + Current",'Calculation Sheet'!$D$14="Constant Current + Power", 'Calculation Sheet'!$D$14="Constant Resistance + Current + Power")),E727,0)+IF(AND('Calculation Sheet'!$D$13="NO",OR('Calculation Sheet'!$D$14="Constant Power", 'Calculation Sheet'!$D$14="Constant Resistance + Power",'Calculation Sheet'!$D$14="Constant Current + Power", 'Calculation Sheet'!$D$14="Constant Resistance + Current + Power")),F727,0)</f>
        <v>11.25</v>
      </c>
      <c r="H727" s="34">
        <f>ROUND((12*'Calculation Sheet'!$D$24/(SQRT('SOA Verification'!B727*10^-3))),2)</f>
        <v>43.11</v>
      </c>
      <c r="I727" s="34">
        <f t="shared" si="22"/>
        <v>77.499999999999702</v>
      </c>
      <c r="K727" s="34">
        <f t="shared" si="23"/>
        <v>77.499999999999702</v>
      </c>
    </row>
    <row r="728" spans="2:11" x14ac:dyDescent="0.25">
      <c r="B728" s="34">
        <v>77.599999999999696</v>
      </c>
      <c r="C728" s="35">
        <f>ROUNDUP(('Calculation Sheet'!$D$9)^2*('Calculation Sheet'!$D$10*10^-6)/(2*10^-3*B728),2)</f>
        <v>11.23</v>
      </c>
      <c r="D72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28" s="34">
        <f>ROUNDUP(('Calculation Sheet'!$D$9*'Calculation Sheet'!$D$17*(0.5-('Calculation Sheet'!$D$18/'Calculation Sheet'!$D$9)+(0.5*(('Calculation Sheet'!$D$18^2)/('Calculation Sheet'!$D$9^2))))),2)</f>
        <v>1.84</v>
      </c>
      <c r="F728" s="34">
        <f>ROUNDUP(('Calculation Sheet'!$D$19*(LN('Calculation Sheet'!$D$9/'Calculation Sheet'!$D$20)-1+('Calculation Sheet'!$D$20/'Calculation Sheet'!$D$9))),2)</f>
        <v>3.53</v>
      </c>
      <c r="G728" s="36">
        <f>C728+IF(AND('Calculation Sheet'!$D$13="NO",OR('Calculation Sheet'!$D$14="Constant Resistance", 'Calculation Sheet'!$D$14="Constant Resistance + Current",'Calculation Sheet'!$D$14="Constant Resistance + Power", 'Calculation Sheet'!$D$14="Constant Resistance + Current + Power")),D728,0)+IF(AND('Calculation Sheet'!$D$13="NO",OR('Calculation Sheet'!$D$14="Constant Current", 'Calculation Sheet'!$D$14="Constant Resistance + Current",'Calculation Sheet'!$D$14="Constant Current + Power", 'Calculation Sheet'!$D$14="Constant Resistance + Current + Power")),E728,0)+IF(AND('Calculation Sheet'!$D$13="NO",OR('Calculation Sheet'!$D$14="Constant Power", 'Calculation Sheet'!$D$14="Constant Resistance + Power",'Calculation Sheet'!$D$14="Constant Current + Power", 'Calculation Sheet'!$D$14="Constant Resistance + Current + Power")),F728,0)</f>
        <v>11.23</v>
      </c>
      <c r="H728" s="34">
        <f>ROUND((12*'Calculation Sheet'!$D$24/(SQRT('SOA Verification'!B728*10^-3))),2)</f>
        <v>43.08</v>
      </c>
      <c r="I728" s="34">
        <f t="shared" si="22"/>
        <v>77.599999999999696</v>
      </c>
      <c r="K728" s="34">
        <f t="shared" si="23"/>
        <v>77.599999999999696</v>
      </c>
    </row>
    <row r="729" spans="2:11" x14ac:dyDescent="0.25">
      <c r="B729" s="34">
        <v>77.699999999999704</v>
      </c>
      <c r="C729" s="35">
        <f>ROUNDUP(('Calculation Sheet'!$D$9)^2*('Calculation Sheet'!$D$10*10^-6)/(2*10^-3*B729),2)</f>
        <v>11.22</v>
      </c>
      <c r="D72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29" s="34">
        <f>ROUNDUP(('Calculation Sheet'!$D$9*'Calculation Sheet'!$D$17*(0.5-('Calculation Sheet'!$D$18/'Calculation Sheet'!$D$9)+(0.5*(('Calculation Sheet'!$D$18^2)/('Calculation Sheet'!$D$9^2))))),2)</f>
        <v>1.84</v>
      </c>
      <c r="F729" s="34">
        <f>ROUNDUP(('Calculation Sheet'!$D$19*(LN('Calculation Sheet'!$D$9/'Calculation Sheet'!$D$20)-1+('Calculation Sheet'!$D$20/'Calculation Sheet'!$D$9))),2)</f>
        <v>3.53</v>
      </c>
      <c r="G729" s="36">
        <f>C729+IF(AND('Calculation Sheet'!$D$13="NO",OR('Calculation Sheet'!$D$14="Constant Resistance", 'Calculation Sheet'!$D$14="Constant Resistance + Current",'Calculation Sheet'!$D$14="Constant Resistance + Power", 'Calculation Sheet'!$D$14="Constant Resistance + Current + Power")),D729,0)+IF(AND('Calculation Sheet'!$D$13="NO",OR('Calculation Sheet'!$D$14="Constant Current", 'Calculation Sheet'!$D$14="Constant Resistance + Current",'Calculation Sheet'!$D$14="Constant Current + Power", 'Calculation Sheet'!$D$14="Constant Resistance + Current + Power")),E729,0)+IF(AND('Calculation Sheet'!$D$13="NO",OR('Calculation Sheet'!$D$14="Constant Power", 'Calculation Sheet'!$D$14="Constant Resistance + Power",'Calculation Sheet'!$D$14="Constant Current + Power", 'Calculation Sheet'!$D$14="Constant Resistance + Current + Power")),F729,0)</f>
        <v>11.22</v>
      </c>
      <c r="H729" s="34">
        <f>ROUND((12*'Calculation Sheet'!$D$24/(SQRT('SOA Verification'!B729*10^-3))),2)</f>
        <v>43.05</v>
      </c>
      <c r="I729" s="34">
        <f t="shared" si="22"/>
        <v>77.699999999999704</v>
      </c>
      <c r="K729" s="34">
        <f t="shared" si="23"/>
        <v>77.699999999999704</v>
      </c>
    </row>
    <row r="730" spans="2:11" x14ac:dyDescent="0.25">
      <c r="B730" s="34">
        <v>77.799999999999699</v>
      </c>
      <c r="C730" s="35">
        <f>ROUNDUP(('Calculation Sheet'!$D$9)^2*('Calculation Sheet'!$D$10*10^-6)/(2*10^-3*B730),2)</f>
        <v>11.2</v>
      </c>
      <c r="D73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30" s="34">
        <f>ROUNDUP(('Calculation Sheet'!$D$9*'Calculation Sheet'!$D$17*(0.5-('Calculation Sheet'!$D$18/'Calculation Sheet'!$D$9)+(0.5*(('Calculation Sheet'!$D$18^2)/('Calculation Sheet'!$D$9^2))))),2)</f>
        <v>1.84</v>
      </c>
      <c r="F730" s="34">
        <f>ROUNDUP(('Calculation Sheet'!$D$19*(LN('Calculation Sheet'!$D$9/'Calculation Sheet'!$D$20)-1+('Calculation Sheet'!$D$20/'Calculation Sheet'!$D$9))),2)</f>
        <v>3.53</v>
      </c>
      <c r="G730" s="36">
        <f>C730+IF(AND('Calculation Sheet'!$D$13="NO",OR('Calculation Sheet'!$D$14="Constant Resistance", 'Calculation Sheet'!$D$14="Constant Resistance + Current",'Calculation Sheet'!$D$14="Constant Resistance + Power", 'Calculation Sheet'!$D$14="Constant Resistance + Current + Power")),D730,0)+IF(AND('Calculation Sheet'!$D$13="NO",OR('Calculation Sheet'!$D$14="Constant Current", 'Calculation Sheet'!$D$14="Constant Resistance + Current",'Calculation Sheet'!$D$14="Constant Current + Power", 'Calculation Sheet'!$D$14="Constant Resistance + Current + Power")),E730,0)+IF(AND('Calculation Sheet'!$D$13="NO",OR('Calculation Sheet'!$D$14="Constant Power", 'Calculation Sheet'!$D$14="Constant Resistance + Power",'Calculation Sheet'!$D$14="Constant Current + Power", 'Calculation Sheet'!$D$14="Constant Resistance + Current + Power")),F730,0)</f>
        <v>11.2</v>
      </c>
      <c r="H730" s="34">
        <f>ROUND((12*'Calculation Sheet'!$D$24/(SQRT('SOA Verification'!B730*10^-3))),2)</f>
        <v>43.02</v>
      </c>
      <c r="I730" s="34">
        <f t="shared" si="22"/>
        <v>77.799999999999699</v>
      </c>
      <c r="K730" s="34">
        <f t="shared" si="23"/>
        <v>77.799999999999699</v>
      </c>
    </row>
    <row r="731" spans="2:11" x14ac:dyDescent="0.25">
      <c r="B731" s="34">
        <v>77.899999999999693</v>
      </c>
      <c r="C731" s="35">
        <f>ROUNDUP(('Calculation Sheet'!$D$9)^2*('Calculation Sheet'!$D$10*10^-6)/(2*10^-3*B731),2)</f>
        <v>11.19</v>
      </c>
      <c r="D73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31" s="34">
        <f>ROUNDUP(('Calculation Sheet'!$D$9*'Calculation Sheet'!$D$17*(0.5-('Calculation Sheet'!$D$18/'Calculation Sheet'!$D$9)+(0.5*(('Calculation Sheet'!$D$18^2)/('Calculation Sheet'!$D$9^2))))),2)</f>
        <v>1.84</v>
      </c>
      <c r="F731" s="34">
        <f>ROUNDUP(('Calculation Sheet'!$D$19*(LN('Calculation Sheet'!$D$9/'Calculation Sheet'!$D$20)-1+('Calculation Sheet'!$D$20/'Calculation Sheet'!$D$9))),2)</f>
        <v>3.53</v>
      </c>
      <c r="G731" s="36">
        <f>C731+IF(AND('Calculation Sheet'!$D$13="NO",OR('Calculation Sheet'!$D$14="Constant Resistance", 'Calculation Sheet'!$D$14="Constant Resistance + Current",'Calculation Sheet'!$D$14="Constant Resistance + Power", 'Calculation Sheet'!$D$14="Constant Resistance + Current + Power")),D731,0)+IF(AND('Calculation Sheet'!$D$13="NO",OR('Calculation Sheet'!$D$14="Constant Current", 'Calculation Sheet'!$D$14="Constant Resistance + Current",'Calculation Sheet'!$D$14="Constant Current + Power", 'Calculation Sheet'!$D$14="Constant Resistance + Current + Power")),E731,0)+IF(AND('Calculation Sheet'!$D$13="NO",OR('Calculation Sheet'!$D$14="Constant Power", 'Calculation Sheet'!$D$14="Constant Resistance + Power",'Calculation Sheet'!$D$14="Constant Current + Power", 'Calculation Sheet'!$D$14="Constant Resistance + Current + Power")),F731,0)</f>
        <v>11.19</v>
      </c>
      <c r="H731" s="34">
        <f>ROUND((12*'Calculation Sheet'!$D$24/(SQRT('SOA Verification'!B731*10^-3))),2)</f>
        <v>42.99</v>
      </c>
      <c r="I731" s="34">
        <f t="shared" si="22"/>
        <v>77.899999999999693</v>
      </c>
      <c r="K731" s="34">
        <f t="shared" si="23"/>
        <v>77.899999999999693</v>
      </c>
    </row>
    <row r="732" spans="2:11" x14ac:dyDescent="0.25">
      <c r="B732" s="34">
        <v>77.999999999999702</v>
      </c>
      <c r="C732" s="35">
        <f>ROUNDUP(('Calculation Sheet'!$D$9)^2*('Calculation Sheet'!$D$10*10^-6)/(2*10^-3*B732),2)</f>
        <v>11.17</v>
      </c>
      <c r="D73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32" s="34">
        <f>ROUNDUP(('Calculation Sheet'!$D$9*'Calculation Sheet'!$D$17*(0.5-('Calculation Sheet'!$D$18/'Calculation Sheet'!$D$9)+(0.5*(('Calculation Sheet'!$D$18^2)/('Calculation Sheet'!$D$9^2))))),2)</f>
        <v>1.84</v>
      </c>
      <c r="F732" s="34">
        <f>ROUNDUP(('Calculation Sheet'!$D$19*(LN('Calculation Sheet'!$D$9/'Calculation Sheet'!$D$20)-1+('Calculation Sheet'!$D$20/'Calculation Sheet'!$D$9))),2)</f>
        <v>3.53</v>
      </c>
      <c r="G732" s="36">
        <f>C732+IF(AND('Calculation Sheet'!$D$13="NO",OR('Calculation Sheet'!$D$14="Constant Resistance", 'Calculation Sheet'!$D$14="Constant Resistance + Current",'Calculation Sheet'!$D$14="Constant Resistance + Power", 'Calculation Sheet'!$D$14="Constant Resistance + Current + Power")),D732,0)+IF(AND('Calculation Sheet'!$D$13="NO",OR('Calculation Sheet'!$D$14="Constant Current", 'Calculation Sheet'!$D$14="Constant Resistance + Current",'Calculation Sheet'!$D$14="Constant Current + Power", 'Calculation Sheet'!$D$14="Constant Resistance + Current + Power")),E732,0)+IF(AND('Calculation Sheet'!$D$13="NO",OR('Calculation Sheet'!$D$14="Constant Power", 'Calculation Sheet'!$D$14="Constant Resistance + Power",'Calculation Sheet'!$D$14="Constant Current + Power", 'Calculation Sheet'!$D$14="Constant Resistance + Current + Power")),F732,0)</f>
        <v>11.17</v>
      </c>
      <c r="H732" s="34">
        <f>ROUND((12*'Calculation Sheet'!$D$24/(SQRT('SOA Verification'!B732*10^-3))),2)</f>
        <v>42.97</v>
      </c>
      <c r="I732" s="34">
        <f t="shared" si="22"/>
        <v>77.999999999999702</v>
      </c>
      <c r="K732" s="34">
        <f t="shared" si="23"/>
        <v>77.999999999999702</v>
      </c>
    </row>
    <row r="733" spans="2:11" x14ac:dyDescent="0.25">
      <c r="B733" s="34">
        <v>78.099999999999696</v>
      </c>
      <c r="C733" s="35">
        <f>ROUNDUP(('Calculation Sheet'!$D$9)^2*('Calculation Sheet'!$D$10*10^-6)/(2*10^-3*B733),2)</f>
        <v>11.16</v>
      </c>
      <c r="D73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33" s="34">
        <f>ROUNDUP(('Calculation Sheet'!$D$9*'Calculation Sheet'!$D$17*(0.5-('Calculation Sheet'!$D$18/'Calculation Sheet'!$D$9)+(0.5*(('Calculation Sheet'!$D$18^2)/('Calculation Sheet'!$D$9^2))))),2)</f>
        <v>1.84</v>
      </c>
      <c r="F733" s="34">
        <f>ROUNDUP(('Calculation Sheet'!$D$19*(LN('Calculation Sheet'!$D$9/'Calculation Sheet'!$D$20)-1+('Calculation Sheet'!$D$20/'Calculation Sheet'!$D$9))),2)</f>
        <v>3.53</v>
      </c>
      <c r="G733" s="36">
        <f>C733+IF(AND('Calculation Sheet'!$D$13="NO",OR('Calculation Sheet'!$D$14="Constant Resistance", 'Calculation Sheet'!$D$14="Constant Resistance + Current",'Calculation Sheet'!$D$14="Constant Resistance + Power", 'Calculation Sheet'!$D$14="Constant Resistance + Current + Power")),D733,0)+IF(AND('Calculation Sheet'!$D$13="NO",OR('Calculation Sheet'!$D$14="Constant Current", 'Calculation Sheet'!$D$14="Constant Resistance + Current",'Calculation Sheet'!$D$14="Constant Current + Power", 'Calculation Sheet'!$D$14="Constant Resistance + Current + Power")),E733,0)+IF(AND('Calculation Sheet'!$D$13="NO",OR('Calculation Sheet'!$D$14="Constant Power", 'Calculation Sheet'!$D$14="Constant Resistance + Power",'Calculation Sheet'!$D$14="Constant Current + Power", 'Calculation Sheet'!$D$14="Constant Resistance + Current + Power")),F733,0)</f>
        <v>11.16</v>
      </c>
      <c r="H733" s="34">
        <f>ROUND((12*'Calculation Sheet'!$D$24/(SQRT('SOA Verification'!B733*10^-3))),2)</f>
        <v>42.94</v>
      </c>
      <c r="I733" s="34">
        <f t="shared" si="22"/>
        <v>78.099999999999696</v>
      </c>
      <c r="K733" s="34">
        <f t="shared" si="23"/>
        <v>78.099999999999696</v>
      </c>
    </row>
    <row r="734" spans="2:11" x14ac:dyDescent="0.25">
      <c r="B734" s="34">
        <v>78.199999999999704</v>
      </c>
      <c r="C734" s="35">
        <f>ROUNDUP(('Calculation Sheet'!$D$9)^2*('Calculation Sheet'!$D$10*10^-6)/(2*10^-3*B734),2)</f>
        <v>11.15</v>
      </c>
      <c r="D73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34" s="34">
        <f>ROUNDUP(('Calculation Sheet'!$D$9*'Calculation Sheet'!$D$17*(0.5-('Calculation Sheet'!$D$18/'Calculation Sheet'!$D$9)+(0.5*(('Calculation Sheet'!$D$18^2)/('Calculation Sheet'!$D$9^2))))),2)</f>
        <v>1.84</v>
      </c>
      <c r="F734" s="34">
        <f>ROUNDUP(('Calculation Sheet'!$D$19*(LN('Calculation Sheet'!$D$9/'Calculation Sheet'!$D$20)-1+('Calculation Sheet'!$D$20/'Calculation Sheet'!$D$9))),2)</f>
        <v>3.53</v>
      </c>
      <c r="G734" s="36">
        <f>C734+IF(AND('Calculation Sheet'!$D$13="NO",OR('Calculation Sheet'!$D$14="Constant Resistance", 'Calculation Sheet'!$D$14="Constant Resistance + Current",'Calculation Sheet'!$D$14="Constant Resistance + Power", 'Calculation Sheet'!$D$14="Constant Resistance + Current + Power")),D734,0)+IF(AND('Calculation Sheet'!$D$13="NO",OR('Calculation Sheet'!$D$14="Constant Current", 'Calculation Sheet'!$D$14="Constant Resistance + Current",'Calculation Sheet'!$D$14="Constant Current + Power", 'Calculation Sheet'!$D$14="Constant Resistance + Current + Power")),E734,0)+IF(AND('Calculation Sheet'!$D$13="NO",OR('Calculation Sheet'!$D$14="Constant Power", 'Calculation Sheet'!$D$14="Constant Resistance + Power",'Calculation Sheet'!$D$14="Constant Current + Power", 'Calculation Sheet'!$D$14="Constant Resistance + Current + Power")),F734,0)</f>
        <v>11.15</v>
      </c>
      <c r="H734" s="34">
        <f>ROUND((12*'Calculation Sheet'!$D$24/(SQRT('SOA Verification'!B734*10^-3))),2)</f>
        <v>42.91</v>
      </c>
      <c r="I734" s="34">
        <f t="shared" si="22"/>
        <v>78.199999999999704</v>
      </c>
      <c r="K734" s="34">
        <f t="shared" si="23"/>
        <v>78.199999999999704</v>
      </c>
    </row>
    <row r="735" spans="2:11" x14ac:dyDescent="0.25">
      <c r="B735" s="34">
        <v>78.299999999999699</v>
      </c>
      <c r="C735" s="35">
        <f>ROUNDUP(('Calculation Sheet'!$D$9)^2*('Calculation Sheet'!$D$10*10^-6)/(2*10^-3*B735),2)</f>
        <v>11.129999999999999</v>
      </c>
      <c r="D73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35" s="34">
        <f>ROUNDUP(('Calculation Sheet'!$D$9*'Calculation Sheet'!$D$17*(0.5-('Calculation Sheet'!$D$18/'Calculation Sheet'!$D$9)+(0.5*(('Calculation Sheet'!$D$18^2)/('Calculation Sheet'!$D$9^2))))),2)</f>
        <v>1.84</v>
      </c>
      <c r="F735" s="34">
        <f>ROUNDUP(('Calculation Sheet'!$D$19*(LN('Calculation Sheet'!$D$9/'Calculation Sheet'!$D$20)-1+('Calculation Sheet'!$D$20/'Calculation Sheet'!$D$9))),2)</f>
        <v>3.53</v>
      </c>
      <c r="G735" s="36">
        <f>C735+IF(AND('Calculation Sheet'!$D$13="NO",OR('Calculation Sheet'!$D$14="Constant Resistance", 'Calculation Sheet'!$D$14="Constant Resistance + Current",'Calculation Sheet'!$D$14="Constant Resistance + Power", 'Calculation Sheet'!$D$14="Constant Resistance + Current + Power")),D735,0)+IF(AND('Calculation Sheet'!$D$13="NO",OR('Calculation Sheet'!$D$14="Constant Current", 'Calculation Sheet'!$D$14="Constant Resistance + Current",'Calculation Sheet'!$D$14="Constant Current + Power", 'Calculation Sheet'!$D$14="Constant Resistance + Current + Power")),E735,0)+IF(AND('Calculation Sheet'!$D$13="NO",OR('Calculation Sheet'!$D$14="Constant Power", 'Calculation Sheet'!$D$14="Constant Resistance + Power",'Calculation Sheet'!$D$14="Constant Current + Power", 'Calculation Sheet'!$D$14="Constant Resistance + Current + Power")),F735,0)</f>
        <v>11.129999999999999</v>
      </c>
      <c r="H735" s="34">
        <f>ROUND((12*'Calculation Sheet'!$D$24/(SQRT('SOA Verification'!B735*10^-3))),2)</f>
        <v>42.88</v>
      </c>
      <c r="I735" s="34">
        <f t="shared" si="22"/>
        <v>78.299999999999699</v>
      </c>
      <c r="K735" s="34">
        <f t="shared" si="23"/>
        <v>78.299999999999699</v>
      </c>
    </row>
    <row r="736" spans="2:11" x14ac:dyDescent="0.25">
      <c r="B736" s="34">
        <v>78.399999999999693</v>
      </c>
      <c r="C736" s="35">
        <f>ROUNDUP(('Calculation Sheet'!$D$9)^2*('Calculation Sheet'!$D$10*10^-6)/(2*10^-3*B736),2)</f>
        <v>11.12</v>
      </c>
      <c r="D73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36" s="34">
        <f>ROUNDUP(('Calculation Sheet'!$D$9*'Calculation Sheet'!$D$17*(0.5-('Calculation Sheet'!$D$18/'Calculation Sheet'!$D$9)+(0.5*(('Calculation Sheet'!$D$18^2)/('Calculation Sheet'!$D$9^2))))),2)</f>
        <v>1.84</v>
      </c>
      <c r="F736" s="34">
        <f>ROUNDUP(('Calculation Sheet'!$D$19*(LN('Calculation Sheet'!$D$9/'Calculation Sheet'!$D$20)-1+('Calculation Sheet'!$D$20/'Calculation Sheet'!$D$9))),2)</f>
        <v>3.53</v>
      </c>
      <c r="G736" s="36">
        <f>C736+IF(AND('Calculation Sheet'!$D$13="NO",OR('Calculation Sheet'!$D$14="Constant Resistance", 'Calculation Sheet'!$D$14="Constant Resistance + Current",'Calculation Sheet'!$D$14="Constant Resistance + Power", 'Calculation Sheet'!$D$14="Constant Resistance + Current + Power")),D736,0)+IF(AND('Calculation Sheet'!$D$13="NO",OR('Calculation Sheet'!$D$14="Constant Current", 'Calculation Sheet'!$D$14="Constant Resistance + Current",'Calculation Sheet'!$D$14="Constant Current + Power", 'Calculation Sheet'!$D$14="Constant Resistance + Current + Power")),E736,0)+IF(AND('Calculation Sheet'!$D$13="NO",OR('Calculation Sheet'!$D$14="Constant Power", 'Calculation Sheet'!$D$14="Constant Resistance + Power",'Calculation Sheet'!$D$14="Constant Current + Power", 'Calculation Sheet'!$D$14="Constant Resistance + Current + Power")),F736,0)</f>
        <v>11.12</v>
      </c>
      <c r="H736" s="34">
        <f>ROUND((12*'Calculation Sheet'!$D$24/(SQRT('SOA Verification'!B736*10^-3))),2)</f>
        <v>42.86</v>
      </c>
      <c r="I736" s="34">
        <f t="shared" si="22"/>
        <v>78.399999999999693</v>
      </c>
      <c r="K736" s="34">
        <f t="shared" si="23"/>
        <v>78.399999999999693</v>
      </c>
    </row>
    <row r="737" spans="2:11" x14ac:dyDescent="0.25">
      <c r="B737" s="34">
        <v>78.499999999999702</v>
      </c>
      <c r="C737" s="35">
        <f>ROUNDUP(('Calculation Sheet'!$D$9)^2*('Calculation Sheet'!$D$10*10^-6)/(2*10^-3*B737),2)</f>
        <v>11.1</v>
      </c>
      <c r="D73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37" s="34">
        <f>ROUNDUP(('Calculation Sheet'!$D$9*'Calculation Sheet'!$D$17*(0.5-('Calculation Sheet'!$D$18/'Calculation Sheet'!$D$9)+(0.5*(('Calculation Sheet'!$D$18^2)/('Calculation Sheet'!$D$9^2))))),2)</f>
        <v>1.84</v>
      </c>
      <c r="F737" s="34">
        <f>ROUNDUP(('Calculation Sheet'!$D$19*(LN('Calculation Sheet'!$D$9/'Calculation Sheet'!$D$20)-1+('Calculation Sheet'!$D$20/'Calculation Sheet'!$D$9))),2)</f>
        <v>3.53</v>
      </c>
      <c r="G737" s="36">
        <f>C737+IF(AND('Calculation Sheet'!$D$13="NO",OR('Calculation Sheet'!$D$14="Constant Resistance", 'Calculation Sheet'!$D$14="Constant Resistance + Current",'Calculation Sheet'!$D$14="Constant Resistance + Power", 'Calculation Sheet'!$D$14="Constant Resistance + Current + Power")),D737,0)+IF(AND('Calculation Sheet'!$D$13="NO",OR('Calculation Sheet'!$D$14="Constant Current", 'Calculation Sheet'!$D$14="Constant Resistance + Current",'Calculation Sheet'!$D$14="Constant Current + Power", 'Calculation Sheet'!$D$14="Constant Resistance + Current + Power")),E737,0)+IF(AND('Calculation Sheet'!$D$13="NO",OR('Calculation Sheet'!$D$14="Constant Power", 'Calculation Sheet'!$D$14="Constant Resistance + Power",'Calculation Sheet'!$D$14="Constant Current + Power", 'Calculation Sheet'!$D$14="Constant Resistance + Current + Power")),F737,0)</f>
        <v>11.1</v>
      </c>
      <c r="H737" s="34">
        <f>ROUND((12*'Calculation Sheet'!$D$24/(SQRT('SOA Verification'!B737*10^-3))),2)</f>
        <v>42.83</v>
      </c>
      <c r="I737" s="34">
        <f t="shared" si="22"/>
        <v>78.499999999999702</v>
      </c>
      <c r="K737" s="34">
        <f t="shared" si="23"/>
        <v>78.499999999999702</v>
      </c>
    </row>
    <row r="738" spans="2:11" x14ac:dyDescent="0.25">
      <c r="B738" s="34">
        <v>78.599999999999696</v>
      </c>
      <c r="C738" s="35">
        <f>ROUNDUP(('Calculation Sheet'!$D$9)^2*('Calculation Sheet'!$D$10*10^-6)/(2*10^-3*B738),2)</f>
        <v>11.09</v>
      </c>
      <c r="D73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38" s="34">
        <f>ROUNDUP(('Calculation Sheet'!$D$9*'Calculation Sheet'!$D$17*(0.5-('Calculation Sheet'!$D$18/'Calculation Sheet'!$D$9)+(0.5*(('Calculation Sheet'!$D$18^2)/('Calculation Sheet'!$D$9^2))))),2)</f>
        <v>1.84</v>
      </c>
      <c r="F738" s="34">
        <f>ROUNDUP(('Calculation Sheet'!$D$19*(LN('Calculation Sheet'!$D$9/'Calculation Sheet'!$D$20)-1+('Calculation Sheet'!$D$20/'Calculation Sheet'!$D$9))),2)</f>
        <v>3.53</v>
      </c>
      <c r="G738" s="36">
        <f>C738+IF(AND('Calculation Sheet'!$D$13="NO",OR('Calculation Sheet'!$D$14="Constant Resistance", 'Calculation Sheet'!$D$14="Constant Resistance + Current",'Calculation Sheet'!$D$14="Constant Resistance + Power", 'Calculation Sheet'!$D$14="Constant Resistance + Current + Power")),D738,0)+IF(AND('Calculation Sheet'!$D$13="NO",OR('Calculation Sheet'!$D$14="Constant Current", 'Calculation Sheet'!$D$14="Constant Resistance + Current",'Calculation Sheet'!$D$14="Constant Current + Power", 'Calculation Sheet'!$D$14="Constant Resistance + Current + Power")),E738,0)+IF(AND('Calculation Sheet'!$D$13="NO",OR('Calculation Sheet'!$D$14="Constant Power", 'Calculation Sheet'!$D$14="Constant Resistance + Power",'Calculation Sheet'!$D$14="Constant Current + Power", 'Calculation Sheet'!$D$14="Constant Resistance + Current + Power")),F738,0)</f>
        <v>11.09</v>
      </c>
      <c r="H738" s="34">
        <f>ROUND((12*'Calculation Sheet'!$D$24/(SQRT('SOA Verification'!B738*10^-3))),2)</f>
        <v>42.8</v>
      </c>
      <c r="I738" s="34">
        <f t="shared" si="22"/>
        <v>78.599999999999696</v>
      </c>
      <c r="K738" s="34">
        <f t="shared" si="23"/>
        <v>78.599999999999696</v>
      </c>
    </row>
    <row r="739" spans="2:11" x14ac:dyDescent="0.25">
      <c r="B739" s="34">
        <v>78.699999999999704</v>
      </c>
      <c r="C739" s="35">
        <f>ROUNDUP(('Calculation Sheet'!$D$9)^2*('Calculation Sheet'!$D$10*10^-6)/(2*10^-3*B739),2)</f>
        <v>11.07</v>
      </c>
      <c r="D73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39" s="34">
        <f>ROUNDUP(('Calculation Sheet'!$D$9*'Calculation Sheet'!$D$17*(0.5-('Calculation Sheet'!$D$18/'Calculation Sheet'!$D$9)+(0.5*(('Calculation Sheet'!$D$18^2)/('Calculation Sheet'!$D$9^2))))),2)</f>
        <v>1.84</v>
      </c>
      <c r="F739" s="34">
        <f>ROUNDUP(('Calculation Sheet'!$D$19*(LN('Calculation Sheet'!$D$9/'Calculation Sheet'!$D$20)-1+('Calculation Sheet'!$D$20/'Calculation Sheet'!$D$9))),2)</f>
        <v>3.53</v>
      </c>
      <c r="G739" s="36">
        <f>C739+IF(AND('Calculation Sheet'!$D$13="NO",OR('Calculation Sheet'!$D$14="Constant Resistance", 'Calculation Sheet'!$D$14="Constant Resistance + Current",'Calculation Sheet'!$D$14="Constant Resistance + Power", 'Calculation Sheet'!$D$14="Constant Resistance + Current + Power")),D739,0)+IF(AND('Calculation Sheet'!$D$13="NO",OR('Calculation Sheet'!$D$14="Constant Current", 'Calculation Sheet'!$D$14="Constant Resistance + Current",'Calculation Sheet'!$D$14="Constant Current + Power", 'Calculation Sheet'!$D$14="Constant Resistance + Current + Power")),E739,0)+IF(AND('Calculation Sheet'!$D$13="NO",OR('Calculation Sheet'!$D$14="Constant Power", 'Calculation Sheet'!$D$14="Constant Resistance + Power",'Calculation Sheet'!$D$14="Constant Current + Power", 'Calculation Sheet'!$D$14="Constant Resistance + Current + Power")),F739,0)</f>
        <v>11.07</v>
      </c>
      <c r="H739" s="34">
        <f>ROUND((12*'Calculation Sheet'!$D$24/(SQRT('SOA Verification'!B739*10^-3))),2)</f>
        <v>42.78</v>
      </c>
      <c r="I739" s="34">
        <f t="shared" si="22"/>
        <v>78.699999999999704</v>
      </c>
      <c r="K739" s="34">
        <f t="shared" si="23"/>
        <v>78.699999999999704</v>
      </c>
    </row>
    <row r="740" spans="2:11" x14ac:dyDescent="0.25">
      <c r="B740" s="34">
        <v>78.799999999999699</v>
      </c>
      <c r="C740" s="35">
        <f>ROUNDUP(('Calculation Sheet'!$D$9)^2*('Calculation Sheet'!$D$10*10^-6)/(2*10^-3*B740),2)</f>
        <v>11.06</v>
      </c>
      <c r="D74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40" s="34">
        <f>ROUNDUP(('Calculation Sheet'!$D$9*'Calculation Sheet'!$D$17*(0.5-('Calculation Sheet'!$D$18/'Calculation Sheet'!$D$9)+(0.5*(('Calculation Sheet'!$D$18^2)/('Calculation Sheet'!$D$9^2))))),2)</f>
        <v>1.84</v>
      </c>
      <c r="F740" s="34">
        <f>ROUNDUP(('Calculation Sheet'!$D$19*(LN('Calculation Sheet'!$D$9/'Calculation Sheet'!$D$20)-1+('Calculation Sheet'!$D$20/'Calculation Sheet'!$D$9))),2)</f>
        <v>3.53</v>
      </c>
      <c r="G740" s="36">
        <f>C740+IF(AND('Calculation Sheet'!$D$13="NO",OR('Calculation Sheet'!$D$14="Constant Resistance", 'Calculation Sheet'!$D$14="Constant Resistance + Current",'Calculation Sheet'!$D$14="Constant Resistance + Power", 'Calculation Sheet'!$D$14="Constant Resistance + Current + Power")),D740,0)+IF(AND('Calculation Sheet'!$D$13="NO",OR('Calculation Sheet'!$D$14="Constant Current", 'Calculation Sheet'!$D$14="Constant Resistance + Current",'Calculation Sheet'!$D$14="Constant Current + Power", 'Calculation Sheet'!$D$14="Constant Resistance + Current + Power")),E740,0)+IF(AND('Calculation Sheet'!$D$13="NO",OR('Calculation Sheet'!$D$14="Constant Power", 'Calculation Sheet'!$D$14="Constant Resistance + Power",'Calculation Sheet'!$D$14="Constant Current + Power", 'Calculation Sheet'!$D$14="Constant Resistance + Current + Power")),F740,0)</f>
        <v>11.06</v>
      </c>
      <c r="H740" s="34">
        <f>ROUND((12*'Calculation Sheet'!$D$24/(SQRT('SOA Verification'!B740*10^-3))),2)</f>
        <v>42.75</v>
      </c>
      <c r="I740" s="34">
        <f t="shared" si="22"/>
        <v>78.799999999999699</v>
      </c>
      <c r="K740" s="34">
        <f t="shared" si="23"/>
        <v>78.799999999999699</v>
      </c>
    </row>
    <row r="741" spans="2:11" x14ac:dyDescent="0.25">
      <c r="B741" s="34">
        <v>78.899999999999693</v>
      </c>
      <c r="C741" s="35">
        <f>ROUNDUP(('Calculation Sheet'!$D$9)^2*('Calculation Sheet'!$D$10*10^-6)/(2*10^-3*B741),2)</f>
        <v>11.049999999999999</v>
      </c>
      <c r="D74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41" s="34">
        <f>ROUNDUP(('Calculation Sheet'!$D$9*'Calculation Sheet'!$D$17*(0.5-('Calculation Sheet'!$D$18/'Calculation Sheet'!$D$9)+(0.5*(('Calculation Sheet'!$D$18^2)/('Calculation Sheet'!$D$9^2))))),2)</f>
        <v>1.84</v>
      </c>
      <c r="F741" s="34">
        <f>ROUNDUP(('Calculation Sheet'!$D$19*(LN('Calculation Sheet'!$D$9/'Calculation Sheet'!$D$20)-1+('Calculation Sheet'!$D$20/'Calculation Sheet'!$D$9))),2)</f>
        <v>3.53</v>
      </c>
      <c r="G741" s="36">
        <f>C741+IF(AND('Calculation Sheet'!$D$13="NO",OR('Calculation Sheet'!$D$14="Constant Resistance", 'Calculation Sheet'!$D$14="Constant Resistance + Current",'Calculation Sheet'!$D$14="Constant Resistance + Power", 'Calculation Sheet'!$D$14="Constant Resistance + Current + Power")),D741,0)+IF(AND('Calculation Sheet'!$D$13="NO",OR('Calculation Sheet'!$D$14="Constant Current", 'Calculation Sheet'!$D$14="Constant Resistance + Current",'Calculation Sheet'!$D$14="Constant Current + Power", 'Calculation Sheet'!$D$14="Constant Resistance + Current + Power")),E741,0)+IF(AND('Calculation Sheet'!$D$13="NO",OR('Calculation Sheet'!$D$14="Constant Power", 'Calculation Sheet'!$D$14="Constant Resistance + Power",'Calculation Sheet'!$D$14="Constant Current + Power", 'Calculation Sheet'!$D$14="Constant Resistance + Current + Power")),F741,0)</f>
        <v>11.049999999999999</v>
      </c>
      <c r="H741" s="34">
        <f>ROUND((12*'Calculation Sheet'!$D$24/(SQRT('SOA Verification'!B741*10^-3))),2)</f>
        <v>42.72</v>
      </c>
      <c r="I741" s="34">
        <f t="shared" si="22"/>
        <v>78.899999999999693</v>
      </c>
      <c r="K741" s="34">
        <f t="shared" si="23"/>
        <v>78.899999999999693</v>
      </c>
    </row>
    <row r="742" spans="2:11" x14ac:dyDescent="0.25">
      <c r="B742" s="34">
        <v>78.999999999999702</v>
      </c>
      <c r="C742" s="35">
        <f>ROUNDUP(('Calculation Sheet'!$D$9)^2*('Calculation Sheet'!$D$10*10^-6)/(2*10^-3*B742),2)</f>
        <v>11.03</v>
      </c>
      <c r="D74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42" s="34">
        <f>ROUNDUP(('Calculation Sheet'!$D$9*'Calculation Sheet'!$D$17*(0.5-('Calculation Sheet'!$D$18/'Calculation Sheet'!$D$9)+(0.5*(('Calculation Sheet'!$D$18^2)/('Calculation Sheet'!$D$9^2))))),2)</f>
        <v>1.84</v>
      </c>
      <c r="F742" s="34">
        <f>ROUNDUP(('Calculation Sheet'!$D$19*(LN('Calculation Sheet'!$D$9/'Calculation Sheet'!$D$20)-1+('Calculation Sheet'!$D$20/'Calculation Sheet'!$D$9))),2)</f>
        <v>3.53</v>
      </c>
      <c r="G742" s="36">
        <f>C742+IF(AND('Calculation Sheet'!$D$13="NO",OR('Calculation Sheet'!$D$14="Constant Resistance", 'Calculation Sheet'!$D$14="Constant Resistance + Current",'Calculation Sheet'!$D$14="Constant Resistance + Power", 'Calculation Sheet'!$D$14="Constant Resistance + Current + Power")),D742,0)+IF(AND('Calculation Sheet'!$D$13="NO",OR('Calculation Sheet'!$D$14="Constant Current", 'Calculation Sheet'!$D$14="Constant Resistance + Current",'Calculation Sheet'!$D$14="Constant Current + Power", 'Calculation Sheet'!$D$14="Constant Resistance + Current + Power")),E742,0)+IF(AND('Calculation Sheet'!$D$13="NO",OR('Calculation Sheet'!$D$14="Constant Power", 'Calculation Sheet'!$D$14="Constant Resistance + Power",'Calculation Sheet'!$D$14="Constant Current + Power", 'Calculation Sheet'!$D$14="Constant Resistance + Current + Power")),F742,0)</f>
        <v>11.03</v>
      </c>
      <c r="H742" s="34">
        <f>ROUND((12*'Calculation Sheet'!$D$24/(SQRT('SOA Verification'!B742*10^-3))),2)</f>
        <v>42.69</v>
      </c>
      <c r="I742" s="34">
        <f t="shared" si="22"/>
        <v>78.999999999999702</v>
      </c>
      <c r="K742" s="34">
        <f t="shared" si="23"/>
        <v>78.999999999999702</v>
      </c>
    </row>
    <row r="743" spans="2:11" x14ac:dyDescent="0.25">
      <c r="B743" s="34">
        <v>79.099999999999696</v>
      </c>
      <c r="C743" s="35">
        <f>ROUNDUP(('Calculation Sheet'!$D$9)^2*('Calculation Sheet'!$D$10*10^-6)/(2*10^-3*B743),2)</f>
        <v>11.02</v>
      </c>
      <c r="D74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43" s="34">
        <f>ROUNDUP(('Calculation Sheet'!$D$9*'Calculation Sheet'!$D$17*(0.5-('Calculation Sheet'!$D$18/'Calculation Sheet'!$D$9)+(0.5*(('Calculation Sheet'!$D$18^2)/('Calculation Sheet'!$D$9^2))))),2)</f>
        <v>1.84</v>
      </c>
      <c r="F743" s="34">
        <f>ROUNDUP(('Calculation Sheet'!$D$19*(LN('Calculation Sheet'!$D$9/'Calculation Sheet'!$D$20)-1+('Calculation Sheet'!$D$20/'Calculation Sheet'!$D$9))),2)</f>
        <v>3.53</v>
      </c>
      <c r="G743" s="36">
        <f>C743+IF(AND('Calculation Sheet'!$D$13="NO",OR('Calculation Sheet'!$D$14="Constant Resistance", 'Calculation Sheet'!$D$14="Constant Resistance + Current",'Calculation Sheet'!$D$14="Constant Resistance + Power", 'Calculation Sheet'!$D$14="Constant Resistance + Current + Power")),D743,0)+IF(AND('Calculation Sheet'!$D$13="NO",OR('Calculation Sheet'!$D$14="Constant Current", 'Calculation Sheet'!$D$14="Constant Resistance + Current",'Calculation Sheet'!$D$14="Constant Current + Power", 'Calculation Sheet'!$D$14="Constant Resistance + Current + Power")),E743,0)+IF(AND('Calculation Sheet'!$D$13="NO",OR('Calculation Sheet'!$D$14="Constant Power", 'Calculation Sheet'!$D$14="Constant Resistance + Power",'Calculation Sheet'!$D$14="Constant Current + Power", 'Calculation Sheet'!$D$14="Constant Resistance + Current + Power")),F743,0)</f>
        <v>11.02</v>
      </c>
      <c r="H743" s="34">
        <f>ROUND((12*'Calculation Sheet'!$D$24/(SQRT('SOA Verification'!B743*10^-3))),2)</f>
        <v>42.67</v>
      </c>
      <c r="I743" s="34">
        <f t="shared" si="22"/>
        <v>79.099999999999696</v>
      </c>
      <c r="K743" s="34">
        <f t="shared" si="23"/>
        <v>79.099999999999696</v>
      </c>
    </row>
    <row r="744" spans="2:11" x14ac:dyDescent="0.25">
      <c r="B744" s="34">
        <v>79.199999999999704</v>
      </c>
      <c r="C744" s="35">
        <f>ROUNDUP(('Calculation Sheet'!$D$9)^2*('Calculation Sheet'!$D$10*10^-6)/(2*10^-3*B744),2)</f>
        <v>11</v>
      </c>
      <c r="D74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44" s="34">
        <f>ROUNDUP(('Calculation Sheet'!$D$9*'Calculation Sheet'!$D$17*(0.5-('Calculation Sheet'!$D$18/'Calculation Sheet'!$D$9)+(0.5*(('Calculation Sheet'!$D$18^2)/('Calculation Sheet'!$D$9^2))))),2)</f>
        <v>1.84</v>
      </c>
      <c r="F744" s="34">
        <f>ROUNDUP(('Calculation Sheet'!$D$19*(LN('Calculation Sheet'!$D$9/'Calculation Sheet'!$D$20)-1+('Calculation Sheet'!$D$20/'Calculation Sheet'!$D$9))),2)</f>
        <v>3.53</v>
      </c>
      <c r="G744" s="36">
        <f>C744+IF(AND('Calculation Sheet'!$D$13="NO",OR('Calculation Sheet'!$D$14="Constant Resistance", 'Calculation Sheet'!$D$14="Constant Resistance + Current",'Calculation Sheet'!$D$14="Constant Resistance + Power", 'Calculation Sheet'!$D$14="Constant Resistance + Current + Power")),D744,0)+IF(AND('Calculation Sheet'!$D$13="NO",OR('Calculation Sheet'!$D$14="Constant Current", 'Calculation Sheet'!$D$14="Constant Resistance + Current",'Calculation Sheet'!$D$14="Constant Current + Power", 'Calculation Sheet'!$D$14="Constant Resistance + Current + Power")),E744,0)+IF(AND('Calculation Sheet'!$D$13="NO",OR('Calculation Sheet'!$D$14="Constant Power", 'Calculation Sheet'!$D$14="Constant Resistance + Power",'Calculation Sheet'!$D$14="Constant Current + Power", 'Calculation Sheet'!$D$14="Constant Resistance + Current + Power")),F744,0)</f>
        <v>11</v>
      </c>
      <c r="H744" s="34">
        <f>ROUND((12*'Calculation Sheet'!$D$24/(SQRT('SOA Verification'!B744*10^-3))),2)</f>
        <v>42.64</v>
      </c>
      <c r="I744" s="34">
        <f t="shared" si="22"/>
        <v>79.199999999999704</v>
      </c>
      <c r="K744" s="34">
        <f t="shared" si="23"/>
        <v>79.199999999999704</v>
      </c>
    </row>
    <row r="745" spans="2:11" x14ac:dyDescent="0.25">
      <c r="B745" s="34">
        <v>79.299999999999699</v>
      </c>
      <c r="C745" s="35">
        <f>ROUNDUP(('Calculation Sheet'!$D$9)^2*('Calculation Sheet'!$D$10*10^-6)/(2*10^-3*B745),2)</f>
        <v>10.99</v>
      </c>
      <c r="D74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45" s="34">
        <f>ROUNDUP(('Calculation Sheet'!$D$9*'Calculation Sheet'!$D$17*(0.5-('Calculation Sheet'!$D$18/'Calculation Sheet'!$D$9)+(0.5*(('Calculation Sheet'!$D$18^2)/('Calculation Sheet'!$D$9^2))))),2)</f>
        <v>1.84</v>
      </c>
      <c r="F745" s="34">
        <f>ROUNDUP(('Calculation Sheet'!$D$19*(LN('Calculation Sheet'!$D$9/'Calculation Sheet'!$D$20)-1+('Calculation Sheet'!$D$20/'Calculation Sheet'!$D$9))),2)</f>
        <v>3.53</v>
      </c>
      <c r="G745" s="36">
        <f>C745+IF(AND('Calculation Sheet'!$D$13="NO",OR('Calculation Sheet'!$D$14="Constant Resistance", 'Calculation Sheet'!$D$14="Constant Resistance + Current",'Calculation Sheet'!$D$14="Constant Resistance + Power", 'Calculation Sheet'!$D$14="Constant Resistance + Current + Power")),D745,0)+IF(AND('Calculation Sheet'!$D$13="NO",OR('Calculation Sheet'!$D$14="Constant Current", 'Calculation Sheet'!$D$14="Constant Resistance + Current",'Calculation Sheet'!$D$14="Constant Current + Power", 'Calculation Sheet'!$D$14="Constant Resistance + Current + Power")),E745,0)+IF(AND('Calculation Sheet'!$D$13="NO",OR('Calculation Sheet'!$D$14="Constant Power", 'Calculation Sheet'!$D$14="Constant Resistance + Power",'Calculation Sheet'!$D$14="Constant Current + Power", 'Calculation Sheet'!$D$14="Constant Resistance + Current + Power")),F745,0)</f>
        <v>10.99</v>
      </c>
      <c r="H745" s="34">
        <f>ROUND((12*'Calculation Sheet'!$D$24/(SQRT('SOA Verification'!B745*10^-3))),2)</f>
        <v>42.61</v>
      </c>
      <c r="I745" s="34">
        <f t="shared" si="22"/>
        <v>79.299999999999699</v>
      </c>
      <c r="K745" s="34">
        <f t="shared" si="23"/>
        <v>79.299999999999699</v>
      </c>
    </row>
    <row r="746" spans="2:11" x14ac:dyDescent="0.25">
      <c r="B746" s="34">
        <v>79.399999999999693</v>
      </c>
      <c r="C746" s="35">
        <f>ROUNDUP(('Calculation Sheet'!$D$9)^2*('Calculation Sheet'!$D$10*10^-6)/(2*10^-3*B746),2)</f>
        <v>10.98</v>
      </c>
      <c r="D74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46" s="34">
        <f>ROUNDUP(('Calculation Sheet'!$D$9*'Calculation Sheet'!$D$17*(0.5-('Calculation Sheet'!$D$18/'Calculation Sheet'!$D$9)+(0.5*(('Calculation Sheet'!$D$18^2)/('Calculation Sheet'!$D$9^2))))),2)</f>
        <v>1.84</v>
      </c>
      <c r="F746" s="34">
        <f>ROUNDUP(('Calculation Sheet'!$D$19*(LN('Calculation Sheet'!$D$9/'Calculation Sheet'!$D$20)-1+('Calculation Sheet'!$D$20/'Calculation Sheet'!$D$9))),2)</f>
        <v>3.53</v>
      </c>
      <c r="G746" s="36">
        <f>C746+IF(AND('Calculation Sheet'!$D$13="NO",OR('Calculation Sheet'!$D$14="Constant Resistance", 'Calculation Sheet'!$D$14="Constant Resistance + Current",'Calculation Sheet'!$D$14="Constant Resistance + Power", 'Calculation Sheet'!$D$14="Constant Resistance + Current + Power")),D746,0)+IF(AND('Calculation Sheet'!$D$13="NO",OR('Calculation Sheet'!$D$14="Constant Current", 'Calculation Sheet'!$D$14="Constant Resistance + Current",'Calculation Sheet'!$D$14="Constant Current + Power", 'Calculation Sheet'!$D$14="Constant Resistance + Current + Power")),E746,0)+IF(AND('Calculation Sheet'!$D$13="NO",OR('Calculation Sheet'!$D$14="Constant Power", 'Calculation Sheet'!$D$14="Constant Resistance + Power",'Calculation Sheet'!$D$14="Constant Current + Power", 'Calculation Sheet'!$D$14="Constant Resistance + Current + Power")),F746,0)</f>
        <v>10.98</v>
      </c>
      <c r="H746" s="34">
        <f>ROUND((12*'Calculation Sheet'!$D$24/(SQRT('SOA Verification'!B746*10^-3))),2)</f>
        <v>42.59</v>
      </c>
      <c r="I746" s="34">
        <f t="shared" si="22"/>
        <v>79.399999999999693</v>
      </c>
      <c r="K746" s="34">
        <f t="shared" si="23"/>
        <v>79.399999999999693</v>
      </c>
    </row>
    <row r="747" spans="2:11" x14ac:dyDescent="0.25">
      <c r="B747" s="34">
        <v>79.499999999999702</v>
      </c>
      <c r="C747" s="35">
        <f>ROUNDUP(('Calculation Sheet'!$D$9)^2*('Calculation Sheet'!$D$10*10^-6)/(2*10^-3*B747),2)</f>
        <v>10.959999999999999</v>
      </c>
      <c r="D74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47" s="34">
        <f>ROUNDUP(('Calculation Sheet'!$D$9*'Calculation Sheet'!$D$17*(0.5-('Calculation Sheet'!$D$18/'Calculation Sheet'!$D$9)+(0.5*(('Calculation Sheet'!$D$18^2)/('Calculation Sheet'!$D$9^2))))),2)</f>
        <v>1.84</v>
      </c>
      <c r="F747" s="34">
        <f>ROUNDUP(('Calculation Sheet'!$D$19*(LN('Calculation Sheet'!$D$9/'Calculation Sheet'!$D$20)-1+('Calculation Sheet'!$D$20/'Calculation Sheet'!$D$9))),2)</f>
        <v>3.53</v>
      </c>
      <c r="G747" s="36">
        <f>C747+IF(AND('Calculation Sheet'!$D$13="NO",OR('Calculation Sheet'!$D$14="Constant Resistance", 'Calculation Sheet'!$D$14="Constant Resistance + Current",'Calculation Sheet'!$D$14="Constant Resistance + Power", 'Calculation Sheet'!$D$14="Constant Resistance + Current + Power")),D747,0)+IF(AND('Calculation Sheet'!$D$13="NO",OR('Calculation Sheet'!$D$14="Constant Current", 'Calculation Sheet'!$D$14="Constant Resistance + Current",'Calculation Sheet'!$D$14="Constant Current + Power", 'Calculation Sheet'!$D$14="Constant Resistance + Current + Power")),E747,0)+IF(AND('Calculation Sheet'!$D$13="NO",OR('Calculation Sheet'!$D$14="Constant Power", 'Calculation Sheet'!$D$14="Constant Resistance + Power",'Calculation Sheet'!$D$14="Constant Current + Power", 'Calculation Sheet'!$D$14="Constant Resistance + Current + Power")),F747,0)</f>
        <v>10.959999999999999</v>
      </c>
      <c r="H747" s="34">
        <f>ROUND((12*'Calculation Sheet'!$D$24/(SQRT('SOA Verification'!B747*10^-3))),2)</f>
        <v>42.56</v>
      </c>
      <c r="I747" s="34">
        <f t="shared" si="22"/>
        <v>79.499999999999702</v>
      </c>
      <c r="K747" s="34">
        <f t="shared" si="23"/>
        <v>79.499999999999702</v>
      </c>
    </row>
    <row r="748" spans="2:11" x14ac:dyDescent="0.25">
      <c r="B748" s="34">
        <v>79.599999999999696</v>
      </c>
      <c r="C748" s="35">
        <f>ROUNDUP(('Calculation Sheet'!$D$9)^2*('Calculation Sheet'!$D$10*10^-6)/(2*10^-3*B748),2)</f>
        <v>10.95</v>
      </c>
      <c r="D74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48" s="34">
        <f>ROUNDUP(('Calculation Sheet'!$D$9*'Calculation Sheet'!$D$17*(0.5-('Calculation Sheet'!$D$18/'Calculation Sheet'!$D$9)+(0.5*(('Calculation Sheet'!$D$18^2)/('Calculation Sheet'!$D$9^2))))),2)</f>
        <v>1.84</v>
      </c>
      <c r="F748" s="34">
        <f>ROUNDUP(('Calculation Sheet'!$D$19*(LN('Calculation Sheet'!$D$9/'Calculation Sheet'!$D$20)-1+('Calculation Sheet'!$D$20/'Calculation Sheet'!$D$9))),2)</f>
        <v>3.53</v>
      </c>
      <c r="G748" s="36">
        <f>C748+IF(AND('Calculation Sheet'!$D$13="NO",OR('Calculation Sheet'!$D$14="Constant Resistance", 'Calculation Sheet'!$D$14="Constant Resistance + Current",'Calculation Sheet'!$D$14="Constant Resistance + Power", 'Calculation Sheet'!$D$14="Constant Resistance + Current + Power")),D748,0)+IF(AND('Calculation Sheet'!$D$13="NO",OR('Calculation Sheet'!$D$14="Constant Current", 'Calculation Sheet'!$D$14="Constant Resistance + Current",'Calculation Sheet'!$D$14="Constant Current + Power", 'Calculation Sheet'!$D$14="Constant Resistance + Current + Power")),E748,0)+IF(AND('Calculation Sheet'!$D$13="NO",OR('Calculation Sheet'!$D$14="Constant Power", 'Calculation Sheet'!$D$14="Constant Resistance + Power",'Calculation Sheet'!$D$14="Constant Current + Power", 'Calculation Sheet'!$D$14="Constant Resistance + Current + Power")),F748,0)</f>
        <v>10.95</v>
      </c>
      <c r="H748" s="34">
        <f>ROUND((12*'Calculation Sheet'!$D$24/(SQRT('SOA Verification'!B748*10^-3))),2)</f>
        <v>42.53</v>
      </c>
      <c r="I748" s="34">
        <f t="shared" si="22"/>
        <v>79.599999999999696</v>
      </c>
      <c r="K748" s="34">
        <f t="shared" si="23"/>
        <v>79.599999999999696</v>
      </c>
    </row>
    <row r="749" spans="2:11" x14ac:dyDescent="0.25">
      <c r="B749" s="34">
        <v>79.699999999999704</v>
      </c>
      <c r="C749" s="35">
        <f>ROUNDUP(('Calculation Sheet'!$D$9)^2*('Calculation Sheet'!$D$10*10^-6)/(2*10^-3*B749),2)</f>
        <v>10.94</v>
      </c>
      <c r="D74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49" s="34">
        <f>ROUNDUP(('Calculation Sheet'!$D$9*'Calculation Sheet'!$D$17*(0.5-('Calculation Sheet'!$D$18/'Calculation Sheet'!$D$9)+(0.5*(('Calculation Sheet'!$D$18^2)/('Calculation Sheet'!$D$9^2))))),2)</f>
        <v>1.84</v>
      </c>
      <c r="F749" s="34">
        <f>ROUNDUP(('Calculation Sheet'!$D$19*(LN('Calculation Sheet'!$D$9/'Calculation Sheet'!$D$20)-1+('Calculation Sheet'!$D$20/'Calculation Sheet'!$D$9))),2)</f>
        <v>3.53</v>
      </c>
      <c r="G749" s="36">
        <f>C749+IF(AND('Calculation Sheet'!$D$13="NO",OR('Calculation Sheet'!$D$14="Constant Resistance", 'Calculation Sheet'!$D$14="Constant Resistance + Current",'Calculation Sheet'!$D$14="Constant Resistance + Power", 'Calculation Sheet'!$D$14="Constant Resistance + Current + Power")),D749,0)+IF(AND('Calculation Sheet'!$D$13="NO",OR('Calculation Sheet'!$D$14="Constant Current", 'Calculation Sheet'!$D$14="Constant Resistance + Current",'Calculation Sheet'!$D$14="Constant Current + Power", 'Calculation Sheet'!$D$14="Constant Resistance + Current + Power")),E749,0)+IF(AND('Calculation Sheet'!$D$13="NO",OR('Calculation Sheet'!$D$14="Constant Power", 'Calculation Sheet'!$D$14="Constant Resistance + Power",'Calculation Sheet'!$D$14="Constant Current + Power", 'Calculation Sheet'!$D$14="Constant Resistance + Current + Power")),F749,0)</f>
        <v>10.94</v>
      </c>
      <c r="H749" s="34">
        <f>ROUND((12*'Calculation Sheet'!$D$24/(SQRT('SOA Verification'!B749*10^-3))),2)</f>
        <v>42.51</v>
      </c>
      <c r="I749" s="34">
        <f t="shared" si="22"/>
        <v>79.699999999999704</v>
      </c>
      <c r="K749" s="34">
        <f t="shared" si="23"/>
        <v>79.699999999999704</v>
      </c>
    </row>
    <row r="750" spans="2:11" x14ac:dyDescent="0.25">
      <c r="B750" s="34">
        <v>79.799999999999699</v>
      </c>
      <c r="C750" s="35">
        <f>ROUNDUP(('Calculation Sheet'!$D$9)^2*('Calculation Sheet'!$D$10*10^-6)/(2*10^-3*B750),2)</f>
        <v>10.92</v>
      </c>
      <c r="D75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50" s="34">
        <f>ROUNDUP(('Calculation Sheet'!$D$9*'Calculation Sheet'!$D$17*(0.5-('Calculation Sheet'!$D$18/'Calculation Sheet'!$D$9)+(0.5*(('Calculation Sheet'!$D$18^2)/('Calculation Sheet'!$D$9^2))))),2)</f>
        <v>1.84</v>
      </c>
      <c r="F750" s="34">
        <f>ROUNDUP(('Calculation Sheet'!$D$19*(LN('Calculation Sheet'!$D$9/'Calculation Sheet'!$D$20)-1+('Calculation Sheet'!$D$20/'Calculation Sheet'!$D$9))),2)</f>
        <v>3.53</v>
      </c>
      <c r="G750" s="36">
        <f>C750+IF(AND('Calculation Sheet'!$D$13="NO",OR('Calculation Sheet'!$D$14="Constant Resistance", 'Calculation Sheet'!$D$14="Constant Resistance + Current",'Calculation Sheet'!$D$14="Constant Resistance + Power", 'Calculation Sheet'!$D$14="Constant Resistance + Current + Power")),D750,0)+IF(AND('Calculation Sheet'!$D$13="NO",OR('Calculation Sheet'!$D$14="Constant Current", 'Calculation Sheet'!$D$14="Constant Resistance + Current",'Calculation Sheet'!$D$14="Constant Current + Power", 'Calculation Sheet'!$D$14="Constant Resistance + Current + Power")),E750,0)+IF(AND('Calculation Sheet'!$D$13="NO",OR('Calculation Sheet'!$D$14="Constant Power", 'Calculation Sheet'!$D$14="Constant Resistance + Power",'Calculation Sheet'!$D$14="Constant Current + Power", 'Calculation Sheet'!$D$14="Constant Resistance + Current + Power")),F750,0)</f>
        <v>10.92</v>
      </c>
      <c r="H750" s="34">
        <f>ROUND((12*'Calculation Sheet'!$D$24/(SQRT('SOA Verification'!B750*10^-3))),2)</f>
        <v>42.48</v>
      </c>
      <c r="I750" s="34">
        <f t="shared" si="22"/>
        <v>79.799999999999699</v>
      </c>
      <c r="K750" s="34">
        <f t="shared" si="23"/>
        <v>79.799999999999699</v>
      </c>
    </row>
    <row r="751" spans="2:11" x14ac:dyDescent="0.25">
      <c r="B751" s="34">
        <v>79.899999999999693</v>
      </c>
      <c r="C751" s="35">
        <f>ROUNDUP(('Calculation Sheet'!$D$9)^2*('Calculation Sheet'!$D$10*10^-6)/(2*10^-3*B751),2)</f>
        <v>10.91</v>
      </c>
      <c r="D75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51" s="34">
        <f>ROUNDUP(('Calculation Sheet'!$D$9*'Calculation Sheet'!$D$17*(0.5-('Calculation Sheet'!$D$18/'Calculation Sheet'!$D$9)+(0.5*(('Calculation Sheet'!$D$18^2)/('Calculation Sheet'!$D$9^2))))),2)</f>
        <v>1.84</v>
      </c>
      <c r="F751" s="34">
        <f>ROUNDUP(('Calculation Sheet'!$D$19*(LN('Calculation Sheet'!$D$9/'Calculation Sheet'!$D$20)-1+('Calculation Sheet'!$D$20/'Calculation Sheet'!$D$9))),2)</f>
        <v>3.53</v>
      </c>
      <c r="G751" s="36">
        <f>C751+IF(AND('Calculation Sheet'!$D$13="NO",OR('Calculation Sheet'!$D$14="Constant Resistance", 'Calculation Sheet'!$D$14="Constant Resistance + Current",'Calculation Sheet'!$D$14="Constant Resistance + Power", 'Calculation Sheet'!$D$14="Constant Resistance + Current + Power")),D751,0)+IF(AND('Calculation Sheet'!$D$13="NO",OR('Calculation Sheet'!$D$14="Constant Current", 'Calculation Sheet'!$D$14="Constant Resistance + Current",'Calculation Sheet'!$D$14="Constant Current + Power", 'Calculation Sheet'!$D$14="Constant Resistance + Current + Power")),E751,0)+IF(AND('Calculation Sheet'!$D$13="NO",OR('Calculation Sheet'!$D$14="Constant Power", 'Calculation Sheet'!$D$14="Constant Resistance + Power",'Calculation Sheet'!$D$14="Constant Current + Power", 'Calculation Sheet'!$D$14="Constant Resistance + Current + Power")),F751,0)</f>
        <v>10.91</v>
      </c>
      <c r="H751" s="34">
        <f>ROUND((12*'Calculation Sheet'!$D$24/(SQRT('SOA Verification'!B751*10^-3))),2)</f>
        <v>42.45</v>
      </c>
      <c r="I751" s="34">
        <f t="shared" si="22"/>
        <v>79.899999999999693</v>
      </c>
      <c r="K751" s="34">
        <f t="shared" si="23"/>
        <v>79.899999999999693</v>
      </c>
    </row>
    <row r="752" spans="2:11" x14ac:dyDescent="0.25">
      <c r="B752" s="34">
        <v>79.999999999999702</v>
      </c>
      <c r="C752" s="35">
        <f>ROUNDUP(('Calculation Sheet'!$D$9)^2*('Calculation Sheet'!$D$10*10^-6)/(2*10^-3*B752),2)</f>
        <v>10.89</v>
      </c>
      <c r="D75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52" s="34">
        <f>ROUNDUP(('Calculation Sheet'!$D$9*'Calculation Sheet'!$D$17*(0.5-('Calculation Sheet'!$D$18/'Calculation Sheet'!$D$9)+(0.5*(('Calculation Sheet'!$D$18^2)/('Calculation Sheet'!$D$9^2))))),2)</f>
        <v>1.84</v>
      </c>
      <c r="F752" s="34">
        <f>ROUNDUP(('Calculation Sheet'!$D$19*(LN('Calculation Sheet'!$D$9/'Calculation Sheet'!$D$20)-1+('Calculation Sheet'!$D$20/'Calculation Sheet'!$D$9))),2)</f>
        <v>3.53</v>
      </c>
      <c r="G752" s="36">
        <f>C752+IF(AND('Calculation Sheet'!$D$13="NO",OR('Calculation Sheet'!$D$14="Constant Resistance", 'Calculation Sheet'!$D$14="Constant Resistance + Current",'Calculation Sheet'!$D$14="Constant Resistance + Power", 'Calculation Sheet'!$D$14="Constant Resistance + Current + Power")),D752,0)+IF(AND('Calculation Sheet'!$D$13="NO",OR('Calculation Sheet'!$D$14="Constant Current", 'Calculation Sheet'!$D$14="Constant Resistance + Current",'Calculation Sheet'!$D$14="Constant Current + Power", 'Calculation Sheet'!$D$14="Constant Resistance + Current + Power")),E752,0)+IF(AND('Calculation Sheet'!$D$13="NO",OR('Calculation Sheet'!$D$14="Constant Power", 'Calculation Sheet'!$D$14="Constant Resistance + Power",'Calculation Sheet'!$D$14="Constant Current + Power", 'Calculation Sheet'!$D$14="Constant Resistance + Current + Power")),F752,0)</f>
        <v>10.89</v>
      </c>
      <c r="H752" s="34">
        <f>ROUND((12*'Calculation Sheet'!$D$24/(SQRT('SOA Verification'!B752*10^-3))),2)</f>
        <v>42.43</v>
      </c>
      <c r="I752" s="34">
        <f t="shared" si="22"/>
        <v>79.999999999999702</v>
      </c>
      <c r="K752" s="34">
        <f t="shared" si="23"/>
        <v>79.999999999999702</v>
      </c>
    </row>
    <row r="753" spans="2:11" x14ac:dyDescent="0.25">
      <c r="B753" s="34">
        <v>80.099999999999696</v>
      </c>
      <c r="C753" s="35">
        <f>ROUNDUP(('Calculation Sheet'!$D$9)^2*('Calculation Sheet'!$D$10*10^-6)/(2*10^-3*B753),2)</f>
        <v>10.879999999999999</v>
      </c>
      <c r="D75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53" s="34">
        <f>ROUNDUP(('Calculation Sheet'!$D$9*'Calculation Sheet'!$D$17*(0.5-('Calculation Sheet'!$D$18/'Calculation Sheet'!$D$9)+(0.5*(('Calculation Sheet'!$D$18^2)/('Calculation Sheet'!$D$9^2))))),2)</f>
        <v>1.84</v>
      </c>
      <c r="F753" s="34">
        <f>ROUNDUP(('Calculation Sheet'!$D$19*(LN('Calculation Sheet'!$D$9/'Calculation Sheet'!$D$20)-1+('Calculation Sheet'!$D$20/'Calculation Sheet'!$D$9))),2)</f>
        <v>3.53</v>
      </c>
      <c r="G753" s="36">
        <f>C753+IF(AND('Calculation Sheet'!$D$13="NO",OR('Calculation Sheet'!$D$14="Constant Resistance", 'Calculation Sheet'!$D$14="Constant Resistance + Current",'Calculation Sheet'!$D$14="Constant Resistance + Power", 'Calculation Sheet'!$D$14="Constant Resistance + Current + Power")),D753,0)+IF(AND('Calculation Sheet'!$D$13="NO",OR('Calculation Sheet'!$D$14="Constant Current", 'Calculation Sheet'!$D$14="Constant Resistance + Current",'Calculation Sheet'!$D$14="Constant Current + Power", 'Calculation Sheet'!$D$14="Constant Resistance + Current + Power")),E753,0)+IF(AND('Calculation Sheet'!$D$13="NO",OR('Calculation Sheet'!$D$14="Constant Power", 'Calculation Sheet'!$D$14="Constant Resistance + Power",'Calculation Sheet'!$D$14="Constant Current + Power", 'Calculation Sheet'!$D$14="Constant Resistance + Current + Power")),F753,0)</f>
        <v>10.879999999999999</v>
      </c>
      <c r="H753" s="34">
        <f>ROUND((12*'Calculation Sheet'!$D$24/(SQRT('SOA Verification'!B753*10^-3))),2)</f>
        <v>42.4</v>
      </c>
      <c r="I753" s="34">
        <f t="shared" si="22"/>
        <v>80.099999999999696</v>
      </c>
      <c r="K753" s="34">
        <f t="shared" si="23"/>
        <v>80.099999999999696</v>
      </c>
    </row>
    <row r="754" spans="2:11" x14ac:dyDescent="0.25">
      <c r="B754" s="34">
        <v>80.199999999999704</v>
      </c>
      <c r="C754" s="35">
        <f>ROUNDUP(('Calculation Sheet'!$D$9)^2*('Calculation Sheet'!$D$10*10^-6)/(2*10^-3*B754),2)</f>
        <v>10.87</v>
      </c>
      <c r="D75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54" s="34">
        <f>ROUNDUP(('Calculation Sheet'!$D$9*'Calculation Sheet'!$D$17*(0.5-('Calculation Sheet'!$D$18/'Calculation Sheet'!$D$9)+(0.5*(('Calculation Sheet'!$D$18^2)/('Calculation Sheet'!$D$9^2))))),2)</f>
        <v>1.84</v>
      </c>
      <c r="F754" s="34">
        <f>ROUNDUP(('Calculation Sheet'!$D$19*(LN('Calculation Sheet'!$D$9/'Calculation Sheet'!$D$20)-1+('Calculation Sheet'!$D$20/'Calculation Sheet'!$D$9))),2)</f>
        <v>3.53</v>
      </c>
      <c r="G754" s="36">
        <f>C754+IF(AND('Calculation Sheet'!$D$13="NO",OR('Calculation Sheet'!$D$14="Constant Resistance", 'Calculation Sheet'!$D$14="Constant Resistance + Current",'Calculation Sheet'!$D$14="Constant Resistance + Power", 'Calculation Sheet'!$D$14="Constant Resistance + Current + Power")),D754,0)+IF(AND('Calculation Sheet'!$D$13="NO",OR('Calculation Sheet'!$D$14="Constant Current", 'Calculation Sheet'!$D$14="Constant Resistance + Current",'Calculation Sheet'!$D$14="Constant Current + Power", 'Calculation Sheet'!$D$14="Constant Resistance + Current + Power")),E754,0)+IF(AND('Calculation Sheet'!$D$13="NO",OR('Calculation Sheet'!$D$14="Constant Power", 'Calculation Sheet'!$D$14="Constant Resistance + Power",'Calculation Sheet'!$D$14="Constant Current + Power", 'Calculation Sheet'!$D$14="Constant Resistance + Current + Power")),F754,0)</f>
        <v>10.87</v>
      </c>
      <c r="H754" s="34">
        <f>ROUND((12*'Calculation Sheet'!$D$24/(SQRT('SOA Verification'!B754*10^-3))),2)</f>
        <v>42.37</v>
      </c>
      <c r="I754" s="34">
        <f t="shared" si="22"/>
        <v>80.199999999999704</v>
      </c>
      <c r="K754" s="34">
        <f t="shared" si="23"/>
        <v>80.199999999999704</v>
      </c>
    </row>
    <row r="755" spans="2:11" x14ac:dyDescent="0.25">
      <c r="B755" s="34">
        <v>80.299999999999699</v>
      </c>
      <c r="C755" s="35">
        <f>ROUNDUP(('Calculation Sheet'!$D$9)^2*('Calculation Sheet'!$D$10*10^-6)/(2*10^-3*B755),2)</f>
        <v>10.85</v>
      </c>
      <c r="D75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55" s="34">
        <f>ROUNDUP(('Calculation Sheet'!$D$9*'Calculation Sheet'!$D$17*(0.5-('Calculation Sheet'!$D$18/'Calculation Sheet'!$D$9)+(0.5*(('Calculation Sheet'!$D$18^2)/('Calculation Sheet'!$D$9^2))))),2)</f>
        <v>1.84</v>
      </c>
      <c r="F755" s="34">
        <f>ROUNDUP(('Calculation Sheet'!$D$19*(LN('Calculation Sheet'!$D$9/'Calculation Sheet'!$D$20)-1+('Calculation Sheet'!$D$20/'Calculation Sheet'!$D$9))),2)</f>
        <v>3.53</v>
      </c>
      <c r="G755" s="36">
        <f>C755+IF(AND('Calculation Sheet'!$D$13="NO",OR('Calculation Sheet'!$D$14="Constant Resistance", 'Calculation Sheet'!$D$14="Constant Resistance + Current",'Calculation Sheet'!$D$14="Constant Resistance + Power", 'Calculation Sheet'!$D$14="Constant Resistance + Current + Power")),D755,0)+IF(AND('Calculation Sheet'!$D$13="NO",OR('Calculation Sheet'!$D$14="Constant Current", 'Calculation Sheet'!$D$14="Constant Resistance + Current",'Calculation Sheet'!$D$14="Constant Current + Power", 'Calculation Sheet'!$D$14="Constant Resistance + Current + Power")),E755,0)+IF(AND('Calculation Sheet'!$D$13="NO",OR('Calculation Sheet'!$D$14="Constant Power", 'Calculation Sheet'!$D$14="Constant Resistance + Power",'Calculation Sheet'!$D$14="Constant Current + Power", 'Calculation Sheet'!$D$14="Constant Resistance + Current + Power")),F755,0)</f>
        <v>10.85</v>
      </c>
      <c r="H755" s="34">
        <f>ROUND((12*'Calculation Sheet'!$D$24/(SQRT('SOA Verification'!B755*10^-3))),2)</f>
        <v>42.35</v>
      </c>
      <c r="I755" s="34">
        <f t="shared" si="22"/>
        <v>80.299999999999699</v>
      </c>
      <c r="K755" s="34">
        <f t="shared" si="23"/>
        <v>80.299999999999699</v>
      </c>
    </row>
    <row r="756" spans="2:11" x14ac:dyDescent="0.25">
      <c r="B756" s="34">
        <v>80.399999999999693</v>
      </c>
      <c r="C756" s="35">
        <f>ROUNDUP(('Calculation Sheet'!$D$9)^2*('Calculation Sheet'!$D$10*10^-6)/(2*10^-3*B756),2)</f>
        <v>10.84</v>
      </c>
      <c r="D75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56" s="34">
        <f>ROUNDUP(('Calculation Sheet'!$D$9*'Calculation Sheet'!$D$17*(0.5-('Calculation Sheet'!$D$18/'Calculation Sheet'!$D$9)+(0.5*(('Calculation Sheet'!$D$18^2)/('Calculation Sheet'!$D$9^2))))),2)</f>
        <v>1.84</v>
      </c>
      <c r="F756" s="34">
        <f>ROUNDUP(('Calculation Sheet'!$D$19*(LN('Calculation Sheet'!$D$9/'Calculation Sheet'!$D$20)-1+('Calculation Sheet'!$D$20/'Calculation Sheet'!$D$9))),2)</f>
        <v>3.53</v>
      </c>
      <c r="G756" s="36">
        <f>C756+IF(AND('Calculation Sheet'!$D$13="NO",OR('Calculation Sheet'!$D$14="Constant Resistance", 'Calculation Sheet'!$D$14="Constant Resistance + Current",'Calculation Sheet'!$D$14="Constant Resistance + Power", 'Calculation Sheet'!$D$14="Constant Resistance + Current + Power")),D756,0)+IF(AND('Calculation Sheet'!$D$13="NO",OR('Calculation Sheet'!$D$14="Constant Current", 'Calculation Sheet'!$D$14="Constant Resistance + Current",'Calculation Sheet'!$D$14="Constant Current + Power", 'Calculation Sheet'!$D$14="Constant Resistance + Current + Power")),E756,0)+IF(AND('Calculation Sheet'!$D$13="NO",OR('Calculation Sheet'!$D$14="Constant Power", 'Calculation Sheet'!$D$14="Constant Resistance + Power",'Calculation Sheet'!$D$14="Constant Current + Power", 'Calculation Sheet'!$D$14="Constant Resistance + Current + Power")),F756,0)</f>
        <v>10.84</v>
      </c>
      <c r="H756" s="34">
        <f>ROUND((12*'Calculation Sheet'!$D$24/(SQRT('SOA Verification'!B756*10^-3))),2)</f>
        <v>42.32</v>
      </c>
      <c r="I756" s="34">
        <f t="shared" si="22"/>
        <v>80.399999999999693</v>
      </c>
      <c r="K756" s="34">
        <f t="shared" si="23"/>
        <v>80.399999999999693</v>
      </c>
    </row>
    <row r="757" spans="2:11" x14ac:dyDescent="0.25">
      <c r="B757" s="34">
        <v>80.499999999999702</v>
      </c>
      <c r="C757" s="35">
        <f>ROUNDUP(('Calculation Sheet'!$D$9)^2*('Calculation Sheet'!$D$10*10^-6)/(2*10^-3*B757),2)</f>
        <v>10.83</v>
      </c>
      <c r="D75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57" s="34">
        <f>ROUNDUP(('Calculation Sheet'!$D$9*'Calculation Sheet'!$D$17*(0.5-('Calculation Sheet'!$D$18/'Calculation Sheet'!$D$9)+(0.5*(('Calculation Sheet'!$D$18^2)/('Calculation Sheet'!$D$9^2))))),2)</f>
        <v>1.84</v>
      </c>
      <c r="F757" s="34">
        <f>ROUNDUP(('Calculation Sheet'!$D$19*(LN('Calculation Sheet'!$D$9/'Calculation Sheet'!$D$20)-1+('Calculation Sheet'!$D$20/'Calculation Sheet'!$D$9))),2)</f>
        <v>3.53</v>
      </c>
      <c r="G757" s="36">
        <f>C757+IF(AND('Calculation Sheet'!$D$13="NO",OR('Calculation Sheet'!$D$14="Constant Resistance", 'Calculation Sheet'!$D$14="Constant Resistance + Current",'Calculation Sheet'!$D$14="Constant Resistance + Power", 'Calculation Sheet'!$D$14="Constant Resistance + Current + Power")),D757,0)+IF(AND('Calculation Sheet'!$D$13="NO",OR('Calculation Sheet'!$D$14="Constant Current", 'Calculation Sheet'!$D$14="Constant Resistance + Current",'Calculation Sheet'!$D$14="Constant Current + Power", 'Calculation Sheet'!$D$14="Constant Resistance + Current + Power")),E757,0)+IF(AND('Calculation Sheet'!$D$13="NO",OR('Calculation Sheet'!$D$14="Constant Power", 'Calculation Sheet'!$D$14="Constant Resistance + Power",'Calculation Sheet'!$D$14="Constant Current + Power", 'Calculation Sheet'!$D$14="Constant Resistance + Current + Power")),F757,0)</f>
        <v>10.83</v>
      </c>
      <c r="H757" s="34">
        <f>ROUND((12*'Calculation Sheet'!$D$24/(SQRT('SOA Verification'!B757*10^-3))),2)</f>
        <v>42.29</v>
      </c>
      <c r="I757" s="34">
        <f t="shared" si="22"/>
        <v>80.499999999999702</v>
      </c>
      <c r="K757" s="34">
        <f t="shared" si="23"/>
        <v>80.499999999999702</v>
      </c>
    </row>
    <row r="758" spans="2:11" x14ac:dyDescent="0.25">
      <c r="B758" s="34">
        <v>80.599999999999696</v>
      </c>
      <c r="C758" s="35">
        <f>ROUNDUP(('Calculation Sheet'!$D$9)^2*('Calculation Sheet'!$D$10*10^-6)/(2*10^-3*B758),2)</f>
        <v>10.81</v>
      </c>
      <c r="D75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58" s="34">
        <f>ROUNDUP(('Calculation Sheet'!$D$9*'Calculation Sheet'!$D$17*(0.5-('Calculation Sheet'!$D$18/'Calculation Sheet'!$D$9)+(0.5*(('Calculation Sheet'!$D$18^2)/('Calculation Sheet'!$D$9^2))))),2)</f>
        <v>1.84</v>
      </c>
      <c r="F758" s="34">
        <f>ROUNDUP(('Calculation Sheet'!$D$19*(LN('Calculation Sheet'!$D$9/'Calculation Sheet'!$D$20)-1+('Calculation Sheet'!$D$20/'Calculation Sheet'!$D$9))),2)</f>
        <v>3.53</v>
      </c>
      <c r="G758" s="36">
        <f>C758+IF(AND('Calculation Sheet'!$D$13="NO",OR('Calculation Sheet'!$D$14="Constant Resistance", 'Calculation Sheet'!$D$14="Constant Resistance + Current",'Calculation Sheet'!$D$14="Constant Resistance + Power", 'Calculation Sheet'!$D$14="Constant Resistance + Current + Power")),D758,0)+IF(AND('Calculation Sheet'!$D$13="NO",OR('Calculation Sheet'!$D$14="Constant Current", 'Calculation Sheet'!$D$14="Constant Resistance + Current",'Calculation Sheet'!$D$14="Constant Current + Power", 'Calculation Sheet'!$D$14="Constant Resistance + Current + Power")),E758,0)+IF(AND('Calculation Sheet'!$D$13="NO",OR('Calculation Sheet'!$D$14="Constant Power", 'Calculation Sheet'!$D$14="Constant Resistance + Power",'Calculation Sheet'!$D$14="Constant Current + Power", 'Calculation Sheet'!$D$14="Constant Resistance + Current + Power")),F758,0)</f>
        <v>10.81</v>
      </c>
      <c r="H758" s="34">
        <f>ROUND((12*'Calculation Sheet'!$D$24/(SQRT('SOA Verification'!B758*10^-3))),2)</f>
        <v>42.27</v>
      </c>
      <c r="I758" s="34">
        <f t="shared" si="22"/>
        <v>80.599999999999696</v>
      </c>
      <c r="K758" s="34">
        <f t="shared" si="23"/>
        <v>80.599999999999696</v>
      </c>
    </row>
    <row r="759" spans="2:11" x14ac:dyDescent="0.25">
      <c r="B759" s="34">
        <v>80.699999999999704</v>
      </c>
      <c r="C759" s="35">
        <f>ROUNDUP(('Calculation Sheet'!$D$9)^2*('Calculation Sheet'!$D$10*10^-6)/(2*10^-3*B759),2)</f>
        <v>10.799999999999999</v>
      </c>
      <c r="D75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59" s="34">
        <f>ROUNDUP(('Calculation Sheet'!$D$9*'Calculation Sheet'!$D$17*(0.5-('Calculation Sheet'!$D$18/'Calculation Sheet'!$D$9)+(0.5*(('Calculation Sheet'!$D$18^2)/('Calculation Sheet'!$D$9^2))))),2)</f>
        <v>1.84</v>
      </c>
      <c r="F759" s="34">
        <f>ROUNDUP(('Calculation Sheet'!$D$19*(LN('Calculation Sheet'!$D$9/'Calculation Sheet'!$D$20)-1+('Calculation Sheet'!$D$20/'Calculation Sheet'!$D$9))),2)</f>
        <v>3.53</v>
      </c>
      <c r="G759" s="36">
        <f>C759+IF(AND('Calculation Sheet'!$D$13="NO",OR('Calculation Sheet'!$D$14="Constant Resistance", 'Calculation Sheet'!$D$14="Constant Resistance + Current",'Calculation Sheet'!$D$14="Constant Resistance + Power", 'Calculation Sheet'!$D$14="Constant Resistance + Current + Power")),D759,0)+IF(AND('Calculation Sheet'!$D$13="NO",OR('Calculation Sheet'!$D$14="Constant Current", 'Calculation Sheet'!$D$14="Constant Resistance + Current",'Calculation Sheet'!$D$14="Constant Current + Power", 'Calculation Sheet'!$D$14="Constant Resistance + Current + Power")),E759,0)+IF(AND('Calculation Sheet'!$D$13="NO",OR('Calculation Sheet'!$D$14="Constant Power", 'Calculation Sheet'!$D$14="Constant Resistance + Power",'Calculation Sheet'!$D$14="Constant Current + Power", 'Calculation Sheet'!$D$14="Constant Resistance + Current + Power")),F759,0)</f>
        <v>10.799999999999999</v>
      </c>
      <c r="H759" s="34">
        <f>ROUND((12*'Calculation Sheet'!$D$24/(SQRT('SOA Verification'!B759*10^-3))),2)</f>
        <v>42.24</v>
      </c>
      <c r="I759" s="34">
        <f t="shared" si="22"/>
        <v>80.699999999999704</v>
      </c>
      <c r="K759" s="34">
        <f t="shared" si="23"/>
        <v>80.699999999999704</v>
      </c>
    </row>
    <row r="760" spans="2:11" x14ac:dyDescent="0.25">
      <c r="B760" s="34">
        <v>80.799999999999699</v>
      </c>
      <c r="C760" s="35">
        <f>ROUNDUP(('Calculation Sheet'!$D$9)^2*('Calculation Sheet'!$D$10*10^-6)/(2*10^-3*B760),2)</f>
        <v>10.79</v>
      </c>
      <c r="D76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60" s="34">
        <f>ROUNDUP(('Calculation Sheet'!$D$9*'Calculation Sheet'!$D$17*(0.5-('Calculation Sheet'!$D$18/'Calculation Sheet'!$D$9)+(0.5*(('Calculation Sheet'!$D$18^2)/('Calculation Sheet'!$D$9^2))))),2)</f>
        <v>1.84</v>
      </c>
      <c r="F760" s="34">
        <f>ROUNDUP(('Calculation Sheet'!$D$19*(LN('Calculation Sheet'!$D$9/'Calculation Sheet'!$D$20)-1+('Calculation Sheet'!$D$20/'Calculation Sheet'!$D$9))),2)</f>
        <v>3.53</v>
      </c>
      <c r="G760" s="36">
        <f>C760+IF(AND('Calculation Sheet'!$D$13="NO",OR('Calculation Sheet'!$D$14="Constant Resistance", 'Calculation Sheet'!$D$14="Constant Resistance + Current",'Calculation Sheet'!$D$14="Constant Resistance + Power", 'Calculation Sheet'!$D$14="Constant Resistance + Current + Power")),D760,0)+IF(AND('Calculation Sheet'!$D$13="NO",OR('Calculation Sheet'!$D$14="Constant Current", 'Calculation Sheet'!$D$14="Constant Resistance + Current",'Calculation Sheet'!$D$14="Constant Current + Power", 'Calculation Sheet'!$D$14="Constant Resistance + Current + Power")),E760,0)+IF(AND('Calculation Sheet'!$D$13="NO",OR('Calculation Sheet'!$D$14="Constant Power", 'Calculation Sheet'!$D$14="Constant Resistance + Power",'Calculation Sheet'!$D$14="Constant Current + Power", 'Calculation Sheet'!$D$14="Constant Resistance + Current + Power")),F760,0)</f>
        <v>10.79</v>
      </c>
      <c r="H760" s="34">
        <f>ROUND((12*'Calculation Sheet'!$D$24/(SQRT('SOA Verification'!B760*10^-3))),2)</f>
        <v>42.22</v>
      </c>
      <c r="I760" s="34">
        <f t="shared" si="22"/>
        <v>80.799999999999699</v>
      </c>
      <c r="K760" s="34">
        <f t="shared" si="23"/>
        <v>80.799999999999699</v>
      </c>
    </row>
    <row r="761" spans="2:11" x14ac:dyDescent="0.25">
      <c r="B761" s="34">
        <v>80.899999999999693</v>
      </c>
      <c r="C761" s="35">
        <f>ROUNDUP(('Calculation Sheet'!$D$9)^2*('Calculation Sheet'!$D$10*10^-6)/(2*10^-3*B761),2)</f>
        <v>10.77</v>
      </c>
      <c r="D76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61" s="34">
        <f>ROUNDUP(('Calculation Sheet'!$D$9*'Calculation Sheet'!$D$17*(0.5-('Calculation Sheet'!$D$18/'Calculation Sheet'!$D$9)+(0.5*(('Calculation Sheet'!$D$18^2)/('Calculation Sheet'!$D$9^2))))),2)</f>
        <v>1.84</v>
      </c>
      <c r="F761" s="34">
        <f>ROUNDUP(('Calculation Sheet'!$D$19*(LN('Calculation Sheet'!$D$9/'Calculation Sheet'!$D$20)-1+('Calculation Sheet'!$D$20/'Calculation Sheet'!$D$9))),2)</f>
        <v>3.53</v>
      </c>
      <c r="G761" s="36">
        <f>C761+IF(AND('Calculation Sheet'!$D$13="NO",OR('Calculation Sheet'!$D$14="Constant Resistance", 'Calculation Sheet'!$D$14="Constant Resistance + Current",'Calculation Sheet'!$D$14="Constant Resistance + Power", 'Calculation Sheet'!$D$14="Constant Resistance + Current + Power")),D761,0)+IF(AND('Calculation Sheet'!$D$13="NO",OR('Calculation Sheet'!$D$14="Constant Current", 'Calculation Sheet'!$D$14="Constant Resistance + Current",'Calculation Sheet'!$D$14="Constant Current + Power", 'Calculation Sheet'!$D$14="Constant Resistance + Current + Power")),E761,0)+IF(AND('Calculation Sheet'!$D$13="NO",OR('Calculation Sheet'!$D$14="Constant Power", 'Calculation Sheet'!$D$14="Constant Resistance + Power",'Calculation Sheet'!$D$14="Constant Current + Power", 'Calculation Sheet'!$D$14="Constant Resistance + Current + Power")),F761,0)</f>
        <v>10.77</v>
      </c>
      <c r="H761" s="34">
        <f>ROUND((12*'Calculation Sheet'!$D$24/(SQRT('SOA Verification'!B761*10^-3))),2)</f>
        <v>42.19</v>
      </c>
      <c r="I761" s="34">
        <f t="shared" si="22"/>
        <v>80.899999999999693</v>
      </c>
      <c r="K761" s="34">
        <f t="shared" si="23"/>
        <v>80.899999999999693</v>
      </c>
    </row>
    <row r="762" spans="2:11" x14ac:dyDescent="0.25">
      <c r="B762" s="34">
        <v>80.999999999999702</v>
      </c>
      <c r="C762" s="35">
        <f>ROUNDUP(('Calculation Sheet'!$D$9)^2*('Calculation Sheet'!$D$10*10^-6)/(2*10^-3*B762),2)</f>
        <v>10.76</v>
      </c>
      <c r="D76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62" s="34">
        <f>ROUNDUP(('Calculation Sheet'!$D$9*'Calculation Sheet'!$D$17*(0.5-('Calculation Sheet'!$D$18/'Calculation Sheet'!$D$9)+(0.5*(('Calculation Sheet'!$D$18^2)/('Calculation Sheet'!$D$9^2))))),2)</f>
        <v>1.84</v>
      </c>
      <c r="F762" s="34">
        <f>ROUNDUP(('Calculation Sheet'!$D$19*(LN('Calculation Sheet'!$D$9/'Calculation Sheet'!$D$20)-1+('Calculation Sheet'!$D$20/'Calculation Sheet'!$D$9))),2)</f>
        <v>3.53</v>
      </c>
      <c r="G762" s="36">
        <f>C762+IF(AND('Calculation Sheet'!$D$13="NO",OR('Calculation Sheet'!$D$14="Constant Resistance", 'Calculation Sheet'!$D$14="Constant Resistance + Current",'Calculation Sheet'!$D$14="Constant Resistance + Power", 'Calculation Sheet'!$D$14="Constant Resistance + Current + Power")),D762,0)+IF(AND('Calculation Sheet'!$D$13="NO",OR('Calculation Sheet'!$D$14="Constant Current", 'Calculation Sheet'!$D$14="Constant Resistance + Current",'Calculation Sheet'!$D$14="Constant Current + Power", 'Calculation Sheet'!$D$14="Constant Resistance + Current + Power")),E762,0)+IF(AND('Calculation Sheet'!$D$13="NO",OR('Calculation Sheet'!$D$14="Constant Power", 'Calculation Sheet'!$D$14="Constant Resistance + Power",'Calculation Sheet'!$D$14="Constant Current + Power", 'Calculation Sheet'!$D$14="Constant Resistance + Current + Power")),F762,0)</f>
        <v>10.76</v>
      </c>
      <c r="H762" s="34">
        <f>ROUND((12*'Calculation Sheet'!$D$24/(SQRT('SOA Verification'!B762*10^-3))),2)</f>
        <v>42.16</v>
      </c>
      <c r="I762" s="34">
        <f t="shared" si="22"/>
        <v>80.999999999999702</v>
      </c>
      <c r="K762" s="34">
        <f t="shared" si="23"/>
        <v>80.999999999999702</v>
      </c>
    </row>
    <row r="763" spans="2:11" x14ac:dyDescent="0.25">
      <c r="B763" s="34">
        <v>81.099999999999696</v>
      </c>
      <c r="C763" s="35">
        <f>ROUNDUP(('Calculation Sheet'!$D$9)^2*('Calculation Sheet'!$D$10*10^-6)/(2*10^-3*B763),2)</f>
        <v>10.75</v>
      </c>
      <c r="D76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63" s="34">
        <f>ROUNDUP(('Calculation Sheet'!$D$9*'Calculation Sheet'!$D$17*(0.5-('Calculation Sheet'!$D$18/'Calculation Sheet'!$D$9)+(0.5*(('Calculation Sheet'!$D$18^2)/('Calculation Sheet'!$D$9^2))))),2)</f>
        <v>1.84</v>
      </c>
      <c r="F763" s="34">
        <f>ROUNDUP(('Calculation Sheet'!$D$19*(LN('Calculation Sheet'!$D$9/'Calculation Sheet'!$D$20)-1+('Calculation Sheet'!$D$20/'Calculation Sheet'!$D$9))),2)</f>
        <v>3.53</v>
      </c>
      <c r="G763" s="36">
        <f>C763+IF(AND('Calculation Sheet'!$D$13="NO",OR('Calculation Sheet'!$D$14="Constant Resistance", 'Calculation Sheet'!$D$14="Constant Resistance + Current",'Calculation Sheet'!$D$14="Constant Resistance + Power", 'Calculation Sheet'!$D$14="Constant Resistance + Current + Power")),D763,0)+IF(AND('Calculation Sheet'!$D$13="NO",OR('Calculation Sheet'!$D$14="Constant Current", 'Calculation Sheet'!$D$14="Constant Resistance + Current",'Calculation Sheet'!$D$14="Constant Current + Power", 'Calculation Sheet'!$D$14="Constant Resistance + Current + Power")),E763,0)+IF(AND('Calculation Sheet'!$D$13="NO",OR('Calculation Sheet'!$D$14="Constant Power", 'Calculation Sheet'!$D$14="Constant Resistance + Power",'Calculation Sheet'!$D$14="Constant Current + Power", 'Calculation Sheet'!$D$14="Constant Resistance + Current + Power")),F763,0)</f>
        <v>10.75</v>
      </c>
      <c r="H763" s="34">
        <f>ROUND((12*'Calculation Sheet'!$D$24/(SQRT('SOA Verification'!B763*10^-3))),2)</f>
        <v>42.14</v>
      </c>
      <c r="I763" s="34">
        <f t="shared" si="22"/>
        <v>81.099999999999696</v>
      </c>
      <c r="K763" s="34">
        <f t="shared" si="23"/>
        <v>81.099999999999696</v>
      </c>
    </row>
    <row r="764" spans="2:11" x14ac:dyDescent="0.25">
      <c r="B764" s="34">
        <v>81.199999999999704</v>
      </c>
      <c r="C764" s="35">
        <f>ROUNDUP(('Calculation Sheet'!$D$9)^2*('Calculation Sheet'!$D$10*10^-6)/(2*10^-3*B764),2)</f>
        <v>10.73</v>
      </c>
      <c r="D76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64" s="34">
        <f>ROUNDUP(('Calculation Sheet'!$D$9*'Calculation Sheet'!$D$17*(0.5-('Calculation Sheet'!$D$18/'Calculation Sheet'!$D$9)+(0.5*(('Calculation Sheet'!$D$18^2)/('Calculation Sheet'!$D$9^2))))),2)</f>
        <v>1.84</v>
      </c>
      <c r="F764" s="34">
        <f>ROUNDUP(('Calculation Sheet'!$D$19*(LN('Calculation Sheet'!$D$9/'Calculation Sheet'!$D$20)-1+('Calculation Sheet'!$D$20/'Calculation Sheet'!$D$9))),2)</f>
        <v>3.53</v>
      </c>
      <c r="G764" s="36">
        <f>C764+IF(AND('Calculation Sheet'!$D$13="NO",OR('Calculation Sheet'!$D$14="Constant Resistance", 'Calculation Sheet'!$D$14="Constant Resistance + Current",'Calculation Sheet'!$D$14="Constant Resistance + Power", 'Calculation Sheet'!$D$14="Constant Resistance + Current + Power")),D764,0)+IF(AND('Calculation Sheet'!$D$13="NO",OR('Calculation Sheet'!$D$14="Constant Current", 'Calculation Sheet'!$D$14="Constant Resistance + Current",'Calculation Sheet'!$D$14="Constant Current + Power", 'Calculation Sheet'!$D$14="Constant Resistance + Current + Power")),E764,0)+IF(AND('Calculation Sheet'!$D$13="NO",OR('Calculation Sheet'!$D$14="Constant Power", 'Calculation Sheet'!$D$14="Constant Resistance + Power",'Calculation Sheet'!$D$14="Constant Current + Power", 'Calculation Sheet'!$D$14="Constant Resistance + Current + Power")),F764,0)</f>
        <v>10.73</v>
      </c>
      <c r="H764" s="34">
        <f>ROUND((12*'Calculation Sheet'!$D$24/(SQRT('SOA Verification'!B764*10^-3))),2)</f>
        <v>42.11</v>
      </c>
      <c r="I764" s="34">
        <f t="shared" si="22"/>
        <v>81.199999999999704</v>
      </c>
      <c r="K764" s="34">
        <f t="shared" si="23"/>
        <v>81.199999999999704</v>
      </c>
    </row>
    <row r="765" spans="2:11" x14ac:dyDescent="0.25">
      <c r="B765" s="34">
        <v>81.299999999999699</v>
      </c>
      <c r="C765" s="35">
        <f>ROUNDUP(('Calculation Sheet'!$D$9)^2*('Calculation Sheet'!$D$10*10^-6)/(2*10^-3*B765),2)</f>
        <v>10.72</v>
      </c>
      <c r="D76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65" s="34">
        <f>ROUNDUP(('Calculation Sheet'!$D$9*'Calculation Sheet'!$D$17*(0.5-('Calculation Sheet'!$D$18/'Calculation Sheet'!$D$9)+(0.5*(('Calculation Sheet'!$D$18^2)/('Calculation Sheet'!$D$9^2))))),2)</f>
        <v>1.84</v>
      </c>
      <c r="F765" s="34">
        <f>ROUNDUP(('Calculation Sheet'!$D$19*(LN('Calculation Sheet'!$D$9/'Calculation Sheet'!$D$20)-1+('Calculation Sheet'!$D$20/'Calculation Sheet'!$D$9))),2)</f>
        <v>3.53</v>
      </c>
      <c r="G765" s="36">
        <f>C765+IF(AND('Calculation Sheet'!$D$13="NO",OR('Calculation Sheet'!$D$14="Constant Resistance", 'Calculation Sheet'!$D$14="Constant Resistance + Current",'Calculation Sheet'!$D$14="Constant Resistance + Power", 'Calculation Sheet'!$D$14="Constant Resistance + Current + Power")),D765,0)+IF(AND('Calculation Sheet'!$D$13="NO",OR('Calculation Sheet'!$D$14="Constant Current", 'Calculation Sheet'!$D$14="Constant Resistance + Current",'Calculation Sheet'!$D$14="Constant Current + Power", 'Calculation Sheet'!$D$14="Constant Resistance + Current + Power")),E765,0)+IF(AND('Calculation Sheet'!$D$13="NO",OR('Calculation Sheet'!$D$14="Constant Power", 'Calculation Sheet'!$D$14="Constant Resistance + Power",'Calculation Sheet'!$D$14="Constant Current + Power", 'Calculation Sheet'!$D$14="Constant Resistance + Current + Power")),F765,0)</f>
        <v>10.72</v>
      </c>
      <c r="H765" s="34">
        <f>ROUND((12*'Calculation Sheet'!$D$24/(SQRT('SOA Verification'!B765*10^-3))),2)</f>
        <v>42.09</v>
      </c>
      <c r="I765" s="34">
        <f t="shared" si="22"/>
        <v>81.299999999999699</v>
      </c>
      <c r="K765" s="34">
        <f t="shared" si="23"/>
        <v>81.299999999999699</v>
      </c>
    </row>
    <row r="766" spans="2:11" x14ac:dyDescent="0.25">
      <c r="B766" s="34">
        <v>81.399999999999693</v>
      </c>
      <c r="C766" s="35">
        <f>ROUNDUP(('Calculation Sheet'!$D$9)^2*('Calculation Sheet'!$D$10*10^-6)/(2*10^-3*B766),2)</f>
        <v>10.709999999999999</v>
      </c>
      <c r="D76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66" s="34">
        <f>ROUNDUP(('Calculation Sheet'!$D$9*'Calculation Sheet'!$D$17*(0.5-('Calculation Sheet'!$D$18/'Calculation Sheet'!$D$9)+(0.5*(('Calculation Sheet'!$D$18^2)/('Calculation Sheet'!$D$9^2))))),2)</f>
        <v>1.84</v>
      </c>
      <c r="F766" s="34">
        <f>ROUNDUP(('Calculation Sheet'!$D$19*(LN('Calculation Sheet'!$D$9/'Calculation Sheet'!$D$20)-1+('Calculation Sheet'!$D$20/'Calculation Sheet'!$D$9))),2)</f>
        <v>3.53</v>
      </c>
      <c r="G766" s="36">
        <f>C766+IF(AND('Calculation Sheet'!$D$13="NO",OR('Calculation Sheet'!$D$14="Constant Resistance", 'Calculation Sheet'!$D$14="Constant Resistance + Current",'Calculation Sheet'!$D$14="Constant Resistance + Power", 'Calculation Sheet'!$D$14="Constant Resistance + Current + Power")),D766,0)+IF(AND('Calculation Sheet'!$D$13="NO",OR('Calculation Sheet'!$D$14="Constant Current", 'Calculation Sheet'!$D$14="Constant Resistance + Current",'Calculation Sheet'!$D$14="Constant Current + Power", 'Calculation Sheet'!$D$14="Constant Resistance + Current + Power")),E766,0)+IF(AND('Calculation Sheet'!$D$13="NO",OR('Calculation Sheet'!$D$14="Constant Power", 'Calculation Sheet'!$D$14="Constant Resistance + Power",'Calculation Sheet'!$D$14="Constant Current + Power", 'Calculation Sheet'!$D$14="Constant Resistance + Current + Power")),F766,0)</f>
        <v>10.709999999999999</v>
      </c>
      <c r="H766" s="34">
        <f>ROUND((12*'Calculation Sheet'!$D$24/(SQRT('SOA Verification'!B766*10^-3))),2)</f>
        <v>42.06</v>
      </c>
      <c r="I766" s="34">
        <f t="shared" si="22"/>
        <v>81.399999999999693</v>
      </c>
      <c r="K766" s="34">
        <f t="shared" si="23"/>
        <v>81.399999999999693</v>
      </c>
    </row>
    <row r="767" spans="2:11" x14ac:dyDescent="0.25">
      <c r="B767" s="34">
        <v>81.499999999999702</v>
      </c>
      <c r="C767" s="35">
        <f>ROUNDUP(('Calculation Sheet'!$D$9)^2*('Calculation Sheet'!$D$10*10^-6)/(2*10^-3*B767),2)</f>
        <v>10.69</v>
      </c>
      <c r="D76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67" s="34">
        <f>ROUNDUP(('Calculation Sheet'!$D$9*'Calculation Sheet'!$D$17*(0.5-('Calculation Sheet'!$D$18/'Calculation Sheet'!$D$9)+(0.5*(('Calculation Sheet'!$D$18^2)/('Calculation Sheet'!$D$9^2))))),2)</f>
        <v>1.84</v>
      </c>
      <c r="F767" s="34">
        <f>ROUNDUP(('Calculation Sheet'!$D$19*(LN('Calculation Sheet'!$D$9/'Calculation Sheet'!$D$20)-1+('Calculation Sheet'!$D$20/'Calculation Sheet'!$D$9))),2)</f>
        <v>3.53</v>
      </c>
      <c r="G767" s="36">
        <f>C767+IF(AND('Calculation Sheet'!$D$13="NO",OR('Calculation Sheet'!$D$14="Constant Resistance", 'Calculation Sheet'!$D$14="Constant Resistance + Current",'Calculation Sheet'!$D$14="Constant Resistance + Power", 'Calculation Sheet'!$D$14="Constant Resistance + Current + Power")),D767,0)+IF(AND('Calculation Sheet'!$D$13="NO",OR('Calculation Sheet'!$D$14="Constant Current", 'Calculation Sheet'!$D$14="Constant Resistance + Current",'Calculation Sheet'!$D$14="Constant Current + Power", 'Calculation Sheet'!$D$14="Constant Resistance + Current + Power")),E767,0)+IF(AND('Calculation Sheet'!$D$13="NO",OR('Calculation Sheet'!$D$14="Constant Power", 'Calculation Sheet'!$D$14="Constant Resistance + Power",'Calculation Sheet'!$D$14="Constant Current + Power", 'Calculation Sheet'!$D$14="Constant Resistance + Current + Power")),F767,0)</f>
        <v>10.69</v>
      </c>
      <c r="H767" s="34">
        <f>ROUND((12*'Calculation Sheet'!$D$24/(SQRT('SOA Verification'!B767*10^-3))),2)</f>
        <v>42.03</v>
      </c>
      <c r="I767" s="34">
        <f t="shared" si="22"/>
        <v>81.499999999999702</v>
      </c>
      <c r="K767" s="34">
        <f t="shared" si="23"/>
        <v>81.499999999999702</v>
      </c>
    </row>
    <row r="768" spans="2:11" x14ac:dyDescent="0.25">
      <c r="B768" s="34">
        <v>81.599999999999696</v>
      </c>
      <c r="C768" s="35">
        <f>ROUNDUP(('Calculation Sheet'!$D$9)^2*('Calculation Sheet'!$D$10*10^-6)/(2*10^-3*B768),2)</f>
        <v>10.68</v>
      </c>
      <c r="D76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68" s="34">
        <f>ROUNDUP(('Calculation Sheet'!$D$9*'Calculation Sheet'!$D$17*(0.5-('Calculation Sheet'!$D$18/'Calculation Sheet'!$D$9)+(0.5*(('Calculation Sheet'!$D$18^2)/('Calculation Sheet'!$D$9^2))))),2)</f>
        <v>1.84</v>
      </c>
      <c r="F768" s="34">
        <f>ROUNDUP(('Calculation Sheet'!$D$19*(LN('Calculation Sheet'!$D$9/'Calculation Sheet'!$D$20)-1+('Calculation Sheet'!$D$20/'Calculation Sheet'!$D$9))),2)</f>
        <v>3.53</v>
      </c>
      <c r="G768" s="36">
        <f>C768+IF(AND('Calculation Sheet'!$D$13="NO",OR('Calculation Sheet'!$D$14="Constant Resistance", 'Calculation Sheet'!$D$14="Constant Resistance + Current",'Calculation Sheet'!$D$14="Constant Resistance + Power", 'Calculation Sheet'!$D$14="Constant Resistance + Current + Power")),D768,0)+IF(AND('Calculation Sheet'!$D$13="NO",OR('Calculation Sheet'!$D$14="Constant Current", 'Calculation Sheet'!$D$14="Constant Resistance + Current",'Calculation Sheet'!$D$14="Constant Current + Power", 'Calculation Sheet'!$D$14="Constant Resistance + Current + Power")),E768,0)+IF(AND('Calculation Sheet'!$D$13="NO",OR('Calculation Sheet'!$D$14="Constant Power", 'Calculation Sheet'!$D$14="Constant Resistance + Power",'Calculation Sheet'!$D$14="Constant Current + Power", 'Calculation Sheet'!$D$14="Constant Resistance + Current + Power")),F768,0)</f>
        <v>10.68</v>
      </c>
      <c r="H768" s="34">
        <f>ROUND((12*'Calculation Sheet'!$D$24/(SQRT('SOA Verification'!B768*10^-3))),2)</f>
        <v>42.01</v>
      </c>
      <c r="I768" s="34">
        <f t="shared" si="22"/>
        <v>81.599999999999696</v>
      </c>
      <c r="K768" s="34">
        <f t="shared" si="23"/>
        <v>81.599999999999696</v>
      </c>
    </row>
    <row r="769" spans="2:11" x14ac:dyDescent="0.25">
      <c r="B769" s="34">
        <v>81.699999999999704</v>
      </c>
      <c r="C769" s="35">
        <f>ROUNDUP(('Calculation Sheet'!$D$9)^2*('Calculation Sheet'!$D$10*10^-6)/(2*10^-3*B769),2)</f>
        <v>10.67</v>
      </c>
      <c r="D76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69" s="34">
        <f>ROUNDUP(('Calculation Sheet'!$D$9*'Calculation Sheet'!$D$17*(0.5-('Calculation Sheet'!$D$18/'Calculation Sheet'!$D$9)+(0.5*(('Calculation Sheet'!$D$18^2)/('Calculation Sheet'!$D$9^2))))),2)</f>
        <v>1.84</v>
      </c>
      <c r="F769" s="34">
        <f>ROUNDUP(('Calculation Sheet'!$D$19*(LN('Calculation Sheet'!$D$9/'Calculation Sheet'!$D$20)-1+('Calculation Sheet'!$D$20/'Calculation Sheet'!$D$9))),2)</f>
        <v>3.53</v>
      </c>
      <c r="G769" s="36">
        <f>C769+IF(AND('Calculation Sheet'!$D$13="NO",OR('Calculation Sheet'!$D$14="Constant Resistance", 'Calculation Sheet'!$D$14="Constant Resistance + Current",'Calculation Sheet'!$D$14="Constant Resistance + Power", 'Calculation Sheet'!$D$14="Constant Resistance + Current + Power")),D769,0)+IF(AND('Calculation Sheet'!$D$13="NO",OR('Calculation Sheet'!$D$14="Constant Current", 'Calculation Sheet'!$D$14="Constant Resistance + Current",'Calculation Sheet'!$D$14="Constant Current + Power", 'Calculation Sheet'!$D$14="Constant Resistance + Current + Power")),E769,0)+IF(AND('Calculation Sheet'!$D$13="NO",OR('Calculation Sheet'!$D$14="Constant Power", 'Calculation Sheet'!$D$14="Constant Resistance + Power",'Calculation Sheet'!$D$14="Constant Current + Power", 'Calculation Sheet'!$D$14="Constant Resistance + Current + Power")),F769,0)</f>
        <v>10.67</v>
      </c>
      <c r="H769" s="34">
        <f>ROUND((12*'Calculation Sheet'!$D$24/(SQRT('SOA Verification'!B769*10^-3))),2)</f>
        <v>41.98</v>
      </c>
      <c r="I769" s="34">
        <f t="shared" si="22"/>
        <v>81.699999999999704</v>
      </c>
      <c r="K769" s="34">
        <f t="shared" si="23"/>
        <v>81.699999999999704</v>
      </c>
    </row>
    <row r="770" spans="2:11" x14ac:dyDescent="0.25">
      <c r="B770" s="34">
        <v>81.799999999999699</v>
      </c>
      <c r="C770" s="35">
        <f>ROUNDUP(('Calculation Sheet'!$D$9)^2*('Calculation Sheet'!$D$10*10^-6)/(2*10^-3*B770),2)</f>
        <v>10.66</v>
      </c>
      <c r="D77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70" s="34">
        <f>ROUNDUP(('Calculation Sheet'!$D$9*'Calculation Sheet'!$D$17*(0.5-('Calculation Sheet'!$D$18/'Calculation Sheet'!$D$9)+(0.5*(('Calculation Sheet'!$D$18^2)/('Calculation Sheet'!$D$9^2))))),2)</f>
        <v>1.84</v>
      </c>
      <c r="F770" s="34">
        <f>ROUNDUP(('Calculation Sheet'!$D$19*(LN('Calculation Sheet'!$D$9/'Calculation Sheet'!$D$20)-1+('Calculation Sheet'!$D$20/'Calculation Sheet'!$D$9))),2)</f>
        <v>3.53</v>
      </c>
      <c r="G770" s="36">
        <f>C770+IF(AND('Calculation Sheet'!$D$13="NO",OR('Calculation Sheet'!$D$14="Constant Resistance", 'Calculation Sheet'!$D$14="Constant Resistance + Current",'Calculation Sheet'!$D$14="Constant Resistance + Power", 'Calculation Sheet'!$D$14="Constant Resistance + Current + Power")),D770,0)+IF(AND('Calculation Sheet'!$D$13="NO",OR('Calculation Sheet'!$D$14="Constant Current", 'Calculation Sheet'!$D$14="Constant Resistance + Current",'Calculation Sheet'!$D$14="Constant Current + Power", 'Calculation Sheet'!$D$14="Constant Resistance + Current + Power")),E770,0)+IF(AND('Calculation Sheet'!$D$13="NO",OR('Calculation Sheet'!$D$14="Constant Power", 'Calculation Sheet'!$D$14="Constant Resistance + Power",'Calculation Sheet'!$D$14="Constant Current + Power", 'Calculation Sheet'!$D$14="Constant Resistance + Current + Power")),F770,0)</f>
        <v>10.66</v>
      </c>
      <c r="H770" s="34">
        <f>ROUND((12*'Calculation Sheet'!$D$24/(SQRT('SOA Verification'!B770*10^-3))),2)</f>
        <v>41.96</v>
      </c>
      <c r="I770" s="34">
        <f t="shared" si="22"/>
        <v>81.799999999999699</v>
      </c>
      <c r="K770" s="34">
        <f t="shared" si="23"/>
        <v>81.799999999999699</v>
      </c>
    </row>
    <row r="771" spans="2:11" x14ac:dyDescent="0.25">
      <c r="B771" s="34">
        <v>81.899999999999693</v>
      </c>
      <c r="C771" s="35">
        <f>ROUNDUP(('Calculation Sheet'!$D$9)^2*('Calculation Sheet'!$D$10*10^-6)/(2*10^-3*B771),2)</f>
        <v>10.64</v>
      </c>
      <c r="D77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71" s="34">
        <f>ROUNDUP(('Calculation Sheet'!$D$9*'Calculation Sheet'!$D$17*(0.5-('Calculation Sheet'!$D$18/'Calculation Sheet'!$D$9)+(0.5*(('Calculation Sheet'!$D$18^2)/('Calculation Sheet'!$D$9^2))))),2)</f>
        <v>1.84</v>
      </c>
      <c r="F771" s="34">
        <f>ROUNDUP(('Calculation Sheet'!$D$19*(LN('Calculation Sheet'!$D$9/'Calculation Sheet'!$D$20)-1+('Calculation Sheet'!$D$20/'Calculation Sheet'!$D$9))),2)</f>
        <v>3.53</v>
      </c>
      <c r="G771" s="36">
        <f>C771+IF(AND('Calculation Sheet'!$D$13="NO",OR('Calculation Sheet'!$D$14="Constant Resistance", 'Calculation Sheet'!$D$14="Constant Resistance + Current",'Calculation Sheet'!$D$14="Constant Resistance + Power", 'Calculation Sheet'!$D$14="Constant Resistance + Current + Power")),D771,0)+IF(AND('Calculation Sheet'!$D$13="NO",OR('Calculation Sheet'!$D$14="Constant Current", 'Calculation Sheet'!$D$14="Constant Resistance + Current",'Calculation Sheet'!$D$14="Constant Current + Power", 'Calculation Sheet'!$D$14="Constant Resistance + Current + Power")),E771,0)+IF(AND('Calculation Sheet'!$D$13="NO",OR('Calculation Sheet'!$D$14="Constant Power", 'Calculation Sheet'!$D$14="Constant Resistance + Power",'Calculation Sheet'!$D$14="Constant Current + Power", 'Calculation Sheet'!$D$14="Constant Resistance + Current + Power")),F771,0)</f>
        <v>10.64</v>
      </c>
      <c r="H771" s="34">
        <f>ROUND((12*'Calculation Sheet'!$D$24/(SQRT('SOA Verification'!B771*10^-3))),2)</f>
        <v>41.93</v>
      </c>
      <c r="I771" s="34">
        <f t="shared" ref="I771:I834" si="24">IF(G771&lt;H771,B771,5)</f>
        <v>81.899999999999693</v>
      </c>
      <c r="K771" s="34">
        <f t="shared" ref="K771:K834" si="25">IF(H771&gt;G771,B771,120)</f>
        <v>81.899999999999693</v>
      </c>
    </row>
    <row r="772" spans="2:11" x14ac:dyDescent="0.25">
      <c r="B772" s="34">
        <v>81.999999999999702</v>
      </c>
      <c r="C772" s="35">
        <f>ROUNDUP(('Calculation Sheet'!$D$9)^2*('Calculation Sheet'!$D$10*10^-6)/(2*10^-3*B772),2)</f>
        <v>10.629999999999999</v>
      </c>
      <c r="D77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72" s="34">
        <f>ROUNDUP(('Calculation Sheet'!$D$9*'Calculation Sheet'!$D$17*(0.5-('Calculation Sheet'!$D$18/'Calculation Sheet'!$D$9)+(0.5*(('Calculation Sheet'!$D$18^2)/('Calculation Sheet'!$D$9^2))))),2)</f>
        <v>1.84</v>
      </c>
      <c r="F772" s="34">
        <f>ROUNDUP(('Calculation Sheet'!$D$19*(LN('Calculation Sheet'!$D$9/'Calculation Sheet'!$D$20)-1+('Calculation Sheet'!$D$20/'Calculation Sheet'!$D$9))),2)</f>
        <v>3.53</v>
      </c>
      <c r="G772" s="36">
        <f>C772+IF(AND('Calculation Sheet'!$D$13="NO",OR('Calculation Sheet'!$D$14="Constant Resistance", 'Calculation Sheet'!$D$14="Constant Resistance + Current",'Calculation Sheet'!$D$14="Constant Resistance + Power", 'Calculation Sheet'!$D$14="Constant Resistance + Current + Power")),D772,0)+IF(AND('Calculation Sheet'!$D$13="NO",OR('Calculation Sheet'!$D$14="Constant Current", 'Calculation Sheet'!$D$14="Constant Resistance + Current",'Calculation Sheet'!$D$14="Constant Current + Power", 'Calculation Sheet'!$D$14="Constant Resistance + Current + Power")),E772,0)+IF(AND('Calculation Sheet'!$D$13="NO",OR('Calculation Sheet'!$D$14="Constant Power", 'Calculation Sheet'!$D$14="Constant Resistance + Power",'Calculation Sheet'!$D$14="Constant Current + Power", 'Calculation Sheet'!$D$14="Constant Resistance + Current + Power")),F772,0)</f>
        <v>10.629999999999999</v>
      </c>
      <c r="H772" s="34">
        <f>ROUND((12*'Calculation Sheet'!$D$24/(SQRT('SOA Verification'!B772*10^-3))),2)</f>
        <v>41.91</v>
      </c>
      <c r="I772" s="34">
        <f t="shared" si="24"/>
        <v>81.999999999999702</v>
      </c>
      <c r="K772" s="34">
        <f t="shared" si="25"/>
        <v>81.999999999999702</v>
      </c>
    </row>
    <row r="773" spans="2:11" x14ac:dyDescent="0.25">
      <c r="B773" s="34">
        <v>82.099999999999696</v>
      </c>
      <c r="C773" s="35">
        <f>ROUNDUP(('Calculation Sheet'!$D$9)^2*('Calculation Sheet'!$D$10*10^-6)/(2*10^-3*B773),2)</f>
        <v>10.62</v>
      </c>
      <c r="D77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73" s="34">
        <f>ROUNDUP(('Calculation Sheet'!$D$9*'Calculation Sheet'!$D$17*(0.5-('Calculation Sheet'!$D$18/'Calculation Sheet'!$D$9)+(0.5*(('Calculation Sheet'!$D$18^2)/('Calculation Sheet'!$D$9^2))))),2)</f>
        <v>1.84</v>
      </c>
      <c r="F773" s="34">
        <f>ROUNDUP(('Calculation Sheet'!$D$19*(LN('Calculation Sheet'!$D$9/'Calculation Sheet'!$D$20)-1+('Calculation Sheet'!$D$20/'Calculation Sheet'!$D$9))),2)</f>
        <v>3.53</v>
      </c>
      <c r="G773" s="36">
        <f>C773+IF(AND('Calculation Sheet'!$D$13="NO",OR('Calculation Sheet'!$D$14="Constant Resistance", 'Calculation Sheet'!$D$14="Constant Resistance + Current",'Calculation Sheet'!$D$14="Constant Resistance + Power", 'Calculation Sheet'!$D$14="Constant Resistance + Current + Power")),D773,0)+IF(AND('Calculation Sheet'!$D$13="NO",OR('Calculation Sheet'!$D$14="Constant Current", 'Calculation Sheet'!$D$14="Constant Resistance + Current",'Calculation Sheet'!$D$14="Constant Current + Power", 'Calculation Sheet'!$D$14="Constant Resistance + Current + Power")),E773,0)+IF(AND('Calculation Sheet'!$D$13="NO",OR('Calculation Sheet'!$D$14="Constant Power", 'Calculation Sheet'!$D$14="Constant Resistance + Power",'Calculation Sheet'!$D$14="Constant Current + Power", 'Calculation Sheet'!$D$14="Constant Resistance + Current + Power")),F773,0)</f>
        <v>10.62</v>
      </c>
      <c r="H773" s="34">
        <f>ROUND((12*'Calculation Sheet'!$D$24/(SQRT('SOA Verification'!B773*10^-3))),2)</f>
        <v>41.88</v>
      </c>
      <c r="I773" s="34">
        <f t="shared" si="24"/>
        <v>82.099999999999696</v>
      </c>
      <c r="K773" s="34">
        <f t="shared" si="25"/>
        <v>82.099999999999696</v>
      </c>
    </row>
    <row r="774" spans="2:11" x14ac:dyDescent="0.25">
      <c r="B774" s="34">
        <v>82.199999999999704</v>
      </c>
      <c r="C774" s="35">
        <f>ROUNDUP(('Calculation Sheet'!$D$9)^2*('Calculation Sheet'!$D$10*10^-6)/(2*10^-3*B774),2)</f>
        <v>10.6</v>
      </c>
      <c r="D77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74" s="34">
        <f>ROUNDUP(('Calculation Sheet'!$D$9*'Calculation Sheet'!$D$17*(0.5-('Calculation Sheet'!$D$18/'Calculation Sheet'!$D$9)+(0.5*(('Calculation Sheet'!$D$18^2)/('Calculation Sheet'!$D$9^2))))),2)</f>
        <v>1.84</v>
      </c>
      <c r="F774" s="34">
        <f>ROUNDUP(('Calculation Sheet'!$D$19*(LN('Calculation Sheet'!$D$9/'Calculation Sheet'!$D$20)-1+('Calculation Sheet'!$D$20/'Calculation Sheet'!$D$9))),2)</f>
        <v>3.53</v>
      </c>
      <c r="G774" s="36">
        <f>C774+IF(AND('Calculation Sheet'!$D$13="NO",OR('Calculation Sheet'!$D$14="Constant Resistance", 'Calculation Sheet'!$D$14="Constant Resistance + Current",'Calculation Sheet'!$D$14="Constant Resistance + Power", 'Calculation Sheet'!$D$14="Constant Resistance + Current + Power")),D774,0)+IF(AND('Calculation Sheet'!$D$13="NO",OR('Calculation Sheet'!$D$14="Constant Current", 'Calculation Sheet'!$D$14="Constant Resistance + Current",'Calculation Sheet'!$D$14="Constant Current + Power", 'Calculation Sheet'!$D$14="Constant Resistance + Current + Power")),E774,0)+IF(AND('Calculation Sheet'!$D$13="NO",OR('Calculation Sheet'!$D$14="Constant Power", 'Calculation Sheet'!$D$14="Constant Resistance + Power",'Calculation Sheet'!$D$14="Constant Current + Power", 'Calculation Sheet'!$D$14="Constant Resistance + Current + Power")),F774,0)</f>
        <v>10.6</v>
      </c>
      <c r="H774" s="34">
        <f>ROUND((12*'Calculation Sheet'!$D$24/(SQRT('SOA Verification'!B774*10^-3))),2)</f>
        <v>41.85</v>
      </c>
      <c r="I774" s="34">
        <f t="shared" si="24"/>
        <v>82.199999999999704</v>
      </c>
      <c r="K774" s="34">
        <f t="shared" si="25"/>
        <v>82.199999999999704</v>
      </c>
    </row>
    <row r="775" spans="2:11" x14ac:dyDescent="0.25">
      <c r="B775" s="34">
        <v>82.299999999999699</v>
      </c>
      <c r="C775" s="35">
        <f>ROUNDUP(('Calculation Sheet'!$D$9)^2*('Calculation Sheet'!$D$10*10^-6)/(2*10^-3*B775),2)</f>
        <v>10.59</v>
      </c>
      <c r="D77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75" s="34">
        <f>ROUNDUP(('Calculation Sheet'!$D$9*'Calculation Sheet'!$D$17*(0.5-('Calculation Sheet'!$D$18/'Calculation Sheet'!$D$9)+(0.5*(('Calculation Sheet'!$D$18^2)/('Calculation Sheet'!$D$9^2))))),2)</f>
        <v>1.84</v>
      </c>
      <c r="F775" s="34">
        <f>ROUNDUP(('Calculation Sheet'!$D$19*(LN('Calculation Sheet'!$D$9/'Calculation Sheet'!$D$20)-1+('Calculation Sheet'!$D$20/'Calculation Sheet'!$D$9))),2)</f>
        <v>3.53</v>
      </c>
      <c r="G775" s="36">
        <f>C775+IF(AND('Calculation Sheet'!$D$13="NO",OR('Calculation Sheet'!$D$14="Constant Resistance", 'Calculation Sheet'!$D$14="Constant Resistance + Current",'Calculation Sheet'!$D$14="Constant Resistance + Power", 'Calculation Sheet'!$D$14="Constant Resistance + Current + Power")),D775,0)+IF(AND('Calculation Sheet'!$D$13="NO",OR('Calculation Sheet'!$D$14="Constant Current", 'Calculation Sheet'!$D$14="Constant Resistance + Current",'Calculation Sheet'!$D$14="Constant Current + Power", 'Calculation Sheet'!$D$14="Constant Resistance + Current + Power")),E775,0)+IF(AND('Calculation Sheet'!$D$13="NO",OR('Calculation Sheet'!$D$14="Constant Power", 'Calculation Sheet'!$D$14="Constant Resistance + Power",'Calculation Sheet'!$D$14="Constant Current + Power", 'Calculation Sheet'!$D$14="Constant Resistance + Current + Power")),F775,0)</f>
        <v>10.59</v>
      </c>
      <c r="H775" s="34">
        <f>ROUND((12*'Calculation Sheet'!$D$24/(SQRT('SOA Verification'!B775*10^-3))),2)</f>
        <v>41.83</v>
      </c>
      <c r="I775" s="34">
        <f t="shared" si="24"/>
        <v>82.299999999999699</v>
      </c>
      <c r="K775" s="34">
        <f t="shared" si="25"/>
        <v>82.299999999999699</v>
      </c>
    </row>
    <row r="776" spans="2:11" x14ac:dyDescent="0.25">
      <c r="B776" s="34">
        <v>82.399999999999693</v>
      </c>
      <c r="C776" s="35">
        <f>ROUNDUP(('Calculation Sheet'!$D$9)^2*('Calculation Sheet'!$D$10*10^-6)/(2*10^-3*B776),2)</f>
        <v>10.58</v>
      </c>
      <c r="D77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76" s="34">
        <f>ROUNDUP(('Calculation Sheet'!$D$9*'Calculation Sheet'!$D$17*(0.5-('Calculation Sheet'!$D$18/'Calculation Sheet'!$D$9)+(0.5*(('Calculation Sheet'!$D$18^2)/('Calculation Sheet'!$D$9^2))))),2)</f>
        <v>1.84</v>
      </c>
      <c r="F776" s="34">
        <f>ROUNDUP(('Calculation Sheet'!$D$19*(LN('Calculation Sheet'!$D$9/'Calculation Sheet'!$D$20)-1+('Calculation Sheet'!$D$20/'Calculation Sheet'!$D$9))),2)</f>
        <v>3.53</v>
      </c>
      <c r="G776" s="36">
        <f>C776+IF(AND('Calculation Sheet'!$D$13="NO",OR('Calculation Sheet'!$D$14="Constant Resistance", 'Calculation Sheet'!$D$14="Constant Resistance + Current",'Calculation Sheet'!$D$14="Constant Resistance + Power", 'Calculation Sheet'!$D$14="Constant Resistance + Current + Power")),D776,0)+IF(AND('Calculation Sheet'!$D$13="NO",OR('Calculation Sheet'!$D$14="Constant Current", 'Calculation Sheet'!$D$14="Constant Resistance + Current",'Calculation Sheet'!$D$14="Constant Current + Power", 'Calculation Sheet'!$D$14="Constant Resistance + Current + Power")),E776,0)+IF(AND('Calculation Sheet'!$D$13="NO",OR('Calculation Sheet'!$D$14="Constant Power", 'Calculation Sheet'!$D$14="Constant Resistance + Power",'Calculation Sheet'!$D$14="Constant Current + Power", 'Calculation Sheet'!$D$14="Constant Resistance + Current + Power")),F776,0)</f>
        <v>10.58</v>
      </c>
      <c r="H776" s="34">
        <f>ROUND((12*'Calculation Sheet'!$D$24/(SQRT('SOA Verification'!B776*10^-3))),2)</f>
        <v>41.8</v>
      </c>
      <c r="I776" s="34">
        <f t="shared" si="24"/>
        <v>82.399999999999693</v>
      </c>
      <c r="K776" s="34">
        <f t="shared" si="25"/>
        <v>82.399999999999693</v>
      </c>
    </row>
    <row r="777" spans="2:11" x14ac:dyDescent="0.25">
      <c r="B777" s="34">
        <v>82.499999999999702</v>
      </c>
      <c r="C777" s="35">
        <f>ROUNDUP(('Calculation Sheet'!$D$9)^2*('Calculation Sheet'!$D$10*10^-6)/(2*10^-3*B777),2)</f>
        <v>10.56</v>
      </c>
      <c r="D77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77" s="34">
        <f>ROUNDUP(('Calculation Sheet'!$D$9*'Calculation Sheet'!$D$17*(0.5-('Calculation Sheet'!$D$18/'Calculation Sheet'!$D$9)+(0.5*(('Calculation Sheet'!$D$18^2)/('Calculation Sheet'!$D$9^2))))),2)</f>
        <v>1.84</v>
      </c>
      <c r="F777" s="34">
        <f>ROUNDUP(('Calculation Sheet'!$D$19*(LN('Calculation Sheet'!$D$9/'Calculation Sheet'!$D$20)-1+('Calculation Sheet'!$D$20/'Calculation Sheet'!$D$9))),2)</f>
        <v>3.53</v>
      </c>
      <c r="G777" s="36">
        <f>C777+IF(AND('Calculation Sheet'!$D$13="NO",OR('Calculation Sheet'!$D$14="Constant Resistance", 'Calculation Sheet'!$D$14="Constant Resistance + Current",'Calculation Sheet'!$D$14="Constant Resistance + Power", 'Calculation Sheet'!$D$14="Constant Resistance + Current + Power")),D777,0)+IF(AND('Calculation Sheet'!$D$13="NO",OR('Calculation Sheet'!$D$14="Constant Current", 'Calculation Sheet'!$D$14="Constant Resistance + Current",'Calculation Sheet'!$D$14="Constant Current + Power", 'Calculation Sheet'!$D$14="Constant Resistance + Current + Power")),E777,0)+IF(AND('Calculation Sheet'!$D$13="NO",OR('Calculation Sheet'!$D$14="Constant Power", 'Calculation Sheet'!$D$14="Constant Resistance + Power",'Calculation Sheet'!$D$14="Constant Current + Power", 'Calculation Sheet'!$D$14="Constant Resistance + Current + Power")),F777,0)</f>
        <v>10.56</v>
      </c>
      <c r="H777" s="34">
        <f>ROUND((12*'Calculation Sheet'!$D$24/(SQRT('SOA Verification'!B777*10^-3))),2)</f>
        <v>41.78</v>
      </c>
      <c r="I777" s="34">
        <f t="shared" si="24"/>
        <v>82.499999999999702</v>
      </c>
      <c r="K777" s="34">
        <f t="shared" si="25"/>
        <v>82.499999999999702</v>
      </c>
    </row>
    <row r="778" spans="2:11" x14ac:dyDescent="0.25">
      <c r="B778" s="34">
        <v>82.599999999999696</v>
      </c>
      <c r="C778" s="35">
        <f>ROUNDUP(('Calculation Sheet'!$D$9)^2*('Calculation Sheet'!$D$10*10^-6)/(2*10^-3*B778),2)</f>
        <v>10.549999999999999</v>
      </c>
      <c r="D77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78" s="34">
        <f>ROUNDUP(('Calculation Sheet'!$D$9*'Calculation Sheet'!$D$17*(0.5-('Calculation Sheet'!$D$18/'Calculation Sheet'!$D$9)+(0.5*(('Calculation Sheet'!$D$18^2)/('Calculation Sheet'!$D$9^2))))),2)</f>
        <v>1.84</v>
      </c>
      <c r="F778" s="34">
        <f>ROUNDUP(('Calculation Sheet'!$D$19*(LN('Calculation Sheet'!$D$9/'Calculation Sheet'!$D$20)-1+('Calculation Sheet'!$D$20/'Calculation Sheet'!$D$9))),2)</f>
        <v>3.53</v>
      </c>
      <c r="G778" s="36">
        <f>C778+IF(AND('Calculation Sheet'!$D$13="NO",OR('Calculation Sheet'!$D$14="Constant Resistance", 'Calculation Sheet'!$D$14="Constant Resistance + Current",'Calculation Sheet'!$D$14="Constant Resistance + Power", 'Calculation Sheet'!$D$14="Constant Resistance + Current + Power")),D778,0)+IF(AND('Calculation Sheet'!$D$13="NO",OR('Calculation Sheet'!$D$14="Constant Current", 'Calculation Sheet'!$D$14="Constant Resistance + Current",'Calculation Sheet'!$D$14="Constant Current + Power", 'Calculation Sheet'!$D$14="Constant Resistance + Current + Power")),E778,0)+IF(AND('Calculation Sheet'!$D$13="NO",OR('Calculation Sheet'!$D$14="Constant Power", 'Calculation Sheet'!$D$14="Constant Resistance + Power",'Calculation Sheet'!$D$14="Constant Current + Power", 'Calculation Sheet'!$D$14="Constant Resistance + Current + Power")),F778,0)</f>
        <v>10.549999999999999</v>
      </c>
      <c r="H778" s="34">
        <f>ROUND((12*'Calculation Sheet'!$D$24/(SQRT('SOA Verification'!B778*10^-3))),2)</f>
        <v>41.75</v>
      </c>
      <c r="I778" s="34">
        <f t="shared" si="24"/>
        <v>82.599999999999696</v>
      </c>
      <c r="K778" s="34">
        <f t="shared" si="25"/>
        <v>82.599999999999696</v>
      </c>
    </row>
    <row r="779" spans="2:11" x14ac:dyDescent="0.25">
      <c r="B779" s="34">
        <v>82.699999999999704</v>
      </c>
      <c r="C779" s="35">
        <f>ROUNDUP(('Calculation Sheet'!$D$9)^2*('Calculation Sheet'!$D$10*10^-6)/(2*10^-3*B779),2)</f>
        <v>10.54</v>
      </c>
      <c r="D77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79" s="34">
        <f>ROUNDUP(('Calculation Sheet'!$D$9*'Calculation Sheet'!$D$17*(0.5-('Calculation Sheet'!$D$18/'Calculation Sheet'!$D$9)+(0.5*(('Calculation Sheet'!$D$18^2)/('Calculation Sheet'!$D$9^2))))),2)</f>
        <v>1.84</v>
      </c>
      <c r="F779" s="34">
        <f>ROUNDUP(('Calculation Sheet'!$D$19*(LN('Calculation Sheet'!$D$9/'Calculation Sheet'!$D$20)-1+('Calculation Sheet'!$D$20/'Calculation Sheet'!$D$9))),2)</f>
        <v>3.53</v>
      </c>
      <c r="G779" s="36">
        <f>C779+IF(AND('Calculation Sheet'!$D$13="NO",OR('Calculation Sheet'!$D$14="Constant Resistance", 'Calculation Sheet'!$D$14="Constant Resistance + Current",'Calculation Sheet'!$D$14="Constant Resistance + Power", 'Calculation Sheet'!$D$14="Constant Resistance + Current + Power")),D779,0)+IF(AND('Calculation Sheet'!$D$13="NO",OR('Calculation Sheet'!$D$14="Constant Current", 'Calculation Sheet'!$D$14="Constant Resistance + Current",'Calculation Sheet'!$D$14="Constant Current + Power", 'Calculation Sheet'!$D$14="Constant Resistance + Current + Power")),E779,0)+IF(AND('Calculation Sheet'!$D$13="NO",OR('Calculation Sheet'!$D$14="Constant Power", 'Calculation Sheet'!$D$14="Constant Resistance + Power",'Calculation Sheet'!$D$14="Constant Current + Power", 'Calculation Sheet'!$D$14="Constant Resistance + Current + Power")),F779,0)</f>
        <v>10.54</v>
      </c>
      <c r="H779" s="34">
        <f>ROUND((12*'Calculation Sheet'!$D$24/(SQRT('SOA Verification'!B779*10^-3))),2)</f>
        <v>41.73</v>
      </c>
      <c r="I779" s="34">
        <f t="shared" si="24"/>
        <v>82.699999999999704</v>
      </c>
      <c r="K779" s="34">
        <f t="shared" si="25"/>
        <v>82.699999999999704</v>
      </c>
    </row>
    <row r="780" spans="2:11" x14ac:dyDescent="0.25">
      <c r="B780" s="34">
        <v>82.799999999999699</v>
      </c>
      <c r="C780" s="35">
        <f>ROUNDUP(('Calculation Sheet'!$D$9)^2*('Calculation Sheet'!$D$10*10^-6)/(2*10^-3*B780),2)</f>
        <v>10.53</v>
      </c>
      <c r="D78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80" s="34">
        <f>ROUNDUP(('Calculation Sheet'!$D$9*'Calculation Sheet'!$D$17*(0.5-('Calculation Sheet'!$D$18/'Calculation Sheet'!$D$9)+(0.5*(('Calculation Sheet'!$D$18^2)/('Calculation Sheet'!$D$9^2))))),2)</f>
        <v>1.84</v>
      </c>
      <c r="F780" s="34">
        <f>ROUNDUP(('Calculation Sheet'!$D$19*(LN('Calculation Sheet'!$D$9/'Calculation Sheet'!$D$20)-1+('Calculation Sheet'!$D$20/'Calculation Sheet'!$D$9))),2)</f>
        <v>3.53</v>
      </c>
      <c r="G780" s="36">
        <f>C780+IF(AND('Calculation Sheet'!$D$13="NO",OR('Calculation Sheet'!$D$14="Constant Resistance", 'Calculation Sheet'!$D$14="Constant Resistance + Current",'Calculation Sheet'!$D$14="Constant Resistance + Power", 'Calculation Sheet'!$D$14="Constant Resistance + Current + Power")),D780,0)+IF(AND('Calculation Sheet'!$D$13="NO",OR('Calculation Sheet'!$D$14="Constant Current", 'Calculation Sheet'!$D$14="Constant Resistance + Current",'Calculation Sheet'!$D$14="Constant Current + Power", 'Calculation Sheet'!$D$14="Constant Resistance + Current + Power")),E780,0)+IF(AND('Calculation Sheet'!$D$13="NO",OR('Calculation Sheet'!$D$14="Constant Power", 'Calculation Sheet'!$D$14="Constant Resistance + Power",'Calculation Sheet'!$D$14="Constant Current + Power", 'Calculation Sheet'!$D$14="Constant Resistance + Current + Power")),F780,0)</f>
        <v>10.53</v>
      </c>
      <c r="H780" s="34">
        <f>ROUND((12*'Calculation Sheet'!$D$24/(SQRT('SOA Verification'!B780*10^-3))),2)</f>
        <v>41.7</v>
      </c>
      <c r="I780" s="34">
        <f t="shared" si="24"/>
        <v>82.799999999999699</v>
      </c>
      <c r="K780" s="34">
        <f t="shared" si="25"/>
        <v>82.799999999999699</v>
      </c>
    </row>
    <row r="781" spans="2:11" x14ac:dyDescent="0.25">
      <c r="B781" s="34">
        <v>82.899999999999693</v>
      </c>
      <c r="C781" s="35">
        <f>ROUNDUP(('Calculation Sheet'!$D$9)^2*('Calculation Sheet'!$D$10*10^-6)/(2*10^-3*B781),2)</f>
        <v>10.51</v>
      </c>
      <c r="D78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81" s="34">
        <f>ROUNDUP(('Calculation Sheet'!$D$9*'Calculation Sheet'!$D$17*(0.5-('Calculation Sheet'!$D$18/'Calculation Sheet'!$D$9)+(0.5*(('Calculation Sheet'!$D$18^2)/('Calculation Sheet'!$D$9^2))))),2)</f>
        <v>1.84</v>
      </c>
      <c r="F781" s="34">
        <f>ROUNDUP(('Calculation Sheet'!$D$19*(LN('Calculation Sheet'!$D$9/'Calculation Sheet'!$D$20)-1+('Calculation Sheet'!$D$20/'Calculation Sheet'!$D$9))),2)</f>
        <v>3.53</v>
      </c>
      <c r="G781" s="36">
        <f>C781+IF(AND('Calculation Sheet'!$D$13="NO",OR('Calculation Sheet'!$D$14="Constant Resistance", 'Calculation Sheet'!$D$14="Constant Resistance + Current",'Calculation Sheet'!$D$14="Constant Resistance + Power", 'Calculation Sheet'!$D$14="Constant Resistance + Current + Power")),D781,0)+IF(AND('Calculation Sheet'!$D$13="NO",OR('Calculation Sheet'!$D$14="Constant Current", 'Calculation Sheet'!$D$14="Constant Resistance + Current",'Calculation Sheet'!$D$14="Constant Current + Power", 'Calculation Sheet'!$D$14="Constant Resistance + Current + Power")),E781,0)+IF(AND('Calculation Sheet'!$D$13="NO",OR('Calculation Sheet'!$D$14="Constant Power", 'Calculation Sheet'!$D$14="Constant Resistance + Power",'Calculation Sheet'!$D$14="Constant Current + Power", 'Calculation Sheet'!$D$14="Constant Resistance + Current + Power")),F781,0)</f>
        <v>10.51</v>
      </c>
      <c r="H781" s="34">
        <f>ROUND((12*'Calculation Sheet'!$D$24/(SQRT('SOA Verification'!B781*10^-3))),2)</f>
        <v>41.68</v>
      </c>
      <c r="I781" s="34">
        <f t="shared" si="24"/>
        <v>82.899999999999693</v>
      </c>
      <c r="K781" s="34">
        <f t="shared" si="25"/>
        <v>82.899999999999693</v>
      </c>
    </row>
    <row r="782" spans="2:11" x14ac:dyDescent="0.25">
      <c r="B782" s="34">
        <v>82.999999999999702</v>
      </c>
      <c r="C782" s="35">
        <f>ROUNDUP(('Calculation Sheet'!$D$9)^2*('Calculation Sheet'!$D$10*10^-6)/(2*10^-3*B782),2)</f>
        <v>10.5</v>
      </c>
      <c r="D78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82" s="34">
        <f>ROUNDUP(('Calculation Sheet'!$D$9*'Calculation Sheet'!$D$17*(0.5-('Calculation Sheet'!$D$18/'Calculation Sheet'!$D$9)+(0.5*(('Calculation Sheet'!$D$18^2)/('Calculation Sheet'!$D$9^2))))),2)</f>
        <v>1.84</v>
      </c>
      <c r="F782" s="34">
        <f>ROUNDUP(('Calculation Sheet'!$D$19*(LN('Calculation Sheet'!$D$9/'Calculation Sheet'!$D$20)-1+('Calculation Sheet'!$D$20/'Calculation Sheet'!$D$9))),2)</f>
        <v>3.53</v>
      </c>
      <c r="G782" s="36">
        <f>C782+IF(AND('Calculation Sheet'!$D$13="NO",OR('Calculation Sheet'!$D$14="Constant Resistance", 'Calculation Sheet'!$D$14="Constant Resistance + Current",'Calculation Sheet'!$D$14="Constant Resistance + Power", 'Calculation Sheet'!$D$14="Constant Resistance + Current + Power")),D782,0)+IF(AND('Calculation Sheet'!$D$13="NO",OR('Calculation Sheet'!$D$14="Constant Current", 'Calculation Sheet'!$D$14="Constant Resistance + Current",'Calculation Sheet'!$D$14="Constant Current + Power", 'Calculation Sheet'!$D$14="Constant Resistance + Current + Power")),E782,0)+IF(AND('Calculation Sheet'!$D$13="NO",OR('Calculation Sheet'!$D$14="Constant Power", 'Calculation Sheet'!$D$14="Constant Resistance + Power",'Calculation Sheet'!$D$14="Constant Current + Power", 'Calculation Sheet'!$D$14="Constant Resistance + Current + Power")),F782,0)</f>
        <v>10.5</v>
      </c>
      <c r="H782" s="34">
        <f>ROUND((12*'Calculation Sheet'!$D$24/(SQRT('SOA Verification'!B782*10^-3))),2)</f>
        <v>41.65</v>
      </c>
      <c r="I782" s="34">
        <f t="shared" si="24"/>
        <v>82.999999999999702</v>
      </c>
      <c r="K782" s="34">
        <f t="shared" si="25"/>
        <v>82.999999999999702</v>
      </c>
    </row>
    <row r="783" spans="2:11" x14ac:dyDescent="0.25">
      <c r="B783" s="34">
        <v>83.099999999999696</v>
      </c>
      <c r="C783" s="35">
        <f>ROUNDUP(('Calculation Sheet'!$D$9)^2*('Calculation Sheet'!$D$10*10^-6)/(2*10^-3*B783),2)</f>
        <v>10.49</v>
      </c>
      <c r="D78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83" s="34">
        <f>ROUNDUP(('Calculation Sheet'!$D$9*'Calculation Sheet'!$D$17*(0.5-('Calculation Sheet'!$D$18/'Calculation Sheet'!$D$9)+(0.5*(('Calculation Sheet'!$D$18^2)/('Calculation Sheet'!$D$9^2))))),2)</f>
        <v>1.84</v>
      </c>
      <c r="F783" s="34">
        <f>ROUNDUP(('Calculation Sheet'!$D$19*(LN('Calculation Sheet'!$D$9/'Calculation Sheet'!$D$20)-1+('Calculation Sheet'!$D$20/'Calculation Sheet'!$D$9))),2)</f>
        <v>3.53</v>
      </c>
      <c r="G783" s="36">
        <f>C783+IF(AND('Calculation Sheet'!$D$13="NO",OR('Calculation Sheet'!$D$14="Constant Resistance", 'Calculation Sheet'!$D$14="Constant Resistance + Current",'Calculation Sheet'!$D$14="Constant Resistance + Power", 'Calculation Sheet'!$D$14="Constant Resistance + Current + Power")),D783,0)+IF(AND('Calculation Sheet'!$D$13="NO",OR('Calculation Sheet'!$D$14="Constant Current", 'Calculation Sheet'!$D$14="Constant Resistance + Current",'Calculation Sheet'!$D$14="Constant Current + Power", 'Calculation Sheet'!$D$14="Constant Resistance + Current + Power")),E783,0)+IF(AND('Calculation Sheet'!$D$13="NO",OR('Calculation Sheet'!$D$14="Constant Power", 'Calculation Sheet'!$D$14="Constant Resistance + Power",'Calculation Sheet'!$D$14="Constant Current + Power", 'Calculation Sheet'!$D$14="Constant Resistance + Current + Power")),F783,0)</f>
        <v>10.49</v>
      </c>
      <c r="H783" s="34">
        <f>ROUND((12*'Calculation Sheet'!$D$24/(SQRT('SOA Verification'!B783*10^-3))),2)</f>
        <v>41.63</v>
      </c>
      <c r="I783" s="34">
        <f t="shared" si="24"/>
        <v>83.099999999999696</v>
      </c>
      <c r="K783" s="34">
        <f t="shared" si="25"/>
        <v>83.099999999999696</v>
      </c>
    </row>
    <row r="784" spans="2:11" x14ac:dyDescent="0.25">
      <c r="B784" s="34">
        <v>83.199999999999704</v>
      </c>
      <c r="C784" s="35">
        <f>ROUNDUP(('Calculation Sheet'!$D$9)^2*('Calculation Sheet'!$D$10*10^-6)/(2*10^-3*B784),2)</f>
        <v>10.48</v>
      </c>
      <c r="D78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84" s="34">
        <f>ROUNDUP(('Calculation Sheet'!$D$9*'Calculation Sheet'!$D$17*(0.5-('Calculation Sheet'!$D$18/'Calculation Sheet'!$D$9)+(0.5*(('Calculation Sheet'!$D$18^2)/('Calculation Sheet'!$D$9^2))))),2)</f>
        <v>1.84</v>
      </c>
      <c r="F784" s="34">
        <f>ROUNDUP(('Calculation Sheet'!$D$19*(LN('Calculation Sheet'!$D$9/'Calculation Sheet'!$D$20)-1+('Calculation Sheet'!$D$20/'Calculation Sheet'!$D$9))),2)</f>
        <v>3.53</v>
      </c>
      <c r="G784" s="36">
        <f>C784+IF(AND('Calculation Sheet'!$D$13="NO",OR('Calculation Sheet'!$D$14="Constant Resistance", 'Calculation Sheet'!$D$14="Constant Resistance + Current",'Calculation Sheet'!$D$14="Constant Resistance + Power", 'Calculation Sheet'!$D$14="Constant Resistance + Current + Power")),D784,0)+IF(AND('Calculation Sheet'!$D$13="NO",OR('Calculation Sheet'!$D$14="Constant Current", 'Calculation Sheet'!$D$14="Constant Resistance + Current",'Calculation Sheet'!$D$14="Constant Current + Power", 'Calculation Sheet'!$D$14="Constant Resistance + Current + Power")),E784,0)+IF(AND('Calculation Sheet'!$D$13="NO",OR('Calculation Sheet'!$D$14="Constant Power", 'Calculation Sheet'!$D$14="Constant Resistance + Power",'Calculation Sheet'!$D$14="Constant Current + Power", 'Calculation Sheet'!$D$14="Constant Resistance + Current + Power")),F784,0)</f>
        <v>10.48</v>
      </c>
      <c r="H784" s="34">
        <f>ROUND((12*'Calculation Sheet'!$D$24/(SQRT('SOA Verification'!B784*10^-3))),2)</f>
        <v>41.6</v>
      </c>
      <c r="I784" s="34">
        <f t="shared" si="24"/>
        <v>83.199999999999704</v>
      </c>
      <c r="K784" s="34">
        <f t="shared" si="25"/>
        <v>83.199999999999704</v>
      </c>
    </row>
    <row r="785" spans="2:11" x14ac:dyDescent="0.25">
      <c r="B785" s="34">
        <v>83.299999999999699</v>
      </c>
      <c r="C785" s="35">
        <f>ROUNDUP(('Calculation Sheet'!$D$9)^2*('Calculation Sheet'!$D$10*10^-6)/(2*10^-3*B785),2)</f>
        <v>10.459999999999999</v>
      </c>
      <c r="D78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85" s="34">
        <f>ROUNDUP(('Calculation Sheet'!$D$9*'Calculation Sheet'!$D$17*(0.5-('Calculation Sheet'!$D$18/'Calculation Sheet'!$D$9)+(0.5*(('Calculation Sheet'!$D$18^2)/('Calculation Sheet'!$D$9^2))))),2)</f>
        <v>1.84</v>
      </c>
      <c r="F785" s="34">
        <f>ROUNDUP(('Calculation Sheet'!$D$19*(LN('Calculation Sheet'!$D$9/'Calculation Sheet'!$D$20)-1+('Calculation Sheet'!$D$20/'Calculation Sheet'!$D$9))),2)</f>
        <v>3.53</v>
      </c>
      <c r="G785" s="36">
        <f>C785+IF(AND('Calculation Sheet'!$D$13="NO",OR('Calculation Sheet'!$D$14="Constant Resistance", 'Calculation Sheet'!$D$14="Constant Resistance + Current",'Calculation Sheet'!$D$14="Constant Resistance + Power", 'Calculation Sheet'!$D$14="Constant Resistance + Current + Power")),D785,0)+IF(AND('Calculation Sheet'!$D$13="NO",OR('Calculation Sheet'!$D$14="Constant Current", 'Calculation Sheet'!$D$14="Constant Resistance + Current",'Calculation Sheet'!$D$14="Constant Current + Power", 'Calculation Sheet'!$D$14="Constant Resistance + Current + Power")),E785,0)+IF(AND('Calculation Sheet'!$D$13="NO",OR('Calculation Sheet'!$D$14="Constant Power", 'Calculation Sheet'!$D$14="Constant Resistance + Power",'Calculation Sheet'!$D$14="Constant Current + Power", 'Calculation Sheet'!$D$14="Constant Resistance + Current + Power")),F785,0)</f>
        <v>10.459999999999999</v>
      </c>
      <c r="H785" s="34">
        <f>ROUND((12*'Calculation Sheet'!$D$24/(SQRT('SOA Verification'!B785*10^-3))),2)</f>
        <v>41.58</v>
      </c>
      <c r="I785" s="34">
        <f t="shared" si="24"/>
        <v>83.299999999999699</v>
      </c>
      <c r="K785" s="34">
        <f t="shared" si="25"/>
        <v>83.299999999999699</v>
      </c>
    </row>
    <row r="786" spans="2:11" x14ac:dyDescent="0.25">
      <c r="B786" s="34">
        <v>83.399999999999693</v>
      </c>
      <c r="C786" s="35">
        <f>ROUNDUP(('Calculation Sheet'!$D$9)^2*('Calculation Sheet'!$D$10*10^-6)/(2*10^-3*B786),2)</f>
        <v>10.45</v>
      </c>
      <c r="D78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86" s="34">
        <f>ROUNDUP(('Calculation Sheet'!$D$9*'Calculation Sheet'!$D$17*(0.5-('Calculation Sheet'!$D$18/'Calculation Sheet'!$D$9)+(0.5*(('Calculation Sheet'!$D$18^2)/('Calculation Sheet'!$D$9^2))))),2)</f>
        <v>1.84</v>
      </c>
      <c r="F786" s="34">
        <f>ROUNDUP(('Calculation Sheet'!$D$19*(LN('Calculation Sheet'!$D$9/'Calculation Sheet'!$D$20)-1+('Calculation Sheet'!$D$20/'Calculation Sheet'!$D$9))),2)</f>
        <v>3.53</v>
      </c>
      <c r="G786" s="36">
        <f>C786+IF(AND('Calculation Sheet'!$D$13="NO",OR('Calculation Sheet'!$D$14="Constant Resistance", 'Calculation Sheet'!$D$14="Constant Resistance + Current",'Calculation Sheet'!$D$14="Constant Resistance + Power", 'Calculation Sheet'!$D$14="Constant Resistance + Current + Power")),D786,0)+IF(AND('Calculation Sheet'!$D$13="NO",OR('Calculation Sheet'!$D$14="Constant Current", 'Calculation Sheet'!$D$14="Constant Resistance + Current",'Calculation Sheet'!$D$14="Constant Current + Power", 'Calculation Sheet'!$D$14="Constant Resistance + Current + Power")),E786,0)+IF(AND('Calculation Sheet'!$D$13="NO",OR('Calculation Sheet'!$D$14="Constant Power", 'Calculation Sheet'!$D$14="Constant Resistance + Power",'Calculation Sheet'!$D$14="Constant Current + Power", 'Calculation Sheet'!$D$14="Constant Resistance + Current + Power")),F786,0)</f>
        <v>10.45</v>
      </c>
      <c r="H786" s="34">
        <f>ROUND((12*'Calculation Sheet'!$D$24/(SQRT('SOA Verification'!B786*10^-3))),2)</f>
        <v>41.55</v>
      </c>
      <c r="I786" s="34">
        <f t="shared" si="24"/>
        <v>83.399999999999693</v>
      </c>
      <c r="K786" s="34">
        <f t="shared" si="25"/>
        <v>83.399999999999693</v>
      </c>
    </row>
    <row r="787" spans="2:11" x14ac:dyDescent="0.25">
      <c r="B787" s="34">
        <v>83.499999999999702</v>
      </c>
      <c r="C787" s="35">
        <f>ROUNDUP(('Calculation Sheet'!$D$9)^2*('Calculation Sheet'!$D$10*10^-6)/(2*10^-3*B787),2)</f>
        <v>10.44</v>
      </c>
      <c r="D78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87" s="34">
        <f>ROUNDUP(('Calculation Sheet'!$D$9*'Calculation Sheet'!$D$17*(0.5-('Calculation Sheet'!$D$18/'Calculation Sheet'!$D$9)+(0.5*(('Calculation Sheet'!$D$18^2)/('Calculation Sheet'!$D$9^2))))),2)</f>
        <v>1.84</v>
      </c>
      <c r="F787" s="34">
        <f>ROUNDUP(('Calculation Sheet'!$D$19*(LN('Calculation Sheet'!$D$9/'Calculation Sheet'!$D$20)-1+('Calculation Sheet'!$D$20/'Calculation Sheet'!$D$9))),2)</f>
        <v>3.53</v>
      </c>
      <c r="G787" s="36">
        <f>C787+IF(AND('Calculation Sheet'!$D$13="NO",OR('Calculation Sheet'!$D$14="Constant Resistance", 'Calculation Sheet'!$D$14="Constant Resistance + Current",'Calculation Sheet'!$D$14="Constant Resistance + Power", 'Calculation Sheet'!$D$14="Constant Resistance + Current + Power")),D787,0)+IF(AND('Calculation Sheet'!$D$13="NO",OR('Calculation Sheet'!$D$14="Constant Current", 'Calculation Sheet'!$D$14="Constant Resistance + Current",'Calculation Sheet'!$D$14="Constant Current + Power", 'Calculation Sheet'!$D$14="Constant Resistance + Current + Power")),E787,0)+IF(AND('Calculation Sheet'!$D$13="NO",OR('Calculation Sheet'!$D$14="Constant Power", 'Calculation Sheet'!$D$14="Constant Resistance + Power",'Calculation Sheet'!$D$14="Constant Current + Power", 'Calculation Sheet'!$D$14="Constant Resistance + Current + Power")),F787,0)</f>
        <v>10.44</v>
      </c>
      <c r="H787" s="34">
        <f>ROUND((12*'Calculation Sheet'!$D$24/(SQRT('SOA Verification'!B787*10^-3))),2)</f>
        <v>41.53</v>
      </c>
      <c r="I787" s="34">
        <f t="shared" si="24"/>
        <v>83.499999999999702</v>
      </c>
      <c r="K787" s="34">
        <f t="shared" si="25"/>
        <v>83.499999999999702</v>
      </c>
    </row>
    <row r="788" spans="2:11" x14ac:dyDescent="0.25">
      <c r="B788" s="34">
        <v>83.599999999999696</v>
      </c>
      <c r="C788" s="35">
        <f>ROUNDUP(('Calculation Sheet'!$D$9)^2*('Calculation Sheet'!$D$10*10^-6)/(2*10^-3*B788),2)</f>
        <v>10.43</v>
      </c>
      <c r="D78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88" s="34">
        <f>ROUNDUP(('Calculation Sheet'!$D$9*'Calculation Sheet'!$D$17*(0.5-('Calculation Sheet'!$D$18/'Calculation Sheet'!$D$9)+(0.5*(('Calculation Sheet'!$D$18^2)/('Calculation Sheet'!$D$9^2))))),2)</f>
        <v>1.84</v>
      </c>
      <c r="F788" s="34">
        <f>ROUNDUP(('Calculation Sheet'!$D$19*(LN('Calculation Sheet'!$D$9/'Calculation Sheet'!$D$20)-1+('Calculation Sheet'!$D$20/'Calculation Sheet'!$D$9))),2)</f>
        <v>3.53</v>
      </c>
      <c r="G788" s="36">
        <f>C788+IF(AND('Calculation Sheet'!$D$13="NO",OR('Calculation Sheet'!$D$14="Constant Resistance", 'Calculation Sheet'!$D$14="Constant Resistance + Current",'Calculation Sheet'!$D$14="Constant Resistance + Power", 'Calculation Sheet'!$D$14="Constant Resistance + Current + Power")),D788,0)+IF(AND('Calculation Sheet'!$D$13="NO",OR('Calculation Sheet'!$D$14="Constant Current", 'Calculation Sheet'!$D$14="Constant Resistance + Current",'Calculation Sheet'!$D$14="Constant Current + Power", 'Calculation Sheet'!$D$14="Constant Resistance + Current + Power")),E788,0)+IF(AND('Calculation Sheet'!$D$13="NO",OR('Calculation Sheet'!$D$14="Constant Power", 'Calculation Sheet'!$D$14="Constant Resistance + Power",'Calculation Sheet'!$D$14="Constant Current + Power", 'Calculation Sheet'!$D$14="Constant Resistance + Current + Power")),F788,0)</f>
        <v>10.43</v>
      </c>
      <c r="H788" s="34">
        <f>ROUND((12*'Calculation Sheet'!$D$24/(SQRT('SOA Verification'!B788*10^-3))),2)</f>
        <v>41.5</v>
      </c>
      <c r="I788" s="34">
        <f t="shared" si="24"/>
        <v>83.599999999999696</v>
      </c>
      <c r="K788" s="34">
        <f t="shared" si="25"/>
        <v>83.599999999999696</v>
      </c>
    </row>
    <row r="789" spans="2:11" x14ac:dyDescent="0.25">
      <c r="B789" s="34">
        <v>83.699999999999704</v>
      </c>
      <c r="C789" s="35">
        <f>ROUNDUP(('Calculation Sheet'!$D$9)^2*('Calculation Sheet'!$D$10*10^-6)/(2*10^-3*B789),2)</f>
        <v>10.41</v>
      </c>
      <c r="D78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89" s="34">
        <f>ROUNDUP(('Calculation Sheet'!$D$9*'Calculation Sheet'!$D$17*(0.5-('Calculation Sheet'!$D$18/'Calculation Sheet'!$D$9)+(0.5*(('Calculation Sheet'!$D$18^2)/('Calculation Sheet'!$D$9^2))))),2)</f>
        <v>1.84</v>
      </c>
      <c r="F789" s="34">
        <f>ROUNDUP(('Calculation Sheet'!$D$19*(LN('Calculation Sheet'!$D$9/'Calculation Sheet'!$D$20)-1+('Calculation Sheet'!$D$20/'Calculation Sheet'!$D$9))),2)</f>
        <v>3.53</v>
      </c>
      <c r="G789" s="36">
        <f>C789+IF(AND('Calculation Sheet'!$D$13="NO",OR('Calculation Sheet'!$D$14="Constant Resistance", 'Calculation Sheet'!$D$14="Constant Resistance + Current",'Calculation Sheet'!$D$14="Constant Resistance + Power", 'Calculation Sheet'!$D$14="Constant Resistance + Current + Power")),D789,0)+IF(AND('Calculation Sheet'!$D$13="NO",OR('Calculation Sheet'!$D$14="Constant Current", 'Calculation Sheet'!$D$14="Constant Resistance + Current",'Calculation Sheet'!$D$14="Constant Current + Power", 'Calculation Sheet'!$D$14="Constant Resistance + Current + Power")),E789,0)+IF(AND('Calculation Sheet'!$D$13="NO",OR('Calculation Sheet'!$D$14="Constant Power", 'Calculation Sheet'!$D$14="Constant Resistance + Power",'Calculation Sheet'!$D$14="Constant Current + Power", 'Calculation Sheet'!$D$14="Constant Resistance + Current + Power")),F789,0)</f>
        <v>10.41</v>
      </c>
      <c r="H789" s="34">
        <f>ROUND((12*'Calculation Sheet'!$D$24/(SQRT('SOA Verification'!B789*10^-3))),2)</f>
        <v>41.48</v>
      </c>
      <c r="I789" s="34">
        <f t="shared" si="24"/>
        <v>83.699999999999704</v>
      </c>
      <c r="K789" s="34">
        <f t="shared" si="25"/>
        <v>83.699999999999704</v>
      </c>
    </row>
    <row r="790" spans="2:11" x14ac:dyDescent="0.25">
      <c r="B790" s="34">
        <v>83.799999999999699</v>
      </c>
      <c r="C790" s="35">
        <f>ROUNDUP(('Calculation Sheet'!$D$9)^2*('Calculation Sheet'!$D$10*10^-6)/(2*10^-3*B790),2)</f>
        <v>10.4</v>
      </c>
      <c r="D79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90" s="34">
        <f>ROUNDUP(('Calculation Sheet'!$D$9*'Calculation Sheet'!$D$17*(0.5-('Calculation Sheet'!$D$18/'Calculation Sheet'!$D$9)+(0.5*(('Calculation Sheet'!$D$18^2)/('Calculation Sheet'!$D$9^2))))),2)</f>
        <v>1.84</v>
      </c>
      <c r="F790" s="34">
        <f>ROUNDUP(('Calculation Sheet'!$D$19*(LN('Calculation Sheet'!$D$9/'Calculation Sheet'!$D$20)-1+('Calculation Sheet'!$D$20/'Calculation Sheet'!$D$9))),2)</f>
        <v>3.53</v>
      </c>
      <c r="G790" s="36">
        <f>C790+IF(AND('Calculation Sheet'!$D$13="NO",OR('Calculation Sheet'!$D$14="Constant Resistance", 'Calculation Sheet'!$D$14="Constant Resistance + Current",'Calculation Sheet'!$D$14="Constant Resistance + Power", 'Calculation Sheet'!$D$14="Constant Resistance + Current + Power")),D790,0)+IF(AND('Calculation Sheet'!$D$13="NO",OR('Calculation Sheet'!$D$14="Constant Current", 'Calculation Sheet'!$D$14="Constant Resistance + Current",'Calculation Sheet'!$D$14="Constant Current + Power", 'Calculation Sheet'!$D$14="Constant Resistance + Current + Power")),E790,0)+IF(AND('Calculation Sheet'!$D$13="NO",OR('Calculation Sheet'!$D$14="Constant Power", 'Calculation Sheet'!$D$14="Constant Resistance + Power",'Calculation Sheet'!$D$14="Constant Current + Power", 'Calculation Sheet'!$D$14="Constant Resistance + Current + Power")),F790,0)</f>
        <v>10.4</v>
      </c>
      <c r="H790" s="34">
        <f>ROUND((12*'Calculation Sheet'!$D$24/(SQRT('SOA Verification'!B790*10^-3))),2)</f>
        <v>41.45</v>
      </c>
      <c r="I790" s="34">
        <f t="shared" si="24"/>
        <v>83.799999999999699</v>
      </c>
      <c r="K790" s="34">
        <f t="shared" si="25"/>
        <v>83.799999999999699</v>
      </c>
    </row>
    <row r="791" spans="2:11" x14ac:dyDescent="0.25">
      <c r="B791" s="34">
        <v>83.899999999999693</v>
      </c>
      <c r="C791" s="35">
        <f>ROUNDUP(('Calculation Sheet'!$D$9)^2*('Calculation Sheet'!$D$10*10^-6)/(2*10^-3*B791),2)</f>
        <v>10.39</v>
      </c>
      <c r="D79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91" s="34">
        <f>ROUNDUP(('Calculation Sheet'!$D$9*'Calculation Sheet'!$D$17*(0.5-('Calculation Sheet'!$D$18/'Calculation Sheet'!$D$9)+(0.5*(('Calculation Sheet'!$D$18^2)/('Calculation Sheet'!$D$9^2))))),2)</f>
        <v>1.84</v>
      </c>
      <c r="F791" s="34">
        <f>ROUNDUP(('Calculation Sheet'!$D$19*(LN('Calculation Sheet'!$D$9/'Calculation Sheet'!$D$20)-1+('Calculation Sheet'!$D$20/'Calculation Sheet'!$D$9))),2)</f>
        <v>3.53</v>
      </c>
      <c r="G791" s="36">
        <f>C791+IF(AND('Calculation Sheet'!$D$13="NO",OR('Calculation Sheet'!$D$14="Constant Resistance", 'Calculation Sheet'!$D$14="Constant Resistance + Current",'Calculation Sheet'!$D$14="Constant Resistance + Power", 'Calculation Sheet'!$D$14="Constant Resistance + Current + Power")),D791,0)+IF(AND('Calculation Sheet'!$D$13="NO",OR('Calculation Sheet'!$D$14="Constant Current", 'Calculation Sheet'!$D$14="Constant Resistance + Current",'Calculation Sheet'!$D$14="Constant Current + Power", 'Calculation Sheet'!$D$14="Constant Resistance + Current + Power")),E791,0)+IF(AND('Calculation Sheet'!$D$13="NO",OR('Calculation Sheet'!$D$14="Constant Power", 'Calculation Sheet'!$D$14="Constant Resistance + Power",'Calculation Sheet'!$D$14="Constant Current + Power", 'Calculation Sheet'!$D$14="Constant Resistance + Current + Power")),F791,0)</f>
        <v>10.39</v>
      </c>
      <c r="H791" s="34">
        <f>ROUND((12*'Calculation Sheet'!$D$24/(SQRT('SOA Verification'!B791*10^-3))),2)</f>
        <v>41.43</v>
      </c>
      <c r="I791" s="34">
        <f t="shared" si="24"/>
        <v>83.899999999999693</v>
      </c>
      <c r="K791" s="34">
        <f t="shared" si="25"/>
        <v>83.899999999999693</v>
      </c>
    </row>
    <row r="792" spans="2:11" x14ac:dyDescent="0.25">
      <c r="B792" s="34">
        <v>83.999999999999702</v>
      </c>
      <c r="C792" s="35">
        <f>ROUNDUP(('Calculation Sheet'!$D$9)^2*('Calculation Sheet'!$D$10*10^-6)/(2*10^-3*B792),2)</f>
        <v>10.379999999999999</v>
      </c>
      <c r="D79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92" s="34">
        <f>ROUNDUP(('Calculation Sheet'!$D$9*'Calculation Sheet'!$D$17*(0.5-('Calculation Sheet'!$D$18/'Calculation Sheet'!$D$9)+(0.5*(('Calculation Sheet'!$D$18^2)/('Calculation Sheet'!$D$9^2))))),2)</f>
        <v>1.84</v>
      </c>
      <c r="F792" s="34">
        <f>ROUNDUP(('Calculation Sheet'!$D$19*(LN('Calculation Sheet'!$D$9/'Calculation Sheet'!$D$20)-1+('Calculation Sheet'!$D$20/'Calculation Sheet'!$D$9))),2)</f>
        <v>3.53</v>
      </c>
      <c r="G792" s="36">
        <f>C792+IF(AND('Calculation Sheet'!$D$13="NO",OR('Calculation Sheet'!$D$14="Constant Resistance", 'Calculation Sheet'!$D$14="Constant Resistance + Current",'Calculation Sheet'!$D$14="Constant Resistance + Power", 'Calculation Sheet'!$D$14="Constant Resistance + Current + Power")),D792,0)+IF(AND('Calculation Sheet'!$D$13="NO",OR('Calculation Sheet'!$D$14="Constant Current", 'Calculation Sheet'!$D$14="Constant Resistance + Current",'Calculation Sheet'!$D$14="Constant Current + Power", 'Calculation Sheet'!$D$14="Constant Resistance + Current + Power")),E792,0)+IF(AND('Calculation Sheet'!$D$13="NO",OR('Calculation Sheet'!$D$14="Constant Power", 'Calculation Sheet'!$D$14="Constant Resistance + Power",'Calculation Sheet'!$D$14="Constant Current + Power", 'Calculation Sheet'!$D$14="Constant Resistance + Current + Power")),F792,0)</f>
        <v>10.379999999999999</v>
      </c>
      <c r="H792" s="34">
        <f>ROUND((12*'Calculation Sheet'!$D$24/(SQRT('SOA Verification'!B792*10^-3))),2)</f>
        <v>41.4</v>
      </c>
      <c r="I792" s="34">
        <f t="shared" si="24"/>
        <v>83.999999999999702</v>
      </c>
      <c r="K792" s="34">
        <f t="shared" si="25"/>
        <v>83.999999999999702</v>
      </c>
    </row>
    <row r="793" spans="2:11" x14ac:dyDescent="0.25">
      <c r="B793" s="34">
        <v>84.099999999999696</v>
      </c>
      <c r="C793" s="35">
        <f>ROUNDUP(('Calculation Sheet'!$D$9)^2*('Calculation Sheet'!$D$10*10^-6)/(2*10^-3*B793),2)</f>
        <v>10.36</v>
      </c>
      <c r="D79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93" s="34">
        <f>ROUNDUP(('Calculation Sheet'!$D$9*'Calculation Sheet'!$D$17*(0.5-('Calculation Sheet'!$D$18/'Calculation Sheet'!$D$9)+(0.5*(('Calculation Sheet'!$D$18^2)/('Calculation Sheet'!$D$9^2))))),2)</f>
        <v>1.84</v>
      </c>
      <c r="F793" s="34">
        <f>ROUNDUP(('Calculation Sheet'!$D$19*(LN('Calculation Sheet'!$D$9/'Calculation Sheet'!$D$20)-1+('Calculation Sheet'!$D$20/'Calculation Sheet'!$D$9))),2)</f>
        <v>3.53</v>
      </c>
      <c r="G793" s="36">
        <f>C793+IF(AND('Calculation Sheet'!$D$13="NO",OR('Calculation Sheet'!$D$14="Constant Resistance", 'Calculation Sheet'!$D$14="Constant Resistance + Current",'Calculation Sheet'!$D$14="Constant Resistance + Power", 'Calculation Sheet'!$D$14="Constant Resistance + Current + Power")),D793,0)+IF(AND('Calculation Sheet'!$D$13="NO",OR('Calculation Sheet'!$D$14="Constant Current", 'Calculation Sheet'!$D$14="Constant Resistance + Current",'Calculation Sheet'!$D$14="Constant Current + Power", 'Calculation Sheet'!$D$14="Constant Resistance + Current + Power")),E793,0)+IF(AND('Calculation Sheet'!$D$13="NO",OR('Calculation Sheet'!$D$14="Constant Power", 'Calculation Sheet'!$D$14="Constant Resistance + Power",'Calculation Sheet'!$D$14="Constant Current + Power", 'Calculation Sheet'!$D$14="Constant Resistance + Current + Power")),F793,0)</f>
        <v>10.36</v>
      </c>
      <c r="H793" s="34">
        <f>ROUND((12*'Calculation Sheet'!$D$24/(SQRT('SOA Verification'!B793*10^-3))),2)</f>
        <v>41.38</v>
      </c>
      <c r="I793" s="34">
        <f t="shared" si="24"/>
        <v>84.099999999999696</v>
      </c>
      <c r="K793" s="34">
        <f t="shared" si="25"/>
        <v>84.099999999999696</v>
      </c>
    </row>
    <row r="794" spans="2:11" x14ac:dyDescent="0.25">
      <c r="B794" s="34">
        <v>84.199999999999704</v>
      </c>
      <c r="C794" s="35">
        <f>ROUNDUP(('Calculation Sheet'!$D$9)^2*('Calculation Sheet'!$D$10*10^-6)/(2*10^-3*B794),2)</f>
        <v>10.35</v>
      </c>
      <c r="D79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94" s="34">
        <f>ROUNDUP(('Calculation Sheet'!$D$9*'Calculation Sheet'!$D$17*(0.5-('Calculation Sheet'!$D$18/'Calculation Sheet'!$D$9)+(0.5*(('Calculation Sheet'!$D$18^2)/('Calculation Sheet'!$D$9^2))))),2)</f>
        <v>1.84</v>
      </c>
      <c r="F794" s="34">
        <f>ROUNDUP(('Calculation Sheet'!$D$19*(LN('Calculation Sheet'!$D$9/'Calculation Sheet'!$D$20)-1+('Calculation Sheet'!$D$20/'Calculation Sheet'!$D$9))),2)</f>
        <v>3.53</v>
      </c>
      <c r="G794" s="36">
        <f>C794+IF(AND('Calculation Sheet'!$D$13="NO",OR('Calculation Sheet'!$D$14="Constant Resistance", 'Calculation Sheet'!$D$14="Constant Resistance + Current",'Calculation Sheet'!$D$14="Constant Resistance + Power", 'Calculation Sheet'!$D$14="Constant Resistance + Current + Power")),D794,0)+IF(AND('Calculation Sheet'!$D$13="NO",OR('Calculation Sheet'!$D$14="Constant Current", 'Calculation Sheet'!$D$14="Constant Resistance + Current",'Calculation Sheet'!$D$14="Constant Current + Power", 'Calculation Sheet'!$D$14="Constant Resistance + Current + Power")),E794,0)+IF(AND('Calculation Sheet'!$D$13="NO",OR('Calculation Sheet'!$D$14="Constant Power", 'Calculation Sheet'!$D$14="Constant Resistance + Power",'Calculation Sheet'!$D$14="Constant Current + Power", 'Calculation Sheet'!$D$14="Constant Resistance + Current + Power")),F794,0)</f>
        <v>10.35</v>
      </c>
      <c r="H794" s="34">
        <f>ROUND((12*'Calculation Sheet'!$D$24/(SQRT('SOA Verification'!B794*10^-3))),2)</f>
        <v>41.35</v>
      </c>
      <c r="I794" s="34">
        <f t="shared" si="24"/>
        <v>84.199999999999704</v>
      </c>
      <c r="K794" s="34">
        <f t="shared" si="25"/>
        <v>84.199999999999704</v>
      </c>
    </row>
    <row r="795" spans="2:11" x14ac:dyDescent="0.25">
      <c r="B795" s="34">
        <v>84.299999999999699</v>
      </c>
      <c r="C795" s="35">
        <f>ROUNDUP(('Calculation Sheet'!$D$9)^2*('Calculation Sheet'!$D$10*10^-6)/(2*10^-3*B795),2)</f>
        <v>10.34</v>
      </c>
      <c r="D79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95" s="34">
        <f>ROUNDUP(('Calculation Sheet'!$D$9*'Calculation Sheet'!$D$17*(0.5-('Calculation Sheet'!$D$18/'Calculation Sheet'!$D$9)+(0.5*(('Calculation Sheet'!$D$18^2)/('Calculation Sheet'!$D$9^2))))),2)</f>
        <v>1.84</v>
      </c>
      <c r="F795" s="34">
        <f>ROUNDUP(('Calculation Sheet'!$D$19*(LN('Calculation Sheet'!$D$9/'Calculation Sheet'!$D$20)-1+('Calculation Sheet'!$D$20/'Calculation Sheet'!$D$9))),2)</f>
        <v>3.53</v>
      </c>
      <c r="G795" s="36">
        <f>C795+IF(AND('Calculation Sheet'!$D$13="NO",OR('Calculation Sheet'!$D$14="Constant Resistance", 'Calculation Sheet'!$D$14="Constant Resistance + Current",'Calculation Sheet'!$D$14="Constant Resistance + Power", 'Calculation Sheet'!$D$14="Constant Resistance + Current + Power")),D795,0)+IF(AND('Calculation Sheet'!$D$13="NO",OR('Calculation Sheet'!$D$14="Constant Current", 'Calculation Sheet'!$D$14="Constant Resistance + Current",'Calculation Sheet'!$D$14="Constant Current + Power", 'Calculation Sheet'!$D$14="Constant Resistance + Current + Power")),E795,0)+IF(AND('Calculation Sheet'!$D$13="NO",OR('Calculation Sheet'!$D$14="Constant Power", 'Calculation Sheet'!$D$14="Constant Resistance + Power",'Calculation Sheet'!$D$14="Constant Current + Power", 'Calculation Sheet'!$D$14="Constant Resistance + Current + Power")),F795,0)</f>
        <v>10.34</v>
      </c>
      <c r="H795" s="34">
        <f>ROUND((12*'Calculation Sheet'!$D$24/(SQRT('SOA Verification'!B795*10^-3))),2)</f>
        <v>41.33</v>
      </c>
      <c r="I795" s="34">
        <f t="shared" si="24"/>
        <v>84.299999999999699</v>
      </c>
      <c r="K795" s="34">
        <f t="shared" si="25"/>
        <v>84.299999999999699</v>
      </c>
    </row>
    <row r="796" spans="2:11" x14ac:dyDescent="0.25">
      <c r="B796" s="34">
        <v>84.399999999999693</v>
      </c>
      <c r="C796" s="35">
        <f>ROUNDUP(('Calculation Sheet'!$D$9)^2*('Calculation Sheet'!$D$10*10^-6)/(2*10^-3*B796),2)</f>
        <v>10.33</v>
      </c>
      <c r="D79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96" s="34">
        <f>ROUNDUP(('Calculation Sheet'!$D$9*'Calculation Sheet'!$D$17*(0.5-('Calculation Sheet'!$D$18/'Calculation Sheet'!$D$9)+(0.5*(('Calculation Sheet'!$D$18^2)/('Calculation Sheet'!$D$9^2))))),2)</f>
        <v>1.84</v>
      </c>
      <c r="F796" s="34">
        <f>ROUNDUP(('Calculation Sheet'!$D$19*(LN('Calculation Sheet'!$D$9/'Calculation Sheet'!$D$20)-1+('Calculation Sheet'!$D$20/'Calculation Sheet'!$D$9))),2)</f>
        <v>3.53</v>
      </c>
      <c r="G796" s="36">
        <f>C796+IF(AND('Calculation Sheet'!$D$13="NO",OR('Calculation Sheet'!$D$14="Constant Resistance", 'Calculation Sheet'!$D$14="Constant Resistance + Current",'Calculation Sheet'!$D$14="Constant Resistance + Power", 'Calculation Sheet'!$D$14="Constant Resistance + Current + Power")),D796,0)+IF(AND('Calculation Sheet'!$D$13="NO",OR('Calculation Sheet'!$D$14="Constant Current", 'Calculation Sheet'!$D$14="Constant Resistance + Current",'Calculation Sheet'!$D$14="Constant Current + Power", 'Calculation Sheet'!$D$14="Constant Resistance + Current + Power")),E796,0)+IF(AND('Calculation Sheet'!$D$13="NO",OR('Calculation Sheet'!$D$14="Constant Power", 'Calculation Sheet'!$D$14="Constant Resistance + Power",'Calculation Sheet'!$D$14="Constant Current + Power", 'Calculation Sheet'!$D$14="Constant Resistance + Current + Power")),F796,0)</f>
        <v>10.33</v>
      </c>
      <c r="H796" s="34">
        <f>ROUND((12*'Calculation Sheet'!$D$24/(SQRT('SOA Verification'!B796*10^-3))),2)</f>
        <v>41.31</v>
      </c>
      <c r="I796" s="34">
        <f t="shared" si="24"/>
        <v>84.399999999999693</v>
      </c>
      <c r="K796" s="34">
        <f t="shared" si="25"/>
        <v>84.399999999999693</v>
      </c>
    </row>
    <row r="797" spans="2:11" x14ac:dyDescent="0.25">
      <c r="B797" s="34">
        <v>84.499999999999702</v>
      </c>
      <c r="C797" s="35">
        <f>ROUNDUP(('Calculation Sheet'!$D$9)^2*('Calculation Sheet'!$D$10*10^-6)/(2*10^-3*B797),2)</f>
        <v>10.32</v>
      </c>
      <c r="D79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97" s="34">
        <f>ROUNDUP(('Calculation Sheet'!$D$9*'Calculation Sheet'!$D$17*(0.5-('Calculation Sheet'!$D$18/'Calculation Sheet'!$D$9)+(0.5*(('Calculation Sheet'!$D$18^2)/('Calculation Sheet'!$D$9^2))))),2)</f>
        <v>1.84</v>
      </c>
      <c r="F797" s="34">
        <f>ROUNDUP(('Calculation Sheet'!$D$19*(LN('Calculation Sheet'!$D$9/'Calculation Sheet'!$D$20)-1+('Calculation Sheet'!$D$20/'Calculation Sheet'!$D$9))),2)</f>
        <v>3.53</v>
      </c>
      <c r="G797" s="36">
        <f>C797+IF(AND('Calculation Sheet'!$D$13="NO",OR('Calculation Sheet'!$D$14="Constant Resistance", 'Calculation Sheet'!$D$14="Constant Resistance + Current",'Calculation Sheet'!$D$14="Constant Resistance + Power", 'Calculation Sheet'!$D$14="Constant Resistance + Current + Power")),D797,0)+IF(AND('Calculation Sheet'!$D$13="NO",OR('Calculation Sheet'!$D$14="Constant Current", 'Calculation Sheet'!$D$14="Constant Resistance + Current",'Calculation Sheet'!$D$14="Constant Current + Power", 'Calculation Sheet'!$D$14="Constant Resistance + Current + Power")),E797,0)+IF(AND('Calculation Sheet'!$D$13="NO",OR('Calculation Sheet'!$D$14="Constant Power", 'Calculation Sheet'!$D$14="Constant Resistance + Power",'Calculation Sheet'!$D$14="Constant Current + Power", 'Calculation Sheet'!$D$14="Constant Resistance + Current + Power")),F797,0)</f>
        <v>10.32</v>
      </c>
      <c r="H797" s="34">
        <f>ROUND((12*'Calculation Sheet'!$D$24/(SQRT('SOA Verification'!B797*10^-3))),2)</f>
        <v>41.28</v>
      </c>
      <c r="I797" s="34">
        <f t="shared" si="24"/>
        <v>84.499999999999702</v>
      </c>
      <c r="K797" s="34">
        <f t="shared" si="25"/>
        <v>84.499999999999702</v>
      </c>
    </row>
    <row r="798" spans="2:11" x14ac:dyDescent="0.25">
      <c r="B798" s="34">
        <v>84.599999999999696</v>
      </c>
      <c r="C798" s="35">
        <f>ROUNDUP(('Calculation Sheet'!$D$9)^2*('Calculation Sheet'!$D$10*10^-6)/(2*10^-3*B798),2)</f>
        <v>10.299999999999999</v>
      </c>
      <c r="D79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98" s="34">
        <f>ROUNDUP(('Calculation Sheet'!$D$9*'Calculation Sheet'!$D$17*(0.5-('Calculation Sheet'!$D$18/'Calculation Sheet'!$D$9)+(0.5*(('Calculation Sheet'!$D$18^2)/('Calculation Sheet'!$D$9^2))))),2)</f>
        <v>1.84</v>
      </c>
      <c r="F798" s="34">
        <f>ROUNDUP(('Calculation Sheet'!$D$19*(LN('Calculation Sheet'!$D$9/'Calculation Sheet'!$D$20)-1+('Calculation Sheet'!$D$20/'Calculation Sheet'!$D$9))),2)</f>
        <v>3.53</v>
      </c>
      <c r="G798" s="36">
        <f>C798+IF(AND('Calculation Sheet'!$D$13="NO",OR('Calculation Sheet'!$D$14="Constant Resistance", 'Calculation Sheet'!$D$14="Constant Resistance + Current",'Calculation Sheet'!$D$14="Constant Resistance + Power", 'Calculation Sheet'!$D$14="Constant Resistance + Current + Power")),D798,0)+IF(AND('Calculation Sheet'!$D$13="NO",OR('Calculation Sheet'!$D$14="Constant Current", 'Calculation Sheet'!$D$14="Constant Resistance + Current",'Calculation Sheet'!$D$14="Constant Current + Power", 'Calculation Sheet'!$D$14="Constant Resistance + Current + Power")),E798,0)+IF(AND('Calculation Sheet'!$D$13="NO",OR('Calculation Sheet'!$D$14="Constant Power", 'Calculation Sheet'!$D$14="Constant Resistance + Power",'Calculation Sheet'!$D$14="Constant Current + Power", 'Calculation Sheet'!$D$14="Constant Resistance + Current + Power")),F798,0)</f>
        <v>10.299999999999999</v>
      </c>
      <c r="H798" s="34">
        <f>ROUND((12*'Calculation Sheet'!$D$24/(SQRT('SOA Verification'!B798*10^-3))),2)</f>
        <v>41.26</v>
      </c>
      <c r="I798" s="34">
        <f t="shared" si="24"/>
        <v>84.599999999999696</v>
      </c>
      <c r="K798" s="34">
        <f t="shared" si="25"/>
        <v>84.599999999999696</v>
      </c>
    </row>
    <row r="799" spans="2:11" x14ac:dyDescent="0.25">
      <c r="B799" s="34">
        <v>84.699999999999704</v>
      </c>
      <c r="C799" s="35">
        <f>ROUNDUP(('Calculation Sheet'!$D$9)^2*('Calculation Sheet'!$D$10*10^-6)/(2*10^-3*B799),2)</f>
        <v>10.29</v>
      </c>
      <c r="D79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799" s="34">
        <f>ROUNDUP(('Calculation Sheet'!$D$9*'Calculation Sheet'!$D$17*(0.5-('Calculation Sheet'!$D$18/'Calculation Sheet'!$D$9)+(0.5*(('Calculation Sheet'!$D$18^2)/('Calculation Sheet'!$D$9^2))))),2)</f>
        <v>1.84</v>
      </c>
      <c r="F799" s="34">
        <f>ROUNDUP(('Calculation Sheet'!$D$19*(LN('Calculation Sheet'!$D$9/'Calculation Sheet'!$D$20)-1+('Calculation Sheet'!$D$20/'Calculation Sheet'!$D$9))),2)</f>
        <v>3.53</v>
      </c>
      <c r="G799" s="36">
        <f>C799+IF(AND('Calculation Sheet'!$D$13="NO",OR('Calculation Sheet'!$D$14="Constant Resistance", 'Calculation Sheet'!$D$14="Constant Resistance + Current",'Calculation Sheet'!$D$14="Constant Resistance + Power", 'Calculation Sheet'!$D$14="Constant Resistance + Current + Power")),D799,0)+IF(AND('Calculation Sheet'!$D$13="NO",OR('Calculation Sheet'!$D$14="Constant Current", 'Calculation Sheet'!$D$14="Constant Resistance + Current",'Calculation Sheet'!$D$14="Constant Current + Power", 'Calculation Sheet'!$D$14="Constant Resistance + Current + Power")),E799,0)+IF(AND('Calculation Sheet'!$D$13="NO",OR('Calculation Sheet'!$D$14="Constant Power", 'Calculation Sheet'!$D$14="Constant Resistance + Power",'Calculation Sheet'!$D$14="Constant Current + Power", 'Calculation Sheet'!$D$14="Constant Resistance + Current + Power")),F799,0)</f>
        <v>10.29</v>
      </c>
      <c r="H799" s="34">
        <f>ROUND((12*'Calculation Sheet'!$D$24/(SQRT('SOA Verification'!B799*10^-3))),2)</f>
        <v>41.23</v>
      </c>
      <c r="I799" s="34">
        <f t="shared" si="24"/>
        <v>84.699999999999704</v>
      </c>
      <c r="K799" s="34">
        <f t="shared" si="25"/>
        <v>84.699999999999704</v>
      </c>
    </row>
    <row r="800" spans="2:11" x14ac:dyDescent="0.25">
      <c r="B800" s="34">
        <v>84.799999999999699</v>
      </c>
      <c r="C800" s="35">
        <f>ROUNDUP(('Calculation Sheet'!$D$9)^2*('Calculation Sheet'!$D$10*10^-6)/(2*10^-3*B800),2)</f>
        <v>10.28</v>
      </c>
      <c r="D80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00" s="34">
        <f>ROUNDUP(('Calculation Sheet'!$D$9*'Calculation Sheet'!$D$17*(0.5-('Calculation Sheet'!$D$18/'Calculation Sheet'!$D$9)+(0.5*(('Calculation Sheet'!$D$18^2)/('Calculation Sheet'!$D$9^2))))),2)</f>
        <v>1.84</v>
      </c>
      <c r="F800" s="34">
        <f>ROUNDUP(('Calculation Sheet'!$D$19*(LN('Calculation Sheet'!$D$9/'Calculation Sheet'!$D$20)-1+('Calculation Sheet'!$D$20/'Calculation Sheet'!$D$9))),2)</f>
        <v>3.53</v>
      </c>
      <c r="G800" s="36">
        <f>C800+IF(AND('Calculation Sheet'!$D$13="NO",OR('Calculation Sheet'!$D$14="Constant Resistance", 'Calculation Sheet'!$D$14="Constant Resistance + Current",'Calculation Sheet'!$D$14="Constant Resistance + Power", 'Calculation Sheet'!$D$14="Constant Resistance + Current + Power")),D800,0)+IF(AND('Calculation Sheet'!$D$13="NO",OR('Calculation Sheet'!$D$14="Constant Current", 'Calculation Sheet'!$D$14="Constant Resistance + Current",'Calculation Sheet'!$D$14="Constant Current + Power", 'Calculation Sheet'!$D$14="Constant Resistance + Current + Power")),E800,0)+IF(AND('Calculation Sheet'!$D$13="NO",OR('Calculation Sheet'!$D$14="Constant Power", 'Calculation Sheet'!$D$14="Constant Resistance + Power",'Calculation Sheet'!$D$14="Constant Current + Power", 'Calculation Sheet'!$D$14="Constant Resistance + Current + Power")),F800,0)</f>
        <v>10.28</v>
      </c>
      <c r="H800" s="34">
        <f>ROUND((12*'Calculation Sheet'!$D$24/(SQRT('SOA Verification'!B800*10^-3))),2)</f>
        <v>41.21</v>
      </c>
      <c r="I800" s="34">
        <f t="shared" si="24"/>
        <v>84.799999999999699</v>
      </c>
      <c r="K800" s="34">
        <f t="shared" si="25"/>
        <v>84.799999999999699</v>
      </c>
    </row>
    <row r="801" spans="2:11" x14ac:dyDescent="0.25">
      <c r="B801" s="34">
        <v>84.899999999999693</v>
      </c>
      <c r="C801" s="35">
        <f>ROUNDUP(('Calculation Sheet'!$D$9)^2*('Calculation Sheet'!$D$10*10^-6)/(2*10^-3*B801),2)</f>
        <v>10.27</v>
      </c>
      <c r="D80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01" s="34">
        <f>ROUNDUP(('Calculation Sheet'!$D$9*'Calculation Sheet'!$D$17*(0.5-('Calculation Sheet'!$D$18/'Calculation Sheet'!$D$9)+(0.5*(('Calculation Sheet'!$D$18^2)/('Calculation Sheet'!$D$9^2))))),2)</f>
        <v>1.84</v>
      </c>
      <c r="F801" s="34">
        <f>ROUNDUP(('Calculation Sheet'!$D$19*(LN('Calculation Sheet'!$D$9/'Calculation Sheet'!$D$20)-1+('Calculation Sheet'!$D$20/'Calculation Sheet'!$D$9))),2)</f>
        <v>3.53</v>
      </c>
      <c r="G801" s="36">
        <f>C801+IF(AND('Calculation Sheet'!$D$13="NO",OR('Calculation Sheet'!$D$14="Constant Resistance", 'Calculation Sheet'!$D$14="Constant Resistance + Current",'Calculation Sheet'!$D$14="Constant Resistance + Power", 'Calculation Sheet'!$D$14="Constant Resistance + Current + Power")),D801,0)+IF(AND('Calculation Sheet'!$D$13="NO",OR('Calculation Sheet'!$D$14="Constant Current", 'Calculation Sheet'!$D$14="Constant Resistance + Current",'Calculation Sheet'!$D$14="Constant Current + Power", 'Calculation Sheet'!$D$14="Constant Resistance + Current + Power")),E801,0)+IF(AND('Calculation Sheet'!$D$13="NO",OR('Calculation Sheet'!$D$14="Constant Power", 'Calculation Sheet'!$D$14="Constant Resistance + Power",'Calculation Sheet'!$D$14="Constant Current + Power", 'Calculation Sheet'!$D$14="Constant Resistance + Current + Power")),F801,0)</f>
        <v>10.27</v>
      </c>
      <c r="H801" s="34">
        <f>ROUND((12*'Calculation Sheet'!$D$24/(SQRT('SOA Verification'!B801*10^-3))),2)</f>
        <v>41.18</v>
      </c>
      <c r="I801" s="34">
        <f t="shared" si="24"/>
        <v>84.899999999999693</v>
      </c>
      <c r="K801" s="34">
        <f t="shared" si="25"/>
        <v>84.899999999999693</v>
      </c>
    </row>
    <row r="802" spans="2:11" x14ac:dyDescent="0.25">
      <c r="B802" s="34">
        <v>84.999999999999702</v>
      </c>
      <c r="C802" s="35">
        <f>ROUNDUP(('Calculation Sheet'!$D$9)^2*('Calculation Sheet'!$D$10*10^-6)/(2*10^-3*B802),2)</f>
        <v>10.25</v>
      </c>
      <c r="D80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02" s="34">
        <f>ROUNDUP(('Calculation Sheet'!$D$9*'Calculation Sheet'!$D$17*(0.5-('Calculation Sheet'!$D$18/'Calculation Sheet'!$D$9)+(0.5*(('Calculation Sheet'!$D$18^2)/('Calculation Sheet'!$D$9^2))))),2)</f>
        <v>1.84</v>
      </c>
      <c r="F802" s="34">
        <f>ROUNDUP(('Calculation Sheet'!$D$19*(LN('Calculation Sheet'!$D$9/'Calculation Sheet'!$D$20)-1+('Calculation Sheet'!$D$20/'Calculation Sheet'!$D$9))),2)</f>
        <v>3.53</v>
      </c>
      <c r="G802" s="36">
        <f>C802+IF(AND('Calculation Sheet'!$D$13="NO",OR('Calculation Sheet'!$D$14="Constant Resistance", 'Calculation Sheet'!$D$14="Constant Resistance + Current",'Calculation Sheet'!$D$14="Constant Resistance + Power", 'Calculation Sheet'!$D$14="Constant Resistance + Current + Power")),D802,0)+IF(AND('Calculation Sheet'!$D$13="NO",OR('Calculation Sheet'!$D$14="Constant Current", 'Calculation Sheet'!$D$14="Constant Resistance + Current",'Calculation Sheet'!$D$14="Constant Current + Power", 'Calculation Sheet'!$D$14="Constant Resistance + Current + Power")),E802,0)+IF(AND('Calculation Sheet'!$D$13="NO",OR('Calculation Sheet'!$D$14="Constant Power", 'Calculation Sheet'!$D$14="Constant Resistance + Power",'Calculation Sheet'!$D$14="Constant Current + Power", 'Calculation Sheet'!$D$14="Constant Resistance + Current + Power")),F802,0)</f>
        <v>10.25</v>
      </c>
      <c r="H802" s="34">
        <f>ROUND((12*'Calculation Sheet'!$D$24/(SQRT('SOA Verification'!B802*10^-3))),2)</f>
        <v>41.16</v>
      </c>
      <c r="I802" s="34">
        <f t="shared" si="24"/>
        <v>84.999999999999702</v>
      </c>
      <c r="K802" s="34">
        <f t="shared" si="25"/>
        <v>84.999999999999702</v>
      </c>
    </row>
    <row r="803" spans="2:11" x14ac:dyDescent="0.25">
      <c r="B803" s="34">
        <v>85.099999999999696</v>
      </c>
      <c r="C803" s="35">
        <f>ROUNDUP(('Calculation Sheet'!$D$9)^2*('Calculation Sheet'!$D$10*10^-6)/(2*10^-3*B803),2)</f>
        <v>10.24</v>
      </c>
      <c r="D80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03" s="34">
        <f>ROUNDUP(('Calculation Sheet'!$D$9*'Calculation Sheet'!$D$17*(0.5-('Calculation Sheet'!$D$18/'Calculation Sheet'!$D$9)+(0.5*(('Calculation Sheet'!$D$18^2)/('Calculation Sheet'!$D$9^2))))),2)</f>
        <v>1.84</v>
      </c>
      <c r="F803" s="34">
        <f>ROUNDUP(('Calculation Sheet'!$D$19*(LN('Calculation Sheet'!$D$9/'Calculation Sheet'!$D$20)-1+('Calculation Sheet'!$D$20/'Calculation Sheet'!$D$9))),2)</f>
        <v>3.53</v>
      </c>
      <c r="G803" s="36">
        <f>C803+IF(AND('Calculation Sheet'!$D$13="NO",OR('Calculation Sheet'!$D$14="Constant Resistance", 'Calculation Sheet'!$D$14="Constant Resistance + Current",'Calculation Sheet'!$D$14="Constant Resistance + Power", 'Calculation Sheet'!$D$14="Constant Resistance + Current + Power")),D803,0)+IF(AND('Calculation Sheet'!$D$13="NO",OR('Calculation Sheet'!$D$14="Constant Current", 'Calculation Sheet'!$D$14="Constant Resistance + Current",'Calculation Sheet'!$D$14="Constant Current + Power", 'Calculation Sheet'!$D$14="Constant Resistance + Current + Power")),E803,0)+IF(AND('Calculation Sheet'!$D$13="NO",OR('Calculation Sheet'!$D$14="Constant Power", 'Calculation Sheet'!$D$14="Constant Resistance + Power",'Calculation Sheet'!$D$14="Constant Current + Power", 'Calculation Sheet'!$D$14="Constant Resistance + Current + Power")),F803,0)</f>
        <v>10.24</v>
      </c>
      <c r="H803" s="34">
        <f>ROUND((12*'Calculation Sheet'!$D$24/(SQRT('SOA Verification'!B803*10^-3))),2)</f>
        <v>41.14</v>
      </c>
      <c r="I803" s="34">
        <f t="shared" si="24"/>
        <v>85.099999999999696</v>
      </c>
      <c r="K803" s="34">
        <f t="shared" si="25"/>
        <v>85.099999999999696</v>
      </c>
    </row>
    <row r="804" spans="2:11" x14ac:dyDescent="0.25">
      <c r="B804" s="34">
        <v>85.199999999999704</v>
      </c>
      <c r="C804" s="35">
        <f>ROUNDUP(('Calculation Sheet'!$D$9)^2*('Calculation Sheet'!$D$10*10^-6)/(2*10^-3*B804),2)</f>
        <v>10.23</v>
      </c>
      <c r="D80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04" s="34">
        <f>ROUNDUP(('Calculation Sheet'!$D$9*'Calculation Sheet'!$D$17*(0.5-('Calculation Sheet'!$D$18/'Calculation Sheet'!$D$9)+(0.5*(('Calculation Sheet'!$D$18^2)/('Calculation Sheet'!$D$9^2))))),2)</f>
        <v>1.84</v>
      </c>
      <c r="F804" s="34">
        <f>ROUNDUP(('Calculation Sheet'!$D$19*(LN('Calculation Sheet'!$D$9/'Calculation Sheet'!$D$20)-1+('Calculation Sheet'!$D$20/'Calculation Sheet'!$D$9))),2)</f>
        <v>3.53</v>
      </c>
      <c r="G804" s="36">
        <f>C804+IF(AND('Calculation Sheet'!$D$13="NO",OR('Calculation Sheet'!$D$14="Constant Resistance", 'Calculation Sheet'!$D$14="Constant Resistance + Current",'Calculation Sheet'!$D$14="Constant Resistance + Power", 'Calculation Sheet'!$D$14="Constant Resistance + Current + Power")),D804,0)+IF(AND('Calculation Sheet'!$D$13="NO",OR('Calculation Sheet'!$D$14="Constant Current", 'Calculation Sheet'!$D$14="Constant Resistance + Current",'Calculation Sheet'!$D$14="Constant Current + Power", 'Calculation Sheet'!$D$14="Constant Resistance + Current + Power")),E804,0)+IF(AND('Calculation Sheet'!$D$13="NO",OR('Calculation Sheet'!$D$14="Constant Power", 'Calculation Sheet'!$D$14="Constant Resistance + Power",'Calculation Sheet'!$D$14="Constant Current + Power", 'Calculation Sheet'!$D$14="Constant Resistance + Current + Power")),F804,0)</f>
        <v>10.23</v>
      </c>
      <c r="H804" s="34">
        <f>ROUND((12*'Calculation Sheet'!$D$24/(SQRT('SOA Verification'!B804*10^-3))),2)</f>
        <v>41.11</v>
      </c>
      <c r="I804" s="34">
        <f t="shared" si="24"/>
        <v>85.199999999999704</v>
      </c>
      <c r="K804" s="34">
        <f t="shared" si="25"/>
        <v>85.199999999999704</v>
      </c>
    </row>
    <row r="805" spans="2:11" x14ac:dyDescent="0.25">
      <c r="B805" s="34">
        <v>85.299999999999699</v>
      </c>
      <c r="C805" s="35">
        <f>ROUNDUP(('Calculation Sheet'!$D$9)^2*('Calculation Sheet'!$D$10*10^-6)/(2*10^-3*B805),2)</f>
        <v>10.220000000000001</v>
      </c>
      <c r="D80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05" s="34">
        <f>ROUNDUP(('Calculation Sheet'!$D$9*'Calculation Sheet'!$D$17*(0.5-('Calculation Sheet'!$D$18/'Calculation Sheet'!$D$9)+(0.5*(('Calculation Sheet'!$D$18^2)/('Calculation Sheet'!$D$9^2))))),2)</f>
        <v>1.84</v>
      </c>
      <c r="F805" s="34">
        <f>ROUNDUP(('Calculation Sheet'!$D$19*(LN('Calculation Sheet'!$D$9/'Calculation Sheet'!$D$20)-1+('Calculation Sheet'!$D$20/'Calculation Sheet'!$D$9))),2)</f>
        <v>3.53</v>
      </c>
      <c r="G805" s="36">
        <f>C805+IF(AND('Calculation Sheet'!$D$13="NO",OR('Calculation Sheet'!$D$14="Constant Resistance", 'Calculation Sheet'!$D$14="Constant Resistance + Current",'Calculation Sheet'!$D$14="Constant Resistance + Power", 'Calculation Sheet'!$D$14="Constant Resistance + Current + Power")),D805,0)+IF(AND('Calculation Sheet'!$D$13="NO",OR('Calculation Sheet'!$D$14="Constant Current", 'Calculation Sheet'!$D$14="Constant Resistance + Current",'Calculation Sheet'!$D$14="Constant Current + Power", 'Calculation Sheet'!$D$14="Constant Resistance + Current + Power")),E805,0)+IF(AND('Calculation Sheet'!$D$13="NO",OR('Calculation Sheet'!$D$14="Constant Power", 'Calculation Sheet'!$D$14="Constant Resistance + Power",'Calculation Sheet'!$D$14="Constant Current + Power", 'Calculation Sheet'!$D$14="Constant Resistance + Current + Power")),F805,0)</f>
        <v>10.220000000000001</v>
      </c>
      <c r="H805" s="34">
        <f>ROUND((12*'Calculation Sheet'!$D$24/(SQRT('SOA Verification'!B805*10^-3))),2)</f>
        <v>41.09</v>
      </c>
      <c r="I805" s="34">
        <f t="shared" si="24"/>
        <v>85.299999999999699</v>
      </c>
      <c r="K805" s="34">
        <f t="shared" si="25"/>
        <v>85.299999999999699</v>
      </c>
    </row>
    <row r="806" spans="2:11" x14ac:dyDescent="0.25">
      <c r="B806" s="34">
        <v>85.399999999999693</v>
      </c>
      <c r="C806" s="35">
        <f>ROUNDUP(('Calculation Sheet'!$D$9)^2*('Calculation Sheet'!$D$10*10^-6)/(2*10^-3*B806),2)</f>
        <v>10.209999999999999</v>
      </c>
      <c r="D80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06" s="34">
        <f>ROUNDUP(('Calculation Sheet'!$D$9*'Calculation Sheet'!$D$17*(0.5-('Calculation Sheet'!$D$18/'Calculation Sheet'!$D$9)+(0.5*(('Calculation Sheet'!$D$18^2)/('Calculation Sheet'!$D$9^2))))),2)</f>
        <v>1.84</v>
      </c>
      <c r="F806" s="34">
        <f>ROUNDUP(('Calculation Sheet'!$D$19*(LN('Calculation Sheet'!$D$9/'Calculation Sheet'!$D$20)-1+('Calculation Sheet'!$D$20/'Calculation Sheet'!$D$9))),2)</f>
        <v>3.53</v>
      </c>
      <c r="G806" s="36">
        <f>C806+IF(AND('Calculation Sheet'!$D$13="NO",OR('Calculation Sheet'!$D$14="Constant Resistance", 'Calculation Sheet'!$D$14="Constant Resistance + Current",'Calculation Sheet'!$D$14="Constant Resistance + Power", 'Calculation Sheet'!$D$14="Constant Resistance + Current + Power")),D806,0)+IF(AND('Calculation Sheet'!$D$13="NO",OR('Calculation Sheet'!$D$14="Constant Current", 'Calculation Sheet'!$D$14="Constant Resistance + Current",'Calculation Sheet'!$D$14="Constant Current + Power", 'Calculation Sheet'!$D$14="Constant Resistance + Current + Power")),E806,0)+IF(AND('Calculation Sheet'!$D$13="NO",OR('Calculation Sheet'!$D$14="Constant Power", 'Calculation Sheet'!$D$14="Constant Resistance + Power",'Calculation Sheet'!$D$14="Constant Current + Power", 'Calculation Sheet'!$D$14="Constant Resistance + Current + Power")),F806,0)</f>
        <v>10.209999999999999</v>
      </c>
      <c r="H806" s="34">
        <f>ROUND((12*'Calculation Sheet'!$D$24/(SQRT('SOA Verification'!B806*10^-3))),2)</f>
        <v>41.06</v>
      </c>
      <c r="I806" s="34">
        <f t="shared" si="24"/>
        <v>85.399999999999693</v>
      </c>
      <c r="K806" s="34">
        <f t="shared" si="25"/>
        <v>85.399999999999693</v>
      </c>
    </row>
    <row r="807" spans="2:11" x14ac:dyDescent="0.25">
      <c r="B807" s="34">
        <v>85.499999999999702</v>
      </c>
      <c r="C807" s="35">
        <f>ROUNDUP(('Calculation Sheet'!$D$9)^2*('Calculation Sheet'!$D$10*10^-6)/(2*10^-3*B807),2)</f>
        <v>10.19</v>
      </c>
      <c r="D80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07" s="34">
        <f>ROUNDUP(('Calculation Sheet'!$D$9*'Calculation Sheet'!$D$17*(0.5-('Calculation Sheet'!$D$18/'Calculation Sheet'!$D$9)+(0.5*(('Calculation Sheet'!$D$18^2)/('Calculation Sheet'!$D$9^2))))),2)</f>
        <v>1.84</v>
      </c>
      <c r="F807" s="34">
        <f>ROUNDUP(('Calculation Sheet'!$D$19*(LN('Calculation Sheet'!$D$9/'Calculation Sheet'!$D$20)-1+('Calculation Sheet'!$D$20/'Calculation Sheet'!$D$9))),2)</f>
        <v>3.53</v>
      </c>
      <c r="G807" s="36">
        <f>C807+IF(AND('Calculation Sheet'!$D$13="NO",OR('Calculation Sheet'!$D$14="Constant Resistance", 'Calculation Sheet'!$D$14="Constant Resistance + Current",'Calculation Sheet'!$D$14="Constant Resistance + Power", 'Calculation Sheet'!$D$14="Constant Resistance + Current + Power")),D807,0)+IF(AND('Calculation Sheet'!$D$13="NO",OR('Calculation Sheet'!$D$14="Constant Current", 'Calculation Sheet'!$D$14="Constant Resistance + Current",'Calculation Sheet'!$D$14="Constant Current + Power", 'Calculation Sheet'!$D$14="Constant Resistance + Current + Power")),E807,0)+IF(AND('Calculation Sheet'!$D$13="NO",OR('Calculation Sheet'!$D$14="Constant Power", 'Calculation Sheet'!$D$14="Constant Resistance + Power",'Calculation Sheet'!$D$14="Constant Current + Power", 'Calculation Sheet'!$D$14="Constant Resistance + Current + Power")),F807,0)</f>
        <v>10.19</v>
      </c>
      <c r="H807" s="34">
        <f>ROUND((12*'Calculation Sheet'!$D$24/(SQRT('SOA Verification'!B807*10^-3))),2)</f>
        <v>41.04</v>
      </c>
      <c r="I807" s="34">
        <f t="shared" si="24"/>
        <v>85.499999999999702</v>
      </c>
      <c r="K807" s="34">
        <f t="shared" si="25"/>
        <v>85.499999999999702</v>
      </c>
    </row>
    <row r="808" spans="2:11" x14ac:dyDescent="0.25">
      <c r="B808" s="34">
        <v>85.599999999999696</v>
      </c>
      <c r="C808" s="35">
        <f>ROUNDUP(('Calculation Sheet'!$D$9)^2*('Calculation Sheet'!$D$10*10^-6)/(2*10^-3*B808),2)</f>
        <v>10.18</v>
      </c>
      <c r="D80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08" s="34">
        <f>ROUNDUP(('Calculation Sheet'!$D$9*'Calculation Sheet'!$D$17*(0.5-('Calculation Sheet'!$D$18/'Calculation Sheet'!$D$9)+(0.5*(('Calculation Sheet'!$D$18^2)/('Calculation Sheet'!$D$9^2))))),2)</f>
        <v>1.84</v>
      </c>
      <c r="F808" s="34">
        <f>ROUNDUP(('Calculation Sheet'!$D$19*(LN('Calculation Sheet'!$D$9/'Calculation Sheet'!$D$20)-1+('Calculation Sheet'!$D$20/'Calculation Sheet'!$D$9))),2)</f>
        <v>3.53</v>
      </c>
      <c r="G808" s="36">
        <f>C808+IF(AND('Calculation Sheet'!$D$13="NO",OR('Calculation Sheet'!$D$14="Constant Resistance", 'Calculation Sheet'!$D$14="Constant Resistance + Current",'Calculation Sheet'!$D$14="Constant Resistance + Power", 'Calculation Sheet'!$D$14="Constant Resistance + Current + Power")),D808,0)+IF(AND('Calculation Sheet'!$D$13="NO",OR('Calculation Sheet'!$D$14="Constant Current", 'Calculation Sheet'!$D$14="Constant Resistance + Current",'Calculation Sheet'!$D$14="Constant Current + Power", 'Calculation Sheet'!$D$14="Constant Resistance + Current + Power")),E808,0)+IF(AND('Calculation Sheet'!$D$13="NO",OR('Calculation Sheet'!$D$14="Constant Power", 'Calculation Sheet'!$D$14="Constant Resistance + Power",'Calculation Sheet'!$D$14="Constant Current + Power", 'Calculation Sheet'!$D$14="Constant Resistance + Current + Power")),F808,0)</f>
        <v>10.18</v>
      </c>
      <c r="H808" s="34">
        <f>ROUND((12*'Calculation Sheet'!$D$24/(SQRT('SOA Verification'!B808*10^-3))),2)</f>
        <v>41.02</v>
      </c>
      <c r="I808" s="34">
        <f t="shared" si="24"/>
        <v>85.599999999999696</v>
      </c>
      <c r="K808" s="34">
        <f t="shared" si="25"/>
        <v>85.599999999999696</v>
      </c>
    </row>
    <row r="809" spans="2:11" x14ac:dyDescent="0.25">
      <c r="B809" s="34">
        <v>85.699999999999704</v>
      </c>
      <c r="C809" s="35">
        <f>ROUNDUP(('Calculation Sheet'!$D$9)^2*('Calculation Sheet'!$D$10*10^-6)/(2*10^-3*B809),2)</f>
        <v>10.17</v>
      </c>
      <c r="D80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09" s="34">
        <f>ROUNDUP(('Calculation Sheet'!$D$9*'Calculation Sheet'!$D$17*(0.5-('Calculation Sheet'!$D$18/'Calculation Sheet'!$D$9)+(0.5*(('Calculation Sheet'!$D$18^2)/('Calculation Sheet'!$D$9^2))))),2)</f>
        <v>1.84</v>
      </c>
      <c r="F809" s="34">
        <f>ROUNDUP(('Calculation Sheet'!$D$19*(LN('Calculation Sheet'!$D$9/'Calculation Sheet'!$D$20)-1+('Calculation Sheet'!$D$20/'Calculation Sheet'!$D$9))),2)</f>
        <v>3.53</v>
      </c>
      <c r="G809" s="36">
        <f>C809+IF(AND('Calculation Sheet'!$D$13="NO",OR('Calculation Sheet'!$D$14="Constant Resistance", 'Calculation Sheet'!$D$14="Constant Resistance + Current",'Calculation Sheet'!$D$14="Constant Resistance + Power", 'Calculation Sheet'!$D$14="Constant Resistance + Current + Power")),D809,0)+IF(AND('Calculation Sheet'!$D$13="NO",OR('Calculation Sheet'!$D$14="Constant Current", 'Calculation Sheet'!$D$14="Constant Resistance + Current",'Calculation Sheet'!$D$14="Constant Current + Power", 'Calculation Sheet'!$D$14="Constant Resistance + Current + Power")),E809,0)+IF(AND('Calculation Sheet'!$D$13="NO",OR('Calculation Sheet'!$D$14="Constant Power", 'Calculation Sheet'!$D$14="Constant Resistance + Power",'Calculation Sheet'!$D$14="Constant Current + Power", 'Calculation Sheet'!$D$14="Constant Resistance + Current + Power")),F809,0)</f>
        <v>10.17</v>
      </c>
      <c r="H809" s="34">
        <f>ROUND((12*'Calculation Sheet'!$D$24/(SQRT('SOA Verification'!B809*10^-3))),2)</f>
        <v>40.99</v>
      </c>
      <c r="I809" s="34">
        <f t="shared" si="24"/>
        <v>85.699999999999704</v>
      </c>
      <c r="K809" s="34">
        <f t="shared" si="25"/>
        <v>85.699999999999704</v>
      </c>
    </row>
    <row r="810" spans="2:11" x14ac:dyDescent="0.25">
      <c r="B810" s="34">
        <v>85.799999999999699</v>
      </c>
      <c r="C810" s="35">
        <f>ROUNDUP(('Calculation Sheet'!$D$9)^2*('Calculation Sheet'!$D$10*10^-6)/(2*10^-3*B810),2)</f>
        <v>10.16</v>
      </c>
      <c r="D81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10" s="34">
        <f>ROUNDUP(('Calculation Sheet'!$D$9*'Calculation Sheet'!$D$17*(0.5-('Calculation Sheet'!$D$18/'Calculation Sheet'!$D$9)+(0.5*(('Calculation Sheet'!$D$18^2)/('Calculation Sheet'!$D$9^2))))),2)</f>
        <v>1.84</v>
      </c>
      <c r="F810" s="34">
        <f>ROUNDUP(('Calculation Sheet'!$D$19*(LN('Calculation Sheet'!$D$9/'Calculation Sheet'!$D$20)-1+('Calculation Sheet'!$D$20/'Calculation Sheet'!$D$9))),2)</f>
        <v>3.53</v>
      </c>
      <c r="G810" s="36">
        <f>C810+IF(AND('Calculation Sheet'!$D$13="NO",OR('Calculation Sheet'!$D$14="Constant Resistance", 'Calculation Sheet'!$D$14="Constant Resistance + Current",'Calculation Sheet'!$D$14="Constant Resistance + Power", 'Calculation Sheet'!$D$14="Constant Resistance + Current + Power")),D810,0)+IF(AND('Calculation Sheet'!$D$13="NO",OR('Calculation Sheet'!$D$14="Constant Current", 'Calculation Sheet'!$D$14="Constant Resistance + Current",'Calculation Sheet'!$D$14="Constant Current + Power", 'Calculation Sheet'!$D$14="Constant Resistance + Current + Power")),E810,0)+IF(AND('Calculation Sheet'!$D$13="NO",OR('Calculation Sheet'!$D$14="Constant Power", 'Calculation Sheet'!$D$14="Constant Resistance + Power",'Calculation Sheet'!$D$14="Constant Current + Power", 'Calculation Sheet'!$D$14="Constant Resistance + Current + Power")),F810,0)</f>
        <v>10.16</v>
      </c>
      <c r="H810" s="34">
        <f>ROUND((12*'Calculation Sheet'!$D$24/(SQRT('SOA Verification'!B810*10^-3))),2)</f>
        <v>40.97</v>
      </c>
      <c r="I810" s="34">
        <f t="shared" si="24"/>
        <v>85.799999999999699</v>
      </c>
      <c r="K810" s="34">
        <f t="shared" si="25"/>
        <v>85.799999999999699</v>
      </c>
    </row>
    <row r="811" spans="2:11" x14ac:dyDescent="0.25">
      <c r="B811" s="34">
        <v>85.899999999999693</v>
      </c>
      <c r="C811" s="35">
        <f>ROUNDUP(('Calculation Sheet'!$D$9)^2*('Calculation Sheet'!$D$10*10^-6)/(2*10^-3*B811),2)</f>
        <v>10.15</v>
      </c>
      <c r="D81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11" s="34">
        <f>ROUNDUP(('Calculation Sheet'!$D$9*'Calculation Sheet'!$D$17*(0.5-('Calculation Sheet'!$D$18/'Calculation Sheet'!$D$9)+(0.5*(('Calculation Sheet'!$D$18^2)/('Calculation Sheet'!$D$9^2))))),2)</f>
        <v>1.84</v>
      </c>
      <c r="F811" s="34">
        <f>ROUNDUP(('Calculation Sheet'!$D$19*(LN('Calculation Sheet'!$D$9/'Calculation Sheet'!$D$20)-1+('Calculation Sheet'!$D$20/'Calculation Sheet'!$D$9))),2)</f>
        <v>3.53</v>
      </c>
      <c r="G811" s="36">
        <f>C811+IF(AND('Calculation Sheet'!$D$13="NO",OR('Calculation Sheet'!$D$14="Constant Resistance", 'Calculation Sheet'!$D$14="Constant Resistance + Current",'Calculation Sheet'!$D$14="Constant Resistance + Power", 'Calculation Sheet'!$D$14="Constant Resistance + Current + Power")),D811,0)+IF(AND('Calculation Sheet'!$D$13="NO",OR('Calculation Sheet'!$D$14="Constant Current", 'Calculation Sheet'!$D$14="Constant Resistance + Current",'Calculation Sheet'!$D$14="Constant Current + Power", 'Calculation Sheet'!$D$14="Constant Resistance + Current + Power")),E811,0)+IF(AND('Calculation Sheet'!$D$13="NO",OR('Calculation Sheet'!$D$14="Constant Power", 'Calculation Sheet'!$D$14="Constant Resistance + Power",'Calculation Sheet'!$D$14="Constant Current + Power", 'Calculation Sheet'!$D$14="Constant Resistance + Current + Power")),F811,0)</f>
        <v>10.15</v>
      </c>
      <c r="H811" s="34">
        <f>ROUND((12*'Calculation Sheet'!$D$24/(SQRT('SOA Verification'!B811*10^-3))),2)</f>
        <v>40.94</v>
      </c>
      <c r="I811" s="34">
        <f t="shared" si="24"/>
        <v>85.899999999999693</v>
      </c>
      <c r="K811" s="34">
        <f t="shared" si="25"/>
        <v>85.899999999999693</v>
      </c>
    </row>
    <row r="812" spans="2:11" x14ac:dyDescent="0.25">
      <c r="B812" s="34">
        <v>85.999999999999702</v>
      </c>
      <c r="C812" s="35">
        <f>ROUNDUP(('Calculation Sheet'!$D$9)^2*('Calculation Sheet'!$D$10*10^-6)/(2*10^-3*B812),2)</f>
        <v>10.14</v>
      </c>
      <c r="D81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12" s="34">
        <f>ROUNDUP(('Calculation Sheet'!$D$9*'Calculation Sheet'!$D$17*(0.5-('Calculation Sheet'!$D$18/'Calculation Sheet'!$D$9)+(0.5*(('Calculation Sheet'!$D$18^2)/('Calculation Sheet'!$D$9^2))))),2)</f>
        <v>1.84</v>
      </c>
      <c r="F812" s="34">
        <f>ROUNDUP(('Calculation Sheet'!$D$19*(LN('Calculation Sheet'!$D$9/'Calculation Sheet'!$D$20)-1+('Calculation Sheet'!$D$20/'Calculation Sheet'!$D$9))),2)</f>
        <v>3.53</v>
      </c>
      <c r="G812" s="36">
        <f>C812+IF(AND('Calculation Sheet'!$D$13="NO",OR('Calculation Sheet'!$D$14="Constant Resistance", 'Calculation Sheet'!$D$14="Constant Resistance + Current",'Calculation Sheet'!$D$14="Constant Resistance + Power", 'Calculation Sheet'!$D$14="Constant Resistance + Current + Power")),D812,0)+IF(AND('Calculation Sheet'!$D$13="NO",OR('Calculation Sheet'!$D$14="Constant Current", 'Calculation Sheet'!$D$14="Constant Resistance + Current",'Calculation Sheet'!$D$14="Constant Current + Power", 'Calculation Sheet'!$D$14="Constant Resistance + Current + Power")),E812,0)+IF(AND('Calculation Sheet'!$D$13="NO",OR('Calculation Sheet'!$D$14="Constant Power", 'Calculation Sheet'!$D$14="Constant Resistance + Power",'Calculation Sheet'!$D$14="Constant Current + Power", 'Calculation Sheet'!$D$14="Constant Resistance + Current + Power")),F812,0)</f>
        <v>10.14</v>
      </c>
      <c r="H812" s="34">
        <f>ROUND((12*'Calculation Sheet'!$D$24/(SQRT('SOA Verification'!B812*10^-3))),2)</f>
        <v>40.92</v>
      </c>
      <c r="I812" s="34">
        <f t="shared" si="24"/>
        <v>85.999999999999702</v>
      </c>
      <c r="K812" s="34">
        <f t="shared" si="25"/>
        <v>85.999999999999702</v>
      </c>
    </row>
    <row r="813" spans="2:11" x14ac:dyDescent="0.25">
      <c r="B813" s="34">
        <v>86.099999999999696</v>
      </c>
      <c r="C813" s="35">
        <f>ROUNDUP(('Calculation Sheet'!$D$9)^2*('Calculation Sheet'!$D$10*10^-6)/(2*10^-3*B813),2)</f>
        <v>10.119999999999999</v>
      </c>
      <c r="D81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13" s="34">
        <f>ROUNDUP(('Calculation Sheet'!$D$9*'Calculation Sheet'!$D$17*(0.5-('Calculation Sheet'!$D$18/'Calculation Sheet'!$D$9)+(0.5*(('Calculation Sheet'!$D$18^2)/('Calculation Sheet'!$D$9^2))))),2)</f>
        <v>1.84</v>
      </c>
      <c r="F813" s="34">
        <f>ROUNDUP(('Calculation Sheet'!$D$19*(LN('Calculation Sheet'!$D$9/'Calculation Sheet'!$D$20)-1+('Calculation Sheet'!$D$20/'Calculation Sheet'!$D$9))),2)</f>
        <v>3.53</v>
      </c>
      <c r="G813" s="36">
        <f>C813+IF(AND('Calculation Sheet'!$D$13="NO",OR('Calculation Sheet'!$D$14="Constant Resistance", 'Calculation Sheet'!$D$14="Constant Resistance + Current",'Calculation Sheet'!$D$14="Constant Resistance + Power", 'Calculation Sheet'!$D$14="Constant Resistance + Current + Power")),D813,0)+IF(AND('Calculation Sheet'!$D$13="NO",OR('Calculation Sheet'!$D$14="Constant Current", 'Calculation Sheet'!$D$14="Constant Resistance + Current",'Calculation Sheet'!$D$14="Constant Current + Power", 'Calculation Sheet'!$D$14="Constant Resistance + Current + Power")),E813,0)+IF(AND('Calculation Sheet'!$D$13="NO",OR('Calculation Sheet'!$D$14="Constant Power", 'Calculation Sheet'!$D$14="Constant Resistance + Power",'Calculation Sheet'!$D$14="Constant Current + Power", 'Calculation Sheet'!$D$14="Constant Resistance + Current + Power")),F813,0)</f>
        <v>10.119999999999999</v>
      </c>
      <c r="H813" s="34">
        <f>ROUND((12*'Calculation Sheet'!$D$24/(SQRT('SOA Verification'!B813*10^-3))),2)</f>
        <v>40.9</v>
      </c>
      <c r="I813" s="34">
        <f t="shared" si="24"/>
        <v>86.099999999999696</v>
      </c>
      <c r="K813" s="34">
        <f t="shared" si="25"/>
        <v>86.099999999999696</v>
      </c>
    </row>
    <row r="814" spans="2:11" x14ac:dyDescent="0.25">
      <c r="B814" s="34">
        <v>86.199999999999704</v>
      </c>
      <c r="C814" s="35">
        <f>ROUNDUP(('Calculation Sheet'!$D$9)^2*('Calculation Sheet'!$D$10*10^-6)/(2*10^-3*B814),2)</f>
        <v>10.11</v>
      </c>
      <c r="D81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14" s="34">
        <f>ROUNDUP(('Calculation Sheet'!$D$9*'Calculation Sheet'!$D$17*(0.5-('Calculation Sheet'!$D$18/'Calculation Sheet'!$D$9)+(0.5*(('Calculation Sheet'!$D$18^2)/('Calculation Sheet'!$D$9^2))))),2)</f>
        <v>1.84</v>
      </c>
      <c r="F814" s="34">
        <f>ROUNDUP(('Calculation Sheet'!$D$19*(LN('Calculation Sheet'!$D$9/'Calculation Sheet'!$D$20)-1+('Calculation Sheet'!$D$20/'Calculation Sheet'!$D$9))),2)</f>
        <v>3.53</v>
      </c>
      <c r="G814" s="36">
        <f>C814+IF(AND('Calculation Sheet'!$D$13="NO",OR('Calculation Sheet'!$D$14="Constant Resistance", 'Calculation Sheet'!$D$14="Constant Resistance + Current",'Calculation Sheet'!$D$14="Constant Resistance + Power", 'Calculation Sheet'!$D$14="Constant Resistance + Current + Power")),D814,0)+IF(AND('Calculation Sheet'!$D$13="NO",OR('Calculation Sheet'!$D$14="Constant Current", 'Calculation Sheet'!$D$14="Constant Resistance + Current",'Calculation Sheet'!$D$14="Constant Current + Power", 'Calculation Sheet'!$D$14="Constant Resistance + Current + Power")),E814,0)+IF(AND('Calculation Sheet'!$D$13="NO",OR('Calculation Sheet'!$D$14="Constant Power", 'Calculation Sheet'!$D$14="Constant Resistance + Power",'Calculation Sheet'!$D$14="Constant Current + Power", 'Calculation Sheet'!$D$14="Constant Resistance + Current + Power")),F814,0)</f>
        <v>10.11</v>
      </c>
      <c r="H814" s="34">
        <f>ROUND((12*'Calculation Sheet'!$D$24/(SQRT('SOA Verification'!B814*10^-3))),2)</f>
        <v>40.869999999999997</v>
      </c>
      <c r="I814" s="34">
        <f t="shared" si="24"/>
        <v>86.199999999999704</v>
      </c>
      <c r="K814" s="34">
        <f t="shared" si="25"/>
        <v>86.199999999999704</v>
      </c>
    </row>
    <row r="815" spans="2:11" x14ac:dyDescent="0.25">
      <c r="B815" s="34">
        <v>86.299999999999699</v>
      </c>
      <c r="C815" s="35">
        <f>ROUNDUP(('Calculation Sheet'!$D$9)^2*('Calculation Sheet'!$D$10*10^-6)/(2*10^-3*B815),2)</f>
        <v>10.1</v>
      </c>
      <c r="D81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15" s="34">
        <f>ROUNDUP(('Calculation Sheet'!$D$9*'Calculation Sheet'!$D$17*(0.5-('Calculation Sheet'!$D$18/'Calculation Sheet'!$D$9)+(0.5*(('Calculation Sheet'!$D$18^2)/('Calculation Sheet'!$D$9^2))))),2)</f>
        <v>1.84</v>
      </c>
      <c r="F815" s="34">
        <f>ROUNDUP(('Calculation Sheet'!$D$19*(LN('Calculation Sheet'!$D$9/'Calculation Sheet'!$D$20)-1+('Calculation Sheet'!$D$20/'Calculation Sheet'!$D$9))),2)</f>
        <v>3.53</v>
      </c>
      <c r="G815" s="36">
        <f>C815+IF(AND('Calculation Sheet'!$D$13="NO",OR('Calculation Sheet'!$D$14="Constant Resistance", 'Calculation Sheet'!$D$14="Constant Resistance + Current",'Calculation Sheet'!$D$14="Constant Resistance + Power", 'Calculation Sheet'!$D$14="Constant Resistance + Current + Power")),D815,0)+IF(AND('Calculation Sheet'!$D$13="NO",OR('Calculation Sheet'!$D$14="Constant Current", 'Calculation Sheet'!$D$14="Constant Resistance + Current",'Calculation Sheet'!$D$14="Constant Current + Power", 'Calculation Sheet'!$D$14="Constant Resistance + Current + Power")),E815,0)+IF(AND('Calculation Sheet'!$D$13="NO",OR('Calculation Sheet'!$D$14="Constant Power", 'Calculation Sheet'!$D$14="Constant Resistance + Power",'Calculation Sheet'!$D$14="Constant Current + Power", 'Calculation Sheet'!$D$14="Constant Resistance + Current + Power")),F815,0)</f>
        <v>10.1</v>
      </c>
      <c r="H815" s="34">
        <f>ROUND((12*'Calculation Sheet'!$D$24/(SQRT('SOA Verification'!B815*10^-3))),2)</f>
        <v>40.85</v>
      </c>
      <c r="I815" s="34">
        <f t="shared" si="24"/>
        <v>86.299999999999699</v>
      </c>
      <c r="K815" s="34">
        <f t="shared" si="25"/>
        <v>86.299999999999699</v>
      </c>
    </row>
    <row r="816" spans="2:11" x14ac:dyDescent="0.25">
      <c r="B816" s="34">
        <v>86.399999999999693</v>
      </c>
      <c r="C816" s="35">
        <f>ROUNDUP(('Calculation Sheet'!$D$9)^2*('Calculation Sheet'!$D$10*10^-6)/(2*10^-3*B816),2)</f>
        <v>10.09</v>
      </c>
      <c r="D81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16" s="34">
        <f>ROUNDUP(('Calculation Sheet'!$D$9*'Calculation Sheet'!$D$17*(0.5-('Calculation Sheet'!$D$18/'Calculation Sheet'!$D$9)+(0.5*(('Calculation Sheet'!$D$18^2)/('Calculation Sheet'!$D$9^2))))),2)</f>
        <v>1.84</v>
      </c>
      <c r="F816" s="34">
        <f>ROUNDUP(('Calculation Sheet'!$D$19*(LN('Calculation Sheet'!$D$9/'Calculation Sheet'!$D$20)-1+('Calculation Sheet'!$D$20/'Calculation Sheet'!$D$9))),2)</f>
        <v>3.53</v>
      </c>
      <c r="G816" s="36">
        <f>C816+IF(AND('Calculation Sheet'!$D$13="NO",OR('Calculation Sheet'!$D$14="Constant Resistance", 'Calculation Sheet'!$D$14="Constant Resistance + Current",'Calculation Sheet'!$D$14="Constant Resistance + Power", 'Calculation Sheet'!$D$14="Constant Resistance + Current + Power")),D816,0)+IF(AND('Calculation Sheet'!$D$13="NO",OR('Calculation Sheet'!$D$14="Constant Current", 'Calculation Sheet'!$D$14="Constant Resistance + Current",'Calculation Sheet'!$D$14="Constant Current + Power", 'Calculation Sheet'!$D$14="Constant Resistance + Current + Power")),E816,0)+IF(AND('Calculation Sheet'!$D$13="NO",OR('Calculation Sheet'!$D$14="Constant Power", 'Calculation Sheet'!$D$14="Constant Resistance + Power",'Calculation Sheet'!$D$14="Constant Current + Power", 'Calculation Sheet'!$D$14="Constant Resistance + Current + Power")),F816,0)</f>
        <v>10.09</v>
      </c>
      <c r="H816" s="34">
        <f>ROUND((12*'Calculation Sheet'!$D$24/(SQRT('SOA Verification'!B816*10^-3))),2)</f>
        <v>40.82</v>
      </c>
      <c r="I816" s="34">
        <f t="shared" si="24"/>
        <v>86.399999999999693</v>
      </c>
      <c r="K816" s="34">
        <f t="shared" si="25"/>
        <v>86.399999999999693</v>
      </c>
    </row>
    <row r="817" spans="2:11" x14ac:dyDescent="0.25">
      <c r="B817" s="34">
        <v>86.499999999999702</v>
      </c>
      <c r="C817" s="35">
        <f>ROUNDUP(('Calculation Sheet'!$D$9)^2*('Calculation Sheet'!$D$10*10^-6)/(2*10^-3*B817),2)</f>
        <v>10.08</v>
      </c>
      <c r="D81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17" s="34">
        <f>ROUNDUP(('Calculation Sheet'!$D$9*'Calculation Sheet'!$D$17*(0.5-('Calculation Sheet'!$D$18/'Calculation Sheet'!$D$9)+(0.5*(('Calculation Sheet'!$D$18^2)/('Calculation Sheet'!$D$9^2))))),2)</f>
        <v>1.84</v>
      </c>
      <c r="F817" s="34">
        <f>ROUNDUP(('Calculation Sheet'!$D$19*(LN('Calculation Sheet'!$D$9/'Calculation Sheet'!$D$20)-1+('Calculation Sheet'!$D$20/'Calculation Sheet'!$D$9))),2)</f>
        <v>3.53</v>
      </c>
      <c r="G817" s="36">
        <f>C817+IF(AND('Calculation Sheet'!$D$13="NO",OR('Calculation Sheet'!$D$14="Constant Resistance", 'Calculation Sheet'!$D$14="Constant Resistance + Current",'Calculation Sheet'!$D$14="Constant Resistance + Power", 'Calculation Sheet'!$D$14="Constant Resistance + Current + Power")),D817,0)+IF(AND('Calculation Sheet'!$D$13="NO",OR('Calculation Sheet'!$D$14="Constant Current", 'Calculation Sheet'!$D$14="Constant Resistance + Current",'Calculation Sheet'!$D$14="Constant Current + Power", 'Calculation Sheet'!$D$14="Constant Resistance + Current + Power")),E817,0)+IF(AND('Calculation Sheet'!$D$13="NO",OR('Calculation Sheet'!$D$14="Constant Power", 'Calculation Sheet'!$D$14="Constant Resistance + Power",'Calculation Sheet'!$D$14="Constant Current + Power", 'Calculation Sheet'!$D$14="Constant Resistance + Current + Power")),F817,0)</f>
        <v>10.08</v>
      </c>
      <c r="H817" s="34">
        <f>ROUND((12*'Calculation Sheet'!$D$24/(SQRT('SOA Verification'!B817*10^-3))),2)</f>
        <v>40.799999999999997</v>
      </c>
      <c r="I817" s="34">
        <f t="shared" si="24"/>
        <v>86.499999999999702</v>
      </c>
      <c r="K817" s="34">
        <f t="shared" si="25"/>
        <v>86.499999999999702</v>
      </c>
    </row>
    <row r="818" spans="2:11" x14ac:dyDescent="0.25">
      <c r="B818" s="34">
        <v>86.599999999999696</v>
      </c>
      <c r="C818" s="35">
        <f>ROUNDUP(('Calculation Sheet'!$D$9)^2*('Calculation Sheet'!$D$10*10^-6)/(2*10^-3*B818),2)</f>
        <v>10.07</v>
      </c>
      <c r="D81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18" s="34">
        <f>ROUNDUP(('Calculation Sheet'!$D$9*'Calculation Sheet'!$D$17*(0.5-('Calculation Sheet'!$D$18/'Calculation Sheet'!$D$9)+(0.5*(('Calculation Sheet'!$D$18^2)/('Calculation Sheet'!$D$9^2))))),2)</f>
        <v>1.84</v>
      </c>
      <c r="F818" s="34">
        <f>ROUNDUP(('Calculation Sheet'!$D$19*(LN('Calculation Sheet'!$D$9/'Calculation Sheet'!$D$20)-1+('Calculation Sheet'!$D$20/'Calculation Sheet'!$D$9))),2)</f>
        <v>3.53</v>
      </c>
      <c r="G818" s="36">
        <f>C818+IF(AND('Calculation Sheet'!$D$13="NO",OR('Calculation Sheet'!$D$14="Constant Resistance", 'Calculation Sheet'!$D$14="Constant Resistance + Current",'Calculation Sheet'!$D$14="Constant Resistance + Power", 'Calculation Sheet'!$D$14="Constant Resistance + Current + Power")),D818,0)+IF(AND('Calculation Sheet'!$D$13="NO",OR('Calculation Sheet'!$D$14="Constant Current", 'Calculation Sheet'!$D$14="Constant Resistance + Current",'Calculation Sheet'!$D$14="Constant Current + Power", 'Calculation Sheet'!$D$14="Constant Resistance + Current + Power")),E818,0)+IF(AND('Calculation Sheet'!$D$13="NO",OR('Calculation Sheet'!$D$14="Constant Power", 'Calculation Sheet'!$D$14="Constant Resistance + Power",'Calculation Sheet'!$D$14="Constant Current + Power", 'Calculation Sheet'!$D$14="Constant Resistance + Current + Power")),F818,0)</f>
        <v>10.07</v>
      </c>
      <c r="H818" s="34">
        <f>ROUND((12*'Calculation Sheet'!$D$24/(SQRT('SOA Verification'!B818*10^-3))),2)</f>
        <v>40.78</v>
      </c>
      <c r="I818" s="34">
        <f t="shared" si="24"/>
        <v>86.599999999999696</v>
      </c>
      <c r="K818" s="34">
        <f t="shared" si="25"/>
        <v>86.599999999999696</v>
      </c>
    </row>
    <row r="819" spans="2:11" x14ac:dyDescent="0.25">
      <c r="B819" s="34">
        <v>86.699999999999704</v>
      </c>
      <c r="C819" s="35">
        <f>ROUNDUP(('Calculation Sheet'!$D$9)^2*('Calculation Sheet'!$D$10*10^-6)/(2*10^-3*B819),2)</f>
        <v>10.049999999999999</v>
      </c>
      <c r="D81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19" s="34">
        <f>ROUNDUP(('Calculation Sheet'!$D$9*'Calculation Sheet'!$D$17*(0.5-('Calculation Sheet'!$D$18/'Calculation Sheet'!$D$9)+(0.5*(('Calculation Sheet'!$D$18^2)/('Calculation Sheet'!$D$9^2))))),2)</f>
        <v>1.84</v>
      </c>
      <c r="F819" s="34">
        <f>ROUNDUP(('Calculation Sheet'!$D$19*(LN('Calculation Sheet'!$D$9/'Calculation Sheet'!$D$20)-1+('Calculation Sheet'!$D$20/'Calculation Sheet'!$D$9))),2)</f>
        <v>3.53</v>
      </c>
      <c r="G819" s="36">
        <f>C819+IF(AND('Calculation Sheet'!$D$13="NO",OR('Calculation Sheet'!$D$14="Constant Resistance", 'Calculation Sheet'!$D$14="Constant Resistance + Current",'Calculation Sheet'!$D$14="Constant Resistance + Power", 'Calculation Sheet'!$D$14="Constant Resistance + Current + Power")),D819,0)+IF(AND('Calculation Sheet'!$D$13="NO",OR('Calculation Sheet'!$D$14="Constant Current", 'Calculation Sheet'!$D$14="Constant Resistance + Current",'Calculation Sheet'!$D$14="Constant Current + Power", 'Calculation Sheet'!$D$14="Constant Resistance + Current + Power")),E819,0)+IF(AND('Calculation Sheet'!$D$13="NO",OR('Calculation Sheet'!$D$14="Constant Power", 'Calculation Sheet'!$D$14="Constant Resistance + Power",'Calculation Sheet'!$D$14="Constant Current + Power", 'Calculation Sheet'!$D$14="Constant Resistance + Current + Power")),F819,0)</f>
        <v>10.049999999999999</v>
      </c>
      <c r="H819" s="34">
        <f>ROUND((12*'Calculation Sheet'!$D$24/(SQRT('SOA Verification'!B819*10^-3))),2)</f>
        <v>40.75</v>
      </c>
      <c r="I819" s="34">
        <f t="shared" si="24"/>
        <v>86.699999999999704</v>
      </c>
      <c r="K819" s="34">
        <f t="shared" si="25"/>
        <v>86.699999999999704</v>
      </c>
    </row>
    <row r="820" spans="2:11" x14ac:dyDescent="0.25">
      <c r="B820" s="34">
        <v>86.799999999999699</v>
      </c>
      <c r="C820" s="35">
        <f>ROUNDUP(('Calculation Sheet'!$D$9)^2*('Calculation Sheet'!$D$10*10^-6)/(2*10^-3*B820),2)</f>
        <v>10.039999999999999</v>
      </c>
      <c r="D82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20" s="34">
        <f>ROUNDUP(('Calculation Sheet'!$D$9*'Calculation Sheet'!$D$17*(0.5-('Calculation Sheet'!$D$18/'Calculation Sheet'!$D$9)+(0.5*(('Calculation Sheet'!$D$18^2)/('Calculation Sheet'!$D$9^2))))),2)</f>
        <v>1.84</v>
      </c>
      <c r="F820" s="34">
        <f>ROUNDUP(('Calculation Sheet'!$D$19*(LN('Calculation Sheet'!$D$9/'Calculation Sheet'!$D$20)-1+('Calculation Sheet'!$D$20/'Calculation Sheet'!$D$9))),2)</f>
        <v>3.53</v>
      </c>
      <c r="G820" s="36">
        <f>C820+IF(AND('Calculation Sheet'!$D$13="NO",OR('Calculation Sheet'!$D$14="Constant Resistance", 'Calculation Sheet'!$D$14="Constant Resistance + Current",'Calculation Sheet'!$D$14="Constant Resistance + Power", 'Calculation Sheet'!$D$14="Constant Resistance + Current + Power")),D820,0)+IF(AND('Calculation Sheet'!$D$13="NO",OR('Calculation Sheet'!$D$14="Constant Current", 'Calculation Sheet'!$D$14="Constant Resistance + Current",'Calculation Sheet'!$D$14="Constant Current + Power", 'Calculation Sheet'!$D$14="Constant Resistance + Current + Power")),E820,0)+IF(AND('Calculation Sheet'!$D$13="NO",OR('Calculation Sheet'!$D$14="Constant Power", 'Calculation Sheet'!$D$14="Constant Resistance + Power",'Calculation Sheet'!$D$14="Constant Current + Power", 'Calculation Sheet'!$D$14="Constant Resistance + Current + Power")),F820,0)</f>
        <v>10.039999999999999</v>
      </c>
      <c r="H820" s="34">
        <f>ROUND((12*'Calculation Sheet'!$D$24/(SQRT('SOA Verification'!B820*10^-3))),2)</f>
        <v>40.729999999999997</v>
      </c>
      <c r="I820" s="34">
        <f t="shared" si="24"/>
        <v>86.799999999999699</v>
      </c>
      <c r="K820" s="34">
        <f t="shared" si="25"/>
        <v>86.799999999999699</v>
      </c>
    </row>
    <row r="821" spans="2:11" x14ac:dyDescent="0.25">
      <c r="B821" s="34">
        <v>86.899999999999693</v>
      </c>
      <c r="C821" s="35">
        <f>ROUNDUP(('Calculation Sheet'!$D$9)^2*('Calculation Sheet'!$D$10*10^-6)/(2*10^-3*B821),2)</f>
        <v>10.029999999999999</v>
      </c>
      <c r="D82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21" s="34">
        <f>ROUNDUP(('Calculation Sheet'!$D$9*'Calculation Sheet'!$D$17*(0.5-('Calculation Sheet'!$D$18/'Calculation Sheet'!$D$9)+(0.5*(('Calculation Sheet'!$D$18^2)/('Calculation Sheet'!$D$9^2))))),2)</f>
        <v>1.84</v>
      </c>
      <c r="F821" s="34">
        <f>ROUNDUP(('Calculation Sheet'!$D$19*(LN('Calculation Sheet'!$D$9/'Calculation Sheet'!$D$20)-1+('Calculation Sheet'!$D$20/'Calculation Sheet'!$D$9))),2)</f>
        <v>3.53</v>
      </c>
      <c r="G821" s="36">
        <f>C821+IF(AND('Calculation Sheet'!$D$13="NO",OR('Calculation Sheet'!$D$14="Constant Resistance", 'Calculation Sheet'!$D$14="Constant Resistance + Current",'Calculation Sheet'!$D$14="Constant Resistance + Power", 'Calculation Sheet'!$D$14="Constant Resistance + Current + Power")),D821,0)+IF(AND('Calculation Sheet'!$D$13="NO",OR('Calculation Sheet'!$D$14="Constant Current", 'Calculation Sheet'!$D$14="Constant Resistance + Current",'Calculation Sheet'!$D$14="Constant Current + Power", 'Calculation Sheet'!$D$14="Constant Resistance + Current + Power")),E821,0)+IF(AND('Calculation Sheet'!$D$13="NO",OR('Calculation Sheet'!$D$14="Constant Power", 'Calculation Sheet'!$D$14="Constant Resistance + Power",'Calculation Sheet'!$D$14="Constant Current + Power", 'Calculation Sheet'!$D$14="Constant Resistance + Current + Power")),F821,0)</f>
        <v>10.029999999999999</v>
      </c>
      <c r="H821" s="34">
        <f>ROUND((12*'Calculation Sheet'!$D$24/(SQRT('SOA Verification'!B821*10^-3))),2)</f>
        <v>40.71</v>
      </c>
      <c r="I821" s="34">
        <f t="shared" si="24"/>
        <v>86.899999999999693</v>
      </c>
      <c r="K821" s="34">
        <f t="shared" si="25"/>
        <v>86.899999999999693</v>
      </c>
    </row>
    <row r="822" spans="2:11" x14ac:dyDescent="0.25">
      <c r="B822" s="34">
        <v>86.999999999999702</v>
      </c>
      <c r="C822" s="35">
        <f>ROUNDUP(('Calculation Sheet'!$D$9)^2*('Calculation Sheet'!$D$10*10^-6)/(2*10^-3*B822),2)</f>
        <v>10.02</v>
      </c>
      <c r="D82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22" s="34">
        <f>ROUNDUP(('Calculation Sheet'!$D$9*'Calculation Sheet'!$D$17*(0.5-('Calculation Sheet'!$D$18/'Calculation Sheet'!$D$9)+(0.5*(('Calculation Sheet'!$D$18^2)/('Calculation Sheet'!$D$9^2))))),2)</f>
        <v>1.84</v>
      </c>
      <c r="F822" s="34">
        <f>ROUNDUP(('Calculation Sheet'!$D$19*(LN('Calculation Sheet'!$D$9/'Calculation Sheet'!$D$20)-1+('Calculation Sheet'!$D$20/'Calculation Sheet'!$D$9))),2)</f>
        <v>3.53</v>
      </c>
      <c r="G822" s="36">
        <f>C822+IF(AND('Calculation Sheet'!$D$13="NO",OR('Calculation Sheet'!$D$14="Constant Resistance", 'Calculation Sheet'!$D$14="Constant Resistance + Current",'Calculation Sheet'!$D$14="Constant Resistance + Power", 'Calculation Sheet'!$D$14="Constant Resistance + Current + Power")),D822,0)+IF(AND('Calculation Sheet'!$D$13="NO",OR('Calculation Sheet'!$D$14="Constant Current", 'Calculation Sheet'!$D$14="Constant Resistance + Current",'Calculation Sheet'!$D$14="Constant Current + Power", 'Calculation Sheet'!$D$14="Constant Resistance + Current + Power")),E822,0)+IF(AND('Calculation Sheet'!$D$13="NO",OR('Calculation Sheet'!$D$14="Constant Power", 'Calculation Sheet'!$D$14="Constant Resistance + Power",'Calculation Sheet'!$D$14="Constant Current + Power", 'Calculation Sheet'!$D$14="Constant Resistance + Current + Power")),F822,0)</f>
        <v>10.02</v>
      </c>
      <c r="H822" s="34">
        <f>ROUND((12*'Calculation Sheet'!$D$24/(SQRT('SOA Verification'!B822*10^-3))),2)</f>
        <v>40.68</v>
      </c>
      <c r="I822" s="34">
        <f t="shared" si="24"/>
        <v>86.999999999999702</v>
      </c>
      <c r="K822" s="34">
        <f t="shared" si="25"/>
        <v>86.999999999999702</v>
      </c>
    </row>
    <row r="823" spans="2:11" x14ac:dyDescent="0.25">
      <c r="B823" s="34">
        <v>87.099999999999696</v>
      </c>
      <c r="C823" s="35">
        <f>ROUNDUP(('Calculation Sheet'!$D$9)^2*('Calculation Sheet'!$D$10*10^-6)/(2*10^-3*B823),2)</f>
        <v>10.01</v>
      </c>
      <c r="D82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23" s="34">
        <f>ROUNDUP(('Calculation Sheet'!$D$9*'Calculation Sheet'!$D$17*(0.5-('Calculation Sheet'!$D$18/'Calculation Sheet'!$D$9)+(0.5*(('Calculation Sheet'!$D$18^2)/('Calculation Sheet'!$D$9^2))))),2)</f>
        <v>1.84</v>
      </c>
      <c r="F823" s="34">
        <f>ROUNDUP(('Calculation Sheet'!$D$19*(LN('Calculation Sheet'!$D$9/'Calculation Sheet'!$D$20)-1+('Calculation Sheet'!$D$20/'Calculation Sheet'!$D$9))),2)</f>
        <v>3.53</v>
      </c>
      <c r="G823" s="36">
        <f>C823+IF(AND('Calculation Sheet'!$D$13="NO",OR('Calculation Sheet'!$D$14="Constant Resistance", 'Calculation Sheet'!$D$14="Constant Resistance + Current",'Calculation Sheet'!$D$14="Constant Resistance + Power", 'Calculation Sheet'!$D$14="Constant Resistance + Current + Power")),D823,0)+IF(AND('Calculation Sheet'!$D$13="NO",OR('Calculation Sheet'!$D$14="Constant Current", 'Calculation Sheet'!$D$14="Constant Resistance + Current",'Calculation Sheet'!$D$14="Constant Current + Power", 'Calculation Sheet'!$D$14="Constant Resistance + Current + Power")),E823,0)+IF(AND('Calculation Sheet'!$D$13="NO",OR('Calculation Sheet'!$D$14="Constant Power", 'Calculation Sheet'!$D$14="Constant Resistance + Power",'Calculation Sheet'!$D$14="Constant Current + Power", 'Calculation Sheet'!$D$14="Constant Resistance + Current + Power")),F823,0)</f>
        <v>10.01</v>
      </c>
      <c r="H823" s="34">
        <f>ROUND((12*'Calculation Sheet'!$D$24/(SQRT('SOA Verification'!B823*10^-3))),2)</f>
        <v>40.659999999999997</v>
      </c>
      <c r="I823" s="34">
        <f t="shared" si="24"/>
        <v>87.099999999999696</v>
      </c>
      <c r="K823" s="34">
        <f t="shared" si="25"/>
        <v>87.099999999999696</v>
      </c>
    </row>
    <row r="824" spans="2:11" x14ac:dyDescent="0.25">
      <c r="B824" s="34">
        <v>87.199999999999704</v>
      </c>
      <c r="C824" s="35">
        <f>ROUNDUP(('Calculation Sheet'!$D$9)^2*('Calculation Sheet'!$D$10*10^-6)/(2*10^-3*B824),2)</f>
        <v>10</v>
      </c>
      <c r="D82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24" s="34">
        <f>ROUNDUP(('Calculation Sheet'!$D$9*'Calculation Sheet'!$D$17*(0.5-('Calculation Sheet'!$D$18/'Calculation Sheet'!$D$9)+(0.5*(('Calculation Sheet'!$D$18^2)/('Calculation Sheet'!$D$9^2))))),2)</f>
        <v>1.84</v>
      </c>
      <c r="F824" s="34">
        <f>ROUNDUP(('Calculation Sheet'!$D$19*(LN('Calculation Sheet'!$D$9/'Calculation Sheet'!$D$20)-1+('Calculation Sheet'!$D$20/'Calculation Sheet'!$D$9))),2)</f>
        <v>3.53</v>
      </c>
      <c r="G824" s="36">
        <f>C824+IF(AND('Calculation Sheet'!$D$13="NO",OR('Calculation Sheet'!$D$14="Constant Resistance", 'Calculation Sheet'!$D$14="Constant Resistance + Current",'Calculation Sheet'!$D$14="Constant Resistance + Power", 'Calculation Sheet'!$D$14="Constant Resistance + Current + Power")),D824,0)+IF(AND('Calculation Sheet'!$D$13="NO",OR('Calculation Sheet'!$D$14="Constant Current", 'Calculation Sheet'!$D$14="Constant Resistance + Current",'Calculation Sheet'!$D$14="Constant Current + Power", 'Calculation Sheet'!$D$14="Constant Resistance + Current + Power")),E824,0)+IF(AND('Calculation Sheet'!$D$13="NO",OR('Calculation Sheet'!$D$14="Constant Power", 'Calculation Sheet'!$D$14="Constant Resistance + Power",'Calculation Sheet'!$D$14="Constant Current + Power", 'Calculation Sheet'!$D$14="Constant Resistance + Current + Power")),F824,0)</f>
        <v>10</v>
      </c>
      <c r="H824" s="34">
        <f>ROUND((12*'Calculation Sheet'!$D$24/(SQRT('SOA Verification'!B824*10^-3))),2)</f>
        <v>40.64</v>
      </c>
      <c r="I824" s="34">
        <f t="shared" si="24"/>
        <v>87.199999999999704</v>
      </c>
      <c r="K824" s="34">
        <f t="shared" si="25"/>
        <v>87.199999999999704</v>
      </c>
    </row>
    <row r="825" spans="2:11" x14ac:dyDescent="0.25">
      <c r="B825" s="34">
        <v>87.299999999999699</v>
      </c>
      <c r="C825" s="35">
        <f>ROUNDUP(('Calculation Sheet'!$D$9)^2*('Calculation Sheet'!$D$10*10^-6)/(2*10^-3*B825),2)</f>
        <v>9.98</v>
      </c>
      <c r="D82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25" s="34">
        <f>ROUNDUP(('Calculation Sheet'!$D$9*'Calculation Sheet'!$D$17*(0.5-('Calculation Sheet'!$D$18/'Calculation Sheet'!$D$9)+(0.5*(('Calculation Sheet'!$D$18^2)/('Calculation Sheet'!$D$9^2))))),2)</f>
        <v>1.84</v>
      </c>
      <c r="F825" s="34">
        <f>ROUNDUP(('Calculation Sheet'!$D$19*(LN('Calculation Sheet'!$D$9/'Calculation Sheet'!$D$20)-1+('Calculation Sheet'!$D$20/'Calculation Sheet'!$D$9))),2)</f>
        <v>3.53</v>
      </c>
      <c r="G825" s="36">
        <f>C825+IF(AND('Calculation Sheet'!$D$13="NO",OR('Calculation Sheet'!$D$14="Constant Resistance", 'Calculation Sheet'!$D$14="Constant Resistance + Current",'Calculation Sheet'!$D$14="Constant Resistance + Power", 'Calculation Sheet'!$D$14="Constant Resistance + Current + Power")),D825,0)+IF(AND('Calculation Sheet'!$D$13="NO",OR('Calculation Sheet'!$D$14="Constant Current", 'Calculation Sheet'!$D$14="Constant Resistance + Current",'Calculation Sheet'!$D$14="Constant Current + Power", 'Calculation Sheet'!$D$14="Constant Resistance + Current + Power")),E825,0)+IF(AND('Calculation Sheet'!$D$13="NO",OR('Calculation Sheet'!$D$14="Constant Power", 'Calculation Sheet'!$D$14="Constant Resistance + Power",'Calculation Sheet'!$D$14="Constant Current + Power", 'Calculation Sheet'!$D$14="Constant Resistance + Current + Power")),F825,0)</f>
        <v>9.98</v>
      </c>
      <c r="H825" s="34">
        <f>ROUND((12*'Calculation Sheet'!$D$24/(SQRT('SOA Verification'!B825*10^-3))),2)</f>
        <v>40.61</v>
      </c>
      <c r="I825" s="34">
        <f t="shared" si="24"/>
        <v>87.299999999999699</v>
      </c>
      <c r="K825" s="34">
        <f t="shared" si="25"/>
        <v>87.299999999999699</v>
      </c>
    </row>
    <row r="826" spans="2:11" x14ac:dyDescent="0.25">
      <c r="B826" s="34">
        <v>87.399999999999693</v>
      </c>
      <c r="C826" s="35">
        <f>ROUNDUP(('Calculation Sheet'!$D$9)^2*('Calculation Sheet'!$D$10*10^-6)/(2*10^-3*B826),2)</f>
        <v>9.9700000000000006</v>
      </c>
      <c r="D82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26" s="34">
        <f>ROUNDUP(('Calculation Sheet'!$D$9*'Calculation Sheet'!$D$17*(0.5-('Calculation Sheet'!$D$18/'Calculation Sheet'!$D$9)+(0.5*(('Calculation Sheet'!$D$18^2)/('Calculation Sheet'!$D$9^2))))),2)</f>
        <v>1.84</v>
      </c>
      <c r="F826" s="34">
        <f>ROUNDUP(('Calculation Sheet'!$D$19*(LN('Calculation Sheet'!$D$9/'Calculation Sheet'!$D$20)-1+('Calculation Sheet'!$D$20/'Calculation Sheet'!$D$9))),2)</f>
        <v>3.53</v>
      </c>
      <c r="G826" s="36">
        <f>C826+IF(AND('Calculation Sheet'!$D$13="NO",OR('Calculation Sheet'!$D$14="Constant Resistance", 'Calculation Sheet'!$D$14="Constant Resistance + Current",'Calculation Sheet'!$D$14="Constant Resistance + Power", 'Calculation Sheet'!$D$14="Constant Resistance + Current + Power")),D826,0)+IF(AND('Calculation Sheet'!$D$13="NO",OR('Calculation Sheet'!$D$14="Constant Current", 'Calculation Sheet'!$D$14="Constant Resistance + Current",'Calculation Sheet'!$D$14="Constant Current + Power", 'Calculation Sheet'!$D$14="Constant Resistance + Current + Power")),E826,0)+IF(AND('Calculation Sheet'!$D$13="NO",OR('Calculation Sheet'!$D$14="Constant Power", 'Calculation Sheet'!$D$14="Constant Resistance + Power",'Calculation Sheet'!$D$14="Constant Current + Power", 'Calculation Sheet'!$D$14="Constant Resistance + Current + Power")),F826,0)</f>
        <v>9.9700000000000006</v>
      </c>
      <c r="H826" s="34">
        <f>ROUND((12*'Calculation Sheet'!$D$24/(SQRT('SOA Verification'!B826*10^-3))),2)</f>
        <v>40.590000000000003</v>
      </c>
      <c r="I826" s="34">
        <f t="shared" si="24"/>
        <v>87.399999999999693</v>
      </c>
      <c r="K826" s="34">
        <f t="shared" si="25"/>
        <v>87.399999999999693</v>
      </c>
    </row>
    <row r="827" spans="2:11" x14ac:dyDescent="0.25">
      <c r="B827" s="34">
        <v>87.499999999999702</v>
      </c>
      <c r="C827" s="35">
        <f>ROUNDUP(('Calculation Sheet'!$D$9)^2*('Calculation Sheet'!$D$10*10^-6)/(2*10^-3*B827),2)</f>
        <v>9.9599999999999991</v>
      </c>
      <c r="D82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27" s="34">
        <f>ROUNDUP(('Calculation Sheet'!$D$9*'Calculation Sheet'!$D$17*(0.5-('Calculation Sheet'!$D$18/'Calculation Sheet'!$D$9)+(0.5*(('Calculation Sheet'!$D$18^2)/('Calculation Sheet'!$D$9^2))))),2)</f>
        <v>1.84</v>
      </c>
      <c r="F827" s="34">
        <f>ROUNDUP(('Calculation Sheet'!$D$19*(LN('Calculation Sheet'!$D$9/'Calculation Sheet'!$D$20)-1+('Calculation Sheet'!$D$20/'Calculation Sheet'!$D$9))),2)</f>
        <v>3.53</v>
      </c>
      <c r="G827" s="36">
        <f>C827+IF(AND('Calculation Sheet'!$D$13="NO",OR('Calculation Sheet'!$D$14="Constant Resistance", 'Calculation Sheet'!$D$14="Constant Resistance + Current",'Calculation Sheet'!$D$14="Constant Resistance + Power", 'Calculation Sheet'!$D$14="Constant Resistance + Current + Power")),D827,0)+IF(AND('Calculation Sheet'!$D$13="NO",OR('Calculation Sheet'!$D$14="Constant Current", 'Calculation Sheet'!$D$14="Constant Resistance + Current",'Calculation Sheet'!$D$14="Constant Current + Power", 'Calculation Sheet'!$D$14="Constant Resistance + Current + Power")),E827,0)+IF(AND('Calculation Sheet'!$D$13="NO",OR('Calculation Sheet'!$D$14="Constant Power", 'Calculation Sheet'!$D$14="Constant Resistance + Power",'Calculation Sheet'!$D$14="Constant Current + Power", 'Calculation Sheet'!$D$14="Constant Resistance + Current + Power")),F827,0)</f>
        <v>9.9599999999999991</v>
      </c>
      <c r="H827" s="34">
        <f>ROUND((12*'Calculation Sheet'!$D$24/(SQRT('SOA Verification'!B827*10^-3))),2)</f>
        <v>40.57</v>
      </c>
      <c r="I827" s="34">
        <f t="shared" si="24"/>
        <v>87.499999999999702</v>
      </c>
      <c r="K827" s="34">
        <f t="shared" si="25"/>
        <v>87.499999999999702</v>
      </c>
    </row>
    <row r="828" spans="2:11" x14ac:dyDescent="0.25">
      <c r="B828" s="34">
        <v>87.599999999999696</v>
      </c>
      <c r="C828" s="35">
        <f>ROUNDUP(('Calculation Sheet'!$D$9)^2*('Calculation Sheet'!$D$10*10^-6)/(2*10^-3*B828),2)</f>
        <v>9.9499999999999993</v>
      </c>
      <c r="D82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28" s="34">
        <f>ROUNDUP(('Calculation Sheet'!$D$9*'Calculation Sheet'!$D$17*(0.5-('Calculation Sheet'!$D$18/'Calculation Sheet'!$D$9)+(0.5*(('Calculation Sheet'!$D$18^2)/('Calculation Sheet'!$D$9^2))))),2)</f>
        <v>1.84</v>
      </c>
      <c r="F828" s="34">
        <f>ROUNDUP(('Calculation Sheet'!$D$19*(LN('Calculation Sheet'!$D$9/'Calculation Sheet'!$D$20)-1+('Calculation Sheet'!$D$20/'Calculation Sheet'!$D$9))),2)</f>
        <v>3.53</v>
      </c>
      <c r="G828" s="36">
        <f>C828+IF(AND('Calculation Sheet'!$D$13="NO",OR('Calculation Sheet'!$D$14="Constant Resistance", 'Calculation Sheet'!$D$14="Constant Resistance + Current",'Calculation Sheet'!$D$14="Constant Resistance + Power", 'Calculation Sheet'!$D$14="Constant Resistance + Current + Power")),D828,0)+IF(AND('Calculation Sheet'!$D$13="NO",OR('Calculation Sheet'!$D$14="Constant Current", 'Calculation Sheet'!$D$14="Constant Resistance + Current",'Calculation Sheet'!$D$14="Constant Current + Power", 'Calculation Sheet'!$D$14="Constant Resistance + Current + Power")),E828,0)+IF(AND('Calculation Sheet'!$D$13="NO",OR('Calculation Sheet'!$D$14="Constant Power", 'Calculation Sheet'!$D$14="Constant Resistance + Power",'Calculation Sheet'!$D$14="Constant Current + Power", 'Calculation Sheet'!$D$14="Constant Resistance + Current + Power")),F828,0)</f>
        <v>9.9499999999999993</v>
      </c>
      <c r="H828" s="34">
        <f>ROUND((12*'Calculation Sheet'!$D$24/(SQRT('SOA Verification'!B828*10^-3))),2)</f>
        <v>40.54</v>
      </c>
      <c r="I828" s="34">
        <f t="shared" si="24"/>
        <v>87.599999999999696</v>
      </c>
      <c r="K828" s="34">
        <f t="shared" si="25"/>
        <v>87.599999999999696</v>
      </c>
    </row>
    <row r="829" spans="2:11" x14ac:dyDescent="0.25">
      <c r="B829" s="34">
        <v>87.699999999999704</v>
      </c>
      <c r="C829" s="35">
        <f>ROUNDUP(('Calculation Sheet'!$D$9)^2*('Calculation Sheet'!$D$10*10^-6)/(2*10^-3*B829),2)</f>
        <v>9.94</v>
      </c>
      <c r="D82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29" s="34">
        <f>ROUNDUP(('Calculation Sheet'!$D$9*'Calculation Sheet'!$D$17*(0.5-('Calculation Sheet'!$D$18/'Calculation Sheet'!$D$9)+(0.5*(('Calculation Sheet'!$D$18^2)/('Calculation Sheet'!$D$9^2))))),2)</f>
        <v>1.84</v>
      </c>
      <c r="F829" s="34">
        <f>ROUNDUP(('Calculation Sheet'!$D$19*(LN('Calculation Sheet'!$D$9/'Calculation Sheet'!$D$20)-1+('Calculation Sheet'!$D$20/'Calculation Sheet'!$D$9))),2)</f>
        <v>3.53</v>
      </c>
      <c r="G829" s="36">
        <f>C829+IF(AND('Calculation Sheet'!$D$13="NO",OR('Calculation Sheet'!$D$14="Constant Resistance", 'Calculation Sheet'!$D$14="Constant Resistance + Current",'Calculation Sheet'!$D$14="Constant Resistance + Power", 'Calculation Sheet'!$D$14="Constant Resistance + Current + Power")),D829,0)+IF(AND('Calculation Sheet'!$D$13="NO",OR('Calculation Sheet'!$D$14="Constant Current", 'Calculation Sheet'!$D$14="Constant Resistance + Current",'Calculation Sheet'!$D$14="Constant Current + Power", 'Calculation Sheet'!$D$14="Constant Resistance + Current + Power")),E829,0)+IF(AND('Calculation Sheet'!$D$13="NO",OR('Calculation Sheet'!$D$14="Constant Power", 'Calculation Sheet'!$D$14="Constant Resistance + Power",'Calculation Sheet'!$D$14="Constant Current + Power", 'Calculation Sheet'!$D$14="Constant Resistance + Current + Power")),F829,0)</f>
        <v>9.94</v>
      </c>
      <c r="H829" s="34">
        <f>ROUND((12*'Calculation Sheet'!$D$24/(SQRT('SOA Verification'!B829*10^-3))),2)</f>
        <v>40.520000000000003</v>
      </c>
      <c r="I829" s="34">
        <f t="shared" si="24"/>
        <v>87.699999999999704</v>
      </c>
      <c r="K829" s="34">
        <f t="shared" si="25"/>
        <v>87.699999999999704</v>
      </c>
    </row>
    <row r="830" spans="2:11" x14ac:dyDescent="0.25">
      <c r="B830" s="34">
        <v>87.799999999999699</v>
      </c>
      <c r="C830" s="35">
        <f>ROUNDUP(('Calculation Sheet'!$D$9)^2*('Calculation Sheet'!$D$10*10^-6)/(2*10^-3*B830),2)</f>
        <v>9.93</v>
      </c>
      <c r="D83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30" s="34">
        <f>ROUNDUP(('Calculation Sheet'!$D$9*'Calculation Sheet'!$D$17*(0.5-('Calculation Sheet'!$D$18/'Calculation Sheet'!$D$9)+(0.5*(('Calculation Sheet'!$D$18^2)/('Calculation Sheet'!$D$9^2))))),2)</f>
        <v>1.84</v>
      </c>
      <c r="F830" s="34">
        <f>ROUNDUP(('Calculation Sheet'!$D$19*(LN('Calculation Sheet'!$D$9/'Calculation Sheet'!$D$20)-1+('Calculation Sheet'!$D$20/'Calculation Sheet'!$D$9))),2)</f>
        <v>3.53</v>
      </c>
      <c r="G830" s="36">
        <f>C830+IF(AND('Calculation Sheet'!$D$13="NO",OR('Calculation Sheet'!$D$14="Constant Resistance", 'Calculation Sheet'!$D$14="Constant Resistance + Current",'Calculation Sheet'!$D$14="Constant Resistance + Power", 'Calculation Sheet'!$D$14="Constant Resistance + Current + Power")),D830,0)+IF(AND('Calculation Sheet'!$D$13="NO",OR('Calculation Sheet'!$D$14="Constant Current", 'Calculation Sheet'!$D$14="Constant Resistance + Current",'Calculation Sheet'!$D$14="Constant Current + Power", 'Calculation Sheet'!$D$14="Constant Resistance + Current + Power")),E830,0)+IF(AND('Calculation Sheet'!$D$13="NO",OR('Calculation Sheet'!$D$14="Constant Power", 'Calculation Sheet'!$D$14="Constant Resistance + Power",'Calculation Sheet'!$D$14="Constant Current + Power", 'Calculation Sheet'!$D$14="Constant Resistance + Current + Power")),F830,0)</f>
        <v>9.93</v>
      </c>
      <c r="H830" s="34">
        <f>ROUND((12*'Calculation Sheet'!$D$24/(SQRT('SOA Verification'!B830*10^-3))),2)</f>
        <v>40.5</v>
      </c>
      <c r="I830" s="34">
        <f t="shared" si="24"/>
        <v>87.799999999999699</v>
      </c>
      <c r="K830" s="34">
        <f t="shared" si="25"/>
        <v>87.799999999999699</v>
      </c>
    </row>
    <row r="831" spans="2:11" x14ac:dyDescent="0.25">
      <c r="B831" s="34">
        <v>87.899999999999693</v>
      </c>
      <c r="C831" s="35">
        <f>ROUNDUP(('Calculation Sheet'!$D$9)^2*('Calculation Sheet'!$D$10*10^-6)/(2*10^-3*B831),2)</f>
        <v>9.92</v>
      </c>
      <c r="D83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31" s="34">
        <f>ROUNDUP(('Calculation Sheet'!$D$9*'Calculation Sheet'!$D$17*(0.5-('Calculation Sheet'!$D$18/'Calculation Sheet'!$D$9)+(0.5*(('Calculation Sheet'!$D$18^2)/('Calculation Sheet'!$D$9^2))))),2)</f>
        <v>1.84</v>
      </c>
      <c r="F831" s="34">
        <f>ROUNDUP(('Calculation Sheet'!$D$19*(LN('Calculation Sheet'!$D$9/'Calculation Sheet'!$D$20)-1+('Calculation Sheet'!$D$20/'Calculation Sheet'!$D$9))),2)</f>
        <v>3.53</v>
      </c>
      <c r="G831" s="36">
        <f>C831+IF(AND('Calculation Sheet'!$D$13="NO",OR('Calculation Sheet'!$D$14="Constant Resistance", 'Calculation Sheet'!$D$14="Constant Resistance + Current",'Calculation Sheet'!$D$14="Constant Resistance + Power", 'Calculation Sheet'!$D$14="Constant Resistance + Current + Power")),D831,0)+IF(AND('Calculation Sheet'!$D$13="NO",OR('Calculation Sheet'!$D$14="Constant Current", 'Calculation Sheet'!$D$14="Constant Resistance + Current",'Calculation Sheet'!$D$14="Constant Current + Power", 'Calculation Sheet'!$D$14="Constant Resistance + Current + Power")),E831,0)+IF(AND('Calculation Sheet'!$D$13="NO",OR('Calculation Sheet'!$D$14="Constant Power", 'Calculation Sheet'!$D$14="Constant Resistance + Power",'Calculation Sheet'!$D$14="Constant Current + Power", 'Calculation Sheet'!$D$14="Constant Resistance + Current + Power")),F831,0)</f>
        <v>9.92</v>
      </c>
      <c r="H831" s="34">
        <f>ROUND((12*'Calculation Sheet'!$D$24/(SQRT('SOA Verification'!B831*10^-3))),2)</f>
        <v>40.47</v>
      </c>
      <c r="I831" s="34">
        <f t="shared" si="24"/>
        <v>87.899999999999693</v>
      </c>
      <c r="K831" s="34">
        <f t="shared" si="25"/>
        <v>87.899999999999693</v>
      </c>
    </row>
    <row r="832" spans="2:11" x14ac:dyDescent="0.25">
      <c r="B832" s="34">
        <v>87.999999999999702</v>
      </c>
      <c r="C832" s="35">
        <f>ROUNDUP(('Calculation Sheet'!$D$9)^2*('Calculation Sheet'!$D$10*10^-6)/(2*10^-3*B832),2)</f>
        <v>9.91</v>
      </c>
      <c r="D83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32" s="34">
        <f>ROUNDUP(('Calculation Sheet'!$D$9*'Calculation Sheet'!$D$17*(0.5-('Calculation Sheet'!$D$18/'Calculation Sheet'!$D$9)+(0.5*(('Calculation Sheet'!$D$18^2)/('Calculation Sheet'!$D$9^2))))),2)</f>
        <v>1.84</v>
      </c>
      <c r="F832" s="34">
        <f>ROUNDUP(('Calculation Sheet'!$D$19*(LN('Calculation Sheet'!$D$9/'Calculation Sheet'!$D$20)-1+('Calculation Sheet'!$D$20/'Calculation Sheet'!$D$9))),2)</f>
        <v>3.53</v>
      </c>
      <c r="G832" s="36">
        <f>C832+IF(AND('Calculation Sheet'!$D$13="NO",OR('Calculation Sheet'!$D$14="Constant Resistance", 'Calculation Sheet'!$D$14="Constant Resistance + Current",'Calculation Sheet'!$D$14="Constant Resistance + Power", 'Calculation Sheet'!$D$14="Constant Resistance + Current + Power")),D832,0)+IF(AND('Calculation Sheet'!$D$13="NO",OR('Calculation Sheet'!$D$14="Constant Current", 'Calculation Sheet'!$D$14="Constant Resistance + Current",'Calculation Sheet'!$D$14="Constant Current + Power", 'Calculation Sheet'!$D$14="Constant Resistance + Current + Power")),E832,0)+IF(AND('Calculation Sheet'!$D$13="NO",OR('Calculation Sheet'!$D$14="Constant Power", 'Calculation Sheet'!$D$14="Constant Resistance + Power",'Calculation Sheet'!$D$14="Constant Current + Power", 'Calculation Sheet'!$D$14="Constant Resistance + Current + Power")),F832,0)</f>
        <v>9.91</v>
      </c>
      <c r="H832" s="34">
        <f>ROUND((12*'Calculation Sheet'!$D$24/(SQRT('SOA Verification'!B832*10^-3))),2)</f>
        <v>40.450000000000003</v>
      </c>
      <c r="I832" s="34">
        <f t="shared" si="24"/>
        <v>87.999999999999702</v>
      </c>
      <c r="K832" s="34">
        <f t="shared" si="25"/>
        <v>87.999999999999702</v>
      </c>
    </row>
    <row r="833" spans="2:11" x14ac:dyDescent="0.25">
      <c r="B833" s="34">
        <v>88.099999999999696</v>
      </c>
      <c r="C833" s="35">
        <f>ROUNDUP(('Calculation Sheet'!$D$9)^2*('Calculation Sheet'!$D$10*10^-6)/(2*10^-3*B833),2)</f>
        <v>9.89</v>
      </c>
      <c r="D83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33" s="34">
        <f>ROUNDUP(('Calculation Sheet'!$D$9*'Calculation Sheet'!$D$17*(0.5-('Calculation Sheet'!$D$18/'Calculation Sheet'!$D$9)+(0.5*(('Calculation Sheet'!$D$18^2)/('Calculation Sheet'!$D$9^2))))),2)</f>
        <v>1.84</v>
      </c>
      <c r="F833" s="34">
        <f>ROUNDUP(('Calculation Sheet'!$D$19*(LN('Calculation Sheet'!$D$9/'Calculation Sheet'!$D$20)-1+('Calculation Sheet'!$D$20/'Calculation Sheet'!$D$9))),2)</f>
        <v>3.53</v>
      </c>
      <c r="G833" s="36">
        <f>C833+IF(AND('Calculation Sheet'!$D$13="NO",OR('Calculation Sheet'!$D$14="Constant Resistance", 'Calculation Sheet'!$D$14="Constant Resistance + Current",'Calculation Sheet'!$D$14="Constant Resistance + Power", 'Calculation Sheet'!$D$14="Constant Resistance + Current + Power")),D833,0)+IF(AND('Calculation Sheet'!$D$13="NO",OR('Calculation Sheet'!$D$14="Constant Current", 'Calculation Sheet'!$D$14="Constant Resistance + Current",'Calculation Sheet'!$D$14="Constant Current + Power", 'Calculation Sheet'!$D$14="Constant Resistance + Current + Power")),E833,0)+IF(AND('Calculation Sheet'!$D$13="NO",OR('Calculation Sheet'!$D$14="Constant Power", 'Calculation Sheet'!$D$14="Constant Resistance + Power",'Calculation Sheet'!$D$14="Constant Current + Power", 'Calculation Sheet'!$D$14="Constant Resistance + Current + Power")),F833,0)</f>
        <v>9.89</v>
      </c>
      <c r="H833" s="34">
        <f>ROUND((12*'Calculation Sheet'!$D$24/(SQRT('SOA Verification'!B833*10^-3))),2)</f>
        <v>40.43</v>
      </c>
      <c r="I833" s="34">
        <f t="shared" si="24"/>
        <v>88.099999999999696</v>
      </c>
      <c r="K833" s="34">
        <f t="shared" si="25"/>
        <v>88.099999999999696</v>
      </c>
    </row>
    <row r="834" spans="2:11" x14ac:dyDescent="0.25">
      <c r="B834" s="34">
        <v>88.199999999999704</v>
      </c>
      <c r="C834" s="35">
        <f>ROUNDUP(('Calculation Sheet'!$D$9)^2*('Calculation Sheet'!$D$10*10^-6)/(2*10^-3*B834),2)</f>
        <v>9.879999999999999</v>
      </c>
      <c r="D83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34" s="34">
        <f>ROUNDUP(('Calculation Sheet'!$D$9*'Calculation Sheet'!$D$17*(0.5-('Calculation Sheet'!$D$18/'Calculation Sheet'!$D$9)+(0.5*(('Calculation Sheet'!$D$18^2)/('Calculation Sheet'!$D$9^2))))),2)</f>
        <v>1.84</v>
      </c>
      <c r="F834" s="34">
        <f>ROUNDUP(('Calculation Sheet'!$D$19*(LN('Calculation Sheet'!$D$9/'Calculation Sheet'!$D$20)-1+('Calculation Sheet'!$D$20/'Calculation Sheet'!$D$9))),2)</f>
        <v>3.53</v>
      </c>
      <c r="G834" s="36">
        <f>C834+IF(AND('Calculation Sheet'!$D$13="NO",OR('Calculation Sheet'!$D$14="Constant Resistance", 'Calculation Sheet'!$D$14="Constant Resistance + Current",'Calculation Sheet'!$D$14="Constant Resistance + Power", 'Calculation Sheet'!$D$14="Constant Resistance + Current + Power")),D834,0)+IF(AND('Calculation Sheet'!$D$13="NO",OR('Calculation Sheet'!$D$14="Constant Current", 'Calculation Sheet'!$D$14="Constant Resistance + Current",'Calculation Sheet'!$D$14="Constant Current + Power", 'Calculation Sheet'!$D$14="Constant Resistance + Current + Power")),E834,0)+IF(AND('Calculation Sheet'!$D$13="NO",OR('Calculation Sheet'!$D$14="Constant Power", 'Calculation Sheet'!$D$14="Constant Resistance + Power",'Calculation Sheet'!$D$14="Constant Current + Power", 'Calculation Sheet'!$D$14="Constant Resistance + Current + Power")),F834,0)</f>
        <v>9.879999999999999</v>
      </c>
      <c r="H834" s="34">
        <f>ROUND((12*'Calculation Sheet'!$D$24/(SQRT('SOA Verification'!B834*10^-3))),2)</f>
        <v>40.409999999999997</v>
      </c>
      <c r="I834" s="34">
        <f t="shared" si="24"/>
        <v>88.199999999999704</v>
      </c>
      <c r="K834" s="34">
        <f t="shared" si="25"/>
        <v>88.199999999999704</v>
      </c>
    </row>
    <row r="835" spans="2:11" x14ac:dyDescent="0.25">
      <c r="B835" s="34">
        <v>88.299999999999699</v>
      </c>
      <c r="C835" s="35">
        <f>ROUNDUP(('Calculation Sheet'!$D$9)^2*('Calculation Sheet'!$D$10*10^-6)/(2*10^-3*B835),2)</f>
        <v>9.8699999999999992</v>
      </c>
      <c r="D83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35" s="34">
        <f>ROUNDUP(('Calculation Sheet'!$D$9*'Calculation Sheet'!$D$17*(0.5-('Calculation Sheet'!$D$18/'Calculation Sheet'!$D$9)+(0.5*(('Calculation Sheet'!$D$18^2)/('Calculation Sheet'!$D$9^2))))),2)</f>
        <v>1.84</v>
      </c>
      <c r="F835" s="34">
        <f>ROUNDUP(('Calculation Sheet'!$D$19*(LN('Calculation Sheet'!$D$9/'Calculation Sheet'!$D$20)-1+('Calculation Sheet'!$D$20/'Calculation Sheet'!$D$9))),2)</f>
        <v>3.53</v>
      </c>
      <c r="G835" s="36">
        <f>C835+IF(AND('Calculation Sheet'!$D$13="NO",OR('Calculation Sheet'!$D$14="Constant Resistance", 'Calculation Sheet'!$D$14="Constant Resistance + Current",'Calculation Sheet'!$D$14="Constant Resistance + Power", 'Calculation Sheet'!$D$14="Constant Resistance + Current + Power")),D835,0)+IF(AND('Calculation Sheet'!$D$13="NO",OR('Calculation Sheet'!$D$14="Constant Current", 'Calculation Sheet'!$D$14="Constant Resistance + Current",'Calculation Sheet'!$D$14="Constant Current + Power", 'Calculation Sheet'!$D$14="Constant Resistance + Current + Power")),E835,0)+IF(AND('Calculation Sheet'!$D$13="NO",OR('Calculation Sheet'!$D$14="Constant Power", 'Calculation Sheet'!$D$14="Constant Resistance + Power",'Calculation Sheet'!$D$14="Constant Current + Power", 'Calculation Sheet'!$D$14="Constant Resistance + Current + Power")),F835,0)</f>
        <v>9.8699999999999992</v>
      </c>
      <c r="H835" s="34">
        <f>ROUND((12*'Calculation Sheet'!$D$24/(SQRT('SOA Verification'!B835*10^-3))),2)</f>
        <v>40.380000000000003</v>
      </c>
      <c r="I835" s="34">
        <f t="shared" ref="I835:I898" si="26">IF(G835&lt;H835,B835,5)</f>
        <v>88.299999999999699</v>
      </c>
      <c r="K835" s="34">
        <f t="shared" ref="K835:K898" si="27">IF(H835&gt;G835,B835,120)</f>
        <v>88.299999999999699</v>
      </c>
    </row>
    <row r="836" spans="2:11" x14ac:dyDescent="0.25">
      <c r="B836" s="34">
        <v>88.399999999999693</v>
      </c>
      <c r="C836" s="35">
        <f>ROUNDUP(('Calculation Sheet'!$D$9)^2*('Calculation Sheet'!$D$10*10^-6)/(2*10^-3*B836),2)</f>
        <v>9.86</v>
      </c>
      <c r="D83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36" s="34">
        <f>ROUNDUP(('Calculation Sheet'!$D$9*'Calculation Sheet'!$D$17*(0.5-('Calculation Sheet'!$D$18/'Calculation Sheet'!$D$9)+(0.5*(('Calculation Sheet'!$D$18^2)/('Calculation Sheet'!$D$9^2))))),2)</f>
        <v>1.84</v>
      </c>
      <c r="F836" s="34">
        <f>ROUNDUP(('Calculation Sheet'!$D$19*(LN('Calculation Sheet'!$D$9/'Calculation Sheet'!$D$20)-1+('Calculation Sheet'!$D$20/'Calculation Sheet'!$D$9))),2)</f>
        <v>3.53</v>
      </c>
      <c r="G836" s="36">
        <f>C836+IF(AND('Calculation Sheet'!$D$13="NO",OR('Calculation Sheet'!$D$14="Constant Resistance", 'Calculation Sheet'!$D$14="Constant Resistance + Current",'Calculation Sheet'!$D$14="Constant Resistance + Power", 'Calculation Sheet'!$D$14="Constant Resistance + Current + Power")),D836,0)+IF(AND('Calculation Sheet'!$D$13="NO",OR('Calculation Sheet'!$D$14="Constant Current", 'Calculation Sheet'!$D$14="Constant Resistance + Current",'Calculation Sheet'!$D$14="Constant Current + Power", 'Calculation Sheet'!$D$14="Constant Resistance + Current + Power")),E836,0)+IF(AND('Calculation Sheet'!$D$13="NO",OR('Calculation Sheet'!$D$14="Constant Power", 'Calculation Sheet'!$D$14="Constant Resistance + Power",'Calculation Sheet'!$D$14="Constant Current + Power", 'Calculation Sheet'!$D$14="Constant Resistance + Current + Power")),F836,0)</f>
        <v>9.86</v>
      </c>
      <c r="H836" s="34">
        <f>ROUND((12*'Calculation Sheet'!$D$24/(SQRT('SOA Verification'!B836*10^-3))),2)</f>
        <v>40.36</v>
      </c>
      <c r="I836" s="34">
        <f t="shared" si="26"/>
        <v>88.399999999999693</v>
      </c>
      <c r="K836" s="34">
        <f t="shared" si="27"/>
        <v>88.399999999999693</v>
      </c>
    </row>
    <row r="837" spans="2:11" x14ac:dyDescent="0.25">
      <c r="B837" s="34">
        <v>88.499999999999702</v>
      </c>
      <c r="C837" s="35">
        <f>ROUNDUP(('Calculation Sheet'!$D$9)^2*('Calculation Sheet'!$D$10*10^-6)/(2*10^-3*B837),2)</f>
        <v>9.85</v>
      </c>
      <c r="D83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37" s="34">
        <f>ROUNDUP(('Calculation Sheet'!$D$9*'Calculation Sheet'!$D$17*(0.5-('Calculation Sheet'!$D$18/'Calculation Sheet'!$D$9)+(0.5*(('Calculation Sheet'!$D$18^2)/('Calculation Sheet'!$D$9^2))))),2)</f>
        <v>1.84</v>
      </c>
      <c r="F837" s="34">
        <f>ROUNDUP(('Calculation Sheet'!$D$19*(LN('Calculation Sheet'!$D$9/'Calculation Sheet'!$D$20)-1+('Calculation Sheet'!$D$20/'Calculation Sheet'!$D$9))),2)</f>
        <v>3.53</v>
      </c>
      <c r="G837" s="36">
        <f>C837+IF(AND('Calculation Sheet'!$D$13="NO",OR('Calculation Sheet'!$D$14="Constant Resistance", 'Calculation Sheet'!$D$14="Constant Resistance + Current",'Calculation Sheet'!$D$14="Constant Resistance + Power", 'Calculation Sheet'!$D$14="Constant Resistance + Current + Power")),D837,0)+IF(AND('Calculation Sheet'!$D$13="NO",OR('Calculation Sheet'!$D$14="Constant Current", 'Calculation Sheet'!$D$14="Constant Resistance + Current",'Calculation Sheet'!$D$14="Constant Current + Power", 'Calculation Sheet'!$D$14="Constant Resistance + Current + Power")),E837,0)+IF(AND('Calculation Sheet'!$D$13="NO",OR('Calculation Sheet'!$D$14="Constant Power", 'Calculation Sheet'!$D$14="Constant Resistance + Power",'Calculation Sheet'!$D$14="Constant Current + Power", 'Calculation Sheet'!$D$14="Constant Resistance + Current + Power")),F837,0)</f>
        <v>9.85</v>
      </c>
      <c r="H837" s="34">
        <f>ROUND((12*'Calculation Sheet'!$D$24/(SQRT('SOA Verification'!B837*10^-3))),2)</f>
        <v>40.340000000000003</v>
      </c>
      <c r="I837" s="34">
        <f t="shared" si="26"/>
        <v>88.499999999999702</v>
      </c>
      <c r="K837" s="34">
        <f t="shared" si="27"/>
        <v>88.499999999999702</v>
      </c>
    </row>
    <row r="838" spans="2:11" x14ac:dyDescent="0.25">
      <c r="B838" s="34">
        <v>88.599999999999696</v>
      </c>
      <c r="C838" s="35">
        <f>ROUNDUP(('Calculation Sheet'!$D$9)^2*('Calculation Sheet'!$D$10*10^-6)/(2*10^-3*B838),2)</f>
        <v>9.84</v>
      </c>
      <c r="D83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38" s="34">
        <f>ROUNDUP(('Calculation Sheet'!$D$9*'Calculation Sheet'!$D$17*(0.5-('Calculation Sheet'!$D$18/'Calculation Sheet'!$D$9)+(0.5*(('Calculation Sheet'!$D$18^2)/('Calculation Sheet'!$D$9^2))))),2)</f>
        <v>1.84</v>
      </c>
      <c r="F838" s="34">
        <f>ROUNDUP(('Calculation Sheet'!$D$19*(LN('Calculation Sheet'!$D$9/'Calculation Sheet'!$D$20)-1+('Calculation Sheet'!$D$20/'Calculation Sheet'!$D$9))),2)</f>
        <v>3.53</v>
      </c>
      <c r="G838" s="36">
        <f>C838+IF(AND('Calculation Sheet'!$D$13="NO",OR('Calculation Sheet'!$D$14="Constant Resistance", 'Calculation Sheet'!$D$14="Constant Resistance + Current",'Calculation Sheet'!$D$14="Constant Resistance + Power", 'Calculation Sheet'!$D$14="Constant Resistance + Current + Power")),D838,0)+IF(AND('Calculation Sheet'!$D$13="NO",OR('Calculation Sheet'!$D$14="Constant Current", 'Calculation Sheet'!$D$14="Constant Resistance + Current",'Calculation Sheet'!$D$14="Constant Current + Power", 'Calculation Sheet'!$D$14="Constant Resistance + Current + Power")),E838,0)+IF(AND('Calculation Sheet'!$D$13="NO",OR('Calculation Sheet'!$D$14="Constant Power", 'Calculation Sheet'!$D$14="Constant Resistance + Power",'Calculation Sheet'!$D$14="Constant Current + Power", 'Calculation Sheet'!$D$14="Constant Resistance + Current + Power")),F838,0)</f>
        <v>9.84</v>
      </c>
      <c r="H838" s="34">
        <f>ROUND((12*'Calculation Sheet'!$D$24/(SQRT('SOA Verification'!B838*10^-3))),2)</f>
        <v>40.31</v>
      </c>
      <c r="I838" s="34">
        <f t="shared" si="26"/>
        <v>88.599999999999696</v>
      </c>
      <c r="K838" s="34">
        <f t="shared" si="27"/>
        <v>88.599999999999696</v>
      </c>
    </row>
    <row r="839" spans="2:11" x14ac:dyDescent="0.25">
      <c r="B839" s="34">
        <v>88.699999999999704</v>
      </c>
      <c r="C839" s="35">
        <f>ROUNDUP(('Calculation Sheet'!$D$9)^2*('Calculation Sheet'!$D$10*10^-6)/(2*10^-3*B839),2)</f>
        <v>9.83</v>
      </c>
      <c r="D83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39" s="34">
        <f>ROUNDUP(('Calculation Sheet'!$D$9*'Calculation Sheet'!$D$17*(0.5-('Calculation Sheet'!$D$18/'Calculation Sheet'!$D$9)+(0.5*(('Calculation Sheet'!$D$18^2)/('Calculation Sheet'!$D$9^2))))),2)</f>
        <v>1.84</v>
      </c>
      <c r="F839" s="34">
        <f>ROUNDUP(('Calculation Sheet'!$D$19*(LN('Calculation Sheet'!$D$9/'Calculation Sheet'!$D$20)-1+('Calculation Sheet'!$D$20/'Calculation Sheet'!$D$9))),2)</f>
        <v>3.53</v>
      </c>
      <c r="G839" s="36">
        <f>C839+IF(AND('Calculation Sheet'!$D$13="NO",OR('Calculation Sheet'!$D$14="Constant Resistance", 'Calculation Sheet'!$D$14="Constant Resistance + Current",'Calculation Sheet'!$D$14="Constant Resistance + Power", 'Calculation Sheet'!$D$14="Constant Resistance + Current + Power")),D839,0)+IF(AND('Calculation Sheet'!$D$13="NO",OR('Calculation Sheet'!$D$14="Constant Current", 'Calculation Sheet'!$D$14="Constant Resistance + Current",'Calculation Sheet'!$D$14="Constant Current + Power", 'Calculation Sheet'!$D$14="Constant Resistance + Current + Power")),E839,0)+IF(AND('Calculation Sheet'!$D$13="NO",OR('Calculation Sheet'!$D$14="Constant Power", 'Calculation Sheet'!$D$14="Constant Resistance + Power",'Calculation Sheet'!$D$14="Constant Current + Power", 'Calculation Sheet'!$D$14="Constant Resistance + Current + Power")),F839,0)</f>
        <v>9.83</v>
      </c>
      <c r="H839" s="34">
        <f>ROUND((12*'Calculation Sheet'!$D$24/(SQRT('SOA Verification'!B839*10^-3))),2)</f>
        <v>40.29</v>
      </c>
      <c r="I839" s="34">
        <f t="shared" si="26"/>
        <v>88.699999999999704</v>
      </c>
      <c r="K839" s="34">
        <f t="shared" si="27"/>
        <v>88.699999999999704</v>
      </c>
    </row>
    <row r="840" spans="2:11" x14ac:dyDescent="0.25">
      <c r="B840" s="34">
        <v>88.799999999999699</v>
      </c>
      <c r="C840" s="35">
        <f>ROUNDUP(('Calculation Sheet'!$D$9)^2*('Calculation Sheet'!$D$10*10^-6)/(2*10^-3*B840),2)</f>
        <v>9.82</v>
      </c>
      <c r="D84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40" s="34">
        <f>ROUNDUP(('Calculation Sheet'!$D$9*'Calculation Sheet'!$D$17*(0.5-('Calculation Sheet'!$D$18/'Calculation Sheet'!$D$9)+(0.5*(('Calculation Sheet'!$D$18^2)/('Calculation Sheet'!$D$9^2))))),2)</f>
        <v>1.84</v>
      </c>
      <c r="F840" s="34">
        <f>ROUNDUP(('Calculation Sheet'!$D$19*(LN('Calculation Sheet'!$D$9/'Calculation Sheet'!$D$20)-1+('Calculation Sheet'!$D$20/'Calculation Sheet'!$D$9))),2)</f>
        <v>3.53</v>
      </c>
      <c r="G840" s="36">
        <f>C840+IF(AND('Calculation Sheet'!$D$13="NO",OR('Calculation Sheet'!$D$14="Constant Resistance", 'Calculation Sheet'!$D$14="Constant Resistance + Current",'Calculation Sheet'!$D$14="Constant Resistance + Power", 'Calculation Sheet'!$D$14="Constant Resistance + Current + Power")),D840,0)+IF(AND('Calculation Sheet'!$D$13="NO",OR('Calculation Sheet'!$D$14="Constant Current", 'Calculation Sheet'!$D$14="Constant Resistance + Current",'Calculation Sheet'!$D$14="Constant Current + Power", 'Calculation Sheet'!$D$14="Constant Resistance + Current + Power")),E840,0)+IF(AND('Calculation Sheet'!$D$13="NO",OR('Calculation Sheet'!$D$14="Constant Power", 'Calculation Sheet'!$D$14="Constant Resistance + Power",'Calculation Sheet'!$D$14="Constant Current + Power", 'Calculation Sheet'!$D$14="Constant Resistance + Current + Power")),F840,0)</f>
        <v>9.82</v>
      </c>
      <c r="H840" s="34">
        <f>ROUND((12*'Calculation Sheet'!$D$24/(SQRT('SOA Verification'!B840*10^-3))),2)</f>
        <v>40.270000000000003</v>
      </c>
      <c r="I840" s="34">
        <f t="shared" si="26"/>
        <v>88.799999999999699</v>
      </c>
      <c r="K840" s="34">
        <f t="shared" si="27"/>
        <v>88.799999999999699</v>
      </c>
    </row>
    <row r="841" spans="2:11" x14ac:dyDescent="0.25">
      <c r="B841" s="34">
        <v>88.899999999999693</v>
      </c>
      <c r="C841" s="35">
        <f>ROUNDUP(('Calculation Sheet'!$D$9)^2*('Calculation Sheet'!$D$10*10^-6)/(2*10^-3*B841),2)</f>
        <v>9.7999999999999989</v>
      </c>
      <c r="D84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41" s="34">
        <f>ROUNDUP(('Calculation Sheet'!$D$9*'Calculation Sheet'!$D$17*(0.5-('Calculation Sheet'!$D$18/'Calculation Sheet'!$D$9)+(0.5*(('Calculation Sheet'!$D$18^2)/('Calculation Sheet'!$D$9^2))))),2)</f>
        <v>1.84</v>
      </c>
      <c r="F841" s="34">
        <f>ROUNDUP(('Calculation Sheet'!$D$19*(LN('Calculation Sheet'!$D$9/'Calculation Sheet'!$D$20)-1+('Calculation Sheet'!$D$20/'Calculation Sheet'!$D$9))),2)</f>
        <v>3.53</v>
      </c>
      <c r="G841" s="36">
        <f>C841+IF(AND('Calculation Sheet'!$D$13="NO",OR('Calculation Sheet'!$D$14="Constant Resistance", 'Calculation Sheet'!$D$14="Constant Resistance + Current",'Calculation Sheet'!$D$14="Constant Resistance + Power", 'Calculation Sheet'!$D$14="Constant Resistance + Current + Power")),D841,0)+IF(AND('Calculation Sheet'!$D$13="NO",OR('Calculation Sheet'!$D$14="Constant Current", 'Calculation Sheet'!$D$14="Constant Resistance + Current",'Calculation Sheet'!$D$14="Constant Current + Power", 'Calculation Sheet'!$D$14="Constant Resistance + Current + Power")),E841,0)+IF(AND('Calculation Sheet'!$D$13="NO",OR('Calculation Sheet'!$D$14="Constant Power", 'Calculation Sheet'!$D$14="Constant Resistance + Power",'Calculation Sheet'!$D$14="Constant Current + Power", 'Calculation Sheet'!$D$14="Constant Resistance + Current + Power")),F841,0)</f>
        <v>9.7999999999999989</v>
      </c>
      <c r="H841" s="34">
        <f>ROUND((12*'Calculation Sheet'!$D$24/(SQRT('SOA Verification'!B841*10^-3))),2)</f>
        <v>40.25</v>
      </c>
      <c r="I841" s="34">
        <f t="shared" si="26"/>
        <v>88.899999999999693</v>
      </c>
      <c r="K841" s="34">
        <f t="shared" si="27"/>
        <v>88.899999999999693</v>
      </c>
    </row>
    <row r="842" spans="2:11" x14ac:dyDescent="0.25">
      <c r="B842" s="34">
        <v>88.999999999999702</v>
      </c>
      <c r="C842" s="35">
        <f>ROUNDUP(('Calculation Sheet'!$D$9)^2*('Calculation Sheet'!$D$10*10^-6)/(2*10^-3*B842),2)</f>
        <v>9.7899999999999991</v>
      </c>
      <c r="D84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42" s="34">
        <f>ROUNDUP(('Calculation Sheet'!$D$9*'Calculation Sheet'!$D$17*(0.5-('Calculation Sheet'!$D$18/'Calculation Sheet'!$D$9)+(0.5*(('Calculation Sheet'!$D$18^2)/('Calculation Sheet'!$D$9^2))))),2)</f>
        <v>1.84</v>
      </c>
      <c r="F842" s="34">
        <f>ROUNDUP(('Calculation Sheet'!$D$19*(LN('Calculation Sheet'!$D$9/'Calculation Sheet'!$D$20)-1+('Calculation Sheet'!$D$20/'Calculation Sheet'!$D$9))),2)</f>
        <v>3.53</v>
      </c>
      <c r="G842" s="36">
        <f>C842+IF(AND('Calculation Sheet'!$D$13="NO",OR('Calculation Sheet'!$D$14="Constant Resistance", 'Calculation Sheet'!$D$14="Constant Resistance + Current",'Calculation Sheet'!$D$14="Constant Resistance + Power", 'Calculation Sheet'!$D$14="Constant Resistance + Current + Power")),D842,0)+IF(AND('Calculation Sheet'!$D$13="NO",OR('Calculation Sheet'!$D$14="Constant Current", 'Calculation Sheet'!$D$14="Constant Resistance + Current",'Calculation Sheet'!$D$14="Constant Current + Power", 'Calculation Sheet'!$D$14="Constant Resistance + Current + Power")),E842,0)+IF(AND('Calculation Sheet'!$D$13="NO",OR('Calculation Sheet'!$D$14="Constant Power", 'Calculation Sheet'!$D$14="Constant Resistance + Power",'Calculation Sheet'!$D$14="Constant Current + Power", 'Calculation Sheet'!$D$14="Constant Resistance + Current + Power")),F842,0)</f>
        <v>9.7899999999999991</v>
      </c>
      <c r="H842" s="34">
        <f>ROUND((12*'Calculation Sheet'!$D$24/(SQRT('SOA Verification'!B842*10^-3))),2)</f>
        <v>40.22</v>
      </c>
      <c r="I842" s="34">
        <f t="shared" si="26"/>
        <v>88.999999999999702</v>
      </c>
      <c r="K842" s="34">
        <f t="shared" si="27"/>
        <v>88.999999999999702</v>
      </c>
    </row>
    <row r="843" spans="2:11" x14ac:dyDescent="0.25">
      <c r="B843" s="34">
        <v>89.099999999999696</v>
      </c>
      <c r="C843" s="35">
        <f>ROUNDUP(('Calculation Sheet'!$D$9)^2*('Calculation Sheet'!$D$10*10^-6)/(2*10^-3*B843),2)</f>
        <v>9.7799999999999994</v>
      </c>
      <c r="D84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43" s="34">
        <f>ROUNDUP(('Calculation Sheet'!$D$9*'Calculation Sheet'!$D$17*(0.5-('Calculation Sheet'!$D$18/'Calculation Sheet'!$D$9)+(0.5*(('Calculation Sheet'!$D$18^2)/('Calculation Sheet'!$D$9^2))))),2)</f>
        <v>1.84</v>
      </c>
      <c r="F843" s="34">
        <f>ROUNDUP(('Calculation Sheet'!$D$19*(LN('Calculation Sheet'!$D$9/'Calculation Sheet'!$D$20)-1+('Calculation Sheet'!$D$20/'Calculation Sheet'!$D$9))),2)</f>
        <v>3.53</v>
      </c>
      <c r="G843" s="36">
        <f>C843+IF(AND('Calculation Sheet'!$D$13="NO",OR('Calculation Sheet'!$D$14="Constant Resistance", 'Calculation Sheet'!$D$14="Constant Resistance + Current",'Calculation Sheet'!$D$14="Constant Resistance + Power", 'Calculation Sheet'!$D$14="Constant Resistance + Current + Power")),D843,0)+IF(AND('Calculation Sheet'!$D$13="NO",OR('Calculation Sheet'!$D$14="Constant Current", 'Calculation Sheet'!$D$14="Constant Resistance + Current",'Calculation Sheet'!$D$14="Constant Current + Power", 'Calculation Sheet'!$D$14="Constant Resistance + Current + Power")),E843,0)+IF(AND('Calculation Sheet'!$D$13="NO",OR('Calculation Sheet'!$D$14="Constant Power", 'Calculation Sheet'!$D$14="Constant Resistance + Power",'Calculation Sheet'!$D$14="Constant Current + Power", 'Calculation Sheet'!$D$14="Constant Resistance + Current + Power")),F843,0)</f>
        <v>9.7799999999999994</v>
      </c>
      <c r="H843" s="34">
        <f>ROUND((12*'Calculation Sheet'!$D$24/(SQRT('SOA Verification'!B843*10^-3))),2)</f>
        <v>40.200000000000003</v>
      </c>
      <c r="I843" s="34">
        <f t="shared" si="26"/>
        <v>89.099999999999696</v>
      </c>
      <c r="K843" s="34">
        <f t="shared" si="27"/>
        <v>89.099999999999696</v>
      </c>
    </row>
    <row r="844" spans="2:11" x14ac:dyDescent="0.25">
      <c r="B844" s="34">
        <v>89.199999999999704</v>
      </c>
      <c r="C844" s="35">
        <f>ROUNDUP(('Calculation Sheet'!$D$9)^2*('Calculation Sheet'!$D$10*10^-6)/(2*10^-3*B844),2)</f>
        <v>9.77</v>
      </c>
      <c r="D84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44" s="34">
        <f>ROUNDUP(('Calculation Sheet'!$D$9*'Calculation Sheet'!$D$17*(0.5-('Calculation Sheet'!$D$18/'Calculation Sheet'!$D$9)+(0.5*(('Calculation Sheet'!$D$18^2)/('Calculation Sheet'!$D$9^2))))),2)</f>
        <v>1.84</v>
      </c>
      <c r="F844" s="34">
        <f>ROUNDUP(('Calculation Sheet'!$D$19*(LN('Calculation Sheet'!$D$9/'Calculation Sheet'!$D$20)-1+('Calculation Sheet'!$D$20/'Calculation Sheet'!$D$9))),2)</f>
        <v>3.53</v>
      </c>
      <c r="G844" s="36">
        <f>C844+IF(AND('Calculation Sheet'!$D$13="NO",OR('Calculation Sheet'!$D$14="Constant Resistance", 'Calculation Sheet'!$D$14="Constant Resistance + Current",'Calculation Sheet'!$D$14="Constant Resistance + Power", 'Calculation Sheet'!$D$14="Constant Resistance + Current + Power")),D844,0)+IF(AND('Calculation Sheet'!$D$13="NO",OR('Calculation Sheet'!$D$14="Constant Current", 'Calculation Sheet'!$D$14="Constant Resistance + Current",'Calculation Sheet'!$D$14="Constant Current + Power", 'Calculation Sheet'!$D$14="Constant Resistance + Current + Power")),E844,0)+IF(AND('Calculation Sheet'!$D$13="NO",OR('Calculation Sheet'!$D$14="Constant Power", 'Calculation Sheet'!$D$14="Constant Resistance + Power",'Calculation Sheet'!$D$14="Constant Current + Power", 'Calculation Sheet'!$D$14="Constant Resistance + Current + Power")),F844,0)</f>
        <v>9.77</v>
      </c>
      <c r="H844" s="34">
        <f>ROUND((12*'Calculation Sheet'!$D$24/(SQRT('SOA Verification'!B844*10^-3))),2)</f>
        <v>40.18</v>
      </c>
      <c r="I844" s="34">
        <f t="shared" si="26"/>
        <v>89.199999999999704</v>
      </c>
      <c r="K844" s="34">
        <f t="shared" si="27"/>
        <v>89.199999999999704</v>
      </c>
    </row>
    <row r="845" spans="2:11" x14ac:dyDescent="0.25">
      <c r="B845" s="34">
        <v>89.299999999999699</v>
      </c>
      <c r="C845" s="35">
        <f>ROUNDUP(('Calculation Sheet'!$D$9)^2*('Calculation Sheet'!$D$10*10^-6)/(2*10^-3*B845),2)</f>
        <v>9.76</v>
      </c>
      <c r="D84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45" s="34">
        <f>ROUNDUP(('Calculation Sheet'!$D$9*'Calculation Sheet'!$D$17*(0.5-('Calculation Sheet'!$D$18/'Calculation Sheet'!$D$9)+(0.5*(('Calculation Sheet'!$D$18^2)/('Calculation Sheet'!$D$9^2))))),2)</f>
        <v>1.84</v>
      </c>
      <c r="F845" s="34">
        <f>ROUNDUP(('Calculation Sheet'!$D$19*(LN('Calculation Sheet'!$D$9/'Calculation Sheet'!$D$20)-1+('Calculation Sheet'!$D$20/'Calculation Sheet'!$D$9))),2)</f>
        <v>3.53</v>
      </c>
      <c r="G845" s="36">
        <f>C845+IF(AND('Calculation Sheet'!$D$13="NO",OR('Calculation Sheet'!$D$14="Constant Resistance", 'Calculation Sheet'!$D$14="Constant Resistance + Current",'Calculation Sheet'!$D$14="Constant Resistance + Power", 'Calculation Sheet'!$D$14="Constant Resistance + Current + Power")),D845,0)+IF(AND('Calculation Sheet'!$D$13="NO",OR('Calculation Sheet'!$D$14="Constant Current", 'Calculation Sheet'!$D$14="Constant Resistance + Current",'Calculation Sheet'!$D$14="Constant Current + Power", 'Calculation Sheet'!$D$14="Constant Resistance + Current + Power")),E845,0)+IF(AND('Calculation Sheet'!$D$13="NO",OR('Calculation Sheet'!$D$14="Constant Power", 'Calculation Sheet'!$D$14="Constant Resistance + Power",'Calculation Sheet'!$D$14="Constant Current + Power", 'Calculation Sheet'!$D$14="Constant Resistance + Current + Power")),F845,0)</f>
        <v>9.76</v>
      </c>
      <c r="H845" s="34">
        <f>ROUND((12*'Calculation Sheet'!$D$24/(SQRT('SOA Verification'!B845*10^-3))),2)</f>
        <v>40.159999999999997</v>
      </c>
      <c r="I845" s="34">
        <f t="shared" si="26"/>
        <v>89.299999999999699</v>
      </c>
      <c r="K845" s="34">
        <f t="shared" si="27"/>
        <v>89.299999999999699</v>
      </c>
    </row>
    <row r="846" spans="2:11" x14ac:dyDescent="0.25">
      <c r="B846" s="34">
        <v>89.399999999999693</v>
      </c>
      <c r="C846" s="35">
        <f>ROUNDUP(('Calculation Sheet'!$D$9)^2*('Calculation Sheet'!$D$10*10^-6)/(2*10^-3*B846),2)</f>
        <v>9.75</v>
      </c>
      <c r="D84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46" s="34">
        <f>ROUNDUP(('Calculation Sheet'!$D$9*'Calculation Sheet'!$D$17*(0.5-('Calculation Sheet'!$D$18/'Calculation Sheet'!$D$9)+(0.5*(('Calculation Sheet'!$D$18^2)/('Calculation Sheet'!$D$9^2))))),2)</f>
        <v>1.84</v>
      </c>
      <c r="F846" s="34">
        <f>ROUNDUP(('Calculation Sheet'!$D$19*(LN('Calculation Sheet'!$D$9/'Calculation Sheet'!$D$20)-1+('Calculation Sheet'!$D$20/'Calculation Sheet'!$D$9))),2)</f>
        <v>3.53</v>
      </c>
      <c r="G846" s="36">
        <f>C846+IF(AND('Calculation Sheet'!$D$13="NO",OR('Calculation Sheet'!$D$14="Constant Resistance", 'Calculation Sheet'!$D$14="Constant Resistance + Current",'Calculation Sheet'!$D$14="Constant Resistance + Power", 'Calculation Sheet'!$D$14="Constant Resistance + Current + Power")),D846,0)+IF(AND('Calculation Sheet'!$D$13="NO",OR('Calculation Sheet'!$D$14="Constant Current", 'Calculation Sheet'!$D$14="Constant Resistance + Current",'Calculation Sheet'!$D$14="Constant Current + Power", 'Calculation Sheet'!$D$14="Constant Resistance + Current + Power")),E846,0)+IF(AND('Calculation Sheet'!$D$13="NO",OR('Calculation Sheet'!$D$14="Constant Power", 'Calculation Sheet'!$D$14="Constant Resistance + Power",'Calculation Sheet'!$D$14="Constant Current + Power", 'Calculation Sheet'!$D$14="Constant Resistance + Current + Power")),F846,0)</f>
        <v>9.75</v>
      </c>
      <c r="H846" s="34">
        <f>ROUND((12*'Calculation Sheet'!$D$24/(SQRT('SOA Verification'!B846*10^-3))),2)</f>
        <v>40.130000000000003</v>
      </c>
      <c r="I846" s="34">
        <f t="shared" si="26"/>
        <v>89.399999999999693</v>
      </c>
      <c r="K846" s="34">
        <f t="shared" si="27"/>
        <v>89.399999999999693</v>
      </c>
    </row>
    <row r="847" spans="2:11" x14ac:dyDescent="0.25">
      <c r="B847" s="34">
        <v>89.499999999999702</v>
      </c>
      <c r="C847" s="35">
        <f>ROUNDUP(('Calculation Sheet'!$D$9)^2*('Calculation Sheet'!$D$10*10^-6)/(2*10^-3*B847),2)</f>
        <v>9.74</v>
      </c>
      <c r="D84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47" s="34">
        <f>ROUNDUP(('Calculation Sheet'!$D$9*'Calculation Sheet'!$D$17*(0.5-('Calculation Sheet'!$D$18/'Calculation Sheet'!$D$9)+(0.5*(('Calculation Sheet'!$D$18^2)/('Calculation Sheet'!$D$9^2))))),2)</f>
        <v>1.84</v>
      </c>
      <c r="F847" s="34">
        <f>ROUNDUP(('Calculation Sheet'!$D$19*(LN('Calculation Sheet'!$D$9/'Calculation Sheet'!$D$20)-1+('Calculation Sheet'!$D$20/'Calculation Sheet'!$D$9))),2)</f>
        <v>3.53</v>
      </c>
      <c r="G847" s="36">
        <f>C847+IF(AND('Calculation Sheet'!$D$13="NO",OR('Calculation Sheet'!$D$14="Constant Resistance", 'Calculation Sheet'!$D$14="Constant Resistance + Current",'Calculation Sheet'!$D$14="Constant Resistance + Power", 'Calculation Sheet'!$D$14="Constant Resistance + Current + Power")),D847,0)+IF(AND('Calculation Sheet'!$D$13="NO",OR('Calculation Sheet'!$D$14="Constant Current", 'Calculation Sheet'!$D$14="Constant Resistance + Current",'Calculation Sheet'!$D$14="Constant Current + Power", 'Calculation Sheet'!$D$14="Constant Resistance + Current + Power")),E847,0)+IF(AND('Calculation Sheet'!$D$13="NO",OR('Calculation Sheet'!$D$14="Constant Power", 'Calculation Sheet'!$D$14="Constant Resistance + Power",'Calculation Sheet'!$D$14="Constant Current + Power", 'Calculation Sheet'!$D$14="Constant Resistance + Current + Power")),F847,0)</f>
        <v>9.74</v>
      </c>
      <c r="H847" s="34">
        <f>ROUND((12*'Calculation Sheet'!$D$24/(SQRT('SOA Verification'!B847*10^-3))),2)</f>
        <v>40.11</v>
      </c>
      <c r="I847" s="34">
        <f t="shared" si="26"/>
        <v>89.499999999999702</v>
      </c>
      <c r="K847" s="34">
        <f t="shared" si="27"/>
        <v>89.499999999999702</v>
      </c>
    </row>
    <row r="848" spans="2:11" x14ac:dyDescent="0.25">
      <c r="B848" s="34">
        <v>89.599999999999696</v>
      </c>
      <c r="C848" s="35">
        <f>ROUNDUP(('Calculation Sheet'!$D$9)^2*('Calculation Sheet'!$D$10*10^-6)/(2*10^-3*B848),2)</f>
        <v>9.73</v>
      </c>
      <c r="D84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48" s="34">
        <f>ROUNDUP(('Calculation Sheet'!$D$9*'Calculation Sheet'!$D$17*(0.5-('Calculation Sheet'!$D$18/'Calculation Sheet'!$D$9)+(0.5*(('Calculation Sheet'!$D$18^2)/('Calculation Sheet'!$D$9^2))))),2)</f>
        <v>1.84</v>
      </c>
      <c r="F848" s="34">
        <f>ROUNDUP(('Calculation Sheet'!$D$19*(LN('Calculation Sheet'!$D$9/'Calculation Sheet'!$D$20)-1+('Calculation Sheet'!$D$20/'Calculation Sheet'!$D$9))),2)</f>
        <v>3.53</v>
      </c>
      <c r="G848" s="36">
        <f>C848+IF(AND('Calculation Sheet'!$D$13="NO",OR('Calculation Sheet'!$D$14="Constant Resistance", 'Calculation Sheet'!$D$14="Constant Resistance + Current",'Calculation Sheet'!$D$14="Constant Resistance + Power", 'Calculation Sheet'!$D$14="Constant Resistance + Current + Power")),D848,0)+IF(AND('Calculation Sheet'!$D$13="NO",OR('Calculation Sheet'!$D$14="Constant Current", 'Calculation Sheet'!$D$14="Constant Resistance + Current",'Calculation Sheet'!$D$14="Constant Current + Power", 'Calculation Sheet'!$D$14="Constant Resistance + Current + Power")),E848,0)+IF(AND('Calculation Sheet'!$D$13="NO",OR('Calculation Sheet'!$D$14="Constant Power", 'Calculation Sheet'!$D$14="Constant Resistance + Power",'Calculation Sheet'!$D$14="Constant Current + Power", 'Calculation Sheet'!$D$14="Constant Resistance + Current + Power")),F848,0)</f>
        <v>9.73</v>
      </c>
      <c r="H848" s="34">
        <f>ROUND((12*'Calculation Sheet'!$D$24/(SQRT('SOA Verification'!B848*10^-3))),2)</f>
        <v>40.090000000000003</v>
      </c>
      <c r="I848" s="34">
        <f t="shared" si="26"/>
        <v>89.599999999999696</v>
      </c>
      <c r="K848" s="34">
        <f t="shared" si="27"/>
        <v>89.599999999999696</v>
      </c>
    </row>
    <row r="849" spans="2:11" x14ac:dyDescent="0.25">
      <c r="B849" s="34">
        <v>89.699999999999704</v>
      </c>
      <c r="C849" s="35">
        <f>ROUNDUP(('Calculation Sheet'!$D$9)^2*('Calculation Sheet'!$D$10*10^-6)/(2*10^-3*B849),2)</f>
        <v>9.7200000000000006</v>
      </c>
      <c r="D84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49" s="34">
        <f>ROUNDUP(('Calculation Sheet'!$D$9*'Calculation Sheet'!$D$17*(0.5-('Calculation Sheet'!$D$18/'Calculation Sheet'!$D$9)+(0.5*(('Calculation Sheet'!$D$18^2)/('Calculation Sheet'!$D$9^2))))),2)</f>
        <v>1.84</v>
      </c>
      <c r="F849" s="34">
        <f>ROUNDUP(('Calculation Sheet'!$D$19*(LN('Calculation Sheet'!$D$9/'Calculation Sheet'!$D$20)-1+('Calculation Sheet'!$D$20/'Calculation Sheet'!$D$9))),2)</f>
        <v>3.53</v>
      </c>
      <c r="G849" s="36">
        <f>C849+IF(AND('Calculation Sheet'!$D$13="NO",OR('Calculation Sheet'!$D$14="Constant Resistance", 'Calculation Sheet'!$D$14="Constant Resistance + Current",'Calculation Sheet'!$D$14="Constant Resistance + Power", 'Calculation Sheet'!$D$14="Constant Resistance + Current + Power")),D849,0)+IF(AND('Calculation Sheet'!$D$13="NO",OR('Calculation Sheet'!$D$14="Constant Current", 'Calculation Sheet'!$D$14="Constant Resistance + Current",'Calculation Sheet'!$D$14="Constant Current + Power", 'Calculation Sheet'!$D$14="Constant Resistance + Current + Power")),E849,0)+IF(AND('Calculation Sheet'!$D$13="NO",OR('Calculation Sheet'!$D$14="Constant Power", 'Calculation Sheet'!$D$14="Constant Resistance + Power",'Calculation Sheet'!$D$14="Constant Current + Power", 'Calculation Sheet'!$D$14="Constant Resistance + Current + Power")),F849,0)</f>
        <v>9.7200000000000006</v>
      </c>
      <c r="H849" s="34">
        <f>ROUND((12*'Calculation Sheet'!$D$24/(SQRT('SOA Verification'!B849*10^-3))),2)</f>
        <v>40.07</v>
      </c>
      <c r="I849" s="34">
        <f t="shared" si="26"/>
        <v>89.699999999999704</v>
      </c>
      <c r="K849" s="34">
        <f t="shared" si="27"/>
        <v>89.699999999999704</v>
      </c>
    </row>
    <row r="850" spans="2:11" x14ac:dyDescent="0.25">
      <c r="B850" s="34">
        <v>89.799999999999699</v>
      </c>
      <c r="C850" s="35">
        <f>ROUNDUP(('Calculation Sheet'!$D$9)^2*('Calculation Sheet'!$D$10*10^-6)/(2*10^-3*B850),2)</f>
        <v>9.7099999999999991</v>
      </c>
      <c r="D85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50" s="34">
        <f>ROUNDUP(('Calculation Sheet'!$D$9*'Calculation Sheet'!$D$17*(0.5-('Calculation Sheet'!$D$18/'Calculation Sheet'!$D$9)+(0.5*(('Calculation Sheet'!$D$18^2)/('Calculation Sheet'!$D$9^2))))),2)</f>
        <v>1.84</v>
      </c>
      <c r="F850" s="34">
        <f>ROUNDUP(('Calculation Sheet'!$D$19*(LN('Calculation Sheet'!$D$9/'Calculation Sheet'!$D$20)-1+('Calculation Sheet'!$D$20/'Calculation Sheet'!$D$9))),2)</f>
        <v>3.53</v>
      </c>
      <c r="G850" s="36">
        <f>C850+IF(AND('Calculation Sheet'!$D$13="NO",OR('Calculation Sheet'!$D$14="Constant Resistance", 'Calculation Sheet'!$D$14="Constant Resistance + Current",'Calculation Sheet'!$D$14="Constant Resistance + Power", 'Calculation Sheet'!$D$14="Constant Resistance + Current + Power")),D850,0)+IF(AND('Calculation Sheet'!$D$13="NO",OR('Calculation Sheet'!$D$14="Constant Current", 'Calculation Sheet'!$D$14="Constant Resistance + Current",'Calculation Sheet'!$D$14="Constant Current + Power", 'Calculation Sheet'!$D$14="Constant Resistance + Current + Power")),E850,0)+IF(AND('Calculation Sheet'!$D$13="NO",OR('Calculation Sheet'!$D$14="Constant Power", 'Calculation Sheet'!$D$14="Constant Resistance + Power",'Calculation Sheet'!$D$14="Constant Current + Power", 'Calculation Sheet'!$D$14="Constant Resistance + Current + Power")),F850,0)</f>
        <v>9.7099999999999991</v>
      </c>
      <c r="H850" s="34">
        <f>ROUND((12*'Calculation Sheet'!$D$24/(SQRT('SOA Verification'!B850*10^-3))),2)</f>
        <v>40.04</v>
      </c>
      <c r="I850" s="34">
        <f t="shared" si="26"/>
        <v>89.799999999999699</v>
      </c>
      <c r="K850" s="34">
        <f t="shared" si="27"/>
        <v>89.799999999999699</v>
      </c>
    </row>
    <row r="851" spans="2:11" x14ac:dyDescent="0.25">
      <c r="B851" s="34">
        <v>89.899999999999693</v>
      </c>
      <c r="C851" s="35">
        <f>ROUNDUP(('Calculation Sheet'!$D$9)^2*('Calculation Sheet'!$D$10*10^-6)/(2*10^-3*B851),2)</f>
        <v>9.6999999999999993</v>
      </c>
      <c r="D85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51" s="34">
        <f>ROUNDUP(('Calculation Sheet'!$D$9*'Calculation Sheet'!$D$17*(0.5-('Calculation Sheet'!$D$18/'Calculation Sheet'!$D$9)+(0.5*(('Calculation Sheet'!$D$18^2)/('Calculation Sheet'!$D$9^2))))),2)</f>
        <v>1.84</v>
      </c>
      <c r="F851" s="34">
        <f>ROUNDUP(('Calculation Sheet'!$D$19*(LN('Calculation Sheet'!$D$9/'Calculation Sheet'!$D$20)-1+('Calculation Sheet'!$D$20/'Calculation Sheet'!$D$9))),2)</f>
        <v>3.53</v>
      </c>
      <c r="G851" s="36">
        <f>C851+IF(AND('Calculation Sheet'!$D$13="NO",OR('Calculation Sheet'!$D$14="Constant Resistance", 'Calculation Sheet'!$D$14="Constant Resistance + Current",'Calculation Sheet'!$D$14="Constant Resistance + Power", 'Calculation Sheet'!$D$14="Constant Resistance + Current + Power")),D851,0)+IF(AND('Calculation Sheet'!$D$13="NO",OR('Calculation Sheet'!$D$14="Constant Current", 'Calculation Sheet'!$D$14="Constant Resistance + Current",'Calculation Sheet'!$D$14="Constant Current + Power", 'Calculation Sheet'!$D$14="Constant Resistance + Current + Power")),E851,0)+IF(AND('Calculation Sheet'!$D$13="NO",OR('Calculation Sheet'!$D$14="Constant Power", 'Calculation Sheet'!$D$14="Constant Resistance + Power",'Calculation Sheet'!$D$14="Constant Current + Power", 'Calculation Sheet'!$D$14="Constant Resistance + Current + Power")),F851,0)</f>
        <v>9.6999999999999993</v>
      </c>
      <c r="H851" s="34">
        <f>ROUND((12*'Calculation Sheet'!$D$24/(SQRT('SOA Verification'!B851*10^-3))),2)</f>
        <v>40.020000000000003</v>
      </c>
      <c r="I851" s="34">
        <f t="shared" si="26"/>
        <v>89.899999999999693</v>
      </c>
      <c r="K851" s="34">
        <f t="shared" si="27"/>
        <v>89.899999999999693</v>
      </c>
    </row>
    <row r="852" spans="2:11" x14ac:dyDescent="0.25">
      <c r="B852" s="34">
        <v>89.999999999999702</v>
      </c>
      <c r="C852" s="35">
        <f>ROUNDUP(('Calculation Sheet'!$D$9)^2*('Calculation Sheet'!$D$10*10^-6)/(2*10^-3*B852),2)</f>
        <v>9.69</v>
      </c>
      <c r="D85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52" s="34">
        <f>ROUNDUP(('Calculation Sheet'!$D$9*'Calculation Sheet'!$D$17*(0.5-('Calculation Sheet'!$D$18/'Calculation Sheet'!$D$9)+(0.5*(('Calculation Sheet'!$D$18^2)/('Calculation Sheet'!$D$9^2))))),2)</f>
        <v>1.84</v>
      </c>
      <c r="F852" s="34">
        <f>ROUNDUP(('Calculation Sheet'!$D$19*(LN('Calculation Sheet'!$D$9/'Calculation Sheet'!$D$20)-1+('Calculation Sheet'!$D$20/'Calculation Sheet'!$D$9))),2)</f>
        <v>3.53</v>
      </c>
      <c r="G852" s="36">
        <f>C852+IF(AND('Calculation Sheet'!$D$13="NO",OR('Calculation Sheet'!$D$14="Constant Resistance", 'Calculation Sheet'!$D$14="Constant Resistance + Current",'Calculation Sheet'!$D$14="Constant Resistance + Power", 'Calculation Sheet'!$D$14="Constant Resistance + Current + Power")),D852,0)+IF(AND('Calculation Sheet'!$D$13="NO",OR('Calculation Sheet'!$D$14="Constant Current", 'Calculation Sheet'!$D$14="Constant Resistance + Current",'Calculation Sheet'!$D$14="Constant Current + Power", 'Calculation Sheet'!$D$14="Constant Resistance + Current + Power")),E852,0)+IF(AND('Calculation Sheet'!$D$13="NO",OR('Calculation Sheet'!$D$14="Constant Power", 'Calculation Sheet'!$D$14="Constant Resistance + Power",'Calculation Sheet'!$D$14="Constant Current + Power", 'Calculation Sheet'!$D$14="Constant Resistance + Current + Power")),F852,0)</f>
        <v>9.69</v>
      </c>
      <c r="H852" s="34">
        <f>ROUND((12*'Calculation Sheet'!$D$24/(SQRT('SOA Verification'!B852*10^-3))),2)</f>
        <v>40</v>
      </c>
      <c r="I852" s="34">
        <f t="shared" si="26"/>
        <v>89.999999999999702</v>
      </c>
      <c r="K852" s="34">
        <f t="shared" si="27"/>
        <v>89.999999999999702</v>
      </c>
    </row>
    <row r="853" spans="2:11" x14ac:dyDescent="0.25">
      <c r="B853" s="34">
        <v>90.099999999999696</v>
      </c>
      <c r="C853" s="35">
        <f>ROUNDUP(('Calculation Sheet'!$D$9)^2*('Calculation Sheet'!$D$10*10^-6)/(2*10^-3*B853),2)</f>
        <v>9.67</v>
      </c>
      <c r="D85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53" s="34">
        <f>ROUNDUP(('Calculation Sheet'!$D$9*'Calculation Sheet'!$D$17*(0.5-('Calculation Sheet'!$D$18/'Calculation Sheet'!$D$9)+(0.5*(('Calculation Sheet'!$D$18^2)/('Calculation Sheet'!$D$9^2))))),2)</f>
        <v>1.84</v>
      </c>
      <c r="F853" s="34">
        <f>ROUNDUP(('Calculation Sheet'!$D$19*(LN('Calculation Sheet'!$D$9/'Calculation Sheet'!$D$20)-1+('Calculation Sheet'!$D$20/'Calculation Sheet'!$D$9))),2)</f>
        <v>3.53</v>
      </c>
      <c r="G853" s="36">
        <f>C853+IF(AND('Calculation Sheet'!$D$13="NO",OR('Calculation Sheet'!$D$14="Constant Resistance", 'Calculation Sheet'!$D$14="Constant Resistance + Current",'Calculation Sheet'!$D$14="Constant Resistance + Power", 'Calculation Sheet'!$D$14="Constant Resistance + Current + Power")),D853,0)+IF(AND('Calculation Sheet'!$D$13="NO",OR('Calculation Sheet'!$D$14="Constant Current", 'Calculation Sheet'!$D$14="Constant Resistance + Current",'Calculation Sheet'!$D$14="Constant Current + Power", 'Calculation Sheet'!$D$14="Constant Resistance + Current + Power")),E853,0)+IF(AND('Calculation Sheet'!$D$13="NO",OR('Calculation Sheet'!$D$14="Constant Power", 'Calculation Sheet'!$D$14="Constant Resistance + Power",'Calculation Sheet'!$D$14="Constant Current + Power", 'Calculation Sheet'!$D$14="Constant Resistance + Current + Power")),F853,0)</f>
        <v>9.67</v>
      </c>
      <c r="H853" s="34">
        <f>ROUND((12*'Calculation Sheet'!$D$24/(SQRT('SOA Verification'!B853*10^-3))),2)</f>
        <v>39.979999999999997</v>
      </c>
      <c r="I853" s="34">
        <f t="shared" si="26"/>
        <v>90.099999999999696</v>
      </c>
      <c r="K853" s="34">
        <f t="shared" si="27"/>
        <v>90.099999999999696</v>
      </c>
    </row>
    <row r="854" spans="2:11" x14ac:dyDescent="0.25">
      <c r="B854" s="34">
        <v>90.199999999999704</v>
      </c>
      <c r="C854" s="35">
        <f>ROUNDUP(('Calculation Sheet'!$D$9)^2*('Calculation Sheet'!$D$10*10^-6)/(2*10^-3*B854),2)</f>
        <v>9.66</v>
      </c>
      <c r="D85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54" s="34">
        <f>ROUNDUP(('Calculation Sheet'!$D$9*'Calculation Sheet'!$D$17*(0.5-('Calculation Sheet'!$D$18/'Calculation Sheet'!$D$9)+(0.5*(('Calculation Sheet'!$D$18^2)/('Calculation Sheet'!$D$9^2))))),2)</f>
        <v>1.84</v>
      </c>
      <c r="F854" s="34">
        <f>ROUNDUP(('Calculation Sheet'!$D$19*(LN('Calculation Sheet'!$D$9/'Calculation Sheet'!$D$20)-1+('Calculation Sheet'!$D$20/'Calculation Sheet'!$D$9))),2)</f>
        <v>3.53</v>
      </c>
      <c r="G854" s="36">
        <f>C854+IF(AND('Calculation Sheet'!$D$13="NO",OR('Calculation Sheet'!$D$14="Constant Resistance", 'Calculation Sheet'!$D$14="Constant Resistance + Current",'Calculation Sheet'!$D$14="Constant Resistance + Power", 'Calculation Sheet'!$D$14="Constant Resistance + Current + Power")),D854,0)+IF(AND('Calculation Sheet'!$D$13="NO",OR('Calculation Sheet'!$D$14="Constant Current", 'Calculation Sheet'!$D$14="Constant Resistance + Current",'Calculation Sheet'!$D$14="Constant Current + Power", 'Calculation Sheet'!$D$14="Constant Resistance + Current + Power")),E854,0)+IF(AND('Calculation Sheet'!$D$13="NO",OR('Calculation Sheet'!$D$14="Constant Power", 'Calculation Sheet'!$D$14="Constant Resistance + Power",'Calculation Sheet'!$D$14="Constant Current + Power", 'Calculation Sheet'!$D$14="Constant Resistance + Current + Power")),F854,0)</f>
        <v>9.66</v>
      </c>
      <c r="H854" s="34">
        <f>ROUND((12*'Calculation Sheet'!$D$24/(SQRT('SOA Verification'!B854*10^-3))),2)</f>
        <v>39.96</v>
      </c>
      <c r="I854" s="34">
        <f t="shared" si="26"/>
        <v>90.199999999999704</v>
      </c>
      <c r="K854" s="34">
        <f t="shared" si="27"/>
        <v>90.199999999999704</v>
      </c>
    </row>
    <row r="855" spans="2:11" x14ac:dyDescent="0.25">
      <c r="B855" s="34">
        <v>90.299999999999699</v>
      </c>
      <c r="C855" s="35">
        <f>ROUNDUP(('Calculation Sheet'!$D$9)^2*('Calculation Sheet'!$D$10*10^-6)/(2*10^-3*B855),2)</f>
        <v>9.65</v>
      </c>
      <c r="D85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55" s="34">
        <f>ROUNDUP(('Calculation Sheet'!$D$9*'Calculation Sheet'!$D$17*(0.5-('Calculation Sheet'!$D$18/'Calculation Sheet'!$D$9)+(0.5*(('Calculation Sheet'!$D$18^2)/('Calculation Sheet'!$D$9^2))))),2)</f>
        <v>1.84</v>
      </c>
      <c r="F855" s="34">
        <f>ROUNDUP(('Calculation Sheet'!$D$19*(LN('Calculation Sheet'!$D$9/'Calculation Sheet'!$D$20)-1+('Calculation Sheet'!$D$20/'Calculation Sheet'!$D$9))),2)</f>
        <v>3.53</v>
      </c>
      <c r="G855" s="36">
        <f>C855+IF(AND('Calculation Sheet'!$D$13="NO",OR('Calculation Sheet'!$D$14="Constant Resistance", 'Calculation Sheet'!$D$14="Constant Resistance + Current",'Calculation Sheet'!$D$14="Constant Resistance + Power", 'Calculation Sheet'!$D$14="Constant Resistance + Current + Power")),D855,0)+IF(AND('Calculation Sheet'!$D$13="NO",OR('Calculation Sheet'!$D$14="Constant Current", 'Calculation Sheet'!$D$14="Constant Resistance + Current",'Calculation Sheet'!$D$14="Constant Current + Power", 'Calculation Sheet'!$D$14="Constant Resistance + Current + Power")),E855,0)+IF(AND('Calculation Sheet'!$D$13="NO",OR('Calculation Sheet'!$D$14="Constant Power", 'Calculation Sheet'!$D$14="Constant Resistance + Power",'Calculation Sheet'!$D$14="Constant Current + Power", 'Calculation Sheet'!$D$14="Constant Resistance + Current + Power")),F855,0)</f>
        <v>9.65</v>
      </c>
      <c r="H855" s="34">
        <f>ROUND((12*'Calculation Sheet'!$D$24/(SQRT('SOA Verification'!B855*10^-3))),2)</f>
        <v>39.93</v>
      </c>
      <c r="I855" s="34">
        <f t="shared" si="26"/>
        <v>90.299999999999699</v>
      </c>
      <c r="K855" s="34">
        <f t="shared" si="27"/>
        <v>90.299999999999699</v>
      </c>
    </row>
    <row r="856" spans="2:11" x14ac:dyDescent="0.25">
      <c r="B856" s="34">
        <v>90.399999999999693</v>
      </c>
      <c r="C856" s="35">
        <f>ROUNDUP(('Calculation Sheet'!$D$9)^2*('Calculation Sheet'!$D$10*10^-6)/(2*10^-3*B856),2)</f>
        <v>9.64</v>
      </c>
      <c r="D85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56" s="34">
        <f>ROUNDUP(('Calculation Sheet'!$D$9*'Calculation Sheet'!$D$17*(0.5-('Calculation Sheet'!$D$18/'Calculation Sheet'!$D$9)+(0.5*(('Calculation Sheet'!$D$18^2)/('Calculation Sheet'!$D$9^2))))),2)</f>
        <v>1.84</v>
      </c>
      <c r="F856" s="34">
        <f>ROUNDUP(('Calculation Sheet'!$D$19*(LN('Calculation Sheet'!$D$9/'Calculation Sheet'!$D$20)-1+('Calculation Sheet'!$D$20/'Calculation Sheet'!$D$9))),2)</f>
        <v>3.53</v>
      </c>
      <c r="G856" s="36">
        <f>C856+IF(AND('Calculation Sheet'!$D$13="NO",OR('Calculation Sheet'!$D$14="Constant Resistance", 'Calculation Sheet'!$D$14="Constant Resistance + Current",'Calculation Sheet'!$D$14="Constant Resistance + Power", 'Calculation Sheet'!$D$14="Constant Resistance + Current + Power")),D856,0)+IF(AND('Calculation Sheet'!$D$13="NO",OR('Calculation Sheet'!$D$14="Constant Current", 'Calculation Sheet'!$D$14="Constant Resistance + Current",'Calculation Sheet'!$D$14="Constant Current + Power", 'Calculation Sheet'!$D$14="Constant Resistance + Current + Power")),E856,0)+IF(AND('Calculation Sheet'!$D$13="NO",OR('Calculation Sheet'!$D$14="Constant Power", 'Calculation Sheet'!$D$14="Constant Resistance + Power",'Calculation Sheet'!$D$14="Constant Current + Power", 'Calculation Sheet'!$D$14="Constant Resistance + Current + Power")),F856,0)</f>
        <v>9.64</v>
      </c>
      <c r="H856" s="34">
        <f>ROUND((12*'Calculation Sheet'!$D$24/(SQRT('SOA Verification'!B856*10^-3))),2)</f>
        <v>39.909999999999997</v>
      </c>
      <c r="I856" s="34">
        <f t="shared" si="26"/>
        <v>90.399999999999693</v>
      </c>
      <c r="K856" s="34">
        <f t="shared" si="27"/>
        <v>90.399999999999693</v>
      </c>
    </row>
    <row r="857" spans="2:11" x14ac:dyDescent="0.25">
      <c r="B857" s="34">
        <v>90.499999999999702</v>
      </c>
      <c r="C857" s="35">
        <f>ROUNDUP(('Calculation Sheet'!$D$9)^2*('Calculation Sheet'!$D$10*10^-6)/(2*10^-3*B857),2)</f>
        <v>9.629999999999999</v>
      </c>
      <c r="D85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57" s="34">
        <f>ROUNDUP(('Calculation Sheet'!$D$9*'Calculation Sheet'!$D$17*(0.5-('Calculation Sheet'!$D$18/'Calculation Sheet'!$D$9)+(0.5*(('Calculation Sheet'!$D$18^2)/('Calculation Sheet'!$D$9^2))))),2)</f>
        <v>1.84</v>
      </c>
      <c r="F857" s="34">
        <f>ROUNDUP(('Calculation Sheet'!$D$19*(LN('Calculation Sheet'!$D$9/'Calculation Sheet'!$D$20)-1+('Calculation Sheet'!$D$20/'Calculation Sheet'!$D$9))),2)</f>
        <v>3.53</v>
      </c>
      <c r="G857" s="36">
        <f>C857+IF(AND('Calculation Sheet'!$D$13="NO",OR('Calculation Sheet'!$D$14="Constant Resistance", 'Calculation Sheet'!$D$14="Constant Resistance + Current",'Calculation Sheet'!$D$14="Constant Resistance + Power", 'Calculation Sheet'!$D$14="Constant Resistance + Current + Power")),D857,0)+IF(AND('Calculation Sheet'!$D$13="NO",OR('Calculation Sheet'!$D$14="Constant Current", 'Calculation Sheet'!$D$14="Constant Resistance + Current",'Calculation Sheet'!$D$14="Constant Current + Power", 'Calculation Sheet'!$D$14="Constant Resistance + Current + Power")),E857,0)+IF(AND('Calculation Sheet'!$D$13="NO",OR('Calculation Sheet'!$D$14="Constant Power", 'Calculation Sheet'!$D$14="Constant Resistance + Power",'Calculation Sheet'!$D$14="Constant Current + Power", 'Calculation Sheet'!$D$14="Constant Resistance + Current + Power")),F857,0)</f>
        <v>9.629999999999999</v>
      </c>
      <c r="H857" s="34">
        <f>ROUND((12*'Calculation Sheet'!$D$24/(SQRT('SOA Verification'!B857*10^-3))),2)</f>
        <v>39.89</v>
      </c>
      <c r="I857" s="34">
        <f t="shared" si="26"/>
        <v>90.499999999999702</v>
      </c>
      <c r="K857" s="34">
        <f t="shared" si="27"/>
        <v>90.499999999999702</v>
      </c>
    </row>
    <row r="858" spans="2:11" x14ac:dyDescent="0.25">
      <c r="B858" s="34">
        <v>90.599999999999696</v>
      </c>
      <c r="C858" s="35">
        <f>ROUNDUP(('Calculation Sheet'!$D$9)^2*('Calculation Sheet'!$D$10*10^-6)/(2*10^-3*B858),2)</f>
        <v>9.6199999999999992</v>
      </c>
      <c r="D85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58" s="34">
        <f>ROUNDUP(('Calculation Sheet'!$D$9*'Calculation Sheet'!$D$17*(0.5-('Calculation Sheet'!$D$18/'Calculation Sheet'!$D$9)+(0.5*(('Calculation Sheet'!$D$18^2)/('Calculation Sheet'!$D$9^2))))),2)</f>
        <v>1.84</v>
      </c>
      <c r="F858" s="34">
        <f>ROUNDUP(('Calculation Sheet'!$D$19*(LN('Calculation Sheet'!$D$9/'Calculation Sheet'!$D$20)-1+('Calculation Sheet'!$D$20/'Calculation Sheet'!$D$9))),2)</f>
        <v>3.53</v>
      </c>
      <c r="G858" s="36">
        <f>C858+IF(AND('Calculation Sheet'!$D$13="NO",OR('Calculation Sheet'!$D$14="Constant Resistance", 'Calculation Sheet'!$D$14="Constant Resistance + Current",'Calculation Sheet'!$D$14="Constant Resistance + Power", 'Calculation Sheet'!$D$14="Constant Resistance + Current + Power")),D858,0)+IF(AND('Calculation Sheet'!$D$13="NO",OR('Calculation Sheet'!$D$14="Constant Current", 'Calculation Sheet'!$D$14="Constant Resistance + Current",'Calculation Sheet'!$D$14="Constant Current + Power", 'Calculation Sheet'!$D$14="Constant Resistance + Current + Power")),E858,0)+IF(AND('Calculation Sheet'!$D$13="NO",OR('Calculation Sheet'!$D$14="Constant Power", 'Calculation Sheet'!$D$14="Constant Resistance + Power",'Calculation Sheet'!$D$14="Constant Current + Power", 'Calculation Sheet'!$D$14="Constant Resistance + Current + Power")),F858,0)</f>
        <v>9.6199999999999992</v>
      </c>
      <c r="H858" s="34">
        <f>ROUND((12*'Calculation Sheet'!$D$24/(SQRT('SOA Verification'!B858*10^-3))),2)</f>
        <v>39.869999999999997</v>
      </c>
      <c r="I858" s="34">
        <f t="shared" si="26"/>
        <v>90.599999999999696</v>
      </c>
      <c r="K858" s="34">
        <f t="shared" si="27"/>
        <v>90.599999999999696</v>
      </c>
    </row>
    <row r="859" spans="2:11" x14ac:dyDescent="0.25">
      <c r="B859" s="34">
        <v>90.699999999999704</v>
      </c>
      <c r="C859" s="35">
        <f>ROUNDUP(('Calculation Sheet'!$D$9)^2*('Calculation Sheet'!$D$10*10^-6)/(2*10^-3*B859),2)</f>
        <v>9.61</v>
      </c>
      <c r="D85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59" s="34">
        <f>ROUNDUP(('Calculation Sheet'!$D$9*'Calculation Sheet'!$D$17*(0.5-('Calculation Sheet'!$D$18/'Calculation Sheet'!$D$9)+(0.5*(('Calculation Sheet'!$D$18^2)/('Calculation Sheet'!$D$9^2))))),2)</f>
        <v>1.84</v>
      </c>
      <c r="F859" s="34">
        <f>ROUNDUP(('Calculation Sheet'!$D$19*(LN('Calculation Sheet'!$D$9/'Calculation Sheet'!$D$20)-1+('Calculation Sheet'!$D$20/'Calculation Sheet'!$D$9))),2)</f>
        <v>3.53</v>
      </c>
      <c r="G859" s="36">
        <f>C859+IF(AND('Calculation Sheet'!$D$13="NO",OR('Calculation Sheet'!$D$14="Constant Resistance", 'Calculation Sheet'!$D$14="Constant Resistance + Current",'Calculation Sheet'!$D$14="Constant Resistance + Power", 'Calculation Sheet'!$D$14="Constant Resistance + Current + Power")),D859,0)+IF(AND('Calculation Sheet'!$D$13="NO",OR('Calculation Sheet'!$D$14="Constant Current", 'Calculation Sheet'!$D$14="Constant Resistance + Current",'Calculation Sheet'!$D$14="Constant Current + Power", 'Calculation Sheet'!$D$14="Constant Resistance + Current + Power")),E859,0)+IF(AND('Calculation Sheet'!$D$13="NO",OR('Calculation Sheet'!$D$14="Constant Power", 'Calculation Sheet'!$D$14="Constant Resistance + Power",'Calculation Sheet'!$D$14="Constant Current + Power", 'Calculation Sheet'!$D$14="Constant Resistance + Current + Power")),F859,0)</f>
        <v>9.61</v>
      </c>
      <c r="H859" s="34">
        <f>ROUND((12*'Calculation Sheet'!$D$24/(SQRT('SOA Verification'!B859*10^-3))),2)</f>
        <v>39.85</v>
      </c>
      <c r="I859" s="34">
        <f t="shared" si="26"/>
        <v>90.699999999999704</v>
      </c>
      <c r="K859" s="34">
        <f t="shared" si="27"/>
        <v>90.699999999999704</v>
      </c>
    </row>
    <row r="860" spans="2:11" x14ac:dyDescent="0.25">
      <c r="B860" s="34">
        <v>90.799999999999699</v>
      </c>
      <c r="C860" s="35">
        <f>ROUNDUP(('Calculation Sheet'!$D$9)^2*('Calculation Sheet'!$D$10*10^-6)/(2*10^-3*B860),2)</f>
        <v>9.6</v>
      </c>
      <c r="D86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60" s="34">
        <f>ROUNDUP(('Calculation Sheet'!$D$9*'Calculation Sheet'!$D$17*(0.5-('Calculation Sheet'!$D$18/'Calculation Sheet'!$D$9)+(0.5*(('Calculation Sheet'!$D$18^2)/('Calculation Sheet'!$D$9^2))))),2)</f>
        <v>1.84</v>
      </c>
      <c r="F860" s="34">
        <f>ROUNDUP(('Calculation Sheet'!$D$19*(LN('Calculation Sheet'!$D$9/'Calculation Sheet'!$D$20)-1+('Calculation Sheet'!$D$20/'Calculation Sheet'!$D$9))),2)</f>
        <v>3.53</v>
      </c>
      <c r="G860" s="36">
        <f>C860+IF(AND('Calculation Sheet'!$D$13="NO",OR('Calculation Sheet'!$D$14="Constant Resistance", 'Calculation Sheet'!$D$14="Constant Resistance + Current",'Calculation Sheet'!$D$14="Constant Resistance + Power", 'Calculation Sheet'!$D$14="Constant Resistance + Current + Power")),D860,0)+IF(AND('Calculation Sheet'!$D$13="NO",OR('Calculation Sheet'!$D$14="Constant Current", 'Calculation Sheet'!$D$14="Constant Resistance + Current",'Calculation Sheet'!$D$14="Constant Current + Power", 'Calculation Sheet'!$D$14="Constant Resistance + Current + Power")),E860,0)+IF(AND('Calculation Sheet'!$D$13="NO",OR('Calculation Sheet'!$D$14="Constant Power", 'Calculation Sheet'!$D$14="Constant Resistance + Power",'Calculation Sheet'!$D$14="Constant Current + Power", 'Calculation Sheet'!$D$14="Constant Resistance + Current + Power")),F860,0)</f>
        <v>9.6</v>
      </c>
      <c r="H860" s="34">
        <f>ROUND((12*'Calculation Sheet'!$D$24/(SQRT('SOA Verification'!B860*10^-3))),2)</f>
        <v>39.82</v>
      </c>
      <c r="I860" s="34">
        <f t="shared" si="26"/>
        <v>90.799999999999699</v>
      </c>
      <c r="K860" s="34">
        <f t="shared" si="27"/>
        <v>90.799999999999699</v>
      </c>
    </row>
    <row r="861" spans="2:11" x14ac:dyDescent="0.25">
      <c r="B861" s="34">
        <v>90.899999999999693</v>
      </c>
      <c r="C861" s="35">
        <f>ROUNDUP(('Calculation Sheet'!$D$9)^2*('Calculation Sheet'!$D$10*10^-6)/(2*10^-3*B861),2)</f>
        <v>9.59</v>
      </c>
      <c r="D86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61" s="34">
        <f>ROUNDUP(('Calculation Sheet'!$D$9*'Calculation Sheet'!$D$17*(0.5-('Calculation Sheet'!$D$18/'Calculation Sheet'!$D$9)+(0.5*(('Calculation Sheet'!$D$18^2)/('Calculation Sheet'!$D$9^2))))),2)</f>
        <v>1.84</v>
      </c>
      <c r="F861" s="34">
        <f>ROUNDUP(('Calculation Sheet'!$D$19*(LN('Calculation Sheet'!$D$9/'Calculation Sheet'!$D$20)-1+('Calculation Sheet'!$D$20/'Calculation Sheet'!$D$9))),2)</f>
        <v>3.53</v>
      </c>
      <c r="G861" s="36">
        <f>C861+IF(AND('Calculation Sheet'!$D$13="NO",OR('Calculation Sheet'!$D$14="Constant Resistance", 'Calculation Sheet'!$D$14="Constant Resistance + Current",'Calculation Sheet'!$D$14="Constant Resistance + Power", 'Calculation Sheet'!$D$14="Constant Resistance + Current + Power")),D861,0)+IF(AND('Calculation Sheet'!$D$13="NO",OR('Calculation Sheet'!$D$14="Constant Current", 'Calculation Sheet'!$D$14="Constant Resistance + Current",'Calculation Sheet'!$D$14="Constant Current + Power", 'Calculation Sheet'!$D$14="Constant Resistance + Current + Power")),E861,0)+IF(AND('Calculation Sheet'!$D$13="NO",OR('Calculation Sheet'!$D$14="Constant Power", 'Calculation Sheet'!$D$14="Constant Resistance + Power",'Calculation Sheet'!$D$14="Constant Current + Power", 'Calculation Sheet'!$D$14="Constant Resistance + Current + Power")),F861,0)</f>
        <v>9.59</v>
      </c>
      <c r="H861" s="34">
        <f>ROUND((12*'Calculation Sheet'!$D$24/(SQRT('SOA Verification'!B861*10^-3))),2)</f>
        <v>39.799999999999997</v>
      </c>
      <c r="I861" s="34">
        <f t="shared" si="26"/>
        <v>90.899999999999693</v>
      </c>
      <c r="K861" s="34">
        <f t="shared" si="27"/>
        <v>90.899999999999693</v>
      </c>
    </row>
    <row r="862" spans="2:11" x14ac:dyDescent="0.25">
      <c r="B862" s="34">
        <v>90.999999999999702</v>
      </c>
      <c r="C862" s="35">
        <f>ROUNDUP(('Calculation Sheet'!$D$9)^2*('Calculation Sheet'!$D$10*10^-6)/(2*10^-3*B862),2)</f>
        <v>9.58</v>
      </c>
      <c r="D86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62" s="34">
        <f>ROUNDUP(('Calculation Sheet'!$D$9*'Calculation Sheet'!$D$17*(0.5-('Calculation Sheet'!$D$18/'Calculation Sheet'!$D$9)+(0.5*(('Calculation Sheet'!$D$18^2)/('Calculation Sheet'!$D$9^2))))),2)</f>
        <v>1.84</v>
      </c>
      <c r="F862" s="34">
        <f>ROUNDUP(('Calculation Sheet'!$D$19*(LN('Calculation Sheet'!$D$9/'Calculation Sheet'!$D$20)-1+('Calculation Sheet'!$D$20/'Calculation Sheet'!$D$9))),2)</f>
        <v>3.53</v>
      </c>
      <c r="G862" s="36">
        <f>C862+IF(AND('Calculation Sheet'!$D$13="NO",OR('Calculation Sheet'!$D$14="Constant Resistance", 'Calculation Sheet'!$D$14="Constant Resistance + Current",'Calculation Sheet'!$D$14="Constant Resistance + Power", 'Calculation Sheet'!$D$14="Constant Resistance + Current + Power")),D862,0)+IF(AND('Calculation Sheet'!$D$13="NO",OR('Calculation Sheet'!$D$14="Constant Current", 'Calculation Sheet'!$D$14="Constant Resistance + Current",'Calculation Sheet'!$D$14="Constant Current + Power", 'Calculation Sheet'!$D$14="Constant Resistance + Current + Power")),E862,0)+IF(AND('Calculation Sheet'!$D$13="NO",OR('Calculation Sheet'!$D$14="Constant Power", 'Calculation Sheet'!$D$14="Constant Resistance + Power",'Calculation Sheet'!$D$14="Constant Current + Power", 'Calculation Sheet'!$D$14="Constant Resistance + Current + Power")),F862,0)</f>
        <v>9.58</v>
      </c>
      <c r="H862" s="34">
        <f>ROUND((12*'Calculation Sheet'!$D$24/(SQRT('SOA Verification'!B862*10^-3))),2)</f>
        <v>39.78</v>
      </c>
      <c r="I862" s="34">
        <f t="shared" si="26"/>
        <v>90.999999999999702</v>
      </c>
      <c r="K862" s="34">
        <f t="shared" si="27"/>
        <v>90.999999999999702</v>
      </c>
    </row>
    <row r="863" spans="2:11" x14ac:dyDescent="0.25">
      <c r="B863" s="34">
        <v>91.099999999999696</v>
      </c>
      <c r="C863" s="35">
        <f>ROUNDUP(('Calculation Sheet'!$D$9)^2*('Calculation Sheet'!$D$10*10^-6)/(2*10^-3*B863),2)</f>
        <v>9.57</v>
      </c>
      <c r="D86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63" s="34">
        <f>ROUNDUP(('Calculation Sheet'!$D$9*'Calculation Sheet'!$D$17*(0.5-('Calculation Sheet'!$D$18/'Calculation Sheet'!$D$9)+(0.5*(('Calculation Sheet'!$D$18^2)/('Calculation Sheet'!$D$9^2))))),2)</f>
        <v>1.84</v>
      </c>
      <c r="F863" s="34">
        <f>ROUNDUP(('Calculation Sheet'!$D$19*(LN('Calculation Sheet'!$D$9/'Calculation Sheet'!$D$20)-1+('Calculation Sheet'!$D$20/'Calculation Sheet'!$D$9))),2)</f>
        <v>3.53</v>
      </c>
      <c r="G863" s="36">
        <f>C863+IF(AND('Calculation Sheet'!$D$13="NO",OR('Calculation Sheet'!$D$14="Constant Resistance", 'Calculation Sheet'!$D$14="Constant Resistance + Current",'Calculation Sheet'!$D$14="Constant Resistance + Power", 'Calculation Sheet'!$D$14="Constant Resistance + Current + Power")),D863,0)+IF(AND('Calculation Sheet'!$D$13="NO",OR('Calculation Sheet'!$D$14="Constant Current", 'Calculation Sheet'!$D$14="Constant Resistance + Current",'Calculation Sheet'!$D$14="Constant Current + Power", 'Calculation Sheet'!$D$14="Constant Resistance + Current + Power")),E863,0)+IF(AND('Calculation Sheet'!$D$13="NO",OR('Calculation Sheet'!$D$14="Constant Power", 'Calculation Sheet'!$D$14="Constant Resistance + Power",'Calculation Sheet'!$D$14="Constant Current + Power", 'Calculation Sheet'!$D$14="Constant Resistance + Current + Power")),F863,0)</f>
        <v>9.57</v>
      </c>
      <c r="H863" s="34">
        <f>ROUND((12*'Calculation Sheet'!$D$24/(SQRT('SOA Verification'!B863*10^-3))),2)</f>
        <v>39.76</v>
      </c>
      <c r="I863" s="34">
        <f t="shared" si="26"/>
        <v>91.099999999999696</v>
      </c>
      <c r="K863" s="34">
        <f t="shared" si="27"/>
        <v>91.099999999999696</v>
      </c>
    </row>
    <row r="864" spans="2:11" x14ac:dyDescent="0.25">
      <c r="B864" s="34">
        <v>91.199999999999704</v>
      </c>
      <c r="C864" s="35">
        <f>ROUNDUP(('Calculation Sheet'!$D$9)^2*('Calculation Sheet'!$D$10*10^-6)/(2*10^-3*B864),2)</f>
        <v>9.56</v>
      </c>
      <c r="D86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64" s="34">
        <f>ROUNDUP(('Calculation Sheet'!$D$9*'Calculation Sheet'!$D$17*(0.5-('Calculation Sheet'!$D$18/'Calculation Sheet'!$D$9)+(0.5*(('Calculation Sheet'!$D$18^2)/('Calculation Sheet'!$D$9^2))))),2)</f>
        <v>1.84</v>
      </c>
      <c r="F864" s="34">
        <f>ROUNDUP(('Calculation Sheet'!$D$19*(LN('Calculation Sheet'!$D$9/'Calculation Sheet'!$D$20)-1+('Calculation Sheet'!$D$20/'Calculation Sheet'!$D$9))),2)</f>
        <v>3.53</v>
      </c>
      <c r="G864" s="36">
        <f>C864+IF(AND('Calculation Sheet'!$D$13="NO",OR('Calculation Sheet'!$D$14="Constant Resistance", 'Calculation Sheet'!$D$14="Constant Resistance + Current",'Calculation Sheet'!$D$14="Constant Resistance + Power", 'Calculation Sheet'!$D$14="Constant Resistance + Current + Power")),D864,0)+IF(AND('Calculation Sheet'!$D$13="NO",OR('Calculation Sheet'!$D$14="Constant Current", 'Calculation Sheet'!$D$14="Constant Resistance + Current",'Calculation Sheet'!$D$14="Constant Current + Power", 'Calculation Sheet'!$D$14="Constant Resistance + Current + Power")),E864,0)+IF(AND('Calculation Sheet'!$D$13="NO",OR('Calculation Sheet'!$D$14="Constant Power", 'Calculation Sheet'!$D$14="Constant Resistance + Power",'Calculation Sheet'!$D$14="Constant Current + Power", 'Calculation Sheet'!$D$14="Constant Resistance + Current + Power")),F864,0)</f>
        <v>9.56</v>
      </c>
      <c r="H864" s="34">
        <f>ROUND((12*'Calculation Sheet'!$D$24/(SQRT('SOA Verification'!B864*10^-3))),2)</f>
        <v>39.74</v>
      </c>
      <c r="I864" s="34">
        <f t="shared" si="26"/>
        <v>91.199999999999704</v>
      </c>
      <c r="K864" s="34">
        <f t="shared" si="27"/>
        <v>91.199999999999704</v>
      </c>
    </row>
    <row r="865" spans="2:11" x14ac:dyDescent="0.25">
      <c r="B865" s="34">
        <v>91.299999999999699</v>
      </c>
      <c r="C865" s="35">
        <f>ROUNDUP(('Calculation Sheet'!$D$9)^2*('Calculation Sheet'!$D$10*10^-6)/(2*10^-3*B865),2)</f>
        <v>9.5499999999999989</v>
      </c>
      <c r="D86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65" s="34">
        <f>ROUNDUP(('Calculation Sheet'!$D$9*'Calculation Sheet'!$D$17*(0.5-('Calculation Sheet'!$D$18/'Calculation Sheet'!$D$9)+(0.5*(('Calculation Sheet'!$D$18^2)/('Calculation Sheet'!$D$9^2))))),2)</f>
        <v>1.84</v>
      </c>
      <c r="F865" s="34">
        <f>ROUNDUP(('Calculation Sheet'!$D$19*(LN('Calculation Sheet'!$D$9/'Calculation Sheet'!$D$20)-1+('Calculation Sheet'!$D$20/'Calculation Sheet'!$D$9))),2)</f>
        <v>3.53</v>
      </c>
      <c r="G865" s="36">
        <f>C865+IF(AND('Calculation Sheet'!$D$13="NO",OR('Calculation Sheet'!$D$14="Constant Resistance", 'Calculation Sheet'!$D$14="Constant Resistance + Current",'Calculation Sheet'!$D$14="Constant Resistance + Power", 'Calculation Sheet'!$D$14="Constant Resistance + Current + Power")),D865,0)+IF(AND('Calculation Sheet'!$D$13="NO",OR('Calculation Sheet'!$D$14="Constant Current", 'Calculation Sheet'!$D$14="Constant Resistance + Current",'Calculation Sheet'!$D$14="Constant Current + Power", 'Calculation Sheet'!$D$14="Constant Resistance + Current + Power")),E865,0)+IF(AND('Calculation Sheet'!$D$13="NO",OR('Calculation Sheet'!$D$14="Constant Power", 'Calculation Sheet'!$D$14="Constant Resistance + Power",'Calculation Sheet'!$D$14="Constant Current + Power", 'Calculation Sheet'!$D$14="Constant Resistance + Current + Power")),F865,0)</f>
        <v>9.5499999999999989</v>
      </c>
      <c r="H865" s="34">
        <f>ROUND((12*'Calculation Sheet'!$D$24/(SQRT('SOA Verification'!B865*10^-3))),2)</f>
        <v>39.71</v>
      </c>
      <c r="I865" s="34">
        <f t="shared" si="26"/>
        <v>91.299999999999699</v>
      </c>
      <c r="K865" s="34">
        <f t="shared" si="27"/>
        <v>91.299999999999699</v>
      </c>
    </row>
    <row r="866" spans="2:11" x14ac:dyDescent="0.25">
      <c r="B866" s="34">
        <v>91.399999999999693</v>
      </c>
      <c r="C866" s="35">
        <f>ROUNDUP(('Calculation Sheet'!$D$9)^2*('Calculation Sheet'!$D$10*10^-6)/(2*10^-3*B866),2)</f>
        <v>9.5399999999999991</v>
      </c>
      <c r="D86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66" s="34">
        <f>ROUNDUP(('Calculation Sheet'!$D$9*'Calculation Sheet'!$D$17*(0.5-('Calculation Sheet'!$D$18/'Calculation Sheet'!$D$9)+(0.5*(('Calculation Sheet'!$D$18^2)/('Calculation Sheet'!$D$9^2))))),2)</f>
        <v>1.84</v>
      </c>
      <c r="F866" s="34">
        <f>ROUNDUP(('Calculation Sheet'!$D$19*(LN('Calculation Sheet'!$D$9/'Calculation Sheet'!$D$20)-1+('Calculation Sheet'!$D$20/'Calculation Sheet'!$D$9))),2)</f>
        <v>3.53</v>
      </c>
      <c r="G866" s="36">
        <f>C866+IF(AND('Calculation Sheet'!$D$13="NO",OR('Calculation Sheet'!$D$14="Constant Resistance", 'Calculation Sheet'!$D$14="Constant Resistance + Current",'Calculation Sheet'!$D$14="Constant Resistance + Power", 'Calculation Sheet'!$D$14="Constant Resistance + Current + Power")),D866,0)+IF(AND('Calculation Sheet'!$D$13="NO",OR('Calculation Sheet'!$D$14="Constant Current", 'Calculation Sheet'!$D$14="Constant Resistance + Current",'Calculation Sheet'!$D$14="Constant Current + Power", 'Calculation Sheet'!$D$14="Constant Resistance + Current + Power")),E866,0)+IF(AND('Calculation Sheet'!$D$13="NO",OR('Calculation Sheet'!$D$14="Constant Power", 'Calculation Sheet'!$D$14="Constant Resistance + Power",'Calculation Sheet'!$D$14="Constant Current + Power", 'Calculation Sheet'!$D$14="Constant Resistance + Current + Power")),F866,0)</f>
        <v>9.5399999999999991</v>
      </c>
      <c r="H866" s="34">
        <f>ROUND((12*'Calculation Sheet'!$D$24/(SQRT('SOA Verification'!B866*10^-3))),2)</f>
        <v>39.69</v>
      </c>
      <c r="I866" s="34">
        <f t="shared" si="26"/>
        <v>91.399999999999693</v>
      </c>
      <c r="K866" s="34">
        <f t="shared" si="27"/>
        <v>91.399999999999693</v>
      </c>
    </row>
    <row r="867" spans="2:11" x14ac:dyDescent="0.25">
      <c r="B867" s="34">
        <v>91.499999999999702</v>
      </c>
      <c r="C867" s="35">
        <f>ROUNDUP(('Calculation Sheet'!$D$9)^2*('Calculation Sheet'!$D$10*10^-6)/(2*10^-3*B867),2)</f>
        <v>9.5299999999999994</v>
      </c>
      <c r="D86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67" s="34">
        <f>ROUNDUP(('Calculation Sheet'!$D$9*'Calculation Sheet'!$D$17*(0.5-('Calculation Sheet'!$D$18/'Calculation Sheet'!$D$9)+(0.5*(('Calculation Sheet'!$D$18^2)/('Calculation Sheet'!$D$9^2))))),2)</f>
        <v>1.84</v>
      </c>
      <c r="F867" s="34">
        <f>ROUNDUP(('Calculation Sheet'!$D$19*(LN('Calculation Sheet'!$D$9/'Calculation Sheet'!$D$20)-1+('Calculation Sheet'!$D$20/'Calculation Sheet'!$D$9))),2)</f>
        <v>3.53</v>
      </c>
      <c r="G867" s="36">
        <f>C867+IF(AND('Calculation Sheet'!$D$13="NO",OR('Calculation Sheet'!$D$14="Constant Resistance", 'Calculation Sheet'!$D$14="Constant Resistance + Current",'Calculation Sheet'!$D$14="Constant Resistance + Power", 'Calculation Sheet'!$D$14="Constant Resistance + Current + Power")),D867,0)+IF(AND('Calculation Sheet'!$D$13="NO",OR('Calculation Sheet'!$D$14="Constant Current", 'Calculation Sheet'!$D$14="Constant Resistance + Current",'Calculation Sheet'!$D$14="Constant Current + Power", 'Calculation Sheet'!$D$14="Constant Resistance + Current + Power")),E867,0)+IF(AND('Calculation Sheet'!$D$13="NO",OR('Calculation Sheet'!$D$14="Constant Power", 'Calculation Sheet'!$D$14="Constant Resistance + Power",'Calculation Sheet'!$D$14="Constant Current + Power", 'Calculation Sheet'!$D$14="Constant Resistance + Current + Power")),F867,0)</f>
        <v>9.5299999999999994</v>
      </c>
      <c r="H867" s="34">
        <f>ROUND((12*'Calculation Sheet'!$D$24/(SQRT('SOA Verification'!B867*10^-3))),2)</f>
        <v>39.67</v>
      </c>
      <c r="I867" s="34">
        <f t="shared" si="26"/>
        <v>91.499999999999702</v>
      </c>
      <c r="K867" s="34">
        <f t="shared" si="27"/>
        <v>91.499999999999702</v>
      </c>
    </row>
    <row r="868" spans="2:11" x14ac:dyDescent="0.25">
      <c r="B868" s="34">
        <v>91.599999999999696</v>
      </c>
      <c r="C868" s="35">
        <f>ROUNDUP(('Calculation Sheet'!$D$9)^2*('Calculation Sheet'!$D$10*10^-6)/(2*10^-3*B868),2)</f>
        <v>9.52</v>
      </c>
      <c r="D86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68" s="34">
        <f>ROUNDUP(('Calculation Sheet'!$D$9*'Calculation Sheet'!$D$17*(0.5-('Calculation Sheet'!$D$18/'Calculation Sheet'!$D$9)+(0.5*(('Calculation Sheet'!$D$18^2)/('Calculation Sheet'!$D$9^2))))),2)</f>
        <v>1.84</v>
      </c>
      <c r="F868" s="34">
        <f>ROUNDUP(('Calculation Sheet'!$D$19*(LN('Calculation Sheet'!$D$9/'Calculation Sheet'!$D$20)-1+('Calculation Sheet'!$D$20/'Calculation Sheet'!$D$9))),2)</f>
        <v>3.53</v>
      </c>
      <c r="G868" s="36">
        <f>C868+IF(AND('Calculation Sheet'!$D$13="NO",OR('Calculation Sheet'!$D$14="Constant Resistance", 'Calculation Sheet'!$D$14="Constant Resistance + Current",'Calculation Sheet'!$D$14="Constant Resistance + Power", 'Calculation Sheet'!$D$14="Constant Resistance + Current + Power")),D868,0)+IF(AND('Calculation Sheet'!$D$13="NO",OR('Calculation Sheet'!$D$14="Constant Current", 'Calculation Sheet'!$D$14="Constant Resistance + Current",'Calculation Sheet'!$D$14="Constant Current + Power", 'Calculation Sheet'!$D$14="Constant Resistance + Current + Power")),E868,0)+IF(AND('Calculation Sheet'!$D$13="NO",OR('Calculation Sheet'!$D$14="Constant Power", 'Calculation Sheet'!$D$14="Constant Resistance + Power",'Calculation Sheet'!$D$14="Constant Current + Power", 'Calculation Sheet'!$D$14="Constant Resistance + Current + Power")),F868,0)</f>
        <v>9.52</v>
      </c>
      <c r="H868" s="34">
        <f>ROUND((12*'Calculation Sheet'!$D$24/(SQRT('SOA Verification'!B868*10^-3))),2)</f>
        <v>39.65</v>
      </c>
      <c r="I868" s="34">
        <f t="shared" si="26"/>
        <v>91.599999999999696</v>
      </c>
      <c r="K868" s="34">
        <f t="shared" si="27"/>
        <v>91.599999999999696</v>
      </c>
    </row>
    <row r="869" spans="2:11" x14ac:dyDescent="0.25">
      <c r="B869" s="34">
        <v>91.699999999999704</v>
      </c>
      <c r="C869" s="35">
        <f>ROUNDUP(('Calculation Sheet'!$D$9)^2*('Calculation Sheet'!$D$10*10^-6)/(2*10^-3*B869),2)</f>
        <v>9.51</v>
      </c>
      <c r="D86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69" s="34">
        <f>ROUNDUP(('Calculation Sheet'!$D$9*'Calculation Sheet'!$D$17*(0.5-('Calculation Sheet'!$D$18/'Calculation Sheet'!$D$9)+(0.5*(('Calculation Sheet'!$D$18^2)/('Calculation Sheet'!$D$9^2))))),2)</f>
        <v>1.84</v>
      </c>
      <c r="F869" s="34">
        <f>ROUNDUP(('Calculation Sheet'!$D$19*(LN('Calculation Sheet'!$D$9/'Calculation Sheet'!$D$20)-1+('Calculation Sheet'!$D$20/'Calculation Sheet'!$D$9))),2)</f>
        <v>3.53</v>
      </c>
      <c r="G869" s="36">
        <f>C869+IF(AND('Calculation Sheet'!$D$13="NO",OR('Calculation Sheet'!$D$14="Constant Resistance", 'Calculation Sheet'!$D$14="Constant Resistance + Current",'Calculation Sheet'!$D$14="Constant Resistance + Power", 'Calculation Sheet'!$D$14="Constant Resistance + Current + Power")),D869,0)+IF(AND('Calculation Sheet'!$D$13="NO",OR('Calculation Sheet'!$D$14="Constant Current", 'Calculation Sheet'!$D$14="Constant Resistance + Current",'Calculation Sheet'!$D$14="Constant Current + Power", 'Calculation Sheet'!$D$14="Constant Resistance + Current + Power")),E869,0)+IF(AND('Calculation Sheet'!$D$13="NO",OR('Calculation Sheet'!$D$14="Constant Power", 'Calculation Sheet'!$D$14="Constant Resistance + Power",'Calculation Sheet'!$D$14="Constant Current + Power", 'Calculation Sheet'!$D$14="Constant Resistance + Current + Power")),F869,0)</f>
        <v>9.51</v>
      </c>
      <c r="H869" s="34">
        <f>ROUND((12*'Calculation Sheet'!$D$24/(SQRT('SOA Verification'!B869*10^-3))),2)</f>
        <v>39.630000000000003</v>
      </c>
      <c r="I869" s="34">
        <f t="shared" si="26"/>
        <v>91.699999999999704</v>
      </c>
      <c r="K869" s="34">
        <f t="shared" si="27"/>
        <v>91.699999999999704</v>
      </c>
    </row>
    <row r="870" spans="2:11" x14ac:dyDescent="0.25">
      <c r="B870" s="34">
        <v>91.799999999999699</v>
      </c>
      <c r="C870" s="35">
        <f>ROUNDUP(('Calculation Sheet'!$D$9)^2*('Calculation Sheet'!$D$10*10^-6)/(2*10^-3*B870),2)</f>
        <v>9.5</v>
      </c>
      <c r="D87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70" s="34">
        <f>ROUNDUP(('Calculation Sheet'!$D$9*'Calculation Sheet'!$D$17*(0.5-('Calculation Sheet'!$D$18/'Calculation Sheet'!$D$9)+(0.5*(('Calculation Sheet'!$D$18^2)/('Calculation Sheet'!$D$9^2))))),2)</f>
        <v>1.84</v>
      </c>
      <c r="F870" s="34">
        <f>ROUNDUP(('Calculation Sheet'!$D$19*(LN('Calculation Sheet'!$D$9/'Calculation Sheet'!$D$20)-1+('Calculation Sheet'!$D$20/'Calculation Sheet'!$D$9))),2)</f>
        <v>3.53</v>
      </c>
      <c r="G870" s="36">
        <f>C870+IF(AND('Calculation Sheet'!$D$13="NO",OR('Calculation Sheet'!$D$14="Constant Resistance", 'Calculation Sheet'!$D$14="Constant Resistance + Current",'Calculation Sheet'!$D$14="Constant Resistance + Power", 'Calculation Sheet'!$D$14="Constant Resistance + Current + Power")),D870,0)+IF(AND('Calculation Sheet'!$D$13="NO",OR('Calculation Sheet'!$D$14="Constant Current", 'Calculation Sheet'!$D$14="Constant Resistance + Current",'Calculation Sheet'!$D$14="Constant Current + Power", 'Calculation Sheet'!$D$14="Constant Resistance + Current + Power")),E870,0)+IF(AND('Calculation Sheet'!$D$13="NO",OR('Calculation Sheet'!$D$14="Constant Power", 'Calculation Sheet'!$D$14="Constant Resistance + Power",'Calculation Sheet'!$D$14="Constant Current + Power", 'Calculation Sheet'!$D$14="Constant Resistance + Current + Power")),F870,0)</f>
        <v>9.5</v>
      </c>
      <c r="H870" s="34">
        <f>ROUND((12*'Calculation Sheet'!$D$24/(SQRT('SOA Verification'!B870*10^-3))),2)</f>
        <v>39.61</v>
      </c>
      <c r="I870" s="34">
        <f t="shared" si="26"/>
        <v>91.799999999999699</v>
      </c>
      <c r="K870" s="34">
        <f t="shared" si="27"/>
        <v>91.799999999999699</v>
      </c>
    </row>
    <row r="871" spans="2:11" x14ac:dyDescent="0.25">
      <c r="B871" s="34">
        <v>91.899999999999693</v>
      </c>
      <c r="C871" s="35">
        <f>ROUNDUP(('Calculation Sheet'!$D$9)^2*('Calculation Sheet'!$D$10*10^-6)/(2*10^-3*B871),2)</f>
        <v>9.48</v>
      </c>
      <c r="D87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71" s="34">
        <f>ROUNDUP(('Calculation Sheet'!$D$9*'Calculation Sheet'!$D$17*(0.5-('Calculation Sheet'!$D$18/'Calculation Sheet'!$D$9)+(0.5*(('Calculation Sheet'!$D$18^2)/('Calculation Sheet'!$D$9^2))))),2)</f>
        <v>1.84</v>
      </c>
      <c r="F871" s="34">
        <f>ROUNDUP(('Calculation Sheet'!$D$19*(LN('Calculation Sheet'!$D$9/'Calculation Sheet'!$D$20)-1+('Calculation Sheet'!$D$20/'Calculation Sheet'!$D$9))),2)</f>
        <v>3.53</v>
      </c>
      <c r="G871" s="36">
        <f>C871+IF(AND('Calculation Sheet'!$D$13="NO",OR('Calculation Sheet'!$D$14="Constant Resistance", 'Calculation Sheet'!$D$14="Constant Resistance + Current",'Calculation Sheet'!$D$14="Constant Resistance + Power", 'Calculation Sheet'!$D$14="Constant Resistance + Current + Power")),D871,0)+IF(AND('Calculation Sheet'!$D$13="NO",OR('Calculation Sheet'!$D$14="Constant Current", 'Calculation Sheet'!$D$14="Constant Resistance + Current",'Calculation Sheet'!$D$14="Constant Current + Power", 'Calculation Sheet'!$D$14="Constant Resistance + Current + Power")),E871,0)+IF(AND('Calculation Sheet'!$D$13="NO",OR('Calculation Sheet'!$D$14="Constant Power", 'Calculation Sheet'!$D$14="Constant Resistance + Power",'Calculation Sheet'!$D$14="Constant Current + Power", 'Calculation Sheet'!$D$14="Constant Resistance + Current + Power")),F871,0)</f>
        <v>9.48</v>
      </c>
      <c r="H871" s="34">
        <f>ROUND((12*'Calculation Sheet'!$D$24/(SQRT('SOA Verification'!B871*10^-3))),2)</f>
        <v>39.58</v>
      </c>
      <c r="I871" s="34">
        <f t="shared" si="26"/>
        <v>91.899999999999693</v>
      </c>
      <c r="K871" s="34">
        <f t="shared" si="27"/>
        <v>91.899999999999693</v>
      </c>
    </row>
    <row r="872" spans="2:11" x14ac:dyDescent="0.25">
      <c r="B872" s="34">
        <v>91.999999999999702</v>
      </c>
      <c r="C872" s="35">
        <f>ROUNDUP(('Calculation Sheet'!$D$9)^2*('Calculation Sheet'!$D$10*10^-6)/(2*10^-3*B872),2)</f>
        <v>9.4700000000000006</v>
      </c>
      <c r="D87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72" s="34">
        <f>ROUNDUP(('Calculation Sheet'!$D$9*'Calculation Sheet'!$D$17*(0.5-('Calculation Sheet'!$D$18/'Calculation Sheet'!$D$9)+(0.5*(('Calculation Sheet'!$D$18^2)/('Calculation Sheet'!$D$9^2))))),2)</f>
        <v>1.84</v>
      </c>
      <c r="F872" s="34">
        <f>ROUNDUP(('Calculation Sheet'!$D$19*(LN('Calculation Sheet'!$D$9/'Calculation Sheet'!$D$20)-1+('Calculation Sheet'!$D$20/'Calculation Sheet'!$D$9))),2)</f>
        <v>3.53</v>
      </c>
      <c r="G872" s="36">
        <f>C872+IF(AND('Calculation Sheet'!$D$13="NO",OR('Calculation Sheet'!$D$14="Constant Resistance", 'Calculation Sheet'!$D$14="Constant Resistance + Current",'Calculation Sheet'!$D$14="Constant Resistance + Power", 'Calculation Sheet'!$D$14="Constant Resistance + Current + Power")),D872,0)+IF(AND('Calculation Sheet'!$D$13="NO",OR('Calculation Sheet'!$D$14="Constant Current", 'Calculation Sheet'!$D$14="Constant Resistance + Current",'Calculation Sheet'!$D$14="Constant Current + Power", 'Calculation Sheet'!$D$14="Constant Resistance + Current + Power")),E872,0)+IF(AND('Calculation Sheet'!$D$13="NO",OR('Calculation Sheet'!$D$14="Constant Power", 'Calculation Sheet'!$D$14="Constant Resistance + Power",'Calculation Sheet'!$D$14="Constant Current + Power", 'Calculation Sheet'!$D$14="Constant Resistance + Current + Power")),F872,0)</f>
        <v>9.4700000000000006</v>
      </c>
      <c r="H872" s="34">
        <f>ROUND((12*'Calculation Sheet'!$D$24/(SQRT('SOA Verification'!B872*10^-3))),2)</f>
        <v>39.56</v>
      </c>
      <c r="I872" s="34">
        <f t="shared" si="26"/>
        <v>91.999999999999702</v>
      </c>
      <c r="K872" s="34">
        <f t="shared" si="27"/>
        <v>91.999999999999702</v>
      </c>
    </row>
    <row r="873" spans="2:11" x14ac:dyDescent="0.25">
      <c r="B873" s="34">
        <v>92.099999999999696</v>
      </c>
      <c r="C873" s="35">
        <f>ROUNDUP(('Calculation Sheet'!$D$9)^2*('Calculation Sheet'!$D$10*10^-6)/(2*10^-3*B873),2)</f>
        <v>9.4599999999999991</v>
      </c>
      <c r="D87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73" s="34">
        <f>ROUNDUP(('Calculation Sheet'!$D$9*'Calculation Sheet'!$D$17*(0.5-('Calculation Sheet'!$D$18/'Calculation Sheet'!$D$9)+(0.5*(('Calculation Sheet'!$D$18^2)/('Calculation Sheet'!$D$9^2))))),2)</f>
        <v>1.84</v>
      </c>
      <c r="F873" s="34">
        <f>ROUNDUP(('Calculation Sheet'!$D$19*(LN('Calculation Sheet'!$D$9/'Calculation Sheet'!$D$20)-1+('Calculation Sheet'!$D$20/'Calculation Sheet'!$D$9))),2)</f>
        <v>3.53</v>
      </c>
      <c r="G873" s="36">
        <f>C873+IF(AND('Calculation Sheet'!$D$13="NO",OR('Calculation Sheet'!$D$14="Constant Resistance", 'Calculation Sheet'!$D$14="Constant Resistance + Current",'Calculation Sheet'!$D$14="Constant Resistance + Power", 'Calculation Sheet'!$D$14="Constant Resistance + Current + Power")),D873,0)+IF(AND('Calculation Sheet'!$D$13="NO",OR('Calculation Sheet'!$D$14="Constant Current", 'Calculation Sheet'!$D$14="Constant Resistance + Current",'Calculation Sheet'!$D$14="Constant Current + Power", 'Calculation Sheet'!$D$14="Constant Resistance + Current + Power")),E873,0)+IF(AND('Calculation Sheet'!$D$13="NO",OR('Calculation Sheet'!$D$14="Constant Power", 'Calculation Sheet'!$D$14="Constant Resistance + Power",'Calculation Sheet'!$D$14="Constant Current + Power", 'Calculation Sheet'!$D$14="Constant Resistance + Current + Power")),F873,0)</f>
        <v>9.4599999999999991</v>
      </c>
      <c r="H873" s="34">
        <f>ROUND((12*'Calculation Sheet'!$D$24/(SQRT('SOA Verification'!B873*10^-3))),2)</f>
        <v>39.54</v>
      </c>
      <c r="I873" s="34">
        <f t="shared" si="26"/>
        <v>92.099999999999696</v>
      </c>
      <c r="K873" s="34">
        <f t="shared" si="27"/>
        <v>92.099999999999696</v>
      </c>
    </row>
    <row r="874" spans="2:11" x14ac:dyDescent="0.25">
      <c r="B874" s="34">
        <v>92.199999999999704</v>
      </c>
      <c r="C874" s="35">
        <f>ROUNDUP(('Calculation Sheet'!$D$9)^2*('Calculation Sheet'!$D$10*10^-6)/(2*10^-3*B874),2)</f>
        <v>9.4499999999999993</v>
      </c>
      <c r="D87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74" s="34">
        <f>ROUNDUP(('Calculation Sheet'!$D$9*'Calculation Sheet'!$D$17*(0.5-('Calculation Sheet'!$D$18/'Calculation Sheet'!$D$9)+(0.5*(('Calculation Sheet'!$D$18^2)/('Calculation Sheet'!$D$9^2))))),2)</f>
        <v>1.84</v>
      </c>
      <c r="F874" s="34">
        <f>ROUNDUP(('Calculation Sheet'!$D$19*(LN('Calculation Sheet'!$D$9/'Calculation Sheet'!$D$20)-1+('Calculation Sheet'!$D$20/'Calculation Sheet'!$D$9))),2)</f>
        <v>3.53</v>
      </c>
      <c r="G874" s="36">
        <f>C874+IF(AND('Calculation Sheet'!$D$13="NO",OR('Calculation Sheet'!$D$14="Constant Resistance", 'Calculation Sheet'!$D$14="Constant Resistance + Current",'Calculation Sheet'!$D$14="Constant Resistance + Power", 'Calculation Sheet'!$D$14="Constant Resistance + Current + Power")),D874,0)+IF(AND('Calculation Sheet'!$D$13="NO",OR('Calculation Sheet'!$D$14="Constant Current", 'Calculation Sheet'!$D$14="Constant Resistance + Current",'Calculation Sheet'!$D$14="Constant Current + Power", 'Calculation Sheet'!$D$14="Constant Resistance + Current + Power")),E874,0)+IF(AND('Calculation Sheet'!$D$13="NO",OR('Calculation Sheet'!$D$14="Constant Power", 'Calculation Sheet'!$D$14="Constant Resistance + Power",'Calculation Sheet'!$D$14="Constant Current + Power", 'Calculation Sheet'!$D$14="Constant Resistance + Current + Power")),F874,0)</f>
        <v>9.4499999999999993</v>
      </c>
      <c r="H874" s="34">
        <f>ROUND((12*'Calculation Sheet'!$D$24/(SQRT('SOA Verification'!B874*10^-3))),2)</f>
        <v>39.520000000000003</v>
      </c>
      <c r="I874" s="34">
        <f t="shared" si="26"/>
        <v>92.199999999999704</v>
      </c>
      <c r="K874" s="34">
        <f t="shared" si="27"/>
        <v>92.199999999999704</v>
      </c>
    </row>
    <row r="875" spans="2:11" x14ac:dyDescent="0.25">
      <c r="B875" s="34">
        <v>92.299999999999699</v>
      </c>
      <c r="C875" s="35">
        <f>ROUNDUP(('Calculation Sheet'!$D$9)^2*('Calculation Sheet'!$D$10*10^-6)/(2*10^-3*B875),2)</f>
        <v>9.44</v>
      </c>
      <c r="D87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75" s="34">
        <f>ROUNDUP(('Calculation Sheet'!$D$9*'Calculation Sheet'!$D$17*(0.5-('Calculation Sheet'!$D$18/'Calculation Sheet'!$D$9)+(0.5*(('Calculation Sheet'!$D$18^2)/('Calculation Sheet'!$D$9^2))))),2)</f>
        <v>1.84</v>
      </c>
      <c r="F875" s="34">
        <f>ROUNDUP(('Calculation Sheet'!$D$19*(LN('Calculation Sheet'!$D$9/'Calculation Sheet'!$D$20)-1+('Calculation Sheet'!$D$20/'Calculation Sheet'!$D$9))),2)</f>
        <v>3.53</v>
      </c>
      <c r="G875" s="36">
        <f>C875+IF(AND('Calculation Sheet'!$D$13="NO",OR('Calculation Sheet'!$D$14="Constant Resistance", 'Calculation Sheet'!$D$14="Constant Resistance + Current",'Calculation Sheet'!$D$14="Constant Resistance + Power", 'Calculation Sheet'!$D$14="Constant Resistance + Current + Power")),D875,0)+IF(AND('Calculation Sheet'!$D$13="NO",OR('Calculation Sheet'!$D$14="Constant Current", 'Calculation Sheet'!$D$14="Constant Resistance + Current",'Calculation Sheet'!$D$14="Constant Current + Power", 'Calculation Sheet'!$D$14="Constant Resistance + Current + Power")),E875,0)+IF(AND('Calculation Sheet'!$D$13="NO",OR('Calculation Sheet'!$D$14="Constant Power", 'Calculation Sheet'!$D$14="Constant Resistance + Power",'Calculation Sheet'!$D$14="Constant Current + Power", 'Calculation Sheet'!$D$14="Constant Resistance + Current + Power")),F875,0)</f>
        <v>9.44</v>
      </c>
      <c r="H875" s="34">
        <f>ROUND((12*'Calculation Sheet'!$D$24/(SQRT('SOA Verification'!B875*10^-3))),2)</f>
        <v>39.5</v>
      </c>
      <c r="I875" s="34">
        <f t="shared" si="26"/>
        <v>92.299999999999699</v>
      </c>
      <c r="K875" s="34">
        <f t="shared" si="27"/>
        <v>92.299999999999699</v>
      </c>
    </row>
    <row r="876" spans="2:11" x14ac:dyDescent="0.25">
      <c r="B876" s="34">
        <v>92.399999999999693</v>
      </c>
      <c r="C876" s="35">
        <f>ROUNDUP(('Calculation Sheet'!$D$9)^2*('Calculation Sheet'!$D$10*10^-6)/(2*10^-3*B876),2)</f>
        <v>9.43</v>
      </c>
      <c r="D87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76" s="34">
        <f>ROUNDUP(('Calculation Sheet'!$D$9*'Calculation Sheet'!$D$17*(0.5-('Calculation Sheet'!$D$18/'Calculation Sheet'!$D$9)+(0.5*(('Calculation Sheet'!$D$18^2)/('Calculation Sheet'!$D$9^2))))),2)</f>
        <v>1.84</v>
      </c>
      <c r="F876" s="34">
        <f>ROUNDUP(('Calculation Sheet'!$D$19*(LN('Calculation Sheet'!$D$9/'Calculation Sheet'!$D$20)-1+('Calculation Sheet'!$D$20/'Calculation Sheet'!$D$9))),2)</f>
        <v>3.53</v>
      </c>
      <c r="G876" s="36">
        <f>C876+IF(AND('Calculation Sheet'!$D$13="NO",OR('Calculation Sheet'!$D$14="Constant Resistance", 'Calculation Sheet'!$D$14="Constant Resistance + Current",'Calculation Sheet'!$D$14="Constant Resistance + Power", 'Calculation Sheet'!$D$14="Constant Resistance + Current + Power")),D876,0)+IF(AND('Calculation Sheet'!$D$13="NO",OR('Calculation Sheet'!$D$14="Constant Current", 'Calculation Sheet'!$D$14="Constant Resistance + Current",'Calculation Sheet'!$D$14="Constant Current + Power", 'Calculation Sheet'!$D$14="Constant Resistance + Current + Power")),E876,0)+IF(AND('Calculation Sheet'!$D$13="NO",OR('Calculation Sheet'!$D$14="Constant Power", 'Calculation Sheet'!$D$14="Constant Resistance + Power",'Calculation Sheet'!$D$14="Constant Current + Power", 'Calculation Sheet'!$D$14="Constant Resistance + Current + Power")),F876,0)</f>
        <v>9.43</v>
      </c>
      <c r="H876" s="34">
        <f>ROUND((12*'Calculation Sheet'!$D$24/(SQRT('SOA Verification'!B876*10^-3))),2)</f>
        <v>39.479999999999997</v>
      </c>
      <c r="I876" s="34">
        <f t="shared" si="26"/>
        <v>92.399999999999693</v>
      </c>
      <c r="K876" s="34">
        <f t="shared" si="27"/>
        <v>92.399999999999693</v>
      </c>
    </row>
    <row r="877" spans="2:11" x14ac:dyDescent="0.25">
      <c r="B877" s="34">
        <v>92.499999999999702</v>
      </c>
      <c r="C877" s="35">
        <f>ROUNDUP(('Calculation Sheet'!$D$9)^2*('Calculation Sheet'!$D$10*10^-6)/(2*10^-3*B877),2)</f>
        <v>9.42</v>
      </c>
      <c r="D87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77" s="34">
        <f>ROUNDUP(('Calculation Sheet'!$D$9*'Calculation Sheet'!$D$17*(0.5-('Calculation Sheet'!$D$18/'Calculation Sheet'!$D$9)+(0.5*(('Calculation Sheet'!$D$18^2)/('Calculation Sheet'!$D$9^2))))),2)</f>
        <v>1.84</v>
      </c>
      <c r="F877" s="34">
        <f>ROUNDUP(('Calculation Sheet'!$D$19*(LN('Calculation Sheet'!$D$9/'Calculation Sheet'!$D$20)-1+('Calculation Sheet'!$D$20/'Calculation Sheet'!$D$9))),2)</f>
        <v>3.53</v>
      </c>
      <c r="G877" s="36">
        <f>C877+IF(AND('Calculation Sheet'!$D$13="NO",OR('Calculation Sheet'!$D$14="Constant Resistance", 'Calculation Sheet'!$D$14="Constant Resistance + Current",'Calculation Sheet'!$D$14="Constant Resistance + Power", 'Calculation Sheet'!$D$14="Constant Resistance + Current + Power")),D877,0)+IF(AND('Calculation Sheet'!$D$13="NO",OR('Calculation Sheet'!$D$14="Constant Current", 'Calculation Sheet'!$D$14="Constant Resistance + Current",'Calculation Sheet'!$D$14="Constant Current + Power", 'Calculation Sheet'!$D$14="Constant Resistance + Current + Power")),E877,0)+IF(AND('Calculation Sheet'!$D$13="NO",OR('Calculation Sheet'!$D$14="Constant Power", 'Calculation Sheet'!$D$14="Constant Resistance + Power",'Calculation Sheet'!$D$14="Constant Current + Power", 'Calculation Sheet'!$D$14="Constant Resistance + Current + Power")),F877,0)</f>
        <v>9.42</v>
      </c>
      <c r="H877" s="34">
        <f>ROUND((12*'Calculation Sheet'!$D$24/(SQRT('SOA Verification'!B877*10^-3))),2)</f>
        <v>39.46</v>
      </c>
      <c r="I877" s="34">
        <f t="shared" si="26"/>
        <v>92.499999999999702</v>
      </c>
      <c r="K877" s="34">
        <f t="shared" si="27"/>
        <v>92.499999999999702</v>
      </c>
    </row>
    <row r="878" spans="2:11" x14ac:dyDescent="0.25">
      <c r="B878" s="34">
        <v>92.599999999999696</v>
      </c>
      <c r="C878" s="35">
        <f>ROUNDUP(('Calculation Sheet'!$D$9)^2*('Calculation Sheet'!$D$10*10^-6)/(2*10^-3*B878),2)</f>
        <v>9.41</v>
      </c>
      <c r="D87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78" s="34">
        <f>ROUNDUP(('Calculation Sheet'!$D$9*'Calculation Sheet'!$D$17*(0.5-('Calculation Sheet'!$D$18/'Calculation Sheet'!$D$9)+(0.5*(('Calculation Sheet'!$D$18^2)/('Calculation Sheet'!$D$9^2))))),2)</f>
        <v>1.84</v>
      </c>
      <c r="F878" s="34">
        <f>ROUNDUP(('Calculation Sheet'!$D$19*(LN('Calculation Sheet'!$D$9/'Calculation Sheet'!$D$20)-1+('Calculation Sheet'!$D$20/'Calculation Sheet'!$D$9))),2)</f>
        <v>3.53</v>
      </c>
      <c r="G878" s="36">
        <f>C878+IF(AND('Calculation Sheet'!$D$13="NO",OR('Calculation Sheet'!$D$14="Constant Resistance", 'Calculation Sheet'!$D$14="Constant Resistance + Current",'Calculation Sheet'!$D$14="Constant Resistance + Power", 'Calculation Sheet'!$D$14="Constant Resistance + Current + Power")),D878,0)+IF(AND('Calculation Sheet'!$D$13="NO",OR('Calculation Sheet'!$D$14="Constant Current", 'Calculation Sheet'!$D$14="Constant Resistance + Current",'Calculation Sheet'!$D$14="Constant Current + Power", 'Calculation Sheet'!$D$14="Constant Resistance + Current + Power")),E878,0)+IF(AND('Calculation Sheet'!$D$13="NO",OR('Calculation Sheet'!$D$14="Constant Power", 'Calculation Sheet'!$D$14="Constant Resistance + Power",'Calculation Sheet'!$D$14="Constant Current + Power", 'Calculation Sheet'!$D$14="Constant Resistance + Current + Power")),F878,0)</f>
        <v>9.41</v>
      </c>
      <c r="H878" s="34">
        <f>ROUND((12*'Calculation Sheet'!$D$24/(SQRT('SOA Verification'!B878*10^-3))),2)</f>
        <v>39.43</v>
      </c>
      <c r="I878" s="34">
        <f t="shared" si="26"/>
        <v>92.599999999999696</v>
      </c>
      <c r="K878" s="34">
        <f t="shared" si="27"/>
        <v>92.599999999999696</v>
      </c>
    </row>
    <row r="879" spans="2:11" x14ac:dyDescent="0.25">
      <c r="B879" s="34">
        <v>92.699999999999704</v>
      </c>
      <c r="C879" s="35">
        <f>ROUNDUP(('Calculation Sheet'!$D$9)^2*('Calculation Sheet'!$D$10*10^-6)/(2*10^-3*B879),2)</f>
        <v>9.4</v>
      </c>
      <c r="D87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79" s="34">
        <f>ROUNDUP(('Calculation Sheet'!$D$9*'Calculation Sheet'!$D$17*(0.5-('Calculation Sheet'!$D$18/'Calculation Sheet'!$D$9)+(0.5*(('Calculation Sheet'!$D$18^2)/('Calculation Sheet'!$D$9^2))))),2)</f>
        <v>1.84</v>
      </c>
      <c r="F879" s="34">
        <f>ROUNDUP(('Calculation Sheet'!$D$19*(LN('Calculation Sheet'!$D$9/'Calculation Sheet'!$D$20)-1+('Calculation Sheet'!$D$20/'Calculation Sheet'!$D$9))),2)</f>
        <v>3.53</v>
      </c>
      <c r="G879" s="36">
        <f>C879+IF(AND('Calculation Sheet'!$D$13="NO",OR('Calculation Sheet'!$D$14="Constant Resistance", 'Calculation Sheet'!$D$14="Constant Resistance + Current",'Calculation Sheet'!$D$14="Constant Resistance + Power", 'Calculation Sheet'!$D$14="Constant Resistance + Current + Power")),D879,0)+IF(AND('Calculation Sheet'!$D$13="NO",OR('Calculation Sheet'!$D$14="Constant Current", 'Calculation Sheet'!$D$14="Constant Resistance + Current",'Calculation Sheet'!$D$14="Constant Current + Power", 'Calculation Sheet'!$D$14="Constant Resistance + Current + Power")),E879,0)+IF(AND('Calculation Sheet'!$D$13="NO",OR('Calculation Sheet'!$D$14="Constant Power", 'Calculation Sheet'!$D$14="Constant Resistance + Power",'Calculation Sheet'!$D$14="Constant Current + Power", 'Calculation Sheet'!$D$14="Constant Resistance + Current + Power")),F879,0)</f>
        <v>9.4</v>
      </c>
      <c r="H879" s="34">
        <f>ROUND((12*'Calculation Sheet'!$D$24/(SQRT('SOA Verification'!B879*10^-3))),2)</f>
        <v>39.409999999999997</v>
      </c>
      <c r="I879" s="34">
        <f t="shared" si="26"/>
        <v>92.699999999999704</v>
      </c>
      <c r="K879" s="34">
        <f t="shared" si="27"/>
        <v>92.699999999999704</v>
      </c>
    </row>
    <row r="880" spans="2:11" x14ac:dyDescent="0.25">
      <c r="B880" s="34">
        <v>92.799999999999699</v>
      </c>
      <c r="C880" s="35">
        <f>ROUNDUP(('Calculation Sheet'!$D$9)^2*('Calculation Sheet'!$D$10*10^-6)/(2*10^-3*B880),2)</f>
        <v>9.39</v>
      </c>
      <c r="D88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80" s="34">
        <f>ROUNDUP(('Calculation Sheet'!$D$9*'Calculation Sheet'!$D$17*(0.5-('Calculation Sheet'!$D$18/'Calculation Sheet'!$D$9)+(0.5*(('Calculation Sheet'!$D$18^2)/('Calculation Sheet'!$D$9^2))))),2)</f>
        <v>1.84</v>
      </c>
      <c r="F880" s="34">
        <f>ROUNDUP(('Calculation Sheet'!$D$19*(LN('Calculation Sheet'!$D$9/'Calculation Sheet'!$D$20)-1+('Calculation Sheet'!$D$20/'Calculation Sheet'!$D$9))),2)</f>
        <v>3.53</v>
      </c>
      <c r="G880" s="36">
        <f>C880+IF(AND('Calculation Sheet'!$D$13="NO",OR('Calculation Sheet'!$D$14="Constant Resistance", 'Calculation Sheet'!$D$14="Constant Resistance + Current",'Calculation Sheet'!$D$14="Constant Resistance + Power", 'Calculation Sheet'!$D$14="Constant Resistance + Current + Power")),D880,0)+IF(AND('Calculation Sheet'!$D$13="NO",OR('Calculation Sheet'!$D$14="Constant Current", 'Calculation Sheet'!$D$14="Constant Resistance + Current",'Calculation Sheet'!$D$14="Constant Current + Power", 'Calculation Sheet'!$D$14="Constant Resistance + Current + Power")),E880,0)+IF(AND('Calculation Sheet'!$D$13="NO",OR('Calculation Sheet'!$D$14="Constant Power", 'Calculation Sheet'!$D$14="Constant Resistance + Power",'Calculation Sheet'!$D$14="Constant Current + Power", 'Calculation Sheet'!$D$14="Constant Resistance + Current + Power")),F880,0)</f>
        <v>9.39</v>
      </c>
      <c r="H880" s="34">
        <f>ROUND((12*'Calculation Sheet'!$D$24/(SQRT('SOA Verification'!B880*10^-3))),2)</f>
        <v>39.39</v>
      </c>
      <c r="I880" s="34">
        <f t="shared" si="26"/>
        <v>92.799999999999699</v>
      </c>
      <c r="K880" s="34">
        <f t="shared" si="27"/>
        <v>92.799999999999699</v>
      </c>
    </row>
    <row r="881" spans="2:11" x14ac:dyDescent="0.25">
      <c r="B881" s="34">
        <v>92.899999999999693</v>
      </c>
      <c r="C881" s="35">
        <f>ROUNDUP(('Calculation Sheet'!$D$9)^2*('Calculation Sheet'!$D$10*10^-6)/(2*10^-3*B881),2)</f>
        <v>9.379999999999999</v>
      </c>
      <c r="D88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81" s="34">
        <f>ROUNDUP(('Calculation Sheet'!$D$9*'Calculation Sheet'!$D$17*(0.5-('Calculation Sheet'!$D$18/'Calculation Sheet'!$D$9)+(0.5*(('Calculation Sheet'!$D$18^2)/('Calculation Sheet'!$D$9^2))))),2)</f>
        <v>1.84</v>
      </c>
      <c r="F881" s="34">
        <f>ROUNDUP(('Calculation Sheet'!$D$19*(LN('Calculation Sheet'!$D$9/'Calculation Sheet'!$D$20)-1+('Calculation Sheet'!$D$20/'Calculation Sheet'!$D$9))),2)</f>
        <v>3.53</v>
      </c>
      <c r="G881" s="36">
        <f>C881+IF(AND('Calculation Sheet'!$D$13="NO",OR('Calculation Sheet'!$D$14="Constant Resistance", 'Calculation Sheet'!$D$14="Constant Resistance + Current",'Calculation Sheet'!$D$14="Constant Resistance + Power", 'Calculation Sheet'!$D$14="Constant Resistance + Current + Power")),D881,0)+IF(AND('Calculation Sheet'!$D$13="NO",OR('Calculation Sheet'!$D$14="Constant Current", 'Calculation Sheet'!$D$14="Constant Resistance + Current",'Calculation Sheet'!$D$14="Constant Current + Power", 'Calculation Sheet'!$D$14="Constant Resistance + Current + Power")),E881,0)+IF(AND('Calculation Sheet'!$D$13="NO",OR('Calculation Sheet'!$D$14="Constant Power", 'Calculation Sheet'!$D$14="Constant Resistance + Power",'Calculation Sheet'!$D$14="Constant Current + Power", 'Calculation Sheet'!$D$14="Constant Resistance + Current + Power")),F881,0)</f>
        <v>9.379999999999999</v>
      </c>
      <c r="H881" s="34">
        <f>ROUND((12*'Calculation Sheet'!$D$24/(SQRT('SOA Verification'!B881*10^-3))),2)</f>
        <v>39.369999999999997</v>
      </c>
      <c r="I881" s="34">
        <f t="shared" si="26"/>
        <v>92.899999999999693</v>
      </c>
      <c r="K881" s="34">
        <f t="shared" si="27"/>
        <v>92.899999999999693</v>
      </c>
    </row>
    <row r="882" spans="2:11" x14ac:dyDescent="0.25">
      <c r="B882" s="34">
        <v>92.999999999999702</v>
      </c>
      <c r="C882" s="35">
        <f>ROUNDUP(('Calculation Sheet'!$D$9)^2*('Calculation Sheet'!$D$10*10^-6)/(2*10^-3*B882),2)</f>
        <v>9.3699999999999992</v>
      </c>
      <c r="D88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82" s="34">
        <f>ROUNDUP(('Calculation Sheet'!$D$9*'Calculation Sheet'!$D$17*(0.5-('Calculation Sheet'!$D$18/'Calculation Sheet'!$D$9)+(0.5*(('Calculation Sheet'!$D$18^2)/('Calculation Sheet'!$D$9^2))))),2)</f>
        <v>1.84</v>
      </c>
      <c r="F882" s="34">
        <f>ROUNDUP(('Calculation Sheet'!$D$19*(LN('Calculation Sheet'!$D$9/'Calculation Sheet'!$D$20)-1+('Calculation Sheet'!$D$20/'Calculation Sheet'!$D$9))),2)</f>
        <v>3.53</v>
      </c>
      <c r="G882" s="36">
        <f>C882+IF(AND('Calculation Sheet'!$D$13="NO",OR('Calculation Sheet'!$D$14="Constant Resistance", 'Calculation Sheet'!$D$14="Constant Resistance + Current",'Calculation Sheet'!$D$14="Constant Resistance + Power", 'Calculation Sheet'!$D$14="Constant Resistance + Current + Power")),D882,0)+IF(AND('Calculation Sheet'!$D$13="NO",OR('Calculation Sheet'!$D$14="Constant Current", 'Calculation Sheet'!$D$14="Constant Resistance + Current",'Calculation Sheet'!$D$14="Constant Current + Power", 'Calculation Sheet'!$D$14="Constant Resistance + Current + Power")),E882,0)+IF(AND('Calculation Sheet'!$D$13="NO",OR('Calculation Sheet'!$D$14="Constant Power", 'Calculation Sheet'!$D$14="Constant Resistance + Power",'Calculation Sheet'!$D$14="Constant Current + Power", 'Calculation Sheet'!$D$14="Constant Resistance + Current + Power")),F882,0)</f>
        <v>9.3699999999999992</v>
      </c>
      <c r="H882" s="34">
        <f>ROUND((12*'Calculation Sheet'!$D$24/(SQRT('SOA Verification'!B882*10^-3))),2)</f>
        <v>39.35</v>
      </c>
      <c r="I882" s="34">
        <f t="shared" si="26"/>
        <v>92.999999999999702</v>
      </c>
      <c r="K882" s="34">
        <f t="shared" si="27"/>
        <v>92.999999999999702</v>
      </c>
    </row>
    <row r="883" spans="2:11" x14ac:dyDescent="0.25">
      <c r="B883" s="34">
        <v>93.099999999999696</v>
      </c>
      <c r="C883" s="35">
        <f>ROUNDUP(('Calculation Sheet'!$D$9)^2*('Calculation Sheet'!$D$10*10^-6)/(2*10^-3*B883),2)</f>
        <v>9.36</v>
      </c>
      <c r="D88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83" s="34">
        <f>ROUNDUP(('Calculation Sheet'!$D$9*'Calculation Sheet'!$D$17*(0.5-('Calculation Sheet'!$D$18/'Calculation Sheet'!$D$9)+(0.5*(('Calculation Sheet'!$D$18^2)/('Calculation Sheet'!$D$9^2))))),2)</f>
        <v>1.84</v>
      </c>
      <c r="F883" s="34">
        <f>ROUNDUP(('Calculation Sheet'!$D$19*(LN('Calculation Sheet'!$D$9/'Calculation Sheet'!$D$20)-1+('Calculation Sheet'!$D$20/'Calculation Sheet'!$D$9))),2)</f>
        <v>3.53</v>
      </c>
      <c r="G883" s="36">
        <f>C883+IF(AND('Calculation Sheet'!$D$13="NO",OR('Calculation Sheet'!$D$14="Constant Resistance", 'Calculation Sheet'!$D$14="Constant Resistance + Current",'Calculation Sheet'!$D$14="Constant Resistance + Power", 'Calculation Sheet'!$D$14="Constant Resistance + Current + Power")),D883,0)+IF(AND('Calculation Sheet'!$D$13="NO",OR('Calculation Sheet'!$D$14="Constant Current", 'Calculation Sheet'!$D$14="Constant Resistance + Current",'Calculation Sheet'!$D$14="Constant Current + Power", 'Calculation Sheet'!$D$14="Constant Resistance + Current + Power")),E883,0)+IF(AND('Calculation Sheet'!$D$13="NO",OR('Calculation Sheet'!$D$14="Constant Power", 'Calculation Sheet'!$D$14="Constant Resistance + Power",'Calculation Sheet'!$D$14="Constant Current + Power", 'Calculation Sheet'!$D$14="Constant Resistance + Current + Power")),F883,0)</f>
        <v>9.36</v>
      </c>
      <c r="H883" s="34">
        <f>ROUND((12*'Calculation Sheet'!$D$24/(SQRT('SOA Verification'!B883*10^-3))),2)</f>
        <v>39.33</v>
      </c>
      <c r="I883" s="34">
        <f t="shared" si="26"/>
        <v>93.099999999999696</v>
      </c>
      <c r="K883" s="34">
        <f t="shared" si="27"/>
        <v>93.099999999999696</v>
      </c>
    </row>
    <row r="884" spans="2:11" x14ac:dyDescent="0.25">
      <c r="B884" s="34">
        <v>93.199999999999704</v>
      </c>
      <c r="C884" s="35">
        <f>ROUNDUP(('Calculation Sheet'!$D$9)^2*('Calculation Sheet'!$D$10*10^-6)/(2*10^-3*B884),2)</f>
        <v>9.35</v>
      </c>
      <c r="D88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84" s="34">
        <f>ROUNDUP(('Calculation Sheet'!$D$9*'Calculation Sheet'!$D$17*(0.5-('Calculation Sheet'!$D$18/'Calculation Sheet'!$D$9)+(0.5*(('Calculation Sheet'!$D$18^2)/('Calculation Sheet'!$D$9^2))))),2)</f>
        <v>1.84</v>
      </c>
      <c r="F884" s="34">
        <f>ROUNDUP(('Calculation Sheet'!$D$19*(LN('Calculation Sheet'!$D$9/'Calculation Sheet'!$D$20)-1+('Calculation Sheet'!$D$20/'Calculation Sheet'!$D$9))),2)</f>
        <v>3.53</v>
      </c>
      <c r="G884" s="36">
        <f>C884+IF(AND('Calculation Sheet'!$D$13="NO",OR('Calculation Sheet'!$D$14="Constant Resistance", 'Calculation Sheet'!$D$14="Constant Resistance + Current",'Calculation Sheet'!$D$14="Constant Resistance + Power", 'Calculation Sheet'!$D$14="Constant Resistance + Current + Power")),D884,0)+IF(AND('Calculation Sheet'!$D$13="NO",OR('Calculation Sheet'!$D$14="Constant Current", 'Calculation Sheet'!$D$14="Constant Resistance + Current",'Calculation Sheet'!$D$14="Constant Current + Power", 'Calculation Sheet'!$D$14="Constant Resistance + Current + Power")),E884,0)+IF(AND('Calculation Sheet'!$D$13="NO",OR('Calculation Sheet'!$D$14="Constant Power", 'Calculation Sheet'!$D$14="Constant Resistance + Power",'Calculation Sheet'!$D$14="Constant Current + Power", 'Calculation Sheet'!$D$14="Constant Resistance + Current + Power")),F884,0)</f>
        <v>9.35</v>
      </c>
      <c r="H884" s="34">
        <f>ROUND((12*'Calculation Sheet'!$D$24/(SQRT('SOA Verification'!B884*10^-3))),2)</f>
        <v>39.31</v>
      </c>
      <c r="I884" s="34">
        <f t="shared" si="26"/>
        <v>93.199999999999704</v>
      </c>
      <c r="K884" s="34">
        <f t="shared" si="27"/>
        <v>93.199999999999704</v>
      </c>
    </row>
    <row r="885" spans="2:11" x14ac:dyDescent="0.25">
      <c r="B885" s="34">
        <v>93.299999999999699</v>
      </c>
      <c r="C885" s="35">
        <f>ROUNDUP(('Calculation Sheet'!$D$9)^2*('Calculation Sheet'!$D$10*10^-6)/(2*10^-3*B885),2)</f>
        <v>9.34</v>
      </c>
      <c r="D88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85" s="34">
        <f>ROUNDUP(('Calculation Sheet'!$D$9*'Calculation Sheet'!$D$17*(0.5-('Calculation Sheet'!$D$18/'Calculation Sheet'!$D$9)+(0.5*(('Calculation Sheet'!$D$18^2)/('Calculation Sheet'!$D$9^2))))),2)</f>
        <v>1.84</v>
      </c>
      <c r="F885" s="34">
        <f>ROUNDUP(('Calculation Sheet'!$D$19*(LN('Calculation Sheet'!$D$9/'Calculation Sheet'!$D$20)-1+('Calculation Sheet'!$D$20/'Calculation Sheet'!$D$9))),2)</f>
        <v>3.53</v>
      </c>
      <c r="G885" s="36">
        <f>C885+IF(AND('Calculation Sheet'!$D$13="NO",OR('Calculation Sheet'!$D$14="Constant Resistance", 'Calculation Sheet'!$D$14="Constant Resistance + Current",'Calculation Sheet'!$D$14="Constant Resistance + Power", 'Calculation Sheet'!$D$14="Constant Resistance + Current + Power")),D885,0)+IF(AND('Calculation Sheet'!$D$13="NO",OR('Calculation Sheet'!$D$14="Constant Current", 'Calculation Sheet'!$D$14="Constant Resistance + Current",'Calculation Sheet'!$D$14="Constant Current + Power", 'Calculation Sheet'!$D$14="Constant Resistance + Current + Power")),E885,0)+IF(AND('Calculation Sheet'!$D$13="NO",OR('Calculation Sheet'!$D$14="Constant Power", 'Calculation Sheet'!$D$14="Constant Resistance + Power",'Calculation Sheet'!$D$14="Constant Current + Power", 'Calculation Sheet'!$D$14="Constant Resistance + Current + Power")),F885,0)</f>
        <v>9.34</v>
      </c>
      <c r="H885" s="34">
        <f>ROUND((12*'Calculation Sheet'!$D$24/(SQRT('SOA Verification'!B885*10^-3))),2)</f>
        <v>39.29</v>
      </c>
      <c r="I885" s="34">
        <f t="shared" si="26"/>
        <v>93.299999999999699</v>
      </c>
      <c r="K885" s="34">
        <f t="shared" si="27"/>
        <v>93.299999999999699</v>
      </c>
    </row>
    <row r="886" spans="2:11" x14ac:dyDescent="0.25">
      <c r="B886" s="34">
        <v>93.399999999999693</v>
      </c>
      <c r="C886" s="35">
        <f>ROUNDUP(('Calculation Sheet'!$D$9)^2*('Calculation Sheet'!$D$10*10^-6)/(2*10^-3*B886),2)</f>
        <v>9.33</v>
      </c>
      <c r="D88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86" s="34">
        <f>ROUNDUP(('Calculation Sheet'!$D$9*'Calculation Sheet'!$D$17*(0.5-('Calculation Sheet'!$D$18/'Calculation Sheet'!$D$9)+(0.5*(('Calculation Sheet'!$D$18^2)/('Calculation Sheet'!$D$9^2))))),2)</f>
        <v>1.84</v>
      </c>
      <c r="F886" s="34">
        <f>ROUNDUP(('Calculation Sheet'!$D$19*(LN('Calculation Sheet'!$D$9/'Calculation Sheet'!$D$20)-1+('Calculation Sheet'!$D$20/'Calculation Sheet'!$D$9))),2)</f>
        <v>3.53</v>
      </c>
      <c r="G886" s="36">
        <f>C886+IF(AND('Calculation Sheet'!$D$13="NO",OR('Calculation Sheet'!$D$14="Constant Resistance", 'Calculation Sheet'!$D$14="Constant Resistance + Current",'Calculation Sheet'!$D$14="Constant Resistance + Power", 'Calculation Sheet'!$D$14="Constant Resistance + Current + Power")),D886,0)+IF(AND('Calculation Sheet'!$D$13="NO",OR('Calculation Sheet'!$D$14="Constant Current", 'Calculation Sheet'!$D$14="Constant Resistance + Current",'Calculation Sheet'!$D$14="Constant Current + Power", 'Calculation Sheet'!$D$14="Constant Resistance + Current + Power")),E886,0)+IF(AND('Calculation Sheet'!$D$13="NO",OR('Calculation Sheet'!$D$14="Constant Power", 'Calculation Sheet'!$D$14="Constant Resistance + Power",'Calculation Sheet'!$D$14="Constant Current + Power", 'Calculation Sheet'!$D$14="Constant Resistance + Current + Power")),F886,0)</f>
        <v>9.33</v>
      </c>
      <c r="H886" s="34">
        <f>ROUND((12*'Calculation Sheet'!$D$24/(SQRT('SOA Verification'!B886*10^-3))),2)</f>
        <v>39.270000000000003</v>
      </c>
      <c r="I886" s="34">
        <f t="shared" si="26"/>
        <v>93.399999999999693</v>
      </c>
      <c r="K886" s="34">
        <f t="shared" si="27"/>
        <v>93.399999999999693</v>
      </c>
    </row>
    <row r="887" spans="2:11" x14ac:dyDescent="0.25">
      <c r="B887" s="34">
        <v>93.499999999999702</v>
      </c>
      <c r="C887" s="35">
        <f>ROUNDUP(('Calculation Sheet'!$D$9)^2*('Calculation Sheet'!$D$10*10^-6)/(2*10^-3*B887),2)</f>
        <v>9.32</v>
      </c>
      <c r="D88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87" s="34">
        <f>ROUNDUP(('Calculation Sheet'!$D$9*'Calculation Sheet'!$D$17*(0.5-('Calculation Sheet'!$D$18/'Calculation Sheet'!$D$9)+(0.5*(('Calculation Sheet'!$D$18^2)/('Calculation Sheet'!$D$9^2))))),2)</f>
        <v>1.84</v>
      </c>
      <c r="F887" s="34">
        <f>ROUNDUP(('Calculation Sheet'!$D$19*(LN('Calculation Sheet'!$D$9/'Calculation Sheet'!$D$20)-1+('Calculation Sheet'!$D$20/'Calculation Sheet'!$D$9))),2)</f>
        <v>3.53</v>
      </c>
      <c r="G887" s="36">
        <f>C887+IF(AND('Calculation Sheet'!$D$13="NO",OR('Calculation Sheet'!$D$14="Constant Resistance", 'Calculation Sheet'!$D$14="Constant Resistance + Current",'Calculation Sheet'!$D$14="Constant Resistance + Power", 'Calculation Sheet'!$D$14="Constant Resistance + Current + Power")),D887,0)+IF(AND('Calculation Sheet'!$D$13="NO",OR('Calculation Sheet'!$D$14="Constant Current", 'Calculation Sheet'!$D$14="Constant Resistance + Current",'Calculation Sheet'!$D$14="Constant Current + Power", 'Calculation Sheet'!$D$14="Constant Resistance + Current + Power")),E887,0)+IF(AND('Calculation Sheet'!$D$13="NO",OR('Calculation Sheet'!$D$14="Constant Power", 'Calculation Sheet'!$D$14="Constant Resistance + Power",'Calculation Sheet'!$D$14="Constant Current + Power", 'Calculation Sheet'!$D$14="Constant Resistance + Current + Power")),F887,0)</f>
        <v>9.32</v>
      </c>
      <c r="H887" s="34">
        <f>ROUND((12*'Calculation Sheet'!$D$24/(SQRT('SOA Verification'!B887*10^-3))),2)</f>
        <v>39.24</v>
      </c>
      <c r="I887" s="34">
        <f t="shared" si="26"/>
        <v>93.499999999999702</v>
      </c>
      <c r="K887" s="34">
        <f t="shared" si="27"/>
        <v>93.499999999999702</v>
      </c>
    </row>
    <row r="888" spans="2:11" x14ac:dyDescent="0.25">
      <c r="B888" s="34">
        <v>93.599999999999696</v>
      </c>
      <c r="C888" s="35">
        <f>ROUNDUP(('Calculation Sheet'!$D$9)^2*('Calculation Sheet'!$D$10*10^-6)/(2*10^-3*B888),2)</f>
        <v>9.31</v>
      </c>
      <c r="D88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88" s="34">
        <f>ROUNDUP(('Calculation Sheet'!$D$9*'Calculation Sheet'!$D$17*(0.5-('Calculation Sheet'!$D$18/'Calculation Sheet'!$D$9)+(0.5*(('Calculation Sheet'!$D$18^2)/('Calculation Sheet'!$D$9^2))))),2)</f>
        <v>1.84</v>
      </c>
      <c r="F888" s="34">
        <f>ROUNDUP(('Calculation Sheet'!$D$19*(LN('Calculation Sheet'!$D$9/'Calculation Sheet'!$D$20)-1+('Calculation Sheet'!$D$20/'Calculation Sheet'!$D$9))),2)</f>
        <v>3.53</v>
      </c>
      <c r="G888" s="36">
        <f>C888+IF(AND('Calculation Sheet'!$D$13="NO",OR('Calculation Sheet'!$D$14="Constant Resistance", 'Calculation Sheet'!$D$14="Constant Resistance + Current",'Calculation Sheet'!$D$14="Constant Resistance + Power", 'Calculation Sheet'!$D$14="Constant Resistance + Current + Power")),D888,0)+IF(AND('Calculation Sheet'!$D$13="NO",OR('Calculation Sheet'!$D$14="Constant Current", 'Calculation Sheet'!$D$14="Constant Resistance + Current",'Calculation Sheet'!$D$14="Constant Current + Power", 'Calculation Sheet'!$D$14="Constant Resistance + Current + Power")),E888,0)+IF(AND('Calculation Sheet'!$D$13="NO",OR('Calculation Sheet'!$D$14="Constant Power", 'Calculation Sheet'!$D$14="Constant Resistance + Power",'Calculation Sheet'!$D$14="Constant Current + Power", 'Calculation Sheet'!$D$14="Constant Resistance + Current + Power")),F888,0)</f>
        <v>9.31</v>
      </c>
      <c r="H888" s="34">
        <f>ROUND((12*'Calculation Sheet'!$D$24/(SQRT('SOA Verification'!B888*10^-3))),2)</f>
        <v>39.22</v>
      </c>
      <c r="I888" s="34">
        <f t="shared" si="26"/>
        <v>93.599999999999696</v>
      </c>
      <c r="K888" s="34">
        <f t="shared" si="27"/>
        <v>93.599999999999696</v>
      </c>
    </row>
    <row r="889" spans="2:11" x14ac:dyDescent="0.25">
      <c r="B889" s="34">
        <v>93.699999999999704</v>
      </c>
      <c r="C889" s="35">
        <f>ROUNDUP(('Calculation Sheet'!$D$9)^2*('Calculation Sheet'!$D$10*10^-6)/(2*10^-3*B889),2)</f>
        <v>9.2999999999999989</v>
      </c>
      <c r="D88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89" s="34">
        <f>ROUNDUP(('Calculation Sheet'!$D$9*'Calculation Sheet'!$D$17*(0.5-('Calculation Sheet'!$D$18/'Calculation Sheet'!$D$9)+(0.5*(('Calculation Sheet'!$D$18^2)/('Calculation Sheet'!$D$9^2))))),2)</f>
        <v>1.84</v>
      </c>
      <c r="F889" s="34">
        <f>ROUNDUP(('Calculation Sheet'!$D$19*(LN('Calculation Sheet'!$D$9/'Calculation Sheet'!$D$20)-1+('Calculation Sheet'!$D$20/'Calculation Sheet'!$D$9))),2)</f>
        <v>3.53</v>
      </c>
      <c r="G889" s="36">
        <f>C889+IF(AND('Calculation Sheet'!$D$13="NO",OR('Calculation Sheet'!$D$14="Constant Resistance", 'Calculation Sheet'!$D$14="Constant Resistance + Current",'Calculation Sheet'!$D$14="Constant Resistance + Power", 'Calculation Sheet'!$D$14="Constant Resistance + Current + Power")),D889,0)+IF(AND('Calculation Sheet'!$D$13="NO",OR('Calculation Sheet'!$D$14="Constant Current", 'Calculation Sheet'!$D$14="Constant Resistance + Current",'Calculation Sheet'!$D$14="Constant Current + Power", 'Calculation Sheet'!$D$14="Constant Resistance + Current + Power")),E889,0)+IF(AND('Calculation Sheet'!$D$13="NO",OR('Calculation Sheet'!$D$14="Constant Power", 'Calculation Sheet'!$D$14="Constant Resistance + Power",'Calculation Sheet'!$D$14="Constant Current + Power", 'Calculation Sheet'!$D$14="Constant Resistance + Current + Power")),F889,0)</f>
        <v>9.2999999999999989</v>
      </c>
      <c r="H889" s="34">
        <f>ROUND((12*'Calculation Sheet'!$D$24/(SQRT('SOA Verification'!B889*10^-3))),2)</f>
        <v>39.200000000000003</v>
      </c>
      <c r="I889" s="34">
        <f t="shared" si="26"/>
        <v>93.699999999999704</v>
      </c>
      <c r="K889" s="34">
        <f t="shared" si="27"/>
        <v>93.699999999999704</v>
      </c>
    </row>
    <row r="890" spans="2:11" x14ac:dyDescent="0.25">
      <c r="B890" s="34">
        <v>93.799999999999699</v>
      </c>
      <c r="C890" s="35">
        <f>ROUNDUP(('Calculation Sheet'!$D$9)^2*('Calculation Sheet'!$D$10*10^-6)/(2*10^-3*B890),2)</f>
        <v>9.2899999999999991</v>
      </c>
      <c r="D89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90" s="34">
        <f>ROUNDUP(('Calculation Sheet'!$D$9*'Calculation Sheet'!$D$17*(0.5-('Calculation Sheet'!$D$18/'Calculation Sheet'!$D$9)+(0.5*(('Calculation Sheet'!$D$18^2)/('Calculation Sheet'!$D$9^2))))),2)</f>
        <v>1.84</v>
      </c>
      <c r="F890" s="34">
        <f>ROUNDUP(('Calculation Sheet'!$D$19*(LN('Calculation Sheet'!$D$9/'Calculation Sheet'!$D$20)-1+('Calculation Sheet'!$D$20/'Calculation Sheet'!$D$9))),2)</f>
        <v>3.53</v>
      </c>
      <c r="G890" s="36">
        <f>C890+IF(AND('Calculation Sheet'!$D$13="NO",OR('Calculation Sheet'!$D$14="Constant Resistance", 'Calculation Sheet'!$D$14="Constant Resistance + Current",'Calculation Sheet'!$D$14="Constant Resistance + Power", 'Calculation Sheet'!$D$14="Constant Resistance + Current + Power")),D890,0)+IF(AND('Calculation Sheet'!$D$13="NO",OR('Calculation Sheet'!$D$14="Constant Current", 'Calculation Sheet'!$D$14="Constant Resistance + Current",'Calculation Sheet'!$D$14="Constant Current + Power", 'Calculation Sheet'!$D$14="Constant Resistance + Current + Power")),E890,0)+IF(AND('Calculation Sheet'!$D$13="NO",OR('Calculation Sheet'!$D$14="Constant Power", 'Calculation Sheet'!$D$14="Constant Resistance + Power",'Calculation Sheet'!$D$14="Constant Current + Power", 'Calculation Sheet'!$D$14="Constant Resistance + Current + Power")),F890,0)</f>
        <v>9.2899999999999991</v>
      </c>
      <c r="H890" s="34">
        <f>ROUND((12*'Calculation Sheet'!$D$24/(SQRT('SOA Verification'!B890*10^-3))),2)</f>
        <v>39.18</v>
      </c>
      <c r="I890" s="34">
        <f t="shared" si="26"/>
        <v>93.799999999999699</v>
      </c>
      <c r="K890" s="34">
        <f t="shared" si="27"/>
        <v>93.799999999999699</v>
      </c>
    </row>
    <row r="891" spans="2:11" x14ac:dyDescent="0.25">
      <c r="B891" s="34">
        <v>93.899999999999693</v>
      </c>
      <c r="C891" s="35">
        <f>ROUNDUP(('Calculation Sheet'!$D$9)^2*('Calculation Sheet'!$D$10*10^-6)/(2*10^-3*B891),2)</f>
        <v>9.2799999999999994</v>
      </c>
      <c r="D89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91" s="34">
        <f>ROUNDUP(('Calculation Sheet'!$D$9*'Calculation Sheet'!$D$17*(0.5-('Calculation Sheet'!$D$18/'Calculation Sheet'!$D$9)+(0.5*(('Calculation Sheet'!$D$18^2)/('Calculation Sheet'!$D$9^2))))),2)</f>
        <v>1.84</v>
      </c>
      <c r="F891" s="34">
        <f>ROUNDUP(('Calculation Sheet'!$D$19*(LN('Calculation Sheet'!$D$9/'Calculation Sheet'!$D$20)-1+('Calculation Sheet'!$D$20/'Calculation Sheet'!$D$9))),2)</f>
        <v>3.53</v>
      </c>
      <c r="G891" s="36">
        <f>C891+IF(AND('Calculation Sheet'!$D$13="NO",OR('Calculation Sheet'!$D$14="Constant Resistance", 'Calculation Sheet'!$D$14="Constant Resistance + Current",'Calculation Sheet'!$D$14="Constant Resistance + Power", 'Calculation Sheet'!$D$14="Constant Resistance + Current + Power")),D891,0)+IF(AND('Calculation Sheet'!$D$13="NO",OR('Calculation Sheet'!$D$14="Constant Current", 'Calculation Sheet'!$D$14="Constant Resistance + Current",'Calculation Sheet'!$D$14="Constant Current + Power", 'Calculation Sheet'!$D$14="Constant Resistance + Current + Power")),E891,0)+IF(AND('Calculation Sheet'!$D$13="NO",OR('Calculation Sheet'!$D$14="Constant Power", 'Calculation Sheet'!$D$14="Constant Resistance + Power",'Calculation Sheet'!$D$14="Constant Current + Power", 'Calculation Sheet'!$D$14="Constant Resistance + Current + Power")),F891,0)</f>
        <v>9.2799999999999994</v>
      </c>
      <c r="H891" s="34">
        <f>ROUND((12*'Calculation Sheet'!$D$24/(SQRT('SOA Verification'!B891*10^-3))),2)</f>
        <v>39.159999999999997</v>
      </c>
      <c r="I891" s="34">
        <f t="shared" si="26"/>
        <v>93.899999999999693</v>
      </c>
      <c r="K891" s="34">
        <f t="shared" si="27"/>
        <v>93.899999999999693</v>
      </c>
    </row>
    <row r="892" spans="2:11" x14ac:dyDescent="0.25">
      <c r="B892" s="34">
        <v>93.999999999999702</v>
      </c>
      <c r="C892" s="35">
        <f>ROUNDUP(('Calculation Sheet'!$D$9)^2*('Calculation Sheet'!$D$10*10^-6)/(2*10^-3*B892),2)</f>
        <v>9.27</v>
      </c>
      <c r="D89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92" s="34">
        <f>ROUNDUP(('Calculation Sheet'!$D$9*'Calculation Sheet'!$D$17*(0.5-('Calculation Sheet'!$D$18/'Calculation Sheet'!$D$9)+(0.5*(('Calculation Sheet'!$D$18^2)/('Calculation Sheet'!$D$9^2))))),2)</f>
        <v>1.84</v>
      </c>
      <c r="F892" s="34">
        <f>ROUNDUP(('Calculation Sheet'!$D$19*(LN('Calculation Sheet'!$D$9/'Calculation Sheet'!$D$20)-1+('Calculation Sheet'!$D$20/'Calculation Sheet'!$D$9))),2)</f>
        <v>3.53</v>
      </c>
      <c r="G892" s="36">
        <f>C892+IF(AND('Calculation Sheet'!$D$13="NO",OR('Calculation Sheet'!$D$14="Constant Resistance", 'Calculation Sheet'!$D$14="Constant Resistance + Current",'Calculation Sheet'!$D$14="Constant Resistance + Power", 'Calculation Sheet'!$D$14="Constant Resistance + Current + Power")),D892,0)+IF(AND('Calculation Sheet'!$D$13="NO",OR('Calculation Sheet'!$D$14="Constant Current", 'Calculation Sheet'!$D$14="Constant Resistance + Current",'Calculation Sheet'!$D$14="Constant Current + Power", 'Calculation Sheet'!$D$14="Constant Resistance + Current + Power")),E892,0)+IF(AND('Calculation Sheet'!$D$13="NO",OR('Calculation Sheet'!$D$14="Constant Power", 'Calculation Sheet'!$D$14="Constant Resistance + Power",'Calculation Sheet'!$D$14="Constant Current + Power", 'Calculation Sheet'!$D$14="Constant Resistance + Current + Power")),F892,0)</f>
        <v>9.27</v>
      </c>
      <c r="H892" s="34">
        <f>ROUND((12*'Calculation Sheet'!$D$24/(SQRT('SOA Verification'!B892*10^-3))),2)</f>
        <v>39.14</v>
      </c>
      <c r="I892" s="34">
        <f t="shared" si="26"/>
        <v>93.999999999999702</v>
      </c>
      <c r="K892" s="34">
        <f t="shared" si="27"/>
        <v>93.999999999999702</v>
      </c>
    </row>
    <row r="893" spans="2:11" x14ac:dyDescent="0.25">
      <c r="B893" s="34">
        <v>94.099999999999696</v>
      </c>
      <c r="C893" s="35">
        <f>ROUNDUP(('Calculation Sheet'!$D$9)^2*('Calculation Sheet'!$D$10*10^-6)/(2*10^-3*B893),2)</f>
        <v>9.26</v>
      </c>
      <c r="D89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93" s="34">
        <f>ROUNDUP(('Calculation Sheet'!$D$9*'Calculation Sheet'!$D$17*(0.5-('Calculation Sheet'!$D$18/'Calculation Sheet'!$D$9)+(0.5*(('Calculation Sheet'!$D$18^2)/('Calculation Sheet'!$D$9^2))))),2)</f>
        <v>1.84</v>
      </c>
      <c r="F893" s="34">
        <f>ROUNDUP(('Calculation Sheet'!$D$19*(LN('Calculation Sheet'!$D$9/'Calculation Sheet'!$D$20)-1+('Calculation Sheet'!$D$20/'Calculation Sheet'!$D$9))),2)</f>
        <v>3.53</v>
      </c>
      <c r="G893" s="36">
        <f>C893+IF(AND('Calculation Sheet'!$D$13="NO",OR('Calculation Sheet'!$D$14="Constant Resistance", 'Calculation Sheet'!$D$14="Constant Resistance + Current",'Calculation Sheet'!$D$14="Constant Resistance + Power", 'Calculation Sheet'!$D$14="Constant Resistance + Current + Power")),D893,0)+IF(AND('Calculation Sheet'!$D$13="NO",OR('Calculation Sheet'!$D$14="Constant Current", 'Calculation Sheet'!$D$14="Constant Resistance + Current",'Calculation Sheet'!$D$14="Constant Current + Power", 'Calculation Sheet'!$D$14="Constant Resistance + Current + Power")),E893,0)+IF(AND('Calculation Sheet'!$D$13="NO",OR('Calculation Sheet'!$D$14="Constant Power", 'Calculation Sheet'!$D$14="Constant Resistance + Power",'Calculation Sheet'!$D$14="Constant Current + Power", 'Calculation Sheet'!$D$14="Constant Resistance + Current + Power")),F893,0)</f>
        <v>9.26</v>
      </c>
      <c r="H893" s="34">
        <f>ROUND((12*'Calculation Sheet'!$D$24/(SQRT('SOA Verification'!B893*10^-3))),2)</f>
        <v>39.119999999999997</v>
      </c>
      <c r="I893" s="34">
        <f t="shared" si="26"/>
        <v>94.099999999999696</v>
      </c>
      <c r="K893" s="34">
        <f t="shared" si="27"/>
        <v>94.099999999999696</v>
      </c>
    </row>
    <row r="894" spans="2:11" x14ac:dyDescent="0.25">
      <c r="B894" s="34">
        <v>94.199999999999704</v>
      </c>
      <c r="C894" s="35">
        <f>ROUNDUP(('Calculation Sheet'!$D$9)^2*('Calculation Sheet'!$D$10*10^-6)/(2*10^-3*B894),2)</f>
        <v>9.25</v>
      </c>
      <c r="D89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94" s="34">
        <f>ROUNDUP(('Calculation Sheet'!$D$9*'Calculation Sheet'!$D$17*(0.5-('Calculation Sheet'!$D$18/'Calculation Sheet'!$D$9)+(0.5*(('Calculation Sheet'!$D$18^2)/('Calculation Sheet'!$D$9^2))))),2)</f>
        <v>1.84</v>
      </c>
      <c r="F894" s="34">
        <f>ROUNDUP(('Calculation Sheet'!$D$19*(LN('Calculation Sheet'!$D$9/'Calculation Sheet'!$D$20)-1+('Calculation Sheet'!$D$20/'Calculation Sheet'!$D$9))),2)</f>
        <v>3.53</v>
      </c>
      <c r="G894" s="36">
        <f>C894+IF(AND('Calculation Sheet'!$D$13="NO",OR('Calculation Sheet'!$D$14="Constant Resistance", 'Calculation Sheet'!$D$14="Constant Resistance + Current",'Calculation Sheet'!$D$14="Constant Resistance + Power", 'Calculation Sheet'!$D$14="Constant Resistance + Current + Power")),D894,0)+IF(AND('Calculation Sheet'!$D$13="NO",OR('Calculation Sheet'!$D$14="Constant Current", 'Calculation Sheet'!$D$14="Constant Resistance + Current",'Calculation Sheet'!$D$14="Constant Current + Power", 'Calculation Sheet'!$D$14="Constant Resistance + Current + Power")),E894,0)+IF(AND('Calculation Sheet'!$D$13="NO",OR('Calculation Sheet'!$D$14="Constant Power", 'Calculation Sheet'!$D$14="Constant Resistance + Power",'Calculation Sheet'!$D$14="Constant Current + Power", 'Calculation Sheet'!$D$14="Constant Resistance + Current + Power")),F894,0)</f>
        <v>9.25</v>
      </c>
      <c r="H894" s="34">
        <f>ROUND((12*'Calculation Sheet'!$D$24/(SQRT('SOA Verification'!B894*10^-3))),2)</f>
        <v>39.1</v>
      </c>
      <c r="I894" s="34">
        <f t="shared" si="26"/>
        <v>94.199999999999704</v>
      </c>
      <c r="K894" s="34">
        <f t="shared" si="27"/>
        <v>94.199999999999704</v>
      </c>
    </row>
    <row r="895" spans="2:11" x14ac:dyDescent="0.25">
      <c r="B895" s="34">
        <v>94.299999999999699</v>
      </c>
      <c r="C895" s="35">
        <f>ROUNDUP(('Calculation Sheet'!$D$9)^2*('Calculation Sheet'!$D$10*10^-6)/(2*10^-3*B895),2)</f>
        <v>9.24</v>
      </c>
      <c r="D89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95" s="34">
        <f>ROUNDUP(('Calculation Sheet'!$D$9*'Calculation Sheet'!$D$17*(0.5-('Calculation Sheet'!$D$18/'Calculation Sheet'!$D$9)+(0.5*(('Calculation Sheet'!$D$18^2)/('Calculation Sheet'!$D$9^2))))),2)</f>
        <v>1.84</v>
      </c>
      <c r="F895" s="34">
        <f>ROUNDUP(('Calculation Sheet'!$D$19*(LN('Calculation Sheet'!$D$9/'Calculation Sheet'!$D$20)-1+('Calculation Sheet'!$D$20/'Calculation Sheet'!$D$9))),2)</f>
        <v>3.53</v>
      </c>
      <c r="G895" s="36">
        <f>C895+IF(AND('Calculation Sheet'!$D$13="NO",OR('Calculation Sheet'!$D$14="Constant Resistance", 'Calculation Sheet'!$D$14="Constant Resistance + Current",'Calculation Sheet'!$D$14="Constant Resistance + Power", 'Calculation Sheet'!$D$14="Constant Resistance + Current + Power")),D895,0)+IF(AND('Calculation Sheet'!$D$13="NO",OR('Calculation Sheet'!$D$14="Constant Current", 'Calculation Sheet'!$D$14="Constant Resistance + Current",'Calculation Sheet'!$D$14="Constant Current + Power", 'Calculation Sheet'!$D$14="Constant Resistance + Current + Power")),E895,0)+IF(AND('Calculation Sheet'!$D$13="NO",OR('Calculation Sheet'!$D$14="Constant Power", 'Calculation Sheet'!$D$14="Constant Resistance + Power",'Calculation Sheet'!$D$14="Constant Current + Power", 'Calculation Sheet'!$D$14="Constant Resistance + Current + Power")),F895,0)</f>
        <v>9.24</v>
      </c>
      <c r="H895" s="34">
        <f>ROUND((12*'Calculation Sheet'!$D$24/(SQRT('SOA Verification'!B895*10^-3))),2)</f>
        <v>39.08</v>
      </c>
      <c r="I895" s="34">
        <f t="shared" si="26"/>
        <v>94.299999999999699</v>
      </c>
      <c r="K895" s="34">
        <f t="shared" si="27"/>
        <v>94.299999999999699</v>
      </c>
    </row>
    <row r="896" spans="2:11" x14ac:dyDescent="0.25">
      <c r="B896" s="34">
        <v>94.399999999999693</v>
      </c>
      <c r="C896" s="35">
        <f>ROUNDUP(('Calculation Sheet'!$D$9)^2*('Calculation Sheet'!$D$10*10^-6)/(2*10^-3*B896),2)</f>
        <v>9.23</v>
      </c>
      <c r="D89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96" s="34">
        <f>ROUNDUP(('Calculation Sheet'!$D$9*'Calculation Sheet'!$D$17*(0.5-('Calculation Sheet'!$D$18/'Calculation Sheet'!$D$9)+(0.5*(('Calculation Sheet'!$D$18^2)/('Calculation Sheet'!$D$9^2))))),2)</f>
        <v>1.84</v>
      </c>
      <c r="F896" s="34">
        <f>ROUNDUP(('Calculation Sheet'!$D$19*(LN('Calculation Sheet'!$D$9/'Calculation Sheet'!$D$20)-1+('Calculation Sheet'!$D$20/'Calculation Sheet'!$D$9))),2)</f>
        <v>3.53</v>
      </c>
      <c r="G896" s="36">
        <f>C896+IF(AND('Calculation Sheet'!$D$13="NO",OR('Calculation Sheet'!$D$14="Constant Resistance", 'Calculation Sheet'!$D$14="Constant Resistance + Current",'Calculation Sheet'!$D$14="Constant Resistance + Power", 'Calculation Sheet'!$D$14="Constant Resistance + Current + Power")),D896,0)+IF(AND('Calculation Sheet'!$D$13="NO",OR('Calculation Sheet'!$D$14="Constant Current", 'Calculation Sheet'!$D$14="Constant Resistance + Current",'Calculation Sheet'!$D$14="Constant Current + Power", 'Calculation Sheet'!$D$14="Constant Resistance + Current + Power")),E896,0)+IF(AND('Calculation Sheet'!$D$13="NO",OR('Calculation Sheet'!$D$14="Constant Power", 'Calculation Sheet'!$D$14="Constant Resistance + Power",'Calculation Sheet'!$D$14="Constant Current + Power", 'Calculation Sheet'!$D$14="Constant Resistance + Current + Power")),F896,0)</f>
        <v>9.23</v>
      </c>
      <c r="H896" s="34">
        <f>ROUND((12*'Calculation Sheet'!$D$24/(SQRT('SOA Verification'!B896*10^-3))),2)</f>
        <v>39.06</v>
      </c>
      <c r="I896" s="34">
        <f t="shared" si="26"/>
        <v>94.399999999999693</v>
      </c>
      <c r="K896" s="34">
        <f t="shared" si="27"/>
        <v>94.399999999999693</v>
      </c>
    </row>
    <row r="897" spans="2:11" x14ac:dyDescent="0.25">
      <c r="B897" s="34">
        <v>94.499999999999702</v>
      </c>
      <c r="C897" s="35">
        <f>ROUNDUP(('Calculation Sheet'!$D$9)^2*('Calculation Sheet'!$D$10*10^-6)/(2*10^-3*B897),2)</f>
        <v>9.2200000000000006</v>
      </c>
      <c r="D89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97" s="34">
        <f>ROUNDUP(('Calculation Sheet'!$D$9*'Calculation Sheet'!$D$17*(0.5-('Calculation Sheet'!$D$18/'Calculation Sheet'!$D$9)+(0.5*(('Calculation Sheet'!$D$18^2)/('Calculation Sheet'!$D$9^2))))),2)</f>
        <v>1.84</v>
      </c>
      <c r="F897" s="34">
        <f>ROUNDUP(('Calculation Sheet'!$D$19*(LN('Calculation Sheet'!$D$9/'Calculation Sheet'!$D$20)-1+('Calculation Sheet'!$D$20/'Calculation Sheet'!$D$9))),2)</f>
        <v>3.53</v>
      </c>
      <c r="G897" s="36">
        <f>C897+IF(AND('Calculation Sheet'!$D$13="NO",OR('Calculation Sheet'!$D$14="Constant Resistance", 'Calculation Sheet'!$D$14="Constant Resistance + Current",'Calculation Sheet'!$D$14="Constant Resistance + Power", 'Calculation Sheet'!$D$14="Constant Resistance + Current + Power")),D897,0)+IF(AND('Calculation Sheet'!$D$13="NO",OR('Calculation Sheet'!$D$14="Constant Current", 'Calculation Sheet'!$D$14="Constant Resistance + Current",'Calculation Sheet'!$D$14="Constant Current + Power", 'Calculation Sheet'!$D$14="Constant Resistance + Current + Power")),E897,0)+IF(AND('Calculation Sheet'!$D$13="NO",OR('Calculation Sheet'!$D$14="Constant Power", 'Calculation Sheet'!$D$14="Constant Resistance + Power",'Calculation Sheet'!$D$14="Constant Current + Power", 'Calculation Sheet'!$D$14="Constant Resistance + Current + Power")),F897,0)</f>
        <v>9.2200000000000006</v>
      </c>
      <c r="H897" s="34">
        <f>ROUND((12*'Calculation Sheet'!$D$24/(SQRT('SOA Verification'!B897*10^-3))),2)</f>
        <v>39.04</v>
      </c>
      <c r="I897" s="34">
        <f t="shared" si="26"/>
        <v>94.499999999999702</v>
      </c>
      <c r="K897" s="34">
        <f t="shared" si="27"/>
        <v>94.499999999999702</v>
      </c>
    </row>
    <row r="898" spans="2:11" x14ac:dyDescent="0.25">
      <c r="B898" s="34">
        <v>94.599999999999696</v>
      </c>
      <c r="C898" s="35">
        <f>ROUNDUP(('Calculation Sheet'!$D$9)^2*('Calculation Sheet'!$D$10*10^-6)/(2*10^-3*B898),2)</f>
        <v>9.2099999999999991</v>
      </c>
      <c r="D89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98" s="34">
        <f>ROUNDUP(('Calculation Sheet'!$D$9*'Calculation Sheet'!$D$17*(0.5-('Calculation Sheet'!$D$18/'Calculation Sheet'!$D$9)+(0.5*(('Calculation Sheet'!$D$18^2)/('Calculation Sheet'!$D$9^2))))),2)</f>
        <v>1.84</v>
      </c>
      <c r="F898" s="34">
        <f>ROUNDUP(('Calculation Sheet'!$D$19*(LN('Calculation Sheet'!$D$9/'Calculation Sheet'!$D$20)-1+('Calculation Sheet'!$D$20/'Calculation Sheet'!$D$9))),2)</f>
        <v>3.53</v>
      </c>
      <c r="G898" s="36">
        <f>C898+IF(AND('Calculation Sheet'!$D$13="NO",OR('Calculation Sheet'!$D$14="Constant Resistance", 'Calculation Sheet'!$D$14="Constant Resistance + Current",'Calculation Sheet'!$D$14="Constant Resistance + Power", 'Calculation Sheet'!$D$14="Constant Resistance + Current + Power")),D898,0)+IF(AND('Calculation Sheet'!$D$13="NO",OR('Calculation Sheet'!$D$14="Constant Current", 'Calculation Sheet'!$D$14="Constant Resistance + Current",'Calculation Sheet'!$D$14="Constant Current + Power", 'Calculation Sheet'!$D$14="Constant Resistance + Current + Power")),E898,0)+IF(AND('Calculation Sheet'!$D$13="NO",OR('Calculation Sheet'!$D$14="Constant Power", 'Calculation Sheet'!$D$14="Constant Resistance + Power",'Calculation Sheet'!$D$14="Constant Current + Power", 'Calculation Sheet'!$D$14="Constant Resistance + Current + Power")),F898,0)</f>
        <v>9.2099999999999991</v>
      </c>
      <c r="H898" s="34">
        <f>ROUND((12*'Calculation Sheet'!$D$24/(SQRT('SOA Verification'!B898*10^-3))),2)</f>
        <v>39.020000000000003</v>
      </c>
      <c r="I898" s="34">
        <f t="shared" si="26"/>
        <v>94.599999999999696</v>
      </c>
      <c r="K898" s="34">
        <f t="shared" si="27"/>
        <v>94.599999999999696</v>
      </c>
    </row>
    <row r="899" spans="2:11" x14ac:dyDescent="0.25">
      <c r="B899" s="34">
        <v>94.699999999999704</v>
      </c>
      <c r="C899" s="35">
        <f>ROUNDUP(('Calculation Sheet'!$D$9)^2*('Calculation Sheet'!$D$10*10^-6)/(2*10^-3*B899),2)</f>
        <v>9.1999999999999993</v>
      </c>
      <c r="D89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899" s="34">
        <f>ROUNDUP(('Calculation Sheet'!$D$9*'Calculation Sheet'!$D$17*(0.5-('Calculation Sheet'!$D$18/'Calculation Sheet'!$D$9)+(0.5*(('Calculation Sheet'!$D$18^2)/('Calculation Sheet'!$D$9^2))))),2)</f>
        <v>1.84</v>
      </c>
      <c r="F899" s="34">
        <f>ROUNDUP(('Calculation Sheet'!$D$19*(LN('Calculation Sheet'!$D$9/'Calculation Sheet'!$D$20)-1+('Calculation Sheet'!$D$20/'Calculation Sheet'!$D$9))),2)</f>
        <v>3.53</v>
      </c>
      <c r="G899" s="36">
        <f>C899+IF(AND('Calculation Sheet'!$D$13="NO",OR('Calculation Sheet'!$D$14="Constant Resistance", 'Calculation Sheet'!$D$14="Constant Resistance + Current",'Calculation Sheet'!$D$14="Constant Resistance + Power", 'Calculation Sheet'!$D$14="Constant Resistance + Current + Power")),D899,0)+IF(AND('Calculation Sheet'!$D$13="NO",OR('Calculation Sheet'!$D$14="Constant Current", 'Calculation Sheet'!$D$14="Constant Resistance + Current",'Calculation Sheet'!$D$14="Constant Current + Power", 'Calculation Sheet'!$D$14="Constant Resistance + Current + Power")),E899,0)+IF(AND('Calculation Sheet'!$D$13="NO",OR('Calculation Sheet'!$D$14="Constant Power", 'Calculation Sheet'!$D$14="Constant Resistance + Power",'Calculation Sheet'!$D$14="Constant Current + Power", 'Calculation Sheet'!$D$14="Constant Resistance + Current + Power")),F899,0)</f>
        <v>9.1999999999999993</v>
      </c>
      <c r="H899" s="34">
        <f>ROUND((12*'Calculation Sheet'!$D$24/(SQRT('SOA Verification'!B899*10^-3))),2)</f>
        <v>38.99</v>
      </c>
      <c r="I899" s="34">
        <f t="shared" ref="I899:I962" si="28">IF(G899&lt;H899,B899,5)</f>
        <v>94.699999999999704</v>
      </c>
      <c r="K899" s="34">
        <f t="shared" ref="K899:K962" si="29">IF(H899&gt;G899,B899,120)</f>
        <v>94.699999999999704</v>
      </c>
    </row>
    <row r="900" spans="2:11" x14ac:dyDescent="0.25">
      <c r="B900" s="34">
        <v>94.799999999999699</v>
      </c>
      <c r="C900" s="35">
        <f>ROUNDUP(('Calculation Sheet'!$D$9)^2*('Calculation Sheet'!$D$10*10^-6)/(2*10^-3*B900),2)</f>
        <v>9.19</v>
      </c>
      <c r="D90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00" s="34">
        <f>ROUNDUP(('Calculation Sheet'!$D$9*'Calculation Sheet'!$D$17*(0.5-('Calculation Sheet'!$D$18/'Calculation Sheet'!$D$9)+(0.5*(('Calculation Sheet'!$D$18^2)/('Calculation Sheet'!$D$9^2))))),2)</f>
        <v>1.84</v>
      </c>
      <c r="F900" s="34">
        <f>ROUNDUP(('Calculation Sheet'!$D$19*(LN('Calculation Sheet'!$D$9/'Calculation Sheet'!$D$20)-1+('Calculation Sheet'!$D$20/'Calculation Sheet'!$D$9))),2)</f>
        <v>3.53</v>
      </c>
      <c r="G900" s="36">
        <f>C900+IF(AND('Calculation Sheet'!$D$13="NO",OR('Calculation Sheet'!$D$14="Constant Resistance", 'Calculation Sheet'!$D$14="Constant Resistance + Current",'Calculation Sheet'!$D$14="Constant Resistance + Power", 'Calculation Sheet'!$D$14="Constant Resistance + Current + Power")),D900,0)+IF(AND('Calculation Sheet'!$D$13="NO",OR('Calculation Sheet'!$D$14="Constant Current", 'Calculation Sheet'!$D$14="Constant Resistance + Current",'Calculation Sheet'!$D$14="Constant Current + Power", 'Calculation Sheet'!$D$14="Constant Resistance + Current + Power")),E900,0)+IF(AND('Calculation Sheet'!$D$13="NO",OR('Calculation Sheet'!$D$14="Constant Power", 'Calculation Sheet'!$D$14="Constant Resistance + Power",'Calculation Sheet'!$D$14="Constant Current + Power", 'Calculation Sheet'!$D$14="Constant Resistance + Current + Power")),F900,0)</f>
        <v>9.19</v>
      </c>
      <c r="H900" s="34">
        <f>ROUND((12*'Calculation Sheet'!$D$24/(SQRT('SOA Verification'!B900*10^-3))),2)</f>
        <v>38.97</v>
      </c>
      <c r="I900" s="34">
        <f t="shared" si="28"/>
        <v>94.799999999999699</v>
      </c>
      <c r="K900" s="34">
        <f t="shared" si="29"/>
        <v>94.799999999999699</v>
      </c>
    </row>
    <row r="901" spans="2:11" x14ac:dyDescent="0.25">
      <c r="B901" s="34">
        <v>94.899999999999693</v>
      </c>
      <c r="C901" s="35">
        <f>ROUNDUP(('Calculation Sheet'!$D$9)^2*('Calculation Sheet'!$D$10*10^-6)/(2*10^-3*B901),2)</f>
        <v>9.19</v>
      </c>
      <c r="D90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01" s="34">
        <f>ROUNDUP(('Calculation Sheet'!$D$9*'Calculation Sheet'!$D$17*(0.5-('Calculation Sheet'!$D$18/'Calculation Sheet'!$D$9)+(0.5*(('Calculation Sheet'!$D$18^2)/('Calculation Sheet'!$D$9^2))))),2)</f>
        <v>1.84</v>
      </c>
      <c r="F901" s="34">
        <f>ROUNDUP(('Calculation Sheet'!$D$19*(LN('Calculation Sheet'!$D$9/'Calculation Sheet'!$D$20)-1+('Calculation Sheet'!$D$20/'Calculation Sheet'!$D$9))),2)</f>
        <v>3.53</v>
      </c>
      <c r="G901" s="36">
        <f>C901+IF(AND('Calculation Sheet'!$D$13="NO",OR('Calculation Sheet'!$D$14="Constant Resistance", 'Calculation Sheet'!$D$14="Constant Resistance + Current",'Calculation Sheet'!$D$14="Constant Resistance + Power", 'Calculation Sheet'!$D$14="Constant Resistance + Current + Power")),D901,0)+IF(AND('Calculation Sheet'!$D$13="NO",OR('Calculation Sheet'!$D$14="Constant Current", 'Calculation Sheet'!$D$14="Constant Resistance + Current",'Calculation Sheet'!$D$14="Constant Current + Power", 'Calculation Sheet'!$D$14="Constant Resistance + Current + Power")),E901,0)+IF(AND('Calculation Sheet'!$D$13="NO",OR('Calculation Sheet'!$D$14="Constant Power", 'Calculation Sheet'!$D$14="Constant Resistance + Power",'Calculation Sheet'!$D$14="Constant Current + Power", 'Calculation Sheet'!$D$14="Constant Resistance + Current + Power")),F901,0)</f>
        <v>9.19</v>
      </c>
      <c r="H901" s="34">
        <f>ROUND((12*'Calculation Sheet'!$D$24/(SQRT('SOA Verification'!B901*10^-3))),2)</f>
        <v>38.950000000000003</v>
      </c>
      <c r="I901" s="34">
        <f t="shared" si="28"/>
        <v>94.899999999999693</v>
      </c>
      <c r="K901" s="34">
        <f t="shared" si="29"/>
        <v>94.899999999999693</v>
      </c>
    </row>
    <row r="902" spans="2:11" x14ac:dyDescent="0.25">
      <c r="B902" s="34">
        <v>94.999999999999702</v>
      </c>
      <c r="C902" s="35">
        <f>ROUNDUP(('Calculation Sheet'!$D$9)^2*('Calculation Sheet'!$D$10*10^-6)/(2*10^-3*B902),2)</f>
        <v>9.18</v>
      </c>
      <c r="D90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02" s="34">
        <f>ROUNDUP(('Calculation Sheet'!$D$9*'Calculation Sheet'!$D$17*(0.5-('Calculation Sheet'!$D$18/'Calculation Sheet'!$D$9)+(0.5*(('Calculation Sheet'!$D$18^2)/('Calculation Sheet'!$D$9^2))))),2)</f>
        <v>1.84</v>
      </c>
      <c r="F902" s="34">
        <f>ROUNDUP(('Calculation Sheet'!$D$19*(LN('Calculation Sheet'!$D$9/'Calculation Sheet'!$D$20)-1+('Calculation Sheet'!$D$20/'Calculation Sheet'!$D$9))),2)</f>
        <v>3.53</v>
      </c>
      <c r="G902" s="36">
        <f>C902+IF(AND('Calculation Sheet'!$D$13="NO",OR('Calculation Sheet'!$D$14="Constant Resistance", 'Calculation Sheet'!$D$14="Constant Resistance + Current",'Calculation Sheet'!$D$14="Constant Resistance + Power", 'Calculation Sheet'!$D$14="Constant Resistance + Current + Power")),D902,0)+IF(AND('Calculation Sheet'!$D$13="NO",OR('Calculation Sheet'!$D$14="Constant Current", 'Calculation Sheet'!$D$14="Constant Resistance + Current",'Calculation Sheet'!$D$14="Constant Current + Power", 'Calculation Sheet'!$D$14="Constant Resistance + Current + Power")),E902,0)+IF(AND('Calculation Sheet'!$D$13="NO",OR('Calculation Sheet'!$D$14="Constant Power", 'Calculation Sheet'!$D$14="Constant Resistance + Power",'Calculation Sheet'!$D$14="Constant Current + Power", 'Calculation Sheet'!$D$14="Constant Resistance + Current + Power")),F902,0)</f>
        <v>9.18</v>
      </c>
      <c r="H902" s="34">
        <f>ROUND((12*'Calculation Sheet'!$D$24/(SQRT('SOA Verification'!B902*10^-3))),2)</f>
        <v>38.93</v>
      </c>
      <c r="I902" s="34">
        <f t="shared" si="28"/>
        <v>94.999999999999702</v>
      </c>
      <c r="K902" s="34">
        <f t="shared" si="29"/>
        <v>94.999999999999702</v>
      </c>
    </row>
    <row r="903" spans="2:11" x14ac:dyDescent="0.25">
      <c r="B903" s="34">
        <v>95.099999999999696</v>
      </c>
      <c r="C903" s="35">
        <f>ROUNDUP(('Calculation Sheet'!$D$9)^2*('Calculation Sheet'!$D$10*10^-6)/(2*10^-3*B903),2)</f>
        <v>9.17</v>
      </c>
      <c r="D90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03" s="34">
        <f>ROUNDUP(('Calculation Sheet'!$D$9*'Calculation Sheet'!$D$17*(0.5-('Calculation Sheet'!$D$18/'Calculation Sheet'!$D$9)+(0.5*(('Calculation Sheet'!$D$18^2)/('Calculation Sheet'!$D$9^2))))),2)</f>
        <v>1.84</v>
      </c>
      <c r="F903" s="34">
        <f>ROUNDUP(('Calculation Sheet'!$D$19*(LN('Calculation Sheet'!$D$9/'Calculation Sheet'!$D$20)-1+('Calculation Sheet'!$D$20/'Calculation Sheet'!$D$9))),2)</f>
        <v>3.53</v>
      </c>
      <c r="G903" s="36">
        <f>C903+IF(AND('Calculation Sheet'!$D$13="NO",OR('Calculation Sheet'!$D$14="Constant Resistance", 'Calculation Sheet'!$D$14="Constant Resistance + Current",'Calculation Sheet'!$D$14="Constant Resistance + Power", 'Calculation Sheet'!$D$14="Constant Resistance + Current + Power")),D903,0)+IF(AND('Calculation Sheet'!$D$13="NO",OR('Calculation Sheet'!$D$14="Constant Current", 'Calculation Sheet'!$D$14="Constant Resistance + Current",'Calculation Sheet'!$D$14="Constant Current + Power", 'Calculation Sheet'!$D$14="Constant Resistance + Current + Power")),E903,0)+IF(AND('Calculation Sheet'!$D$13="NO",OR('Calculation Sheet'!$D$14="Constant Power", 'Calculation Sheet'!$D$14="Constant Resistance + Power",'Calculation Sheet'!$D$14="Constant Current + Power", 'Calculation Sheet'!$D$14="Constant Resistance + Current + Power")),F903,0)</f>
        <v>9.17</v>
      </c>
      <c r="H903" s="34">
        <f>ROUND((12*'Calculation Sheet'!$D$24/(SQRT('SOA Verification'!B903*10^-3))),2)</f>
        <v>38.909999999999997</v>
      </c>
      <c r="I903" s="34">
        <f t="shared" si="28"/>
        <v>95.099999999999696</v>
      </c>
      <c r="K903" s="34">
        <f t="shared" si="29"/>
        <v>95.099999999999696</v>
      </c>
    </row>
    <row r="904" spans="2:11" x14ac:dyDescent="0.25">
      <c r="B904" s="34">
        <v>95.199999999999704</v>
      </c>
      <c r="C904" s="35">
        <f>ROUNDUP(('Calculation Sheet'!$D$9)^2*('Calculation Sheet'!$D$10*10^-6)/(2*10^-3*B904),2)</f>
        <v>9.16</v>
      </c>
      <c r="D90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04" s="34">
        <f>ROUNDUP(('Calculation Sheet'!$D$9*'Calculation Sheet'!$D$17*(0.5-('Calculation Sheet'!$D$18/'Calculation Sheet'!$D$9)+(0.5*(('Calculation Sheet'!$D$18^2)/('Calculation Sheet'!$D$9^2))))),2)</f>
        <v>1.84</v>
      </c>
      <c r="F904" s="34">
        <f>ROUNDUP(('Calculation Sheet'!$D$19*(LN('Calculation Sheet'!$D$9/'Calculation Sheet'!$D$20)-1+('Calculation Sheet'!$D$20/'Calculation Sheet'!$D$9))),2)</f>
        <v>3.53</v>
      </c>
      <c r="G904" s="36">
        <f>C904+IF(AND('Calculation Sheet'!$D$13="NO",OR('Calculation Sheet'!$D$14="Constant Resistance", 'Calculation Sheet'!$D$14="Constant Resistance + Current",'Calculation Sheet'!$D$14="Constant Resistance + Power", 'Calculation Sheet'!$D$14="Constant Resistance + Current + Power")),D904,0)+IF(AND('Calculation Sheet'!$D$13="NO",OR('Calculation Sheet'!$D$14="Constant Current", 'Calculation Sheet'!$D$14="Constant Resistance + Current",'Calculation Sheet'!$D$14="Constant Current + Power", 'Calculation Sheet'!$D$14="Constant Resistance + Current + Power")),E904,0)+IF(AND('Calculation Sheet'!$D$13="NO",OR('Calculation Sheet'!$D$14="Constant Power", 'Calculation Sheet'!$D$14="Constant Resistance + Power",'Calculation Sheet'!$D$14="Constant Current + Power", 'Calculation Sheet'!$D$14="Constant Resistance + Current + Power")),F904,0)</f>
        <v>9.16</v>
      </c>
      <c r="H904" s="34">
        <f>ROUND((12*'Calculation Sheet'!$D$24/(SQRT('SOA Verification'!B904*10^-3))),2)</f>
        <v>38.89</v>
      </c>
      <c r="I904" s="34">
        <f t="shared" si="28"/>
        <v>95.199999999999704</v>
      </c>
      <c r="K904" s="34">
        <f t="shared" si="29"/>
        <v>95.199999999999704</v>
      </c>
    </row>
    <row r="905" spans="2:11" x14ac:dyDescent="0.25">
      <c r="B905" s="34">
        <v>95.299999999999699</v>
      </c>
      <c r="C905" s="35">
        <f>ROUNDUP(('Calculation Sheet'!$D$9)^2*('Calculation Sheet'!$D$10*10^-6)/(2*10^-3*B905),2)</f>
        <v>9.15</v>
      </c>
      <c r="D90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05" s="34">
        <f>ROUNDUP(('Calculation Sheet'!$D$9*'Calculation Sheet'!$D$17*(0.5-('Calculation Sheet'!$D$18/'Calculation Sheet'!$D$9)+(0.5*(('Calculation Sheet'!$D$18^2)/('Calculation Sheet'!$D$9^2))))),2)</f>
        <v>1.84</v>
      </c>
      <c r="F905" s="34">
        <f>ROUNDUP(('Calculation Sheet'!$D$19*(LN('Calculation Sheet'!$D$9/'Calculation Sheet'!$D$20)-1+('Calculation Sheet'!$D$20/'Calculation Sheet'!$D$9))),2)</f>
        <v>3.53</v>
      </c>
      <c r="G905" s="36">
        <f>C905+IF(AND('Calculation Sheet'!$D$13="NO",OR('Calculation Sheet'!$D$14="Constant Resistance", 'Calculation Sheet'!$D$14="Constant Resistance + Current",'Calculation Sheet'!$D$14="Constant Resistance + Power", 'Calculation Sheet'!$D$14="Constant Resistance + Current + Power")),D905,0)+IF(AND('Calculation Sheet'!$D$13="NO",OR('Calculation Sheet'!$D$14="Constant Current", 'Calculation Sheet'!$D$14="Constant Resistance + Current",'Calculation Sheet'!$D$14="Constant Current + Power", 'Calculation Sheet'!$D$14="Constant Resistance + Current + Power")),E905,0)+IF(AND('Calculation Sheet'!$D$13="NO",OR('Calculation Sheet'!$D$14="Constant Power", 'Calculation Sheet'!$D$14="Constant Resistance + Power",'Calculation Sheet'!$D$14="Constant Current + Power", 'Calculation Sheet'!$D$14="Constant Resistance + Current + Power")),F905,0)</f>
        <v>9.15</v>
      </c>
      <c r="H905" s="34">
        <f>ROUND((12*'Calculation Sheet'!$D$24/(SQRT('SOA Verification'!B905*10^-3))),2)</f>
        <v>38.869999999999997</v>
      </c>
      <c r="I905" s="34">
        <f t="shared" si="28"/>
        <v>95.299999999999699</v>
      </c>
      <c r="K905" s="34">
        <f t="shared" si="29"/>
        <v>95.299999999999699</v>
      </c>
    </row>
    <row r="906" spans="2:11" x14ac:dyDescent="0.25">
      <c r="B906" s="34">
        <v>95.399999999999693</v>
      </c>
      <c r="C906" s="35">
        <f>ROUNDUP(('Calculation Sheet'!$D$9)^2*('Calculation Sheet'!$D$10*10^-6)/(2*10^-3*B906),2)</f>
        <v>9.14</v>
      </c>
      <c r="D90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06" s="34">
        <f>ROUNDUP(('Calculation Sheet'!$D$9*'Calculation Sheet'!$D$17*(0.5-('Calculation Sheet'!$D$18/'Calculation Sheet'!$D$9)+(0.5*(('Calculation Sheet'!$D$18^2)/('Calculation Sheet'!$D$9^2))))),2)</f>
        <v>1.84</v>
      </c>
      <c r="F906" s="34">
        <f>ROUNDUP(('Calculation Sheet'!$D$19*(LN('Calculation Sheet'!$D$9/'Calculation Sheet'!$D$20)-1+('Calculation Sheet'!$D$20/'Calculation Sheet'!$D$9))),2)</f>
        <v>3.53</v>
      </c>
      <c r="G906" s="36">
        <f>C906+IF(AND('Calculation Sheet'!$D$13="NO",OR('Calculation Sheet'!$D$14="Constant Resistance", 'Calculation Sheet'!$D$14="Constant Resistance + Current",'Calculation Sheet'!$D$14="Constant Resistance + Power", 'Calculation Sheet'!$D$14="Constant Resistance + Current + Power")),D906,0)+IF(AND('Calculation Sheet'!$D$13="NO",OR('Calculation Sheet'!$D$14="Constant Current", 'Calculation Sheet'!$D$14="Constant Resistance + Current",'Calculation Sheet'!$D$14="Constant Current + Power", 'Calculation Sheet'!$D$14="Constant Resistance + Current + Power")),E906,0)+IF(AND('Calculation Sheet'!$D$13="NO",OR('Calculation Sheet'!$D$14="Constant Power", 'Calculation Sheet'!$D$14="Constant Resistance + Power",'Calculation Sheet'!$D$14="Constant Current + Power", 'Calculation Sheet'!$D$14="Constant Resistance + Current + Power")),F906,0)</f>
        <v>9.14</v>
      </c>
      <c r="H906" s="34">
        <f>ROUND((12*'Calculation Sheet'!$D$24/(SQRT('SOA Verification'!B906*10^-3))),2)</f>
        <v>38.85</v>
      </c>
      <c r="I906" s="34">
        <f t="shared" si="28"/>
        <v>95.399999999999693</v>
      </c>
      <c r="K906" s="34">
        <f t="shared" si="29"/>
        <v>95.399999999999693</v>
      </c>
    </row>
    <row r="907" spans="2:11" x14ac:dyDescent="0.25">
      <c r="B907" s="34">
        <v>95.499999999999702</v>
      </c>
      <c r="C907" s="35">
        <f>ROUNDUP(('Calculation Sheet'!$D$9)^2*('Calculation Sheet'!$D$10*10^-6)/(2*10^-3*B907),2)</f>
        <v>9.129999999999999</v>
      </c>
      <c r="D90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07" s="34">
        <f>ROUNDUP(('Calculation Sheet'!$D$9*'Calculation Sheet'!$D$17*(0.5-('Calculation Sheet'!$D$18/'Calculation Sheet'!$D$9)+(0.5*(('Calculation Sheet'!$D$18^2)/('Calculation Sheet'!$D$9^2))))),2)</f>
        <v>1.84</v>
      </c>
      <c r="F907" s="34">
        <f>ROUNDUP(('Calculation Sheet'!$D$19*(LN('Calculation Sheet'!$D$9/'Calculation Sheet'!$D$20)-1+('Calculation Sheet'!$D$20/'Calculation Sheet'!$D$9))),2)</f>
        <v>3.53</v>
      </c>
      <c r="G907" s="36">
        <f>C907+IF(AND('Calculation Sheet'!$D$13="NO",OR('Calculation Sheet'!$D$14="Constant Resistance", 'Calculation Sheet'!$D$14="Constant Resistance + Current",'Calculation Sheet'!$D$14="Constant Resistance + Power", 'Calculation Sheet'!$D$14="Constant Resistance + Current + Power")),D907,0)+IF(AND('Calculation Sheet'!$D$13="NO",OR('Calculation Sheet'!$D$14="Constant Current", 'Calculation Sheet'!$D$14="Constant Resistance + Current",'Calculation Sheet'!$D$14="Constant Current + Power", 'Calculation Sheet'!$D$14="Constant Resistance + Current + Power")),E907,0)+IF(AND('Calculation Sheet'!$D$13="NO",OR('Calculation Sheet'!$D$14="Constant Power", 'Calculation Sheet'!$D$14="Constant Resistance + Power",'Calculation Sheet'!$D$14="Constant Current + Power", 'Calculation Sheet'!$D$14="Constant Resistance + Current + Power")),F907,0)</f>
        <v>9.129999999999999</v>
      </c>
      <c r="H907" s="34">
        <f>ROUND((12*'Calculation Sheet'!$D$24/(SQRT('SOA Verification'!B907*10^-3))),2)</f>
        <v>38.83</v>
      </c>
      <c r="I907" s="34">
        <f t="shared" si="28"/>
        <v>95.499999999999702</v>
      </c>
      <c r="K907" s="34">
        <f t="shared" si="29"/>
        <v>95.499999999999702</v>
      </c>
    </row>
    <row r="908" spans="2:11" x14ac:dyDescent="0.25">
      <c r="B908" s="34">
        <v>95.599999999999696</v>
      </c>
      <c r="C908" s="35">
        <f>ROUNDUP(('Calculation Sheet'!$D$9)^2*('Calculation Sheet'!$D$10*10^-6)/(2*10^-3*B908),2)</f>
        <v>9.1199999999999992</v>
      </c>
      <c r="D90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08" s="34">
        <f>ROUNDUP(('Calculation Sheet'!$D$9*'Calculation Sheet'!$D$17*(0.5-('Calculation Sheet'!$D$18/'Calculation Sheet'!$D$9)+(0.5*(('Calculation Sheet'!$D$18^2)/('Calculation Sheet'!$D$9^2))))),2)</f>
        <v>1.84</v>
      </c>
      <c r="F908" s="34">
        <f>ROUNDUP(('Calculation Sheet'!$D$19*(LN('Calculation Sheet'!$D$9/'Calculation Sheet'!$D$20)-1+('Calculation Sheet'!$D$20/'Calculation Sheet'!$D$9))),2)</f>
        <v>3.53</v>
      </c>
      <c r="G908" s="36">
        <f>C908+IF(AND('Calculation Sheet'!$D$13="NO",OR('Calculation Sheet'!$D$14="Constant Resistance", 'Calculation Sheet'!$D$14="Constant Resistance + Current",'Calculation Sheet'!$D$14="Constant Resistance + Power", 'Calculation Sheet'!$D$14="Constant Resistance + Current + Power")),D908,0)+IF(AND('Calculation Sheet'!$D$13="NO",OR('Calculation Sheet'!$D$14="Constant Current", 'Calculation Sheet'!$D$14="Constant Resistance + Current",'Calculation Sheet'!$D$14="Constant Current + Power", 'Calculation Sheet'!$D$14="Constant Resistance + Current + Power")),E908,0)+IF(AND('Calculation Sheet'!$D$13="NO",OR('Calculation Sheet'!$D$14="Constant Power", 'Calculation Sheet'!$D$14="Constant Resistance + Power",'Calculation Sheet'!$D$14="Constant Current + Power", 'Calculation Sheet'!$D$14="Constant Resistance + Current + Power")),F908,0)</f>
        <v>9.1199999999999992</v>
      </c>
      <c r="H908" s="34">
        <f>ROUND((12*'Calculation Sheet'!$D$24/(SQRT('SOA Verification'!B908*10^-3))),2)</f>
        <v>38.81</v>
      </c>
      <c r="I908" s="34">
        <f t="shared" si="28"/>
        <v>95.599999999999696</v>
      </c>
      <c r="K908" s="34">
        <f t="shared" si="29"/>
        <v>95.599999999999696</v>
      </c>
    </row>
    <row r="909" spans="2:11" x14ac:dyDescent="0.25">
      <c r="B909" s="34">
        <v>95.699999999999704</v>
      </c>
      <c r="C909" s="35">
        <f>ROUNDUP(('Calculation Sheet'!$D$9)^2*('Calculation Sheet'!$D$10*10^-6)/(2*10^-3*B909),2)</f>
        <v>9.11</v>
      </c>
      <c r="D90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09" s="34">
        <f>ROUNDUP(('Calculation Sheet'!$D$9*'Calculation Sheet'!$D$17*(0.5-('Calculation Sheet'!$D$18/'Calculation Sheet'!$D$9)+(0.5*(('Calculation Sheet'!$D$18^2)/('Calculation Sheet'!$D$9^2))))),2)</f>
        <v>1.84</v>
      </c>
      <c r="F909" s="34">
        <f>ROUNDUP(('Calculation Sheet'!$D$19*(LN('Calculation Sheet'!$D$9/'Calculation Sheet'!$D$20)-1+('Calculation Sheet'!$D$20/'Calculation Sheet'!$D$9))),2)</f>
        <v>3.53</v>
      </c>
      <c r="G909" s="36">
        <f>C909+IF(AND('Calculation Sheet'!$D$13="NO",OR('Calculation Sheet'!$D$14="Constant Resistance", 'Calculation Sheet'!$D$14="Constant Resistance + Current",'Calculation Sheet'!$D$14="Constant Resistance + Power", 'Calculation Sheet'!$D$14="Constant Resistance + Current + Power")),D909,0)+IF(AND('Calculation Sheet'!$D$13="NO",OR('Calculation Sheet'!$D$14="Constant Current", 'Calculation Sheet'!$D$14="Constant Resistance + Current",'Calculation Sheet'!$D$14="Constant Current + Power", 'Calculation Sheet'!$D$14="Constant Resistance + Current + Power")),E909,0)+IF(AND('Calculation Sheet'!$D$13="NO",OR('Calculation Sheet'!$D$14="Constant Power", 'Calculation Sheet'!$D$14="Constant Resistance + Power",'Calculation Sheet'!$D$14="Constant Current + Power", 'Calculation Sheet'!$D$14="Constant Resistance + Current + Power")),F909,0)</f>
        <v>9.11</v>
      </c>
      <c r="H909" s="34">
        <f>ROUND((12*'Calculation Sheet'!$D$24/(SQRT('SOA Verification'!B909*10^-3))),2)</f>
        <v>38.79</v>
      </c>
      <c r="I909" s="34">
        <f t="shared" si="28"/>
        <v>95.699999999999704</v>
      </c>
      <c r="K909" s="34">
        <f t="shared" si="29"/>
        <v>95.699999999999704</v>
      </c>
    </row>
    <row r="910" spans="2:11" x14ac:dyDescent="0.25">
      <c r="B910" s="34">
        <v>95.799999999999699</v>
      </c>
      <c r="C910" s="35">
        <f>ROUNDUP(('Calculation Sheet'!$D$9)^2*('Calculation Sheet'!$D$10*10^-6)/(2*10^-3*B910),2)</f>
        <v>9.1</v>
      </c>
      <c r="D91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10" s="34">
        <f>ROUNDUP(('Calculation Sheet'!$D$9*'Calculation Sheet'!$D$17*(0.5-('Calculation Sheet'!$D$18/'Calculation Sheet'!$D$9)+(0.5*(('Calculation Sheet'!$D$18^2)/('Calculation Sheet'!$D$9^2))))),2)</f>
        <v>1.84</v>
      </c>
      <c r="F910" s="34">
        <f>ROUNDUP(('Calculation Sheet'!$D$19*(LN('Calculation Sheet'!$D$9/'Calculation Sheet'!$D$20)-1+('Calculation Sheet'!$D$20/'Calculation Sheet'!$D$9))),2)</f>
        <v>3.53</v>
      </c>
      <c r="G910" s="36">
        <f>C910+IF(AND('Calculation Sheet'!$D$13="NO",OR('Calculation Sheet'!$D$14="Constant Resistance", 'Calculation Sheet'!$D$14="Constant Resistance + Current",'Calculation Sheet'!$D$14="Constant Resistance + Power", 'Calculation Sheet'!$D$14="Constant Resistance + Current + Power")),D910,0)+IF(AND('Calculation Sheet'!$D$13="NO",OR('Calculation Sheet'!$D$14="Constant Current", 'Calculation Sheet'!$D$14="Constant Resistance + Current",'Calculation Sheet'!$D$14="Constant Current + Power", 'Calculation Sheet'!$D$14="Constant Resistance + Current + Power")),E910,0)+IF(AND('Calculation Sheet'!$D$13="NO",OR('Calculation Sheet'!$D$14="Constant Power", 'Calculation Sheet'!$D$14="Constant Resistance + Power",'Calculation Sheet'!$D$14="Constant Current + Power", 'Calculation Sheet'!$D$14="Constant Resistance + Current + Power")),F910,0)</f>
        <v>9.1</v>
      </c>
      <c r="H910" s="34">
        <f>ROUND((12*'Calculation Sheet'!$D$24/(SQRT('SOA Verification'!B910*10^-3))),2)</f>
        <v>38.770000000000003</v>
      </c>
      <c r="I910" s="34">
        <f t="shared" si="28"/>
        <v>95.799999999999699</v>
      </c>
      <c r="K910" s="34">
        <f t="shared" si="29"/>
        <v>95.799999999999699</v>
      </c>
    </row>
    <row r="911" spans="2:11" x14ac:dyDescent="0.25">
      <c r="B911" s="34">
        <v>95.899999999999693</v>
      </c>
      <c r="C911" s="35">
        <f>ROUNDUP(('Calculation Sheet'!$D$9)^2*('Calculation Sheet'!$D$10*10^-6)/(2*10^-3*B911),2)</f>
        <v>9.09</v>
      </c>
      <c r="D91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11" s="34">
        <f>ROUNDUP(('Calculation Sheet'!$D$9*'Calculation Sheet'!$D$17*(0.5-('Calculation Sheet'!$D$18/'Calculation Sheet'!$D$9)+(0.5*(('Calculation Sheet'!$D$18^2)/('Calculation Sheet'!$D$9^2))))),2)</f>
        <v>1.84</v>
      </c>
      <c r="F911" s="34">
        <f>ROUNDUP(('Calculation Sheet'!$D$19*(LN('Calculation Sheet'!$D$9/'Calculation Sheet'!$D$20)-1+('Calculation Sheet'!$D$20/'Calculation Sheet'!$D$9))),2)</f>
        <v>3.53</v>
      </c>
      <c r="G911" s="36">
        <f>C911+IF(AND('Calculation Sheet'!$D$13="NO",OR('Calculation Sheet'!$D$14="Constant Resistance", 'Calculation Sheet'!$D$14="Constant Resistance + Current",'Calculation Sheet'!$D$14="Constant Resistance + Power", 'Calculation Sheet'!$D$14="Constant Resistance + Current + Power")),D911,0)+IF(AND('Calculation Sheet'!$D$13="NO",OR('Calculation Sheet'!$D$14="Constant Current", 'Calculation Sheet'!$D$14="Constant Resistance + Current",'Calculation Sheet'!$D$14="Constant Current + Power", 'Calculation Sheet'!$D$14="Constant Resistance + Current + Power")),E911,0)+IF(AND('Calculation Sheet'!$D$13="NO",OR('Calculation Sheet'!$D$14="Constant Power", 'Calculation Sheet'!$D$14="Constant Resistance + Power",'Calculation Sheet'!$D$14="Constant Current + Power", 'Calculation Sheet'!$D$14="Constant Resistance + Current + Power")),F911,0)</f>
        <v>9.09</v>
      </c>
      <c r="H911" s="34">
        <f>ROUND((12*'Calculation Sheet'!$D$24/(SQRT('SOA Verification'!B911*10^-3))),2)</f>
        <v>38.75</v>
      </c>
      <c r="I911" s="34">
        <f t="shared" si="28"/>
        <v>95.899999999999693</v>
      </c>
      <c r="K911" s="34">
        <f t="shared" si="29"/>
        <v>95.899999999999693</v>
      </c>
    </row>
    <row r="912" spans="2:11" x14ac:dyDescent="0.25">
      <c r="B912" s="34">
        <v>95.999999999999702</v>
      </c>
      <c r="C912" s="35">
        <f>ROUNDUP(('Calculation Sheet'!$D$9)^2*('Calculation Sheet'!$D$10*10^-6)/(2*10^-3*B912),2)</f>
        <v>9.08</v>
      </c>
      <c r="D91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12" s="34">
        <f>ROUNDUP(('Calculation Sheet'!$D$9*'Calculation Sheet'!$D$17*(0.5-('Calculation Sheet'!$D$18/'Calculation Sheet'!$D$9)+(0.5*(('Calculation Sheet'!$D$18^2)/('Calculation Sheet'!$D$9^2))))),2)</f>
        <v>1.84</v>
      </c>
      <c r="F912" s="34">
        <f>ROUNDUP(('Calculation Sheet'!$D$19*(LN('Calculation Sheet'!$D$9/'Calculation Sheet'!$D$20)-1+('Calculation Sheet'!$D$20/'Calculation Sheet'!$D$9))),2)</f>
        <v>3.53</v>
      </c>
      <c r="G912" s="36">
        <f>C912+IF(AND('Calculation Sheet'!$D$13="NO",OR('Calculation Sheet'!$D$14="Constant Resistance", 'Calculation Sheet'!$D$14="Constant Resistance + Current",'Calculation Sheet'!$D$14="Constant Resistance + Power", 'Calculation Sheet'!$D$14="Constant Resistance + Current + Power")),D912,0)+IF(AND('Calculation Sheet'!$D$13="NO",OR('Calculation Sheet'!$D$14="Constant Current", 'Calculation Sheet'!$D$14="Constant Resistance + Current",'Calculation Sheet'!$D$14="Constant Current + Power", 'Calculation Sheet'!$D$14="Constant Resistance + Current + Power")),E912,0)+IF(AND('Calculation Sheet'!$D$13="NO",OR('Calculation Sheet'!$D$14="Constant Power", 'Calculation Sheet'!$D$14="Constant Resistance + Power",'Calculation Sheet'!$D$14="Constant Current + Power", 'Calculation Sheet'!$D$14="Constant Resistance + Current + Power")),F912,0)</f>
        <v>9.08</v>
      </c>
      <c r="H912" s="34">
        <f>ROUND((12*'Calculation Sheet'!$D$24/(SQRT('SOA Verification'!B912*10^-3))),2)</f>
        <v>38.729999999999997</v>
      </c>
      <c r="I912" s="34">
        <f t="shared" si="28"/>
        <v>95.999999999999702</v>
      </c>
      <c r="K912" s="34">
        <f t="shared" si="29"/>
        <v>95.999999999999702</v>
      </c>
    </row>
    <row r="913" spans="2:11" x14ac:dyDescent="0.25">
      <c r="B913" s="34">
        <v>96.099999999999696</v>
      </c>
      <c r="C913" s="35">
        <f>ROUNDUP(('Calculation Sheet'!$D$9)^2*('Calculation Sheet'!$D$10*10^-6)/(2*10^-3*B913),2)</f>
        <v>9.07</v>
      </c>
      <c r="D91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13" s="34">
        <f>ROUNDUP(('Calculation Sheet'!$D$9*'Calculation Sheet'!$D$17*(0.5-('Calculation Sheet'!$D$18/'Calculation Sheet'!$D$9)+(0.5*(('Calculation Sheet'!$D$18^2)/('Calculation Sheet'!$D$9^2))))),2)</f>
        <v>1.84</v>
      </c>
      <c r="F913" s="34">
        <f>ROUNDUP(('Calculation Sheet'!$D$19*(LN('Calculation Sheet'!$D$9/'Calculation Sheet'!$D$20)-1+('Calculation Sheet'!$D$20/'Calculation Sheet'!$D$9))),2)</f>
        <v>3.53</v>
      </c>
      <c r="G913" s="36">
        <f>C913+IF(AND('Calculation Sheet'!$D$13="NO",OR('Calculation Sheet'!$D$14="Constant Resistance", 'Calculation Sheet'!$D$14="Constant Resistance + Current",'Calculation Sheet'!$D$14="Constant Resistance + Power", 'Calculation Sheet'!$D$14="Constant Resistance + Current + Power")),D913,0)+IF(AND('Calculation Sheet'!$D$13="NO",OR('Calculation Sheet'!$D$14="Constant Current", 'Calculation Sheet'!$D$14="Constant Resistance + Current",'Calculation Sheet'!$D$14="Constant Current + Power", 'Calculation Sheet'!$D$14="Constant Resistance + Current + Power")),E913,0)+IF(AND('Calculation Sheet'!$D$13="NO",OR('Calculation Sheet'!$D$14="Constant Power", 'Calculation Sheet'!$D$14="Constant Resistance + Power",'Calculation Sheet'!$D$14="Constant Current + Power", 'Calculation Sheet'!$D$14="Constant Resistance + Current + Power")),F913,0)</f>
        <v>9.07</v>
      </c>
      <c r="H913" s="34">
        <f>ROUND((12*'Calculation Sheet'!$D$24/(SQRT('SOA Verification'!B913*10^-3))),2)</f>
        <v>38.71</v>
      </c>
      <c r="I913" s="34">
        <f t="shared" si="28"/>
        <v>96.099999999999696</v>
      </c>
      <c r="K913" s="34">
        <f t="shared" si="29"/>
        <v>96.099999999999696</v>
      </c>
    </row>
    <row r="914" spans="2:11" x14ac:dyDescent="0.25">
      <c r="B914" s="34">
        <v>96.199999999999704</v>
      </c>
      <c r="C914" s="35">
        <f>ROUNDUP(('Calculation Sheet'!$D$9)^2*('Calculation Sheet'!$D$10*10^-6)/(2*10^-3*B914),2)</f>
        <v>9.06</v>
      </c>
      <c r="D91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14" s="34">
        <f>ROUNDUP(('Calculation Sheet'!$D$9*'Calculation Sheet'!$D$17*(0.5-('Calculation Sheet'!$D$18/'Calculation Sheet'!$D$9)+(0.5*(('Calculation Sheet'!$D$18^2)/('Calculation Sheet'!$D$9^2))))),2)</f>
        <v>1.84</v>
      </c>
      <c r="F914" s="34">
        <f>ROUNDUP(('Calculation Sheet'!$D$19*(LN('Calculation Sheet'!$D$9/'Calculation Sheet'!$D$20)-1+('Calculation Sheet'!$D$20/'Calculation Sheet'!$D$9))),2)</f>
        <v>3.53</v>
      </c>
      <c r="G914" s="36">
        <f>C914+IF(AND('Calculation Sheet'!$D$13="NO",OR('Calculation Sheet'!$D$14="Constant Resistance", 'Calculation Sheet'!$D$14="Constant Resistance + Current",'Calculation Sheet'!$D$14="Constant Resistance + Power", 'Calculation Sheet'!$D$14="Constant Resistance + Current + Power")),D914,0)+IF(AND('Calculation Sheet'!$D$13="NO",OR('Calculation Sheet'!$D$14="Constant Current", 'Calculation Sheet'!$D$14="Constant Resistance + Current",'Calculation Sheet'!$D$14="Constant Current + Power", 'Calculation Sheet'!$D$14="Constant Resistance + Current + Power")),E914,0)+IF(AND('Calculation Sheet'!$D$13="NO",OR('Calculation Sheet'!$D$14="Constant Power", 'Calculation Sheet'!$D$14="Constant Resistance + Power",'Calculation Sheet'!$D$14="Constant Current + Power", 'Calculation Sheet'!$D$14="Constant Resistance + Current + Power")),F914,0)</f>
        <v>9.06</v>
      </c>
      <c r="H914" s="34">
        <f>ROUND((12*'Calculation Sheet'!$D$24/(SQRT('SOA Verification'!B914*10^-3))),2)</f>
        <v>38.69</v>
      </c>
      <c r="I914" s="34">
        <f t="shared" si="28"/>
        <v>96.199999999999704</v>
      </c>
      <c r="K914" s="34">
        <f t="shared" si="29"/>
        <v>96.199999999999704</v>
      </c>
    </row>
    <row r="915" spans="2:11" x14ac:dyDescent="0.25">
      <c r="B915" s="34">
        <v>96.299999999999699</v>
      </c>
      <c r="C915" s="35">
        <f>ROUNDUP(('Calculation Sheet'!$D$9)^2*('Calculation Sheet'!$D$10*10^-6)/(2*10^-3*B915),2)</f>
        <v>9.0499999999999989</v>
      </c>
      <c r="D91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15" s="34">
        <f>ROUNDUP(('Calculation Sheet'!$D$9*'Calculation Sheet'!$D$17*(0.5-('Calculation Sheet'!$D$18/'Calculation Sheet'!$D$9)+(0.5*(('Calculation Sheet'!$D$18^2)/('Calculation Sheet'!$D$9^2))))),2)</f>
        <v>1.84</v>
      </c>
      <c r="F915" s="34">
        <f>ROUNDUP(('Calculation Sheet'!$D$19*(LN('Calculation Sheet'!$D$9/'Calculation Sheet'!$D$20)-1+('Calculation Sheet'!$D$20/'Calculation Sheet'!$D$9))),2)</f>
        <v>3.53</v>
      </c>
      <c r="G915" s="36">
        <f>C915+IF(AND('Calculation Sheet'!$D$13="NO",OR('Calculation Sheet'!$D$14="Constant Resistance", 'Calculation Sheet'!$D$14="Constant Resistance + Current",'Calculation Sheet'!$D$14="Constant Resistance + Power", 'Calculation Sheet'!$D$14="Constant Resistance + Current + Power")),D915,0)+IF(AND('Calculation Sheet'!$D$13="NO",OR('Calculation Sheet'!$D$14="Constant Current", 'Calculation Sheet'!$D$14="Constant Resistance + Current",'Calculation Sheet'!$D$14="Constant Current + Power", 'Calculation Sheet'!$D$14="Constant Resistance + Current + Power")),E915,0)+IF(AND('Calculation Sheet'!$D$13="NO",OR('Calculation Sheet'!$D$14="Constant Power", 'Calculation Sheet'!$D$14="Constant Resistance + Power",'Calculation Sheet'!$D$14="Constant Current + Power", 'Calculation Sheet'!$D$14="Constant Resistance + Current + Power")),F915,0)</f>
        <v>9.0499999999999989</v>
      </c>
      <c r="H915" s="34">
        <f>ROUND((12*'Calculation Sheet'!$D$24/(SQRT('SOA Verification'!B915*10^-3))),2)</f>
        <v>38.67</v>
      </c>
      <c r="I915" s="34">
        <f t="shared" si="28"/>
        <v>96.299999999999699</v>
      </c>
      <c r="K915" s="34">
        <f t="shared" si="29"/>
        <v>96.299999999999699</v>
      </c>
    </row>
    <row r="916" spans="2:11" x14ac:dyDescent="0.25">
      <c r="B916" s="34">
        <v>96.399999999999693</v>
      </c>
      <c r="C916" s="35">
        <f>ROUNDUP(('Calculation Sheet'!$D$9)^2*('Calculation Sheet'!$D$10*10^-6)/(2*10^-3*B916),2)</f>
        <v>9.0399999999999991</v>
      </c>
      <c r="D91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16" s="34">
        <f>ROUNDUP(('Calculation Sheet'!$D$9*'Calculation Sheet'!$D$17*(0.5-('Calculation Sheet'!$D$18/'Calculation Sheet'!$D$9)+(0.5*(('Calculation Sheet'!$D$18^2)/('Calculation Sheet'!$D$9^2))))),2)</f>
        <v>1.84</v>
      </c>
      <c r="F916" s="34">
        <f>ROUNDUP(('Calculation Sheet'!$D$19*(LN('Calculation Sheet'!$D$9/'Calculation Sheet'!$D$20)-1+('Calculation Sheet'!$D$20/'Calculation Sheet'!$D$9))),2)</f>
        <v>3.53</v>
      </c>
      <c r="G916" s="36">
        <f>C916+IF(AND('Calculation Sheet'!$D$13="NO",OR('Calculation Sheet'!$D$14="Constant Resistance", 'Calculation Sheet'!$D$14="Constant Resistance + Current",'Calculation Sheet'!$D$14="Constant Resistance + Power", 'Calculation Sheet'!$D$14="Constant Resistance + Current + Power")),D916,0)+IF(AND('Calculation Sheet'!$D$13="NO",OR('Calculation Sheet'!$D$14="Constant Current", 'Calculation Sheet'!$D$14="Constant Resistance + Current",'Calculation Sheet'!$D$14="Constant Current + Power", 'Calculation Sheet'!$D$14="Constant Resistance + Current + Power")),E916,0)+IF(AND('Calculation Sheet'!$D$13="NO",OR('Calculation Sheet'!$D$14="Constant Power", 'Calculation Sheet'!$D$14="Constant Resistance + Power",'Calculation Sheet'!$D$14="Constant Current + Power", 'Calculation Sheet'!$D$14="Constant Resistance + Current + Power")),F916,0)</f>
        <v>9.0399999999999991</v>
      </c>
      <c r="H916" s="34">
        <f>ROUND((12*'Calculation Sheet'!$D$24/(SQRT('SOA Verification'!B916*10^-3))),2)</f>
        <v>38.65</v>
      </c>
      <c r="I916" s="34">
        <f t="shared" si="28"/>
        <v>96.399999999999693</v>
      </c>
      <c r="K916" s="34">
        <f t="shared" si="29"/>
        <v>96.399999999999693</v>
      </c>
    </row>
    <row r="917" spans="2:11" x14ac:dyDescent="0.25">
      <c r="B917" s="34">
        <v>96.499999999999702</v>
      </c>
      <c r="C917" s="35">
        <f>ROUNDUP(('Calculation Sheet'!$D$9)^2*('Calculation Sheet'!$D$10*10^-6)/(2*10^-3*B917),2)</f>
        <v>9.0299999999999994</v>
      </c>
      <c r="D91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17" s="34">
        <f>ROUNDUP(('Calculation Sheet'!$D$9*'Calculation Sheet'!$D$17*(0.5-('Calculation Sheet'!$D$18/'Calculation Sheet'!$D$9)+(0.5*(('Calculation Sheet'!$D$18^2)/('Calculation Sheet'!$D$9^2))))),2)</f>
        <v>1.84</v>
      </c>
      <c r="F917" s="34">
        <f>ROUNDUP(('Calculation Sheet'!$D$19*(LN('Calculation Sheet'!$D$9/'Calculation Sheet'!$D$20)-1+('Calculation Sheet'!$D$20/'Calculation Sheet'!$D$9))),2)</f>
        <v>3.53</v>
      </c>
      <c r="G917" s="36">
        <f>C917+IF(AND('Calculation Sheet'!$D$13="NO",OR('Calculation Sheet'!$D$14="Constant Resistance", 'Calculation Sheet'!$D$14="Constant Resistance + Current",'Calculation Sheet'!$D$14="Constant Resistance + Power", 'Calculation Sheet'!$D$14="Constant Resistance + Current + Power")),D917,0)+IF(AND('Calculation Sheet'!$D$13="NO",OR('Calculation Sheet'!$D$14="Constant Current", 'Calculation Sheet'!$D$14="Constant Resistance + Current",'Calculation Sheet'!$D$14="Constant Current + Power", 'Calculation Sheet'!$D$14="Constant Resistance + Current + Power")),E917,0)+IF(AND('Calculation Sheet'!$D$13="NO",OR('Calculation Sheet'!$D$14="Constant Power", 'Calculation Sheet'!$D$14="Constant Resistance + Power",'Calculation Sheet'!$D$14="Constant Current + Power", 'Calculation Sheet'!$D$14="Constant Resistance + Current + Power")),F917,0)</f>
        <v>9.0299999999999994</v>
      </c>
      <c r="H917" s="34">
        <f>ROUND((12*'Calculation Sheet'!$D$24/(SQRT('SOA Verification'!B917*10^-3))),2)</f>
        <v>38.630000000000003</v>
      </c>
      <c r="I917" s="34">
        <f t="shared" si="28"/>
        <v>96.499999999999702</v>
      </c>
      <c r="K917" s="34">
        <f t="shared" si="29"/>
        <v>96.499999999999702</v>
      </c>
    </row>
    <row r="918" spans="2:11" x14ac:dyDescent="0.25">
      <c r="B918" s="34">
        <v>96.599999999999696</v>
      </c>
      <c r="C918" s="35">
        <f>ROUNDUP(('Calculation Sheet'!$D$9)^2*('Calculation Sheet'!$D$10*10^-6)/(2*10^-3*B918),2)</f>
        <v>9.02</v>
      </c>
      <c r="D91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18" s="34">
        <f>ROUNDUP(('Calculation Sheet'!$D$9*'Calculation Sheet'!$D$17*(0.5-('Calculation Sheet'!$D$18/'Calculation Sheet'!$D$9)+(0.5*(('Calculation Sheet'!$D$18^2)/('Calculation Sheet'!$D$9^2))))),2)</f>
        <v>1.84</v>
      </c>
      <c r="F918" s="34">
        <f>ROUNDUP(('Calculation Sheet'!$D$19*(LN('Calculation Sheet'!$D$9/'Calculation Sheet'!$D$20)-1+('Calculation Sheet'!$D$20/'Calculation Sheet'!$D$9))),2)</f>
        <v>3.53</v>
      </c>
      <c r="G918" s="36">
        <f>C918+IF(AND('Calculation Sheet'!$D$13="NO",OR('Calculation Sheet'!$D$14="Constant Resistance", 'Calculation Sheet'!$D$14="Constant Resistance + Current",'Calculation Sheet'!$D$14="Constant Resistance + Power", 'Calculation Sheet'!$D$14="Constant Resistance + Current + Power")),D918,0)+IF(AND('Calculation Sheet'!$D$13="NO",OR('Calculation Sheet'!$D$14="Constant Current", 'Calculation Sheet'!$D$14="Constant Resistance + Current",'Calculation Sheet'!$D$14="Constant Current + Power", 'Calculation Sheet'!$D$14="Constant Resistance + Current + Power")),E918,0)+IF(AND('Calculation Sheet'!$D$13="NO",OR('Calculation Sheet'!$D$14="Constant Power", 'Calculation Sheet'!$D$14="Constant Resistance + Power",'Calculation Sheet'!$D$14="Constant Current + Power", 'Calculation Sheet'!$D$14="Constant Resistance + Current + Power")),F918,0)</f>
        <v>9.02</v>
      </c>
      <c r="H918" s="34">
        <f>ROUND((12*'Calculation Sheet'!$D$24/(SQRT('SOA Verification'!B918*10^-3))),2)</f>
        <v>38.61</v>
      </c>
      <c r="I918" s="34">
        <f t="shared" si="28"/>
        <v>96.599999999999696</v>
      </c>
      <c r="K918" s="34">
        <f t="shared" si="29"/>
        <v>96.599999999999696</v>
      </c>
    </row>
    <row r="919" spans="2:11" x14ac:dyDescent="0.25">
      <c r="B919" s="34">
        <v>96.699999999999704</v>
      </c>
      <c r="C919" s="35">
        <f>ROUNDUP(('Calculation Sheet'!$D$9)^2*('Calculation Sheet'!$D$10*10^-6)/(2*10^-3*B919),2)</f>
        <v>9.01</v>
      </c>
      <c r="D91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19" s="34">
        <f>ROUNDUP(('Calculation Sheet'!$D$9*'Calculation Sheet'!$D$17*(0.5-('Calculation Sheet'!$D$18/'Calculation Sheet'!$D$9)+(0.5*(('Calculation Sheet'!$D$18^2)/('Calculation Sheet'!$D$9^2))))),2)</f>
        <v>1.84</v>
      </c>
      <c r="F919" s="34">
        <f>ROUNDUP(('Calculation Sheet'!$D$19*(LN('Calculation Sheet'!$D$9/'Calculation Sheet'!$D$20)-1+('Calculation Sheet'!$D$20/'Calculation Sheet'!$D$9))),2)</f>
        <v>3.53</v>
      </c>
      <c r="G919" s="36">
        <f>C919+IF(AND('Calculation Sheet'!$D$13="NO",OR('Calculation Sheet'!$D$14="Constant Resistance", 'Calculation Sheet'!$D$14="Constant Resistance + Current",'Calculation Sheet'!$D$14="Constant Resistance + Power", 'Calculation Sheet'!$D$14="Constant Resistance + Current + Power")),D919,0)+IF(AND('Calculation Sheet'!$D$13="NO",OR('Calculation Sheet'!$D$14="Constant Current", 'Calculation Sheet'!$D$14="Constant Resistance + Current",'Calculation Sheet'!$D$14="Constant Current + Power", 'Calculation Sheet'!$D$14="Constant Resistance + Current + Power")),E919,0)+IF(AND('Calculation Sheet'!$D$13="NO",OR('Calculation Sheet'!$D$14="Constant Power", 'Calculation Sheet'!$D$14="Constant Resistance + Power",'Calculation Sheet'!$D$14="Constant Current + Power", 'Calculation Sheet'!$D$14="Constant Resistance + Current + Power")),F919,0)</f>
        <v>9.01</v>
      </c>
      <c r="H919" s="34">
        <f>ROUND((12*'Calculation Sheet'!$D$24/(SQRT('SOA Verification'!B919*10^-3))),2)</f>
        <v>38.590000000000003</v>
      </c>
      <c r="I919" s="34">
        <f t="shared" si="28"/>
        <v>96.699999999999704</v>
      </c>
      <c r="K919" s="34">
        <f t="shared" si="29"/>
        <v>96.699999999999704</v>
      </c>
    </row>
    <row r="920" spans="2:11" x14ac:dyDescent="0.25">
      <c r="B920" s="34">
        <v>96.799999999999699</v>
      </c>
      <c r="C920" s="35">
        <f>ROUNDUP(('Calculation Sheet'!$D$9)^2*('Calculation Sheet'!$D$10*10^-6)/(2*10^-3*B920),2)</f>
        <v>9.01</v>
      </c>
      <c r="D92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20" s="34">
        <f>ROUNDUP(('Calculation Sheet'!$D$9*'Calculation Sheet'!$D$17*(0.5-('Calculation Sheet'!$D$18/'Calculation Sheet'!$D$9)+(0.5*(('Calculation Sheet'!$D$18^2)/('Calculation Sheet'!$D$9^2))))),2)</f>
        <v>1.84</v>
      </c>
      <c r="F920" s="34">
        <f>ROUNDUP(('Calculation Sheet'!$D$19*(LN('Calculation Sheet'!$D$9/'Calculation Sheet'!$D$20)-1+('Calculation Sheet'!$D$20/'Calculation Sheet'!$D$9))),2)</f>
        <v>3.53</v>
      </c>
      <c r="G920" s="36">
        <f>C920+IF(AND('Calculation Sheet'!$D$13="NO",OR('Calculation Sheet'!$D$14="Constant Resistance", 'Calculation Sheet'!$D$14="Constant Resistance + Current",'Calculation Sheet'!$D$14="Constant Resistance + Power", 'Calculation Sheet'!$D$14="Constant Resistance + Current + Power")),D920,0)+IF(AND('Calculation Sheet'!$D$13="NO",OR('Calculation Sheet'!$D$14="Constant Current", 'Calculation Sheet'!$D$14="Constant Resistance + Current",'Calculation Sheet'!$D$14="Constant Current + Power", 'Calculation Sheet'!$D$14="Constant Resistance + Current + Power")),E920,0)+IF(AND('Calculation Sheet'!$D$13="NO",OR('Calculation Sheet'!$D$14="Constant Power", 'Calculation Sheet'!$D$14="Constant Resistance + Power",'Calculation Sheet'!$D$14="Constant Current + Power", 'Calculation Sheet'!$D$14="Constant Resistance + Current + Power")),F920,0)</f>
        <v>9.01</v>
      </c>
      <c r="H920" s="34">
        <f>ROUND((12*'Calculation Sheet'!$D$24/(SQRT('SOA Verification'!B920*10^-3))),2)</f>
        <v>38.57</v>
      </c>
      <c r="I920" s="34">
        <f t="shared" si="28"/>
        <v>96.799999999999699</v>
      </c>
      <c r="K920" s="34">
        <f t="shared" si="29"/>
        <v>96.799999999999699</v>
      </c>
    </row>
    <row r="921" spans="2:11" x14ac:dyDescent="0.25">
      <c r="B921" s="34">
        <v>96.899999999999693</v>
      </c>
      <c r="C921" s="35">
        <f>ROUNDUP(('Calculation Sheet'!$D$9)^2*('Calculation Sheet'!$D$10*10^-6)/(2*10^-3*B921),2)</f>
        <v>9</v>
      </c>
      <c r="D92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21" s="34">
        <f>ROUNDUP(('Calculation Sheet'!$D$9*'Calculation Sheet'!$D$17*(0.5-('Calculation Sheet'!$D$18/'Calculation Sheet'!$D$9)+(0.5*(('Calculation Sheet'!$D$18^2)/('Calculation Sheet'!$D$9^2))))),2)</f>
        <v>1.84</v>
      </c>
      <c r="F921" s="34">
        <f>ROUNDUP(('Calculation Sheet'!$D$19*(LN('Calculation Sheet'!$D$9/'Calculation Sheet'!$D$20)-1+('Calculation Sheet'!$D$20/'Calculation Sheet'!$D$9))),2)</f>
        <v>3.53</v>
      </c>
      <c r="G921" s="36">
        <f>C921+IF(AND('Calculation Sheet'!$D$13="NO",OR('Calculation Sheet'!$D$14="Constant Resistance", 'Calculation Sheet'!$D$14="Constant Resistance + Current",'Calculation Sheet'!$D$14="Constant Resistance + Power", 'Calculation Sheet'!$D$14="Constant Resistance + Current + Power")),D921,0)+IF(AND('Calculation Sheet'!$D$13="NO",OR('Calculation Sheet'!$D$14="Constant Current", 'Calculation Sheet'!$D$14="Constant Resistance + Current",'Calculation Sheet'!$D$14="Constant Current + Power", 'Calculation Sheet'!$D$14="Constant Resistance + Current + Power")),E921,0)+IF(AND('Calculation Sheet'!$D$13="NO",OR('Calculation Sheet'!$D$14="Constant Power", 'Calculation Sheet'!$D$14="Constant Resistance + Power",'Calculation Sheet'!$D$14="Constant Current + Power", 'Calculation Sheet'!$D$14="Constant Resistance + Current + Power")),F921,0)</f>
        <v>9</v>
      </c>
      <c r="H921" s="34">
        <f>ROUND((12*'Calculation Sheet'!$D$24/(SQRT('SOA Verification'!B921*10^-3))),2)</f>
        <v>38.549999999999997</v>
      </c>
      <c r="I921" s="34">
        <f t="shared" si="28"/>
        <v>96.899999999999693</v>
      </c>
      <c r="K921" s="34">
        <f t="shared" si="29"/>
        <v>96.899999999999693</v>
      </c>
    </row>
    <row r="922" spans="2:11" x14ac:dyDescent="0.25">
      <c r="B922" s="34">
        <v>96.999999999999702</v>
      </c>
      <c r="C922" s="35">
        <f>ROUNDUP(('Calculation Sheet'!$D$9)^2*('Calculation Sheet'!$D$10*10^-6)/(2*10^-3*B922),2)</f>
        <v>8.99</v>
      </c>
      <c r="D92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22" s="34">
        <f>ROUNDUP(('Calculation Sheet'!$D$9*'Calculation Sheet'!$D$17*(0.5-('Calculation Sheet'!$D$18/'Calculation Sheet'!$D$9)+(0.5*(('Calculation Sheet'!$D$18^2)/('Calculation Sheet'!$D$9^2))))),2)</f>
        <v>1.84</v>
      </c>
      <c r="F922" s="34">
        <f>ROUNDUP(('Calculation Sheet'!$D$19*(LN('Calculation Sheet'!$D$9/'Calculation Sheet'!$D$20)-1+('Calculation Sheet'!$D$20/'Calculation Sheet'!$D$9))),2)</f>
        <v>3.53</v>
      </c>
      <c r="G922" s="36">
        <f>C922+IF(AND('Calculation Sheet'!$D$13="NO",OR('Calculation Sheet'!$D$14="Constant Resistance", 'Calculation Sheet'!$D$14="Constant Resistance + Current",'Calculation Sheet'!$D$14="Constant Resistance + Power", 'Calculation Sheet'!$D$14="Constant Resistance + Current + Power")),D922,0)+IF(AND('Calculation Sheet'!$D$13="NO",OR('Calculation Sheet'!$D$14="Constant Current", 'Calculation Sheet'!$D$14="Constant Resistance + Current",'Calculation Sheet'!$D$14="Constant Current + Power", 'Calculation Sheet'!$D$14="Constant Resistance + Current + Power")),E922,0)+IF(AND('Calculation Sheet'!$D$13="NO",OR('Calculation Sheet'!$D$14="Constant Power", 'Calculation Sheet'!$D$14="Constant Resistance + Power",'Calculation Sheet'!$D$14="Constant Current + Power", 'Calculation Sheet'!$D$14="Constant Resistance + Current + Power")),F922,0)</f>
        <v>8.99</v>
      </c>
      <c r="H922" s="34">
        <f>ROUND((12*'Calculation Sheet'!$D$24/(SQRT('SOA Verification'!B922*10^-3))),2)</f>
        <v>38.53</v>
      </c>
      <c r="I922" s="34">
        <f t="shared" si="28"/>
        <v>96.999999999999702</v>
      </c>
      <c r="K922" s="34">
        <f t="shared" si="29"/>
        <v>96.999999999999702</v>
      </c>
    </row>
    <row r="923" spans="2:11" x14ac:dyDescent="0.25">
      <c r="B923" s="34">
        <v>97.099999999999696</v>
      </c>
      <c r="C923" s="35">
        <f>ROUNDUP(('Calculation Sheet'!$D$9)^2*('Calculation Sheet'!$D$10*10^-6)/(2*10^-3*B923),2)</f>
        <v>8.98</v>
      </c>
      <c r="D92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23" s="34">
        <f>ROUNDUP(('Calculation Sheet'!$D$9*'Calculation Sheet'!$D$17*(0.5-('Calculation Sheet'!$D$18/'Calculation Sheet'!$D$9)+(0.5*(('Calculation Sheet'!$D$18^2)/('Calculation Sheet'!$D$9^2))))),2)</f>
        <v>1.84</v>
      </c>
      <c r="F923" s="34">
        <f>ROUNDUP(('Calculation Sheet'!$D$19*(LN('Calculation Sheet'!$D$9/'Calculation Sheet'!$D$20)-1+('Calculation Sheet'!$D$20/'Calculation Sheet'!$D$9))),2)</f>
        <v>3.53</v>
      </c>
      <c r="G923" s="36">
        <f>C923+IF(AND('Calculation Sheet'!$D$13="NO",OR('Calculation Sheet'!$D$14="Constant Resistance", 'Calculation Sheet'!$D$14="Constant Resistance + Current",'Calculation Sheet'!$D$14="Constant Resistance + Power", 'Calculation Sheet'!$D$14="Constant Resistance + Current + Power")),D923,0)+IF(AND('Calculation Sheet'!$D$13="NO",OR('Calculation Sheet'!$D$14="Constant Current", 'Calculation Sheet'!$D$14="Constant Resistance + Current",'Calculation Sheet'!$D$14="Constant Current + Power", 'Calculation Sheet'!$D$14="Constant Resistance + Current + Power")),E923,0)+IF(AND('Calculation Sheet'!$D$13="NO",OR('Calculation Sheet'!$D$14="Constant Power", 'Calculation Sheet'!$D$14="Constant Resistance + Power",'Calculation Sheet'!$D$14="Constant Current + Power", 'Calculation Sheet'!$D$14="Constant Resistance + Current + Power")),F923,0)</f>
        <v>8.98</v>
      </c>
      <c r="H923" s="34">
        <f>ROUND((12*'Calculation Sheet'!$D$24/(SQRT('SOA Verification'!B923*10^-3))),2)</f>
        <v>38.51</v>
      </c>
      <c r="I923" s="34">
        <f t="shared" si="28"/>
        <v>97.099999999999696</v>
      </c>
      <c r="K923" s="34">
        <f t="shared" si="29"/>
        <v>97.099999999999696</v>
      </c>
    </row>
    <row r="924" spans="2:11" x14ac:dyDescent="0.25">
      <c r="B924" s="34">
        <v>97.199999999999704</v>
      </c>
      <c r="C924" s="35">
        <f>ROUNDUP(('Calculation Sheet'!$D$9)^2*('Calculation Sheet'!$D$10*10^-6)/(2*10^-3*B924),2)</f>
        <v>8.9700000000000006</v>
      </c>
      <c r="D92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24" s="34">
        <f>ROUNDUP(('Calculation Sheet'!$D$9*'Calculation Sheet'!$D$17*(0.5-('Calculation Sheet'!$D$18/'Calculation Sheet'!$D$9)+(0.5*(('Calculation Sheet'!$D$18^2)/('Calculation Sheet'!$D$9^2))))),2)</f>
        <v>1.84</v>
      </c>
      <c r="F924" s="34">
        <f>ROUNDUP(('Calculation Sheet'!$D$19*(LN('Calculation Sheet'!$D$9/'Calculation Sheet'!$D$20)-1+('Calculation Sheet'!$D$20/'Calculation Sheet'!$D$9))),2)</f>
        <v>3.53</v>
      </c>
      <c r="G924" s="36">
        <f>C924+IF(AND('Calculation Sheet'!$D$13="NO",OR('Calculation Sheet'!$D$14="Constant Resistance", 'Calculation Sheet'!$D$14="Constant Resistance + Current",'Calculation Sheet'!$D$14="Constant Resistance + Power", 'Calculation Sheet'!$D$14="Constant Resistance + Current + Power")),D924,0)+IF(AND('Calculation Sheet'!$D$13="NO",OR('Calculation Sheet'!$D$14="Constant Current", 'Calculation Sheet'!$D$14="Constant Resistance + Current",'Calculation Sheet'!$D$14="Constant Current + Power", 'Calculation Sheet'!$D$14="Constant Resistance + Current + Power")),E924,0)+IF(AND('Calculation Sheet'!$D$13="NO",OR('Calculation Sheet'!$D$14="Constant Power", 'Calculation Sheet'!$D$14="Constant Resistance + Power",'Calculation Sheet'!$D$14="Constant Current + Power", 'Calculation Sheet'!$D$14="Constant Resistance + Current + Power")),F924,0)</f>
        <v>8.9700000000000006</v>
      </c>
      <c r="H924" s="34">
        <f>ROUND((12*'Calculation Sheet'!$D$24/(SQRT('SOA Verification'!B924*10^-3))),2)</f>
        <v>38.49</v>
      </c>
      <c r="I924" s="34">
        <f t="shared" si="28"/>
        <v>97.199999999999704</v>
      </c>
      <c r="K924" s="34">
        <f t="shared" si="29"/>
        <v>97.199999999999704</v>
      </c>
    </row>
    <row r="925" spans="2:11" x14ac:dyDescent="0.25">
      <c r="B925" s="34">
        <v>97.299999999999699</v>
      </c>
      <c r="C925" s="35">
        <f>ROUNDUP(('Calculation Sheet'!$D$9)^2*('Calculation Sheet'!$D$10*10^-6)/(2*10^-3*B925),2)</f>
        <v>8.9599999999999991</v>
      </c>
      <c r="D92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25" s="34">
        <f>ROUNDUP(('Calculation Sheet'!$D$9*'Calculation Sheet'!$D$17*(0.5-('Calculation Sheet'!$D$18/'Calculation Sheet'!$D$9)+(0.5*(('Calculation Sheet'!$D$18^2)/('Calculation Sheet'!$D$9^2))))),2)</f>
        <v>1.84</v>
      </c>
      <c r="F925" s="34">
        <f>ROUNDUP(('Calculation Sheet'!$D$19*(LN('Calculation Sheet'!$D$9/'Calculation Sheet'!$D$20)-1+('Calculation Sheet'!$D$20/'Calculation Sheet'!$D$9))),2)</f>
        <v>3.53</v>
      </c>
      <c r="G925" s="36">
        <f>C925+IF(AND('Calculation Sheet'!$D$13="NO",OR('Calculation Sheet'!$D$14="Constant Resistance", 'Calculation Sheet'!$D$14="Constant Resistance + Current",'Calculation Sheet'!$D$14="Constant Resistance + Power", 'Calculation Sheet'!$D$14="Constant Resistance + Current + Power")),D925,0)+IF(AND('Calculation Sheet'!$D$13="NO",OR('Calculation Sheet'!$D$14="Constant Current", 'Calculation Sheet'!$D$14="Constant Resistance + Current",'Calculation Sheet'!$D$14="Constant Current + Power", 'Calculation Sheet'!$D$14="Constant Resistance + Current + Power")),E925,0)+IF(AND('Calculation Sheet'!$D$13="NO",OR('Calculation Sheet'!$D$14="Constant Power", 'Calculation Sheet'!$D$14="Constant Resistance + Power",'Calculation Sheet'!$D$14="Constant Current + Power", 'Calculation Sheet'!$D$14="Constant Resistance + Current + Power")),F925,0)</f>
        <v>8.9599999999999991</v>
      </c>
      <c r="H925" s="34">
        <f>ROUND((12*'Calculation Sheet'!$D$24/(SQRT('SOA Verification'!B925*10^-3))),2)</f>
        <v>38.47</v>
      </c>
      <c r="I925" s="34">
        <f t="shared" si="28"/>
        <v>97.299999999999699</v>
      </c>
      <c r="K925" s="34">
        <f t="shared" si="29"/>
        <v>97.299999999999699</v>
      </c>
    </row>
    <row r="926" spans="2:11" x14ac:dyDescent="0.25">
      <c r="B926" s="34">
        <v>97.399999999999693</v>
      </c>
      <c r="C926" s="35">
        <f>ROUNDUP(('Calculation Sheet'!$D$9)^2*('Calculation Sheet'!$D$10*10^-6)/(2*10^-3*B926),2)</f>
        <v>8.9499999999999993</v>
      </c>
      <c r="D92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26" s="34">
        <f>ROUNDUP(('Calculation Sheet'!$D$9*'Calculation Sheet'!$D$17*(0.5-('Calculation Sheet'!$D$18/'Calculation Sheet'!$D$9)+(0.5*(('Calculation Sheet'!$D$18^2)/('Calculation Sheet'!$D$9^2))))),2)</f>
        <v>1.84</v>
      </c>
      <c r="F926" s="34">
        <f>ROUNDUP(('Calculation Sheet'!$D$19*(LN('Calculation Sheet'!$D$9/'Calculation Sheet'!$D$20)-1+('Calculation Sheet'!$D$20/'Calculation Sheet'!$D$9))),2)</f>
        <v>3.53</v>
      </c>
      <c r="G926" s="36">
        <f>C926+IF(AND('Calculation Sheet'!$D$13="NO",OR('Calculation Sheet'!$D$14="Constant Resistance", 'Calculation Sheet'!$D$14="Constant Resistance + Current",'Calculation Sheet'!$D$14="Constant Resistance + Power", 'Calculation Sheet'!$D$14="Constant Resistance + Current + Power")),D926,0)+IF(AND('Calculation Sheet'!$D$13="NO",OR('Calculation Sheet'!$D$14="Constant Current", 'Calculation Sheet'!$D$14="Constant Resistance + Current",'Calculation Sheet'!$D$14="Constant Current + Power", 'Calculation Sheet'!$D$14="Constant Resistance + Current + Power")),E926,0)+IF(AND('Calculation Sheet'!$D$13="NO",OR('Calculation Sheet'!$D$14="Constant Power", 'Calculation Sheet'!$D$14="Constant Resistance + Power",'Calculation Sheet'!$D$14="Constant Current + Power", 'Calculation Sheet'!$D$14="Constant Resistance + Current + Power")),F926,0)</f>
        <v>8.9499999999999993</v>
      </c>
      <c r="H926" s="34">
        <f>ROUND((12*'Calculation Sheet'!$D$24/(SQRT('SOA Verification'!B926*10^-3))),2)</f>
        <v>38.450000000000003</v>
      </c>
      <c r="I926" s="34">
        <f t="shared" si="28"/>
        <v>97.399999999999693</v>
      </c>
      <c r="K926" s="34">
        <f t="shared" si="29"/>
        <v>97.399999999999693</v>
      </c>
    </row>
    <row r="927" spans="2:11" x14ac:dyDescent="0.25">
      <c r="B927" s="34">
        <v>97.499999999999702</v>
      </c>
      <c r="C927" s="35">
        <f>ROUNDUP(('Calculation Sheet'!$D$9)^2*('Calculation Sheet'!$D$10*10^-6)/(2*10^-3*B927),2)</f>
        <v>8.94</v>
      </c>
      <c r="D92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27" s="34">
        <f>ROUNDUP(('Calculation Sheet'!$D$9*'Calculation Sheet'!$D$17*(0.5-('Calculation Sheet'!$D$18/'Calculation Sheet'!$D$9)+(0.5*(('Calculation Sheet'!$D$18^2)/('Calculation Sheet'!$D$9^2))))),2)</f>
        <v>1.84</v>
      </c>
      <c r="F927" s="34">
        <f>ROUNDUP(('Calculation Sheet'!$D$19*(LN('Calculation Sheet'!$D$9/'Calculation Sheet'!$D$20)-1+('Calculation Sheet'!$D$20/'Calculation Sheet'!$D$9))),2)</f>
        <v>3.53</v>
      </c>
      <c r="G927" s="36">
        <f>C927+IF(AND('Calculation Sheet'!$D$13="NO",OR('Calculation Sheet'!$D$14="Constant Resistance", 'Calculation Sheet'!$D$14="Constant Resistance + Current",'Calculation Sheet'!$D$14="Constant Resistance + Power", 'Calculation Sheet'!$D$14="Constant Resistance + Current + Power")),D927,0)+IF(AND('Calculation Sheet'!$D$13="NO",OR('Calculation Sheet'!$D$14="Constant Current", 'Calculation Sheet'!$D$14="Constant Resistance + Current",'Calculation Sheet'!$D$14="Constant Current + Power", 'Calculation Sheet'!$D$14="Constant Resistance + Current + Power")),E927,0)+IF(AND('Calculation Sheet'!$D$13="NO",OR('Calculation Sheet'!$D$14="Constant Power", 'Calculation Sheet'!$D$14="Constant Resistance + Power",'Calculation Sheet'!$D$14="Constant Current + Power", 'Calculation Sheet'!$D$14="Constant Resistance + Current + Power")),F927,0)</f>
        <v>8.94</v>
      </c>
      <c r="H927" s="34">
        <f>ROUND((12*'Calculation Sheet'!$D$24/(SQRT('SOA Verification'!B927*10^-3))),2)</f>
        <v>38.43</v>
      </c>
      <c r="I927" s="34">
        <f t="shared" si="28"/>
        <v>97.499999999999702</v>
      </c>
      <c r="K927" s="34">
        <f t="shared" si="29"/>
        <v>97.499999999999702</v>
      </c>
    </row>
    <row r="928" spans="2:11" x14ac:dyDescent="0.25">
      <c r="B928" s="34">
        <v>97.599999999999696</v>
      </c>
      <c r="C928" s="35">
        <f>ROUNDUP(('Calculation Sheet'!$D$9)^2*('Calculation Sheet'!$D$10*10^-6)/(2*10^-3*B928),2)</f>
        <v>8.93</v>
      </c>
      <c r="D92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28" s="34">
        <f>ROUNDUP(('Calculation Sheet'!$D$9*'Calculation Sheet'!$D$17*(0.5-('Calculation Sheet'!$D$18/'Calculation Sheet'!$D$9)+(0.5*(('Calculation Sheet'!$D$18^2)/('Calculation Sheet'!$D$9^2))))),2)</f>
        <v>1.84</v>
      </c>
      <c r="F928" s="34">
        <f>ROUNDUP(('Calculation Sheet'!$D$19*(LN('Calculation Sheet'!$D$9/'Calculation Sheet'!$D$20)-1+('Calculation Sheet'!$D$20/'Calculation Sheet'!$D$9))),2)</f>
        <v>3.53</v>
      </c>
      <c r="G928" s="36">
        <f>C928+IF(AND('Calculation Sheet'!$D$13="NO",OR('Calculation Sheet'!$D$14="Constant Resistance", 'Calculation Sheet'!$D$14="Constant Resistance + Current",'Calculation Sheet'!$D$14="Constant Resistance + Power", 'Calculation Sheet'!$D$14="Constant Resistance + Current + Power")),D928,0)+IF(AND('Calculation Sheet'!$D$13="NO",OR('Calculation Sheet'!$D$14="Constant Current", 'Calculation Sheet'!$D$14="Constant Resistance + Current",'Calculation Sheet'!$D$14="Constant Current + Power", 'Calculation Sheet'!$D$14="Constant Resistance + Current + Power")),E928,0)+IF(AND('Calculation Sheet'!$D$13="NO",OR('Calculation Sheet'!$D$14="Constant Power", 'Calculation Sheet'!$D$14="Constant Resistance + Power",'Calculation Sheet'!$D$14="Constant Current + Power", 'Calculation Sheet'!$D$14="Constant Resistance + Current + Power")),F928,0)</f>
        <v>8.93</v>
      </c>
      <c r="H928" s="34">
        <f>ROUND((12*'Calculation Sheet'!$D$24/(SQRT('SOA Verification'!B928*10^-3))),2)</f>
        <v>38.409999999999997</v>
      </c>
      <c r="I928" s="34">
        <f t="shared" si="28"/>
        <v>97.599999999999696</v>
      </c>
      <c r="K928" s="34">
        <f t="shared" si="29"/>
        <v>97.599999999999696</v>
      </c>
    </row>
    <row r="929" spans="2:11" x14ac:dyDescent="0.25">
      <c r="B929" s="34">
        <v>97.699999999999704</v>
      </c>
      <c r="C929" s="35">
        <f>ROUNDUP(('Calculation Sheet'!$D$9)^2*('Calculation Sheet'!$D$10*10^-6)/(2*10^-3*B929),2)</f>
        <v>8.92</v>
      </c>
      <c r="D92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29" s="34">
        <f>ROUNDUP(('Calculation Sheet'!$D$9*'Calculation Sheet'!$D$17*(0.5-('Calculation Sheet'!$D$18/'Calculation Sheet'!$D$9)+(0.5*(('Calculation Sheet'!$D$18^2)/('Calculation Sheet'!$D$9^2))))),2)</f>
        <v>1.84</v>
      </c>
      <c r="F929" s="34">
        <f>ROUNDUP(('Calculation Sheet'!$D$19*(LN('Calculation Sheet'!$D$9/'Calculation Sheet'!$D$20)-1+('Calculation Sheet'!$D$20/'Calculation Sheet'!$D$9))),2)</f>
        <v>3.53</v>
      </c>
      <c r="G929" s="36">
        <f>C929+IF(AND('Calculation Sheet'!$D$13="NO",OR('Calculation Sheet'!$D$14="Constant Resistance", 'Calculation Sheet'!$D$14="Constant Resistance + Current",'Calculation Sheet'!$D$14="Constant Resistance + Power", 'Calculation Sheet'!$D$14="Constant Resistance + Current + Power")),D929,0)+IF(AND('Calculation Sheet'!$D$13="NO",OR('Calculation Sheet'!$D$14="Constant Current", 'Calculation Sheet'!$D$14="Constant Resistance + Current",'Calculation Sheet'!$D$14="Constant Current + Power", 'Calculation Sheet'!$D$14="Constant Resistance + Current + Power")),E929,0)+IF(AND('Calculation Sheet'!$D$13="NO",OR('Calculation Sheet'!$D$14="Constant Power", 'Calculation Sheet'!$D$14="Constant Resistance + Power",'Calculation Sheet'!$D$14="Constant Current + Power", 'Calculation Sheet'!$D$14="Constant Resistance + Current + Power")),F929,0)</f>
        <v>8.92</v>
      </c>
      <c r="H929" s="34">
        <f>ROUND((12*'Calculation Sheet'!$D$24/(SQRT('SOA Verification'!B929*10^-3))),2)</f>
        <v>38.39</v>
      </c>
      <c r="I929" s="34">
        <f t="shared" si="28"/>
        <v>97.699999999999704</v>
      </c>
      <c r="K929" s="34">
        <f t="shared" si="29"/>
        <v>97.699999999999704</v>
      </c>
    </row>
    <row r="930" spans="2:11" x14ac:dyDescent="0.25">
      <c r="B930" s="34">
        <v>97.799999999999699</v>
      </c>
      <c r="C930" s="35">
        <f>ROUNDUP(('Calculation Sheet'!$D$9)^2*('Calculation Sheet'!$D$10*10^-6)/(2*10^-3*B930),2)</f>
        <v>8.91</v>
      </c>
      <c r="D93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30" s="34">
        <f>ROUNDUP(('Calculation Sheet'!$D$9*'Calculation Sheet'!$D$17*(0.5-('Calculation Sheet'!$D$18/'Calculation Sheet'!$D$9)+(0.5*(('Calculation Sheet'!$D$18^2)/('Calculation Sheet'!$D$9^2))))),2)</f>
        <v>1.84</v>
      </c>
      <c r="F930" s="34">
        <f>ROUNDUP(('Calculation Sheet'!$D$19*(LN('Calculation Sheet'!$D$9/'Calculation Sheet'!$D$20)-1+('Calculation Sheet'!$D$20/'Calculation Sheet'!$D$9))),2)</f>
        <v>3.53</v>
      </c>
      <c r="G930" s="36">
        <f>C930+IF(AND('Calculation Sheet'!$D$13="NO",OR('Calculation Sheet'!$D$14="Constant Resistance", 'Calculation Sheet'!$D$14="Constant Resistance + Current",'Calculation Sheet'!$D$14="Constant Resistance + Power", 'Calculation Sheet'!$D$14="Constant Resistance + Current + Power")),D930,0)+IF(AND('Calculation Sheet'!$D$13="NO",OR('Calculation Sheet'!$D$14="Constant Current", 'Calculation Sheet'!$D$14="Constant Resistance + Current",'Calculation Sheet'!$D$14="Constant Current + Power", 'Calculation Sheet'!$D$14="Constant Resistance + Current + Power")),E930,0)+IF(AND('Calculation Sheet'!$D$13="NO",OR('Calculation Sheet'!$D$14="Constant Power", 'Calculation Sheet'!$D$14="Constant Resistance + Power",'Calculation Sheet'!$D$14="Constant Current + Power", 'Calculation Sheet'!$D$14="Constant Resistance + Current + Power")),F930,0)</f>
        <v>8.91</v>
      </c>
      <c r="H930" s="34">
        <f>ROUND((12*'Calculation Sheet'!$D$24/(SQRT('SOA Verification'!B930*10^-3))),2)</f>
        <v>38.369999999999997</v>
      </c>
      <c r="I930" s="34">
        <f t="shared" si="28"/>
        <v>97.799999999999699</v>
      </c>
      <c r="K930" s="34">
        <f t="shared" si="29"/>
        <v>97.799999999999699</v>
      </c>
    </row>
    <row r="931" spans="2:11" x14ac:dyDescent="0.25">
      <c r="B931" s="34">
        <v>97.899999999999693</v>
      </c>
      <c r="C931" s="35">
        <f>ROUNDUP(('Calculation Sheet'!$D$9)^2*('Calculation Sheet'!$D$10*10^-6)/(2*10^-3*B931),2)</f>
        <v>8.9</v>
      </c>
      <c r="D93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31" s="34">
        <f>ROUNDUP(('Calculation Sheet'!$D$9*'Calculation Sheet'!$D$17*(0.5-('Calculation Sheet'!$D$18/'Calculation Sheet'!$D$9)+(0.5*(('Calculation Sheet'!$D$18^2)/('Calculation Sheet'!$D$9^2))))),2)</f>
        <v>1.84</v>
      </c>
      <c r="F931" s="34">
        <f>ROUNDUP(('Calculation Sheet'!$D$19*(LN('Calculation Sheet'!$D$9/'Calculation Sheet'!$D$20)-1+('Calculation Sheet'!$D$20/'Calculation Sheet'!$D$9))),2)</f>
        <v>3.53</v>
      </c>
      <c r="G931" s="36">
        <f>C931+IF(AND('Calculation Sheet'!$D$13="NO",OR('Calculation Sheet'!$D$14="Constant Resistance", 'Calculation Sheet'!$D$14="Constant Resistance + Current",'Calculation Sheet'!$D$14="Constant Resistance + Power", 'Calculation Sheet'!$D$14="Constant Resistance + Current + Power")),D931,0)+IF(AND('Calculation Sheet'!$D$13="NO",OR('Calculation Sheet'!$D$14="Constant Current", 'Calculation Sheet'!$D$14="Constant Resistance + Current",'Calculation Sheet'!$D$14="Constant Current + Power", 'Calculation Sheet'!$D$14="Constant Resistance + Current + Power")),E931,0)+IF(AND('Calculation Sheet'!$D$13="NO",OR('Calculation Sheet'!$D$14="Constant Power", 'Calculation Sheet'!$D$14="Constant Resistance + Power",'Calculation Sheet'!$D$14="Constant Current + Power", 'Calculation Sheet'!$D$14="Constant Resistance + Current + Power")),F931,0)</f>
        <v>8.9</v>
      </c>
      <c r="H931" s="34">
        <f>ROUND((12*'Calculation Sheet'!$D$24/(SQRT('SOA Verification'!B931*10^-3))),2)</f>
        <v>38.35</v>
      </c>
      <c r="I931" s="34">
        <f t="shared" si="28"/>
        <v>97.899999999999693</v>
      </c>
      <c r="K931" s="34">
        <f t="shared" si="29"/>
        <v>97.899999999999693</v>
      </c>
    </row>
    <row r="932" spans="2:11" x14ac:dyDescent="0.25">
      <c r="B932" s="34">
        <v>97.999999999999702</v>
      </c>
      <c r="C932" s="35">
        <f>ROUNDUP(('Calculation Sheet'!$D$9)^2*('Calculation Sheet'!$D$10*10^-6)/(2*10^-3*B932),2)</f>
        <v>8.89</v>
      </c>
      <c r="D93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32" s="34">
        <f>ROUNDUP(('Calculation Sheet'!$D$9*'Calculation Sheet'!$D$17*(0.5-('Calculation Sheet'!$D$18/'Calculation Sheet'!$D$9)+(0.5*(('Calculation Sheet'!$D$18^2)/('Calculation Sheet'!$D$9^2))))),2)</f>
        <v>1.84</v>
      </c>
      <c r="F932" s="34">
        <f>ROUNDUP(('Calculation Sheet'!$D$19*(LN('Calculation Sheet'!$D$9/'Calculation Sheet'!$D$20)-1+('Calculation Sheet'!$D$20/'Calculation Sheet'!$D$9))),2)</f>
        <v>3.53</v>
      </c>
      <c r="G932" s="36">
        <f>C932+IF(AND('Calculation Sheet'!$D$13="NO",OR('Calculation Sheet'!$D$14="Constant Resistance", 'Calculation Sheet'!$D$14="Constant Resistance + Current",'Calculation Sheet'!$D$14="Constant Resistance + Power", 'Calculation Sheet'!$D$14="Constant Resistance + Current + Power")),D932,0)+IF(AND('Calculation Sheet'!$D$13="NO",OR('Calculation Sheet'!$D$14="Constant Current", 'Calculation Sheet'!$D$14="Constant Resistance + Current",'Calculation Sheet'!$D$14="Constant Current + Power", 'Calculation Sheet'!$D$14="Constant Resistance + Current + Power")),E932,0)+IF(AND('Calculation Sheet'!$D$13="NO",OR('Calculation Sheet'!$D$14="Constant Power", 'Calculation Sheet'!$D$14="Constant Resistance + Power",'Calculation Sheet'!$D$14="Constant Current + Power", 'Calculation Sheet'!$D$14="Constant Resistance + Current + Power")),F932,0)</f>
        <v>8.89</v>
      </c>
      <c r="H932" s="34">
        <f>ROUND((12*'Calculation Sheet'!$D$24/(SQRT('SOA Verification'!B932*10^-3))),2)</f>
        <v>38.33</v>
      </c>
      <c r="I932" s="34">
        <f t="shared" si="28"/>
        <v>97.999999999999702</v>
      </c>
      <c r="K932" s="34">
        <f t="shared" si="29"/>
        <v>97.999999999999702</v>
      </c>
    </row>
    <row r="933" spans="2:11" x14ac:dyDescent="0.25">
      <c r="B933" s="34">
        <v>98.099999999999696</v>
      </c>
      <c r="C933" s="35">
        <f>ROUNDUP(('Calculation Sheet'!$D$9)^2*('Calculation Sheet'!$D$10*10^-6)/(2*10^-3*B933),2)</f>
        <v>8.89</v>
      </c>
      <c r="D93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33" s="34">
        <f>ROUNDUP(('Calculation Sheet'!$D$9*'Calculation Sheet'!$D$17*(0.5-('Calculation Sheet'!$D$18/'Calculation Sheet'!$D$9)+(0.5*(('Calculation Sheet'!$D$18^2)/('Calculation Sheet'!$D$9^2))))),2)</f>
        <v>1.84</v>
      </c>
      <c r="F933" s="34">
        <f>ROUNDUP(('Calculation Sheet'!$D$19*(LN('Calculation Sheet'!$D$9/'Calculation Sheet'!$D$20)-1+('Calculation Sheet'!$D$20/'Calculation Sheet'!$D$9))),2)</f>
        <v>3.53</v>
      </c>
      <c r="G933" s="36">
        <f>C933+IF(AND('Calculation Sheet'!$D$13="NO",OR('Calculation Sheet'!$D$14="Constant Resistance", 'Calculation Sheet'!$D$14="Constant Resistance + Current",'Calculation Sheet'!$D$14="Constant Resistance + Power", 'Calculation Sheet'!$D$14="Constant Resistance + Current + Power")),D933,0)+IF(AND('Calculation Sheet'!$D$13="NO",OR('Calculation Sheet'!$D$14="Constant Current", 'Calculation Sheet'!$D$14="Constant Resistance + Current",'Calculation Sheet'!$D$14="Constant Current + Power", 'Calculation Sheet'!$D$14="Constant Resistance + Current + Power")),E933,0)+IF(AND('Calculation Sheet'!$D$13="NO",OR('Calculation Sheet'!$D$14="Constant Power", 'Calculation Sheet'!$D$14="Constant Resistance + Power",'Calculation Sheet'!$D$14="Constant Current + Power", 'Calculation Sheet'!$D$14="Constant Resistance + Current + Power")),F933,0)</f>
        <v>8.89</v>
      </c>
      <c r="H933" s="34">
        <f>ROUND((12*'Calculation Sheet'!$D$24/(SQRT('SOA Verification'!B933*10^-3))),2)</f>
        <v>38.31</v>
      </c>
      <c r="I933" s="34">
        <f t="shared" si="28"/>
        <v>98.099999999999696</v>
      </c>
      <c r="K933" s="34">
        <f t="shared" si="29"/>
        <v>98.099999999999696</v>
      </c>
    </row>
    <row r="934" spans="2:11" x14ac:dyDescent="0.25">
      <c r="B934" s="34">
        <v>98.199999999999704</v>
      </c>
      <c r="C934" s="35">
        <f>ROUNDUP(('Calculation Sheet'!$D$9)^2*('Calculation Sheet'!$D$10*10^-6)/(2*10^-3*B934),2)</f>
        <v>8.879999999999999</v>
      </c>
      <c r="D93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34" s="34">
        <f>ROUNDUP(('Calculation Sheet'!$D$9*'Calculation Sheet'!$D$17*(0.5-('Calculation Sheet'!$D$18/'Calculation Sheet'!$D$9)+(0.5*(('Calculation Sheet'!$D$18^2)/('Calculation Sheet'!$D$9^2))))),2)</f>
        <v>1.84</v>
      </c>
      <c r="F934" s="34">
        <f>ROUNDUP(('Calculation Sheet'!$D$19*(LN('Calculation Sheet'!$D$9/'Calculation Sheet'!$D$20)-1+('Calculation Sheet'!$D$20/'Calculation Sheet'!$D$9))),2)</f>
        <v>3.53</v>
      </c>
      <c r="G934" s="36">
        <f>C934+IF(AND('Calculation Sheet'!$D$13="NO",OR('Calculation Sheet'!$D$14="Constant Resistance", 'Calculation Sheet'!$D$14="Constant Resistance + Current",'Calculation Sheet'!$D$14="Constant Resistance + Power", 'Calculation Sheet'!$D$14="Constant Resistance + Current + Power")),D934,0)+IF(AND('Calculation Sheet'!$D$13="NO",OR('Calculation Sheet'!$D$14="Constant Current", 'Calculation Sheet'!$D$14="Constant Resistance + Current",'Calculation Sheet'!$D$14="Constant Current + Power", 'Calculation Sheet'!$D$14="Constant Resistance + Current + Power")),E934,0)+IF(AND('Calculation Sheet'!$D$13="NO",OR('Calculation Sheet'!$D$14="Constant Power", 'Calculation Sheet'!$D$14="Constant Resistance + Power",'Calculation Sheet'!$D$14="Constant Current + Power", 'Calculation Sheet'!$D$14="Constant Resistance + Current + Power")),F934,0)</f>
        <v>8.879999999999999</v>
      </c>
      <c r="H934" s="34">
        <f>ROUND((12*'Calculation Sheet'!$D$24/(SQRT('SOA Verification'!B934*10^-3))),2)</f>
        <v>38.29</v>
      </c>
      <c r="I934" s="34">
        <f t="shared" si="28"/>
        <v>98.199999999999704</v>
      </c>
      <c r="K934" s="34">
        <f t="shared" si="29"/>
        <v>98.199999999999704</v>
      </c>
    </row>
    <row r="935" spans="2:11" x14ac:dyDescent="0.25">
      <c r="B935" s="34">
        <v>98.299999999999699</v>
      </c>
      <c r="C935" s="35">
        <f>ROUNDUP(('Calculation Sheet'!$D$9)^2*('Calculation Sheet'!$D$10*10^-6)/(2*10^-3*B935),2)</f>
        <v>8.8699999999999992</v>
      </c>
      <c r="D93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35" s="34">
        <f>ROUNDUP(('Calculation Sheet'!$D$9*'Calculation Sheet'!$D$17*(0.5-('Calculation Sheet'!$D$18/'Calculation Sheet'!$D$9)+(0.5*(('Calculation Sheet'!$D$18^2)/('Calculation Sheet'!$D$9^2))))),2)</f>
        <v>1.84</v>
      </c>
      <c r="F935" s="34">
        <f>ROUNDUP(('Calculation Sheet'!$D$19*(LN('Calculation Sheet'!$D$9/'Calculation Sheet'!$D$20)-1+('Calculation Sheet'!$D$20/'Calculation Sheet'!$D$9))),2)</f>
        <v>3.53</v>
      </c>
      <c r="G935" s="36">
        <f>C935+IF(AND('Calculation Sheet'!$D$13="NO",OR('Calculation Sheet'!$D$14="Constant Resistance", 'Calculation Sheet'!$D$14="Constant Resistance + Current",'Calculation Sheet'!$D$14="Constant Resistance + Power", 'Calculation Sheet'!$D$14="Constant Resistance + Current + Power")),D935,0)+IF(AND('Calculation Sheet'!$D$13="NO",OR('Calculation Sheet'!$D$14="Constant Current", 'Calculation Sheet'!$D$14="Constant Resistance + Current",'Calculation Sheet'!$D$14="Constant Current + Power", 'Calculation Sheet'!$D$14="Constant Resistance + Current + Power")),E935,0)+IF(AND('Calculation Sheet'!$D$13="NO",OR('Calculation Sheet'!$D$14="Constant Power", 'Calculation Sheet'!$D$14="Constant Resistance + Power",'Calculation Sheet'!$D$14="Constant Current + Power", 'Calculation Sheet'!$D$14="Constant Resistance + Current + Power")),F935,0)</f>
        <v>8.8699999999999992</v>
      </c>
      <c r="H935" s="34">
        <f>ROUND((12*'Calculation Sheet'!$D$24/(SQRT('SOA Verification'!B935*10^-3))),2)</f>
        <v>38.270000000000003</v>
      </c>
      <c r="I935" s="34">
        <f t="shared" si="28"/>
        <v>98.299999999999699</v>
      </c>
      <c r="K935" s="34">
        <f t="shared" si="29"/>
        <v>98.299999999999699</v>
      </c>
    </row>
    <row r="936" spans="2:11" x14ac:dyDescent="0.25">
      <c r="B936" s="34">
        <v>98.399999999999693</v>
      </c>
      <c r="C936" s="35">
        <f>ROUNDUP(('Calculation Sheet'!$D$9)^2*('Calculation Sheet'!$D$10*10^-6)/(2*10^-3*B936),2)</f>
        <v>8.86</v>
      </c>
      <c r="D93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36" s="34">
        <f>ROUNDUP(('Calculation Sheet'!$D$9*'Calculation Sheet'!$D$17*(0.5-('Calculation Sheet'!$D$18/'Calculation Sheet'!$D$9)+(0.5*(('Calculation Sheet'!$D$18^2)/('Calculation Sheet'!$D$9^2))))),2)</f>
        <v>1.84</v>
      </c>
      <c r="F936" s="34">
        <f>ROUNDUP(('Calculation Sheet'!$D$19*(LN('Calculation Sheet'!$D$9/'Calculation Sheet'!$D$20)-1+('Calculation Sheet'!$D$20/'Calculation Sheet'!$D$9))),2)</f>
        <v>3.53</v>
      </c>
      <c r="G936" s="36">
        <f>C936+IF(AND('Calculation Sheet'!$D$13="NO",OR('Calculation Sheet'!$D$14="Constant Resistance", 'Calculation Sheet'!$D$14="Constant Resistance + Current",'Calculation Sheet'!$D$14="Constant Resistance + Power", 'Calculation Sheet'!$D$14="Constant Resistance + Current + Power")),D936,0)+IF(AND('Calculation Sheet'!$D$13="NO",OR('Calculation Sheet'!$D$14="Constant Current", 'Calculation Sheet'!$D$14="Constant Resistance + Current",'Calculation Sheet'!$D$14="Constant Current + Power", 'Calculation Sheet'!$D$14="Constant Resistance + Current + Power")),E936,0)+IF(AND('Calculation Sheet'!$D$13="NO",OR('Calculation Sheet'!$D$14="Constant Power", 'Calculation Sheet'!$D$14="Constant Resistance + Power",'Calculation Sheet'!$D$14="Constant Current + Power", 'Calculation Sheet'!$D$14="Constant Resistance + Current + Power")),F936,0)</f>
        <v>8.86</v>
      </c>
      <c r="H936" s="34">
        <f>ROUND((12*'Calculation Sheet'!$D$24/(SQRT('SOA Verification'!B936*10^-3))),2)</f>
        <v>38.25</v>
      </c>
      <c r="I936" s="34">
        <f t="shared" si="28"/>
        <v>98.399999999999693</v>
      </c>
      <c r="K936" s="34">
        <f t="shared" si="29"/>
        <v>98.399999999999693</v>
      </c>
    </row>
    <row r="937" spans="2:11" x14ac:dyDescent="0.25">
      <c r="B937" s="34">
        <v>98.499999999999702</v>
      </c>
      <c r="C937" s="35">
        <f>ROUNDUP(('Calculation Sheet'!$D$9)^2*('Calculation Sheet'!$D$10*10^-6)/(2*10^-3*B937),2)</f>
        <v>8.85</v>
      </c>
      <c r="D93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37" s="34">
        <f>ROUNDUP(('Calculation Sheet'!$D$9*'Calculation Sheet'!$D$17*(0.5-('Calculation Sheet'!$D$18/'Calculation Sheet'!$D$9)+(0.5*(('Calculation Sheet'!$D$18^2)/('Calculation Sheet'!$D$9^2))))),2)</f>
        <v>1.84</v>
      </c>
      <c r="F937" s="34">
        <f>ROUNDUP(('Calculation Sheet'!$D$19*(LN('Calculation Sheet'!$D$9/'Calculation Sheet'!$D$20)-1+('Calculation Sheet'!$D$20/'Calculation Sheet'!$D$9))),2)</f>
        <v>3.53</v>
      </c>
      <c r="G937" s="36">
        <f>C937+IF(AND('Calculation Sheet'!$D$13="NO",OR('Calculation Sheet'!$D$14="Constant Resistance", 'Calculation Sheet'!$D$14="Constant Resistance + Current",'Calculation Sheet'!$D$14="Constant Resistance + Power", 'Calculation Sheet'!$D$14="Constant Resistance + Current + Power")),D937,0)+IF(AND('Calculation Sheet'!$D$13="NO",OR('Calculation Sheet'!$D$14="Constant Current", 'Calculation Sheet'!$D$14="Constant Resistance + Current",'Calculation Sheet'!$D$14="Constant Current + Power", 'Calculation Sheet'!$D$14="Constant Resistance + Current + Power")),E937,0)+IF(AND('Calculation Sheet'!$D$13="NO",OR('Calculation Sheet'!$D$14="Constant Power", 'Calculation Sheet'!$D$14="Constant Resistance + Power",'Calculation Sheet'!$D$14="Constant Current + Power", 'Calculation Sheet'!$D$14="Constant Resistance + Current + Power")),F937,0)</f>
        <v>8.85</v>
      </c>
      <c r="H937" s="34">
        <f>ROUND((12*'Calculation Sheet'!$D$24/(SQRT('SOA Verification'!B937*10^-3))),2)</f>
        <v>38.24</v>
      </c>
      <c r="I937" s="34">
        <f t="shared" si="28"/>
        <v>98.499999999999702</v>
      </c>
      <c r="K937" s="34">
        <f t="shared" si="29"/>
        <v>98.499999999999702</v>
      </c>
    </row>
    <row r="938" spans="2:11" x14ac:dyDescent="0.25">
      <c r="B938" s="34">
        <v>98.599999999999696</v>
      </c>
      <c r="C938" s="35">
        <f>ROUNDUP(('Calculation Sheet'!$D$9)^2*('Calculation Sheet'!$D$10*10^-6)/(2*10^-3*B938),2)</f>
        <v>8.84</v>
      </c>
      <c r="D93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38" s="34">
        <f>ROUNDUP(('Calculation Sheet'!$D$9*'Calculation Sheet'!$D$17*(0.5-('Calculation Sheet'!$D$18/'Calculation Sheet'!$D$9)+(0.5*(('Calculation Sheet'!$D$18^2)/('Calculation Sheet'!$D$9^2))))),2)</f>
        <v>1.84</v>
      </c>
      <c r="F938" s="34">
        <f>ROUNDUP(('Calculation Sheet'!$D$19*(LN('Calculation Sheet'!$D$9/'Calculation Sheet'!$D$20)-1+('Calculation Sheet'!$D$20/'Calculation Sheet'!$D$9))),2)</f>
        <v>3.53</v>
      </c>
      <c r="G938" s="36">
        <f>C938+IF(AND('Calculation Sheet'!$D$13="NO",OR('Calculation Sheet'!$D$14="Constant Resistance", 'Calculation Sheet'!$D$14="Constant Resistance + Current",'Calculation Sheet'!$D$14="Constant Resistance + Power", 'Calculation Sheet'!$D$14="Constant Resistance + Current + Power")),D938,0)+IF(AND('Calculation Sheet'!$D$13="NO",OR('Calculation Sheet'!$D$14="Constant Current", 'Calculation Sheet'!$D$14="Constant Resistance + Current",'Calculation Sheet'!$D$14="Constant Current + Power", 'Calculation Sheet'!$D$14="Constant Resistance + Current + Power")),E938,0)+IF(AND('Calculation Sheet'!$D$13="NO",OR('Calculation Sheet'!$D$14="Constant Power", 'Calculation Sheet'!$D$14="Constant Resistance + Power",'Calculation Sheet'!$D$14="Constant Current + Power", 'Calculation Sheet'!$D$14="Constant Resistance + Current + Power")),F938,0)</f>
        <v>8.84</v>
      </c>
      <c r="H938" s="34">
        <f>ROUND((12*'Calculation Sheet'!$D$24/(SQRT('SOA Verification'!B938*10^-3))),2)</f>
        <v>38.22</v>
      </c>
      <c r="I938" s="34">
        <f t="shared" si="28"/>
        <v>98.599999999999696</v>
      </c>
      <c r="K938" s="34">
        <f t="shared" si="29"/>
        <v>98.599999999999696</v>
      </c>
    </row>
    <row r="939" spans="2:11" x14ac:dyDescent="0.25">
      <c r="B939" s="34">
        <v>98.699999999999704</v>
      </c>
      <c r="C939" s="35">
        <f>ROUNDUP(('Calculation Sheet'!$D$9)^2*('Calculation Sheet'!$D$10*10^-6)/(2*10^-3*B939),2)</f>
        <v>8.83</v>
      </c>
      <c r="D93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39" s="34">
        <f>ROUNDUP(('Calculation Sheet'!$D$9*'Calculation Sheet'!$D$17*(0.5-('Calculation Sheet'!$D$18/'Calculation Sheet'!$D$9)+(0.5*(('Calculation Sheet'!$D$18^2)/('Calculation Sheet'!$D$9^2))))),2)</f>
        <v>1.84</v>
      </c>
      <c r="F939" s="34">
        <f>ROUNDUP(('Calculation Sheet'!$D$19*(LN('Calculation Sheet'!$D$9/'Calculation Sheet'!$D$20)-1+('Calculation Sheet'!$D$20/'Calculation Sheet'!$D$9))),2)</f>
        <v>3.53</v>
      </c>
      <c r="G939" s="36">
        <f>C939+IF(AND('Calculation Sheet'!$D$13="NO",OR('Calculation Sheet'!$D$14="Constant Resistance", 'Calculation Sheet'!$D$14="Constant Resistance + Current",'Calculation Sheet'!$D$14="Constant Resistance + Power", 'Calculation Sheet'!$D$14="Constant Resistance + Current + Power")),D939,0)+IF(AND('Calculation Sheet'!$D$13="NO",OR('Calculation Sheet'!$D$14="Constant Current", 'Calculation Sheet'!$D$14="Constant Resistance + Current",'Calculation Sheet'!$D$14="Constant Current + Power", 'Calculation Sheet'!$D$14="Constant Resistance + Current + Power")),E939,0)+IF(AND('Calculation Sheet'!$D$13="NO",OR('Calculation Sheet'!$D$14="Constant Power", 'Calculation Sheet'!$D$14="Constant Resistance + Power",'Calculation Sheet'!$D$14="Constant Current + Power", 'Calculation Sheet'!$D$14="Constant Resistance + Current + Power")),F939,0)</f>
        <v>8.83</v>
      </c>
      <c r="H939" s="34">
        <f>ROUND((12*'Calculation Sheet'!$D$24/(SQRT('SOA Verification'!B939*10^-3))),2)</f>
        <v>38.200000000000003</v>
      </c>
      <c r="I939" s="34">
        <f t="shared" si="28"/>
        <v>98.699999999999704</v>
      </c>
      <c r="K939" s="34">
        <f t="shared" si="29"/>
        <v>98.699999999999704</v>
      </c>
    </row>
    <row r="940" spans="2:11" x14ac:dyDescent="0.25">
      <c r="B940" s="34">
        <v>98.799999999999699</v>
      </c>
      <c r="C940" s="35">
        <f>ROUNDUP(('Calculation Sheet'!$D$9)^2*('Calculation Sheet'!$D$10*10^-6)/(2*10^-3*B940),2)</f>
        <v>8.82</v>
      </c>
      <c r="D94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40" s="34">
        <f>ROUNDUP(('Calculation Sheet'!$D$9*'Calculation Sheet'!$D$17*(0.5-('Calculation Sheet'!$D$18/'Calculation Sheet'!$D$9)+(0.5*(('Calculation Sheet'!$D$18^2)/('Calculation Sheet'!$D$9^2))))),2)</f>
        <v>1.84</v>
      </c>
      <c r="F940" s="34">
        <f>ROUNDUP(('Calculation Sheet'!$D$19*(LN('Calculation Sheet'!$D$9/'Calculation Sheet'!$D$20)-1+('Calculation Sheet'!$D$20/'Calculation Sheet'!$D$9))),2)</f>
        <v>3.53</v>
      </c>
      <c r="G940" s="36">
        <f>C940+IF(AND('Calculation Sheet'!$D$13="NO",OR('Calculation Sheet'!$D$14="Constant Resistance", 'Calculation Sheet'!$D$14="Constant Resistance + Current",'Calculation Sheet'!$D$14="Constant Resistance + Power", 'Calculation Sheet'!$D$14="Constant Resistance + Current + Power")),D940,0)+IF(AND('Calculation Sheet'!$D$13="NO",OR('Calculation Sheet'!$D$14="Constant Current", 'Calculation Sheet'!$D$14="Constant Resistance + Current",'Calculation Sheet'!$D$14="Constant Current + Power", 'Calculation Sheet'!$D$14="Constant Resistance + Current + Power")),E940,0)+IF(AND('Calculation Sheet'!$D$13="NO",OR('Calculation Sheet'!$D$14="Constant Power", 'Calculation Sheet'!$D$14="Constant Resistance + Power",'Calculation Sheet'!$D$14="Constant Current + Power", 'Calculation Sheet'!$D$14="Constant Resistance + Current + Power")),F940,0)</f>
        <v>8.82</v>
      </c>
      <c r="H940" s="34">
        <f>ROUND((12*'Calculation Sheet'!$D$24/(SQRT('SOA Verification'!B940*10^-3))),2)</f>
        <v>38.18</v>
      </c>
      <c r="I940" s="34">
        <f t="shared" si="28"/>
        <v>98.799999999999699</v>
      </c>
      <c r="K940" s="34">
        <f t="shared" si="29"/>
        <v>98.799999999999699</v>
      </c>
    </row>
    <row r="941" spans="2:11" x14ac:dyDescent="0.25">
      <c r="B941" s="34">
        <v>98.899999999999693</v>
      </c>
      <c r="C941" s="35">
        <f>ROUNDUP(('Calculation Sheet'!$D$9)^2*('Calculation Sheet'!$D$10*10^-6)/(2*10^-3*B941),2)</f>
        <v>8.81</v>
      </c>
      <c r="D94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41" s="34">
        <f>ROUNDUP(('Calculation Sheet'!$D$9*'Calculation Sheet'!$D$17*(0.5-('Calculation Sheet'!$D$18/'Calculation Sheet'!$D$9)+(0.5*(('Calculation Sheet'!$D$18^2)/('Calculation Sheet'!$D$9^2))))),2)</f>
        <v>1.84</v>
      </c>
      <c r="F941" s="34">
        <f>ROUNDUP(('Calculation Sheet'!$D$19*(LN('Calculation Sheet'!$D$9/'Calculation Sheet'!$D$20)-1+('Calculation Sheet'!$D$20/'Calculation Sheet'!$D$9))),2)</f>
        <v>3.53</v>
      </c>
      <c r="G941" s="36">
        <f>C941+IF(AND('Calculation Sheet'!$D$13="NO",OR('Calculation Sheet'!$D$14="Constant Resistance", 'Calculation Sheet'!$D$14="Constant Resistance + Current",'Calculation Sheet'!$D$14="Constant Resistance + Power", 'Calculation Sheet'!$D$14="Constant Resistance + Current + Power")),D941,0)+IF(AND('Calculation Sheet'!$D$13="NO",OR('Calculation Sheet'!$D$14="Constant Current", 'Calculation Sheet'!$D$14="Constant Resistance + Current",'Calculation Sheet'!$D$14="Constant Current + Power", 'Calculation Sheet'!$D$14="Constant Resistance + Current + Power")),E941,0)+IF(AND('Calculation Sheet'!$D$13="NO",OR('Calculation Sheet'!$D$14="Constant Power", 'Calculation Sheet'!$D$14="Constant Resistance + Power",'Calculation Sheet'!$D$14="Constant Current + Power", 'Calculation Sheet'!$D$14="Constant Resistance + Current + Power")),F941,0)</f>
        <v>8.81</v>
      </c>
      <c r="H941" s="34">
        <f>ROUND((12*'Calculation Sheet'!$D$24/(SQRT('SOA Verification'!B941*10^-3))),2)</f>
        <v>38.159999999999997</v>
      </c>
      <c r="I941" s="34">
        <f t="shared" si="28"/>
        <v>98.899999999999693</v>
      </c>
      <c r="K941" s="34">
        <f t="shared" si="29"/>
        <v>98.899999999999693</v>
      </c>
    </row>
    <row r="942" spans="2:11" x14ac:dyDescent="0.25">
      <c r="B942" s="34">
        <v>98.999999999999702</v>
      </c>
      <c r="C942" s="35">
        <f>ROUNDUP(('Calculation Sheet'!$D$9)^2*('Calculation Sheet'!$D$10*10^-6)/(2*10^-3*B942),2)</f>
        <v>8.81</v>
      </c>
      <c r="D94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42" s="34">
        <f>ROUNDUP(('Calculation Sheet'!$D$9*'Calculation Sheet'!$D$17*(0.5-('Calculation Sheet'!$D$18/'Calculation Sheet'!$D$9)+(0.5*(('Calculation Sheet'!$D$18^2)/('Calculation Sheet'!$D$9^2))))),2)</f>
        <v>1.84</v>
      </c>
      <c r="F942" s="34">
        <f>ROUNDUP(('Calculation Sheet'!$D$19*(LN('Calculation Sheet'!$D$9/'Calculation Sheet'!$D$20)-1+('Calculation Sheet'!$D$20/'Calculation Sheet'!$D$9))),2)</f>
        <v>3.53</v>
      </c>
      <c r="G942" s="36">
        <f>C942+IF(AND('Calculation Sheet'!$D$13="NO",OR('Calculation Sheet'!$D$14="Constant Resistance", 'Calculation Sheet'!$D$14="Constant Resistance + Current",'Calculation Sheet'!$D$14="Constant Resistance + Power", 'Calculation Sheet'!$D$14="Constant Resistance + Current + Power")),D942,0)+IF(AND('Calculation Sheet'!$D$13="NO",OR('Calculation Sheet'!$D$14="Constant Current", 'Calculation Sheet'!$D$14="Constant Resistance + Current",'Calculation Sheet'!$D$14="Constant Current + Power", 'Calculation Sheet'!$D$14="Constant Resistance + Current + Power")),E942,0)+IF(AND('Calculation Sheet'!$D$13="NO",OR('Calculation Sheet'!$D$14="Constant Power", 'Calculation Sheet'!$D$14="Constant Resistance + Power",'Calculation Sheet'!$D$14="Constant Current + Power", 'Calculation Sheet'!$D$14="Constant Resistance + Current + Power")),F942,0)</f>
        <v>8.81</v>
      </c>
      <c r="H942" s="34">
        <f>ROUND((12*'Calculation Sheet'!$D$24/(SQRT('SOA Verification'!B942*10^-3))),2)</f>
        <v>38.14</v>
      </c>
      <c r="I942" s="34">
        <f t="shared" si="28"/>
        <v>98.999999999999702</v>
      </c>
      <c r="K942" s="34">
        <f t="shared" si="29"/>
        <v>98.999999999999702</v>
      </c>
    </row>
    <row r="943" spans="2:11" x14ac:dyDescent="0.25">
      <c r="B943" s="34">
        <v>99.099999999999696</v>
      </c>
      <c r="C943" s="35">
        <f>ROUNDUP(('Calculation Sheet'!$D$9)^2*('Calculation Sheet'!$D$10*10^-6)/(2*10^-3*B943),2)</f>
        <v>8.7999999999999989</v>
      </c>
      <c r="D94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43" s="34">
        <f>ROUNDUP(('Calculation Sheet'!$D$9*'Calculation Sheet'!$D$17*(0.5-('Calculation Sheet'!$D$18/'Calculation Sheet'!$D$9)+(0.5*(('Calculation Sheet'!$D$18^2)/('Calculation Sheet'!$D$9^2))))),2)</f>
        <v>1.84</v>
      </c>
      <c r="F943" s="34">
        <f>ROUNDUP(('Calculation Sheet'!$D$19*(LN('Calculation Sheet'!$D$9/'Calculation Sheet'!$D$20)-1+('Calculation Sheet'!$D$20/'Calculation Sheet'!$D$9))),2)</f>
        <v>3.53</v>
      </c>
      <c r="G943" s="36">
        <f>C943+IF(AND('Calculation Sheet'!$D$13="NO",OR('Calculation Sheet'!$D$14="Constant Resistance", 'Calculation Sheet'!$D$14="Constant Resistance + Current",'Calculation Sheet'!$D$14="Constant Resistance + Power", 'Calculation Sheet'!$D$14="Constant Resistance + Current + Power")),D943,0)+IF(AND('Calculation Sheet'!$D$13="NO",OR('Calculation Sheet'!$D$14="Constant Current", 'Calculation Sheet'!$D$14="Constant Resistance + Current",'Calculation Sheet'!$D$14="Constant Current + Power", 'Calculation Sheet'!$D$14="Constant Resistance + Current + Power")),E943,0)+IF(AND('Calculation Sheet'!$D$13="NO",OR('Calculation Sheet'!$D$14="Constant Power", 'Calculation Sheet'!$D$14="Constant Resistance + Power",'Calculation Sheet'!$D$14="Constant Current + Power", 'Calculation Sheet'!$D$14="Constant Resistance + Current + Power")),F943,0)</f>
        <v>8.7999999999999989</v>
      </c>
      <c r="H943" s="34">
        <f>ROUND((12*'Calculation Sheet'!$D$24/(SQRT('SOA Verification'!B943*10^-3))),2)</f>
        <v>38.119999999999997</v>
      </c>
      <c r="I943" s="34">
        <f t="shared" si="28"/>
        <v>99.099999999999696</v>
      </c>
      <c r="K943" s="34">
        <f t="shared" si="29"/>
        <v>99.099999999999696</v>
      </c>
    </row>
    <row r="944" spans="2:11" x14ac:dyDescent="0.25">
      <c r="B944" s="34">
        <v>99.199999999999704</v>
      </c>
      <c r="C944" s="35">
        <f>ROUNDUP(('Calculation Sheet'!$D$9)^2*('Calculation Sheet'!$D$10*10^-6)/(2*10^-3*B944),2)</f>
        <v>8.7899999999999991</v>
      </c>
      <c r="D94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44" s="34">
        <f>ROUNDUP(('Calculation Sheet'!$D$9*'Calculation Sheet'!$D$17*(0.5-('Calculation Sheet'!$D$18/'Calculation Sheet'!$D$9)+(0.5*(('Calculation Sheet'!$D$18^2)/('Calculation Sheet'!$D$9^2))))),2)</f>
        <v>1.84</v>
      </c>
      <c r="F944" s="34">
        <f>ROUNDUP(('Calculation Sheet'!$D$19*(LN('Calculation Sheet'!$D$9/'Calculation Sheet'!$D$20)-1+('Calculation Sheet'!$D$20/'Calculation Sheet'!$D$9))),2)</f>
        <v>3.53</v>
      </c>
      <c r="G944" s="36">
        <f>C944+IF(AND('Calculation Sheet'!$D$13="NO",OR('Calculation Sheet'!$D$14="Constant Resistance", 'Calculation Sheet'!$D$14="Constant Resistance + Current",'Calculation Sheet'!$D$14="Constant Resistance + Power", 'Calculation Sheet'!$D$14="Constant Resistance + Current + Power")),D944,0)+IF(AND('Calculation Sheet'!$D$13="NO",OR('Calculation Sheet'!$D$14="Constant Current", 'Calculation Sheet'!$D$14="Constant Resistance + Current",'Calculation Sheet'!$D$14="Constant Current + Power", 'Calculation Sheet'!$D$14="Constant Resistance + Current + Power")),E944,0)+IF(AND('Calculation Sheet'!$D$13="NO",OR('Calculation Sheet'!$D$14="Constant Power", 'Calculation Sheet'!$D$14="Constant Resistance + Power",'Calculation Sheet'!$D$14="Constant Current + Power", 'Calculation Sheet'!$D$14="Constant Resistance + Current + Power")),F944,0)</f>
        <v>8.7899999999999991</v>
      </c>
      <c r="H944" s="34">
        <f>ROUND((12*'Calculation Sheet'!$D$24/(SQRT('SOA Verification'!B944*10^-3))),2)</f>
        <v>38.1</v>
      </c>
      <c r="I944" s="34">
        <f t="shared" si="28"/>
        <v>99.199999999999704</v>
      </c>
      <c r="K944" s="34">
        <f t="shared" si="29"/>
        <v>99.199999999999704</v>
      </c>
    </row>
    <row r="945" spans="2:11" x14ac:dyDescent="0.25">
      <c r="B945" s="34">
        <v>99.299999999999699</v>
      </c>
      <c r="C945" s="35">
        <f>ROUNDUP(('Calculation Sheet'!$D$9)^2*('Calculation Sheet'!$D$10*10^-6)/(2*10^-3*B945),2)</f>
        <v>8.7799999999999994</v>
      </c>
      <c r="D94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45" s="34">
        <f>ROUNDUP(('Calculation Sheet'!$D$9*'Calculation Sheet'!$D$17*(0.5-('Calculation Sheet'!$D$18/'Calculation Sheet'!$D$9)+(0.5*(('Calculation Sheet'!$D$18^2)/('Calculation Sheet'!$D$9^2))))),2)</f>
        <v>1.84</v>
      </c>
      <c r="F945" s="34">
        <f>ROUNDUP(('Calculation Sheet'!$D$19*(LN('Calculation Sheet'!$D$9/'Calculation Sheet'!$D$20)-1+('Calculation Sheet'!$D$20/'Calculation Sheet'!$D$9))),2)</f>
        <v>3.53</v>
      </c>
      <c r="G945" s="36">
        <f>C945+IF(AND('Calculation Sheet'!$D$13="NO",OR('Calculation Sheet'!$D$14="Constant Resistance", 'Calculation Sheet'!$D$14="Constant Resistance + Current",'Calculation Sheet'!$D$14="Constant Resistance + Power", 'Calculation Sheet'!$D$14="Constant Resistance + Current + Power")),D945,0)+IF(AND('Calculation Sheet'!$D$13="NO",OR('Calculation Sheet'!$D$14="Constant Current", 'Calculation Sheet'!$D$14="Constant Resistance + Current",'Calculation Sheet'!$D$14="Constant Current + Power", 'Calculation Sheet'!$D$14="Constant Resistance + Current + Power")),E945,0)+IF(AND('Calculation Sheet'!$D$13="NO",OR('Calculation Sheet'!$D$14="Constant Power", 'Calculation Sheet'!$D$14="Constant Resistance + Power",'Calculation Sheet'!$D$14="Constant Current + Power", 'Calculation Sheet'!$D$14="Constant Resistance + Current + Power")),F945,0)</f>
        <v>8.7799999999999994</v>
      </c>
      <c r="H945" s="34">
        <f>ROUND((12*'Calculation Sheet'!$D$24/(SQRT('SOA Verification'!B945*10^-3))),2)</f>
        <v>38.08</v>
      </c>
      <c r="I945" s="34">
        <f t="shared" si="28"/>
        <v>99.299999999999699</v>
      </c>
      <c r="K945" s="34">
        <f t="shared" si="29"/>
        <v>99.299999999999699</v>
      </c>
    </row>
    <row r="946" spans="2:11" x14ac:dyDescent="0.25">
      <c r="B946" s="34">
        <v>99.399999999999693</v>
      </c>
      <c r="C946" s="35">
        <f>ROUNDUP(('Calculation Sheet'!$D$9)^2*('Calculation Sheet'!$D$10*10^-6)/(2*10^-3*B946),2)</f>
        <v>8.77</v>
      </c>
      <c r="D94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46" s="34">
        <f>ROUNDUP(('Calculation Sheet'!$D$9*'Calculation Sheet'!$D$17*(0.5-('Calculation Sheet'!$D$18/'Calculation Sheet'!$D$9)+(0.5*(('Calculation Sheet'!$D$18^2)/('Calculation Sheet'!$D$9^2))))),2)</f>
        <v>1.84</v>
      </c>
      <c r="F946" s="34">
        <f>ROUNDUP(('Calculation Sheet'!$D$19*(LN('Calculation Sheet'!$D$9/'Calculation Sheet'!$D$20)-1+('Calculation Sheet'!$D$20/'Calculation Sheet'!$D$9))),2)</f>
        <v>3.53</v>
      </c>
      <c r="G946" s="36">
        <f>C946+IF(AND('Calculation Sheet'!$D$13="NO",OR('Calculation Sheet'!$D$14="Constant Resistance", 'Calculation Sheet'!$D$14="Constant Resistance + Current",'Calculation Sheet'!$D$14="Constant Resistance + Power", 'Calculation Sheet'!$D$14="Constant Resistance + Current + Power")),D946,0)+IF(AND('Calculation Sheet'!$D$13="NO",OR('Calculation Sheet'!$D$14="Constant Current", 'Calculation Sheet'!$D$14="Constant Resistance + Current",'Calculation Sheet'!$D$14="Constant Current + Power", 'Calculation Sheet'!$D$14="Constant Resistance + Current + Power")),E946,0)+IF(AND('Calculation Sheet'!$D$13="NO",OR('Calculation Sheet'!$D$14="Constant Power", 'Calculation Sheet'!$D$14="Constant Resistance + Power",'Calculation Sheet'!$D$14="Constant Current + Power", 'Calculation Sheet'!$D$14="Constant Resistance + Current + Power")),F946,0)</f>
        <v>8.77</v>
      </c>
      <c r="H946" s="34">
        <f>ROUND((12*'Calculation Sheet'!$D$24/(SQRT('SOA Verification'!B946*10^-3))),2)</f>
        <v>38.06</v>
      </c>
      <c r="I946" s="34">
        <f t="shared" si="28"/>
        <v>99.399999999999693</v>
      </c>
      <c r="K946" s="34">
        <f t="shared" si="29"/>
        <v>99.399999999999693</v>
      </c>
    </row>
    <row r="947" spans="2:11" x14ac:dyDescent="0.25">
      <c r="B947" s="34">
        <v>99.499999999999702</v>
      </c>
      <c r="C947" s="35">
        <f>ROUNDUP(('Calculation Sheet'!$D$9)^2*('Calculation Sheet'!$D$10*10^-6)/(2*10^-3*B947),2)</f>
        <v>8.76</v>
      </c>
      <c r="D94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47" s="34">
        <f>ROUNDUP(('Calculation Sheet'!$D$9*'Calculation Sheet'!$D$17*(0.5-('Calculation Sheet'!$D$18/'Calculation Sheet'!$D$9)+(0.5*(('Calculation Sheet'!$D$18^2)/('Calculation Sheet'!$D$9^2))))),2)</f>
        <v>1.84</v>
      </c>
      <c r="F947" s="34">
        <f>ROUNDUP(('Calculation Sheet'!$D$19*(LN('Calculation Sheet'!$D$9/'Calculation Sheet'!$D$20)-1+('Calculation Sheet'!$D$20/'Calculation Sheet'!$D$9))),2)</f>
        <v>3.53</v>
      </c>
      <c r="G947" s="36">
        <f>C947+IF(AND('Calculation Sheet'!$D$13="NO",OR('Calculation Sheet'!$D$14="Constant Resistance", 'Calculation Sheet'!$D$14="Constant Resistance + Current",'Calculation Sheet'!$D$14="Constant Resistance + Power", 'Calculation Sheet'!$D$14="Constant Resistance + Current + Power")),D947,0)+IF(AND('Calculation Sheet'!$D$13="NO",OR('Calculation Sheet'!$D$14="Constant Current", 'Calculation Sheet'!$D$14="Constant Resistance + Current",'Calculation Sheet'!$D$14="Constant Current + Power", 'Calculation Sheet'!$D$14="Constant Resistance + Current + Power")),E947,0)+IF(AND('Calculation Sheet'!$D$13="NO",OR('Calculation Sheet'!$D$14="Constant Power", 'Calculation Sheet'!$D$14="Constant Resistance + Power",'Calculation Sheet'!$D$14="Constant Current + Power", 'Calculation Sheet'!$D$14="Constant Resistance + Current + Power")),F947,0)</f>
        <v>8.76</v>
      </c>
      <c r="H947" s="34">
        <f>ROUND((12*'Calculation Sheet'!$D$24/(SQRT('SOA Verification'!B947*10^-3))),2)</f>
        <v>38.04</v>
      </c>
      <c r="I947" s="34">
        <f t="shared" si="28"/>
        <v>99.499999999999702</v>
      </c>
      <c r="K947" s="34">
        <f t="shared" si="29"/>
        <v>99.499999999999702</v>
      </c>
    </row>
    <row r="948" spans="2:11" x14ac:dyDescent="0.25">
      <c r="B948" s="34">
        <v>99.599999999999696</v>
      </c>
      <c r="C948" s="35">
        <f>ROUNDUP(('Calculation Sheet'!$D$9)^2*('Calculation Sheet'!$D$10*10^-6)/(2*10^-3*B948),2)</f>
        <v>8.75</v>
      </c>
      <c r="D94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48" s="34">
        <f>ROUNDUP(('Calculation Sheet'!$D$9*'Calculation Sheet'!$D$17*(0.5-('Calculation Sheet'!$D$18/'Calculation Sheet'!$D$9)+(0.5*(('Calculation Sheet'!$D$18^2)/('Calculation Sheet'!$D$9^2))))),2)</f>
        <v>1.84</v>
      </c>
      <c r="F948" s="34">
        <f>ROUNDUP(('Calculation Sheet'!$D$19*(LN('Calculation Sheet'!$D$9/'Calculation Sheet'!$D$20)-1+('Calculation Sheet'!$D$20/'Calculation Sheet'!$D$9))),2)</f>
        <v>3.53</v>
      </c>
      <c r="G948" s="36">
        <f>C948+IF(AND('Calculation Sheet'!$D$13="NO",OR('Calculation Sheet'!$D$14="Constant Resistance", 'Calculation Sheet'!$D$14="Constant Resistance + Current",'Calculation Sheet'!$D$14="Constant Resistance + Power", 'Calculation Sheet'!$D$14="Constant Resistance + Current + Power")),D948,0)+IF(AND('Calculation Sheet'!$D$13="NO",OR('Calculation Sheet'!$D$14="Constant Current", 'Calculation Sheet'!$D$14="Constant Resistance + Current",'Calculation Sheet'!$D$14="Constant Current + Power", 'Calculation Sheet'!$D$14="Constant Resistance + Current + Power")),E948,0)+IF(AND('Calculation Sheet'!$D$13="NO",OR('Calculation Sheet'!$D$14="Constant Power", 'Calculation Sheet'!$D$14="Constant Resistance + Power",'Calculation Sheet'!$D$14="Constant Current + Power", 'Calculation Sheet'!$D$14="Constant Resistance + Current + Power")),F948,0)</f>
        <v>8.75</v>
      </c>
      <c r="H948" s="34">
        <f>ROUND((12*'Calculation Sheet'!$D$24/(SQRT('SOA Verification'!B948*10^-3))),2)</f>
        <v>38.020000000000003</v>
      </c>
      <c r="I948" s="34">
        <f t="shared" si="28"/>
        <v>99.599999999999696</v>
      </c>
      <c r="K948" s="34">
        <f t="shared" si="29"/>
        <v>99.599999999999696</v>
      </c>
    </row>
    <row r="949" spans="2:11" x14ac:dyDescent="0.25">
      <c r="B949" s="34">
        <v>99.699999999999704</v>
      </c>
      <c r="C949" s="35">
        <f>ROUNDUP(('Calculation Sheet'!$D$9)^2*('Calculation Sheet'!$D$10*10^-6)/(2*10^-3*B949),2)</f>
        <v>8.74</v>
      </c>
      <c r="D94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49" s="34">
        <f>ROUNDUP(('Calculation Sheet'!$D$9*'Calculation Sheet'!$D$17*(0.5-('Calculation Sheet'!$D$18/'Calculation Sheet'!$D$9)+(0.5*(('Calculation Sheet'!$D$18^2)/('Calculation Sheet'!$D$9^2))))),2)</f>
        <v>1.84</v>
      </c>
      <c r="F949" s="34">
        <f>ROUNDUP(('Calculation Sheet'!$D$19*(LN('Calculation Sheet'!$D$9/'Calculation Sheet'!$D$20)-1+('Calculation Sheet'!$D$20/'Calculation Sheet'!$D$9))),2)</f>
        <v>3.53</v>
      </c>
      <c r="G949" s="36">
        <f>C949+IF(AND('Calculation Sheet'!$D$13="NO",OR('Calculation Sheet'!$D$14="Constant Resistance", 'Calculation Sheet'!$D$14="Constant Resistance + Current",'Calculation Sheet'!$D$14="Constant Resistance + Power", 'Calculation Sheet'!$D$14="Constant Resistance + Current + Power")),D949,0)+IF(AND('Calculation Sheet'!$D$13="NO",OR('Calculation Sheet'!$D$14="Constant Current", 'Calculation Sheet'!$D$14="Constant Resistance + Current",'Calculation Sheet'!$D$14="Constant Current + Power", 'Calculation Sheet'!$D$14="Constant Resistance + Current + Power")),E949,0)+IF(AND('Calculation Sheet'!$D$13="NO",OR('Calculation Sheet'!$D$14="Constant Power", 'Calculation Sheet'!$D$14="Constant Resistance + Power",'Calculation Sheet'!$D$14="Constant Current + Power", 'Calculation Sheet'!$D$14="Constant Resistance + Current + Power")),F949,0)</f>
        <v>8.74</v>
      </c>
      <c r="H949" s="34">
        <f>ROUND((12*'Calculation Sheet'!$D$24/(SQRT('SOA Verification'!B949*10^-3))),2)</f>
        <v>38</v>
      </c>
      <c r="I949" s="34">
        <f t="shared" si="28"/>
        <v>99.699999999999704</v>
      </c>
      <c r="K949" s="34">
        <f t="shared" si="29"/>
        <v>99.699999999999704</v>
      </c>
    </row>
    <row r="950" spans="2:11" x14ac:dyDescent="0.25">
      <c r="B950" s="34">
        <v>99.799999999999699</v>
      </c>
      <c r="C950" s="35">
        <f>ROUNDUP(('Calculation Sheet'!$D$9)^2*('Calculation Sheet'!$D$10*10^-6)/(2*10^-3*B950),2)</f>
        <v>8.73</v>
      </c>
      <c r="D95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50" s="34">
        <f>ROUNDUP(('Calculation Sheet'!$D$9*'Calculation Sheet'!$D$17*(0.5-('Calculation Sheet'!$D$18/'Calculation Sheet'!$D$9)+(0.5*(('Calculation Sheet'!$D$18^2)/('Calculation Sheet'!$D$9^2))))),2)</f>
        <v>1.84</v>
      </c>
      <c r="F950" s="34">
        <f>ROUNDUP(('Calculation Sheet'!$D$19*(LN('Calculation Sheet'!$D$9/'Calculation Sheet'!$D$20)-1+('Calculation Sheet'!$D$20/'Calculation Sheet'!$D$9))),2)</f>
        <v>3.53</v>
      </c>
      <c r="G950" s="36">
        <f>C950+IF(AND('Calculation Sheet'!$D$13="NO",OR('Calculation Sheet'!$D$14="Constant Resistance", 'Calculation Sheet'!$D$14="Constant Resistance + Current",'Calculation Sheet'!$D$14="Constant Resistance + Power", 'Calculation Sheet'!$D$14="Constant Resistance + Current + Power")),D950,0)+IF(AND('Calculation Sheet'!$D$13="NO",OR('Calculation Sheet'!$D$14="Constant Current", 'Calculation Sheet'!$D$14="Constant Resistance + Current",'Calculation Sheet'!$D$14="Constant Current + Power", 'Calculation Sheet'!$D$14="Constant Resistance + Current + Power")),E950,0)+IF(AND('Calculation Sheet'!$D$13="NO",OR('Calculation Sheet'!$D$14="Constant Power", 'Calculation Sheet'!$D$14="Constant Resistance + Power",'Calculation Sheet'!$D$14="Constant Current + Power", 'Calculation Sheet'!$D$14="Constant Resistance + Current + Power")),F950,0)</f>
        <v>8.73</v>
      </c>
      <c r="H950" s="34">
        <f>ROUND((12*'Calculation Sheet'!$D$24/(SQRT('SOA Verification'!B950*10^-3))),2)</f>
        <v>37.99</v>
      </c>
      <c r="I950" s="34">
        <f t="shared" si="28"/>
        <v>99.799999999999699</v>
      </c>
      <c r="K950" s="34">
        <f t="shared" si="29"/>
        <v>99.799999999999699</v>
      </c>
    </row>
    <row r="951" spans="2:11" x14ac:dyDescent="0.25">
      <c r="B951" s="34">
        <v>99.899999999999693</v>
      </c>
      <c r="C951" s="35">
        <f>ROUNDUP(('Calculation Sheet'!$D$9)^2*('Calculation Sheet'!$D$10*10^-6)/(2*10^-3*B951),2)</f>
        <v>8.73</v>
      </c>
      <c r="D95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51" s="34">
        <f>ROUNDUP(('Calculation Sheet'!$D$9*'Calculation Sheet'!$D$17*(0.5-('Calculation Sheet'!$D$18/'Calculation Sheet'!$D$9)+(0.5*(('Calculation Sheet'!$D$18^2)/('Calculation Sheet'!$D$9^2))))),2)</f>
        <v>1.84</v>
      </c>
      <c r="F951" s="34">
        <f>ROUNDUP(('Calculation Sheet'!$D$19*(LN('Calculation Sheet'!$D$9/'Calculation Sheet'!$D$20)-1+('Calculation Sheet'!$D$20/'Calculation Sheet'!$D$9))),2)</f>
        <v>3.53</v>
      </c>
      <c r="G951" s="36">
        <f>C951+IF(AND('Calculation Sheet'!$D$13="NO",OR('Calculation Sheet'!$D$14="Constant Resistance", 'Calculation Sheet'!$D$14="Constant Resistance + Current",'Calculation Sheet'!$D$14="Constant Resistance + Power", 'Calculation Sheet'!$D$14="Constant Resistance + Current + Power")),D951,0)+IF(AND('Calculation Sheet'!$D$13="NO",OR('Calculation Sheet'!$D$14="Constant Current", 'Calculation Sheet'!$D$14="Constant Resistance + Current",'Calculation Sheet'!$D$14="Constant Current + Power", 'Calculation Sheet'!$D$14="Constant Resistance + Current + Power")),E951,0)+IF(AND('Calculation Sheet'!$D$13="NO",OR('Calculation Sheet'!$D$14="Constant Power", 'Calculation Sheet'!$D$14="Constant Resistance + Power",'Calculation Sheet'!$D$14="Constant Current + Power", 'Calculation Sheet'!$D$14="Constant Resistance + Current + Power")),F951,0)</f>
        <v>8.73</v>
      </c>
      <c r="H951" s="34">
        <f>ROUND((12*'Calculation Sheet'!$D$24/(SQRT('SOA Verification'!B951*10^-3))),2)</f>
        <v>37.97</v>
      </c>
      <c r="I951" s="34">
        <f t="shared" si="28"/>
        <v>99.899999999999693</v>
      </c>
      <c r="K951" s="34">
        <f t="shared" si="29"/>
        <v>99.899999999999693</v>
      </c>
    </row>
    <row r="952" spans="2:11" x14ac:dyDescent="0.25">
      <c r="B952" s="34">
        <v>99.999999999999702</v>
      </c>
      <c r="C952" s="35">
        <f>ROUNDUP(('Calculation Sheet'!$D$9)^2*('Calculation Sheet'!$D$10*10^-6)/(2*10^-3*B952),2)</f>
        <v>8.7200000000000006</v>
      </c>
      <c r="D95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52" s="34">
        <f>ROUNDUP(('Calculation Sheet'!$D$9*'Calculation Sheet'!$D$17*(0.5-('Calculation Sheet'!$D$18/'Calculation Sheet'!$D$9)+(0.5*(('Calculation Sheet'!$D$18^2)/('Calculation Sheet'!$D$9^2))))),2)</f>
        <v>1.84</v>
      </c>
      <c r="F952" s="34">
        <f>ROUNDUP(('Calculation Sheet'!$D$19*(LN('Calculation Sheet'!$D$9/'Calculation Sheet'!$D$20)-1+('Calculation Sheet'!$D$20/'Calculation Sheet'!$D$9))),2)</f>
        <v>3.53</v>
      </c>
      <c r="G952" s="36">
        <f>C952+IF(AND('Calculation Sheet'!$D$13="NO",OR('Calculation Sheet'!$D$14="Constant Resistance", 'Calculation Sheet'!$D$14="Constant Resistance + Current",'Calculation Sheet'!$D$14="Constant Resistance + Power", 'Calculation Sheet'!$D$14="Constant Resistance + Current + Power")),D952,0)+IF(AND('Calculation Sheet'!$D$13="NO",OR('Calculation Sheet'!$D$14="Constant Current", 'Calculation Sheet'!$D$14="Constant Resistance + Current",'Calculation Sheet'!$D$14="Constant Current + Power", 'Calculation Sheet'!$D$14="Constant Resistance + Current + Power")),E952,0)+IF(AND('Calculation Sheet'!$D$13="NO",OR('Calculation Sheet'!$D$14="Constant Power", 'Calculation Sheet'!$D$14="Constant Resistance + Power",'Calculation Sheet'!$D$14="Constant Current + Power", 'Calculation Sheet'!$D$14="Constant Resistance + Current + Power")),F952,0)</f>
        <v>8.7200000000000006</v>
      </c>
      <c r="H952" s="34">
        <f>ROUND((12*'Calculation Sheet'!$D$24/(SQRT('SOA Verification'!B952*10^-3))),2)</f>
        <v>37.950000000000003</v>
      </c>
      <c r="I952" s="34">
        <f t="shared" si="28"/>
        <v>99.999999999999702</v>
      </c>
      <c r="K952" s="34">
        <f t="shared" si="29"/>
        <v>99.999999999999702</v>
      </c>
    </row>
    <row r="953" spans="2:11" x14ac:dyDescent="0.25">
      <c r="B953" s="34">
        <v>100.1</v>
      </c>
      <c r="C953" s="35">
        <f>ROUNDUP(('Calculation Sheet'!$D$9)^2*('Calculation Sheet'!$D$10*10^-6)/(2*10^-3*B953),2)</f>
        <v>8.7099999999999991</v>
      </c>
      <c r="D95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53" s="34">
        <f>ROUNDUP(('Calculation Sheet'!$D$9*'Calculation Sheet'!$D$17*(0.5-('Calculation Sheet'!$D$18/'Calculation Sheet'!$D$9)+(0.5*(('Calculation Sheet'!$D$18^2)/('Calculation Sheet'!$D$9^2))))),2)</f>
        <v>1.84</v>
      </c>
      <c r="F953" s="34">
        <f>ROUNDUP(('Calculation Sheet'!$D$19*(LN('Calculation Sheet'!$D$9/'Calculation Sheet'!$D$20)-1+('Calculation Sheet'!$D$20/'Calculation Sheet'!$D$9))),2)</f>
        <v>3.53</v>
      </c>
      <c r="G953" s="36">
        <f>C953+IF(AND('Calculation Sheet'!$D$13="NO",OR('Calculation Sheet'!$D$14="Constant Resistance", 'Calculation Sheet'!$D$14="Constant Resistance + Current",'Calculation Sheet'!$D$14="Constant Resistance + Power", 'Calculation Sheet'!$D$14="Constant Resistance + Current + Power")),D953,0)+IF(AND('Calculation Sheet'!$D$13="NO",OR('Calculation Sheet'!$D$14="Constant Current", 'Calculation Sheet'!$D$14="Constant Resistance + Current",'Calculation Sheet'!$D$14="Constant Current + Power", 'Calculation Sheet'!$D$14="Constant Resistance + Current + Power")),E953,0)+IF(AND('Calculation Sheet'!$D$13="NO",OR('Calculation Sheet'!$D$14="Constant Power", 'Calculation Sheet'!$D$14="Constant Resistance + Power",'Calculation Sheet'!$D$14="Constant Current + Power", 'Calculation Sheet'!$D$14="Constant Resistance + Current + Power")),F953,0)</f>
        <v>8.7099999999999991</v>
      </c>
      <c r="H953" s="34">
        <f>ROUND((12*'Calculation Sheet'!$D$24/(SQRT('SOA Verification'!B953*10^-3))),2)</f>
        <v>37.93</v>
      </c>
      <c r="I953" s="34">
        <f t="shared" si="28"/>
        <v>100.1</v>
      </c>
      <c r="K953" s="34">
        <f t="shared" si="29"/>
        <v>100.1</v>
      </c>
    </row>
    <row r="954" spans="2:11" x14ac:dyDescent="0.25">
      <c r="B954" s="34">
        <v>100.2</v>
      </c>
      <c r="C954" s="35">
        <f>ROUNDUP(('Calculation Sheet'!$D$9)^2*('Calculation Sheet'!$D$10*10^-6)/(2*10^-3*B954),2)</f>
        <v>8.6999999999999993</v>
      </c>
      <c r="D95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54" s="34">
        <f>ROUNDUP(('Calculation Sheet'!$D$9*'Calculation Sheet'!$D$17*(0.5-('Calculation Sheet'!$D$18/'Calculation Sheet'!$D$9)+(0.5*(('Calculation Sheet'!$D$18^2)/('Calculation Sheet'!$D$9^2))))),2)</f>
        <v>1.84</v>
      </c>
      <c r="F954" s="34">
        <f>ROUNDUP(('Calculation Sheet'!$D$19*(LN('Calculation Sheet'!$D$9/'Calculation Sheet'!$D$20)-1+('Calculation Sheet'!$D$20/'Calculation Sheet'!$D$9))),2)</f>
        <v>3.53</v>
      </c>
      <c r="G954" s="36">
        <f>C954+IF(AND('Calculation Sheet'!$D$13="NO",OR('Calculation Sheet'!$D$14="Constant Resistance", 'Calculation Sheet'!$D$14="Constant Resistance + Current",'Calculation Sheet'!$D$14="Constant Resistance + Power", 'Calculation Sheet'!$D$14="Constant Resistance + Current + Power")),D954,0)+IF(AND('Calculation Sheet'!$D$13="NO",OR('Calculation Sheet'!$D$14="Constant Current", 'Calculation Sheet'!$D$14="Constant Resistance + Current",'Calculation Sheet'!$D$14="Constant Current + Power", 'Calculation Sheet'!$D$14="Constant Resistance + Current + Power")),E954,0)+IF(AND('Calculation Sheet'!$D$13="NO",OR('Calculation Sheet'!$D$14="Constant Power", 'Calculation Sheet'!$D$14="Constant Resistance + Power",'Calculation Sheet'!$D$14="Constant Current + Power", 'Calculation Sheet'!$D$14="Constant Resistance + Current + Power")),F954,0)</f>
        <v>8.6999999999999993</v>
      </c>
      <c r="H954" s="34">
        <f>ROUND((12*'Calculation Sheet'!$D$24/(SQRT('SOA Verification'!B954*10^-3))),2)</f>
        <v>37.909999999999997</v>
      </c>
      <c r="I954" s="34">
        <f t="shared" si="28"/>
        <v>100.2</v>
      </c>
      <c r="K954" s="34">
        <f t="shared" si="29"/>
        <v>100.2</v>
      </c>
    </row>
    <row r="955" spans="2:11" x14ac:dyDescent="0.25">
      <c r="B955" s="34">
        <v>100.3</v>
      </c>
      <c r="C955" s="35">
        <f>ROUNDUP(('Calculation Sheet'!$D$9)^2*('Calculation Sheet'!$D$10*10^-6)/(2*10^-3*B955),2)</f>
        <v>8.69</v>
      </c>
      <c r="D95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55" s="34">
        <f>ROUNDUP(('Calculation Sheet'!$D$9*'Calculation Sheet'!$D$17*(0.5-('Calculation Sheet'!$D$18/'Calculation Sheet'!$D$9)+(0.5*(('Calculation Sheet'!$D$18^2)/('Calculation Sheet'!$D$9^2))))),2)</f>
        <v>1.84</v>
      </c>
      <c r="F955" s="34">
        <f>ROUNDUP(('Calculation Sheet'!$D$19*(LN('Calculation Sheet'!$D$9/'Calculation Sheet'!$D$20)-1+('Calculation Sheet'!$D$20/'Calculation Sheet'!$D$9))),2)</f>
        <v>3.53</v>
      </c>
      <c r="G955" s="36">
        <f>C955+IF(AND('Calculation Sheet'!$D$13="NO",OR('Calculation Sheet'!$D$14="Constant Resistance", 'Calculation Sheet'!$D$14="Constant Resistance + Current",'Calculation Sheet'!$D$14="Constant Resistance + Power", 'Calculation Sheet'!$D$14="Constant Resistance + Current + Power")),D955,0)+IF(AND('Calculation Sheet'!$D$13="NO",OR('Calculation Sheet'!$D$14="Constant Current", 'Calculation Sheet'!$D$14="Constant Resistance + Current",'Calculation Sheet'!$D$14="Constant Current + Power", 'Calculation Sheet'!$D$14="Constant Resistance + Current + Power")),E955,0)+IF(AND('Calculation Sheet'!$D$13="NO",OR('Calculation Sheet'!$D$14="Constant Power", 'Calculation Sheet'!$D$14="Constant Resistance + Power",'Calculation Sheet'!$D$14="Constant Current + Power", 'Calculation Sheet'!$D$14="Constant Resistance + Current + Power")),F955,0)</f>
        <v>8.69</v>
      </c>
      <c r="H955" s="34">
        <f>ROUND((12*'Calculation Sheet'!$D$24/(SQRT('SOA Verification'!B955*10^-3))),2)</f>
        <v>37.89</v>
      </c>
      <c r="I955" s="34">
        <f t="shared" si="28"/>
        <v>100.3</v>
      </c>
      <c r="K955" s="34">
        <f t="shared" si="29"/>
        <v>100.3</v>
      </c>
    </row>
    <row r="956" spans="2:11" x14ac:dyDescent="0.25">
      <c r="B956" s="34">
        <v>100.4</v>
      </c>
      <c r="C956" s="35">
        <f>ROUNDUP(('Calculation Sheet'!$D$9)^2*('Calculation Sheet'!$D$10*10^-6)/(2*10^-3*B956),2)</f>
        <v>8.68</v>
      </c>
      <c r="D95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56" s="34">
        <f>ROUNDUP(('Calculation Sheet'!$D$9*'Calculation Sheet'!$D$17*(0.5-('Calculation Sheet'!$D$18/'Calculation Sheet'!$D$9)+(0.5*(('Calculation Sheet'!$D$18^2)/('Calculation Sheet'!$D$9^2))))),2)</f>
        <v>1.84</v>
      </c>
      <c r="F956" s="34">
        <f>ROUNDUP(('Calculation Sheet'!$D$19*(LN('Calculation Sheet'!$D$9/'Calculation Sheet'!$D$20)-1+('Calculation Sheet'!$D$20/'Calculation Sheet'!$D$9))),2)</f>
        <v>3.53</v>
      </c>
      <c r="G956" s="36">
        <f>C956+IF(AND('Calculation Sheet'!$D$13="NO",OR('Calculation Sheet'!$D$14="Constant Resistance", 'Calculation Sheet'!$D$14="Constant Resistance + Current",'Calculation Sheet'!$D$14="Constant Resistance + Power", 'Calculation Sheet'!$D$14="Constant Resistance + Current + Power")),D956,0)+IF(AND('Calculation Sheet'!$D$13="NO",OR('Calculation Sheet'!$D$14="Constant Current", 'Calculation Sheet'!$D$14="Constant Resistance + Current",'Calculation Sheet'!$D$14="Constant Current + Power", 'Calculation Sheet'!$D$14="Constant Resistance + Current + Power")),E956,0)+IF(AND('Calculation Sheet'!$D$13="NO",OR('Calculation Sheet'!$D$14="Constant Power", 'Calculation Sheet'!$D$14="Constant Resistance + Power",'Calculation Sheet'!$D$14="Constant Current + Power", 'Calculation Sheet'!$D$14="Constant Resistance + Current + Power")),F956,0)</f>
        <v>8.68</v>
      </c>
      <c r="H956" s="34">
        <f>ROUND((12*'Calculation Sheet'!$D$24/(SQRT('SOA Verification'!B956*10^-3))),2)</f>
        <v>37.869999999999997</v>
      </c>
      <c r="I956" s="34">
        <f t="shared" si="28"/>
        <v>100.4</v>
      </c>
      <c r="K956" s="34">
        <f t="shared" si="29"/>
        <v>100.4</v>
      </c>
    </row>
    <row r="957" spans="2:11" x14ac:dyDescent="0.25">
      <c r="B957" s="34">
        <v>100.5</v>
      </c>
      <c r="C957" s="35">
        <f>ROUNDUP(('Calculation Sheet'!$D$9)^2*('Calculation Sheet'!$D$10*10^-6)/(2*10^-3*B957),2)</f>
        <v>8.67</v>
      </c>
      <c r="D95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57" s="34">
        <f>ROUNDUP(('Calculation Sheet'!$D$9*'Calculation Sheet'!$D$17*(0.5-('Calculation Sheet'!$D$18/'Calculation Sheet'!$D$9)+(0.5*(('Calculation Sheet'!$D$18^2)/('Calculation Sheet'!$D$9^2))))),2)</f>
        <v>1.84</v>
      </c>
      <c r="F957" s="34">
        <f>ROUNDUP(('Calculation Sheet'!$D$19*(LN('Calculation Sheet'!$D$9/'Calculation Sheet'!$D$20)-1+('Calculation Sheet'!$D$20/'Calculation Sheet'!$D$9))),2)</f>
        <v>3.53</v>
      </c>
      <c r="G957" s="36">
        <f>C957+IF(AND('Calculation Sheet'!$D$13="NO",OR('Calculation Sheet'!$D$14="Constant Resistance", 'Calculation Sheet'!$D$14="Constant Resistance + Current",'Calculation Sheet'!$D$14="Constant Resistance + Power", 'Calculation Sheet'!$D$14="Constant Resistance + Current + Power")),D957,0)+IF(AND('Calculation Sheet'!$D$13="NO",OR('Calculation Sheet'!$D$14="Constant Current", 'Calculation Sheet'!$D$14="Constant Resistance + Current",'Calculation Sheet'!$D$14="Constant Current + Power", 'Calculation Sheet'!$D$14="Constant Resistance + Current + Power")),E957,0)+IF(AND('Calculation Sheet'!$D$13="NO",OR('Calculation Sheet'!$D$14="Constant Power", 'Calculation Sheet'!$D$14="Constant Resistance + Power",'Calculation Sheet'!$D$14="Constant Current + Power", 'Calculation Sheet'!$D$14="Constant Resistance + Current + Power")),F957,0)</f>
        <v>8.67</v>
      </c>
      <c r="H957" s="34">
        <f>ROUND((12*'Calculation Sheet'!$D$24/(SQRT('SOA Verification'!B957*10^-3))),2)</f>
        <v>37.85</v>
      </c>
      <c r="I957" s="34">
        <f t="shared" si="28"/>
        <v>100.5</v>
      </c>
      <c r="K957" s="34">
        <f t="shared" si="29"/>
        <v>100.5</v>
      </c>
    </row>
    <row r="958" spans="2:11" x14ac:dyDescent="0.25">
      <c r="B958" s="34">
        <v>100.6</v>
      </c>
      <c r="C958" s="35">
        <f>ROUNDUP(('Calculation Sheet'!$D$9)^2*('Calculation Sheet'!$D$10*10^-6)/(2*10^-3*B958),2)</f>
        <v>8.67</v>
      </c>
      <c r="D95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58" s="34">
        <f>ROUNDUP(('Calculation Sheet'!$D$9*'Calculation Sheet'!$D$17*(0.5-('Calculation Sheet'!$D$18/'Calculation Sheet'!$D$9)+(0.5*(('Calculation Sheet'!$D$18^2)/('Calculation Sheet'!$D$9^2))))),2)</f>
        <v>1.84</v>
      </c>
      <c r="F958" s="34">
        <f>ROUNDUP(('Calculation Sheet'!$D$19*(LN('Calculation Sheet'!$D$9/'Calculation Sheet'!$D$20)-1+('Calculation Sheet'!$D$20/'Calculation Sheet'!$D$9))),2)</f>
        <v>3.53</v>
      </c>
      <c r="G958" s="36">
        <f>C958+IF(AND('Calculation Sheet'!$D$13="NO",OR('Calculation Sheet'!$D$14="Constant Resistance", 'Calculation Sheet'!$D$14="Constant Resistance + Current",'Calculation Sheet'!$D$14="Constant Resistance + Power", 'Calculation Sheet'!$D$14="Constant Resistance + Current + Power")),D958,0)+IF(AND('Calculation Sheet'!$D$13="NO",OR('Calculation Sheet'!$D$14="Constant Current", 'Calculation Sheet'!$D$14="Constant Resistance + Current",'Calculation Sheet'!$D$14="Constant Current + Power", 'Calculation Sheet'!$D$14="Constant Resistance + Current + Power")),E958,0)+IF(AND('Calculation Sheet'!$D$13="NO",OR('Calculation Sheet'!$D$14="Constant Power", 'Calculation Sheet'!$D$14="Constant Resistance + Power",'Calculation Sheet'!$D$14="Constant Current + Power", 'Calculation Sheet'!$D$14="Constant Resistance + Current + Power")),F958,0)</f>
        <v>8.67</v>
      </c>
      <c r="H958" s="34">
        <f>ROUND((12*'Calculation Sheet'!$D$24/(SQRT('SOA Verification'!B958*10^-3))),2)</f>
        <v>37.83</v>
      </c>
      <c r="I958" s="34">
        <f t="shared" si="28"/>
        <v>100.6</v>
      </c>
      <c r="K958" s="34">
        <f t="shared" si="29"/>
        <v>100.6</v>
      </c>
    </row>
    <row r="959" spans="2:11" x14ac:dyDescent="0.25">
      <c r="B959" s="34">
        <v>100.7</v>
      </c>
      <c r="C959" s="35">
        <f>ROUNDUP(('Calculation Sheet'!$D$9)^2*('Calculation Sheet'!$D$10*10^-6)/(2*10^-3*B959),2)</f>
        <v>8.66</v>
      </c>
      <c r="D95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59" s="34">
        <f>ROUNDUP(('Calculation Sheet'!$D$9*'Calculation Sheet'!$D$17*(0.5-('Calculation Sheet'!$D$18/'Calculation Sheet'!$D$9)+(0.5*(('Calculation Sheet'!$D$18^2)/('Calculation Sheet'!$D$9^2))))),2)</f>
        <v>1.84</v>
      </c>
      <c r="F959" s="34">
        <f>ROUNDUP(('Calculation Sheet'!$D$19*(LN('Calculation Sheet'!$D$9/'Calculation Sheet'!$D$20)-1+('Calculation Sheet'!$D$20/'Calculation Sheet'!$D$9))),2)</f>
        <v>3.53</v>
      </c>
      <c r="G959" s="36">
        <f>C959+IF(AND('Calculation Sheet'!$D$13="NO",OR('Calculation Sheet'!$D$14="Constant Resistance", 'Calculation Sheet'!$D$14="Constant Resistance + Current",'Calculation Sheet'!$D$14="Constant Resistance + Power", 'Calculation Sheet'!$D$14="Constant Resistance + Current + Power")),D959,0)+IF(AND('Calculation Sheet'!$D$13="NO",OR('Calculation Sheet'!$D$14="Constant Current", 'Calculation Sheet'!$D$14="Constant Resistance + Current",'Calculation Sheet'!$D$14="Constant Current + Power", 'Calculation Sheet'!$D$14="Constant Resistance + Current + Power")),E959,0)+IF(AND('Calculation Sheet'!$D$13="NO",OR('Calculation Sheet'!$D$14="Constant Power", 'Calculation Sheet'!$D$14="Constant Resistance + Power",'Calculation Sheet'!$D$14="Constant Current + Power", 'Calculation Sheet'!$D$14="Constant Resistance + Current + Power")),F959,0)</f>
        <v>8.66</v>
      </c>
      <c r="H959" s="34">
        <f>ROUND((12*'Calculation Sheet'!$D$24/(SQRT('SOA Verification'!B959*10^-3))),2)</f>
        <v>37.82</v>
      </c>
      <c r="I959" s="34">
        <f t="shared" si="28"/>
        <v>100.7</v>
      </c>
      <c r="K959" s="34">
        <f t="shared" si="29"/>
        <v>100.7</v>
      </c>
    </row>
    <row r="960" spans="2:11" x14ac:dyDescent="0.25">
      <c r="B960" s="34">
        <v>100.8</v>
      </c>
      <c r="C960" s="35">
        <f>ROUNDUP(('Calculation Sheet'!$D$9)^2*('Calculation Sheet'!$D$10*10^-6)/(2*10^-3*B960),2)</f>
        <v>8.65</v>
      </c>
      <c r="D96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60" s="34">
        <f>ROUNDUP(('Calculation Sheet'!$D$9*'Calculation Sheet'!$D$17*(0.5-('Calculation Sheet'!$D$18/'Calculation Sheet'!$D$9)+(0.5*(('Calculation Sheet'!$D$18^2)/('Calculation Sheet'!$D$9^2))))),2)</f>
        <v>1.84</v>
      </c>
      <c r="F960" s="34">
        <f>ROUNDUP(('Calculation Sheet'!$D$19*(LN('Calculation Sheet'!$D$9/'Calculation Sheet'!$D$20)-1+('Calculation Sheet'!$D$20/'Calculation Sheet'!$D$9))),2)</f>
        <v>3.53</v>
      </c>
      <c r="G960" s="36">
        <f>C960+IF(AND('Calculation Sheet'!$D$13="NO",OR('Calculation Sheet'!$D$14="Constant Resistance", 'Calculation Sheet'!$D$14="Constant Resistance + Current",'Calculation Sheet'!$D$14="Constant Resistance + Power", 'Calculation Sheet'!$D$14="Constant Resistance + Current + Power")),D960,0)+IF(AND('Calculation Sheet'!$D$13="NO",OR('Calculation Sheet'!$D$14="Constant Current", 'Calculation Sheet'!$D$14="Constant Resistance + Current",'Calculation Sheet'!$D$14="Constant Current + Power", 'Calculation Sheet'!$D$14="Constant Resistance + Current + Power")),E960,0)+IF(AND('Calculation Sheet'!$D$13="NO",OR('Calculation Sheet'!$D$14="Constant Power", 'Calculation Sheet'!$D$14="Constant Resistance + Power",'Calculation Sheet'!$D$14="Constant Current + Power", 'Calculation Sheet'!$D$14="Constant Resistance + Current + Power")),F960,0)</f>
        <v>8.65</v>
      </c>
      <c r="H960" s="34">
        <f>ROUND((12*'Calculation Sheet'!$D$24/(SQRT('SOA Verification'!B960*10^-3))),2)</f>
        <v>37.799999999999997</v>
      </c>
      <c r="I960" s="34">
        <f t="shared" si="28"/>
        <v>100.8</v>
      </c>
      <c r="K960" s="34">
        <f t="shared" si="29"/>
        <v>100.8</v>
      </c>
    </row>
    <row r="961" spans="2:11" x14ac:dyDescent="0.25">
      <c r="B961" s="34">
        <v>100.9</v>
      </c>
      <c r="C961" s="35">
        <f>ROUNDUP(('Calculation Sheet'!$D$9)^2*('Calculation Sheet'!$D$10*10^-6)/(2*10^-3*B961),2)</f>
        <v>8.64</v>
      </c>
      <c r="D96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61" s="34">
        <f>ROUNDUP(('Calculation Sheet'!$D$9*'Calculation Sheet'!$D$17*(0.5-('Calculation Sheet'!$D$18/'Calculation Sheet'!$D$9)+(0.5*(('Calculation Sheet'!$D$18^2)/('Calculation Sheet'!$D$9^2))))),2)</f>
        <v>1.84</v>
      </c>
      <c r="F961" s="34">
        <f>ROUNDUP(('Calculation Sheet'!$D$19*(LN('Calculation Sheet'!$D$9/'Calculation Sheet'!$D$20)-1+('Calculation Sheet'!$D$20/'Calculation Sheet'!$D$9))),2)</f>
        <v>3.53</v>
      </c>
      <c r="G961" s="36">
        <f>C961+IF(AND('Calculation Sheet'!$D$13="NO",OR('Calculation Sheet'!$D$14="Constant Resistance", 'Calculation Sheet'!$D$14="Constant Resistance + Current",'Calculation Sheet'!$D$14="Constant Resistance + Power", 'Calculation Sheet'!$D$14="Constant Resistance + Current + Power")),D961,0)+IF(AND('Calculation Sheet'!$D$13="NO",OR('Calculation Sheet'!$D$14="Constant Current", 'Calculation Sheet'!$D$14="Constant Resistance + Current",'Calculation Sheet'!$D$14="Constant Current + Power", 'Calculation Sheet'!$D$14="Constant Resistance + Current + Power")),E961,0)+IF(AND('Calculation Sheet'!$D$13="NO",OR('Calculation Sheet'!$D$14="Constant Power", 'Calculation Sheet'!$D$14="Constant Resistance + Power",'Calculation Sheet'!$D$14="Constant Current + Power", 'Calculation Sheet'!$D$14="Constant Resistance + Current + Power")),F961,0)</f>
        <v>8.64</v>
      </c>
      <c r="H961" s="34">
        <f>ROUND((12*'Calculation Sheet'!$D$24/(SQRT('SOA Verification'!B961*10^-3))),2)</f>
        <v>37.78</v>
      </c>
      <c r="I961" s="34">
        <f t="shared" si="28"/>
        <v>100.9</v>
      </c>
      <c r="K961" s="34">
        <f t="shared" si="29"/>
        <v>100.9</v>
      </c>
    </row>
    <row r="962" spans="2:11" x14ac:dyDescent="0.25">
      <c r="B962" s="34">
        <v>101</v>
      </c>
      <c r="C962" s="35">
        <f>ROUNDUP(('Calculation Sheet'!$D$9)^2*('Calculation Sheet'!$D$10*10^-6)/(2*10^-3*B962),2)</f>
        <v>8.629999999999999</v>
      </c>
      <c r="D96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62" s="34">
        <f>ROUNDUP(('Calculation Sheet'!$D$9*'Calculation Sheet'!$D$17*(0.5-('Calculation Sheet'!$D$18/'Calculation Sheet'!$D$9)+(0.5*(('Calculation Sheet'!$D$18^2)/('Calculation Sheet'!$D$9^2))))),2)</f>
        <v>1.84</v>
      </c>
      <c r="F962" s="34">
        <f>ROUNDUP(('Calculation Sheet'!$D$19*(LN('Calculation Sheet'!$D$9/'Calculation Sheet'!$D$20)-1+('Calculation Sheet'!$D$20/'Calculation Sheet'!$D$9))),2)</f>
        <v>3.53</v>
      </c>
      <c r="G962" s="36">
        <f>C962+IF(AND('Calculation Sheet'!$D$13="NO",OR('Calculation Sheet'!$D$14="Constant Resistance", 'Calculation Sheet'!$D$14="Constant Resistance + Current",'Calculation Sheet'!$D$14="Constant Resistance + Power", 'Calculation Sheet'!$D$14="Constant Resistance + Current + Power")),D962,0)+IF(AND('Calculation Sheet'!$D$13="NO",OR('Calculation Sheet'!$D$14="Constant Current", 'Calculation Sheet'!$D$14="Constant Resistance + Current",'Calculation Sheet'!$D$14="Constant Current + Power", 'Calculation Sheet'!$D$14="Constant Resistance + Current + Power")),E962,0)+IF(AND('Calculation Sheet'!$D$13="NO",OR('Calculation Sheet'!$D$14="Constant Power", 'Calculation Sheet'!$D$14="Constant Resistance + Power",'Calculation Sheet'!$D$14="Constant Current + Power", 'Calculation Sheet'!$D$14="Constant Resistance + Current + Power")),F962,0)</f>
        <v>8.629999999999999</v>
      </c>
      <c r="H962" s="34">
        <f>ROUND((12*'Calculation Sheet'!$D$24/(SQRT('SOA Verification'!B962*10^-3))),2)</f>
        <v>37.76</v>
      </c>
      <c r="I962" s="34">
        <f t="shared" si="28"/>
        <v>101</v>
      </c>
      <c r="K962" s="34">
        <f t="shared" si="29"/>
        <v>101</v>
      </c>
    </row>
    <row r="963" spans="2:11" x14ac:dyDescent="0.25">
      <c r="B963" s="34">
        <v>101.1</v>
      </c>
      <c r="C963" s="35">
        <f>ROUNDUP(('Calculation Sheet'!$D$9)^2*('Calculation Sheet'!$D$10*10^-6)/(2*10^-3*B963),2)</f>
        <v>8.6199999999999992</v>
      </c>
      <c r="D96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63" s="34">
        <f>ROUNDUP(('Calculation Sheet'!$D$9*'Calculation Sheet'!$D$17*(0.5-('Calculation Sheet'!$D$18/'Calculation Sheet'!$D$9)+(0.5*(('Calculation Sheet'!$D$18^2)/('Calculation Sheet'!$D$9^2))))),2)</f>
        <v>1.84</v>
      </c>
      <c r="F963" s="34">
        <f>ROUNDUP(('Calculation Sheet'!$D$19*(LN('Calculation Sheet'!$D$9/'Calculation Sheet'!$D$20)-1+('Calculation Sheet'!$D$20/'Calculation Sheet'!$D$9))),2)</f>
        <v>3.53</v>
      </c>
      <c r="G963" s="36">
        <f>C963+IF(AND('Calculation Sheet'!$D$13="NO",OR('Calculation Sheet'!$D$14="Constant Resistance", 'Calculation Sheet'!$D$14="Constant Resistance + Current",'Calculation Sheet'!$D$14="Constant Resistance + Power", 'Calculation Sheet'!$D$14="Constant Resistance + Current + Power")),D963,0)+IF(AND('Calculation Sheet'!$D$13="NO",OR('Calculation Sheet'!$D$14="Constant Current", 'Calculation Sheet'!$D$14="Constant Resistance + Current",'Calculation Sheet'!$D$14="Constant Current + Power", 'Calculation Sheet'!$D$14="Constant Resistance + Current + Power")),E963,0)+IF(AND('Calculation Sheet'!$D$13="NO",OR('Calculation Sheet'!$D$14="Constant Power", 'Calculation Sheet'!$D$14="Constant Resistance + Power",'Calculation Sheet'!$D$14="Constant Current + Power", 'Calculation Sheet'!$D$14="Constant Resistance + Current + Power")),F963,0)</f>
        <v>8.6199999999999992</v>
      </c>
      <c r="H963" s="34">
        <f>ROUND((12*'Calculation Sheet'!$D$24/(SQRT('SOA Verification'!B963*10^-3))),2)</f>
        <v>37.74</v>
      </c>
      <c r="I963" s="34">
        <f t="shared" ref="I963:I1026" si="30">IF(G963&lt;H963,B963,5)</f>
        <v>101.1</v>
      </c>
      <c r="K963" s="34">
        <f t="shared" ref="K963:K1026" si="31">IF(H963&gt;G963,B963,120)</f>
        <v>101.1</v>
      </c>
    </row>
    <row r="964" spans="2:11" x14ac:dyDescent="0.25">
      <c r="B964" s="34">
        <v>101.2</v>
      </c>
      <c r="C964" s="35">
        <f>ROUNDUP(('Calculation Sheet'!$D$9)^2*('Calculation Sheet'!$D$10*10^-6)/(2*10^-3*B964),2)</f>
        <v>8.61</v>
      </c>
      <c r="D96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64" s="34">
        <f>ROUNDUP(('Calculation Sheet'!$D$9*'Calculation Sheet'!$D$17*(0.5-('Calculation Sheet'!$D$18/'Calculation Sheet'!$D$9)+(0.5*(('Calculation Sheet'!$D$18^2)/('Calculation Sheet'!$D$9^2))))),2)</f>
        <v>1.84</v>
      </c>
      <c r="F964" s="34">
        <f>ROUNDUP(('Calculation Sheet'!$D$19*(LN('Calculation Sheet'!$D$9/'Calculation Sheet'!$D$20)-1+('Calculation Sheet'!$D$20/'Calculation Sheet'!$D$9))),2)</f>
        <v>3.53</v>
      </c>
      <c r="G964" s="36">
        <f>C964+IF(AND('Calculation Sheet'!$D$13="NO",OR('Calculation Sheet'!$D$14="Constant Resistance", 'Calculation Sheet'!$D$14="Constant Resistance + Current",'Calculation Sheet'!$D$14="Constant Resistance + Power", 'Calculation Sheet'!$D$14="Constant Resistance + Current + Power")),D964,0)+IF(AND('Calculation Sheet'!$D$13="NO",OR('Calculation Sheet'!$D$14="Constant Current", 'Calculation Sheet'!$D$14="Constant Resistance + Current",'Calculation Sheet'!$D$14="Constant Current + Power", 'Calculation Sheet'!$D$14="Constant Resistance + Current + Power")),E964,0)+IF(AND('Calculation Sheet'!$D$13="NO",OR('Calculation Sheet'!$D$14="Constant Power", 'Calculation Sheet'!$D$14="Constant Resistance + Power",'Calculation Sheet'!$D$14="Constant Current + Power", 'Calculation Sheet'!$D$14="Constant Resistance + Current + Power")),F964,0)</f>
        <v>8.61</v>
      </c>
      <c r="H964" s="34">
        <f>ROUND((12*'Calculation Sheet'!$D$24/(SQRT('SOA Verification'!B964*10^-3))),2)</f>
        <v>37.72</v>
      </c>
      <c r="I964" s="34">
        <f t="shared" si="30"/>
        <v>101.2</v>
      </c>
      <c r="K964" s="34">
        <f t="shared" si="31"/>
        <v>101.2</v>
      </c>
    </row>
    <row r="965" spans="2:11" x14ac:dyDescent="0.25">
      <c r="B965" s="34">
        <v>101.3</v>
      </c>
      <c r="C965" s="35">
        <f>ROUNDUP(('Calculation Sheet'!$D$9)^2*('Calculation Sheet'!$D$10*10^-6)/(2*10^-3*B965),2)</f>
        <v>8.61</v>
      </c>
      <c r="D96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65" s="34">
        <f>ROUNDUP(('Calculation Sheet'!$D$9*'Calculation Sheet'!$D$17*(0.5-('Calculation Sheet'!$D$18/'Calculation Sheet'!$D$9)+(0.5*(('Calculation Sheet'!$D$18^2)/('Calculation Sheet'!$D$9^2))))),2)</f>
        <v>1.84</v>
      </c>
      <c r="F965" s="34">
        <f>ROUNDUP(('Calculation Sheet'!$D$19*(LN('Calculation Sheet'!$D$9/'Calculation Sheet'!$D$20)-1+('Calculation Sheet'!$D$20/'Calculation Sheet'!$D$9))),2)</f>
        <v>3.53</v>
      </c>
      <c r="G965" s="36">
        <f>C965+IF(AND('Calculation Sheet'!$D$13="NO",OR('Calculation Sheet'!$D$14="Constant Resistance", 'Calculation Sheet'!$D$14="Constant Resistance + Current",'Calculation Sheet'!$D$14="Constant Resistance + Power", 'Calculation Sheet'!$D$14="Constant Resistance + Current + Power")),D965,0)+IF(AND('Calculation Sheet'!$D$13="NO",OR('Calculation Sheet'!$D$14="Constant Current", 'Calculation Sheet'!$D$14="Constant Resistance + Current",'Calculation Sheet'!$D$14="Constant Current + Power", 'Calculation Sheet'!$D$14="Constant Resistance + Current + Power")),E965,0)+IF(AND('Calculation Sheet'!$D$13="NO",OR('Calculation Sheet'!$D$14="Constant Power", 'Calculation Sheet'!$D$14="Constant Resistance + Power",'Calculation Sheet'!$D$14="Constant Current + Power", 'Calculation Sheet'!$D$14="Constant Resistance + Current + Power")),F965,0)</f>
        <v>8.61</v>
      </c>
      <c r="H965" s="34">
        <f>ROUND((12*'Calculation Sheet'!$D$24/(SQRT('SOA Verification'!B965*10^-3))),2)</f>
        <v>37.700000000000003</v>
      </c>
      <c r="I965" s="34">
        <f t="shared" si="30"/>
        <v>101.3</v>
      </c>
      <c r="K965" s="34">
        <f t="shared" si="31"/>
        <v>101.3</v>
      </c>
    </row>
    <row r="966" spans="2:11" x14ac:dyDescent="0.25">
      <c r="B966" s="34">
        <v>101.4</v>
      </c>
      <c r="C966" s="35">
        <f>ROUNDUP(('Calculation Sheet'!$D$9)^2*('Calculation Sheet'!$D$10*10^-6)/(2*10^-3*B966),2)</f>
        <v>8.6</v>
      </c>
      <c r="D96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66" s="34">
        <f>ROUNDUP(('Calculation Sheet'!$D$9*'Calculation Sheet'!$D$17*(0.5-('Calculation Sheet'!$D$18/'Calculation Sheet'!$D$9)+(0.5*(('Calculation Sheet'!$D$18^2)/('Calculation Sheet'!$D$9^2))))),2)</f>
        <v>1.84</v>
      </c>
      <c r="F966" s="34">
        <f>ROUNDUP(('Calculation Sheet'!$D$19*(LN('Calculation Sheet'!$D$9/'Calculation Sheet'!$D$20)-1+('Calculation Sheet'!$D$20/'Calculation Sheet'!$D$9))),2)</f>
        <v>3.53</v>
      </c>
      <c r="G966" s="36">
        <f>C966+IF(AND('Calculation Sheet'!$D$13="NO",OR('Calculation Sheet'!$D$14="Constant Resistance", 'Calculation Sheet'!$D$14="Constant Resistance + Current",'Calculation Sheet'!$D$14="Constant Resistance + Power", 'Calculation Sheet'!$D$14="Constant Resistance + Current + Power")),D966,0)+IF(AND('Calculation Sheet'!$D$13="NO",OR('Calculation Sheet'!$D$14="Constant Current", 'Calculation Sheet'!$D$14="Constant Resistance + Current",'Calculation Sheet'!$D$14="Constant Current + Power", 'Calculation Sheet'!$D$14="Constant Resistance + Current + Power")),E966,0)+IF(AND('Calculation Sheet'!$D$13="NO",OR('Calculation Sheet'!$D$14="Constant Power", 'Calculation Sheet'!$D$14="Constant Resistance + Power",'Calculation Sheet'!$D$14="Constant Current + Power", 'Calculation Sheet'!$D$14="Constant Resistance + Current + Power")),F966,0)</f>
        <v>8.6</v>
      </c>
      <c r="H966" s="34">
        <f>ROUND((12*'Calculation Sheet'!$D$24/(SQRT('SOA Verification'!B966*10^-3))),2)</f>
        <v>37.68</v>
      </c>
      <c r="I966" s="34">
        <f t="shared" si="30"/>
        <v>101.4</v>
      </c>
      <c r="K966" s="34">
        <f t="shared" si="31"/>
        <v>101.4</v>
      </c>
    </row>
    <row r="967" spans="2:11" x14ac:dyDescent="0.25">
      <c r="B967" s="34">
        <v>101.5</v>
      </c>
      <c r="C967" s="35">
        <f>ROUNDUP(('Calculation Sheet'!$D$9)^2*('Calculation Sheet'!$D$10*10^-6)/(2*10^-3*B967),2)</f>
        <v>8.59</v>
      </c>
      <c r="D96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67" s="34">
        <f>ROUNDUP(('Calculation Sheet'!$D$9*'Calculation Sheet'!$D$17*(0.5-('Calculation Sheet'!$D$18/'Calculation Sheet'!$D$9)+(0.5*(('Calculation Sheet'!$D$18^2)/('Calculation Sheet'!$D$9^2))))),2)</f>
        <v>1.84</v>
      </c>
      <c r="F967" s="34">
        <f>ROUNDUP(('Calculation Sheet'!$D$19*(LN('Calculation Sheet'!$D$9/'Calculation Sheet'!$D$20)-1+('Calculation Sheet'!$D$20/'Calculation Sheet'!$D$9))),2)</f>
        <v>3.53</v>
      </c>
      <c r="G967" s="36">
        <f>C967+IF(AND('Calculation Sheet'!$D$13="NO",OR('Calculation Sheet'!$D$14="Constant Resistance", 'Calculation Sheet'!$D$14="Constant Resistance + Current",'Calculation Sheet'!$D$14="Constant Resistance + Power", 'Calculation Sheet'!$D$14="Constant Resistance + Current + Power")),D967,0)+IF(AND('Calculation Sheet'!$D$13="NO",OR('Calculation Sheet'!$D$14="Constant Current", 'Calculation Sheet'!$D$14="Constant Resistance + Current",'Calculation Sheet'!$D$14="Constant Current + Power", 'Calculation Sheet'!$D$14="Constant Resistance + Current + Power")),E967,0)+IF(AND('Calculation Sheet'!$D$13="NO",OR('Calculation Sheet'!$D$14="Constant Power", 'Calculation Sheet'!$D$14="Constant Resistance + Power",'Calculation Sheet'!$D$14="Constant Current + Power", 'Calculation Sheet'!$D$14="Constant Resistance + Current + Power")),F967,0)</f>
        <v>8.59</v>
      </c>
      <c r="H967" s="34">
        <f>ROUND((12*'Calculation Sheet'!$D$24/(SQRT('SOA Verification'!B967*10^-3))),2)</f>
        <v>37.67</v>
      </c>
      <c r="I967" s="34">
        <f t="shared" si="30"/>
        <v>101.5</v>
      </c>
      <c r="K967" s="34">
        <f t="shared" si="31"/>
        <v>101.5</v>
      </c>
    </row>
    <row r="968" spans="2:11" x14ac:dyDescent="0.25">
      <c r="B968" s="34">
        <v>101.6</v>
      </c>
      <c r="C968" s="35">
        <f>ROUNDUP(('Calculation Sheet'!$D$9)^2*('Calculation Sheet'!$D$10*10^-6)/(2*10^-3*B968),2)</f>
        <v>8.58</v>
      </c>
      <c r="D96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68" s="34">
        <f>ROUNDUP(('Calculation Sheet'!$D$9*'Calculation Sheet'!$D$17*(0.5-('Calculation Sheet'!$D$18/'Calculation Sheet'!$D$9)+(0.5*(('Calculation Sheet'!$D$18^2)/('Calculation Sheet'!$D$9^2))))),2)</f>
        <v>1.84</v>
      </c>
      <c r="F968" s="34">
        <f>ROUNDUP(('Calculation Sheet'!$D$19*(LN('Calculation Sheet'!$D$9/'Calculation Sheet'!$D$20)-1+('Calculation Sheet'!$D$20/'Calculation Sheet'!$D$9))),2)</f>
        <v>3.53</v>
      </c>
      <c r="G968" s="36">
        <f>C968+IF(AND('Calculation Sheet'!$D$13="NO",OR('Calculation Sheet'!$D$14="Constant Resistance", 'Calculation Sheet'!$D$14="Constant Resistance + Current",'Calculation Sheet'!$D$14="Constant Resistance + Power", 'Calculation Sheet'!$D$14="Constant Resistance + Current + Power")),D968,0)+IF(AND('Calculation Sheet'!$D$13="NO",OR('Calculation Sheet'!$D$14="Constant Current", 'Calculation Sheet'!$D$14="Constant Resistance + Current",'Calculation Sheet'!$D$14="Constant Current + Power", 'Calculation Sheet'!$D$14="Constant Resistance + Current + Power")),E968,0)+IF(AND('Calculation Sheet'!$D$13="NO",OR('Calculation Sheet'!$D$14="Constant Power", 'Calculation Sheet'!$D$14="Constant Resistance + Power",'Calculation Sheet'!$D$14="Constant Current + Power", 'Calculation Sheet'!$D$14="Constant Resistance + Current + Power")),F968,0)</f>
        <v>8.58</v>
      </c>
      <c r="H968" s="34">
        <f>ROUND((12*'Calculation Sheet'!$D$24/(SQRT('SOA Verification'!B968*10^-3))),2)</f>
        <v>37.65</v>
      </c>
      <c r="I968" s="34">
        <f t="shared" si="30"/>
        <v>101.6</v>
      </c>
      <c r="K968" s="34">
        <f t="shared" si="31"/>
        <v>101.6</v>
      </c>
    </row>
    <row r="969" spans="2:11" x14ac:dyDescent="0.25">
      <c r="B969" s="34">
        <v>101.7</v>
      </c>
      <c r="C969" s="35">
        <f>ROUNDUP(('Calculation Sheet'!$D$9)^2*('Calculation Sheet'!$D$10*10^-6)/(2*10^-3*B969),2)</f>
        <v>8.57</v>
      </c>
      <c r="D96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69" s="34">
        <f>ROUNDUP(('Calculation Sheet'!$D$9*'Calculation Sheet'!$D$17*(0.5-('Calculation Sheet'!$D$18/'Calculation Sheet'!$D$9)+(0.5*(('Calculation Sheet'!$D$18^2)/('Calculation Sheet'!$D$9^2))))),2)</f>
        <v>1.84</v>
      </c>
      <c r="F969" s="34">
        <f>ROUNDUP(('Calculation Sheet'!$D$19*(LN('Calculation Sheet'!$D$9/'Calculation Sheet'!$D$20)-1+('Calculation Sheet'!$D$20/'Calculation Sheet'!$D$9))),2)</f>
        <v>3.53</v>
      </c>
      <c r="G969" s="36">
        <f>C969+IF(AND('Calculation Sheet'!$D$13="NO",OR('Calculation Sheet'!$D$14="Constant Resistance", 'Calculation Sheet'!$D$14="Constant Resistance + Current",'Calculation Sheet'!$D$14="Constant Resistance + Power", 'Calculation Sheet'!$D$14="Constant Resistance + Current + Power")),D969,0)+IF(AND('Calculation Sheet'!$D$13="NO",OR('Calculation Sheet'!$D$14="Constant Current", 'Calculation Sheet'!$D$14="Constant Resistance + Current",'Calculation Sheet'!$D$14="Constant Current + Power", 'Calculation Sheet'!$D$14="Constant Resistance + Current + Power")),E969,0)+IF(AND('Calculation Sheet'!$D$13="NO",OR('Calculation Sheet'!$D$14="Constant Power", 'Calculation Sheet'!$D$14="Constant Resistance + Power",'Calculation Sheet'!$D$14="Constant Current + Power", 'Calculation Sheet'!$D$14="Constant Resistance + Current + Power")),F969,0)</f>
        <v>8.57</v>
      </c>
      <c r="H969" s="34">
        <f>ROUND((12*'Calculation Sheet'!$D$24/(SQRT('SOA Verification'!B969*10^-3))),2)</f>
        <v>37.630000000000003</v>
      </c>
      <c r="I969" s="34">
        <f t="shared" si="30"/>
        <v>101.7</v>
      </c>
      <c r="K969" s="34">
        <f t="shared" si="31"/>
        <v>101.7</v>
      </c>
    </row>
    <row r="970" spans="2:11" x14ac:dyDescent="0.25">
      <c r="B970" s="34">
        <v>101.8</v>
      </c>
      <c r="C970" s="35">
        <f>ROUNDUP(('Calculation Sheet'!$D$9)^2*('Calculation Sheet'!$D$10*10^-6)/(2*10^-3*B970),2)</f>
        <v>8.56</v>
      </c>
      <c r="D97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70" s="34">
        <f>ROUNDUP(('Calculation Sheet'!$D$9*'Calculation Sheet'!$D$17*(0.5-('Calculation Sheet'!$D$18/'Calculation Sheet'!$D$9)+(0.5*(('Calculation Sheet'!$D$18^2)/('Calculation Sheet'!$D$9^2))))),2)</f>
        <v>1.84</v>
      </c>
      <c r="F970" s="34">
        <f>ROUNDUP(('Calculation Sheet'!$D$19*(LN('Calculation Sheet'!$D$9/'Calculation Sheet'!$D$20)-1+('Calculation Sheet'!$D$20/'Calculation Sheet'!$D$9))),2)</f>
        <v>3.53</v>
      </c>
      <c r="G970" s="36">
        <f>C970+IF(AND('Calculation Sheet'!$D$13="NO",OR('Calculation Sheet'!$D$14="Constant Resistance", 'Calculation Sheet'!$D$14="Constant Resistance + Current",'Calculation Sheet'!$D$14="Constant Resistance + Power", 'Calculation Sheet'!$D$14="Constant Resistance + Current + Power")),D970,0)+IF(AND('Calculation Sheet'!$D$13="NO",OR('Calculation Sheet'!$D$14="Constant Current", 'Calculation Sheet'!$D$14="Constant Resistance + Current",'Calculation Sheet'!$D$14="Constant Current + Power", 'Calculation Sheet'!$D$14="Constant Resistance + Current + Power")),E970,0)+IF(AND('Calculation Sheet'!$D$13="NO",OR('Calculation Sheet'!$D$14="Constant Power", 'Calculation Sheet'!$D$14="Constant Resistance + Power",'Calculation Sheet'!$D$14="Constant Current + Power", 'Calculation Sheet'!$D$14="Constant Resistance + Current + Power")),F970,0)</f>
        <v>8.56</v>
      </c>
      <c r="H970" s="34">
        <f>ROUND((12*'Calculation Sheet'!$D$24/(SQRT('SOA Verification'!B970*10^-3))),2)</f>
        <v>37.61</v>
      </c>
      <c r="I970" s="34">
        <f t="shared" si="30"/>
        <v>101.8</v>
      </c>
      <c r="K970" s="34">
        <f t="shared" si="31"/>
        <v>101.8</v>
      </c>
    </row>
    <row r="971" spans="2:11" x14ac:dyDescent="0.25">
      <c r="B971" s="34">
        <v>101.9</v>
      </c>
      <c r="C971" s="35">
        <f>ROUNDUP(('Calculation Sheet'!$D$9)^2*('Calculation Sheet'!$D$10*10^-6)/(2*10^-3*B971),2)</f>
        <v>8.5499999999999989</v>
      </c>
      <c r="D97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71" s="34">
        <f>ROUNDUP(('Calculation Sheet'!$D$9*'Calculation Sheet'!$D$17*(0.5-('Calculation Sheet'!$D$18/'Calculation Sheet'!$D$9)+(0.5*(('Calculation Sheet'!$D$18^2)/('Calculation Sheet'!$D$9^2))))),2)</f>
        <v>1.84</v>
      </c>
      <c r="F971" s="34">
        <f>ROUNDUP(('Calculation Sheet'!$D$19*(LN('Calculation Sheet'!$D$9/'Calculation Sheet'!$D$20)-1+('Calculation Sheet'!$D$20/'Calculation Sheet'!$D$9))),2)</f>
        <v>3.53</v>
      </c>
      <c r="G971" s="36">
        <f>C971+IF(AND('Calculation Sheet'!$D$13="NO",OR('Calculation Sheet'!$D$14="Constant Resistance", 'Calculation Sheet'!$D$14="Constant Resistance + Current",'Calculation Sheet'!$D$14="Constant Resistance + Power", 'Calculation Sheet'!$D$14="Constant Resistance + Current + Power")),D971,0)+IF(AND('Calculation Sheet'!$D$13="NO",OR('Calculation Sheet'!$D$14="Constant Current", 'Calculation Sheet'!$D$14="Constant Resistance + Current",'Calculation Sheet'!$D$14="Constant Current + Power", 'Calculation Sheet'!$D$14="Constant Resistance + Current + Power")),E971,0)+IF(AND('Calculation Sheet'!$D$13="NO",OR('Calculation Sheet'!$D$14="Constant Power", 'Calculation Sheet'!$D$14="Constant Resistance + Power",'Calculation Sheet'!$D$14="Constant Current + Power", 'Calculation Sheet'!$D$14="Constant Resistance + Current + Power")),F971,0)</f>
        <v>8.5499999999999989</v>
      </c>
      <c r="H971" s="34">
        <f>ROUND((12*'Calculation Sheet'!$D$24/(SQRT('SOA Verification'!B971*10^-3))),2)</f>
        <v>37.590000000000003</v>
      </c>
      <c r="I971" s="34">
        <f t="shared" si="30"/>
        <v>101.9</v>
      </c>
      <c r="K971" s="34">
        <f t="shared" si="31"/>
        <v>101.9</v>
      </c>
    </row>
    <row r="972" spans="2:11" x14ac:dyDescent="0.25">
      <c r="B972" s="34">
        <v>102</v>
      </c>
      <c r="C972" s="35">
        <f>ROUNDUP(('Calculation Sheet'!$D$9)^2*('Calculation Sheet'!$D$10*10^-6)/(2*10^-3*B972),2)</f>
        <v>8.5499999999999989</v>
      </c>
      <c r="D97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72" s="34">
        <f>ROUNDUP(('Calculation Sheet'!$D$9*'Calculation Sheet'!$D$17*(0.5-('Calculation Sheet'!$D$18/'Calculation Sheet'!$D$9)+(0.5*(('Calculation Sheet'!$D$18^2)/('Calculation Sheet'!$D$9^2))))),2)</f>
        <v>1.84</v>
      </c>
      <c r="F972" s="34">
        <f>ROUNDUP(('Calculation Sheet'!$D$19*(LN('Calculation Sheet'!$D$9/'Calculation Sheet'!$D$20)-1+('Calculation Sheet'!$D$20/'Calculation Sheet'!$D$9))),2)</f>
        <v>3.53</v>
      </c>
      <c r="G972" s="36">
        <f>C972+IF(AND('Calculation Sheet'!$D$13="NO",OR('Calculation Sheet'!$D$14="Constant Resistance", 'Calculation Sheet'!$D$14="Constant Resistance + Current",'Calculation Sheet'!$D$14="Constant Resistance + Power", 'Calculation Sheet'!$D$14="Constant Resistance + Current + Power")),D972,0)+IF(AND('Calculation Sheet'!$D$13="NO",OR('Calculation Sheet'!$D$14="Constant Current", 'Calculation Sheet'!$D$14="Constant Resistance + Current",'Calculation Sheet'!$D$14="Constant Current + Power", 'Calculation Sheet'!$D$14="Constant Resistance + Current + Power")),E972,0)+IF(AND('Calculation Sheet'!$D$13="NO",OR('Calculation Sheet'!$D$14="Constant Power", 'Calculation Sheet'!$D$14="Constant Resistance + Power",'Calculation Sheet'!$D$14="Constant Current + Power", 'Calculation Sheet'!$D$14="Constant Resistance + Current + Power")),F972,0)</f>
        <v>8.5499999999999989</v>
      </c>
      <c r="H972" s="34">
        <f>ROUND((12*'Calculation Sheet'!$D$24/(SQRT('SOA Verification'!B972*10^-3))),2)</f>
        <v>37.57</v>
      </c>
      <c r="I972" s="34">
        <f t="shared" si="30"/>
        <v>102</v>
      </c>
      <c r="K972" s="34">
        <f t="shared" si="31"/>
        <v>102</v>
      </c>
    </row>
    <row r="973" spans="2:11" x14ac:dyDescent="0.25">
      <c r="B973" s="34">
        <v>102.1</v>
      </c>
      <c r="C973" s="35">
        <f>ROUNDUP(('Calculation Sheet'!$D$9)^2*('Calculation Sheet'!$D$10*10^-6)/(2*10^-3*B973),2)</f>
        <v>8.5399999999999991</v>
      </c>
      <c r="D97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73" s="34">
        <f>ROUNDUP(('Calculation Sheet'!$D$9*'Calculation Sheet'!$D$17*(0.5-('Calculation Sheet'!$D$18/'Calculation Sheet'!$D$9)+(0.5*(('Calculation Sheet'!$D$18^2)/('Calculation Sheet'!$D$9^2))))),2)</f>
        <v>1.84</v>
      </c>
      <c r="F973" s="34">
        <f>ROUNDUP(('Calculation Sheet'!$D$19*(LN('Calculation Sheet'!$D$9/'Calculation Sheet'!$D$20)-1+('Calculation Sheet'!$D$20/'Calculation Sheet'!$D$9))),2)</f>
        <v>3.53</v>
      </c>
      <c r="G973" s="36">
        <f>C973+IF(AND('Calculation Sheet'!$D$13="NO",OR('Calculation Sheet'!$D$14="Constant Resistance", 'Calculation Sheet'!$D$14="Constant Resistance + Current",'Calculation Sheet'!$D$14="Constant Resistance + Power", 'Calculation Sheet'!$D$14="Constant Resistance + Current + Power")),D973,0)+IF(AND('Calculation Sheet'!$D$13="NO",OR('Calculation Sheet'!$D$14="Constant Current", 'Calculation Sheet'!$D$14="Constant Resistance + Current",'Calculation Sheet'!$D$14="Constant Current + Power", 'Calculation Sheet'!$D$14="Constant Resistance + Current + Power")),E973,0)+IF(AND('Calculation Sheet'!$D$13="NO",OR('Calculation Sheet'!$D$14="Constant Power", 'Calculation Sheet'!$D$14="Constant Resistance + Power",'Calculation Sheet'!$D$14="Constant Current + Power", 'Calculation Sheet'!$D$14="Constant Resistance + Current + Power")),F973,0)</f>
        <v>8.5399999999999991</v>
      </c>
      <c r="H973" s="34">
        <f>ROUND((12*'Calculation Sheet'!$D$24/(SQRT('SOA Verification'!B973*10^-3))),2)</f>
        <v>37.56</v>
      </c>
      <c r="I973" s="34">
        <f t="shared" si="30"/>
        <v>102.1</v>
      </c>
      <c r="K973" s="34">
        <f t="shared" si="31"/>
        <v>102.1</v>
      </c>
    </row>
    <row r="974" spans="2:11" x14ac:dyDescent="0.25">
      <c r="B974" s="34">
        <v>102.2</v>
      </c>
      <c r="C974" s="35">
        <f>ROUNDUP(('Calculation Sheet'!$D$9)^2*('Calculation Sheet'!$D$10*10^-6)/(2*10^-3*B974),2)</f>
        <v>8.5299999999999994</v>
      </c>
      <c r="D97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74" s="34">
        <f>ROUNDUP(('Calculation Sheet'!$D$9*'Calculation Sheet'!$D$17*(0.5-('Calculation Sheet'!$D$18/'Calculation Sheet'!$D$9)+(0.5*(('Calculation Sheet'!$D$18^2)/('Calculation Sheet'!$D$9^2))))),2)</f>
        <v>1.84</v>
      </c>
      <c r="F974" s="34">
        <f>ROUNDUP(('Calculation Sheet'!$D$19*(LN('Calculation Sheet'!$D$9/'Calculation Sheet'!$D$20)-1+('Calculation Sheet'!$D$20/'Calculation Sheet'!$D$9))),2)</f>
        <v>3.53</v>
      </c>
      <c r="G974" s="36">
        <f>C974+IF(AND('Calculation Sheet'!$D$13="NO",OR('Calculation Sheet'!$D$14="Constant Resistance", 'Calculation Sheet'!$D$14="Constant Resistance + Current",'Calculation Sheet'!$D$14="Constant Resistance + Power", 'Calculation Sheet'!$D$14="Constant Resistance + Current + Power")),D974,0)+IF(AND('Calculation Sheet'!$D$13="NO",OR('Calculation Sheet'!$D$14="Constant Current", 'Calculation Sheet'!$D$14="Constant Resistance + Current",'Calculation Sheet'!$D$14="Constant Current + Power", 'Calculation Sheet'!$D$14="Constant Resistance + Current + Power")),E974,0)+IF(AND('Calculation Sheet'!$D$13="NO",OR('Calculation Sheet'!$D$14="Constant Power", 'Calculation Sheet'!$D$14="Constant Resistance + Power",'Calculation Sheet'!$D$14="Constant Current + Power", 'Calculation Sheet'!$D$14="Constant Resistance + Current + Power")),F974,0)</f>
        <v>8.5299999999999994</v>
      </c>
      <c r="H974" s="34">
        <f>ROUND((12*'Calculation Sheet'!$D$24/(SQRT('SOA Verification'!B974*10^-3))),2)</f>
        <v>37.54</v>
      </c>
      <c r="I974" s="34">
        <f t="shared" si="30"/>
        <v>102.2</v>
      </c>
      <c r="K974" s="34">
        <f t="shared" si="31"/>
        <v>102.2</v>
      </c>
    </row>
    <row r="975" spans="2:11" x14ac:dyDescent="0.25">
      <c r="B975" s="34">
        <v>102.3</v>
      </c>
      <c r="C975" s="35">
        <f>ROUNDUP(('Calculation Sheet'!$D$9)^2*('Calculation Sheet'!$D$10*10^-6)/(2*10^-3*B975),2)</f>
        <v>8.52</v>
      </c>
      <c r="D97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75" s="34">
        <f>ROUNDUP(('Calculation Sheet'!$D$9*'Calculation Sheet'!$D$17*(0.5-('Calculation Sheet'!$D$18/'Calculation Sheet'!$D$9)+(0.5*(('Calculation Sheet'!$D$18^2)/('Calculation Sheet'!$D$9^2))))),2)</f>
        <v>1.84</v>
      </c>
      <c r="F975" s="34">
        <f>ROUNDUP(('Calculation Sheet'!$D$19*(LN('Calculation Sheet'!$D$9/'Calculation Sheet'!$D$20)-1+('Calculation Sheet'!$D$20/'Calculation Sheet'!$D$9))),2)</f>
        <v>3.53</v>
      </c>
      <c r="G975" s="36">
        <f>C975+IF(AND('Calculation Sheet'!$D$13="NO",OR('Calculation Sheet'!$D$14="Constant Resistance", 'Calculation Sheet'!$D$14="Constant Resistance + Current",'Calculation Sheet'!$D$14="Constant Resistance + Power", 'Calculation Sheet'!$D$14="Constant Resistance + Current + Power")),D975,0)+IF(AND('Calculation Sheet'!$D$13="NO",OR('Calculation Sheet'!$D$14="Constant Current", 'Calculation Sheet'!$D$14="Constant Resistance + Current",'Calculation Sheet'!$D$14="Constant Current + Power", 'Calculation Sheet'!$D$14="Constant Resistance + Current + Power")),E975,0)+IF(AND('Calculation Sheet'!$D$13="NO",OR('Calculation Sheet'!$D$14="Constant Power", 'Calculation Sheet'!$D$14="Constant Resistance + Power",'Calculation Sheet'!$D$14="Constant Current + Power", 'Calculation Sheet'!$D$14="Constant Resistance + Current + Power")),F975,0)</f>
        <v>8.52</v>
      </c>
      <c r="H975" s="34">
        <f>ROUND((12*'Calculation Sheet'!$D$24/(SQRT('SOA Verification'!B975*10^-3))),2)</f>
        <v>37.520000000000003</v>
      </c>
      <c r="I975" s="34">
        <f t="shared" si="30"/>
        <v>102.3</v>
      </c>
      <c r="K975" s="34">
        <f t="shared" si="31"/>
        <v>102.3</v>
      </c>
    </row>
    <row r="976" spans="2:11" x14ac:dyDescent="0.25">
      <c r="B976" s="34">
        <v>102.4</v>
      </c>
      <c r="C976" s="35">
        <f>ROUNDUP(('Calculation Sheet'!$D$9)^2*('Calculation Sheet'!$D$10*10^-6)/(2*10^-3*B976),2)</f>
        <v>8.51</v>
      </c>
      <c r="D97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76" s="34">
        <f>ROUNDUP(('Calculation Sheet'!$D$9*'Calculation Sheet'!$D$17*(0.5-('Calculation Sheet'!$D$18/'Calculation Sheet'!$D$9)+(0.5*(('Calculation Sheet'!$D$18^2)/('Calculation Sheet'!$D$9^2))))),2)</f>
        <v>1.84</v>
      </c>
      <c r="F976" s="34">
        <f>ROUNDUP(('Calculation Sheet'!$D$19*(LN('Calculation Sheet'!$D$9/'Calculation Sheet'!$D$20)-1+('Calculation Sheet'!$D$20/'Calculation Sheet'!$D$9))),2)</f>
        <v>3.53</v>
      </c>
      <c r="G976" s="36">
        <f>C976+IF(AND('Calculation Sheet'!$D$13="NO",OR('Calculation Sheet'!$D$14="Constant Resistance", 'Calculation Sheet'!$D$14="Constant Resistance + Current",'Calculation Sheet'!$D$14="Constant Resistance + Power", 'Calculation Sheet'!$D$14="Constant Resistance + Current + Power")),D976,0)+IF(AND('Calculation Sheet'!$D$13="NO",OR('Calculation Sheet'!$D$14="Constant Current", 'Calculation Sheet'!$D$14="Constant Resistance + Current",'Calculation Sheet'!$D$14="Constant Current + Power", 'Calculation Sheet'!$D$14="Constant Resistance + Current + Power")),E976,0)+IF(AND('Calculation Sheet'!$D$13="NO",OR('Calculation Sheet'!$D$14="Constant Power", 'Calculation Sheet'!$D$14="Constant Resistance + Power",'Calculation Sheet'!$D$14="Constant Current + Power", 'Calculation Sheet'!$D$14="Constant Resistance + Current + Power")),F976,0)</f>
        <v>8.51</v>
      </c>
      <c r="H976" s="34">
        <f>ROUND((12*'Calculation Sheet'!$D$24/(SQRT('SOA Verification'!B976*10^-3))),2)</f>
        <v>37.5</v>
      </c>
      <c r="I976" s="34">
        <f t="shared" si="30"/>
        <v>102.4</v>
      </c>
      <c r="K976" s="34">
        <f t="shared" si="31"/>
        <v>102.4</v>
      </c>
    </row>
    <row r="977" spans="2:11" x14ac:dyDescent="0.25">
      <c r="B977" s="34">
        <v>102.5</v>
      </c>
      <c r="C977" s="35">
        <f>ROUNDUP(('Calculation Sheet'!$D$9)^2*('Calculation Sheet'!$D$10*10^-6)/(2*10^-3*B977),2)</f>
        <v>8.5</v>
      </c>
      <c r="D97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77" s="34">
        <f>ROUNDUP(('Calculation Sheet'!$D$9*'Calculation Sheet'!$D$17*(0.5-('Calculation Sheet'!$D$18/'Calculation Sheet'!$D$9)+(0.5*(('Calculation Sheet'!$D$18^2)/('Calculation Sheet'!$D$9^2))))),2)</f>
        <v>1.84</v>
      </c>
      <c r="F977" s="34">
        <f>ROUNDUP(('Calculation Sheet'!$D$19*(LN('Calculation Sheet'!$D$9/'Calculation Sheet'!$D$20)-1+('Calculation Sheet'!$D$20/'Calculation Sheet'!$D$9))),2)</f>
        <v>3.53</v>
      </c>
      <c r="G977" s="36">
        <f>C977+IF(AND('Calculation Sheet'!$D$13="NO",OR('Calculation Sheet'!$D$14="Constant Resistance", 'Calculation Sheet'!$D$14="Constant Resistance + Current",'Calculation Sheet'!$D$14="Constant Resistance + Power", 'Calculation Sheet'!$D$14="Constant Resistance + Current + Power")),D977,0)+IF(AND('Calculation Sheet'!$D$13="NO",OR('Calculation Sheet'!$D$14="Constant Current", 'Calculation Sheet'!$D$14="Constant Resistance + Current",'Calculation Sheet'!$D$14="Constant Current + Power", 'Calculation Sheet'!$D$14="Constant Resistance + Current + Power")),E977,0)+IF(AND('Calculation Sheet'!$D$13="NO",OR('Calculation Sheet'!$D$14="Constant Power", 'Calculation Sheet'!$D$14="Constant Resistance + Power",'Calculation Sheet'!$D$14="Constant Current + Power", 'Calculation Sheet'!$D$14="Constant Resistance + Current + Power")),F977,0)</f>
        <v>8.5</v>
      </c>
      <c r="H977" s="34">
        <f>ROUND((12*'Calculation Sheet'!$D$24/(SQRT('SOA Verification'!B977*10^-3))),2)</f>
        <v>37.479999999999997</v>
      </c>
      <c r="I977" s="34">
        <f t="shared" si="30"/>
        <v>102.5</v>
      </c>
      <c r="K977" s="34">
        <f t="shared" si="31"/>
        <v>102.5</v>
      </c>
    </row>
    <row r="978" spans="2:11" x14ac:dyDescent="0.25">
      <c r="B978" s="34">
        <v>102.6</v>
      </c>
      <c r="C978" s="35">
        <f>ROUNDUP(('Calculation Sheet'!$D$9)^2*('Calculation Sheet'!$D$10*10^-6)/(2*10^-3*B978),2)</f>
        <v>8.5</v>
      </c>
      <c r="D97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78" s="34">
        <f>ROUNDUP(('Calculation Sheet'!$D$9*'Calculation Sheet'!$D$17*(0.5-('Calculation Sheet'!$D$18/'Calculation Sheet'!$D$9)+(0.5*(('Calculation Sheet'!$D$18^2)/('Calculation Sheet'!$D$9^2))))),2)</f>
        <v>1.84</v>
      </c>
      <c r="F978" s="34">
        <f>ROUNDUP(('Calculation Sheet'!$D$19*(LN('Calculation Sheet'!$D$9/'Calculation Sheet'!$D$20)-1+('Calculation Sheet'!$D$20/'Calculation Sheet'!$D$9))),2)</f>
        <v>3.53</v>
      </c>
      <c r="G978" s="36">
        <f>C978+IF(AND('Calculation Sheet'!$D$13="NO",OR('Calculation Sheet'!$D$14="Constant Resistance", 'Calculation Sheet'!$D$14="Constant Resistance + Current",'Calculation Sheet'!$D$14="Constant Resistance + Power", 'Calculation Sheet'!$D$14="Constant Resistance + Current + Power")),D978,0)+IF(AND('Calculation Sheet'!$D$13="NO",OR('Calculation Sheet'!$D$14="Constant Current", 'Calculation Sheet'!$D$14="Constant Resistance + Current",'Calculation Sheet'!$D$14="Constant Current + Power", 'Calculation Sheet'!$D$14="Constant Resistance + Current + Power")),E978,0)+IF(AND('Calculation Sheet'!$D$13="NO",OR('Calculation Sheet'!$D$14="Constant Power", 'Calculation Sheet'!$D$14="Constant Resistance + Power",'Calculation Sheet'!$D$14="Constant Current + Power", 'Calculation Sheet'!$D$14="Constant Resistance + Current + Power")),F978,0)</f>
        <v>8.5</v>
      </c>
      <c r="H978" s="34">
        <f>ROUND((12*'Calculation Sheet'!$D$24/(SQRT('SOA Verification'!B978*10^-3))),2)</f>
        <v>37.46</v>
      </c>
      <c r="I978" s="34">
        <f t="shared" si="30"/>
        <v>102.6</v>
      </c>
      <c r="K978" s="34">
        <f t="shared" si="31"/>
        <v>102.6</v>
      </c>
    </row>
    <row r="979" spans="2:11" x14ac:dyDescent="0.25">
      <c r="B979" s="34">
        <v>102.7</v>
      </c>
      <c r="C979" s="35">
        <f>ROUNDUP(('Calculation Sheet'!$D$9)^2*('Calculation Sheet'!$D$10*10^-6)/(2*10^-3*B979),2)</f>
        <v>8.49</v>
      </c>
      <c r="D97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79" s="34">
        <f>ROUNDUP(('Calculation Sheet'!$D$9*'Calculation Sheet'!$D$17*(0.5-('Calculation Sheet'!$D$18/'Calculation Sheet'!$D$9)+(0.5*(('Calculation Sheet'!$D$18^2)/('Calculation Sheet'!$D$9^2))))),2)</f>
        <v>1.84</v>
      </c>
      <c r="F979" s="34">
        <f>ROUNDUP(('Calculation Sheet'!$D$19*(LN('Calculation Sheet'!$D$9/'Calculation Sheet'!$D$20)-1+('Calculation Sheet'!$D$20/'Calculation Sheet'!$D$9))),2)</f>
        <v>3.53</v>
      </c>
      <c r="G979" s="36">
        <f>C979+IF(AND('Calculation Sheet'!$D$13="NO",OR('Calculation Sheet'!$D$14="Constant Resistance", 'Calculation Sheet'!$D$14="Constant Resistance + Current",'Calculation Sheet'!$D$14="Constant Resistance + Power", 'Calculation Sheet'!$D$14="Constant Resistance + Current + Power")),D979,0)+IF(AND('Calculation Sheet'!$D$13="NO",OR('Calculation Sheet'!$D$14="Constant Current", 'Calculation Sheet'!$D$14="Constant Resistance + Current",'Calculation Sheet'!$D$14="Constant Current + Power", 'Calculation Sheet'!$D$14="Constant Resistance + Current + Power")),E979,0)+IF(AND('Calculation Sheet'!$D$13="NO",OR('Calculation Sheet'!$D$14="Constant Power", 'Calculation Sheet'!$D$14="Constant Resistance + Power",'Calculation Sheet'!$D$14="Constant Current + Power", 'Calculation Sheet'!$D$14="Constant Resistance + Current + Power")),F979,0)</f>
        <v>8.49</v>
      </c>
      <c r="H979" s="34">
        <f>ROUND((12*'Calculation Sheet'!$D$24/(SQRT('SOA Verification'!B979*10^-3))),2)</f>
        <v>37.450000000000003</v>
      </c>
      <c r="I979" s="34">
        <f t="shared" si="30"/>
        <v>102.7</v>
      </c>
      <c r="K979" s="34">
        <f t="shared" si="31"/>
        <v>102.7</v>
      </c>
    </row>
    <row r="980" spans="2:11" x14ac:dyDescent="0.25">
      <c r="B980" s="34">
        <v>102.8</v>
      </c>
      <c r="C980" s="35">
        <f>ROUNDUP(('Calculation Sheet'!$D$9)^2*('Calculation Sheet'!$D$10*10^-6)/(2*10^-3*B980),2)</f>
        <v>8.48</v>
      </c>
      <c r="D98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80" s="34">
        <f>ROUNDUP(('Calculation Sheet'!$D$9*'Calculation Sheet'!$D$17*(0.5-('Calculation Sheet'!$D$18/'Calculation Sheet'!$D$9)+(0.5*(('Calculation Sheet'!$D$18^2)/('Calculation Sheet'!$D$9^2))))),2)</f>
        <v>1.84</v>
      </c>
      <c r="F980" s="34">
        <f>ROUNDUP(('Calculation Sheet'!$D$19*(LN('Calculation Sheet'!$D$9/'Calculation Sheet'!$D$20)-1+('Calculation Sheet'!$D$20/'Calculation Sheet'!$D$9))),2)</f>
        <v>3.53</v>
      </c>
      <c r="G980" s="36">
        <f>C980+IF(AND('Calculation Sheet'!$D$13="NO",OR('Calculation Sheet'!$D$14="Constant Resistance", 'Calculation Sheet'!$D$14="Constant Resistance + Current",'Calculation Sheet'!$D$14="Constant Resistance + Power", 'Calculation Sheet'!$D$14="Constant Resistance + Current + Power")),D980,0)+IF(AND('Calculation Sheet'!$D$13="NO",OR('Calculation Sheet'!$D$14="Constant Current", 'Calculation Sheet'!$D$14="Constant Resistance + Current",'Calculation Sheet'!$D$14="Constant Current + Power", 'Calculation Sheet'!$D$14="Constant Resistance + Current + Power")),E980,0)+IF(AND('Calculation Sheet'!$D$13="NO",OR('Calculation Sheet'!$D$14="Constant Power", 'Calculation Sheet'!$D$14="Constant Resistance + Power",'Calculation Sheet'!$D$14="Constant Current + Power", 'Calculation Sheet'!$D$14="Constant Resistance + Current + Power")),F980,0)</f>
        <v>8.48</v>
      </c>
      <c r="H980" s="34">
        <f>ROUND((12*'Calculation Sheet'!$D$24/(SQRT('SOA Verification'!B980*10^-3))),2)</f>
        <v>37.43</v>
      </c>
      <c r="I980" s="34">
        <f t="shared" si="30"/>
        <v>102.8</v>
      </c>
      <c r="K980" s="34">
        <f t="shared" si="31"/>
        <v>102.8</v>
      </c>
    </row>
    <row r="981" spans="2:11" x14ac:dyDescent="0.25">
      <c r="B981" s="34">
        <v>102.9</v>
      </c>
      <c r="C981" s="35">
        <f>ROUNDUP(('Calculation Sheet'!$D$9)^2*('Calculation Sheet'!$D$10*10^-6)/(2*10^-3*B981),2)</f>
        <v>8.4700000000000006</v>
      </c>
      <c r="D98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81" s="34">
        <f>ROUNDUP(('Calculation Sheet'!$D$9*'Calculation Sheet'!$D$17*(0.5-('Calculation Sheet'!$D$18/'Calculation Sheet'!$D$9)+(0.5*(('Calculation Sheet'!$D$18^2)/('Calculation Sheet'!$D$9^2))))),2)</f>
        <v>1.84</v>
      </c>
      <c r="F981" s="34">
        <f>ROUNDUP(('Calculation Sheet'!$D$19*(LN('Calculation Sheet'!$D$9/'Calculation Sheet'!$D$20)-1+('Calculation Sheet'!$D$20/'Calculation Sheet'!$D$9))),2)</f>
        <v>3.53</v>
      </c>
      <c r="G981" s="36">
        <f>C981+IF(AND('Calculation Sheet'!$D$13="NO",OR('Calculation Sheet'!$D$14="Constant Resistance", 'Calculation Sheet'!$D$14="Constant Resistance + Current",'Calculation Sheet'!$D$14="Constant Resistance + Power", 'Calculation Sheet'!$D$14="Constant Resistance + Current + Power")),D981,0)+IF(AND('Calculation Sheet'!$D$13="NO",OR('Calculation Sheet'!$D$14="Constant Current", 'Calculation Sheet'!$D$14="Constant Resistance + Current",'Calculation Sheet'!$D$14="Constant Current + Power", 'Calculation Sheet'!$D$14="Constant Resistance + Current + Power")),E981,0)+IF(AND('Calculation Sheet'!$D$13="NO",OR('Calculation Sheet'!$D$14="Constant Power", 'Calculation Sheet'!$D$14="Constant Resistance + Power",'Calculation Sheet'!$D$14="Constant Current + Power", 'Calculation Sheet'!$D$14="Constant Resistance + Current + Power")),F981,0)</f>
        <v>8.4700000000000006</v>
      </c>
      <c r="H981" s="34">
        <f>ROUND((12*'Calculation Sheet'!$D$24/(SQRT('SOA Verification'!B981*10^-3))),2)</f>
        <v>37.409999999999997</v>
      </c>
      <c r="I981" s="34">
        <f t="shared" si="30"/>
        <v>102.9</v>
      </c>
      <c r="K981" s="34">
        <f t="shared" si="31"/>
        <v>102.9</v>
      </c>
    </row>
    <row r="982" spans="2:11" x14ac:dyDescent="0.25">
      <c r="B982" s="34">
        <v>103</v>
      </c>
      <c r="C982" s="35">
        <f>ROUNDUP(('Calculation Sheet'!$D$9)^2*('Calculation Sheet'!$D$10*10^-6)/(2*10^-3*B982),2)</f>
        <v>8.4599999999999991</v>
      </c>
      <c r="D98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82" s="34">
        <f>ROUNDUP(('Calculation Sheet'!$D$9*'Calculation Sheet'!$D$17*(0.5-('Calculation Sheet'!$D$18/'Calculation Sheet'!$D$9)+(0.5*(('Calculation Sheet'!$D$18^2)/('Calculation Sheet'!$D$9^2))))),2)</f>
        <v>1.84</v>
      </c>
      <c r="F982" s="34">
        <f>ROUNDUP(('Calculation Sheet'!$D$19*(LN('Calculation Sheet'!$D$9/'Calculation Sheet'!$D$20)-1+('Calculation Sheet'!$D$20/'Calculation Sheet'!$D$9))),2)</f>
        <v>3.53</v>
      </c>
      <c r="G982" s="36">
        <f>C982+IF(AND('Calculation Sheet'!$D$13="NO",OR('Calculation Sheet'!$D$14="Constant Resistance", 'Calculation Sheet'!$D$14="Constant Resistance + Current",'Calculation Sheet'!$D$14="Constant Resistance + Power", 'Calculation Sheet'!$D$14="Constant Resistance + Current + Power")),D982,0)+IF(AND('Calculation Sheet'!$D$13="NO",OR('Calculation Sheet'!$D$14="Constant Current", 'Calculation Sheet'!$D$14="Constant Resistance + Current",'Calculation Sheet'!$D$14="Constant Current + Power", 'Calculation Sheet'!$D$14="Constant Resistance + Current + Power")),E982,0)+IF(AND('Calculation Sheet'!$D$13="NO",OR('Calculation Sheet'!$D$14="Constant Power", 'Calculation Sheet'!$D$14="Constant Resistance + Power",'Calculation Sheet'!$D$14="Constant Current + Power", 'Calculation Sheet'!$D$14="Constant Resistance + Current + Power")),F982,0)</f>
        <v>8.4599999999999991</v>
      </c>
      <c r="H982" s="34">
        <f>ROUND((12*'Calculation Sheet'!$D$24/(SQRT('SOA Verification'!B982*10^-3))),2)</f>
        <v>37.39</v>
      </c>
      <c r="I982" s="34">
        <f t="shared" si="30"/>
        <v>103</v>
      </c>
      <c r="K982" s="34">
        <f t="shared" si="31"/>
        <v>103</v>
      </c>
    </row>
    <row r="983" spans="2:11" x14ac:dyDescent="0.25">
      <c r="B983" s="34">
        <v>103.1</v>
      </c>
      <c r="C983" s="35">
        <f>ROUNDUP(('Calculation Sheet'!$D$9)^2*('Calculation Sheet'!$D$10*10^-6)/(2*10^-3*B983),2)</f>
        <v>8.4599999999999991</v>
      </c>
      <c r="D98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83" s="34">
        <f>ROUNDUP(('Calculation Sheet'!$D$9*'Calculation Sheet'!$D$17*(0.5-('Calculation Sheet'!$D$18/'Calculation Sheet'!$D$9)+(0.5*(('Calculation Sheet'!$D$18^2)/('Calculation Sheet'!$D$9^2))))),2)</f>
        <v>1.84</v>
      </c>
      <c r="F983" s="34">
        <f>ROUNDUP(('Calculation Sheet'!$D$19*(LN('Calculation Sheet'!$D$9/'Calculation Sheet'!$D$20)-1+('Calculation Sheet'!$D$20/'Calculation Sheet'!$D$9))),2)</f>
        <v>3.53</v>
      </c>
      <c r="G983" s="36">
        <f>C983+IF(AND('Calculation Sheet'!$D$13="NO",OR('Calculation Sheet'!$D$14="Constant Resistance", 'Calculation Sheet'!$D$14="Constant Resistance + Current",'Calculation Sheet'!$D$14="Constant Resistance + Power", 'Calculation Sheet'!$D$14="Constant Resistance + Current + Power")),D983,0)+IF(AND('Calculation Sheet'!$D$13="NO",OR('Calculation Sheet'!$D$14="Constant Current", 'Calculation Sheet'!$D$14="Constant Resistance + Current",'Calculation Sheet'!$D$14="Constant Current + Power", 'Calculation Sheet'!$D$14="Constant Resistance + Current + Power")),E983,0)+IF(AND('Calculation Sheet'!$D$13="NO",OR('Calculation Sheet'!$D$14="Constant Power", 'Calculation Sheet'!$D$14="Constant Resistance + Power",'Calculation Sheet'!$D$14="Constant Current + Power", 'Calculation Sheet'!$D$14="Constant Resistance + Current + Power")),F983,0)</f>
        <v>8.4599999999999991</v>
      </c>
      <c r="H983" s="34">
        <f>ROUND((12*'Calculation Sheet'!$D$24/(SQRT('SOA Verification'!B983*10^-3))),2)</f>
        <v>37.369999999999997</v>
      </c>
      <c r="I983" s="34">
        <f t="shared" si="30"/>
        <v>103.1</v>
      </c>
      <c r="K983" s="34">
        <f t="shared" si="31"/>
        <v>103.1</v>
      </c>
    </row>
    <row r="984" spans="2:11" x14ac:dyDescent="0.25">
      <c r="B984" s="34">
        <v>103.2</v>
      </c>
      <c r="C984" s="35">
        <f>ROUNDUP(('Calculation Sheet'!$D$9)^2*('Calculation Sheet'!$D$10*10^-6)/(2*10^-3*B984),2)</f>
        <v>8.4499999999999993</v>
      </c>
      <c r="D98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84" s="34">
        <f>ROUNDUP(('Calculation Sheet'!$D$9*'Calculation Sheet'!$D$17*(0.5-('Calculation Sheet'!$D$18/'Calculation Sheet'!$D$9)+(0.5*(('Calculation Sheet'!$D$18^2)/('Calculation Sheet'!$D$9^2))))),2)</f>
        <v>1.84</v>
      </c>
      <c r="F984" s="34">
        <f>ROUNDUP(('Calculation Sheet'!$D$19*(LN('Calculation Sheet'!$D$9/'Calculation Sheet'!$D$20)-1+('Calculation Sheet'!$D$20/'Calculation Sheet'!$D$9))),2)</f>
        <v>3.53</v>
      </c>
      <c r="G984" s="36">
        <f>C984+IF(AND('Calculation Sheet'!$D$13="NO",OR('Calculation Sheet'!$D$14="Constant Resistance", 'Calculation Sheet'!$D$14="Constant Resistance + Current",'Calculation Sheet'!$D$14="Constant Resistance + Power", 'Calculation Sheet'!$D$14="Constant Resistance + Current + Power")),D984,0)+IF(AND('Calculation Sheet'!$D$13="NO",OR('Calculation Sheet'!$D$14="Constant Current", 'Calculation Sheet'!$D$14="Constant Resistance + Current",'Calculation Sheet'!$D$14="Constant Current + Power", 'Calculation Sheet'!$D$14="Constant Resistance + Current + Power")),E984,0)+IF(AND('Calculation Sheet'!$D$13="NO",OR('Calculation Sheet'!$D$14="Constant Power", 'Calculation Sheet'!$D$14="Constant Resistance + Power",'Calculation Sheet'!$D$14="Constant Current + Power", 'Calculation Sheet'!$D$14="Constant Resistance + Current + Power")),F984,0)</f>
        <v>8.4499999999999993</v>
      </c>
      <c r="H984" s="34">
        <f>ROUND((12*'Calculation Sheet'!$D$24/(SQRT('SOA Verification'!B984*10^-3))),2)</f>
        <v>37.35</v>
      </c>
      <c r="I984" s="34">
        <f t="shared" si="30"/>
        <v>103.2</v>
      </c>
      <c r="K984" s="34">
        <f t="shared" si="31"/>
        <v>103.2</v>
      </c>
    </row>
    <row r="985" spans="2:11" x14ac:dyDescent="0.25">
      <c r="B985" s="34">
        <v>103.3</v>
      </c>
      <c r="C985" s="35">
        <f>ROUNDUP(('Calculation Sheet'!$D$9)^2*('Calculation Sheet'!$D$10*10^-6)/(2*10^-3*B985),2)</f>
        <v>8.44</v>
      </c>
      <c r="D98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85" s="34">
        <f>ROUNDUP(('Calculation Sheet'!$D$9*'Calculation Sheet'!$D$17*(0.5-('Calculation Sheet'!$D$18/'Calculation Sheet'!$D$9)+(0.5*(('Calculation Sheet'!$D$18^2)/('Calculation Sheet'!$D$9^2))))),2)</f>
        <v>1.84</v>
      </c>
      <c r="F985" s="34">
        <f>ROUNDUP(('Calculation Sheet'!$D$19*(LN('Calculation Sheet'!$D$9/'Calculation Sheet'!$D$20)-1+('Calculation Sheet'!$D$20/'Calculation Sheet'!$D$9))),2)</f>
        <v>3.53</v>
      </c>
      <c r="G985" s="36">
        <f>C985+IF(AND('Calculation Sheet'!$D$13="NO",OR('Calculation Sheet'!$D$14="Constant Resistance", 'Calculation Sheet'!$D$14="Constant Resistance + Current",'Calculation Sheet'!$D$14="Constant Resistance + Power", 'Calculation Sheet'!$D$14="Constant Resistance + Current + Power")),D985,0)+IF(AND('Calculation Sheet'!$D$13="NO",OR('Calculation Sheet'!$D$14="Constant Current", 'Calculation Sheet'!$D$14="Constant Resistance + Current",'Calculation Sheet'!$D$14="Constant Current + Power", 'Calculation Sheet'!$D$14="Constant Resistance + Current + Power")),E985,0)+IF(AND('Calculation Sheet'!$D$13="NO",OR('Calculation Sheet'!$D$14="Constant Power", 'Calculation Sheet'!$D$14="Constant Resistance + Power",'Calculation Sheet'!$D$14="Constant Current + Power", 'Calculation Sheet'!$D$14="Constant Resistance + Current + Power")),F985,0)</f>
        <v>8.44</v>
      </c>
      <c r="H985" s="34">
        <f>ROUND((12*'Calculation Sheet'!$D$24/(SQRT('SOA Verification'!B985*10^-3))),2)</f>
        <v>37.340000000000003</v>
      </c>
      <c r="I985" s="34">
        <f t="shared" si="30"/>
        <v>103.3</v>
      </c>
      <c r="K985" s="34">
        <f t="shared" si="31"/>
        <v>103.3</v>
      </c>
    </row>
    <row r="986" spans="2:11" x14ac:dyDescent="0.25">
      <c r="B986" s="34">
        <v>103.4</v>
      </c>
      <c r="C986" s="35">
        <f>ROUNDUP(('Calculation Sheet'!$D$9)^2*('Calculation Sheet'!$D$10*10^-6)/(2*10^-3*B986),2)</f>
        <v>8.43</v>
      </c>
      <c r="D98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86" s="34">
        <f>ROUNDUP(('Calculation Sheet'!$D$9*'Calculation Sheet'!$D$17*(0.5-('Calculation Sheet'!$D$18/'Calculation Sheet'!$D$9)+(0.5*(('Calculation Sheet'!$D$18^2)/('Calculation Sheet'!$D$9^2))))),2)</f>
        <v>1.84</v>
      </c>
      <c r="F986" s="34">
        <f>ROUNDUP(('Calculation Sheet'!$D$19*(LN('Calculation Sheet'!$D$9/'Calculation Sheet'!$D$20)-1+('Calculation Sheet'!$D$20/'Calculation Sheet'!$D$9))),2)</f>
        <v>3.53</v>
      </c>
      <c r="G986" s="36">
        <f>C986+IF(AND('Calculation Sheet'!$D$13="NO",OR('Calculation Sheet'!$D$14="Constant Resistance", 'Calculation Sheet'!$D$14="Constant Resistance + Current",'Calculation Sheet'!$D$14="Constant Resistance + Power", 'Calculation Sheet'!$D$14="Constant Resistance + Current + Power")),D986,0)+IF(AND('Calculation Sheet'!$D$13="NO",OR('Calculation Sheet'!$D$14="Constant Current", 'Calculation Sheet'!$D$14="Constant Resistance + Current",'Calculation Sheet'!$D$14="Constant Current + Power", 'Calculation Sheet'!$D$14="Constant Resistance + Current + Power")),E986,0)+IF(AND('Calculation Sheet'!$D$13="NO",OR('Calculation Sheet'!$D$14="Constant Power", 'Calculation Sheet'!$D$14="Constant Resistance + Power",'Calculation Sheet'!$D$14="Constant Current + Power", 'Calculation Sheet'!$D$14="Constant Resistance + Current + Power")),F986,0)</f>
        <v>8.43</v>
      </c>
      <c r="H986" s="34">
        <f>ROUND((12*'Calculation Sheet'!$D$24/(SQRT('SOA Verification'!B986*10^-3))),2)</f>
        <v>37.32</v>
      </c>
      <c r="I986" s="34">
        <f t="shared" si="30"/>
        <v>103.4</v>
      </c>
      <c r="K986" s="34">
        <f t="shared" si="31"/>
        <v>103.4</v>
      </c>
    </row>
    <row r="987" spans="2:11" x14ac:dyDescent="0.25">
      <c r="B987" s="34">
        <v>103.5</v>
      </c>
      <c r="C987" s="35">
        <f>ROUNDUP(('Calculation Sheet'!$D$9)^2*('Calculation Sheet'!$D$10*10^-6)/(2*10^-3*B987),2)</f>
        <v>8.42</v>
      </c>
      <c r="D98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87" s="34">
        <f>ROUNDUP(('Calculation Sheet'!$D$9*'Calculation Sheet'!$D$17*(0.5-('Calculation Sheet'!$D$18/'Calculation Sheet'!$D$9)+(0.5*(('Calculation Sheet'!$D$18^2)/('Calculation Sheet'!$D$9^2))))),2)</f>
        <v>1.84</v>
      </c>
      <c r="F987" s="34">
        <f>ROUNDUP(('Calculation Sheet'!$D$19*(LN('Calculation Sheet'!$D$9/'Calculation Sheet'!$D$20)-1+('Calculation Sheet'!$D$20/'Calculation Sheet'!$D$9))),2)</f>
        <v>3.53</v>
      </c>
      <c r="G987" s="36">
        <f>C987+IF(AND('Calculation Sheet'!$D$13="NO",OR('Calculation Sheet'!$D$14="Constant Resistance", 'Calculation Sheet'!$D$14="Constant Resistance + Current",'Calculation Sheet'!$D$14="Constant Resistance + Power", 'Calculation Sheet'!$D$14="Constant Resistance + Current + Power")),D987,0)+IF(AND('Calculation Sheet'!$D$13="NO",OR('Calculation Sheet'!$D$14="Constant Current", 'Calculation Sheet'!$D$14="Constant Resistance + Current",'Calculation Sheet'!$D$14="Constant Current + Power", 'Calculation Sheet'!$D$14="Constant Resistance + Current + Power")),E987,0)+IF(AND('Calculation Sheet'!$D$13="NO",OR('Calculation Sheet'!$D$14="Constant Power", 'Calculation Sheet'!$D$14="Constant Resistance + Power",'Calculation Sheet'!$D$14="Constant Current + Power", 'Calculation Sheet'!$D$14="Constant Resistance + Current + Power")),F987,0)</f>
        <v>8.42</v>
      </c>
      <c r="H987" s="34">
        <f>ROUND((12*'Calculation Sheet'!$D$24/(SQRT('SOA Verification'!B987*10^-3))),2)</f>
        <v>37.299999999999997</v>
      </c>
      <c r="I987" s="34">
        <f t="shared" si="30"/>
        <v>103.5</v>
      </c>
      <c r="K987" s="34">
        <f t="shared" si="31"/>
        <v>103.5</v>
      </c>
    </row>
    <row r="988" spans="2:11" x14ac:dyDescent="0.25">
      <c r="B988" s="34">
        <v>103.6</v>
      </c>
      <c r="C988" s="35">
        <f>ROUNDUP(('Calculation Sheet'!$D$9)^2*('Calculation Sheet'!$D$10*10^-6)/(2*10^-3*B988),2)</f>
        <v>8.41</v>
      </c>
      <c r="D98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88" s="34">
        <f>ROUNDUP(('Calculation Sheet'!$D$9*'Calculation Sheet'!$D$17*(0.5-('Calculation Sheet'!$D$18/'Calculation Sheet'!$D$9)+(0.5*(('Calculation Sheet'!$D$18^2)/('Calculation Sheet'!$D$9^2))))),2)</f>
        <v>1.84</v>
      </c>
      <c r="F988" s="34">
        <f>ROUNDUP(('Calculation Sheet'!$D$19*(LN('Calculation Sheet'!$D$9/'Calculation Sheet'!$D$20)-1+('Calculation Sheet'!$D$20/'Calculation Sheet'!$D$9))),2)</f>
        <v>3.53</v>
      </c>
      <c r="G988" s="36">
        <f>C988+IF(AND('Calculation Sheet'!$D$13="NO",OR('Calculation Sheet'!$D$14="Constant Resistance", 'Calculation Sheet'!$D$14="Constant Resistance + Current",'Calculation Sheet'!$D$14="Constant Resistance + Power", 'Calculation Sheet'!$D$14="Constant Resistance + Current + Power")),D988,0)+IF(AND('Calculation Sheet'!$D$13="NO",OR('Calculation Sheet'!$D$14="Constant Current", 'Calculation Sheet'!$D$14="Constant Resistance + Current",'Calculation Sheet'!$D$14="Constant Current + Power", 'Calculation Sheet'!$D$14="Constant Resistance + Current + Power")),E988,0)+IF(AND('Calculation Sheet'!$D$13="NO",OR('Calculation Sheet'!$D$14="Constant Power", 'Calculation Sheet'!$D$14="Constant Resistance + Power",'Calculation Sheet'!$D$14="Constant Current + Power", 'Calculation Sheet'!$D$14="Constant Resistance + Current + Power")),F988,0)</f>
        <v>8.41</v>
      </c>
      <c r="H988" s="34">
        <f>ROUND((12*'Calculation Sheet'!$D$24/(SQRT('SOA Verification'!B988*10^-3))),2)</f>
        <v>37.28</v>
      </c>
      <c r="I988" s="34">
        <f t="shared" si="30"/>
        <v>103.6</v>
      </c>
      <c r="K988" s="34">
        <f t="shared" si="31"/>
        <v>103.6</v>
      </c>
    </row>
    <row r="989" spans="2:11" x14ac:dyDescent="0.25">
      <c r="B989" s="34">
        <v>103.7</v>
      </c>
      <c r="C989" s="35">
        <f>ROUNDUP(('Calculation Sheet'!$D$9)^2*('Calculation Sheet'!$D$10*10^-6)/(2*10^-3*B989),2)</f>
        <v>8.41</v>
      </c>
      <c r="D98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89" s="34">
        <f>ROUNDUP(('Calculation Sheet'!$D$9*'Calculation Sheet'!$D$17*(0.5-('Calculation Sheet'!$D$18/'Calculation Sheet'!$D$9)+(0.5*(('Calculation Sheet'!$D$18^2)/('Calculation Sheet'!$D$9^2))))),2)</f>
        <v>1.84</v>
      </c>
      <c r="F989" s="34">
        <f>ROUNDUP(('Calculation Sheet'!$D$19*(LN('Calculation Sheet'!$D$9/'Calculation Sheet'!$D$20)-1+('Calculation Sheet'!$D$20/'Calculation Sheet'!$D$9))),2)</f>
        <v>3.53</v>
      </c>
      <c r="G989" s="36">
        <f>C989+IF(AND('Calculation Sheet'!$D$13="NO",OR('Calculation Sheet'!$D$14="Constant Resistance", 'Calculation Sheet'!$D$14="Constant Resistance + Current",'Calculation Sheet'!$D$14="Constant Resistance + Power", 'Calculation Sheet'!$D$14="Constant Resistance + Current + Power")),D989,0)+IF(AND('Calculation Sheet'!$D$13="NO",OR('Calculation Sheet'!$D$14="Constant Current", 'Calculation Sheet'!$D$14="Constant Resistance + Current",'Calculation Sheet'!$D$14="Constant Current + Power", 'Calculation Sheet'!$D$14="Constant Resistance + Current + Power")),E989,0)+IF(AND('Calculation Sheet'!$D$13="NO",OR('Calculation Sheet'!$D$14="Constant Power", 'Calculation Sheet'!$D$14="Constant Resistance + Power",'Calculation Sheet'!$D$14="Constant Current + Power", 'Calculation Sheet'!$D$14="Constant Resistance + Current + Power")),F989,0)</f>
        <v>8.41</v>
      </c>
      <c r="H989" s="34">
        <f>ROUND((12*'Calculation Sheet'!$D$24/(SQRT('SOA Verification'!B989*10^-3))),2)</f>
        <v>37.26</v>
      </c>
      <c r="I989" s="34">
        <f t="shared" si="30"/>
        <v>103.7</v>
      </c>
      <c r="K989" s="34">
        <f t="shared" si="31"/>
        <v>103.7</v>
      </c>
    </row>
    <row r="990" spans="2:11" x14ac:dyDescent="0.25">
      <c r="B990" s="34">
        <v>103.8</v>
      </c>
      <c r="C990" s="35">
        <f>ROUNDUP(('Calculation Sheet'!$D$9)^2*('Calculation Sheet'!$D$10*10^-6)/(2*10^-3*B990),2)</f>
        <v>8.4</v>
      </c>
      <c r="D99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90" s="34">
        <f>ROUNDUP(('Calculation Sheet'!$D$9*'Calculation Sheet'!$D$17*(0.5-('Calculation Sheet'!$D$18/'Calculation Sheet'!$D$9)+(0.5*(('Calculation Sheet'!$D$18^2)/('Calculation Sheet'!$D$9^2))))),2)</f>
        <v>1.84</v>
      </c>
      <c r="F990" s="34">
        <f>ROUNDUP(('Calculation Sheet'!$D$19*(LN('Calculation Sheet'!$D$9/'Calculation Sheet'!$D$20)-1+('Calculation Sheet'!$D$20/'Calculation Sheet'!$D$9))),2)</f>
        <v>3.53</v>
      </c>
      <c r="G990" s="36">
        <f>C990+IF(AND('Calculation Sheet'!$D$13="NO",OR('Calculation Sheet'!$D$14="Constant Resistance", 'Calculation Sheet'!$D$14="Constant Resistance + Current",'Calculation Sheet'!$D$14="Constant Resistance + Power", 'Calculation Sheet'!$D$14="Constant Resistance + Current + Power")),D990,0)+IF(AND('Calculation Sheet'!$D$13="NO",OR('Calculation Sheet'!$D$14="Constant Current", 'Calculation Sheet'!$D$14="Constant Resistance + Current",'Calculation Sheet'!$D$14="Constant Current + Power", 'Calculation Sheet'!$D$14="Constant Resistance + Current + Power")),E990,0)+IF(AND('Calculation Sheet'!$D$13="NO",OR('Calculation Sheet'!$D$14="Constant Power", 'Calculation Sheet'!$D$14="Constant Resistance + Power",'Calculation Sheet'!$D$14="Constant Current + Power", 'Calculation Sheet'!$D$14="Constant Resistance + Current + Power")),F990,0)</f>
        <v>8.4</v>
      </c>
      <c r="H990" s="34">
        <f>ROUND((12*'Calculation Sheet'!$D$24/(SQRT('SOA Verification'!B990*10^-3))),2)</f>
        <v>37.25</v>
      </c>
      <c r="I990" s="34">
        <f t="shared" si="30"/>
        <v>103.8</v>
      </c>
      <c r="K990" s="34">
        <f t="shared" si="31"/>
        <v>103.8</v>
      </c>
    </row>
    <row r="991" spans="2:11" x14ac:dyDescent="0.25">
      <c r="B991" s="34">
        <v>103.9</v>
      </c>
      <c r="C991" s="35">
        <f>ROUNDUP(('Calculation Sheet'!$D$9)^2*('Calculation Sheet'!$D$10*10^-6)/(2*10^-3*B991),2)</f>
        <v>8.39</v>
      </c>
      <c r="D99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91" s="34">
        <f>ROUNDUP(('Calculation Sheet'!$D$9*'Calculation Sheet'!$D$17*(0.5-('Calculation Sheet'!$D$18/'Calculation Sheet'!$D$9)+(0.5*(('Calculation Sheet'!$D$18^2)/('Calculation Sheet'!$D$9^2))))),2)</f>
        <v>1.84</v>
      </c>
      <c r="F991" s="34">
        <f>ROUNDUP(('Calculation Sheet'!$D$19*(LN('Calculation Sheet'!$D$9/'Calculation Sheet'!$D$20)-1+('Calculation Sheet'!$D$20/'Calculation Sheet'!$D$9))),2)</f>
        <v>3.53</v>
      </c>
      <c r="G991" s="36">
        <f>C991+IF(AND('Calculation Sheet'!$D$13="NO",OR('Calculation Sheet'!$D$14="Constant Resistance", 'Calculation Sheet'!$D$14="Constant Resistance + Current",'Calculation Sheet'!$D$14="Constant Resistance + Power", 'Calculation Sheet'!$D$14="Constant Resistance + Current + Power")),D991,0)+IF(AND('Calculation Sheet'!$D$13="NO",OR('Calculation Sheet'!$D$14="Constant Current", 'Calculation Sheet'!$D$14="Constant Resistance + Current",'Calculation Sheet'!$D$14="Constant Current + Power", 'Calculation Sheet'!$D$14="Constant Resistance + Current + Power")),E991,0)+IF(AND('Calculation Sheet'!$D$13="NO",OR('Calculation Sheet'!$D$14="Constant Power", 'Calculation Sheet'!$D$14="Constant Resistance + Power",'Calculation Sheet'!$D$14="Constant Current + Power", 'Calculation Sheet'!$D$14="Constant Resistance + Current + Power")),F991,0)</f>
        <v>8.39</v>
      </c>
      <c r="H991" s="34">
        <f>ROUND((12*'Calculation Sheet'!$D$24/(SQRT('SOA Verification'!B991*10^-3))),2)</f>
        <v>37.229999999999997</v>
      </c>
      <c r="I991" s="34">
        <f t="shared" si="30"/>
        <v>103.9</v>
      </c>
      <c r="K991" s="34">
        <f t="shared" si="31"/>
        <v>103.9</v>
      </c>
    </row>
    <row r="992" spans="2:11" x14ac:dyDescent="0.25">
      <c r="B992" s="34">
        <v>104</v>
      </c>
      <c r="C992" s="35">
        <f>ROUNDUP(('Calculation Sheet'!$D$9)^2*('Calculation Sheet'!$D$10*10^-6)/(2*10^-3*B992),2)</f>
        <v>8.379999999999999</v>
      </c>
      <c r="D99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92" s="34">
        <f>ROUNDUP(('Calculation Sheet'!$D$9*'Calculation Sheet'!$D$17*(0.5-('Calculation Sheet'!$D$18/'Calculation Sheet'!$D$9)+(0.5*(('Calculation Sheet'!$D$18^2)/('Calculation Sheet'!$D$9^2))))),2)</f>
        <v>1.84</v>
      </c>
      <c r="F992" s="34">
        <f>ROUNDUP(('Calculation Sheet'!$D$19*(LN('Calculation Sheet'!$D$9/'Calculation Sheet'!$D$20)-1+('Calculation Sheet'!$D$20/'Calculation Sheet'!$D$9))),2)</f>
        <v>3.53</v>
      </c>
      <c r="G992" s="36">
        <f>C992+IF(AND('Calculation Sheet'!$D$13="NO",OR('Calculation Sheet'!$D$14="Constant Resistance", 'Calculation Sheet'!$D$14="Constant Resistance + Current",'Calculation Sheet'!$D$14="Constant Resistance + Power", 'Calculation Sheet'!$D$14="Constant Resistance + Current + Power")),D992,0)+IF(AND('Calculation Sheet'!$D$13="NO",OR('Calculation Sheet'!$D$14="Constant Current", 'Calculation Sheet'!$D$14="Constant Resistance + Current",'Calculation Sheet'!$D$14="Constant Current + Power", 'Calculation Sheet'!$D$14="Constant Resistance + Current + Power")),E992,0)+IF(AND('Calculation Sheet'!$D$13="NO",OR('Calculation Sheet'!$D$14="Constant Power", 'Calculation Sheet'!$D$14="Constant Resistance + Power",'Calculation Sheet'!$D$14="Constant Current + Power", 'Calculation Sheet'!$D$14="Constant Resistance + Current + Power")),F992,0)</f>
        <v>8.379999999999999</v>
      </c>
      <c r="H992" s="34">
        <f>ROUND((12*'Calculation Sheet'!$D$24/(SQRT('SOA Verification'!B992*10^-3))),2)</f>
        <v>37.21</v>
      </c>
      <c r="I992" s="34">
        <f t="shared" si="30"/>
        <v>104</v>
      </c>
      <c r="K992" s="34">
        <f t="shared" si="31"/>
        <v>104</v>
      </c>
    </row>
    <row r="993" spans="2:11" x14ac:dyDescent="0.25">
      <c r="B993" s="34">
        <v>104.1</v>
      </c>
      <c r="C993" s="35">
        <f>ROUNDUP(('Calculation Sheet'!$D$9)^2*('Calculation Sheet'!$D$10*10^-6)/(2*10^-3*B993),2)</f>
        <v>8.3699999999999992</v>
      </c>
      <c r="D99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93" s="34">
        <f>ROUNDUP(('Calculation Sheet'!$D$9*'Calculation Sheet'!$D$17*(0.5-('Calculation Sheet'!$D$18/'Calculation Sheet'!$D$9)+(0.5*(('Calculation Sheet'!$D$18^2)/('Calculation Sheet'!$D$9^2))))),2)</f>
        <v>1.84</v>
      </c>
      <c r="F993" s="34">
        <f>ROUNDUP(('Calculation Sheet'!$D$19*(LN('Calculation Sheet'!$D$9/'Calculation Sheet'!$D$20)-1+('Calculation Sheet'!$D$20/'Calculation Sheet'!$D$9))),2)</f>
        <v>3.53</v>
      </c>
      <c r="G993" s="36">
        <f>C993+IF(AND('Calculation Sheet'!$D$13="NO",OR('Calculation Sheet'!$D$14="Constant Resistance", 'Calculation Sheet'!$D$14="Constant Resistance + Current",'Calculation Sheet'!$D$14="Constant Resistance + Power", 'Calculation Sheet'!$D$14="Constant Resistance + Current + Power")),D993,0)+IF(AND('Calculation Sheet'!$D$13="NO",OR('Calculation Sheet'!$D$14="Constant Current", 'Calculation Sheet'!$D$14="Constant Resistance + Current",'Calculation Sheet'!$D$14="Constant Current + Power", 'Calculation Sheet'!$D$14="Constant Resistance + Current + Power")),E993,0)+IF(AND('Calculation Sheet'!$D$13="NO",OR('Calculation Sheet'!$D$14="Constant Power", 'Calculation Sheet'!$D$14="Constant Resistance + Power",'Calculation Sheet'!$D$14="Constant Current + Power", 'Calculation Sheet'!$D$14="Constant Resistance + Current + Power")),F993,0)</f>
        <v>8.3699999999999992</v>
      </c>
      <c r="H993" s="34">
        <f>ROUND((12*'Calculation Sheet'!$D$24/(SQRT('SOA Verification'!B993*10^-3))),2)</f>
        <v>37.19</v>
      </c>
      <c r="I993" s="34">
        <f t="shared" si="30"/>
        <v>104.1</v>
      </c>
      <c r="K993" s="34">
        <f t="shared" si="31"/>
        <v>104.1</v>
      </c>
    </row>
    <row r="994" spans="2:11" x14ac:dyDescent="0.25">
      <c r="B994" s="34">
        <v>104.2</v>
      </c>
      <c r="C994" s="35">
        <f>ROUNDUP(('Calculation Sheet'!$D$9)^2*('Calculation Sheet'!$D$10*10^-6)/(2*10^-3*B994),2)</f>
        <v>8.3699999999999992</v>
      </c>
      <c r="D99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94" s="34">
        <f>ROUNDUP(('Calculation Sheet'!$D$9*'Calculation Sheet'!$D$17*(0.5-('Calculation Sheet'!$D$18/'Calculation Sheet'!$D$9)+(0.5*(('Calculation Sheet'!$D$18^2)/('Calculation Sheet'!$D$9^2))))),2)</f>
        <v>1.84</v>
      </c>
      <c r="F994" s="34">
        <f>ROUNDUP(('Calculation Sheet'!$D$19*(LN('Calculation Sheet'!$D$9/'Calculation Sheet'!$D$20)-1+('Calculation Sheet'!$D$20/'Calculation Sheet'!$D$9))),2)</f>
        <v>3.53</v>
      </c>
      <c r="G994" s="36">
        <f>C994+IF(AND('Calculation Sheet'!$D$13="NO",OR('Calculation Sheet'!$D$14="Constant Resistance", 'Calculation Sheet'!$D$14="Constant Resistance + Current",'Calculation Sheet'!$D$14="Constant Resistance + Power", 'Calculation Sheet'!$D$14="Constant Resistance + Current + Power")),D994,0)+IF(AND('Calculation Sheet'!$D$13="NO",OR('Calculation Sheet'!$D$14="Constant Current", 'Calculation Sheet'!$D$14="Constant Resistance + Current",'Calculation Sheet'!$D$14="Constant Current + Power", 'Calculation Sheet'!$D$14="Constant Resistance + Current + Power")),E994,0)+IF(AND('Calculation Sheet'!$D$13="NO",OR('Calculation Sheet'!$D$14="Constant Power", 'Calculation Sheet'!$D$14="Constant Resistance + Power",'Calculation Sheet'!$D$14="Constant Current + Power", 'Calculation Sheet'!$D$14="Constant Resistance + Current + Power")),F994,0)</f>
        <v>8.3699999999999992</v>
      </c>
      <c r="H994" s="34">
        <f>ROUND((12*'Calculation Sheet'!$D$24/(SQRT('SOA Verification'!B994*10^-3))),2)</f>
        <v>37.17</v>
      </c>
      <c r="I994" s="34">
        <f t="shared" si="30"/>
        <v>104.2</v>
      </c>
      <c r="K994" s="34">
        <f t="shared" si="31"/>
        <v>104.2</v>
      </c>
    </row>
    <row r="995" spans="2:11" x14ac:dyDescent="0.25">
      <c r="B995" s="34">
        <v>104.3</v>
      </c>
      <c r="C995" s="35">
        <f>ROUNDUP(('Calculation Sheet'!$D$9)^2*('Calculation Sheet'!$D$10*10^-6)/(2*10^-3*B995),2)</f>
        <v>8.36</v>
      </c>
      <c r="D99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95" s="34">
        <f>ROUNDUP(('Calculation Sheet'!$D$9*'Calculation Sheet'!$D$17*(0.5-('Calculation Sheet'!$D$18/'Calculation Sheet'!$D$9)+(0.5*(('Calculation Sheet'!$D$18^2)/('Calculation Sheet'!$D$9^2))))),2)</f>
        <v>1.84</v>
      </c>
      <c r="F995" s="34">
        <f>ROUNDUP(('Calculation Sheet'!$D$19*(LN('Calculation Sheet'!$D$9/'Calculation Sheet'!$D$20)-1+('Calculation Sheet'!$D$20/'Calculation Sheet'!$D$9))),2)</f>
        <v>3.53</v>
      </c>
      <c r="G995" s="36">
        <f>C995+IF(AND('Calculation Sheet'!$D$13="NO",OR('Calculation Sheet'!$D$14="Constant Resistance", 'Calculation Sheet'!$D$14="Constant Resistance + Current",'Calculation Sheet'!$D$14="Constant Resistance + Power", 'Calculation Sheet'!$D$14="Constant Resistance + Current + Power")),D995,0)+IF(AND('Calculation Sheet'!$D$13="NO",OR('Calculation Sheet'!$D$14="Constant Current", 'Calculation Sheet'!$D$14="Constant Resistance + Current",'Calculation Sheet'!$D$14="Constant Current + Power", 'Calculation Sheet'!$D$14="Constant Resistance + Current + Power")),E995,0)+IF(AND('Calculation Sheet'!$D$13="NO",OR('Calculation Sheet'!$D$14="Constant Power", 'Calculation Sheet'!$D$14="Constant Resistance + Power",'Calculation Sheet'!$D$14="Constant Current + Power", 'Calculation Sheet'!$D$14="Constant Resistance + Current + Power")),F995,0)</f>
        <v>8.36</v>
      </c>
      <c r="H995" s="34">
        <f>ROUND((12*'Calculation Sheet'!$D$24/(SQRT('SOA Verification'!B995*10^-3))),2)</f>
        <v>37.159999999999997</v>
      </c>
      <c r="I995" s="34">
        <f t="shared" si="30"/>
        <v>104.3</v>
      </c>
      <c r="K995" s="34">
        <f t="shared" si="31"/>
        <v>104.3</v>
      </c>
    </row>
    <row r="996" spans="2:11" x14ac:dyDescent="0.25">
      <c r="B996" s="34">
        <v>104.4</v>
      </c>
      <c r="C996" s="35">
        <f>ROUNDUP(('Calculation Sheet'!$D$9)^2*('Calculation Sheet'!$D$10*10^-6)/(2*10^-3*B996),2)</f>
        <v>8.35</v>
      </c>
      <c r="D99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96" s="34">
        <f>ROUNDUP(('Calculation Sheet'!$D$9*'Calculation Sheet'!$D$17*(0.5-('Calculation Sheet'!$D$18/'Calculation Sheet'!$D$9)+(0.5*(('Calculation Sheet'!$D$18^2)/('Calculation Sheet'!$D$9^2))))),2)</f>
        <v>1.84</v>
      </c>
      <c r="F996" s="34">
        <f>ROUNDUP(('Calculation Sheet'!$D$19*(LN('Calculation Sheet'!$D$9/'Calculation Sheet'!$D$20)-1+('Calculation Sheet'!$D$20/'Calculation Sheet'!$D$9))),2)</f>
        <v>3.53</v>
      </c>
      <c r="G996" s="36">
        <f>C996+IF(AND('Calculation Sheet'!$D$13="NO",OR('Calculation Sheet'!$D$14="Constant Resistance", 'Calculation Sheet'!$D$14="Constant Resistance + Current",'Calculation Sheet'!$D$14="Constant Resistance + Power", 'Calculation Sheet'!$D$14="Constant Resistance + Current + Power")),D996,0)+IF(AND('Calculation Sheet'!$D$13="NO",OR('Calculation Sheet'!$D$14="Constant Current", 'Calculation Sheet'!$D$14="Constant Resistance + Current",'Calculation Sheet'!$D$14="Constant Current + Power", 'Calculation Sheet'!$D$14="Constant Resistance + Current + Power")),E996,0)+IF(AND('Calculation Sheet'!$D$13="NO",OR('Calculation Sheet'!$D$14="Constant Power", 'Calculation Sheet'!$D$14="Constant Resistance + Power",'Calculation Sheet'!$D$14="Constant Current + Power", 'Calculation Sheet'!$D$14="Constant Resistance + Current + Power")),F996,0)</f>
        <v>8.35</v>
      </c>
      <c r="H996" s="34">
        <f>ROUND((12*'Calculation Sheet'!$D$24/(SQRT('SOA Verification'!B996*10^-3))),2)</f>
        <v>37.14</v>
      </c>
      <c r="I996" s="34">
        <f t="shared" si="30"/>
        <v>104.4</v>
      </c>
      <c r="K996" s="34">
        <f t="shared" si="31"/>
        <v>104.4</v>
      </c>
    </row>
    <row r="997" spans="2:11" x14ac:dyDescent="0.25">
      <c r="B997" s="34">
        <v>104.5</v>
      </c>
      <c r="C997" s="35">
        <f>ROUNDUP(('Calculation Sheet'!$D$9)^2*('Calculation Sheet'!$D$10*10^-6)/(2*10^-3*B997),2)</f>
        <v>8.34</v>
      </c>
      <c r="D99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97" s="34">
        <f>ROUNDUP(('Calculation Sheet'!$D$9*'Calculation Sheet'!$D$17*(0.5-('Calculation Sheet'!$D$18/'Calculation Sheet'!$D$9)+(0.5*(('Calculation Sheet'!$D$18^2)/('Calculation Sheet'!$D$9^2))))),2)</f>
        <v>1.84</v>
      </c>
      <c r="F997" s="34">
        <f>ROUNDUP(('Calculation Sheet'!$D$19*(LN('Calculation Sheet'!$D$9/'Calculation Sheet'!$D$20)-1+('Calculation Sheet'!$D$20/'Calculation Sheet'!$D$9))),2)</f>
        <v>3.53</v>
      </c>
      <c r="G997" s="36">
        <f>C997+IF(AND('Calculation Sheet'!$D$13="NO",OR('Calculation Sheet'!$D$14="Constant Resistance", 'Calculation Sheet'!$D$14="Constant Resistance + Current",'Calculation Sheet'!$D$14="Constant Resistance + Power", 'Calculation Sheet'!$D$14="Constant Resistance + Current + Power")),D997,0)+IF(AND('Calculation Sheet'!$D$13="NO",OR('Calculation Sheet'!$D$14="Constant Current", 'Calculation Sheet'!$D$14="Constant Resistance + Current",'Calculation Sheet'!$D$14="Constant Current + Power", 'Calculation Sheet'!$D$14="Constant Resistance + Current + Power")),E997,0)+IF(AND('Calculation Sheet'!$D$13="NO",OR('Calculation Sheet'!$D$14="Constant Power", 'Calculation Sheet'!$D$14="Constant Resistance + Power",'Calculation Sheet'!$D$14="Constant Current + Power", 'Calculation Sheet'!$D$14="Constant Resistance + Current + Power")),F997,0)</f>
        <v>8.34</v>
      </c>
      <c r="H997" s="34">
        <f>ROUND((12*'Calculation Sheet'!$D$24/(SQRT('SOA Verification'!B997*10^-3))),2)</f>
        <v>37.119999999999997</v>
      </c>
      <c r="I997" s="34">
        <f t="shared" si="30"/>
        <v>104.5</v>
      </c>
      <c r="K997" s="34">
        <f t="shared" si="31"/>
        <v>104.5</v>
      </c>
    </row>
    <row r="998" spans="2:11" x14ac:dyDescent="0.25">
      <c r="B998" s="34">
        <v>104.6</v>
      </c>
      <c r="C998" s="35">
        <f>ROUNDUP(('Calculation Sheet'!$D$9)^2*('Calculation Sheet'!$D$10*10^-6)/(2*10^-3*B998),2)</f>
        <v>8.33</v>
      </c>
      <c r="D99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98" s="34">
        <f>ROUNDUP(('Calculation Sheet'!$D$9*'Calculation Sheet'!$D$17*(0.5-('Calculation Sheet'!$D$18/'Calculation Sheet'!$D$9)+(0.5*(('Calculation Sheet'!$D$18^2)/('Calculation Sheet'!$D$9^2))))),2)</f>
        <v>1.84</v>
      </c>
      <c r="F998" s="34">
        <f>ROUNDUP(('Calculation Sheet'!$D$19*(LN('Calculation Sheet'!$D$9/'Calculation Sheet'!$D$20)-1+('Calculation Sheet'!$D$20/'Calculation Sheet'!$D$9))),2)</f>
        <v>3.53</v>
      </c>
      <c r="G998" s="36">
        <f>C998+IF(AND('Calculation Sheet'!$D$13="NO",OR('Calculation Sheet'!$D$14="Constant Resistance", 'Calculation Sheet'!$D$14="Constant Resistance + Current",'Calculation Sheet'!$D$14="Constant Resistance + Power", 'Calculation Sheet'!$D$14="Constant Resistance + Current + Power")),D998,0)+IF(AND('Calculation Sheet'!$D$13="NO",OR('Calculation Sheet'!$D$14="Constant Current", 'Calculation Sheet'!$D$14="Constant Resistance + Current",'Calculation Sheet'!$D$14="Constant Current + Power", 'Calculation Sheet'!$D$14="Constant Resistance + Current + Power")),E998,0)+IF(AND('Calculation Sheet'!$D$13="NO",OR('Calculation Sheet'!$D$14="Constant Power", 'Calculation Sheet'!$D$14="Constant Resistance + Power",'Calculation Sheet'!$D$14="Constant Current + Power", 'Calculation Sheet'!$D$14="Constant Resistance + Current + Power")),F998,0)</f>
        <v>8.33</v>
      </c>
      <c r="H998" s="34">
        <f>ROUND((12*'Calculation Sheet'!$D$24/(SQRT('SOA Verification'!B998*10^-3))),2)</f>
        <v>37.1</v>
      </c>
      <c r="I998" s="34">
        <f t="shared" si="30"/>
        <v>104.6</v>
      </c>
      <c r="K998" s="34">
        <f t="shared" si="31"/>
        <v>104.6</v>
      </c>
    </row>
    <row r="999" spans="2:11" x14ac:dyDescent="0.25">
      <c r="B999" s="34">
        <v>104.7</v>
      </c>
      <c r="C999" s="35">
        <f>ROUNDUP(('Calculation Sheet'!$D$9)^2*('Calculation Sheet'!$D$10*10^-6)/(2*10^-3*B999),2)</f>
        <v>8.33</v>
      </c>
      <c r="D99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999" s="34">
        <f>ROUNDUP(('Calculation Sheet'!$D$9*'Calculation Sheet'!$D$17*(0.5-('Calculation Sheet'!$D$18/'Calculation Sheet'!$D$9)+(0.5*(('Calculation Sheet'!$D$18^2)/('Calculation Sheet'!$D$9^2))))),2)</f>
        <v>1.84</v>
      </c>
      <c r="F999" s="34">
        <f>ROUNDUP(('Calculation Sheet'!$D$19*(LN('Calculation Sheet'!$D$9/'Calculation Sheet'!$D$20)-1+('Calculation Sheet'!$D$20/'Calculation Sheet'!$D$9))),2)</f>
        <v>3.53</v>
      </c>
      <c r="G999" s="36">
        <f>C999+IF(AND('Calculation Sheet'!$D$13="NO",OR('Calculation Sheet'!$D$14="Constant Resistance", 'Calculation Sheet'!$D$14="Constant Resistance + Current",'Calculation Sheet'!$D$14="Constant Resistance + Power", 'Calculation Sheet'!$D$14="Constant Resistance + Current + Power")),D999,0)+IF(AND('Calculation Sheet'!$D$13="NO",OR('Calculation Sheet'!$D$14="Constant Current", 'Calculation Sheet'!$D$14="Constant Resistance + Current",'Calculation Sheet'!$D$14="Constant Current + Power", 'Calculation Sheet'!$D$14="Constant Resistance + Current + Power")),E999,0)+IF(AND('Calculation Sheet'!$D$13="NO",OR('Calculation Sheet'!$D$14="Constant Power", 'Calculation Sheet'!$D$14="Constant Resistance + Power",'Calculation Sheet'!$D$14="Constant Current + Power", 'Calculation Sheet'!$D$14="Constant Resistance + Current + Power")),F999,0)</f>
        <v>8.33</v>
      </c>
      <c r="H999" s="34">
        <f>ROUND((12*'Calculation Sheet'!$D$24/(SQRT('SOA Verification'!B999*10^-3))),2)</f>
        <v>37.090000000000003</v>
      </c>
      <c r="I999" s="34">
        <f t="shared" si="30"/>
        <v>104.7</v>
      </c>
      <c r="K999" s="34">
        <f t="shared" si="31"/>
        <v>104.7</v>
      </c>
    </row>
    <row r="1000" spans="2:11" x14ac:dyDescent="0.25">
      <c r="B1000" s="34">
        <v>104.8</v>
      </c>
      <c r="C1000" s="35">
        <f>ROUNDUP(('Calculation Sheet'!$D$9)^2*('Calculation Sheet'!$D$10*10^-6)/(2*10^-3*B1000),2)</f>
        <v>8.32</v>
      </c>
      <c r="D100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00" s="34">
        <f>ROUNDUP(('Calculation Sheet'!$D$9*'Calculation Sheet'!$D$17*(0.5-('Calculation Sheet'!$D$18/'Calculation Sheet'!$D$9)+(0.5*(('Calculation Sheet'!$D$18^2)/('Calculation Sheet'!$D$9^2))))),2)</f>
        <v>1.84</v>
      </c>
      <c r="F1000" s="34">
        <f>ROUNDUP(('Calculation Sheet'!$D$19*(LN('Calculation Sheet'!$D$9/'Calculation Sheet'!$D$20)-1+('Calculation Sheet'!$D$20/'Calculation Sheet'!$D$9))),2)</f>
        <v>3.53</v>
      </c>
      <c r="G1000" s="36">
        <f>C1000+IF(AND('Calculation Sheet'!$D$13="NO",OR('Calculation Sheet'!$D$14="Constant Resistance", 'Calculation Sheet'!$D$14="Constant Resistance + Current",'Calculation Sheet'!$D$14="Constant Resistance + Power", 'Calculation Sheet'!$D$14="Constant Resistance + Current + Power")),D1000,0)+IF(AND('Calculation Sheet'!$D$13="NO",OR('Calculation Sheet'!$D$14="Constant Current", 'Calculation Sheet'!$D$14="Constant Resistance + Current",'Calculation Sheet'!$D$14="Constant Current + Power", 'Calculation Sheet'!$D$14="Constant Resistance + Current + Power")),E1000,0)+IF(AND('Calculation Sheet'!$D$13="NO",OR('Calculation Sheet'!$D$14="Constant Power", 'Calculation Sheet'!$D$14="Constant Resistance + Power",'Calculation Sheet'!$D$14="Constant Current + Power", 'Calculation Sheet'!$D$14="Constant Resistance + Current + Power")),F1000,0)</f>
        <v>8.32</v>
      </c>
      <c r="H1000" s="34">
        <f>ROUND((12*'Calculation Sheet'!$D$24/(SQRT('SOA Verification'!B1000*10^-3))),2)</f>
        <v>37.07</v>
      </c>
      <c r="I1000" s="34">
        <f t="shared" si="30"/>
        <v>104.8</v>
      </c>
      <c r="K1000" s="34">
        <f t="shared" si="31"/>
        <v>104.8</v>
      </c>
    </row>
    <row r="1001" spans="2:11" x14ac:dyDescent="0.25">
      <c r="B1001" s="34">
        <v>104.9</v>
      </c>
      <c r="C1001" s="35">
        <f>ROUNDUP(('Calculation Sheet'!$D$9)^2*('Calculation Sheet'!$D$10*10^-6)/(2*10^-3*B1001),2)</f>
        <v>8.31</v>
      </c>
      <c r="D100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01" s="34">
        <f>ROUNDUP(('Calculation Sheet'!$D$9*'Calculation Sheet'!$D$17*(0.5-('Calculation Sheet'!$D$18/'Calculation Sheet'!$D$9)+(0.5*(('Calculation Sheet'!$D$18^2)/('Calculation Sheet'!$D$9^2))))),2)</f>
        <v>1.84</v>
      </c>
      <c r="F1001" s="34">
        <f>ROUNDUP(('Calculation Sheet'!$D$19*(LN('Calculation Sheet'!$D$9/'Calculation Sheet'!$D$20)-1+('Calculation Sheet'!$D$20/'Calculation Sheet'!$D$9))),2)</f>
        <v>3.53</v>
      </c>
      <c r="G1001" s="36">
        <f>C1001+IF(AND('Calculation Sheet'!$D$13="NO",OR('Calculation Sheet'!$D$14="Constant Resistance", 'Calculation Sheet'!$D$14="Constant Resistance + Current",'Calculation Sheet'!$D$14="Constant Resistance + Power", 'Calculation Sheet'!$D$14="Constant Resistance + Current + Power")),D1001,0)+IF(AND('Calculation Sheet'!$D$13="NO",OR('Calculation Sheet'!$D$14="Constant Current", 'Calculation Sheet'!$D$14="Constant Resistance + Current",'Calculation Sheet'!$D$14="Constant Current + Power", 'Calculation Sheet'!$D$14="Constant Resistance + Current + Power")),E1001,0)+IF(AND('Calculation Sheet'!$D$13="NO",OR('Calculation Sheet'!$D$14="Constant Power", 'Calculation Sheet'!$D$14="Constant Resistance + Power",'Calculation Sheet'!$D$14="Constant Current + Power", 'Calculation Sheet'!$D$14="Constant Resistance + Current + Power")),F1001,0)</f>
        <v>8.31</v>
      </c>
      <c r="H1001" s="34">
        <f>ROUND((12*'Calculation Sheet'!$D$24/(SQRT('SOA Verification'!B1001*10^-3))),2)</f>
        <v>37.049999999999997</v>
      </c>
      <c r="I1001" s="34">
        <f t="shared" si="30"/>
        <v>104.9</v>
      </c>
      <c r="K1001" s="34">
        <f t="shared" si="31"/>
        <v>104.9</v>
      </c>
    </row>
    <row r="1002" spans="2:11" x14ac:dyDescent="0.25">
      <c r="B1002" s="34">
        <v>105</v>
      </c>
      <c r="C1002" s="35">
        <f>ROUNDUP(('Calculation Sheet'!$D$9)^2*('Calculation Sheet'!$D$10*10^-6)/(2*10^-3*B1002),2)</f>
        <v>8.2999999999999989</v>
      </c>
      <c r="D100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02" s="34">
        <f>ROUNDUP(('Calculation Sheet'!$D$9*'Calculation Sheet'!$D$17*(0.5-('Calculation Sheet'!$D$18/'Calculation Sheet'!$D$9)+(0.5*(('Calculation Sheet'!$D$18^2)/('Calculation Sheet'!$D$9^2))))),2)</f>
        <v>1.84</v>
      </c>
      <c r="F1002" s="34">
        <f>ROUNDUP(('Calculation Sheet'!$D$19*(LN('Calculation Sheet'!$D$9/'Calculation Sheet'!$D$20)-1+('Calculation Sheet'!$D$20/'Calculation Sheet'!$D$9))),2)</f>
        <v>3.53</v>
      </c>
      <c r="G1002" s="36">
        <f>C1002+IF(AND('Calculation Sheet'!$D$13="NO",OR('Calculation Sheet'!$D$14="Constant Resistance", 'Calculation Sheet'!$D$14="Constant Resistance + Current",'Calculation Sheet'!$D$14="Constant Resistance + Power", 'Calculation Sheet'!$D$14="Constant Resistance + Current + Power")),D1002,0)+IF(AND('Calculation Sheet'!$D$13="NO",OR('Calculation Sheet'!$D$14="Constant Current", 'Calculation Sheet'!$D$14="Constant Resistance + Current",'Calculation Sheet'!$D$14="Constant Current + Power", 'Calculation Sheet'!$D$14="Constant Resistance + Current + Power")),E1002,0)+IF(AND('Calculation Sheet'!$D$13="NO",OR('Calculation Sheet'!$D$14="Constant Power", 'Calculation Sheet'!$D$14="Constant Resistance + Power",'Calculation Sheet'!$D$14="Constant Current + Power", 'Calculation Sheet'!$D$14="Constant Resistance + Current + Power")),F1002,0)</f>
        <v>8.2999999999999989</v>
      </c>
      <c r="H1002" s="34">
        <f>ROUND((12*'Calculation Sheet'!$D$24/(SQRT('SOA Verification'!B1002*10^-3))),2)</f>
        <v>37.03</v>
      </c>
      <c r="I1002" s="34">
        <f t="shared" si="30"/>
        <v>105</v>
      </c>
      <c r="K1002" s="34">
        <f t="shared" si="31"/>
        <v>105</v>
      </c>
    </row>
    <row r="1003" spans="2:11" x14ac:dyDescent="0.25">
      <c r="B1003" s="34">
        <v>105.1</v>
      </c>
      <c r="C1003" s="35">
        <f>ROUNDUP(('Calculation Sheet'!$D$9)^2*('Calculation Sheet'!$D$10*10^-6)/(2*10^-3*B1003),2)</f>
        <v>8.2899999999999991</v>
      </c>
      <c r="D100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03" s="34">
        <f>ROUNDUP(('Calculation Sheet'!$D$9*'Calculation Sheet'!$D$17*(0.5-('Calculation Sheet'!$D$18/'Calculation Sheet'!$D$9)+(0.5*(('Calculation Sheet'!$D$18^2)/('Calculation Sheet'!$D$9^2))))),2)</f>
        <v>1.84</v>
      </c>
      <c r="F1003" s="34">
        <f>ROUNDUP(('Calculation Sheet'!$D$19*(LN('Calculation Sheet'!$D$9/'Calculation Sheet'!$D$20)-1+('Calculation Sheet'!$D$20/'Calculation Sheet'!$D$9))),2)</f>
        <v>3.53</v>
      </c>
      <c r="G1003" s="36">
        <f>C1003+IF(AND('Calculation Sheet'!$D$13="NO",OR('Calculation Sheet'!$D$14="Constant Resistance", 'Calculation Sheet'!$D$14="Constant Resistance + Current",'Calculation Sheet'!$D$14="Constant Resistance + Power", 'Calculation Sheet'!$D$14="Constant Resistance + Current + Power")),D1003,0)+IF(AND('Calculation Sheet'!$D$13="NO",OR('Calculation Sheet'!$D$14="Constant Current", 'Calculation Sheet'!$D$14="Constant Resistance + Current",'Calculation Sheet'!$D$14="Constant Current + Power", 'Calculation Sheet'!$D$14="Constant Resistance + Current + Power")),E1003,0)+IF(AND('Calculation Sheet'!$D$13="NO",OR('Calculation Sheet'!$D$14="Constant Power", 'Calculation Sheet'!$D$14="Constant Resistance + Power",'Calculation Sheet'!$D$14="Constant Current + Power", 'Calculation Sheet'!$D$14="Constant Resistance + Current + Power")),F1003,0)</f>
        <v>8.2899999999999991</v>
      </c>
      <c r="H1003" s="34">
        <f>ROUND((12*'Calculation Sheet'!$D$24/(SQRT('SOA Verification'!B1003*10^-3))),2)</f>
        <v>37.020000000000003</v>
      </c>
      <c r="I1003" s="34">
        <f t="shared" si="30"/>
        <v>105.1</v>
      </c>
      <c r="K1003" s="34">
        <f t="shared" si="31"/>
        <v>105.1</v>
      </c>
    </row>
    <row r="1004" spans="2:11" x14ac:dyDescent="0.25">
      <c r="B1004" s="34">
        <v>105.2</v>
      </c>
      <c r="C1004" s="35">
        <f>ROUNDUP(('Calculation Sheet'!$D$9)^2*('Calculation Sheet'!$D$10*10^-6)/(2*10^-3*B1004),2)</f>
        <v>8.2899999999999991</v>
      </c>
      <c r="D100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04" s="34">
        <f>ROUNDUP(('Calculation Sheet'!$D$9*'Calculation Sheet'!$D$17*(0.5-('Calculation Sheet'!$D$18/'Calculation Sheet'!$D$9)+(0.5*(('Calculation Sheet'!$D$18^2)/('Calculation Sheet'!$D$9^2))))),2)</f>
        <v>1.84</v>
      </c>
      <c r="F1004" s="34">
        <f>ROUNDUP(('Calculation Sheet'!$D$19*(LN('Calculation Sheet'!$D$9/'Calculation Sheet'!$D$20)-1+('Calculation Sheet'!$D$20/'Calculation Sheet'!$D$9))),2)</f>
        <v>3.53</v>
      </c>
      <c r="G1004" s="36">
        <f>C1004+IF(AND('Calculation Sheet'!$D$13="NO",OR('Calculation Sheet'!$D$14="Constant Resistance", 'Calculation Sheet'!$D$14="Constant Resistance + Current",'Calculation Sheet'!$D$14="Constant Resistance + Power", 'Calculation Sheet'!$D$14="Constant Resistance + Current + Power")),D1004,0)+IF(AND('Calculation Sheet'!$D$13="NO",OR('Calculation Sheet'!$D$14="Constant Current", 'Calculation Sheet'!$D$14="Constant Resistance + Current",'Calculation Sheet'!$D$14="Constant Current + Power", 'Calculation Sheet'!$D$14="Constant Resistance + Current + Power")),E1004,0)+IF(AND('Calculation Sheet'!$D$13="NO",OR('Calculation Sheet'!$D$14="Constant Power", 'Calculation Sheet'!$D$14="Constant Resistance + Power",'Calculation Sheet'!$D$14="Constant Current + Power", 'Calculation Sheet'!$D$14="Constant Resistance + Current + Power")),F1004,0)</f>
        <v>8.2899999999999991</v>
      </c>
      <c r="H1004" s="34">
        <f>ROUND((12*'Calculation Sheet'!$D$24/(SQRT('SOA Verification'!B1004*10^-3))),2)</f>
        <v>37</v>
      </c>
      <c r="I1004" s="34">
        <f t="shared" si="30"/>
        <v>105.2</v>
      </c>
      <c r="K1004" s="34">
        <f t="shared" si="31"/>
        <v>105.2</v>
      </c>
    </row>
    <row r="1005" spans="2:11" x14ac:dyDescent="0.25">
      <c r="B1005" s="34">
        <v>105.3</v>
      </c>
      <c r="C1005" s="35">
        <f>ROUNDUP(('Calculation Sheet'!$D$9)^2*('Calculation Sheet'!$D$10*10^-6)/(2*10^-3*B1005),2)</f>
        <v>8.2799999999999994</v>
      </c>
      <c r="D100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05" s="34">
        <f>ROUNDUP(('Calculation Sheet'!$D$9*'Calculation Sheet'!$D$17*(0.5-('Calculation Sheet'!$D$18/'Calculation Sheet'!$D$9)+(0.5*(('Calculation Sheet'!$D$18^2)/('Calculation Sheet'!$D$9^2))))),2)</f>
        <v>1.84</v>
      </c>
      <c r="F1005" s="34">
        <f>ROUNDUP(('Calculation Sheet'!$D$19*(LN('Calculation Sheet'!$D$9/'Calculation Sheet'!$D$20)-1+('Calculation Sheet'!$D$20/'Calculation Sheet'!$D$9))),2)</f>
        <v>3.53</v>
      </c>
      <c r="G1005" s="36">
        <f>C1005+IF(AND('Calculation Sheet'!$D$13="NO",OR('Calculation Sheet'!$D$14="Constant Resistance", 'Calculation Sheet'!$D$14="Constant Resistance + Current",'Calculation Sheet'!$D$14="Constant Resistance + Power", 'Calculation Sheet'!$D$14="Constant Resistance + Current + Power")),D1005,0)+IF(AND('Calculation Sheet'!$D$13="NO",OR('Calculation Sheet'!$D$14="Constant Current", 'Calculation Sheet'!$D$14="Constant Resistance + Current",'Calculation Sheet'!$D$14="Constant Current + Power", 'Calculation Sheet'!$D$14="Constant Resistance + Current + Power")),E1005,0)+IF(AND('Calculation Sheet'!$D$13="NO",OR('Calculation Sheet'!$D$14="Constant Power", 'Calculation Sheet'!$D$14="Constant Resistance + Power",'Calculation Sheet'!$D$14="Constant Current + Power", 'Calculation Sheet'!$D$14="Constant Resistance + Current + Power")),F1005,0)</f>
        <v>8.2799999999999994</v>
      </c>
      <c r="H1005" s="34">
        <f>ROUND((12*'Calculation Sheet'!$D$24/(SQRT('SOA Verification'!B1005*10^-3))),2)</f>
        <v>36.979999999999997</v>
      </c>
      <c r="I1005" s="34">
        <f t="shared" si="30"/>
        <v>105.3</v>
      </c>
      <c r="K1005" s="34">
        <f t="shared" si="31"/>
        <v>105.3</v>
      </c>
    </row>
    <row r="1006" spans="2:11" x14ac:dyDescent="0.25">
      <c r="B1006" s="34">
        <v>105.4</v>
      </c>
      <c r="C1006" s="35">
        <f>ROUNDUP(('Calculation Sheet'!$D$9)^2*('Calculation Sheet'!$D$10*10^-6)/(2*10^-3*B1006),2)</f>
        <v>8.27</v>
      </c>
      <c r="D100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06" s="34">
        <f>ROUNDUP(('Calculation Sheet'!$D$9*'Calculation Sheet'!$D$17*(0.5-('Calculation Sheet'!$D$18/'Calculation Sheet'!$D$9)+(0.5*(('Calculation Sheet'!$D$18^2)/('Calculation Sheet'!$D$9^2))))),2)</f>
        <v>1.84</v>
      </c>
      <c r="F1006" s="34">
        <f>ROUNDUP(('Calculation Sheet'!$D$19*(LN('Calculation Sheet'!$D$9/'Calculation Sheet'!$D$20)-1+('Calculation Sheet'!$D$20/'Calculation Sheet'!$D$9))),2)</f>
        <v>3.53</v>
      </c>
      <c r="G1006" s="36">
        <f>C1006+IF(AND('Calculation Sheet'!$D$13="NO",OR('Calculation Sheet'!$D$14="Constant Resistance", 'Calculation Sheet'!$D$14="Constant Resistance + Current",'Calculation Sheet'!$D$14="Constant Resistance + Power", 'Calculation Sheet'!$D$14="Constant Resistance + Current + Power")),D1006,0)+IF(AND('Calculation Sheet'!$D$13="NO",OR('Calculation Sheet'!$D$14="Constant Current", 'Calculation Sheet'!$D$14="Constant Resistance + Current",'Calculation Sheet'!$D$14="Constant Current + Power", 'Calculation Sheet'!$D$14="Constant Resistance + Current + Power")),E1006,0)+IF(AND('Calculation Sheet'!$D$13="NO",OR('Calculation Sheet'!$D$14="Constant Power", 'Calculation Sheet'!$D$14="Constant Resistance + Power",'Calculation Sheet'!$D$14="Constant Current + Power", 'Calculation Sheet'!$D$14="Constant Resistance + Current + Power")),F1006,0)</f>
        <v>8.27</v>
      </c>
      <c r="H1006" s="34">
        <f>ROUND((12*'Calculation Sheet'!$D$24/(SQRT('SOA Verification'!B1006*10^-3))),2)</f>
        <v>36.96</v>
      </c>
      <c r="I1006" s="34">
        <f t="shared" si="30"/>
        <v>105.4</v>
      </c>
      <c r="K1006" s="34">
        <f t="shared" si="31"/>
        <v>105.4</v>
      </c>
    </row>
    <row r="1007" spans="2:11" x14ac:dyDescent="0.25">
      <c r="B1007" s="34">
        <v>105.5</v>
      </c>
      <c r="C1007" s="35">
        <f>ROUNDUP(('Calculation Sheet'!$D$9)^2*('Calculation Sheet'!$D$10*10^-6)/(2*10^-3*B1007),2)</f>
        <v>8.26</v>
      </c>
      <c r="D100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07" s="34">
        <f>ROUNDUP(('Calculation Sheet'!$D$9*'Calculation Sheet'!$D$17*(0.5-('Calculation Sheet'!$D$18/'Calculation Sheet'!$D$9)+(0.5*(('Calculation Sheet'!$D$18^2)/('Calculation Sheet'!$D$9^2))))),2)</f>
        <v>1.84</v>
      </c>
      <c r="F1007" s="34">
        <f>ROUNDUP(('Calculation Sheet'!$D$19*(LN('Calculation Sheet'!$D$9/'Calculation Sheet'!$D$20)-1+('Calculation Sheet'!$D$20/'Calculation Sheet'!$D$9))),2)</f>
        <v>3.53</v>
      </c>
      <c r="G1007" s="36">
        <f>C1007+IF(AND('Calculation Sheet'!$D$13="NO",OR('Calculation Sheet'!$D$14="Constant Resistance", 'Calculation Sheet'!$D$14="Constant Resistance + Current",'Calculation Sheet'!$D$14="Constant Resistance + Power", 'Calculation Sheet'!$D$14="Constant Resistance + Current + Power")),D1007,0)+IF(AND('Calculation Sheet'!$D$13="NO",OR('Calculation Sheet'!$D$14="Constant Current", 'Calculation Sheet'!$D$14="Constant Resistance + Current",'Calculation Sheet'!$D$14="Constant Current + Power", 'Calculation Sheet'!$D$14="Constant Resistance + Current + Power")),E1007,0)+IF(AND('Calculation Sheet'!$D$13="NO",OR('Calculation Sheet'!$D$14="Constant Power", 'Calculation Sheet'!$D$14="Constant Resistance + Power",'Calculation Sheet'!$D$14="Constant Current + Power", 'Calculation Sheet'!$D$14="Constant Resistance + Current + Power")),F1007,0)</f>
        <v>8.26</v>
      </c>
      <c r="H1007" s="34">
        <f>ROUND((12*'Calculation Sheet'!$D$24/(SQRT('SOA Verification'!B1007*10^-3))),2)</f>
        <v>36.94</v>
      </c>
      <c r="I1007" s="34">
        <f t="shared" si="30"/>
        <v>105.5</v>
      </c>
      <c r="K1007" s="34">
        <f t="shared" si="31"/>
        <v>105.5</v>
      </c>
    </row>
    <row r="1008" spans="2:11" x14ac:dyDescent="0.25">
      <c r="B1008" s="34">
        <v>105.6</v>
      </c>
      <c r="C1008" s="35">
        <f>ROUNDUP(('Calculation Sheet'!$D$9)^2*('Calculation Sheet'!$D$10*10^-6)/(2*10^-3*B1008),2)</f>
        <v>8.25</v>
      </c>
      <c r="D100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08" s="34">
        <f>ROUNDUP(('Calculation Sheet'!$D$9*'Calculation Sheet'!$D$17*(0.5-('Calculation Sheet'!$D$18/'Calculation Sheet'!$D$9)+(0.5*(('Calculation Sheet'!$D$18^2)/('Calculation Sheet'!$D$9^2))))),2)</f>
        <v>1.84</v>
      </c>
      <c r="F1008" s="34">
        <f>ROUNDUP(('Calculation Sheet'!$D$19*(LN('Calculation Sheet'!$D$9/'Calculation Sheet'!$D$20)-1+('Calculation Sheet'!$D$20/'Calculation Sheet'!$D$9))),2)</f>
        <v>3.53</v>
      </c>
      <c r="G1008" s="36">
        <f>C1008+IF(AND('Calculation Sheet'!$D$13="NO",OR('Calculation Sheet'!$D$14="Constant Resistance", 'Calculation Sheet'!$D$14="Constant Resistance + Current",'Calculation Sheet'!$D$14="Constant Resistance + Power", 'Calculation Sheet'!$D$14="Constant Resistance + Current + Power")),D1008,0)+IF(AND('Calculation Sheet'!$D$13="NO",OR('Calculation Sheet'!$D$14="Constant Current", 'Calculation Sheet'!$D$14="Constant Resistance + Current",'Calculation Sheet'!$D$14="Constant Current + Power", 'Calculation Sheet'!$D$14="Constant Resistance + Current + Power")),E1008,0)+IF(AND('Calculation Sheet'!$D$13="NO",OR('Calculation Sheet'!$D$14="Constant Power", 'Calculation Sheet'!$D$14="Constant Resistance + Power",'Calculation Sheet'!$D$14="Constant Current + Power", 'Calculation Sheet'!$D$14="Constant Resistance + Current + Power")),F1008,0)</f>
        <v>8.25</v>
      </c>
      <c r="H1008" s="34">
        <f>ROUND((12*'Calculation Sheet'!$D$24/(SQRT('SOA Verification'!B1008*10^-3))),2)</f>
        <v>36.93</v>
      </c>
      <c r="I1008" s="34">
        <f t="shared" si="30"/>
        <v>105.6</v>
      </c>
      <c r="K1008" s="34">
        <f t="shared" si="31"/>
        <v>105.6</v>
      </c>
    </row>
    <row r="1009" spans="2:11" x14ac:dyDescent="0.25">
      <c r="B1009" s="34">
        <v>105.7</v>
      </c>
      <c r="C1009" s="35">
        <f>ROUNDUP(('Calculation Sheet'!$D$9)^2*('Calculation Sheet'!$D$10*10^-6)/(2*10^-3*B1009),2)</f>
        <v>8.25</v>
      </c>
      <c r="D100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09" s="34">
        <f>ROUNDUP(('Calculation Sheet'!$D$9*'Calculation Sheet'!$D$17*(0.5-('Calculation Sheet'!$D$18/'Calculation Sheet'!$D$9)+(0.5*(('Calculation Sheet'!$D$18^2)/('Calculation Sheet'!$D$9^2))))),2)</f>
        <v>1.84</v>
      </c>
      <c r="F1009" s="34">
        <f>ROUNDUP(('Calculation Sheet'!$D$19*(LN('Calculation Sheet'!$D$9/'Calculation Sheet'!$D$20)-1+('Calculation Sheet'!$D$20/'Calculation Sheet'!$D$9))),2)</f>
        <v>3.53</v>
      </c>
      <c r="G1009" s="36">
        <f>C1009+IF(AND('Calculation Sheet'!$D$13="NO",OR('Calculation Sheet'!$D$14="Constant Resistance", 'Calculation Sheet'!$D$14="Constant Resistance + Current",'Calculation Sheet'!$D$14="Constant Resistance + Power", 'Calculation Sheet'!$D$14="Constant Resistance + Current + Power")),D1009,0)+IF(AND('Calculation Sheet'!$D$13="NO",OR('Calculation Sheet'!$D$14="Constant Current", 'Calculation Sheet'!$D$14="Constant Resistance + Current",'Calculation Sheet'!$D$14="Constant Current + Power", 'Calculation Sheet'!$D$14="Constant Resistance + Current + Power")),E1009,0)+IF(AND('Calculation Sheet'!$D$13="NO",OR('Calculation Sheet'!$D$14="Constant Power", 'Calculation Sheet'!$D$14="Constant Resistance + Power",'Calculation Sheet'!$D$14="Constant Current + Power", 'Calculation Sheet'!$D$14="Constant Resistance + Current + Power")),F1009,0)</f>
        <v>8.25</v>
      </c>
      <c r="H1009" s="34">
        <f>ROUND((12*'Calculation Sheet'!$D$24/(SQRT('SOA Verification'!B1009*10^-3))),2)</f>
        <v>36.909999999999997</v>
      </c>
      <c r="I1009" s="34">
        <f t="shared" si="30"/>
        <v>105.7</v>
      </c>
      <c r="K1009" s="34">
        <f t="shared" si="31"/>
        <v>105.7</v>
      </c>
    </row>
    <row r="1010" spans="2:11" x14ac:dyDescent="0.25">
      <c r="B1010" s="34">
        <v>105.8</v>
      </c>
      <c r="C1010" s="35">
        <f>ROUNDUP(('Calculation Sheet'!$D$9)^2*('Calculation Sheet'!$D$10*10^-6)/(2*10^-3*B1010),2)</f>
        <v>8.24</v>
      </c>
      <c r="D101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10" s="34">
        <f>ROUNDUP(('Calculation Sheet'!$D$9*'Calculation Sheet'!$D$17*(0.5-('Calculation Sheet'!$D$18/'Calculation Sheet'!$D$9)+(0.5*(('Calculation Sheet'!$D$18^2)/('Calculation Sheet'!$D$9^2))))),2)</f>
        <v>1.84</v>
      </c>
      <c r="F1010" s="34">
        <f>ROUNDUP(('Calculation Sheet'!$D$19*(LN('Calculation Sheet'!$D$9/'Calculation Sheet'!$D$20)-1+('Calculation Sheet'!$D$20/'Calculation Sheet'!$D$9))),2)</f>
        <v>3.53</v>
      </c>
      <c r="G1010" s="36">
        <f>C1010+IF(AND('Calculation Sheet'!$D$13="NO",OR('Calculation Sheet'!$D$14="Constant Resistance", 'Calculation Sheet'!$D$14="Constant Resistance + Current",'Calculation Sheet'!$D$14="Constant Resistance + Power", 'Calculation Sheet'!$D$14="Constant Resistance + Current + Power")),D1010,0)+IF(AND('Calculation Sheet'!$D$13="NO",OR('Calculation Sheet'!$D$14="Constant Current", 'Calculation Sheet'!$D$14="Constant Resistance + Current",'Calculation Sheet'!$D$14="Constant Current + Power", 'Calculation Sheet'!$D$14="Constant Resistance + Current + Power")),E1010,0)+IF(AND('Calculation Sheet'!$D$13="NO",OR('Calculation Sheet'!$D$14="Constant Power", 'Calculation Sheet'!$D$14="Constant Resistance + Power",'Calculation Sheet'!$D$14="Constant Current + Power", 'Calculation Sheet'!$D$14="Constant Resistance + Current + Power")),F1010,0)</f>
        <v>8.24</v>
      </c>
      <c r="H1010" s="34">
        <f>ROUND((12*'Calculation Sheet'!$D$24/(SQRT('SOA Verification'!B1010*10^-3))),2)</f>
        <v>36.89</v>
      </c>
      <c r="I1010" s="34">
        <f t="shared" si="30"/>
        <v>105.8</v>
      </c>
      <c r="K1010" s="34">
        <f t="shared" si="31"/>
        <v>105.8</v>
      </c>
    </row>
    <row r="1011" spans="2:11" x14ac:dyDescent="0.25">
      <c r="B1011" s="34">
        <v>105.9</v>
      </c>
      <c r="C1011" s="35">
        <f>ROUNDUP(('Calculation Sheet'!$D$9)^2*('Calculation Sheet'!$D$10*10^-6)/(2*10^-3*B1011),2)</f>
        <v>8.23</v>
      </c>
      <c r="D101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11" s="34">
        <f>ROUNDUP(('Calculation Sheet'!$D$9*'Calculation Sheet'!$D$17*(0.5-('Calculation Sheet'!$D$18/'Calculation Sheet'!$D$9)+(0.5*(('Calculation Sheet'!$D$18^2)/('Calculation Sheet'!$D$9^2))))),2)</f>
        <v>1.84</v>
      </c>
      <c r="F1011" s="34">
        <f>ROUNDUP(('Calculation Sheet'!$D$19*(LN('Calculation Sheet'!$D$9/'Calculation Sheet'!$D$20)-1+('Calculation Sheet'!$D$20/'Calculation Sheet'!$D$9))),2)</f>
        <v>3.53</v>
      </c>
      <c r="G1011" s="36">
        <f>C1011+IF(AND('Calculation Sheet'!$D$13="NO",OR('Calculation Sheet'!$D$14="Constant Resistance", 'Calculation Sheet'!$D$14="Constant Resistance + Current",'Calculation Sheet'!$D$14="Constant Resistance + Power", 'Calculation Sheet'!$D$14="Constant Resistance + Current + Power")),D1011,0)+IF(AND('Calculation Sheet'!$D$13="NO",OR('Calculation Sheet'!$D$14="Constant Current", 'Calculation Sheet'!$D$14="Constant Resistance + Current",'Calculation Sheet'!$D$14="Constant Current + Power", 'Calculation Sheet'!$D$14="Constant Resistance + Current + Power")),E1011,0)+IF(AND('Calculation Sheet'!$D$13="NO",OR('Calculation Sheet'!$D$14="Constant Power", 'Calculation Sheet'!$D$14="Constant Resistance + Power",'Calculation Sheet'!$D$14="Constant Current + Power", 'Calculation Sheet'!$D$14="Constant Resistance + Current + Power")),F1011,0)</f>
        <v>8.23</v>
      </c>
      <c r="H1011" s="34">
        <f>ROUND((12*'Calculation Sheet'!$D$24/(SQRT('SOA Verification'!B1011*10^-3))),2)</f>
        <v>36.880000000000003</v>
      </c>
      <c r="I1011" s="34">
        <f t="shared" si="30"/>
        <v>105.9</v>
      </c>
      <c r="K1011" s="34">
        <f t="shared" si="31"/>
        <v>105.9</v>
      </c>
    </row>
    <row r="1012" spans="2:11" x14ac:dyDescent="0.25">
      <c r="B1012" s="34">
        <v>106</v>
      </c>
      <c r="C1012" s="35">
        <f>ROUNDUP(('Calculation Sheet'!$D$9)^2*('Calculation Sheet'!$D$10*10^-6)/(2*10^-3*B1012),2)</f>
        <v>8.2200000000000006</v>
      </c>
      <c r="D101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12" s="34">
        <f>ROUNDUP(('Calculation Sheet'!$D$9*'Calculation Sheet'!$D$17*(0.5-('Calculation Sheet'!$D$18/'Calculation Sheet'!$D$9)+(0.5*(('Calculation Sheet'!$D$18^2)/('Calculation Sheet'!$D$9^2))))),2)</f>
        <v>1.84</v>
      </c>
      <c r="F1012" s="34">
        <f>ROUNDUP(('Calculation Sheet'!$D$19*(LN('Calculation Sheet'!$D$9/'Calculation Sheet'!$D$20)-1+('Calculation Sheet'!$D$20/'Calculation Sheet'!$D$9))),2)</f>
        <v>3.53</v>
      </c>
      <c r="G1012" s="36">
        <f>C1012+IF(AND('Calculation Sheet'!$D$13="NO",OR('Calculation Sheet'!$D$14="Constant Resistance", 'Calculation Sheet'!$D$14="Constant Resistance + Current",'Calculation Sheet'!$D$14="Constant Resistance + Power", 'Calculation Sheet'!$D$14="Constant Resistance + Current + Power")),D1012,0)+IF(AND('Calculation Sheet'!$D$13="NO",OR('Calculation Sheet'!$D$14="Constant Current", 'Calculation Sheet'!$D$14="Constant Resistance + Current",'Calculation Sheet'!$D$14="Constant Current + Power", 'Calculation Sheet'!$D$14="Constant Resistance + Current + Power")),E1012,0)+IF(AND('Calculation Sheet'!$D$13="NO",OR('Calculation Sheet'!$D$14="Constant Power", 'Calculation Sheet'!$D$14="Constant Resistance + Power",'Calculation Sheet'!$D$14="Constant Current + Power", 'Calculation Sheet'!$D$14="Constant Resistance + Current + Power")),F1012,0)</f>
        <v>8.2200000000000006</v>
      </c>
      <c r="H1012" s="34">
        <f>ROUND((12*'Calculation Sheet'!$D$24/(SQRT('SOA Verification'!B1012*10^-3))),2)</f>
        <v>36.86</v>
      </c>
      <c r="I1012" s="34">
        <f t="shared" si="30"/>
        <v>106</v>
      </c>
      <c r="K1012" s="34">
        <f t="shared" si="31"/>
        <v>106</v>
      </c>
    </row>
    <row r="1013" spans="2:11" x14ac:dyDescent="0.25">
      <c r="B1013" s="34">
        <v>106.1</v>
      </c>
      <c r="C1013" s="35">
        <f>ROUNDUP(('Calculation Sheet'!$D$9)^2*('Calculation Sheet'!$D$10*10^-6)/(2*10^-3*B1013),2)</f>
        <v>8.2200000000000006</v>
      </c>
      <c r="D101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13" s="34">
        <f>ROUNDUP(('Calculation Sheet'!$D$9*'Calculation Sheet'!$D$17*(0.5-('Calculation Sheet'!$D$18/'Calculation Sheet'!$D$9)+(0.5*(('Calculation Sheet'!$D$18^2)/('Calculation Sheet'!$D$9^2))))),2)</f>
        <v>1.84</v>
      </c>
      <c r="F1013" s="34">
        <f>ROUNDUP(('Calculation Sheet'!$D$19*(LN('Calculation Sheet'!$D$9/'Calculation Sheet'!$D$20)-1+('Calculation Sheet'!$D$20/'Calculation Sheet'!$D$9))),2)</f>
        <v>3.53</v>
      </c>
      <c r="G1013" s="36">
        <f>C1013+IF(AND('Calculation Sheet'!$D$13="NO",OR('Calculation Sheet'!$D$14="Constant Resistance", 'Calculation Sheet'!$D$14="Constant Resistance + Current",'Calculation Sheet'!$D$14="Constant Resistance + Power", 'Calculation Sheet'!$D$14="Constant Resistance + Current + Power")),D1013,0)+IF(AND('Calculation Sheet'!$D$13="NO",OR('Calculation Sheet'!$D$14="Constant Current", 'Calculation Sheet'!$D$14="Constant Resistance + Current",'Calculation Sheet'!$D$14="Constant Current + Power", 'Calculation Sheet'!$D$14="Constant Resistance + Current + Power")),E1013,0)+IF(AND('Calculation Sheet'!$D$13="NO",OR('Calculation Sheet'!$D$14="Constant Power", 'Calculation Sheet'!$D$14="Constant Resistance + Power",'Calculation Sheet'!$D$14="Constant Current + Power", 'Calculation Sheet'!$D$14="Constant Resistance + Current + Power")),F1013,0)</f>
        <v>8.2200000000000006</v>
      </c>
      <c r="H1013" s="34">
        <f>ROUND((12*'Calculation Sheet'!$D$24/(SQRT('SOA Verification'!B1013*10^-3))),2)</f>
        <v>36.840000000000003</v>
      </c>
      <c r="I1013" s="34">
        <f t="shared" si="30"/>
        <v>106.1</v>
      </c>
      <c r="K1013" s="34">
        <f t="shared" si="31"/>
        <v>106.1</v>
      </c>
    </row>
    <row r="1014" spans="2:11" x14ac:dyDescent="0.25">
      <c r="B1014" s="34">
        <v>106.2</v>
      </c>
      <c r="C1014" s="35">
        <f>ROUNDUP(('Calculation Sheet'!$D$9)^2*('Calculation Sheet'!$D$10*10^-6)/(2*10^-3*B1014),2)</f>
        <v>8.2099999999999991</v>
      </c>
      <c r="D101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14" s="34">
        <f>ROUNDUP(('Calculation Sheet'!$D$9*'Calculation Sheet'!$D$17*(0.5-('Calculation Sheet'!$D$18/'Calculation Sheet'!$D$9)+(0.5*(('Calculation Sheet'!$D$18^2)/('Calculation Sheet'!$D$9^2))))),2)</f>
        <v>1.84</v>
      </c>
      <c r="F1014" s="34">
        <f>ROUNDUP(('Calculation Sheet'!$D$19*(LN('Calculation Sheet'!$D$9/'Calculation Sheet'!$D$20)-1+('Calculation Sheet'!$D$20/'Calculation Sheet'!$D$9))),2)</f>
        <v>3.53</v>
      </c>
      <c r="G1014" s="36">
        <f>C1014+IF(AND('Calculation Sheet'!$D$13="NO",OR('Calculation Sheet'!$D$14="Constant Resistance", 'Calculation Sheet'!$D$14="Constant Resistance + Current",'Calculation Sheet'!$D$14="Constant Resistance + Power", 'Calculation Sheet'!$D$14="Constant Resistance + Current + Power")),D1014,0)+IF(AND('Calculation Sheet'!$D$13="NO",OR('Calculation Sheet'!$D$14="Constant Current", 'Calculation Sheet'!$D$14="Constant Resistance + Current",'Calculation Sheet'!$D$14="Constant Current + Power", 'Calculation Sheet'!$D$14="Constant Resistance + Current + Power")),E1014,0)+IF(AND('Calculation Sheet'!$D$13="NO",OR('Calculation Sheet'!$D$14="Constant Power", 'Calculation Sheet'!$D$14="Constant Resistance + Power",'Calculation Sheet'!$D$14="Constant Current + Power", 'Calculation Sheet'!$D$14="Constant Resistance + Current + Power")),F1014,0)</f>
        <v>8.2099999999999991</v>
      </c>
      <c r="H1014" s="34">
        <f>ROUND((12*'Calculation Sheet'!$D$24/(SQRT('SOA Verification'!B1014*10^-3))),2)</f>
        <v>36.82</v>
      </c>
      <c r="I1014" s="34">
        <f t="shared" si="30"/>
        <v>106.2</v>
      </c>
      <c r="K1014" s="34">
        <f t="shared" si="31"/>
        <v>106.2</v>
      </c>
    </row>
    <row r="1015" spans="2:11" x14ac:dyDescent="0.25">
      <c r="B1015" s="34">
        <v>106.3</v>
      </c>
      <c r="C1015" s="35">
        <f>ROUNDUP(('Calculation Sheet'!$D$9)^2*('Calculation Sheet'!$D$10*10^-6)/(2*10^-3*B1015),2)</f>
        <v>8.1999999999999993</v>
      </c>
      <c r="D101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15" s="34">
        <f>ROUNDUP(('Calculation Sheet'!$D$9*'Calculation Sheet'!$D$17*(0.5-('Calculation Sheet'!$D$18/'Calculation Sheet'!$D$9)+(0.5*(('Calculation Sheet'!$D$18^2)/('Calculation Sheet'!$D$9^2))))),2)</f>
        <v>1.84</v>
      </c>
      <c r="F1015" s="34">
        <f>ROUNDUP(('Calculation Sheet'!$D$19*(LN('Calculation Sheet'!$D$9/'Calculation Sheet'!$D$20)-1+('Calculation Sheet'!$D$20/'Calculation Sheet'!$D$9))),2)</f>
        <v>3.53</v>
      </c>
      <c r="G1015" s="36">
        <f>C1015+IF(AND('Calculation Sheet'!$D$13="NO",OR('Calculation Sheet'!$D$14="Constant Resistance", 'Calculation Sheet'!$D$14="Constant Resistance + Current",'Calculation Sheet'!$D$14="Constant Resistance + Power", 'Calculation Sheet'!$D$14="Constant Resistance + Current + Power")),D1015,0)+IF(AND('Calculation Sheet'!$D$13="NO",OR('Calculation Sheet'!$D$14="Constant Current", 'Calculation Sheet'!$D$14="Constant Resistance + Current",'Calculation Sheet'!$D$14="Constant Current + Power", 'Calculation Sheet'!$D$14="Constant Resistance + Current + Power")),E1015,0)+IF(AND('Calculation Sheet'!$D$13="NO",OR('Calculation Sheet'!$D$14="Constant Power", 'Calculation Sheet'!$D$14="Constant Resistance + Power",'Calculation Sheet'!$D$14="Constant Current + Power", 'Calculation Sheet'!$D$14="Constant Resistance + Current + Power")),F1015,0)</f>
        <v>8.1999999999999993</v>
      </c>
      <c r="H1015" s="34">
        <f>ROUND((12*'Calculation Sheet'!$D$24/(SQRT('SOA Verification'!B1015*10^-3))),2)</f>
        <v>36.81</v>
      </c>
      <c r="I1015" s="34">
        <f t="shared" si="30"/>
        <v>106.3</v>
      </c>
      <c r="K1015" s="34">
        <f t="shared" si="31"/>
        <v>106.3</v>
      </c>
    </row>
    <row r="1016" spans="2:11" x14ac:dyDescent="0.25">
      <c r="B1016" s="34">
        <v>106.4</v>
      </c>
      <c r="C1016" s="35">
        <f>ROUNDUP(('Calculation Sheet'!$D$9)^2*('Calculation Sheet'!$D$10*10^-6)/(2*10^-3*B1016),2)</f>
        <v>8.19</v>
      </c>
      <c r="D101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16" s="34">
        <f>ROUNDUP(('Calculation Sheet'!$D$9*'Calculation Sheet'!$D$17*(0.5-('Calculation Sheet'!$D$18/'Calculation Sheet'!$D$9)+(0.5*(('Calculation Sheet'!$D$18^2)/('Calculation Sheet'!$D$9^2))))),2)</f>
        <v>1.84</v>
      </c>
      <c r="F1016" s="34">
        <f>ROUNDUP(('Calculation Sheet'!$D$19*(LN('Calculation Sheet'!$D$9/'Calculation Sheet'!$D$20)-1+('Calculation Sheet'!$D$20/'Calculation Sheet'!$D$9))),2)</f>
        <v>3.53</v>
      </c>
      <c r="G1016" s="36">
        <f>C1016+IF(AND('Calculation Sheet'!$D$13="NO",OR('Calculation Sheet'!$D$14="Constant Resistance", 'Calculation Sheet'!$D$14="Constant Resistance + Current",'Calculation Sheet'!$D$14="Constant Resistance + Power", 'Calculation Sheet'!$D$14="Constant Resistance + Current + Power")),D1016,0)+IF(AND('Calculation Sheet'!$D$13="NO",OR('Calculation Sheet'!$D$14="Constant Current", 'Calculation Sheet'!$D$14="Constant Resistance + Current",'Calculation Sheet'!$D$14="Constant Current + Power", 'Calculation Sheet'!$D$14="Constant Resistance + Current + Power")),E1016,0)+IF(AND('Calculation Sheet'!$D$13="NO",OR('Calculation Sheet'!$D$14="Constant Power", 'Calculation Sheet'!$D$14="Constant Resistance + Power",'Calculation Sheet'!$D$14="Constant Current + Power", 'Calculation Sheet'!$D$14="Constant Resistance + Current + Power")),F1016,0)</f>
        <v>8.19</v>
      </c>
      <c r="H1016" s="34">
        <f>ROUND((12*'Calculation Sheet'!$D$24/(SQRT('SOA Verification'!B1016*10^-3))),2)</f>
        <v>36.79</v>
      </c>
      <c r="I1016" s="34">
        <f t="shared" si="30"/>
        <v>106.4</v>
      </c>
      <c r="K1016" s="34">
        <f t="shared" si="31"/>
        <v>106.4</v>
      </c>
    </row>
    <row r="1017" spans="2:11" x14ac:dyDescent="0.25">
      <c r="B1017" s="34">
        <v>106.5</v>
      </c>
      <c r="C1017" s="35">
        <f>ROUNDUP(('Calculation Sheet'!$D$9)^2*('Calculation Sheet'!$D$10*10^-6)/(2*10^-3*B1017),2)</f>
        <v>8.19</v>
      </c>
      <c r="D101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17" s="34">
        <f>ROUNDUP(('Calculation Sheet'!$D$9*'Calculation Sheet'!$D$17*(0.5-('Calculation Sheet'!$D$18/'Calculation Sheet'!$D$9)+(0.5*(('Calculation Sheet'!$D$18^2)/('Calculation Sheet'!$D$9^2))))),2)</f>
        <v>1.84</v>
      </c>
      <c r="F1017" s="34">
        <f>ROUNDUP(('Calculation Sheet'!$D$19*(LN('Calculation Sheet'!$D$9/'Calculation Sheet'!$D$20)-1+('Calculation Sheet'!$D$20/'Calculation Sheet'!$D$9))),2)</f>
        <v>3.53</v>
      </c>
      <c r="G1017" s="36">
        <f>C1017+IF(AND('Calculation Sheet'!$D$13="NO",OR('Calculation Sheet'!$D$14="Constant Resistance", 'Calculation Sheet'!$D$14="Constant Resistance + Current",'Calculation Sheet'!$D$14="Constant Resistance + Power", 'Calculation Sheet'!$D$14="Constant Resistance + Current + Power")),D1017,0)+IF(AND('Calculation Sheet'!$D$13="NO",OR('Calculation Sheet'!$D$14="Constant Current", 'Calculation Sheet'!$D$14="Constant Resistance + Current",'Calculation Sheet'!$D$14="Constant Current + Power", 'Calculation Sheet'!$D$14="Constant Resistance + Current + Power")),E1017,0)+IF(AND('Calculation Sheet'!$D$13="NO",OR('Calculation Sheet'!$D$14="Constant Power", 'Calculation Sheet'!$D$14="Constant Resistance + Power",'Calculation Sheet'!$D$14="Constant Current + Power", 'Calculation Sheet'!$D$14="Constant Resistance + Current + Power")),F1017,0)</f>
        <v>8.19</v>
      </c>
      <c r="H1017" s="34">
        <f>ROUND((12*'Calculation Sheet'!$D$24/(SQRT('SOA Verification'!B1017*10^-3))),2)</f>
        <v>36.770000000000003</v>
      </c>
      <c r="I1017" s="34">
        <f t="shared" si="30"/>
        <v>106.5</v>
      </c>
      <c r="K1017" s="34">
        <f t="shared" si="31"/>
        <v>106.5</v>
      </c>
    </row>
    <row r="1018" spans="2:11" x14ac:dyDescent="0.25">
      <c r="B1018" s="34">
        <v>106.6</v>
      </c>
      <c r="C1018" s="35">
        <f>ROUNDUP(('Calculation Sheet'!$D$9)^2*('Calculation Sheet'!$D$10*10^-6)/(2*10^-3*B1018),2)</f>
        <v>8.18</v>
      </c>
      <c r="D101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18" s="34">
        <f>ROUNDUP(('Calculation Sheet'!$D$9*'Calculation Sheet'!$D$17*(0.5-('Calculation Sheet'!$D$18/'Calculation Sheet'!$D$9)+(0.5*(('Calculation Sheet'!$D$18^2)/('Calculation Sheet'!$D$9^2))))),2)</f>
        <v>1.84</v>
      </c>
      <c r="F1018" s="34">
        <f>ROUNDUP(('Calculation Sheet'!$D$19*(LN('Calculation Sheet'!$D$9/'Calculation Sheet'!$D$20)-1+('Calculation Sheet'!$D$20/'Calculation Sheet'!$D$9))),2)</f>
        <v>3.53</v>
      </c>
      <c r="G1018" s="36">
        <f>C1018+IF(AND('Calculation Sheet'!$D$13="NO",OR('Calculation Sheet'!$D$14="Constant Resistance", 'Calculation Sheet'!$D$14="Constant Resistance + Current",'Calculation Sheet'!$D$14="Constant Resistance + Power", 'Calculation Sheet'!$D$14="Constant Resistance + Current + Power")),D1018,0)+IF(AND('Calculation Sheet'!$D$13="NO",OR('Calculation Sheet'!$D$14="Constant Current", 'Calculation Sheet'!$D$14="Constant Resistance + Current",'Calculation Sheet'!$D$14="Constant Current + Power", 'Calculation Sheet'!$D$14="Constant Resistance + Current + Power")),E1018,0)+IF(AND('Calculation Sheet'!$D$13="NO",OR('Calculation Sheet'!$D$14="Constant Power", 'Calculation Sheet'!$D$14="Constant Resistance + Power",'Calculation Sheet'!$D$14="Constant Current + Power", 'Calculation Sheet'!$D$14="Constant Resistance + Current + Power")),F1018,0)</f>
        <v>8.18</v>
      </c>
      <c r="H1018" s="34">
        <f>ROUND((12*'Calculation Sheet'!$D$24/(SQRT('SOA Verification'!B1018*10^-3))),2)</f>
        <v>36.75</v>
      </c>
      <c r="I1018" s="34">
        <f t="shared" si="30"/>
        <v>106.6</v>
      </c>
      <c r="K1018" s="34">
        <f t="shared" si="31"/>
        <v>106.6</v>
      </c>
    </row>
    <row r="1019" spans="2:11" x14ac:dyDescent="0.25">
      <c r="B1019" s="34">
        <v>106.7</v>
      </c>
      <c r="C1019" s="35">
        <f>ROUNDUP(('Calculation Sheet'!$D$9)^2*('Calculation Sheet'!$D$10*10^-6)/(2*10^-3*B1019),2)</f>
        <v>8.17</v>
      </c>
      <c r="D101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19" s="34">
        <f>ROUNDUP(('Calculation Sheet'!$D$9*'Calculation Sheet'!$D$17*(0.5-('Calculation Sheet'!$D$18/'Calculation Sheet'!$D$9)+(0.5*(('Calculation Sheet'!$D$18^2)/('Calculation Sheet'!$D$9^2))))),2)</f>
        <v>1.84</v>
      </c>
      <c r="F1019" s="34">
        <f>ROUNDUP(('Calculation Sheet'!$D$19*(LN('Calculation Sheet'!$D$9/'Calculation Sheet'!$D$20)-1+('Calculation Sheet'!$D$20/'Calculation Sheet'!$D$9))),2)</f>
        <v>3.53</v>
      </c>
      <c r="G1019" s="36">
        <f>C1019+IF(AND('Calculation Sheet'!$D$13="NO",OR('Calculation Sheet'!$D$14="Constant Resistance", 'Calculation Sheet'!$D$14="Constant Resistance + Current",'Calculation Sheet'!$D$14="Constant Resistance + Power", 'Calculation Sheet'!$D$14="Constant Resistance + Current + Power")),D1019,0)+IF(AND('Calculation Sheet'!$D$13="NO",OR('Calculation Sheet'!$D$14="Constant Current", 'Calculation Sheet'!$D$14="Constant Resistance + Current",'Calculation Sheet'!$D$14="Constant Current + Power", 'Calculation Sheet'!$D$14="Constant Resistance + Current + Power")),E1019,0)+IF(AND('Calculation Sheet'!$D$13="NO",OR('Calculation Sheet'!$D$14="Constant Power", 'Calculation Sheet'!$D$14="Constant Resistance + Power",'Calculation Sheet'!$D$14="Constant Current + Power", 'Calculation Sheet'!$D$14="Constant Resistance + Current + Power")),F1019,0)</f>
        <v>8.17</v>
      </c>
      <c r="H1019" s="34">
        <f>ROUND((12*'Calculation Sheet'!$D$24/(SQRT('SOA Verification'!B1019*10^-3))),2)</f>
        <v>36.74</v>
      </c>
      <c r="I1019" s="34">
        <f t="shared" si="30"/>
        <v>106.7</v>
      </c>
      <c r="K1019" s="34">
        <f t="shared" si="31"/>
        <v>106.7</v>
      </c>
    </row>
    <row r="1020" spans="2:11" x14ac:dyDescent="0.25">
      <c r="B1020" s="34">
        <v>106.8</v>
      </c>
      <c r="C1020" s="35">
        <f>ROUNDUP(('Calculation Sheet'!$D$9)^2*('Calculation Sheet'!$D$10*10^-6)/(2*10^-3*B1020),2)</f>
        <v>8.16</v>
      </c>
      <c r="D102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20" s="34">
        <f>ROUNDUP(('Calculation Sheet'!$D$9*'Calculation Sheet'!$D$17*(0.5-('Calculation Sheet'!$D$18/'Calculation Sheet'!$D$9)+(0.5*(('Calculation Sheet'!$D$18^2)/('Calculation Sheet'!$D$9^2))))),2)</f>
        <v>1.84</v>
      </c>
      <c r="F1020" s="34">
        <f>ROUNDUP(('Calculation Sheet'!$D$19*(LN('Calculation Sheet'!$D$9/'Calculation Sheet'!$D$20)-1+('Calculation Sheet'!$D$20/'Calculation Sheet'!$D$9))),2)</f>
        <v>3.53</v>
      </c>
      <c r="G1020" s="36">
        <f>C1020+IF(AND('Calculation Sheet'!$D$13="NO",OR('Calculation Sheet'!$D$14="Constant Resistance", 'Calculation Sheet'!$D$14="Constant Resistance + Current",'Calculation Sheet'!$D$14="Constant Resistance + Power", 'Calculation Sheet'!$D$14="Constant Resistance + Current + Power")),D1020,0)+IF(AND('Calculation Sheet'!$D$13="NO",OR('Calculation Sheet'!$D$14="Constant Current", 'Calculation Sheet'!$D$14="Constant Resistance + Current",'Calculation Sheet'!$D$14="Constant Current + Power", 'Calculation Sheet'!$D$14="Constant Resistance + Current + Power")),E1020,0)+IF(AND('Calculation Sheet'!$D$13="NO",OR('Calculation Sheet'!$D$14="Constant Power", 'Calculation Sheet'!$D$14="Constant Resistance + Power",'Calculation Sheet'!$D$14="Constant Current + Power", 'Calculation Sheet'!$D$14="Constant Resistance + Current + Power")),F1020,0)</f>
        <v>8.16</v>
      </c>
      <c r="H1020" s="34">
        <f>ROUND((12*'Calculation Sheet'!$D$24/(SQRT('SOA Verification'!B1020*10^-3))),2)</f>
        <v>36.72</v>
      </c>
      <c r="I1020" s="34">
        <f t="shared" si="30"/>
        <v>106.8</v>
      </c>
      <c r="K1020" s="34">
        <f t="shared" si="31"/>
        <v>106.8</v>
      </c>
    </row>
    <row r="1021" spans="2:11" x14ac:dyDescent="0.25">
      <c r="B1021" s="34">
        <v>106.9</v>
      </c>
      <c r="C1021" s="35">
        <f>ROUNDUP(('Calculation Sheet'!$D$9)^2*('Calculation Sheet'!$D$10*10^-6)/(2*10^-3*B1021),2)</f>
        <v>8.15</v>
      </c>
      <c r="D102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21" s="34">
        <f>ROUNDUP(('Calculation Sheet'!$D$9*'Calculation Sheet'!$D$17*(0.5-('Calculation Sheet'!$D$18/'Calculation Sheet'!$D$9)+(0.5*(('Calculation Sheet'!$D$18^2)/('Calculation Sheet'!$D$9^2))))),2)</f>
        <v>1.84</v>
      </c>
      <c r="F1021" s="34">
        <f>ROUNDUP(('Calculation Sheet'!$D$19*(LN('Calculation Sheet'!$D$9/'Calculation Sheet'!$D$20)-1+('Calculation Sheet'!$D$20/'Calculation Sheet'!$D$9))),2)</f>
        <v>3.53</v>
      </c>
      <c r="G1021" s="36">
        <f>C1021+IF(AND('Calculation Sheet'!$D$13="NO",OR('Calculation Sheet'!$D$14="Constant Resistance", 'Calculation Sheet'!$D$14="Constant Resistance + Current",'Calculation Sheet'!$D$14="Constant Resistance + Power", 'Calculation Sheet'!$D$14="Constant Resistance + Current + Power")),D1021,0)+IF(AND('Calculation Sheet'!$D$13="NO",OR('Calculation Sheet'!$D$14="Constant Current", 'Calculation Sheet'!$D$14="Constant Resistance + Current",'Calculation Sheet'!$D$14="Constant Current + Power", 'Calculation Sheet'!$D$14="Constant Resistance + Current + Power")),E1021,0)+IF(AND('Calculation Sheet'!$D$13="NO",OR('Calculation Sheet'!$D$14="Constant Power", 'Calculation Sheet'!$D$14="Constant Resistance + Power",'Calculation Sheet'!$D$14="Constant Current + Power", 'Calculation Sheet'!$D$14="Constant Resistance + Current + Power")),F1021,0)</f>
        <v>8.15</v>
      </c>
      <c r="H1021" s="34">
        <f>ROUND((12*'Calculation Sheet'!$D$24/(SQRT('SOA Verification'!B1021*10^-3))),2)</f>
        <v>36.700000000000003</v>
      </c>
      <c r="I1021" s="34">
        <f t="shared" si="30"/>
        <v>106.9</v>
      </c>
      <c r="K1021" s="34">
        <f t="shared" si="31"/>
        <v>106.9</v>
      </c>
    </row>
    <row r="1022" spans="2:11" x14ac:dyDescent="0.25">
      <c r="B1022" s="34">
        <v>107</v>
      </c>
      <c r="C1022" s="35">
        <f>ROUNDUP(('Calculation Sheet'!$D$9)^2*('Calculation Sheet'!$D$10*10^-6)/(2*10^-3*B1022),2)</f>
        <v>8.15</v>
      </c>
      <c r="D102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22" s="34">
        <f>ROUNDUP(('Calculation Sheet'!$D$9*'Calculation Sheet'!$D$17*(0.5-('Calculation Sheet'!$D$18/'Calculation Sheet'!$D$9)+(0.5*(('Calculation Sheet'!$D$18^2)/('Calculation Sheet'!$D$9^2))))),2)</f>
        <v>1.84</v>
      </c>
      <c r="F1022" s="34">
        <f>ROUNDUP(('Calculation Sheet'!$D$19*(LN('Calculation Sheet'!$D$9/'Calculation Sheet'!$D$20)-1+('Calculation Sheet'!$D$20/'Calculation Sheet'!$D$9))),2)</f>
        <v>3.53</v>
      </c>
      <c r="G1022" s="36">
        <f>C1022+IF(AND('Calculation Sheet'!$D$13="NO",OR('Calculation Sheet'!$D$14="Constant Resistance", 'Calculation Sheet'!$D$14="Constant Resistance + Current",'Calculation Sheet'!$D$14="Constant Resistance + Power", 'Calculation Sheet'!$D$14="Constant Resistance + Current + Power")),D1022,0)+IF(AND('Calculation Sheet'!$D$13="NO",OR('Calculation Sheet'!$D$14="Constant Current", 'Calculation Sheet'!$D$14="Constant Resistance + Current",'Calculation Sheet'!$D$14="Constant Current + Power", 'Calculation Sheet'!$D$14="Constant Resistance + Current + Power")),E1022,0)+IF(AND('Calculation Sheet'!$D$13="NO",OR('Calculation Sheet'!$D$14="Constant Power", 'Calculation Sheet'!$D$14="Constant Resistance + Power",'Calculation Sheet'!$D$14="Constant Current + Power", 'Calculation Sheet'!$D$14="Constant Resistance + Current + Power")),F1022,0)</f>
        <v>8.15</v>
      </c>
      <c r="H1022" s="34">
        <f>ROUND((12*'Calculation Sheet'!$D$24/(SQRT('SOA Verification'!B1022*10^-3))),2)</f>
        <v>36.69</v>
      </c>
      <c r="I1022" s="34">
        <f t="shared" si="30"/>
        <v>107</v>
      </c>
      <c r="K1022" s="34">
        <f t="shared" si="31"/>
        <v>107</v>
      </c>
    </row>
    <row r="1023" spans="2:11" x14ac:dyDescent="0.25">
      <c r="B1023" s="34">
        <v>107.1</v>
      </c>
      <c r="C1023" s="35">
        <f>ROUNDUP(('Calculation Sheet'!$D$9)^2*('Calculation Sheet'!$D$10*10^-6)/(2*10^-3*B1023),2)</f>
        <v>8.14</v>
      </c>
      <c r="D102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23" s="34">
        <f>ROUNDUP(('Calculation Sheet'!$D$9*'Calculation Sheet'!$D$17*(0.5-('Calculation Sheet'!$D$18/'Calculation Sheet'!$D$9)+(0.5*(('Calculation Sheet'!$D$18^2)/('Calculation Sheet'!$D$9^2))))),2)</f>
        <v>1.84</v>
      </c>
      <c r="F1023" s="34">
        <f>ROUNDUP(('Calculation Sheet'!$D$19*(LN('Calculation Sheet'!$D$9/'Calculation Sheet'!$D$20)-1+('Calculation Sheet'!$D$20/'Calculation Sheet'!$D$9))),2)</f>
        <v>3.53</v>
      </c>
      <c r="G1023" s="36">
        <f>C1023+IF(AND('Calculation Sheet'!$D$13="NO",OR('Calculation Sheet'!$D$14="Constant Resistance", 'Calculation Sheet'!$D$14="Constant Resistance + Current",'Calculation Sheet'!$D$14="Constant Resistance + Power", 'Calculation Sheet'!$D$14="Constant Resistance + Current + Power")),D1023,0)+IF(AND('Calculation Sheet'!$D$13="NO",OR('Calculation Sheet'!$D$14="Constant Current", 'Calculation Sheet'!$D$14="Constant Resistance + Current",'Calculation Sheet'!$D$14="Constant Current + Power", 'Calculation Sheet'!$D$14="Constant Resistance + Current + Power")),E1023,0)+IF(AND('Calculation Sheet'!$D$13="NO",OR('Calculation Sheet'!$D$14="Constant Power", 'Calculation Sheet'!$D$14="Constant Resistance + Power",'Calculation Sheet'!$D$14="Constant Current + Power", 'Calculation Sheet'!$D$14="Constant Resistance + Current + Power")),F1023,0)</f>
        <v>8.14</v>
      </c>
      <c r="H1023" s="34">
        <f>ROUND((12*'Calculation Sheet'!$D$24/(SQRT('SOA Verification'!B1023*10^-3))),2)</f>
        <v>36.67</v>
      </c>
      <c r="I1023" s="34">
        <f t="shared" si="30"/>
        <v>107.1</v>
      </c>
      <c r="K1023" s="34">
        <f t="shared" si="31"/>
        <v>107.1</v>
      </c>
    </row>
    <row r="1024" spans="2:11" x14ac:dyDescent="0.25">
      <c r="B1024" s="34">
        <v>107.2</v>
      </c>
      <c r="C1024" s="35">
        <f>ROUNDUP(('Calculation Sheet'!$D$9)^2*('Calculation Sheet'!$D$10*10^-6)/(2*10^-3*B1024),2)</f>
        <v>8.129999999999999</v>
      </c>
      <c r="D102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24" s="34">
        <f>ROUNDUP(('Calculation Sheet'!$D$9*'Calculation Sheet'!$D$17*(0.5-('Calculation Sheet'!$D$18/'Calculation Sheet'!$D$9)+(0.5*(('Calculation Sheet'!$D$18^2)/('Calculation Sheet'!$D$9^2))))),2)</f>
        <v>1.84</v>
      </c>
      <c r="F1024" s="34">
        <f>ROUNDUP(('Calculation Sheet'!$D$19*(LN('Calculation Sheet'!$D$9/'Calculation Sheet'!$D$20)-1+('Calculation Sheet'!$D$20/'Calculation Sheet'!$D$9))),2)</f>
        <v>3.53</v>
      </c>
      <c r="G1024" s="36">
        <f>C1024+IF(AND('Calculation Sheet'!$D$13="NO",OR('Calculation Sheet'!$D$14="Constant Resistance", 'Calculation Sheet'!$D$14="Constant Resistance + Current",'Calculation Sheet'!$D$14="Constant Resistance + Power", 'Calculation Sheet'!$D$14="Constant Resistance + Current + Power")),D1024,0)+IF(AND('Calculation Sheet'!$D$13="NO",OR('Calculation Sheet'!$D$14="Constant Current", 'Calculation Sheet'!$D$14="Constant Resistance + Current",'Calculation Sheet'!$D$14="Constant Current + Power", 'Calculation Sheet'!$D$14="Constant Resistance + Current + Power")),E1024,0)+IF(AND('Calculation Sheet'!$D$13="NO",OR('Calculation Sheet'!$D$14="Constant Power", 'Calculation Sheet'!$D$14="Constant Resistance + Power",'Calculation Sheet'!$D$14="Constant Current + Power", 'Calculation Sheet'!$D$14="Constant Resistance + Current + Power")),F1024,0)</f>
        <v>8.129999999999999</v>
      </c>
      <c r="H1024" s="34">
        <f>ROUND((12*'Calculation Sheet'!$D$24/(SQRT('SOA Verification'!B1024*10^-3))),2)</f>
        <v>36.65</v>
      </c>
      <c r="I1024" s="34">
        <f t="shared" si="30"/>
        <v>107.2</v>
      </c>
      <c r="K1024" s="34">
        <f t="shared" si="31"/>
        <v>107.2</v>
      </c>
    </row>
    <row r="1025" spans="2:11" x14ac:dyDescent="0.25">
      <c r="B1025" s="34">
        <v>107.3</v>
      </c>
      <c r="C1025" s="35">
        <f>ROUNDUP(('Calculation Sheet'!$D$9)^2*('Calculation Sheet'!$D$10*10^-6)/(2*10^-3*B1025),2)</f>
        <v>8.1199999999999992</v>
      </c>
      <c r="D102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25" s="34">
        <f>ROUNDUP(('Calculation Sheet'!$D$9*'Calculation Sheet'!$D$17*(0.5-('Calculation Sheet'!$D$18/'Calculation Sheet'!$D$9)+(0.5*(('Calculation Sheet'!$D$18^2)/('Calculation Sheet'!$D$9^2))))),2)</f>
        <v>1.84</v>
      </c>
      <c r="F1025" s="34">
        <f>ROUNDUP(('Calculation Sheet'!$D$19*(LN('Calculation Sheet'!$D$9/'Calculation Sheet'!$D$20)-1+('Calculation Sheet'!$D$20/'Calculation Sheet'!$D$9))),2)</f>
        <v>3.53</v>
      </c>
      <c r="G1025" s="36">
        <f>C1025+IF(AND('Calculation Sheet'!$D$13="NO",OR('Calculation Sheet'!$D$14="Constant Resistance", 'Calculation Sheet'!$D$14="Constant Resistance + Current",'Calculation Sheet'!$D$14="Constant Resistance + Power", 'Calculation Sheet'!$D$14="Constant Resistance + Current + Power")),D1025,0)+IF(AND('Calculation Sheet'!$D$13="NO",OR('Calculation Sheet'!$D$14="Constant Current", 'Calculation Sheet'!$D$14="Constant Resistance + Current",'Calculation Sheet'!$D$14="Constant Current + Power", 'Calculation Sheet'!$D$14="Constant Resistance + Current + Power")),E1025,0)+IF(AND('Calculation Sheet'!$D$13="NO",OR('Calculation Sheet'!$D$14="Constant Power", 'Calculation Sheet'!$D$14="Constant Resistance + Power",'Calculation Sheet'!$D$14="Constant Current + Power", 'Calculation Sheet'!$D$14="Constant Resistance + Current + Power")),F1025,0)</f>
        <v>8.1199999999999992</v>
      </c>
      <c r="H1025" s="34">
        <f>ROUND((12*'Calculation Sheet'!$D$24/(SQRT('SOA Verification'!B1025*10^-3))),2)</f>
        <v>36.630000000000003</v>
      </c>
      <c r="I1025" s="34">
        <f t="shared" si="30"/>
        <v>107.3</v>
      </c>
      <c r="K1025" s="34">
        <f t="shared" si="31"/>
        <v>107.3</v>
      </c>
    </row>
    <row r="1026" spans="2:11" x14ac:dyDescent="0.25">
      <c r="B1026" s="34">
        <v>107.4</v>
      </c>
      <c r="C1026" s="35">
        <f>ROUNDUP(('Calculation Sheet'!$D$9)^2*('Calculation Sheet'!$D$10*10^-6)/(2*10^-3*B1026),2)</f>
        <v>8.1199999999999992</v>
      </c>
      <c r="D102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26" s="34">
        <f>ROUNDUP(('Calculation Sheet'!$D$9*'Calculation Sheet'!$D$17*(0.5-('Calculation Sheet'!$D$18/'Calculation Sheet'!$D$9)+(0.5*(('Calculation Sheet'!$D$18^2)/('Calculation Sheet'!$D$9^2))))),2)</f>
        <v>1.84</v>
      </c>
      <c r="F1026" s="34">
        <f>ROUNDUP(('Calculation Sheet'!$D$19*(LN('Calculation Sheet'!$D$9/'Calculation Sheet'!$D$20)-1+('Calculation Sheet'!$D$20/'Calculation Sheet'!$D$9))),2)</f>
        <v>3.53</v>
      </c>
      <c r="G1026" s="36">
        <f>C1026+IF(AND('Calculation Sheet'!$D$13="NO",OR('Calculation Sheet'!$D$14="Constant Resistance", 'Calculation Sheet'!$D$14="Constant Resistance + Current",'Calculation Sheet'!$D$14="Constant Resistance + Power", 'Calculation Sheet'!$D$14="Constant Resistance + Current + Power")),D1026,0)+IF(AND('Calculation Sheet'!$D$13="NO",OR('Calculation Sheet'!$D$14="Constant Current", 'Calculation Sheet'!$D$14="Constant Resistance + Current",'Calculation Sheet'!$D$14="Constant Current + Power", 'Calculation Sheet'!$D$14="Constant Resistance + Current + Power")),E1026,0)+IF(AND('Calculation Sheet'!$D$13="NO",OR('Calculation Sheet'!$D$14="Constant Power", 'Calculation Sheet'!$D$14="Constant Resistance + Power",'Calculation Sheet'!$D$14="Constant Current + Power", 'Calculation Sheet'!$D$14="Constant Resistance + Current + Power")),F1026,0)</f>
        <v>8.1199999999999992</v>
      </c>
      <c r="H1026" s="34">
        <f>ROUND((12*'Calculation Sheet'!$D$24/(SQRT('SOA Verification'!B1026*10^-3))),2)</f>
        <v>36.619999999999997</v>
      </c>
      <c r="I1026" s="34">
        <f t="shared" si="30"/>
        <v>107.4</v>
      </c>
      <c r="K1026" s="34">
        <f t="shared" si="31"/>
        <v>107.4</v>
      </c>
    </row>
    <row r="1027" spans="2:11" x14ac:dyDescent="0.25">
      <c r="B1027" s="34">
        <v>107.5</v>
      </c>
      <c r="C1027" s="35">
        <f>ROUNDUP(('Calculation Sheet'!$D$9)^2*('Calculation Sheet'!$D$10*10^-6)/(2*10^-3*B1027),2)</f>
        <v>8.11</v>
      </c>
      <c r="D102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27" s="34">
        <f>ROUNDUP(('Calculation Sheet'!$D$9*'Calculation Sheet'!$D$17*(0.5-('Calculation Sheet'!$D$18/'Calculation Sheet'!$D$9)+(0.5*(('Calculation Sheet'!$D$18^2)/('Calculation Sheet'!$D$9^2))))),2)</f>
        <v>1.84</v>
      </c>
      <c r="F1027" s="34">
        <f>ROUNDUP(('Calculation Sheet'!$D$19*(LN('Calculation Sheet'!$D$9/'Calculation Sheet'!$D$20)-1+('Calculation Sheet'!$D$20/'Calculation Sheet'!$D$9))),2)</f>
        <v>3.53</v>
      </c>
      <c r="G1027" s="36">
        <f>C1027+IF(AND('Calculation Sheet'!$D$13="NO",OR('Calculation Sheet'!$D$14="Constant Resistance", 'Calculation Sheet'!$D$14="Constant Resistance + Current",'Calculation Sheet'!$D$14="Constant Resistance + Power", 'Calculation Sheet'!$D$14="Constant Resistance + Current + Power")),D1027,0)+IF(AND('Calculation Sheet'!$D$13="NO",OR('Calculation Sheet'!$D$14="Constant Current", 'Calculation Sheet'!$D$14="Constant Resistance + Current",'Calculation Sheet'!$D$14="Constant Current + Power", 'Calculation Sheet'!$D$14="Constant Resistance + Current + Power")),E1027,0)+IF(AND('Calculation Sheet'!$D$13="NO",OR('Calculation Sheet'!$D$14="Constant Power", 'Calculation Sheet'!$D$14="Constant Resistance + Power",'Calculation Sheet'!$D$14="Constant Current + Power", 'Calculation Sheet'!$D$14="Constant Resistance + Current + Power")),F1027,0)</f>
        <v>8.11</v>
      </c>
      <c r="H1027" s="34">
        <f>ROUND((12*'Calculation Sheet'!$D$24/(SQRT('SOA Verification'!B1027*10^-3))),2)</f>
        <v>36.6</v>
      </c>
      <c r="I1027" s="34">
        <f t="shared" ref="I1027:I1090" si="32">IF(G1027&lt;H1027,B1027,5)</f>
        <v>107.5</v>
      </c>
      <c r="K1027" s="34">
        <f t="shared" ref="K1027:K1090" si="33">IF(H1027&gt;G1027,B1027,120)</f>
        <v>107.5</v>
      </c>
    </row>
    <row r="1028" spans="2:11" x14ac:dyDescent="0.25">
      <c r="B1028" s="34">
        <v>107.6</v>
      </c>
      <c r="C1028" s="35">
        <f>ROUNDUP(('Calculation Sheet'!$D$9)^2*('Calculation Sheet'!$D$10*10^-6)/(2*10^-3*B1028),2)</f>
        <v>8.1</v>
      </c>
      <c r="D102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28" s="34">
        <f>ROUNDUP(('Calculation Sheet'!$D$9*'Calculation Sheet'!$D$17*(0.5-('Calculation Sheet'!$D$18/'Calculation Sheet'!$D$9)+(0.5*(('Calculation Sheet'!$D$18^2)/('Calculation Sheet'!$D$9^2))))),2)</f>
        <v>1.84</v>
      </c>
      <c r="F1028" s="34">
        <f>ROUNDUP(('Calculation Sheet'!$D$19*(LN('Calculation Sheet'!$D$9/'Calculation Sheet'!$D$20)-1+('Calculation Sheet'!$D$20/'Calculation Sheet'!$D$9))),2)</f>
        <v>3.53</v>
      </c>
      <c r="G1028" s="36">
        <f>C1028+IF(AND('Calculation Sheet'!$D$13="NO",OR('Calculation Sheet'!$D$14="Constant Resistance", 'Calculation Sheet'!$D$14="Constant Resistance + Current",'Calculation Sheet'!$D$14="Constant Resistance + Power", 'Calculation Sheet'!$D$14="Constant Resistance + Current + Power")),D1028,0)+IF(AND('Calculation Sheet'!$D$13="NO",OR('Calculation Sheet'!$D$14="Constant Current", 'Calculation Sheet'!$D$14="Constant Resistance + Current",'Calculation Sheet'!$D$14="Constant Current + Power", 'Calculation Sheet'!$D$14="Constant Resistance + Current + Power")),E1028,0)+IF(AND('Calculation Sheet'!$D$13="NO",OR('Calculation Sheet'!$D$14="Constant Power", 'Calculation Sheet'!$D$14="Constant Resistance + Power",'Calculation Sheet'!$D$14="Constant Current + Power", 'Calculation Sheet'!$D$14="Constant Resistance + Current + Power")),F1028,0)</f>
        <v>8.1</v>
      </c>
      <c r="H1028" s="34">
        <f>ROUND((12*'Calculation Sheet'!$D$24/(SQRT('SOA Verification'!B1028*10^-3))),2)</f>
        <v>36.58</v>
      </c>
      <c r="I1028" s="34">
        <f t="shared" si="32"/>
        <v>107.6</v>
      </c>
      <c r="K1028" s="34">
        <f t="shared" si="33"/>
        <v>107.6</v>
      </c>
    </row>
    <row r="1029" spans="2:11" x14ac:dyDescent="0.25">
      <c r="B1029" s="34">
        <v>107.7</v>
      </c>
      <c r="C1029" s="35">
        <f>ROUNDUP(('Calculation Sheet'!$D$9)^2*('Calculation Sheet'!$D$10*10^-6)/(2*10^-3*B1029),2)</f>
        <v>8.09</v>
      </c>
      <c r="D102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29" s="34">
        <f>ROUNDUP(('Calculation Sheet'!$D$9*'Calculation Sheet'!$D$17*(0.5-('Calculation Sheet'!$D$18/'Calculation Sheet'!$D$9)+(0.5*(('Calculation Sheet'!$D$18^2)/('Calculation Sheet'!$D$9^2))))),2)</f>
        <v>1.84</v>
      </c>
      <c r="F1029" s="34">
        <f>ROUNDUP(('Calculation Sheet'!$D$19*(LN('Calculation Sheet'!$D$9/'Calculation Sheet'!$D$20)-1+('Calculation Sheet'!$D$20/'Calculation Sheet'!$D$9))),2)</f>
        <v>3.53</v>
      </c>
      <c r="G1029" s="36">
        <f>C1029+IF(AND('Calculation Sheet'!$D$13="NO",OR('Calculation Sheet'!$D$14="Constant Resistance", 'Calculation Sheet'!$D$14="Constant Resistance + Current",'Calculation Sheet'!$D$14="Constant Resistance + Power", 'Calculation Sheet'!$D$14="Constant Resistance + Current + Power")),D1029,0)+IF(AND('Calculation Sheet'!$D$13="NO",OR('Calculation Sheet'!$D$14="Constant Current", 'Calculation Sheet'!$D$14="Constant Resistance + Current",'Calculation Sheet'!$D$14="Constant Current + Power", 'Calculation Sheet'!$D$14="Constant Resistance + Current + Power")),E1029,0)+IF(AND('Calculation Sheet'!$D$13="NO",OR('Calculation Sheet'!$D$14="Constant Power", 'Calculation Sheet'!$D$14="Constant Resistance + Power",'Calculation Sheet'!$D$14="Constant Current + Power", 'Calculation Sheet'!$D$14="Constant Resistance + Current + Power")),F1029,0)</f>
        <v>8.09</v>
      </c>
      <c r="H1029" s="34">
        <f>ROUND((12*'Calculation Sheet'!$D$24/(SQRT('SOA Verification'!B1029*10^-3))),2)</f>
        <v>36.57</v>
      </c>
      <c r="I1029" s="34">
        <f t="shared" si="32"/>
        <v>107.7</v>
      </c>
      <c r="K1029" s="34">
        <f t="shared" si="33"/>
        <v>107.7</v>
      </c>
    </row>
    <row r="1030" spans="2:11" x14ac:dyDescent="0.25">
      <c r="B1030" s="34">
        <v>107.8</v>
      </c>
      <c r="C1030" s="35">
        <f>ROUNDUP(('Calculation Sheet'!$D$9)^2*('Calculation Sheet'!$D$10*10^-6)/(2*10^-3*B1030),2)</f>
        <v>8.09</v>
      </c>
      <c r="D103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30" s="34">
        <f>ROUNDUP(('Calculation Sheet'!$D$9*'Calculation Sheet'!$D$17*(0.5-('Calculation Sheet'!$D$18/'Calculation Sheet'!$D$9)+(0.5*(('Calculation Sheet'!$D$18^2)/('Calculation Sheet'!$D$9^2))))),2)</f>
        <v>1.84</v>
      </c>
      <c r="F1030" s="34">
        <f>ROUNDUP(('Calculation Sheet'!$D$19*(LN('Calculation Sheet'!$D$9/'Calculation Sheet'!$D$20)-1+('Calculation Sheet'!$D$20/'Calculation Sheet'!$D$9))),2)</f>
        <v>3.53</v>
      </c>
      <c r="G1030" s="36">
        <f>C1030+IF(AND('Calculation Sheet'!$D$13="NO",OR('Calculation Sheet'!$D$14="Constant Resistance", 'Calculation Sheet'!$D$14="Constant Resistance + Current",'Calculation Sheet'!$D$14="Constant Resistance + Power", 'Calculation Sheet'!$D$14="Constant Resistance + Current + Power")),D1030,0)+IF(AND('Calculation Sheet'!$D$13="NO",OR('Calculation Sheet'!$D$14="Constant Current", 'Calculation Sheet'!$D$14="Constant Resistance + Current",'Calculation Sheet'!$D$14="Constant Current + Power", 'Calculation Sheet'!$D$14="Constant Resistance + Current + Power")),E1030,0)+IF(AND('Calculation Sheet'!$D$13="NO",OR('Calculation Sheet'!$D$14="Constant Power", 'Calculation Sheet'!$D$14="Constant Resistance + Power",'Calculation Sheet'!$D$14="Constant Current + Power", 'Calculation Sheet'!$D$14="Constant Resistance + Current + Power")),F1030,0)</f>
        <v>8.09</v>
      </c>
      <c r="H1030" s="34">
        <f>ROUND((12*'Calculation Sheet'!$D$24/(SQRT('SOA Verification'!B1030*10^-3))),2)</f>
        <v>36.549999999999997</v>
      </c>
      <c r="I1030" s="34">
        <f t="shared" si="32"/>
        <v>107.8</v>
      </c>
      <c r="K1030" s="34">
        <f t="shared" si="33"/>
        <v>107.8</v>
      </c>
    </row>
    <row r="1031" spans="2:11" x14ac:dyDescent="0.25">
      <c r="B1031" s="34">
        <v>107.9</v>
      </c>
      <c r="C1031" s="35">
        <f>ROUNDUP(('Calculation Sheet'!$D$9)^2*('Calculation Sheet'!$D$10*10^-6)/(2*10^-3*B1031),2)</f>
        <v>8.08</v>
      </c>
      <c r="D103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31" s="34">
        <f>ROUNDUP(('Calculation Sheet'!$D$9*'Calculation Sheet'!$D$17*(0.5-('Calculation Sheet'!$D$18/'Calculation Sheet'!$D$9)+(0.5*(('Calculation Sheet'!$D$18^2)/('Calculation Sheet'!$D$9^2))))),2)</f>
        <v>1.84</v>
      </c>
      <c r="F1031" s="34">
        <f>ROUNDUP(('Calculation Sheet'!$D$19*(LN('Calculation Sheet'!$D$9/'Calculation Sheet'!$D$20)-1+('Calculation Sheet'!$D$20/'Calculation Sheet'!$D$9))),2)</f>
        <v>3.53</v>
      </c>
      <c r="G1031" s="36">
        <f>C1031+IF(AND('Calculation Sheet'!$D$13="NO",OR('Calculation Sheet'!$D$14="Constant Resistance", 'Calculation Sheet'!$D$14="Constant Resistance + Current",'Calculation Sheet'!$D$14="Constant Resistance + Power", 'Calculation Sheet'!$D$14="Constant Resistance + Current + Power")),D1031,0)+IF(AND('Calculation Sheet'!$D$13="NO",OR('Calculation Sheet'!$D$14="Constant Current", 'Calculation Sheet'!$D$14="Constant Resistance + Current",'Calculation Sheet'!$D$14="Constant Current + Power", 'Calculation Sheet'!$D$14="Constant Resistance + Current + Power")),E1031,0)+IF(AND('Calculation Sheet'!$D$13="NO",OR('Calculation Sheet'!$D$14="Constant Power", 'Calculation Sheet'!$D$14="Constant Resistance + Power",'Calculation Sheet'!$D$14="Constant Current + Power", 'Calculation Sheet'!$D$14="Constant Resistance + Current + Power")),F1031,0)</f>
        <v>8.08</v>
      </c>
      <c r="H1031" s="34">
        <f>ROUND((12*'Calculation Sheet'!$D$24/(SQRT('SOA Verification'!B1031*10^-3))),2)</f>
        <v>36.53</v>
      </c>
      <c r="I1031" s="34">
        <f t="shared" si="32"/>
        <v>107.9</v>
      </c>
      <c r="K1031" s="34">
        <f t="shared" si="33"/>
        <v>107.9</v>
      </c>
    </row>
    <row r="1032" spans="2:11" x14ac:dyDescent="0.25">
      <c r="B1032" s="34">
        <v>108</v>
      </c>
      <c r="C1032" s="35">
        <f>ROUNDUP(('Calculation Sheet'!$D$9)^2*('Calculation Sheet'!$D$10*10^-6)/(2*10^-3*B1032),2)</f>
        <v>8.07</v>
      </c>
      <c r="D103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32" s="34">
        <f>ROUNDUP(('Calculation Sheet'!$D$9*'Calculation Sheet'!$D$17*(0.5-('Calculation Sheet'!$D$18/'Calculation Sheet'!$D$9)+(0.5*(('Calculation Sheet'!$D$18^2)/('Calculation Sheet'!$D$9^2))))),2)</f>
        <v>1.84</v>
      </c>
      <c r="F1032" s="34">
        <f>ROUNDUP(('Calculation Sheet'!$D$19*(LN('Calculation Sheet'!$D$9/'Calculation Sheet'!$D$20)-1+('Calculation Sheet'!$D$20/'Calculation Sheet'!$D$9))),2)</f>
        <v>3.53</v>
      </c>
      <c r="G1032" s="36">
        <f>C1032+IF(AND('Calculation Sheet'!$D$13="NO",OR('Calculation Sheet'!$D$14="Constant Resistance", 'Calculation Sheet'!$D$14="Constant Resistance + Current",'Calculation Sheet'!$D$14="Constant Resistance + Power", 'Calculation Sheet'!$D$14="Constant Resistance + Current + Power")),D1032,0)+IF(AND('Calculation Sheet'!$D$13="NO",OR('Calculation Sheet'!$D$14="Constant Current", 'Calculation Sheet'!$D$14="Constant Resistance + Current",'Calculation Sheet'!$D$14="Constant Current + Power", 'Calculation Sheet'!$D$14="Constant Resistance + Current + Power")),E1032,0)+IF(AND('Calculation Sheet'!$D$13="NO",OR('Calculation Sheet'!$D$14="Constant Power", 'Calculation Sheet'!$D$14="Constant Resistance + Power",'Calculation Sheet'!$D$14="Constant Current + Power", 'Calculation Sheet'!$D$14="Constant Resistance + Current + Power")),F1032,0)</f>
        <v>8.07</v>
      </c>
      <c r="H1032" s="34">
        <f>ROUND((12*'Calculation Sheet'!$D$24/(SQRT('SOA Verification'!B1032*10^-3))),2)</f>
        <v>36.51</v>
      </c>
      <c r="I1032" s="34">
        <f t="shared" si="32"/>
        <v>108</v>
      </c>
      <c r="K1032" s="34">
        <f t="shared" si="33"/>
        <v>108</v>
      </c>
    </row>
    <row r="1033" spans="2:11" x14ac:dyDescent="0.25">
      <c r="B1033" s="34">
        <v>108.1</v>
      </c>
      <c r="C1033" s="35">
        <f>ROUNDUP(('Calculation Sheet'!$D$9)^2*('Calculation Sheet'!$D$10*10^-6)/(2*10^-3*B1033),2)</f>
        <v>8.06</v>
      </c>
      <c r="D103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33" s="34">
        <f>ROUNDUP(('Calculation Sheet'!$D$9*'Calculation Sheet'!$D$17*(0.5-('Calculation Sheet'!$D$18/'Calculation Sheet'!$D$9)+(0.5*(('Calculation Sheet'!$D$18^2)/('Calculation Sheet'!$D$9^2))))),2)</f>
        <v>1.84</v>
      </c>
      <c r="F1033" s="34">
        <f>ROUNDUP(('Calculation Sheet'!$D$19*(LN('Calculation Sheet'!$D$9/'Calculation Sheet'!$D$20)-1+('Calculation Sheet'!$D$20/'Calculation Sheet'!$D$9))),2)</f>
        <v>3.53</v>
      </c>
      <c r="G1033" s="36">
        <f>C1033+IF(AND('Calculation Sheet'!$D$13="NO",OR('Calculation Sheet'!$D$14="Constant Resistance", 'Calculation Sheet'!$D$14="Constant Resistance + Current",'Calculation Sheet'!$D$14="Constant Resistance + Power", 'Calculation Sheet'!$D$14="Constant Resistance + Current + Power")),D1033,0)+IF(AND('Calculation Sheet'!$D$13="NO",OR('Calculation Sheet'!$D$14="Constant Current", 'Calculation Sheet'!$D$14="Constant Resistance + Current",'Calculation Sheet'!$D$14="Constant Current + Power", 'Calculation Sheet'!$D$14="Constant Resistance + Current + Power")),E1033,0)+IF(AND('Calculation Sheet'!$D$13="NO",OR('Calculation Sheet'!$D$14="Constant Power", 'Calculation Sheet'!$D$14="Constant Resistance + Power",'Calculation Sheet'!$D$14="Constant Current + Power", 'Calculation Sheet'!$D$14="Constant Resistance + Current + Power")),F1033,0)</f>
        <v>8.06</v>
      </c>
      <c r="H1033" s="34">
        <f>ROUND((12*'Calculation Sheet'!$D$24/(SQRT('SOA Verification'!B1033*10^-3))),2)</f>
        <v>36.5</v>
      </c>
      <c r="I1033" s="34">
        <f t="shared" si="32"/>
        <v>108.1</v>
      </c>
      <c r="K1033" s="34">
        <f t="shared" si="33"/>
        <v>108.1</v>
      </c>
    </row>
    <row r="1034" spans="2:11" x14ac:dyDescent="0.25">
      <c r="B1034" s="34">
        <v>108.2</v>
      </c>
      <c r="C1034" s="35">
        <f>ROUNDUP(('Calculation Sheet'!$D$9)^2*('Calculation Sheet'!$D$10*10^-6)/(2*10^-3*B1034),2)</f>
        <v>8.06</v>
      </c>
      <c r="D103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34" s="34">
        <f>ROUNDUP(('Calculation Sheet'!$D$9*'Calculation Sheet'!$D$17*(0.5-('Calculation Sheet'!$D$18/'Calculation Sheet'!$D$9)+(0.5*(('Calculation Sheet'!$D$18^2)/('Calculation Sheet'!$D$9^2))))),2)</f>
        <v>1.84</v>
      </c>
      <c r="F1034" s="34">
        <f>ROUNDUP(('Calculation Sheet'!$D$19*(LN('Calculation Sheet'!$D$9/'Calculation Sheet'!$D$20)-1+('Calculation Sheet'!$D$20/'Calculation Sheet'!$D$9))),2)</f>
        <v>3.53</v>
      </c>
      <c r="G1034" s="36">
        <f>C1034+IF(AND('Calculation Sheet'!$D$13="NO",OR('Calculation Sheet'!$D$14="Constant Resistance", 'Calculation Sheet'!$D$14="Constant Resistance + Current",'Calculation Sheet'!$D$14="Constant Resistance + Power", 'Calculation Sheet'!$D$14="Constant Resistance + Current + Power")),D1034,0)+IF(AND('Calculation Sheet'!$D$13="NO",OR('Calculation Sheet'!$D$14="Constant Current", 'Calculation Sheet'!$D$14="Constant Resistance + Current",'Calculation Sheet'!$D$14="Constant Current + Power", 'Calculation Sheet'!$D$14="Constant Resistance + Current + Power")),E1034,0)+IF(AND('Calculation Sheet'!$D$13="NO",OR('Calculation Sheet'!$D$14="Constant Power", 'Calculation Sheet'!$D$14="Constant Resistance + Power",'Calculation Sheet'!$D$14="Constant Current + Power", 'Calculation Sheet'!$D$14="Constant Resistance + Current + Power")),F1034,0)</f>
        <v>8.06</v>
      </c>
      <c r="H1034" s="34">
        <f>ROUND((12*'Calculation Sheet'!$D$24/(SQRT('SOA Verification'!B1034*10^-3))),2)</f>
        <v>36.479999999999997</v>
      </c>
      <c r="I1034" s="34">
        <f t="shared" si="32"/>
        <v>108.2</v>
      </c>
      <c r="K1034" s="34">
        <f t="shared" si="33"/>
        <v>108.2</v>
      </c>
    </row>
    <row r="1035" spans="2:11" x14ac:dyDescent="0.25">
      <c r="B1035" s="34">
        <v>108.3</v>
      </c>
      <c r="C1035" s="35">
        <f>ROUNDUP(('Calculation Sheet'!$D$9)^2*('Calculation Sheet'!$D$10*10^-6)/(2*10^-3*B1035),2)</f>
        <v>8.0499999999999989</v>
      </c>
      <c r="D103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35" s="34">
        <f>ROUNDUP(('Calculation Sheet'!$D$9*'Calculation Sheet'!$D$17*(0.5-('Calculation Sheet'!$D$18/'Calculation Sheet'!$D$9)+(0.5*(('Calculation Sheet'!$D$18^2)/('Calculation Sheet'!$D$9^2))))),2)</f>
        <v>1.84</v>
      </c>
      <c r="F1035" s="34">
        <f>ROUNDUP(('Calculation Sheet'!$D$19*(LN('Calculation Sheet'!$D$9/'Calculation Sheet'!$D$20)-1+('Calculation Sheet'!$D$20/'Calculation Sheet'!$D$9))),2)</f>
        <v>3.53</v>
      </c>
      <c r="G1035" s="36">
        <f>C1035+IF(AND('Calculation Sheet'!$D$13="NO",OR('Calculation Sheet'!$D$14="Constant Resistance", 'Calculation Sheet'!$D$14="Constant Resistance + Current",'Calculation Sheet'!$D$14="Constant Resistance + Power", 'Calculation Sheet'!$D$14="Constant Resistance + Current + Power")),D1035,0)+IF(AND('Calculation Sheet'!$D$13="NO",OR('Calculation Sheet'!$D$14="Constant Current", 'Calculation Sheet'!$D$14="Constant Resistance + Current",'Calculation Sheet'!$D$14="Constant Current + Power", 'Calculation Sheet'!$D$14="Constant Resistance + Current + Power")),E1035,0)+IF(AND('Calculation Sheet'!$D$13="NO",OR('Calculation Sheet'!$D$14="Constant Power", 'Calculation Sheet'!$D$14="Constant Resistance + Power",'Calculation Sheet'!$D$14="Constant Current + Power", 'Calculation Sheet'!$D$14="Constant Resistance + Current + Power")),F1035,0)</f>
        <v>8.0499999999999989</v>
      </c>
      <c r="H1035" s="34">
        <f>ROUND((12*'Calculation Sheet'!$D$24/(SQRT('SOA Verification'!B1035*10^-3))),2)</f>
        <v>36.46</v>
      </c>
      <c r="I1035" s="34">
        <f t="shared" si="32"/>
        <v>108.3</v>
      </c>
      <c r="K1035" s="34">
        <f t="shared" si="33"/>
        <v>108.3</v>
      </c>
    </row>
    <row r="1036" spans="2:11" x14ac:dyDescent="0.25">
      <c r="B1036" s="34">
        <v>108.4</v>
      </c>
      <c r="C1036" s="35">
        <f>ROUNDUP(('Calculation Sheet'!$D$9)^2*('Calculation Sheet'!$D$10*10^-6)/(2*10^-3*B1036),2)</f>
        <v>8.0399999999999991</v>
      </c>
      <c r="D103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36" s="34">
        <f>ROUNDUP(('Calculation Sheet'!$D$9*'Calculation Sheet'!$D$17*(0.5-('Calculation Sheet'!$D$18/'Calculation Sheet'!$D$9)+(0.5*(('Calculation Sheet'!$D$18^2)/('Calculation Sheet'!$D$9^2))))),2)</f>
        <v>1.84</v>
      </c>
      <c r="F1036" s="34">
        <f>ROUNDUP(('Calculation Sheet'!$D$19*(LN('Calculation Sheet'!$D$9/'Calculation Sheet'!$D$20)-1+('Calculation Sheet'!$D$20/'Calculation Sheet'!$D$9))),2)</f>
        <v>3.53</v>
      </c>
      <c r="G1036" s="36">
        <f>C1036+IF(AND('Calculation Sheet'!$D$13="NO",OR('Calculation Sheet'!$D$14="Constant Resistance", 'Calculation Sheet'!$D$14="Constant Resistance + Current",'Calculation Sheet'!$D$14="Constant Resistance + Power", 'Calculation Sheet'!$D$14="Constant Resistance + Current + Power")),D1036,0)+IF(AND('Calculation Sheet'!$D$13="NO",OR('Calculation Sheet'!$D$14="Constant Current", 'Calculation Sheet'!$D$14="Constant Resistance + Current",'Calculation Sheet'!$D$14="Constant Current + Power", 'Calculation Sheet'!$D$14="Constant Resistance + Current + Power")),E1036,0)+IF(AND('Calculation Sheet'!$D$13="NO",OR('Calculation Sheet'!$D$14="Constant Power", 'Calculation Sheet'!$D$14="Constant Resistance + Power",'Calculation Sheet'!$D$14="Constant Current + Power", 'Calculation Sheet'!$D$14="Constant Resistance + Current + Power")),F1036,0)</f>
        <v>8.0399999999999991</v>
      </c>
      <c r="H1036" s="34">
        <f>ROUND((12*'Calculation Sheet'!$D$24/(SQRT('SOA Verification'!B1036*10^-3))),2)</f>
        <v>36.450000000000003</v>
      </c>
      <c r="I1036" s="34">
        <f t="shared" si="32"/>
        <v>108.4</v>
      </c>
      <c r="K1036" s="34">
        <f t="shared" si="33"/>
        <v>108.4</v>
      </c>
    </row>
    <row r="1037" spans="2:11" x14ac:dyDescent="0.25">
      <c r="B1037" s="34">
        <v>108.5</v>
      </c>
      <c r="C1037" s="35">
        <f>ROUNDUP(('Calculation Sheet'!$D$9)^2*('Calculation Sheet'!$D$10*10^-6)/(2*10^-3*B1037),2)</f>
        <v>8.0299999999999994</v>
      </c>
      <c r="D103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37" s="34">
        <f>ROUNDUP(('Calculation Sheet'!$D$9*'Calculation Sheet'!$D$17*(0.5-('Calculation Sheet'!$D$18/'Calculation Sheet'!$D$9)+(0.5*(('Calculation Sheet'!$D$18^2)/('Calculation Sheet'!$D$9^2))))),2)</f>
        <v>1.84</v>
      </c>
      <c r="F1037" s="34">
        <f>ROUNDUP(('Calculation Sheet'!$D$19*(LN('Calculation Sheet'!$D$9/'Calculation Sheet'!$D$20)-1+('Calculation Sheet'!$D$20/'Calculation Sheet'!$D$9))),2)</f>
        <v>3.53</v>
      </c>
      <c r="G1037" s="36">
        <f>C1037+IF(AND('Calculation Sheet'!$D$13="NO",OR('Calculation Sheet'!$D$14="Constant Resistance", 'Calculation Sheet'!$D$14="Constant Resistance + Current",'Calculation Sheet'!$D$14="Constant Resistance + Power", 'Calculation Sheet'!$D$14="Constant Resistance + Current + Power")),D1037,0)+IF(AND('Calculation Sheet'!$D$13="NO",OR('Calculation Sheet'!$D$14="Constant Current", 'Calculation Sheet'!$D$14="Constant Resistance + Current",'Calculation Sheet'!$D$14="Constant Current + Power", 'Calculation Sheet'!$D$14="Constant Resistance + Current + Power")),E1037,0)+IF(AND('Calculation Sheet'!$D$13="NO",OR('Calculation Sheet'!$D$14="Constant Power", 'Calculation Sheet'!$D$14="Constant Resistance + Power",'Calculation Sheet'!$D$14="Constant Current + Power", 'Calculation Sheet'!$D$14="Constant Resistance + Current + Power")),F1037,0)</f>
        <v>8.0299999999999994</v>
      </c>
      <c r="H1037" s="34">
        <f>ROUND((12*'Calculation Sheet'!$D$24/(SQRT('SOA Verification'!B1037*10^-3))),2)</f>
        <v>36.43</v>
      </c>
      <c r="I1037" s="34">
        <f t="shared" si="32"/>
        <v>108.5</v>
      </c>
      <c r="K1037" s="34">
        <f t="shared" si="33"/>
        <v>108.5</v>
      </c>
    </row>
    <row r="1038" spans="2:11" x14ac:dyDescent="0.25">
      <c r="B1038" s="34">
        <v>108.6</v>
      </c>
      <c r="C1038" s="35">
        <f>ROUNDUP(('Calculation Sheet'!$D$9)^2*('Calculation Sheet'!$D$10*10^-6)/(2*10^-3*B1038),2)</f>
        <v>8.0299999999999994</v>
      </c>
      <c r="D103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38" s="34">
        <f>ROUNDUP(('Calculation Sheet'!$D$9*'Calculation Sheet'!$D$17*(0.5-('Calculation Sheet'!$D$18/'Calculation Sheet'!$D$9)+(0.5*(('Calculation Sheet'!$D$18^2)/('Calculation Sheet'!$D$9^2))))),2)</f>
        <v>1.84</v>
      </c>
      <c r="F1038" s="34">
        <f>ROUNDUP(('Calculation Sheet'!$D$19*(LN('Calculation Sheet'!$D$9/'Calculation Sheet'!$D$20)-1+('Calculation Sheet'!$D$20/'Calculation Sheet'!$D$9))),2)</f>
        <v>3.53</v>
      </c>
      <c r="G1038" s="36">
        <f>C1038+IF(AND('Calculation Sheet'!$D$13="NO",OR('Calculation Sheet'!$D$14="Constant Resistance", 'Calculation Sheet'!$D$14="Constant Resistance + Current",'Calculation Sheet'!$D$14="Constant Resistance + Power", 'Calculation Sheet'!$D$14="Constant Resistance + Current + Power")),D1038,0)+IF(AND('Calculation Sheet'!$D$13="NO",OR('Calculation Sheet'!$D$14="Constant Current", 'Calculation Sheet'!$D$14="Constant Resistance + Current",'Calculation Sheet'!$D$14="Constant Current + Power", 'Calculation Sheet'!$D$14="Constant Resistance + Current + Power")),E1038,0)+IF(AND('Calculation Sheet'!$D$13="NO",OR('Calculation Sheet'!$D$14="Constant Power", 'Calculation Sheet'!$D$14="Constant Resistance + Power",'Calculation Sheet'!$D$14="Constant Current + Power", 'Calculation Sheet'!$D$14="Constant Resistance + Current + Power")),F1038,0)</f>
        <v>8.0299999999999994</v>
      </c>
      <c r="H1038" s="34">
        <f>ROUND((12*'Calculation Sheet'!$D$24/(SQRT('SOA Verification'!B1038*10^-3))),2)</f>
        <v>36.409999999999997</v>
      </c>
      <c r="I1038" s="34">
        <f t="shared" si="32"/>
        <v>108.6</v>
      </c>
      <c r="K1038" s="34">
        <f t="shared" si="33"/>
        <v>108.6</v>
      </c>
    </row>
    <row r="1039" spans="2:11" x14ac:dyDescent="0.25">
      <c r="B1039" s="34">
        <v>108.7</v>
      </c>
      <c r="C1039" s="35">
        <f>ROUNDUP(('Calculation Sheet'!$D$9)^2*('Calculation Sheet'!$D$10*10^-6)/(2*10^-3*B1039),2)</f>
        <v>8.02</v>
      </c>
      <c r="D103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39" s="34">
        <f>ROUNDUP(('Calculation Sheet'!$D$9*'Calculation Sheet'!$D$17*(0.5-('Calculation Sheet'!$D$18/'Calculation Sheet'!$D$9)+(0.5*(('Calculation Sheet'!$D$18^2)/('Calculation Sheet'!$D$9^2))))),2)</f>
        <v>1.84</v>
      </c>
      <c r="F1039" s="34">
        <f>ROUNDUP(('Calculation Sheet'!$D$19*(LN('Calculation Sheet'!$D$9/'Calculation Sheet'!$D$20)-1+('Calculation Sheet'!$D$20/'Calculation Sheet'!$D$9))),2)</f>
        <v>3.53</v>
      </c>
      <c r="G1039" s="36">
        <f>C1039+IF(AND('Calculation Sheet'!$D$13="NO",OR('Calculation Sheet'!$D$14="Constant Resistance", 'Calculation Sheet'!$D$14="Constant Resistance + Current",'Calculation Sheet'!$D$14="Constant Resistance + Power", 'Calculation Sheet'!$D$14="Constant Resistance + Current + Power")),D1039,0)+IF(AND('Calculation Sheet'!$D$13="NO",OR('Calculation Sheet'!$D$14="Constant Current", 'Calculation Sheet'!$D$14="Constant Resistance + Current",'Calculation Sheet'!$D$14="Constant Current + Power", 'Calculation Sheet'!$D$14="Constant Resistance + Current + Power")),E1039,0)+IF(AND('Calculation Sheet'!$D$13="NO",OR('Calculation Sheet'!$D$14="Constant Power", 'Calculation Sheet'!$D$14="Constant Resistance + Power",'Calculation Sheet'!$D$14="Constant Current + Power", 'Calculation Sheet'!$D$14="Constant Resistance + Current + Power")),F1039,0)</f>
        <v>8.02</v>
      </c>
      <c r="H1039" s="34">
        <f>ROUND((12*'Calculation Sheet'!$D$24/(SQRT('SOA Verification'!B1039*10^-3))),2)</f>
        <v>36.4</v>
      </c>
      <c r="I1039" s="34">
        <f t="shared" si="32"/>
        <v>108.7</v>
      </c>
      <c r="K1039" s="34">
        <f t="shared" si="33"/>
        <v>108.7</v>
      </c>
    </row>
    <row r="1040" spans="2:11" x14ac:dyDescent="0.25">
      <c r="B1040" s="34">
        <v>108.8</v>
      </c>
      <c r="C1040" s="35">
        <f>ROUNDUP(('Calculation Sheet'!$D$9)^2*('Calculation Sheet'!$D$10*10^-6)/(2*10^-3*B1040),2)</f>
        <v>8.01</v>
      </c>
      <c r="D104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40" s="34">
        <f>ROUNDUP(('Calculation Sheet'!$D$9*'Calculation Sheet'!$D$17*(0.5-('Calculation Sheet'!$D$18/'Calculation Sheet'!$D$9)+(0.5*(('Calculation Sheet'!$D$18^2)/('Calculation Sheet'!$D$9^2))))),2)</f>
        <v>1.84</v>
      </c>
      <c r="F1040" s="34">
        <f>ROUNDUP(('Calculation Sheet'!$D$19*(LN('Calculation Sheet'!$D$9/'Calculation Sheet'!$D$20)-1+('Calculation Sheet'!$D$20/'Calculation Sheet'!$D$9))),2)</f>
        <v>3.53</v>
      </c>
      <c r="G1040" s="36">
        <f>C1040+IF(AND('Calculation Sheet'!$D$13="NO",OR('Calculation Sheet'!$D$14="Constant Resistance", 'Calculation Sheet'!$D$14="Constant Resistance + Current",'Calculation Sheet'!$D$14="Constant Resistance + Power", 'Calculation Sheet'!$D$14="Constant Resistance + Current + Power")),D1040,0)+IF(AND('Calculation Sheet'!$D$13="NO",OR('Calculation Sheet'!$D$14="Constant Current", 'Calculation Sheet'!$D$14="Constant Resistance + Current",'Calculation Sheet'!$D$14="Constant Current + Power", 'Calculation Sheet'!$D$14="Constant Resistance + Current + Power")),E1040,0)+IF(AND('Calculation Sheet'!$D$13="NO",OR('Calculation Sheet'!$D$14="Constant Power", 'Calculation Sheet'!$D$14="Constant Resistance + Power",'Calculation Sheet'!$D$14="Constant Current + Power", 'Calculation Sheet'!$D$14="Constant Resistance + Current + Power")),F1040,0)</f>
        <v>8.01</v>
      </c>
      <c r="H1040" s="34">
        <f>ROUND((12*'Calculation Sheet'!$D$24/(SQRT('SOA Verification'!B1040*10^-3))),2)</f>
        <v>36.380000000000003</v>
      </c>
      <c r="I1040" s="34">
        <f t="shared" si="32"/>
        <v>108.8</v>
      </c>
      <c r="K1040" s="34">
        <f t="shared" si="33"/>
        <v>108.8</v>
      </c>
    </row>
    <row r="1041" spans="2:11" x14ac:dyDescent="0.25">
      <c r="B1041" s="34">
        <v>108.9</v>
      </c>
      <c r="C1041" s="35">
        <f>ROUNDUP(('Calculation Sheet'!$D$9)^2*('Calculation Sheet'!$D$10*10^-6)/(2*10^-3*B1041),2)</f>
        <v>8</v>
      </c>
      <c r="D104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41" s="34">
        <f>ROUNDUP(('Calculation Sheet'!$D$9*'Calculation Sheet'!$D$17*(0.5-('Calculation Sheet'!$D$18/'Calculation Sheet'!$D$9)+(0.5*(('Calculation Sheet'!$D$18^2)/('Calculation Sheet'!$D$9^2))))),2)</f>
        <v>1.84</v>
      </c>
      <c r="F1041" s="34">
        <f>ROUNDUP(('Calculation Sheet'!$D$19*(LN('Calculation Sheet'!$D$9/'Calculation Sheet'!$D$20)-1+('Calculation Sheet'!$D$20/'Calculation Sheet'!$D$9))),2)</f>
        <v>3.53</v>
      </c>
      <c r="G1041" s="36">
        <f>C1041+IF(AND('Calculation Sheet'!$D$13="NO",OR('Calculation Sheet'!$D$14="Constant Resistance", 'Calculation Sheet'!$D$14="Constant Resistance + Current",'Calculation Sheet'!$D$14="Constant Resistance + Power", 'Calculation Sheet'!$D$14="Constant Resistance + Current + Power")),D1041,0)+IF(AND('Calculation Sheet'!$D$13="NO",OR('Calculation Sheet'!$D$14="Constant Current", 'Calculation Sheet'!$D$14="Constant Resistance + Current",'Calculation Sheet'!$D$14="Constant Current + Power", 'Calculation Sheet'!$D$14="Constant Resistance + Current + Power")),E1041,0)+IF(AND('Calculation Sheet'!$D$13="NO",OR('Calculation Sheet'!$D$14="Constant Power", 'Calculation Sheet'!$D$14="Constant Resistance + Power",'Calculation Sheet'!$D$14="Constant Current + Power", 'Calculation Sheet'!$D$14="Constant Resistance + Current + Power")),F1041,0)</f>
        <v>8</v>
      </c>
      <c r="H1041" s="34">
        <f>ROUND((12*'Calculation Sheet'!$D$24/(SQRT('SOA Verification'!B1041*10^-3))),2)</f>
        <v>36.36</v>
      </c>
      <c r="I1041" s="34">
        <f t="shared" si="32"/>
        <v>108.9</v>
      </c>
      <c r="K1041" s="34">
        <f t="shared" si="33"/>
        <v>108.9</v>
      </c>
    </row>
    <row r="1042" spans="2:11" x14ac:dyDescent="0.25">
      <c r="B1042" s="34">
        <v>109</v>
      </c>
      <c r="C1042" s="35">
        <f>ROUNDUP(('Calculation Sheet'!$D$9)^2*('Calculation Sheet'!$D$10*10^-6)/(2*10^-3*B1042),2)</f>
        <v>8</v>
      </c>
      <c r="D104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42" s="34">
        <f>ROUNDUP(('Calculation Sheet'!$D$9*'Calculation Sheet'!$D$17*(0.5-('Calculation Sheet'!$D$18/'Calculation Sheet'!$D$9)+(0.5*(('Calculation Sheet'!$D$18^2)/('Calculation Sheet'!$D$9^2))))),2)</f>
        <v>1.84</v>
      </c>
      <c r="F1042" s="34">
        <f>ROUNDUP(('Calculation Sheet'!$D$19*(LN('Calculation Sheet'!$D$9/'Calculation Sheet'!$D$20)-1+('Calculation Sheet'!$D$20/'Calculation Sheet'!$D$9))),2)</f>
        <v>3.53</v>
      </c>
      <c r="G1042" s="36">
        <f>C1042+IF(AND('Calculation Sheet'!$D$13="NO",OR('Calculation Sheet'!$D$14="Constant Resistance", 'Calculation Sheet'!$D$14="Constant Resistance + Current",'Calculation Sheet'!$D$14="Constant Resistance + Power", 'Calculation Sheet'!$D$14="Constant Resistance + Current + Power")),D1042,0)+IF(AND('Calculation Sheet'!$D$13="NO",OR('Calculation Sheet'!$D$14="Constant Current", 'Calculation Sheet'!$D$14="Constant Resistance + Current",'Calculation Sheet'!$D$14="Constant Current + Power", 'Calculation Sheet'!$D$14="Constant Resistance + Current + Power")),E1042,0)+IF(AND('Calculation Sheet'!$D$13="NO",OR('Calculation Sheet'!$D$14="Constant Power", 'Calculation Sheet'!$D$14="Constant Resistance + Power",'Calculation Sheet'!$D$14="Constant Current + Power", 'Calculation Sheet'!$D$14="Constant Resistance + Current + Power")),F1042,0)</f>
        <v>8</v>
      </c>
      <c r="H1042" s="34">
        <f>ROUND((12*'Calculation Sheet'!$D$24/(SQRT('SOA Verification'!B1042*10^-3))),2)</f>
        <v>36.35</v>
      </c>
      <c r="I1042" s="34">
        <f t="shared" si="32"/>
        <v>109</v>
      </c>
      <c r="K1042" s="34">
        <f t="shared" si="33"/>
        <v>109</v>
      </c>
    </row>
    <row r="1043" spans="2:11" x14ac:dyDescent="0.25">
      <c r="B1043" s="34">
        <v>109.1</v>
      </c>
      <c r="C1043" s="35">
        <f>ROUNDUP(('Calculation Sheet'!$D$9)^2*('Calculation Sheet'!$D$10*10^-6)/(2*10^-3*B1043),2)</f>
        <v>7.99</v>
      </c>
      <c r="D104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43" s="34">
        <f>ROUNDUP(('Calculation Sheet'!$D$9*'Calculation Sheet'!$D$17*(0.5-('Calculation Sheet'!$D$18/'Calculation Sheet'!$D$9)+(0.5*(('Calculation Sheet'!$D$18^2)/('Calculation Sheet'!$D$9^2))))),2)</f>
        <v>1.84</v>
      </c>
      <c r="F1043" s="34">
        <f>ROUNDUP(('Calculation Sheet'!$D$19*(LN('Calculation Sheet'!$D$9/'Calculation Sheet'!$D$20)-1+('Calculation Sheet'!$D$20/'Calculation Sheet'!$D$9))),2)</f>
        <v>3.53</v>
      </c>
      <c r="G1043" s="36">
        <f>C1043+IF(AND('Calculation Sheet'!$D$13="NO",OR('Calculation Sheet'!$D$14="Constant Resistance", 'Calculation Sheet'!$D$14="Constant Resistance + Current",'Calculation Sheet'!$D$14="Constant Resistance + Power", 'Calculation Sheet'!$D$14="Constant Resistance + Current + Power")),D1043,0)+IF(AND('Calculation Sheet'!$D$13="NO",OR('Calculation Sheet'!$D$14="Constant Current", 'Calculation Sheet'!$D$14="Constant Resistance + Current",'Calculation Sheet'!$D$14="Constant Current + Power", 'Calculation Sheet'!$D$14="Constant Resistance + Current + Power")),E1043,0)+IF(AND('Calculation Sheet'!$D$13="NO",OR('Calculation Sheet'!$D$14="Constant Power", 'Calculation Sheet'!$D$14="Constant Resistance + Power",'Calculation Sheet'!$D$14="Constant Current + Power", 'Calculation Sheet'!$D$14="Constant Resistance + Current + Power")),F1043,0)</f>
        <v>7.99</v>
      </c>
      <c r="H1043" s="34">
        <f>ROUND((12*'Calculation Sheet'!$D$24/(SQRT('SOA Verification'!B1043*10^-3))),2)</f>
        <v>36.33</v>
      </c>
      <c r="I1043" s="34">
        <f t="shared" si="32"/>
        <v>109.1</v>
      </c>
      <c r="K1043" s="34">
        <f t="shared" si="33"/>
        <v>109.1</v>
      </c>
    </row>
    <row r="1044" spans="2:11" x14ac:dyDescent="0.25">
      <c r="B1044" s="34">
        <v>109.2</v>
      </c>
      <c r="C1044" s="35">
        <f>ROUNDUP(('Calculation Sheet'!$D$9)^2*('Calculation Sheet'!$D$10*10^-6)/(2*10^-3*B1044),2)</f>
        <v>7.9799999999999995</v>
      </c>
      <c r="D104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44" s="34">
        <f>ROUNDUP(('Calculation Sheet'!$D$9*'Calculation Sheet'!$D$17*(0.5-('Calculation Sheet'!$D$18/'Calculation Sheet'!$D$9)+(0.5*(('Calculation Sheet'!$D$18^2)/('Calculation Sheet'!$D$9^2))))),2)</f>
        <v>1.84</v>
      </c>
      <c r="F1044" s="34">
        <f>ROUNDUP(('Calculation Sheet'!$D$19*(LN('Calculation Sheet'!$D$9/'Calculation Sheet'!$D$20)-1+('Calculation Sheet'!$D$20/'Calculation Sheet'!$D$9))),2)</f>
        <v>3.53</v>
      </c>
      <c r="G1044" s="36">
        <f>C1044+IF(AND('Calculation Sheet'!$D$13="NO",OR('Calculation Sheet'!$D$14="Constant Resistance", 'Calculation Sheet'!$D$14="Constant Resistance + Current",'Calculation Sheet'!$D$14="Constant Resistance + Power", 'Calculation Sheet'!$D$14="Constant Resistance + Current + Power")),D1044,0)+IF(AND('Calculation Sheet'!$D$13="NO",OR('Calculation Sheet'!$D$14="Constant Current", 'Calculation Sheet'!$D$14="Constant Resistance + Current",'Calculation Sheet'!$D$14="Constant Current + Power", 'Calculation Sheet'!$D$14="Constant Resistance + Current + Power")),E1044,0)+IF(AND('Calculation Sheet'!$D$13="NO",OR('Calculation Sheet'!$D$14="Constant Power", 'Calculation Sheet'!$D$14="Constant Resistance + Power",'Calculation Sheet'!$D$14="Constant Current + Power", 'Calculation Sheet'!$D$14="Constant Resistance + Current + Power")),F1044,0)</f>
        <v>7.9799999999999995</v>
      </c>
      <c r="H1044" s="34">
        <f>ROUND((12*'Calculation Sheet'!$D$24/(SQRT('SOA Verification'!B1044*10^-3))),2)</f>
        <v>36.31</v>
      </c>
      <c r="I1044" s="34">
        <f t="shared" si="32"/>
        <v>109.2</v>
      </c>
      <c r="K1044" s="34">
        <f t="shared" si="33"/>
        <v>109.2</v>
      </c>
    </row>
    <row r="1045" spans="2:11" x14ac:dyDescent="0.25">
      <c r="B1045" s="34">
        <v>109.3</v>
      </c>
      <c r="C1045" s="35">
        <f>ROUNDUP(('Calculation Sheet'!$D$9)^2*('Calculation Sheet'!$D$10*10^-6)/(2*10^-3*B1045),2)</f>
        <v>7.9799999999999995</v>
      </c>
      <c r="D104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45" s="34">
        <f>ROUNDUP(('Calculation Sheet'!$D$9*'Calculation Sheet'!$D$17*(0.5-('Calculation Sheet'!$D$18/'Calculation Sheet'!$D$9)+(0.5*(('Calculation Sheet'!$D$18^2)/('Calculation Sheet'!$D$9^2))))),2)</f>
        <v>1.84</v>
      </c>
      <c r="F1045" s="34">
        <f>ROUNDUP(('Calculation Sheet'!$D$19*(LN('Calculation Sheet'!$D$9/'Calculation Sheet'!$D$20)-1+('Calculation Sheet'!$D$20/'Calculation Sheet'!$D$9))),2)</f>
        <v>3.53</v>
      </c>
      <c r="G1045" s="36">
        <f>C1045+IF(AND('Calculation Sheet'!$D$13="NO",OR('Calculation Sheet'!$D$14="Constant Resistance", 'Calculation Sheet'!$D$14="Constant Resistance + Current",'Calculation Sheet'!$D$14="Constant Resistance + Power", 'Calculation Sheet'!$D$14="Constant Resistance + Current + Power")),D1045,0)+IF(AND('Calculation Sheet'!$D$13="NO",OR('Calculation Sheet'!$D$14="Constant Current", 'Calculation Sheet'!$D$14="Constant Resistance + Current",'Calculation Sheet'!$D$14="Constant Current + Power", 'Calculation Sheet'!$D$14="Constant Resistance + Current + Power")),E1045,0)+IF(AND('Calculation Sheet'!$D$13="NO",OR('Calculation Sheet'!$D$14="Constant Power", 'Calculation Sheet'!$D$14="Constant Resistance + Power",'Calculation Sheet'!$D$14="Constant Current + Power", 'Calculation Sheet'!$D$14="Constant Resistance + Current + Power")),F1045,0)</f>
        <v>7.9799999999999995</v>
      </c>
      <c r="H1045" s="34">
        <f>ROUND((12*'Calculation Sheet'!$D$24/(SQRT('SOA Verification'!B1045*10^-3))),2)</f>
        <v>36.299999999999997</v>
      </c>
      <c r="I1045" s="34">
        <f t="shared" si="32"/>
        <v>109.3</v>
      </c>
      <c r="K1045" s="34">
        <f t="shared" si="33"/>
        <v>109.3</v>
      </c>
    </row>
    <row r="1046" spans="2:11" x14ac:dyDescent="0.25">
      <c r="B1046" s="34">
        <v>109.4</v>
      </c>
      <c r="C1046" s="35">
        <f>ROUNDUP(('Calculation Sheet'!$D$9)^2*('Calculation Sheet'!$D$10*10^-6)/(2*10^-3*B1046),2)</f>
        <v>7.97</v>
      </c>
      <c r="D104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46" s="34">
        <f>ROUNDUP(('Calculation Sheet'!$D$9*'Calculation Sheet'!$D$17*(0.5-('Calculation Sheet'!$D$18/'Calculation Sheet'!$D$9)+(0.5*(('Calculation Sheet'!$D$18^2)/('Calculation Sheet'!$D$9^2))))),2)</f>
        <v>1.84</v>
      </c>
      <c r="F1046" s="34">
        <f>ROUNDUP(('Calculation Sheet'!$D$19*(LN('Calculation Sheet'!$D$9/'Calculation Sheet'!$D$20)-1+('Calculation Sheet'!$D$20/'Calculation Sheet'!$D$9))),2)</f>
        <v>3.53</v>
      </c>
      <c r="G1046" s="36">
        <f>C1046+IF(AND('Calculation Sheet'!$D$13="NO",OR('Calculation Sheet'!$D$14="Constant Resistance", 'Calculation Sheet'!$D$14="Constant Resistance + Current",'Calculation Sheet'!$D$14="Constant Resistance + Power", 'Calculation Sheet'!$D$14="Constant Resistance + Current + Power")),D1046,0)+IF(AND('Calculation Sheet'!$D$13="NO",OR('Calculation Sheet'!$D$14="Constant Current", 'Calculation Sheet'!$D$14="Constant Resistance + Current",'Calculation Sheet'!$D$14="Constant Current + Power", 'Calculation Sheet'!$D$14="Constant Resistance + Current + Power")),E1046,0)+IF(AND('Calculation Sheet'!$D$13="NO",OR('Calculation Sheet'!$D$14="Constant Power", 'Calculation Sheet'!$D$14="Constant Resistance + Power",'Calculation Sheet'!$D$14="Constant Current + Power", 'Calculation Sheet'!$D$14="Constant Resistance + Current + Power")),F1046,0)</f>
        <v>7.97</v>
      </c>
      <c r="H1046" s="34">
        <f>ROUND((12*'Calculation Sheet'!$D$24/(SQRT('SOA Verification'!B1046*10^-3))),2)</f>
        <v>36.28</v>
      </c>
      <c r="I1046" s="34">
        <f t="shared" si="32"/>
        <v>109.4</v>
      </c>
      <c r="K1046" s="34">
        <f t="shared" si="33"/>
        <v>109.4</v>
      </c>
    </row>
    <row r="1047" spans="2:11" x14ac:dyDescent="0.25">
      <c r="B1047" s="34">
        <v>109.5</v>
      </c>
      <c r="C1047" s="35">
        <f>ROUNDUP(('Calculation Sheet'!$D$9)^2*('Calculation Sheet'!$D$10*10^-6)/(2*10^-3*B1047),2)</f>
        <v>7.96</v>
      </c>
      <c r="D104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47" s="34">
        <f>ROUNDUP(('Calculation Sheet'!$D$9*'Calculation Sheet'!$D$17*(0.5-('Calculation Sheet'!$D$18/'Calculation Sheet'!$D$9)+(0.5*(('Calculation Sheet'!$D$18^2)/('Calculation Sheet'!$D$9^2))))),2)</f>
        <v>1.84</v>
      </c>
      <c r="F1047" s="34">
        <f>ROUNDUP(('Calculation Sheet'!$D$19*(LN('Calculation Sheet'!$D$9/'Calculation Sheet'!$D$20)-1+('Calculation Sheet'!$D$20/'Calculation Sheet'!$D$9))),2)</f>
        <v>3.53</v>
      </c>
      <c r="G1047" s="36">
        <f>C1047+IF(AND('Calculation Sheet'!$D$13="NO",OR('Calculation Sheet'!$D$14="Constant Resistance", 'Calculation Sheet'!$D$14="Constant Resistance + Current",'Calculation Sheet'!$D$14="Constant Resistance + Power", 'Calculation Sheet'!$D$14="Constant Resistance + Current + Power")),D1047,0)+IF(AND('Calculation Sheet'!$D$13="NO",OR('Calculation Sheet'!$D$14="Constant Current", 'Calculation Sheet'!$D$14="Constant Resistance + Current",'Calculation Sheet'!$D$14="Constant Current + Power", 'Calculation Sheet'!$D$14="Constant Resistance + Current + Power")),E1047,0)+IF(AND('Calculation Sheet'!$D$13="NO",OR('Calculation Sheet'!$D$14="Constant Power", 'Calculation Sheet'!$D$14="Constant Resistance + Power",'Calculation Sheet'!$D$14="Constant Current + Power", 'Calculation Sheet'!$D$14="Constant Resistance + Current + Power")),F1047,0)</f>
        <v>7.96</v>
      </c>
      <c r="H1047" s="34">
        <f>ROUND((12*'Calculation Sheet'!$D$24/(SQRT('SOA Verification'!B1047*10^-3))),2)</f>
        <v>36.26</v>
      </c>
      <c r="I1047" s="34">
        <f t="shared" si="32"/>
        <v>109.5</v>
      </c>
      <c r="K1047" s="34">
        <f t="shared" si="33"/>
        <v>109.5</v>
      </c>
    </row>
    <row r="1048" spans="2:11" x14ac:dyDescent="0.25">
      <c r="B1048" s="34">
        <v>109.6</v>
      </c>
      <c r="C1048" s="35">
        <f>ROUNDUP(('Calculation Sheet'!$D$9)^2*('Calculation Sheet'!$D$10*10^-6)/(2*10^-3*B1048),2)</f>
        <v>7.95</v>
      </c>
      <c r="D104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48" s="34">
        <f>ROUNDUP(('Calculation Sheet'!$D$9*'Calculation Sheet'!$D$17*(0.5-('Calculation Sheet'!$D$18/'Calculation Sheet'!$D$9)+(0.5*(('Calculation Sheet'!$D$18^2)/('Calculation Sheet'!$D$9^2))))),2)</f>
        <v>1.84</v>
      </c>
      <c r="F1048" s="34">
        <f>ROUNDUP(('Calculation Sheet'!$D$19*(LN('Calculation Sheet'!$D$9/'Calculation Sheet'!$D$20)-1+('Calculation Sheet'!$D$20/'Calculation Sheet'!$D$9))),2)</f>
        <v>3.53</v>
      </c>
      <c r="G1048" s="36">
        <f>C1048+IF(AND('Calculation Sheet'!$D$13="NO",OR('Calculation Sheet'!$D$14="Constant Resistance", 'Calculation Sheet'!$D$14="Constant Resistance + Current",'Calculation Sheet'!$D$14="Constant Resistance + Power", 'Calculation Sheet'!$D$14="Constant Resistance + Current + Power")),D1048,0)+IF(AND('Calculation Sheet'!$D$13="NO",OR('Calculation Sheet'!$D$14="Constant Current", 'Calculation Sheet'!$D$14="Constant Resistance + Current",'Calculation Sheet'!$D$14="Constant Current + Power", 'Calculation Sheet'!$D$14="Constant Resistance + Current + Power")),E1048,0)+IF(AND('Calculation Sheet'!$D$13="NO",OR('Calculation Sheet'!$D$14="Constant Power", 'Calculation Sheet'!$D$14="Constant Resistance + Power",'Calculation Sheet'!$D$14="Constant Current + Power", 'Calculation Sheet'!$D$14="Constant Resistance + Current + Power")),F1048,0)</f>
        <v>7.95</v>
      </c>
      <c r="H1048" s="34">
        <f>ROUND((12*'Calculation Sheet'!$D$24/(SQRT('SOA Verification'!B1048*10^-3))),2)</f>
        <v>36.25</v>
      </c>
      <c r="I1048" s="34">
        <f t="shared" si="32"/>
        <v>109.6</v>
      </c>
      <c r="K1048" s="34">
        <f t="shared" si="33"/>
        <v>109.6</v>
      </c>
    </row>
    <row r="1049" spans="2:11" x14ac:dyDescent="0.25">
      <c r="B1049" s="34">
        <v>109.7</v>
      </c>
      <c r="C1049" s="35">
        <f>ROUNDUP(('Calculation Sheet'!$D$9)^2*('Calculation Sheet'!$D$10*10^-6)/(2*10^-3*B1049),2)</f>
        <v>7.95</v>
      </c>
      <c r="D104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49" s="34">
        <f>ROUNDUP(('Calculation Sheet'!$D$9*'Calculation Sheet'!$D$17*(0.5-('Calculation Sheet'!$D$18/'Calculation Sheet'!$D$9)+(0.5*(('Calculation Sheet'!$D$18^2)/('Calculation Sheet'!$D$9^2))))),2)</f>
        <v>1.84</v>
      </c>
      <c r="F1049" s="34">
        <f>ROUNDUP(('Calculation Sheet'!$D$19*(LN('Calculation Sheet'!$D$9/'Calculation Sheet'!$D$20)-1+('Calculation Sheet'!$D$20/'Calculation Sheet'!$D$9))),2)</f>
        <v>3.53</v>
      </c>
      <c r="G1049" s="36">
        <f>C1049+IF(AND('Calculation Sheet'!$D$13="NO",OR('Calculation Sheet'!$D$14="Constant Resistance", 'Calculation Sheet'!$D$14="Constant Resistance + Current",'Calculation Sheet'!$D$14="Constant Resistance + Power", 'Calculation Sheet'!$D$14="Constant Resistance + Current + Power")),D1049,0)+IF(AND('Calculation Sheet'!$D$13="NO",OR('Calculation Sheet'!$D$14="Constant Current", 'Calculation Sheet'!$D$14="Constant Resistance + Current",'Calculation Sheet'!$D$14="Constant Current + Power", 'Calculation Sheet'!$D$14="Constant Resistance + Current + Power")),E1049,0)+IF(AND('Calculation Sheet'!$D$13="NO",OR('Calculation Sheet'!$D$14="Constant Power", 'Calculation Sheet'!$D$14="Constant Resistance + Power",'Calculation Sheet'!$D$14="Constant Current + Power", 'Calculation Sheet'!$D$14="Constant Resistance + Current + Power")),F1049,0)</f>
        <v>7.95</v>
      </c>
      <c r="H1049" s="34">
        <f>ROUND((12*'Calculation Sheet'!$D$24/(SQRT('SOA Verification'!B1049*10^-3))),2)</f>
        <v>36.229999999999997</v>
      </c>
      <c r="I1049" s="34">
        <f t="shared" si="32"/>
        <v>109.7</v>
      </c>
      <c r="K1049" s="34">
        <f t="shared" si="33"/>
        <v>109.7</v>
      </c>
    </row>
    <row r="1050" spans="2:11" x14ac:dyDescent="0.25">
      <c r="B1050" s="34">
        <v>109.8</v>
      </c>
      <c r="C1050" s="35">
        <f>ROUNDUP(('Calculation Sheet'!$D$9)^2*('Calculation Sheet'!$D$10*10^-6)/(2*10^-3*B1050),2)</f>
        <v>7.9399999999999995</v>
      </c>
      <c r="D105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50" s="34">
        <f>ROUNDUP(('Calculation Sheet'!$D$9*'Calculation Sheet'!$D$17*(0.5-('Calculation Sheet'!$D$18/'Calculation Sheet'!$D$9)+(0.5*(('Calculation Sheet'!$D$18^2)/('Calculation Sheet'!$D$9^2))))),2)</f>
        <v>1.84</v>
      </c>
      <c r="F1050" s="34">
        <f>ROUNDUP(('Calculation Sheet'!$D$19*(LN('Calculation Sheet'!$D$9/'Calculation Sheet'!$D$20)-1+('Calculation Sheet'!$D$20/'Calculation Sheet'!$D$9))),2)</f>
        <v>3.53</v>
      </c>
      <c r="G1050" s="36">
        <f>C1050+IF(AND('Calculation Sheet'!$D$13="NO",OR('Calculation Sheet'!$D$14="Constant Resistance", 'Calculation Sheet'!$D$14="Constant Resistance + Current",'Calculation Sheet'!$D$14="Constant Resistance + Power", 'Calculation Sheet'!$D$14="Constant Resistance + Current + Power")),D1050,0)+IF(AND('Calculation Sheet'!$D$13="NO",OR('Calculation Sheet'!$D$14="Constant Current", 'Calculation Sheet'!$D$14="Constant Resistance + Current",'Calculation Sheet'!$D$14="Constant Current + Power", 'Calculation Sheet'!$D$14="Constant Resistance + Current + Power")),E1050,0)+IF(AND('Calculation Sheet'!$D$13="NO",OR('Calculation Sheet'!$D$14="Constant Power", 'Calculation Sheet'!$D$14="Constant Resistance + Power",'Calculation Sheet'!$D$14="Constant Current + Power", 'Calculation Sheet'!$D$14="Constant Resistance + Current + Power")),F1050,0)</f>
        <v>7.9399999999999995</v>
      </c>
      <c r="H1050" s="34">
        <f>ROUND((12*'Calculation Sheet'!$D$24/(SQRT('SOA Verification'!B1050*10^-3))),2)</f>
        <v>36.21</v>
      </c>
      <c r="I1050" s="34">
        <f t="shared" si="32"/>
        <v>109.8</v>
      </c>
      <c r="K1050" s="34">
        <f t="shared" si="33"/>
        <v>109.8</v>
      </c>
    </row>
    <row r="1051" spans="2:11" x14ac:dyDescent="0.25">
      <c r="B1051" s="34">
        <v>109.9</v>
      </c>
      <c r="C1051" s="35">
        <f>ROUNDUP(('Calculation Sheet'!$D$9)^2*('Calculation Sheet'!$D$10*10^-6)/(2*10^-3*B1051),2)</f>
        <v>7.93</v>
      </c>
      <c r="D105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51" s="34">
        <f>ROUNDUP(('Calculation Sheet'!$D$9*'Calculation Sheet'!$D$17*(0.5-('Calculation Sheet'!$D$18/'Calculation Sheet'!$D$9)+(0.5*(('Calculation Sheet'!$D$18^2)/('Calculation Sheet'!$D$9^2))))),2)</f>
        <v>1.84</v>
      </c>
      <c r="F1051" s="34">
        <f>ROUNDUP(('Calculation Sheet'!$D$19*(LN('Calculation Sheet'!$D$9/'Calculation Sheet'!$D$20)-1+('Calculation Sheet'!$D$20/'Calculation Sheet'!$D$9))),2)</f>
        <v>3.53</v>
      </c>
      <c r="G1051" s="36">
        <f>C1051+IF(AND('Calculation Sheet'!$D$13="NO",OR('Calculation Sheet'!$D$14="Constant Resistance", 'Calculation Sheet'!$D$14="Constant Resistance + Current",'Calculation Sheet'!$D$14="Constant Resistance + Power", 'Calculation Sheet'!$D$14="Constant Resistance + Current + Power")),D1051,0)+IF(AND('Calculation Sheet'!$D$13="NO",OR('Calculation Sheet'!$D$14="Constant Current", 'Calculation Sheet'!$D$14="Constant Resistance + Current",'Calculation Sheet'!$D$14="Constant Current + Power", 'Calculation Sheet'!$D$14="Constant Resistance + Current + Power")),E1051,0)+IF(AND('Calculation Sheet'!$D$13="NO",OR('Calculation Sheet'!$D$14="Constant Power", 'Calculation Sheet'!$D$14="Constant Resistance + Power",'Calculation Sheet'!$D$14="Constant Current + Power", 'Calculation Sheet'!$D$14="Constant Resistance + Current + Power")),F1051,0)</f>
        <v>7.93</v>
      </c>
      <c r="H1051" s="34">
        <f>ROUND((12*'Calculation Sheet'!$D$24/(SQRT('SOA Verification'!B1051*10^-3))),2)</f>
        <v>36.200000000000003</v>
      </c>
      <c r="I1051" s="34">
        <f t="shared" si="32"/>
        <v>109.9</v>
      </c>
      <c r="K1051" s="34">
        <f t="shared" si="33"/>
        <v>109.9</v>
      </c>
    </row>
    <row r="1052" spans="2:11" x14ac:dyDescent="0.25">
      <c r="B1052" s="34">
        <v>110</v>
      </c>
      <c r="C1052" s="35">
        <f>ROUNDUP(('Calculation Sheet'!$D$9)^2*('Calculation Sheet'!$D$10*10^-6)/(2*10^-3*B1052),2)</f>
        <v>7.92</v>
      </c>
      <c r="D105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52" s="34">
        <f>ROUNDUP(('Calculation Sheet'!$D$9*'Calculation Sheet'!$D$17*(0.5-('Calculation Sheet'!$D$18/'Calculation Sheet'!$D$9)+(0.5*(('Calculation Sheet'!$D$18^2)/('Calculation Sheet'!$D$9^2))))),2)</f>
        <v>1.84</v>
      </c>
      <c r="F1052" s="34">
        <f>ROUNDUP(('Calculation Sheet'!$D$19*(LN('Calculation Sheet'!$D$9/'Calculation Sheet'!$D$20)-1+('Calculation Sheet'!$D$20/'Calculation Sheet'!$D$9))),2)</f>
        <v>3.53</v>
      </c>
      <c r="G1052" s="36">
        <f>C1052+IF(AND('Calculation Sheet'!$D$13="NO",OR('Calculation Sheet'!$D$14="Constant Resistance", 'Calculation Sheet'!$D$14="Constant Resistance + Current",'Calculation Sheet'!$D$14="Constant Resistance + Power", 'Calculation Sheet'!$D$14="Constant Resistance + Current + Power")),D1052,0)+IF(AND('Calculation Sheet'!$D$13="NO",OR('Calculation Sheet'!$D$14="Constant Current", 'Calculation Sheet'!$D$14="Constant Resistance + Current",'Calculation Sheet'!$D$14="Constant Current + Power", 'Calculation Sheet'!$D$14="Constant Resistance + Current + Power")),E1052,0)+IF(AND('Calculation Sheet'!$D$13="NO",OR('Calculation Sheet'!$D$14="Constant Power", 'Calculation Sheet'!$D$14="Constant Resistance + Power",'Calculation Sheet'!$D$14="Constant Current + Power", 'Calculation Sheet'!$D$14="Constant Resistance + Current + Power")),F1052,0)</f>
        <v>7.92</v>
      </c>
      <c r="H1052" s="34">
        <f>ROUND((12*'Calculation Sheet'!$D$24/(SQRT('SOA Verification'!B1052*10^-3))),2)</f>
        <v>36.18</v>
      </c>
      <c r="I1052" s="34">
        <f t="shared" si="32"/>
        <v>110</v>
      </c>
      <c r="K1052" s="34">
        <f t="shared" si="33"/>
        <v>110</v>
      </c>
    </row>
    <row r="1053" spans="2:11" x14ac:dyDescent="0.25">
      <c r="B1053" s="34">
        <v>110.1</v>
      </c>
      <c r="C1053" s="35">
        <f>ROUNDUP(('Calculation Sheet'!$D$9)^2*('Calculation Sheet'!$D$10*10^-6)/(2*10^-3*B1053),2)</f>
        <v>7.92</v>
      </c>
      <c r="D105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53" s="34">
        <f>ROUNDUP(('Calculation Sheet'!$D$9*'Calculation Sheet'!$D$17*(0.5-('Calculation Sheet'!$D$18/'Calculation Sheet'!$D$9)+(0.5*(('Calculation Sheet'!$D$18^2)/('Calculation Sheet'!$D$9^2))))),2)</f>
        <v>1.84</v>
      </c>
      <c r="F1053" s="34">
        <f>ROUNDUP(('Calculation Sheet'!$D$19*(LN('Calculation Sheet'!$D$9/'Calculation Sheet'!$D$20)-1+('Calculation Sheet'!$D$20/'Calculation Sheet'!$D$9))),2)</f>
        <v>3.53</v>
      </c>
      <c r="G1053" s="36">
        <f>C1053+IF(AND('Calculation Sheet'!$D$13="NO",OR('Calculation Sheet'!$D$14="Constant Resistance", 'Calculation Sheet'!$D$14="Constant Resistance + Current",'Calculation Sheet'!$D$14="Constant Resistance + Power", 'Calculation Sheet'!$D$14="Constant Resistance + Current + Power")),D1053,0)+IF(AND('Calculation Sheet'!$D$13="NO",OR('Calculation Sheet'!$D$14="Constant Current", 'Calculation Sheet'!$D$14="Constant Resistance + Current",'Calculation Sheet'!$D$14="Constant Current + Power", 'Calculation Sheet'!$D$14="Constant Resistance + Current + Power")),E1053,0)+IF(AND('Calculation Sheet'!$D$13="NO",OR('Calculation Sheet'!$D$14="Constant Power", 'Calculation Sheet'!$D$14="Constant Resistance + Power",'Calculation Sheet'!$D$14="Constant Current + Power", 'Calculation Sheet'!$D$14="Constant Resistance + Current + Power")),F1053,0)</f>
        <v>7.92</v>
      </c>
      <c r="H1053" s="34">
        <f>ROUND((12*'Calculation Sheet'!$D$24/(SQRT('SOA Verification'!B1053*10^-3))),2)</f>
        <v>36.159999999999997</v>
      </c>
      <c r="I1053" s="34">
        <f t="shared" si="32"/>
        <v>110.1</v>
      </c>
      <c r="K1053" s="34">
        <f t="shared" si="33"/>
        <v>110.1</v>
      </c>
    </row>
    <row r="1054" spans="2:11" x14ac:dyDescent="0.25">
      <c r="B1054" s="34">
        <v>110.2</v>
      </c>
      <c r="C1054" s="35">
        <f>ROUNDUP(('Calculation Sheet'!$D$9)^2*('Calculation Sheet'!$D$10*10^-6)/(2*10^-3*B1054),2)</f>
        <v>7.91</v>
      </c>
      <c r="D105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54" s="34">
        <f>ROUNDUP(('Calculation Sheet'!$D$9*'Calculation Sheet'!$D$17*(0.5-('Calculation Sheet'!$D$18/'Calculation Sheet'!$D$9)+(0.5*(('Calculation Sheet'!$D$18^2)/('Calculation Sheet'!$D$9^2))))),2)</f>
        <v>1.84</v>
      </c>
      <c r="F1054" s="34">
        <f>ROUNDUP(('Calculation Sheet'!$D$19*(LN('Calculation Sheet'!$D$9/'Calculation Sheet'!$D$20)-1+('Calculation Sheet'!$D$20/'Calculation Sheet'!$D$9))),2)</f>
        <v>3.53</v>
      </c>
      <c r="G1054" s="36">
        <f>C1054+IF(AND('Calculation Sheet'!$D$13="NO",OR('Calculation Sheet'!$D$14="Constant Resistance", 'Calculation Sheet'!$D$14="Constant Resistance + Current",'Calculation Sheet'!$D$14="Constant Resistance + Power", 'Calculation Sheet'!$D$14="Constant Resistance + Current + Power")),D1054,0)+IF(AND('Calculation Sheet'!$D$13="NO",OR('Calculation Sheet'!$D$14="Constant Current", 'Calculation Sheet'!$D$14="Constant Resistance + Current",'Calculation Sheet'!$D$14="Constant Current + Power", 'Calculation Sheet'!$D$14="Constant Resistance + Current + Power")),E1054,0)+IF(AND('Calculation Sheet'!$D$13="NO",OR('Calculation Sheet'!$D$14="Constant Power", 'Calculation Sheet'!$D$14="Constant Resistance + Power",'Calculation Sheet'!$D$14="Constant Current + Power", 'Calculation Sheet'!$D$14="Constant Resistance + Current + Power")),F1054,0)</f>
        <v>7.91</v>
      </c>
      <c r="H1054" s="34">
        <f>ROUND((12*'Calculation Sheet'!$D$24/(SQRT('SOA Verification'!B1054*10^-3))),2)</f>
        <v>36.15</v>
      </c>
      <c r="I1054" s="34">
        <f t="shared" si="32"/>
        <v>110.2</v>
      </c>
      <c r="K1054" s="34">
        <f t="shared" si="33"/>
        <v>110.2</v>
      </c>
    </row>
    <row r="1055" spans="2:11" x14ac:dyDescent="0.25">
      <c r="B1055" s="34">
        <v>110.3</v>
      </c>
      <c r="C1055" s="35">
        <f>ROUNDUP(('Calculation Sheet'!$D$9)^2*('Calculation Sheet'!$D$10*10^-6)/(2*10^-3*B1055),2)</f>
        <v>7.8999999999999995</v>
      </c>
      <c r="D105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55" s="34">
        <f>ROUNDUP(('Calculation Sheet'!$D$9*'Calculation Sheet'!$D$17*(0.5-('Calculation Sheet'!$D$18/'Calculation Sheet'!$D$9)+(0.5*(('Calculation Sheet'!$D$18^2)/('Calculation Sheet'!$D$9^2))))),2)</f>
        <v>1.84</v>
      </c>
      <c r="F1055" s="34">
        <f>ROUNDUP(('Calculation Sheet'!$D$19*(LN('Calculation Sheet'!$D$9/'Calculation Sheet'!$D$20)-1+('Calculation Sheet'!$D$20/'Calculation Sheet'!$D$9))),2)</f>
        <v>3.53</v>
      </c>
      <c r="G1055" s="36">
        <f>C1055+IF(AND('Calculation Sheet'!$D$13="NO",OR('Calculation Sheet'!$D$14="Constant Resistance", 'Calculation Sheet'!$D$14="Constant Resistance + Current",'Calculation Sheet'!$D$14="Constant Resistance + Power", 'Calculation Sheet'!$D$14="Constant Resistance + Current + Power")),D1055,0)+IF(AND('Calculation Sheet'!$D$13="NO",OR('Calculation Sheet'!$D$14="Constant Current", 'Calculation Sheet'!$D$14="Constant Resistance + Current",'Calculation Sheet'!$D$14="Constant Current + Power", 'Calculation Sheet'!$D$14="Constant Resistance + Current + Power")),E1055,0)+IF(AND('Calculation Sheet'!$D$13="NO",OR('Calculation Sheet'!$D$14="Constant Power", 'Calculation Sheet'!$D$14="Constant Resistance + Power",'Calculation Sheet'!$D$14="Constant Current + Power", 'Calculation Sheet'!$D$14="Constant Resistance + Current + Power")),F1055,0)</f>
        <v>7.8999999999999995</v>
      </c>
      <c r="H1055" s="34">
        <f>ROUND((12*'Calculation Sheet'!$D$24/(SQRT('SOA Verification'!B1055*10^-3))),2)</f>
        <v>36.130000000000003</v>
      </c>
      <c r="I1055" s="34">
        <f t="shared" si="32"/>
        <v>110.3</v>
      </c>
      <c r="K1055" s="34">
        <f t="shared" si="33"/>
        <v>110.3</v>
      </c>
    </row>
    <row r="1056" spans="2:11" x14ac:dyDescent="0.25">
      <c r="B1056" s="34">
        <v>110.4</v>
      </c>
      <c r="C1056" s="35">
        <f>ROUNDUP(('Calculation Sheet'!$D$9)^2*('Calculation Sheet'!$D$10*10^-6)/(2*10^-3*B1056),2)</f>
        <v>7.8999999999999995</v>
      </c>
      <c r="D105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56" s="34">
        <f>ROUNDUP(('Calculation Sheet'!$D$9*'Calculation Sheet'!$D$17*(0.5-('Calculation Sheet'!$D$18/'Calculation Sheet'!$D$9)+(0.5*(('Calculation Sheet'!$D$18^2)/('Calculation Sheet'!$D$9^2))))),2)</f>
        <v>1.84</v>
      </c>
      <c r="F1056" s="34">
        <f>ROUNDUP(('Calculation Sheet'!$D$19*(LN('Calculation Sheet'!$D$9/'Calculation Sheet'!$D$20)-1+('Calculation Sheet'!$D$20/'Calculation Sheet'!$D$9))),2)</f>
        <v>3.53</v>
      </c>
      <c r="G1056" s="36">
        <f>C1056+IF(AND('Calculation Sheet'!$D$13="NO",OR('Calculation Sheet'!$D$14="Constant Resistance", 'Calculation Sheet'!$D$14="Constant Resistance + Current",'Calculation Sheet'!$D$14="Constant Resistance + Power", 'Calculation Sheet'!$D$14="Constant Resistance + Current + Power")),D1056,0)+IF(AND('Calculation Sheet'!$D$13="NO",OR('Calculation Sheet'!$D$14="Constant Current", 'Calculation Sheet'!$D$14="Constant Resistance + Current",'Calculation Sheet'!$D$14="Constant Current + Power", 'Calculation Sheet'!$D$14="Constant Resistance + Current + Power")),E1056,0)+IF(AND('Calculation Sheet'!$D$13="NO",OR('Calculation Sheet'!$D$14="Constant Power", 'Calculation Sheet'!$D$14="Constant Resistance + Power",'Calculation Sheet'!$D$14="Constant Current + Power", 'Calculation Sheet'!$D$14="Constant Resistance + Current + Power")),F1056,0)</f>
        <v>7.8999999999999995</v>
      </c>
      <c r="H1056" s="34">
        <f>ROUND((12*'Calculation Sheet'!$D$24/(SQRT('SOA Verification'!B1056*10^-3))),2)</f>
        <v>36.119999999999997</v>
      </c>
      <c r="I1056" s="34">
        <f t="shared" si="32"/>
        <v>110.4</v>
      </c>
      <c r="K1056" s="34">
        <f t="shared" si="33"/>
        <v>110.4</v>
      </c>
    </row>
    <row r="1057" spans="2:11" x14ac:dyDescent="0.25">
      <c r="B1057" s="34">
        <v>110.5</v>
      </c>
      <c r="C1057" s="35">
        <f>ROUNDUP(('Calculation Sheet'!$D$9)^2*('Calculation Sheet'!$D$10*10^-6)/(2*10^-3*B1057),2)</f>
        <v>7.89</v>
      </c>
      <c r="D105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57" s="34">
        <f>ROUNDUP(('Calculation Sheet'!$D$9*'Calculation Sheet'!$D$17*(0.5-('Calculation Sheet'!$D$18/'Calculation Sheet'!$D$9)+(0.5*(('Calculation Sheet'!$D$18^2)/('Calculation Sheet'!$D$9^2))))),2)</f>
        <v>1.84</v>
      </c>
      <c r="F1057" s="34">
        <f>ROUNDUP(('Calculation Sheet'!$D$19*(LN('Calculation Sheet'!$D$9/'Calculation Sheet'!$D$20)-1+('Calculation Sheet'!$D$20/'Calculation Sheet'!$D$9))),2)</f>
        <v>3.53</v>
      </c>
      <c r="G1057" s="36">
        <f>C1057+IF(AND('Calculation Sheet'!$D$13="NO",OR('Calculation Sheet'!$D$14="Constant Resistance", 'Calculation Sheet'!$D$14="Constant Resistance + Current",'Calculation Sheet'!$D$14="Constant Resistance + Power", 'Calculation Sheet'!$D$14="Constant Resistance + Current + Power")),D1057,0)+IF(AND('Calculation Sheet'!$D$13="NO",OR('Calculation Sheet'!$D$14="Constant Current", 'Calculation Sheet'!$D$14="Constant Resistance + Current",'Calculation Sheet'!$D$14="Constant Current + Power", 'Calculation Sheet'!$D$14="Constant Resistance + Current + Power")),E1057,0)+IF(AND('Calculation Sheet'!$D$13="NO",OR('Calculation Sheet'!$D$14="Constant Power", 'Calculation Sheet'!$D$14="Constant Resistance + Power",'Calculation Sheet'!$D$14="Constant Current + Power", 'Calculation Sheet'!$D$14="Constant Resistance + Current + Power")),F1057,0)</f>
        <v>7.89</v>
      </c>
      <c r="H1057" s="34">
        <f>ROUND((12*'Calculation Sheet'!$D$24/(SQRT('SOA Verification'!B1057*10^-3))),2)</f>
        <v>36.1</v>
      </c>
      <c r="I1057" s="34">
        <f t="shared" si="32"/>
        <v>110.5</v>
      </c>
      <c r="K1057" s="34">
        <f t="shared" si="33"/>
        <v>110.5</v>
      </c>
    </row>
    <row r="1058" spans="2:11" x14ac:dyDescent="0.25">
      <c r="B1058" s="34">
        <v>110.6</v>
      </c>
      <c r="C1058" s="35">
        <f>ROUNDUP(('Calculation Sheet'!$D$9)^2*('Calculation Sheet'!$D$10*10^-6)/(2*10^-3*B1058),2)</f>
        <v>7.88</v>
      </c>
      <c r="D105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58" s="34">
        <f>ROUNDUP(('Calculation Sheet'!$D$9*'Calculation Sheet'!$D$17*(0.5-('Calculation Sheet'!$D$18/'Calculation Sheet'!$D$9)+(0.5*(('Calculation Sheet'!$D$18^2)/('Calculation Sheet'!$D$9^2))))),2)</f>
        <v>1.84</v>
      </c>
      <c r="F1058" s="34">
        <f>ROUNDUP(('Calculation Sheet'!$D$19*(LN('Calculation Sheet'!$D$9/'Calculation Sheet'!$D$20)-1+('Calculation Sheet'!$D$20/'Calculation Sheet'!$D$9))),2)</f>
        <v>3.53</v>
      </c>
      <c r="G1058" s="36">
        <f>C1058+IF(AND('Calculation Sheet'!$D$13="NO",OR('Calculation Sheet'!$D$14="Constant Resistance", 'Calculation Sheet'!$D$14="Constant Resistance + Current",'Calculation Sheet'!$D$14="Constant Resistance + Power", 'Calculation Sheet'!$D$14="Constant Resistance + Current + Power")),D1058,0)+IF(AND('Calculation Sheet'!$D$13="NO",OR('Calculation Sheet'!$D$14="Constant Current", 'Calculation Sheet'!$D$14="Constant Resistance + Current",'Calculation Sheet'!$D$14="Constant Current + Power", 'Calculation Sheet'!$D$14="Constant Resistance + Current + Power")),E1058,0)+IF(AND('Calculation Sheet'!$D$13="NO",OR('Calculation Sheet'!$D$14="Constant Power", 'Calculation Sheet'!$D$14="Constant Resistance + Power",'Calculation Sheet'!$D$14="Constant Current + Power", 'Calculation Sheet'!$D$14="Constant Resistance + Current + Power")),F1058,0)</f>
        <v>7.88</v>
      </c>
      <c r="H1058" s="34">
        <f>ROUND((12*'Calculation Sheet'!$D$24/(SQRT('SOA Verification'!B1058*10^-3))),2)</f>
        <v>36.08</v>
      </c>
      <c r="I1058" s="34">
        <f t="shared" si="32"/>
        <v>110.6</v>
      </c>
      <c r="K1058" s="34">
        <f t="shared" si="33"/>
        <v>110.6</v>
      </c>
    </row>
    <row r="1059" spans="2:11" x14ac:dyDescent="0.25">
      <c r="B1059" s="34">
        <v>110.7</v>
      </c>
      <c r="C1059" s="35">
        <f>ROUNDUP(('Calculation Sheet'!$D$9)^2*('Calculation Sheet'!$D$10*10^-6)/(2*10^-3*B1059),2)</f>
        <v>7.87</v>
      </c>
      <c r="D105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59" s="34">
        <f>ROUNDUP(('Calculation Sheet'!$D$9*'Calculation Sheet'!$D$17*(0.5-('Calculation Sheet'!$D$18/'Calculation Sheet'!$D$9)+(0.5*(('Calculation Sheet'!$D$18^2)/('Calculation Sheet'!$D$9^2))))),2)</f>
        <v>1.84</v>
      </c>
      <c r="F1059" s="34">
        <f>ROUNDUP(('Calculation Sheet'!$D$19*(LN('Calculation Sheet'!$D$9/'Calculation Sheet'!$D$20)-1+('Calculation Sheet'!$D$20/'Calculation Sheet'!$D$9))),2)</f>
        <v>3.53</v>
      </c>
      <c r="G1059" s="36">
        <f>C1059+IF(AND('Calculation Sheet'!$D$13="NO",OR('Calculation Sheet'!$D$14="Constant Resistance", 'Calculation Sheet'!$D$14="Constant Resistance + Current",'Calculation Sheet'!$D$14="Constant Resistance + Power", 'Calculation Sheet'!$D$14="Constant Resistance + Current + Power")),D1059,0)+IF(AND('Calculation Sheet'!$D$13="NO",OR('Calculation Sheet'!$D$14="Constant Current", 'Calculation Sheet'!$D$14="Constant Resistance + Current",'Calculation Sheet'!$D$14="Constant Current + Power", 'Calculation Sheet'!$D$14="Constant Resistance + Current + Power")),E1059,0)+IF(AND('Calculation Sheet'!$D$13="NO",OR('Calculation Sheet'!$D$14="Constant Power", 'Calculation Sheet'!$D$14="Constant Resistance + Power",'Calculation Sheet'!$D$14="Constant Current + Power", 'Calculation Sheet'!$D$14="Constant Resistance + Current + Power")),F1059,0)</f>
        <v>7.87</v>
      </c>
      <c r="H1059" s="34">
        <f>ROUND((12*'Calculation Sheet'!$D$24/(SQRT('SOA Verification'!B1059*10^-3))),2)</f>
        <v>36.07</v>
      </c>
      <c r="I1059" s="34">
        <f t="shared" si="32"/>
        <v>110.7</v>
      </c>
      <c r="K1059" s="34">
        <f t="shared" si="33"/>
        <v>110.7</v>
      </c>
    </row>
    <row r="1060" spans="2:11" x14ac:dyDescent="0.25">
      <c r="B1060" s="34">
        <v>110.8</v>
      </c>
      <c r="C1060" s="35">
        <f>ROUNDUP(('Calculation Sheet'!$D$9)^2*('Calculation Sheet'!$D$10*10^-6)/(2*10^-3*B1060),2)</f>
        <v>7.87</v>
      </c>
      <c r="D106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60" s="34">
        <f>ROUNDUP(('Calculation Sheet'!$D$9*'Calculation Sheet'!$D$17*(0.5-('Calculation Sheet'!$D$18/'Calculation Sheet'!$D$9)+(0.5*(('Calculation Sheet'!$D$18^2)/('Calculation Sheet'!$D$9^2))))),2)</f>
        <v>1.84</v>
      </c>
      <c r="F1060" s="34">
        <f>ROUNDUP(('Calculation Sheet'!$D$19*(LN('Calculation Sheet'!$D$9/'Calculation Sheet'!$D$20)-1+('Calculation Sheet'!$D$20/'Calculation Sheet'!$D$9))),2)</f>
        <v>3.53</v>
      </c>
      <c r="G1060" s="36">
        <f>C1060+IF(AND('Calculation Sheet'!$D$13="NO",OR('Calculation Sheet'!$D$14="Constant Resistance", 'Calculation Sheet'!$D$14="Constant Resistance + Current",'Calculation Sheet'!$D$14="Constant Resistance + Power", 'Calculation Sheet'!$D$14="Constant Resistance + Current + Power")),D1060,0)+IF(AND('Calculation Sheet'!$D$13="NO",OR('Calculation Sheet'!$D$14="Constant Current", 'Calculation Sheet'!$D$14="Constant Resistance + Current",'Calculation Sheet'!$D$14="Constant Current + Power", 'Calculation Sheet'!$D$14="Constant Resistance + Current + Power")),E1060,0)+IF(AND('Calculation Sheet'!$D$13="NO",OR('Calculation Sheet'!$D$14="Constant Power", 'Calculation Sheet'!$D$14="Constant Resistance + Power",'Calculation Sheet'!$D$14="Constant Current + Power", 'Calculation Sheet'!$D$14="Constant Resistance + Current + Power")),F1060,0)</f>
        <v>7.87</v>
      </c>
      <c r="H1060" s="34">
        <f>ROUND((12*'Calculation Sheet'!$D$24/(SQRT('SOA Verification'!B1060*10^-3))),2)</f>
        <v>36.049999999999997</v>
      </c>
      <c r="I1060" s="34">
        <f t="shared" si="32"/>
        <v>110.8</v>
      </c>
      <c r="K1060" s="34">
        <f t="shared" si="33"/>
        <v>110.8</v>
      </c>
    </row>
    <row r="1061" spans="2:11" x14ac:dyDescent="0.25">
      <c r="B1061" s="34">
        <v>110.9</v>
      </c>
      <c r="C1061" s="35">
        <f>ROUNDUP(('Calculation Sheet'!$D$9)^2*('Calculation Sheet'!$D$10*10^-6)/(2*10^-3*B1061),2)</f>
        <v>7.8599999999999994</v>
      </c>
      <c r="D106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61" s="34">
        <f>ROUNDUP(('Calculation Sheet'!$D$9*'Calculation Sheet'!$D$17*(0.5-('Calculation Sheet'!$D$18/'Calculation Sheet'!$D$9)+(0.5*(('Calculation Sheet'!$D$18^2)/('Calculation Sheet'!$D$9^2))))),2)</f>
        <v>1.84</v>
      </c>
      <c r="F1061" s="34">
        <f>ROUNDUP(('Calculation Sheet'!$D$19*(LN('Calculation Sheet'!$D$9/'Calculation Sheet'!$D$20)-1+('Calculation Sheet'!$D$20/'Calculation Sheet'!$D$9))),2)</f>
        <v>3.53</v>
      </c>
      <c r="G1061" s="36">
        <f>C1061+IF(AND('Calculation Sheet'!$D$13="NO",OR('Calculation Sheet'!$D$14="Constant Resistance", 'Calculation Sheet'!$D$14="Constant Resistance + Current",'Calculation Sheet'!$D$14="Constant Resistance + Power", 'Calculation Sheet'!$D$14="Constant Resistance + Current + Power")),D1061,0)+IF(AND('Calculation Sheet'!$D$13="NO",OR('Calculation Sheet'!$D$14="Constant Current", 'Calculation Sheet'!$D$14="Constant Resistance + Current",'Calculation Sheet'!$D$14="Constant Current + Power", 'Calculation Sheet'!$D$14="Constant Resistance + Current + Power")),E1061,0)+IF(AND('Calculation Sheet'!$D$13="NO",OR('Calculation Sheet'!$D$14="Constant Power", 'Calculation Sheet'!$D$14="Constant Resistance + Power",'Calculation Sheet'!$D$14="Constant Current + Power", 'Calculation Sheet'!$D$14="Constant Resistance + Current + Power")),F1061,0)</f>
        <v>7.8599999999999994</v>
      </c>
      <c r="H1061" s="34">
        <f>ROUND((12*'Calculation Sheet'!$D$24/(SQRT('SOA Verification'!B1061*10^-3))),2)</f>
        <v>36.03</v>
      </c>
      <c r="I1061" s="34">
        <f t="shared" si="32"/>
        <v>110.9</v>
      </c>
      <c r="K1061" s="34">
        <f t="shared" si="33"/>
        <v>110.9</v>
      </c>
    </row>
    <row r="1062" spans="2:11" x14ac:dyDescent="0.25">
      <c r="B1062" s="34">
        <v>111</v>
      </c>
      <c r="C1062" s="35">
        <f>ROUNDUP(('Calculation Sheet'!$D$9)^2*('Calculation Sheet'!$D$10*10^-6)/(2*10^-3*B1062),2)</f>
        <v>7.85</v>
      </c>
      <c r="D106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62" s="34">
        <f>ROUNDUP(('Calculation Sheet'!$D$9*'Calculation Sheet'!$D$17*(0.5-('Calculation Sheet'!$D$18/'Calculation Sheet'!$D$9)+(0.5*(('Calculation Sheet'!$D$18^2)/('Calculation Sheet'!$D$9^2))))),2)</f>
        <v>1.84</v>
      </c>
      <c r="F1062" s="34">
        <f>ROUNDUP(('Calculation Sheet'!$D$19*(LN('Calculation Sheet'!$D$9/'Calculation Sheet'!$D$20)-1+('Calculation Sheet'!$D$20/'Calculation Sheet'!$D$9))),2)</f>
        <v>3.53</v>
      </c>
      <c r="G1062" s="36">
        <f>C1062+IF(AND('Calculation Sheet'!$D$13="NO",OR('Calculation Sheet'!$D$14="Constant Resistance", 'Calculation Sheet'!$D$14="Constant Resistance + Current",'Calculation Sheet'!$D$14="Constant Resistance + Power", 'Calculation Sheet'!$D$14="Constant Resistance + Current + Power")),D1062,0)+IF(AND('Calculation Sheet'!$D$13="NO",OR('Calculation Sheet'!$D$14="Constant Current", 'Calculation Sheet'!$D$14="Constant Resistance + Current",'Calculation Sheet'!$D$14="Constant Current + Power", 'Calculation Sheet'!$D$14="Constant Resistance + Current + Power")),E1062,0)+IF(AND('Calculation Sheet'!$D$13="NO",OR('Calculation Sheet'!$D$14="Constant Power", 'Calculation Sheet'!$D$14="Constant Resistance + Power",'Calculation Sheet'!$D$14="Constant Current + Power", 'Calculation Sheet'!$D$14="Constant Resistance + Current + Power")),F1062,0)</f>
        <v>7.85</v>
      </c>
      <c r="H1062" s="34">
        <f>ROUND((12*'Calculation Sheet'!$D$24/(SQRT('SOA Verification'!B1062*10^-3))),2)</f>
        <v>36.020000000000003</v>
      </c>
      <c r="I1062" s="34">
        <f t="shared" si="32"/>
        <v>111</v>
      </c>
      <c r="K1062" s="34">
        <f t="shared" si="33"/>
        <v>111</v>
      </c>
    </row>
    <row r="1063" spans="2:11" x14ac:dyDescent="0.25">
      <c r="B1063" s="34">
        <v>111.1</v>
      </c>
      <c r="C1063" s="35">
        <f>ROUNDUP(('Calculation Sheet'!$D$9)^2*('Calculation Sheet'!$D$10*10^-6)/(2*10^-3*B1063),2)</f>
        <v>7.85</v>
      </c>
      <c r="D106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63" s="34">
        <f>ROUNDUP(('Calculation Sheet'!$D$9*'Calculation Sheet'!$D$17*(0.5-('Calculation Sheet'!$D$18/'Calculation Sheet'!$D$9)+(0.5*(('Calculation Sheet'!$D$18^2)/('Calculation Sheet'!$D$9^2))))),2)</f>
        <v>1.84</v>
      </c>
      <c r="F1063" s="34">
        <f>ROUNDUP(('Calculation Sheet'!$D$19*(LN('Calculation Sheet'!$D$9/'Calculation Sheet'!$D$20)-1+('Calculation Sheet'!$D$20/'Calculation Sheet'!$D$9))),2)</f>
        <v>3.53</v>
      </c>
      <c r="G1063" s="36">
        <f>C1063+IF(AND('Calculation Sheet'!$D$13="NO",OR('Calculation Sheet'!$D$14="Constant Resistance", 'Calculation Sheet'!$D$14="Constant Resistance + Current",'Calculation Sheet'!$D$14="Constant Resistance + Power", 'Calculation Sheet'!$D$14="Constant Resistance + Current + Power")),D1063,0)+IF(AND('Calculation Sheet'!$D$13="NO",OR('Calculation Sheet'!$D$14="Constant Current", 'Calculation Sheet'!$D$14="Constant Resistance + Current",'Calculation Sheet'!$D$14="Constant Current + Power", 'Calculation Sheet'!$D$14="Constant Resistance + Current + Power")),E1063,0)+IF(AND('Calculation Sheet'!$D$13="NO",OR('Calculation Sheet'!$D$14="Constant Power", 'Calculation Sheet'!$D$14="Constant Resistance + Power",'Calculation Sheet'!$D$14="Constant Current + Power", 'Calculation Sheet'!$D$14="Constant Resistance + Current + Power")),F1063,0)</f>
        <v>7.85</v>
      </c>
      <c r="H1063" s="34">
        <f>ROUND((12*'Calculation Sheet'!$D$24/(SQRT('SOA Verification'!B1063*10^-3))),2)</f>
        <v>36</v>
      </c>
      <c r="I1063" s="34">
        <f t="shared" si="32"/>
        <v>111.1</v>
      </c>
      <c r="K1063" s="34">
        <f t="shared" si="33"/>
        <v>111.1</v>
      </c>
    </row>
    <row r="1064" spans="2:11" x14ac:dyDescent="0.25">
      <c r="B1064" s="34">
        <v>111.2</v>
      </c>
      <c r="C1064" s="35">
        <f>ROUNDUP(('Calculation Sheet'!$D$9)^2*('Calculation Sheet'!$D$10*10^-6)/(2*10^-3*B1064),2)</f>
        <v>7.84</v>
      </c>
      <c r="D106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64" s="34">
        <f>ROUNDUP(('Calculation Sheet'!$D$9*'Calculation Sheet'!$D$17*(0.5-('Calculation Sheet'!$D$18/'Calculation Sheet'!$D$9)+(0.5*(('Calculation Sheet'!$D$18^2)/('Calculation Sheet'!$D$9^2))))),2)</f>
        <v>1.84</v>
      </c>
      <c r="F1064" s="34">
        <f>ROUNDUP(('Calculation Sheet'!$D$19*(LN('Calculation Sheet'!$D$9/'Calculation Sheet'!$D$20)-1+('Calculation Sheet'!$D$20/'Calculation Sheet'!$D$9))),2)</f>
        <v>3.53</v>
      </c>
      <c r="G1064" s="36">
        <f>C1064+IF(AND('Calculation Sheet'!$D$13="NO",OR('Calculation Sheet'!$D$14="Constant Resistance", 'Calculation Sheet'!$D$14="Constant Resistance + Current",'Calculation Sheet'!$D$14="Constant Resistance + Power", 'Calculation Sheet'!$D$14="Constant Resistance + Current + Power")),D1064,0)+IF(AND('Calculation Sheet'!$D$13="NO",OR('Calculation Sheet'!$D$14="Constant Current", 'Calculation Sheet'!$D$14="Constant Resistance + Current",'Calculation Sheet'!$D$14="Constant Current + Power", 'Calculation Sheet'!$D$14="Constant Resistance + Current + Power")),E1064,0)+IF(AND('Calculation Sheet'!$D$13="NO",OR('Calculation Sheet'!$D$14="Constant Power", 'Calculation Sheet'!$D$14="Constant Resistance + Power",'Calculation Sheet'!$D$14="Constant Current + Power", 'Calculation Sheet'!$D$14="Constant Resistance + Current + Power")),F1064,0)</f>
        <v>7.84</v>
      </c>
      <c r="H1064" s="34">
        <f>ROUND((12*'Calculation Sheet'!$D$24/(SQRT('SOA Verification'!B1064*10^-3))),2)</f>
        <v>35.99</v>
      </c>
      <c r="I1064" s="34">
        <f t="shared" si="32"/>
        <v>111.2</v>
      </c>
      <c r="K1064" s="34">
        <f t="shared" si="33"/>
        <v>111.2</v>
      </c>
    </row>
    <row r="1065" spans="2:11" x14ac:dyDescent="0.25">
      <c r="B1065" s="34">
        <v>111.3</v>
      </c>
      <c r="C1065" s="35">
        <f>ROUNDUP(('Calculation Sheet'!$D$9)^2*('Calculation Sheet'!$D$10*10^-6)/(2*10^-3*B1065),2)</f>
        <v>7.83</v>
      </c>
      <c r="D106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65" s="34">
        <f>ROUNDUP(('Calculation Sheet'!$D$9*'Calculation Sheet'!$D$17*(0.5-('Calculation Sheet'!$D$18/'Calculation Sheet'!$D$9)+(0.5*(('Calculation Sheet'!$D$18^2)/('Calculation Sheet'!$D$9^2))))),2)</f>
        <v>1.84</v>
      </c>
      <c r="F1065" s="34">
        <f>ROUNDUP(('Calculation Sheet'!$D$19*(LN('Calculation Sheet'!$D$9/'Calculation Sheet'!$D$20)-1+('Calculation Sheet'!$D$20/'Calculation Sheet'!$D$9))),2)</f>
        <v>3.53</v>
      </c>
      <c r="G1065" s="36">
        <f>C1065+IF(AND('Calculation Sheet'!$D$13="NO",OR('Calculation Sheet'!$D$14="Constant Resistance", 'Calculation Sheet'!$D$14="Constant Resistance + Current",'Calculation Sheet'!$D$14="Constant Resistance + Power", 'Calculation Sheet'!$D$14="Constant Resistance + Current + Power")),D1065,0)+IF(AND('Calculation Sheet'!$D$13="NO",OR('Calculation Sheet'!$D$14="Constant Current", 'Calculation Sheet'!$D$14="Constant Resistance + Current",'Calculation Sheet'!$D$14="Constant Current + Power", 'Calculation Sheet'!$D$14="Constant Resistance + Current + Power")),E1065,0)+IF(AND('Calculation Sheet'!$D$13="NO",OR('Calculation Sheet'!$D$14="Constant Power", 'Calculation Sheet'!$D$14="Constant Resistance + Power",'Calculation Sheet'!$D$14="Constant Current + Power", 'Calculation Sheet'!$D$14="Constant Resistance + Current + Power")),F1065,0)</f>
        <v>7.83</v>
      </c>
      <c r="H1065" s="34">
        <f>ROUND((12*'Calculation Sheet'!$D$24/(SQRT('SOA Verification'!B1065*10^-3))),2)</f>
        <v>35.97</v>
      </c>
      <c r="I1065" s="34">
        <f t="shared" si="32"/>
        <v>111.3</v>
      </c>
      <c r="K1065" s="34">
        <f t="shared" si="33"/>
        <v>111.3</v>
      </c>
    </row>
    <row r="1066" spans="2:11" x14ac:dyDescent="0.25">
      <c r="B1066" s="34">
        <v>111.4</v>
      </c>
      <c r="C1066" s="35">
        <f>ROUNDUP(('Calculation Sheet'!$D$9)^2*('Calculation Sheet'!$D$10*10^-6)/(2*10^-3*B1066),2)</f>
        <v>7.83</v>
      </c>
      <c r="D106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66" s="34">
        <f>ROUNDUP(('Calculation Sheet'!$D$9*'Calculation Sheet'!$D$17*(0.5-('Calculation Sheet'!$D$18/'Calculation Sheet'!$D$9)+(0.5*(('Calculation Sheet'!$D$18^2)/('Calculation Sheet'!$D$9^2))))),2)</f>
        <v>1.84</v>
      </c>
      <c r="F1066" s="34">
        <f>ROUNDUP(('Calculation Sheet'!$D$19*(LN('Calculation Sheet'!$D$9/'Calculation Sheet'!$D$20)-1+('Calculation Sheet'!$D$20/'Calculation Sheet'!$D$9))),2)</f>
        <v>3.53</v>
      </c>
      <c r="G1066" s="36">
        <f>C1066+IF(AND('Calculation Sheet'!$D$13="NO",OR('Calculation Sheet'!$D$14="Constant Resistance", 'Calculation Sheet'!$D$14="Constant Resistance + Current",'Calculation Sheet'!$D$14="Constant Resistance + Power", 'Calculation Sheet'!$D$14="Constant Resistance + Current + Power")),D1066,0)+IF(AND('Calculation Sheet'!$D$13="NO",OR('Calculation Sheet'!$D$14="Constant Current", 'Calculation Sheet'!$D$14="Constant Resistance + Current",'Calculation Sheet'!$D$14="Constant Current + Power", 'Calculation Sheet'!$D$14="Constant Resistance + Current + Power")),E1066,0)+IF(AND('Calculation Sheet'!$D$13="NO",OR('Calculation Sheet'!$D$14="Constant Power", 'Calculation Sheet'!$D$14="Constant Resistance + Power",'Calculation Sheet'!$D$14="Constant Current + Power", 'Calculation Sheet'!$D$14="Constant Resistance + Current + Power")),F1066,0)</f>
        <v>7.83</v>
      </c>
      <c r="H1066" s="34">
        <f>ROUND((12*'Calculation Sheet'!$D$24/(SQRT('SOA Verification'!B1066*10^-3))),2)</f>
        <v>35.950000000000003</v>
      </c>
      <c r="I1066" s="34">
        <f t="shared" si="32"/>
        <v>111.4</v>
      </c>
      <c r="K1066" s="34">
        <f t="shared" si="33"/>
        <v>111.4</v>
      </c>
    </row>
    <row r="1067" spans="2:11" x14ac:dyDescent="0.25">
      <c r="B1067" s="34">
        <v>111.5</v>
      </c>
      <c r="C1067" s="35">
        <f>ROUNDUP(('Calculation Sheet'!$D$9)^2*('Calculation Sheet'!$D$10*10^-6)/(2*10^-3*B1067),2)</f>
        <v>7.8199999999999994</v>
      </c>
      <c r="D106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67" s="34">
        <f>ROUNDUP(('Calculation Sheet'!$D$9*'Calculation Sheet'!$D$17*(0.5-('Calculation Sheet'!$D$18/'Calculation Sheet'!$D$9)+(0.5*(('Calculation Sheet'!$D$18^2)/('Calculation Sheet'!$D$9^2))))),2)</f>
        <v>1.84</v>
      </c>
      <c r="F1067" s="34">
        <f>ROUNDUP(('Calculation Sheet'!$D$19*(LN('Calculation Sheet'!$D$9/'Calculation Sheet'!$D$20)-1+('Calculation Sheet'!$D$20/'Calculation Sheet'!$D$9))),2)</f>
        <v>3.53</v>
      </c>
      <c r="G1067" s="36">
        <f>C1067+IF(AND('Calculation Sheet'!$D$13="NO",OR('Calculation Sheet'!$D$14="Constant Resistance", 'Calculation Sheet'!$D$14="Constant Resistance + Current",'Calculation Sheet'!$D$14="Constant Resistance + Power", 'Calculation Sheet'!$D$14="Constant Resistance + Current + Power")),D1067,0)+IF(AND('Calculation Sheet'!$D$13="NO",OR('Calculation Sheet'!$D$14="Constant Current", 'Calculation Sheet'!$D$14="Constant Resistance + Current",'Calculation Sheet'!$D$14="Constant Current + Power", 'Calculation Sheet'!$D$14="Constant Resistance + Current + Power")),E1067,0)+IF(AND('Calculation Sheet'!$D$13="NO",OR('Calculation Sheet'!$D$14="Constant Power", 'Calculation Sheet'!$D$14="Constant Resistance + Power",'Calculation Sheet'!$D$14="Constant Current + Power", 'Calculation Sheet'!$D$14="Constant Resistance + Current + Power")),F1067,0)</f>
        <v>7.8199999999999994</v>
      </c>
      <c r="H1067" s="34">
        <f>ROUND((12*'Calculation Sheet'!$D$24/(SQRT('SOA Verification'!B1067*10^-3))),2)</f>
        <v>35.94</v>
      </c>
      <c r="I1067" s="34">
        <f t="shared" si="32"/>
        <v>111.5</v>
      </c>
      <c r="K1067" s="34">
        <f t="shared" si="33"/>
        <v>111.5</v>
      </c>
    </row>
    <row r="1068" spans="2:11" x14ac:dyDescent="0.25">
      <c r="B1068" s="34">
        <v>111.6</v>
      </c>
      <c r="C1068" s="35">
        <f>ROUNDUP(('Calculation Sheet'!$D$9)^2*('Calculation Sheet'!$D$10*10^-6)/(2*10^-3*B1068),2)</f>
        <v>7.81</v>
      </c>
      <c r="D106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68" s="34">
        <f>ROUNDUP(('Calculation Sheet'!$D$9*'Calculation Sheet'!$D$17*(0.5-('Calculation Sheet'!$D$18/'Calculation Sheet'!$D$9)+(0.5*(('Calculation Sheet'!$D$18^2)/('Calculation Sheet'!$D$9^2))))),2)</f>
        <v>1.84</v>
      </c>
      <c r="F1068" s="34">
        <f>ROUNDUP(('Calculation Sheet'!$D$19*(LN('Calculation Sheet'!$D$9/'Calculation Sheet'!$D$20)-1+('Calculation Sheet'!$D$20/'Calculation Sheet'!$D$9))),2)</f>
        <v>3.53</v>
      </c>
      <c r="G1068" s="36">
        <f>C1068+IF(AND('Calculation Sheet'!$D$13="NO",OR('Calculation Sheet'!$D$14="Constant Resistance", 'Calculation Sheet'!$D$14="Constant Resistance + Current",'Calculation Sheet'!$D$14="Constant Resistance + Power", 'Calculation Sheet'!$D$14="Constant Resistance + Current + Power")),D1068,0)+IF(AND('Calculation Sheet'!$D$13="NO",OR('Calculation Sheet'!$D$14="Constant Current", 'Calculation Sheet'!$D$14="Constant Resistance + Current",'Calculation Sheet'!$D$14="Constant Current + Power", 'Calculation Sheet'!$D$14="Constant Resistance + Current + Power")),E1068,0)+IF(AND('Calculation Sheet'!$D$13="NO",OR('Calculation Sheet'!$D$14="Constant Power", 'Calculation Sheet'!$D$14="Constant Resistance + Power",'Calculation Sheet'!$D$14="Constant Current + Power", 'Calculation Sheet'!$D$14="Constant Resistance + Current + Power")),F1068,0)</f>
        <v>7.81</v>
      </c>
      <c r="H1068" s="34">
        <f>ROUND((12*'Calculation Sheet'!$D$24/(SQRT('SOA Verification'!B1068*10^-3))),2)</f>
        <v>35.92</v>
      </c>
      <c r="I1068" s="34">
        <f t="shared" si="32"/>
        <v>111.6</v>
      </c>
      <c r="K1068" s="34">
        <f t="shared" si="33"/>
        <v>111.6</v>
      </c>
    </row>
    <row r="1069" spans="2:11" x14ac:dyDescent="0.25">
      <c r="B1069" s="34">
        <v>111.7</v>
      </c>
      <c r="C1069" s="35">
        <f>ROUNDUP(('Calculation Sheet'!$D$9)^2*('Calculation Sheet'!$D$10*10^-6)/(2*10^-3*B1069),2)</f>
        <v>7.8</v>
      </c>
      <c r="D106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69" s="34">
        <f>ROUNDUP(('Calculation Sheet'!$D$9*'Calculation Sheet'!$D$17*(0.5-('Calculation Sheet'!$D$18/'Calculation Sheet'!$D$9)+(0.5*(('Calculation Sheet'!$D$18^2)/('Calculation Sheet'!$D$9^2))))),2)</f>
        <v>1.84</v>
      </c>
      <c r="F1069" s="34">
        <f>ROUNDUP(('Calculation Sheet'!$D$19*(LN('Calculation Sheet'!$D$9/'Calculation Sheet'!$D$20)-1+('Calculation Sheet'!$D$20/'Calculation Sheet'!$D$9))),2)</f>
        <v>3.53</v>
      </c>
      <c r="G1069" s="36">
        <f>C1069+IF(AND('Calculation Sheet'!$D$13="NO",OR('Calculation Sheet'!$D$14="Constant Resistance", 'Calculation Sheet'!$D$14="Constant Resistance + Current",'Calculation Sheet'!$D$14="Constant Resistance + Power", 'Calculation Sheet'!$D$14="Constant Resistance + Current + Power")),D1069,0)+IF(AND('Calculation Sheet'!$D$13="NO",OR('Calculation Sheet'!$D$14="Constant Current", 'Calculation Sheet'!$D$14="Constant Resistance + Current",'Calculation Sheet'!$D$14="Constant Current + Power", 'Calculation Sheet'!$D$14="Constant Resistance + Current + Power")),E1069,0)+IF(AND('Calculation Sheet'!$D$13="NO",OR('Calculation Sheet'!$D$14="Constant Power", 'Calculation Sheet'!$D$14="Constant Resistance + Power",'Calculation Sheet'!$D$14="Constant Current + Power", 'Calculation Sheet'!$D$14="Constant Resistance + Current + Power")),F1069,0)</f>
        <v>7.8</v>
      </c>
      <c r="H1069" s="34">
        <f>ROUND((12*'Calculation Sheet'!$D$24/(SQRT('SOA Verification'!B1069*10^-3))),2)</f>
        <v>35.9</v>
      </c>
      <c r="I1069" s="34">
        <f t="shared" si="32"/>
        <v>111.7</v>
      </c>
      <c r="K1069" s="34">
        <f t="shared" si="33"/>
        <v>111.7</v>
      </c>
    </row>
    <row r="1070" spans="2:11" x14ac:dyDescent="0.25">
      <c r="B1070" s="34">
        <v>111.8</v>
      </c>
      <c r="C1070" s="35">
        <f>ROUNDUP(('Calculation Sheet'!$D$9)^2*('Calculation Sheet'!$D$10*10^-6)/(2*10^-3*B1070),2)</f>
        <v>7.8</v>
      </c>
      <c r="D107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70" s="34">
        <f>ROUNDUP(('Calculation Sheet'!$D$9*'Calculation Sheet'!$D$17*(0.5-('Calculation Sheet'!$D$18/'Calculation Sheet'!$D$9)+(0.5*(('Calculation Sheet'!$D$18^2)/('Calculation Sheet'!$D$9^2))))),2)</f>
        <v>1.84</v>
      </c>
      <c r="F1070" s="34">
        <f>ROUNDUP(('Calculation Sheet'!$D$19*(LN('Calculation Sheet'!$D$9/'Calculation Sheet'!$D$20)-1+('Calculation Sheet'!$D$20/'Calculation Sheet'!$D$9))),2)</f>
        <v>3.53</v>
      </c>
      <c r="G1070" s="36">
        <f>C1070+IF(AND('Calculation Sheet'!$D$13="NO",OR('Calculation Sheet'!$D$14="Constant Resistance", 'Calculation Sheet'!$D$14="Constant Resistance + Current",'Calculation Sheet'!$D$14="Constant Resistance + Power", 'Calculation Sheet'!$D$14="Constant Resistance + Current + Power")),D1070,0)+IF(AND('Calculation Sheet'!$D$13="NO",OR('Calculation Sheet'!$D$14="Constant Current", 'Calculation Sheet'!$D$14="Constant Resistance + Current",'Calculation Sheet'!$D$14="Constant Current + Power", 'Calculation Sheet'!$D$14="Constant Resistance + Current + Power")),E1070,0)+IF(AND('Calculation Sheet'!$D$13="NO",OR('Calculation Sheet'!$D$14="Constant Power", 'Calculation Sheet'!$D$14="Constant Resistance + Power",'Calculation Sheet'!$D$14="Constant Current + Power", 'Calculation Sheet'!$D$14="Constant Resistance + Current + Power")),F1070,0)</f>
        <v>7.8</v>
      </c>
      <c r="H1070" s="34">
        <f>ROUND((12*'Calculation Sheet'!$D$24/(SQRT('SOA Verification'!B1070*10^-3))),2)</f>
        <v>35.89</v>
      </c>
      <c r="I1070" s="34">
        <f t="shared" si="32"/>
        <v>111.8</v>
      </c>
      <c r="K1070" s="34">
        <f t="shared" si="33"/>
        <v>111.8</v>
      </c>
    </row>
    <row r="1071" spans="2:11" x14ac:dyDescent="0.25">
      <c r="B1071" s="34">
        <v>111.9</v>
      </c>
      <c r="C1071" s="35">
        <f>ROUNDUP(('Calculation Sheet'!$D$9)^2*('Calculation Sheet'!$D$10*10^-6)/(2*10^-3*B1071),2)</f>
        <v>7.79</v>
      </c>
      <c r="D107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71" s="34">
        <f>ROUNDUP(('Calculation Sheet'!$D$9*'Calculation Sheet'!$D$17*(0.5-('Calculation Sheet'!$D$18/'Calculation Sheet'!$D$9)+(0.5*(('Calculation Sheet'!$D$18^2)/('Calculation Sheet'!$D$9^2))))),2)</f>
        <v>1.84</v>
      </c>
      <c r="F1071" s="34">
        <f>ROUNDUP(('Calculation Sheet'!$D$19*(LN('Calculation Sheet'!$D$9/'Calculation Sheet'!$D$20)-1+('Calculation Sheet'!$D$20/'Calculation Sheet'!$D$9))),2)</f>
        <v>3.53</v>
      </c>
      <c r="G1071" s="36">
        <f>C1071+IF(AND('Calculation Sheet'!$D$13="NO",OR('Calculation Sheet'!$D$14="Constant Resistance", 'Calculation Sheet'!$D$14="Constant Resistance + Current",'Calculation Sheet'!$D$14="Constant Resistance + Power", 'Calculation Sheet'!$D$14="Constant Resistance + Current + Power")),D1071,0)+IF(AND('Calculation Sheet'!$D$13="NO",OR('Calculation Sheet'!$D$14="Constant Current", 'Calculation Sheet'!$D$14="Constant Resistance + Current",'Calculation Sheet'!$D$14="Constant Current + Power", 'Calculation Sheet'!$D$14="Constant Resistance + Current + Power")),E1071,0)+IF(AND('Calculation Sheet'!$D$13="NO",OR('Calculation Sheet'!$D$14="Constant Power", 'Calculation Sheet'!$D$14="Constant Resistance + Power",'Calculation Sheet'!$D$14="Constant Current + Power", 'Calculation Sheet'!$D$14="Constant Resistance + Current + Power")),F1071,0)</f>
        <v>7.79</v>
      </c>
      <c r="H1071" s="34">
        <f>ROUND((12*'Calculation Sheet'!$D$24/(SQRT('SOA Verification'!B1071*10^-3))),2)</f>
        <v>35.869999999999997</v>
      </c>
      <c r="I1071" s="34">
        <f t="shared" si="32"/>
        <v>111.9</v>
      </c>
      <c r="K1071" s="34">
        <f t="shared" si="33"/>
        <v>111.9</v>
      </c>
    </row>
    <row r="1072" spans="2:11" x14ac:dyDescent="0.25">
      <c r="B1072" s="34">
        <v>112</v>
      </c>
      <c r="C1072" s="35">
        <f>ROUNDUP(('Calculation Sheet'!$D$9)^2*('Calculation Sheet'!$D$10*10^-6)/(2*10^-3*B1072),2)</f>
        <v>7.7799999999999994</v>
      </c>
      <c r="D107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72" s="34">
        <f>ROUNDUP(('Calculation Sheet'!$D$9*'Calculation Sheet'!$D$17*(0.5-('Calculation Sheet'!$D$18/'Calculation Sheet'!$D$9)+(0.5*(('Calculation Sheet'!$D$18^2)/('Calculation Sheet'!$D$9^2))))),2)</f>
        <v>1.84</v>
      </c>
      <c r="F1072" s="34">
        <f>ROUNDUP(('Calculation Sheet'!$D$19*(LN('Calculation Sheet'!$D$9/'Calculation Sheet'!$D$20)-1+('Calculation Sheet'!$D$20/'Calculation Sheet'!$D$9))),2)</f>
        <v>3.53</v>
      </c>
      <c r="G1072" s="36">
        <f>C1072+IF(AND('Calculation Sheet'!$D$13="NO",OR('Calculation Sheet'!$D$14="Constant Resistance", 'Calculation Sheet'!$D$14="Constant Resistance + Current",'Calculation Sheet'!$D$14="Constant Resistance + Power", 'Calculation Sheet'!$D$14="Constant Resistance + Current + Power")),D1072,0)+IF(AND('Calculation Sheet'!$D$13="NO",OR('Calculation Sheet'!$D$14="Constant Current", 'Calculation Sheet'!$D$14="Constant Resistance + Current",'Calculation Sheet'!$D$14="Constant Current + Power", 'Calculation Sheet'!$D$14="Constant Resistance + Current + Power")),E1072,0)+IF(AND('Calculation Sheet'!$D$13="NO",OR('Calculation Sheet'!$D$14="Constant Power", 'Calculation Sheet'!$D$14="Constant Resistance + Power",'Calculation Sheet'!$D$14="Constant Current + Power", 'Calculation Sheet'!$D$14="Constant Resistance + Current + Power")),F1072,0)</f>
        <v>7.7799999999999994</v>
      </c>
      <c r="H1072" s="34">
        <f>ROUND((12*'Calculation Sheet'!$D$24/(SQRT('SOA Verification'!B1072*10^-3))),2)</f>
        <v>35.86</v>
      </c>
      <c r="I1072" s="34">
        <f t="shared" si="32"/>
        <v>112</v>
      </c>
      <c r="K1072" s="34">
        <f t="shared" si="33"/>
        <v>112</v>
      </c>
    </row>
    <row r="1073" spans="2:11" x14ac:dyDescent="0.25">
      <c r="B1073" s="34">
        <v>112.1</v>
      </c>
      <c r="C1073" s="35">
        <f>ROUNDUP(('Calculation Sheet'!$D$9)^2*('Calculation Sheet'!$D$10*10^-6)/(2*10^-3*B1073),2)</f>
        <v>7.7799999999999994</v>
      </c>
      <c r="D107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73" s="34">
        <f>ROUNDUP(('Calculation Sheet'!$D$9*'Calculation Sheet'!$D$17*(0.5-('Calculation Sheet'!$D$18/'Calculation Sheet'!$D$9)+(0.5*(('Calculation Sheet'!$D$18^2)/('Calculation Sheet'!$D$9^2))))),2)</f>
        <v>1.84</v>
      </c>
      <c r="F1073" s="34">
        <f>ROUNDUP(('Calculation Sheet'!$D$19*(LN('Calculation Sheet'!$D$9/'Calculation Sheet'!$D$20)-1+('Calculation Sheet'!$D$20/'Calculation Sheet'!$D$9))),2)</f>
        <v>3.53</v>
      </c>
      <c r="G1073" s="36">
        <f>C1073+IF(AND('Calculation Sheet'!$D$13="NO",OR('Calculation Sheet'!$D$14="Constant Resistance", 'Calculation Sheet'!$D$14="Constant Resistance + Current",'Calculation Sheet'!$D$14="Constant Resistance + Power", 'Calculation Sheet'!$D$14="Constant Resistance + Current + Power")),D1073,0)+IF(AND('Calculation Sheet'!$D$13="NO",OR('Calculation Sheet'!$D$14="Constant Current", 'Calculation Sheet'!$D$14="Constant Resistance + Current",'Calculation Sheet'!$D$14="Constant Current + Power", 'Calculation Sheet'!$D$14="Constant Resistance + Current + Power")),E1073,0)+IF(AND('Calculation Sheet'!$D$13="NO",OR('Calculation Sheet'!$D$14="Constant Power", 'Calculation Sheet'!$D$14="Constant Resistance + Power",'Calculation Sheet'!$D$14="Constant Current + Power", 'Calculation Sheet'!$D$14="Constant Resistance + Current + Power")),F1073,0)</f>
        <v>7.7799999999999994</v>
      </c>
      <c r="H1073" s="34">
        <f>ROUND((12*'Calculation Sheet'!$D$24/(SQRT('SOA Verification'!B1073*10^-3))),2)</f>
        <v>35.840000000000003</v>
      </c>
      <c r="I1073" s="34">
        <f t="shared" si="32"/>
        <v>112.1</v>
      </c>
      <c r="K1073" s="34">
        <f t="shared" si="33"/>
        <v>112.1</v>
      </c>
    </row>
    <row r="1074" spans="2:11" x14ac:dyDescent="0.25">
      <c r="B1074" s="34">
        <v>112.2</v>
      </c>
      <c r="C1074" s="35">
        <f>ROUNDUP(('Calculation Sheet'!$D$9)^2*('Calculation Sheet'!$D$10*10^-6)/(2*10^-3*B1074),2)</f>
        <v>7.77</v>
      </c>
      <c r="D107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74" s="34">
        <f>ROUNDUP(('Calculation Sheet'!$D$9*'Calculation Sheet'!$D$17*(0.5-('Calculation Sheet'!$D$18/'Calculation Sheet'!$D$9)+(0.5*(('Calculation Sheet'!$D$18^2)/('Calculation Sheet'!$D$9^2))))),2)</f>
        <v>1.84</v>
      </c>
      <c r="F1074" s="34">
        <f>ROUNDUP(('Calculation Sheet'!$D$19*(LN('Calculation Sheet'!$D$9/'Calculation Sheet'!$D$20)-1+('Calculation Sheet'!$D$20/'Calculation Sheet'!$D$9))),2)</f>
        <v>3.53</v>
      </c>
      <c r="G1074" s="36">
        <f>C1074+IF(AND('Calculation Sheet'!$D$13="NO",OR('Calculation Sheet'!$D$14="Constant Resistance", 'Calculation Sheet'!$D$14="Constant Resistance + Current",'Calculation Sheet'!$D$14="Constant Resistance + Power", 'Calculation Sheet'!$D$14="Constant Resistance + Current + Power")),D1074,0)+IF(AND('Calculation Sheet'!$D$13="NO",OR('Calculation Sheet'!$D$14="Constant Current", 'Calculation Sheet'!$D$14="Constant Resistance + Current",'Calculation Sheet'!$D$14="Constant Current + Power", 'Calculation Sheet'!$D$14="Constant Resistance + Current + Power")),E1074,0)+IF(AND('Calculation Sheet'!$D$13="NO",OR('Calculation Sheet'!$D$14="Constant Power", 'Calculation Sheet'!$D$14="Constant Resistance + Power",'Calculation Sheet'!$D$14="Constant Current + Power", 'Calculation Sheet'!$D$14="Constant Resistance + Current + Power")),F1074,0)</f>
        <v>7.77</v>
      </c>
      <c r="H1074" s="34">
        <f>ROUND((12*'Calculation Sheet'!$D$24/(SQRT('SOA Verification'!B1074*10^-3))),2)</f>
        <v>35.82</v>
      </c>
      <c r="I1074" s="34">
        <f t="shared" si="32"/>
        <v>112.2</v>
      </c>
      <c r="K1074" s="34">
        <f t="shared" si="33"/>
        <v>112.2</v>
      </c>
    </row>
    <row r="1075" spans="2:11" x14ac:dyDescent="0.25">
      <c r="B1075" s="34">
        <v>112.3</v>
      </c>
      <c r="C1075" s="35">
        <f>ROUNDUP(('Calculation Sheet'!$D$9)^2*('Calculation Sheet'!$D$10*10^-6)/(2*10^-3*B1075),2)</f>
        <v>7.76</v>
      </c>
      <c r="D107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75" s="34">
        <f>ROUNDUP(('Calculation Sheet'!$D$9*'Calculation Sheet'!$D$17*(0.5-('Calculation Sheet'!$D$18/'Calculation Sheet'!$D$9)+(0.5*(('Calculation Sheet'!$D$18^2)/('Calculation Sheet'!$D$9^2))))),2)</f>
        <v>1.84</v>
      </c>
      <c r="F1075" s="34">
        <f>ROUNDUP(('Calculation Sheet'!$D$19*(LN('Calculation Sheet'!$D$9/'Calculation Sheet'!$D$20)-1+('Calculation Sheet'!$D$20/'Calculation Sheet'!$D$9))),2)</f>
        <v>3.53</v>
      </c>
      <c r="G1075" s="36">
        <f>C1075+IF(AND('Calculation Sheet'!$D$13="NO",OR('Calculation Sheet'!$D$14="Constant Resistance", 'Calculation Sheet'!$D$14="Constant Resistance + Current",'Calculation Sheet'!$D$14="Constant Resistance + Power", 'Calculation Sheet'!$D$14="Constant Resistance + Current + Power")),D1075,0)+IF(AND('Calculation Sheet'!$D$13="NO",OR('Calculation Sheet'!$D$14="Constant Current", 'Calculation Sheet'!$D$14="Constant Resistance + Current",'Calculation Sheet'!$D$14="Constant Current + Power", 'Calculation Sheet'!$D$14="Constant Resistance + Current + Power")),E1075,0)+IF(AND('Calculation Sheet'!$D$13="NO",OR('Calculation Sheet'!$D$14="Constant Power", 'Calculation Sheet'!$D$14="Constant Resistance + Power",'Calculation Sheet'!$D$14="Constant Current + Power", 'Calculation Sheet'!$D$14="Constant Resistance + Current + Power")),F1075,0)</f>
        <v>7.76</v>
      </c>
      <c r="H1075" s="34">
        <f>ROUND((12*'Calculation Sheet'!$D$24/(SQRT('SOA Verification'!B1075*10^-3))),2)</f>
        <v>35.81</v>
      </c>
      <c r="I1075" s="34">
        <f t="shared" si="32"/>
        <v>112.3</v>
      </c>
      <c r="K1075" s="34">
        <f t="shared" si="33"/>
        <v>112.3</v>
      </c>
    </row>
    <row r="1076" spans="2:11" x14ac:dyDescent="0.25">
      <c r="B1076" s="34">
        <v>112.4</v>
      </c>
      <c r="C1076" s="35">
        <f>ROUNDUP(('Calculation Sheet'!$D$9)^2*('Calculation Sheet'!$D$10*10^-6)/(2*10^-3*B1076),2)</f>
        <v>7.76</v>
      </c>
      <c r="D107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76" s="34">
        <f>ROUNDUP(('Calculation Sheet'!$D$9*'Calculation Sheet'!$D$17*(0.5-('Calculation Sheet'!$D$18/'Calculation Sheet'!$D$9)+(0.5*(('Calculation Sheet'!$D$18^2)/('Calculation Sheet'!$D$9^2))))),2)</f>
        <v>1.84</v>
      </c>
      <c r="F1076" s="34">
        <f>ROUNDUP(('Calculation Sheet'!$D$19*(LN('Calculation Sheet'!$D$9/'Calculation Sheet'!$D$20)-1+('Calculation Sheet'!$D$20/'Calculation Sheet'!$D$9))),2)</f>
        <v>3.53</v>
      </c>
      <c r="G1076" s="36">
        <f>C1076+IF(AND('Calculation Sheet'!$D$13="NO",OR('Calculation Sheet'!$D$14="Constant Resistance", 'Calculation Sheet'!$D$14="Constant Resistance + Current",'Calculation Sheet'!$D$14="Constant Resistance + Power", 'Calculation Sheet'!$D$14="Constant Resistance + Current + Power")),D1076,0)+IF(AND('Calculation Sheet'!$D$13="NO",OR('Calculation Sheet'!$D$14="Constant Current", 'Calculation Sheet'!$D$14="Constant Resistance + Current",'Calculation Sheet'!$D$14="Constant Current + Power", 'Calculation Sheet'!$D$14="Constant Resistance + Current + Power")),E1076,0)+IF(AND('Calculation Sheet'!$D$13="NO",OR('Calculation Sheet'!$D$14="Constant Power", 'Calculation Sheet'!$D$14="Constant Resistance + Power",'Calculation Sheet'!$D$14="Constant Current + Power", 'Calculation Sheet'!$D$14="Constant Resistance + Current + Power")),F1076,0)</f>
        <v>7.76</v>
      </c>
      <c r="H1076" s="34">
        <f>ROUND((12*'Calculation Sheet'!$D$24/(SQRT('SOA Verification'!B1076*10^-3))),2)</f>
        <v>35.79</v>
      </c>
      <c r="I1076" s="34">
        <f t="shared" si="32"/>
        <v>112.4</v>
      </c>
      <c r="K1076" s="34">
        <f t="shared" si="33"/>
        <v>112.4</v>
      </c>
    </row>
    <row r="1077" spans="2:11" x14ac:dyDescent="0.25">
      <c r="B1077" s="34">
        <v>112.5</v>
      </c>
      <c r="C1077" s="35">
        <f>ROUNDUP(('Calculation Sheet'!$D$9)^2*('Calculation Sheet'!$D$10*10^-6)/(2*10^-3*B1077),2)</f>
        <v>7.75</v>
      </c>
      <c r="D107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77" s="34">
        <f>ROUNDUP(('Calculation Sheet'!$D$9*'Calculation Sheet'!$D$17*(0.5-('Calculation Sheet'!$D$18/'Calculation Sheet'!$D$9)+(0.5*(('Calculation Sheet'!$D$18^2)/('Calculation Sheet'!$D$9^2))))),2)</f>
        <v>1.84</v>
      </c>
      <c r="F1077" s="34">
        <f>ROUNDUP(('Calculation Sheet'!$D$19*(LN('Calculation Sheet'!$D$9/'Calculation Sheet'!$D$20)-1+('Calculation Sheet'!$D$20/'Calculation Sheet'!$D$9))),2)</f>
        <v>3.53</v>
      </c>
      <c r="G1077" s="36">
        <f>C1077+IF(AND('Calculation Sheet'!$D$13="NO",OR('Calculation Sheet'!$D$14="Constant Resistance", 'Calculation Sheet'!$D$14="Constant Resistance + Current",'Calculation Sheet'!$D$14="Constant Resistance + Power", 'Calculation Sheet'!$D$14="Constant Resistance + Current + Power")),D1077,0)+IF(AND('Calculation Sheet'!$D$13="NO",OR('Calculation Sheet'!$D$14="Constant Current", 'Calculation Sheet'!$D$14="Constant Resistance + Current",'Calculation Sheet'!$D$14="Constant Current + Power", 'Calculation Sheet'!$D$14="Constant Resistance + Current + Power")),E1077,0)+IF(AND('Calculation Sheet'!$D$13="NO",OR('Calculation Sheet'!$D$14="Constant Power", 'Calculation Sheet'!$D$14="Constant Resistance + Power",'Calculation Sheet'!$D$14="Constant Current + Power", 'Calculation Sheet'!$D$14="Constant Resistance + Current + Power")),F1077,0)</f>
        <v>7.75</v>
      </c>
      <c r="H1077" s="34">
        <f>ROUND((12*'Calculation Sheet'!$D$24/(SQRT('SOA Verification'!B1077*10^-3))),2)</f>
        <v>35.78</v>
      </c>
      <c r="I1077" s="34">
        <f t="shared" si="32"/>
        <v>112.5</v>
      </c>
      <c r="K1077" s="34">
        <f t="shared" si="33"/>
        <v>112.5</v>
      </c>
    </row>
    <row r="1078" spans="2:11" x14ac:dyDescent="0.25">
      <c r="B1078" s="34">
        <v>112.6</v>
      </c>
      <c r="C1078" s="35">
        <f>ROUNDUP(('Calculation Sheet'!$D$9)^2*('Calculation Sheet'!$D$10*10^-6)/(2*10^-3*B1078),2)</f>
        <v>7.74</v>
      </c>
      <c r="D107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78" s="34">
        <f>ROUNDUP(('Calculation Sheet'!$D$9*'Calculation Sheet'!$D$17*(0.5-('Calculation Sheet'!$D$18/'Calculation Sheet'!$D$9)+(0.5*(('Calculation Sheet'!$D$18^2)/('Calculation Sheet'!$D$9^2))))),2)</f>
        <v>1.84</v>
      </c>
      <c r="F1078" s="34">
        <f>ROUNDUP(('Calculation Sheet'!$D$19*(LN('Calculation Sheet'!$D$9/'Calculation Sheet'!$D$20)-1+('Calculation Sheet'!$D$20/'Calculation Sheet'!$D$9))),2)</f>
        <v>3.53</v>
      </c>
      <c r="G1078" s="36">
        <f>C1078+IF(AND('Calculation Sheet'!$D$13="NO",OR('Calculation Sheet'!$D$14="Constant Resistance", 'Calculation Sheet'!$D$14="Constant Resistance + Current",'Calculation Sheet'!$D$14="Constant Resistance + Power", 'Calculation Sheet'!$D$14="Constant Resistance + Current + Power")),D1078,0)+IF(AND('Calculation Sheet'!$D$13="NO",OR('Calculation Sheet'!$D$14="Constant Current", 'Calculation Sheet'!$D$14="Constant Resistance + Current",'Calculation Sheet'!$D$14="Constant Current + Power", 'Calculation Sheet'!$D$14="Constant Resistance + Current + Power")),E1078,0)+IF(AND('Calculation Sheet'!$D$13="NO",OR('Calculation Sheet'!$D$14="Constant Power", 'Calculation Sheet'!$D$14="Constant Resistance + Power",'Calculation Sheet'!$D$14="Constant Current + Power", 'Calculation Sheet'!$D$14="Constant Resistance + Current + Power")),F1078,0)</f>
        <v>7.74</v>
      </c>
      <c r="H1078" s="34">
        <f>ROUND((12*'Calculation Sheet'!$D$24/(SQRT('SOA Verification'!B1078*10^-3))),2)</f>
        <v>35.76</v>
      </c>
      <c r="I1078" s="34">
        <f t="shared" si="32"/>
        <v>112.6</v>
      </c>
      <c r="K1078" s="34">
        <f t="shared" si="33"/>
        <v>112.6</v>
      </c>
    </row>
    <row r="1079" spans="2:11" x14ac:dyDescent="0.25">
      <c r="B1079" s="34">
        <v>112.7</v>
      </c>
      <c r="C1079" s="35">
        <f>ROUNDUP(('Calculation Sheet'!$D$9)^2*('Calculation Sheet'!$D$10*10^-6)/(2*10^-3*B1079),2)</f>
        <v>7.74</v>
      </c>
      <c r="D107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79" s="34">
        <f>ROUNDUP(('Calculation Sheet'!$D$9*'Calculation Sheet'!$D$17*(0.5-('Calculation Sheet'!$D$18/'Calculation Sheet'!$D$9)+(0.5*(('Calculation Sheet'!$D$18^2)/('Calculation Sheet'!$D$9^2))))),2)</f>
        <v>1.84</v>
      </c>
      <c r="F1079" s="34">
        <f>ROUNDUP(('Calculation Sheet'!$D$19*(LN('Calculation Sheet'!$D$9/'Calculation Sheet'!$D$20)-1+('Calculation Sheet'!$D$20/'Calculation Sheet'!$D$9))),2)</f>
        <v>3.53</v>
      </c>
      <c r="G1079" s="36">
        <f>C1079+IF(AND('Calculation Sheet'!$D$13="NO",OR('Calculation Sheet'!$D$14="Constant Resistance", 'Calculation Sheet'!$D$14="Constant Resistance + Current",'Calculation Sheet'!$D$14="Constant Resistance + Power", 'Calculation Sheet'!$D$14="Constant Resistance + Current + Power")),D1079,0)+IF(AND('Calculation Sheet'!$D$13="NO",OR('Calculation Sheet'!$D$14="Constant Current", 'Calculation Sheet'!$D$14="Constant Resistance + Current",'Calculation Sheet'!$D$14="Constant Current + Power", 'Calculation Sheet'!$D$14="Constant Resistance + Current + Power")),E1079,0)+IF(AND('Calculation Sheet'!$D$13="NO",OR('Calculation Sheet'!$D$14="Constant Power", 'Calculation Sheet'!$D$14="Constant Resistance + Power",'Calculation Sheet'!$D$14="Constant Current + Power", 'Calculation Sheet'!$D$14="Constant Resistance + Current + Power")),F1079,0)</f>
        <v>7.74</v>
      </c>
      <c r="H1079" s="34">
        <f>ROUND((12*'Calculation Sheet'!$D$24/(SQRT('SOA Verification'!B1079*10^-3))),2)</f>
        <v>35.75</v>
      </c>
      <c r="I1079" s="34">
        <f t="shared" si="32"/>
        <v>112.7</v>
      </c>
      <c r="K1079" s="34">
        <f t="shared" si="33"/>
        <v>112.7</v>
      </c>
    </row>
    <row r="1080" spans="2:11" x14ac:dyDescent="0.25">
      <c r="B1080" s="34">
        <v>112.8</v>
      </c>
      <c r="C1080" s="35">
        <f>ROUNDUP(('Calculation Sheet'!$D$9)^2*('Calculation Sheet'!$D$10*10^-6)/(2*10^-3*B1080),2)</f>
        <v>7.7299999999999995</v>
      </c>
      <c r="D108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80" s="34">
        <f>ROUNDUP(('Calculation Sheet'!$D$9*'Calculation Sheet'!$D$17*(0.5-('Calculation Sheet'!$D$18/'Calculation Sheet'!$D$9)+(0.5*(('Calculation Sheet'!$D$18^2)/('Calculation Sheet'!$D$9^2))))),2)</f>
        <v>1.84</v>
      </c>
      <c r="F1080" s="34">
        <f>ROUNDUP(('Calculation Sheet'!$D$19*(LN('Calculation Sheet'!$D$9/'Calculation Sheet'!$D$20)-1+('Calculation Sheet'!$D$20/'Calculation Sheet'!$D$9))),2)</f>
        <v>3.53</v>
      </c>
      <c r="G1080" s="36">
        <f>C1080+IF(AND('Calculation Sheet'!$D$13="NO",OR('Calculation Sheet'!$D$14="Constant Resistance", 'Calculation Sheet'!$D$14="Constant Resistance + Current",'Calculation Sheet'!$D$14="Constant Resistance + Power", 'Calculation Sheet'!$D$14="Constant Resistance + Current + Power")),D1080,0)+IF(AND('Calculation Sheet'!$D$13="NO",OR('Calculation Sheet'!$D$14="Constant Current", 'Calculation Sheet'!$D$14="Constant Resistance + Current",'Calculation Sheet'!$D$14="Constant Current + Power", 'Calculation Sheet'!$D$14="Constant Resistance + Current + Power")),E1080,0)+IF(AND('Calculation Sheet'!$D$13="NO",OR('Calculation Sheet'!$D$14="Constant Power", 'Calculation Sheet'!$D$14="Constant Resistance + Power",'Calculation Sheet'!$D$14="Constant Current + Power", 'Calculation Sheet'!$D$14="Constant Resistance + Current + Power")),F1080,0)</f>
        <v>7.7299999999999995</v>
      </c>
      <c r="H1080" s="34">
        <f>ROUND((12*'Calculation Sheet'!$D$24/(SQRT('SOA Verification'!B1080*10^-3))),2)</f>
        <v>35.729999999999997</v>
      </c>
      <c r="I1080" s="34">
        <f t="shared" si="32"/>
        <v>112.8</v>
      </c>
      <c r="K1080" s="34">
        <f t="shared" si="33"/>
        <v>112.8</v>
      </c>
    </row>
    <row r="1081" spans="2:11" x14ac:dyDescent="0.25">
      <c r="B1081" s="34">
        <v>112.9</v>
      </c>
      <c r="C1081" s="35">
        <f>ROUNDUP(('Calculation Sheet'!$D$9)^2*('Calculation Sheet'!$D$10*10^-6)/(2*10^-3*B1081),2)</f>
        <v>7.72</v>
      </c>
      <c r="D108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81" s="34">
        <f>ROUNDUP(('Calculation Sheet'!$D$9*'Calculation Sheet'!$D$17*(0.5-('Calculation Sheet'!$D$18/'Calculation Sheet'!$D$9)+(0.5*(('Calculation Sheet'!$D$18^2)/('Calculation Sheet'!$D$9^2))))),2)</f>
        <v>1.84</v>
      </c>
      <c r="F1081" s="34">
        <f>ROUNDUP(('Calculation Sheet'!$D$19*(LN('Calculation Sheet'!$D$9/'Calculation Sheet'!$D$20)-1+('Calculation Sheet'!$D$20/'Calculation Sheet'!$D$9))),2)</f>
        <v>3.53</v>
      </c>
      <c r="G1081" s="36">
        <f>C1081+IF(AND('Calculation Sheet'!$D$13="NO",OR('Calculation Sheet'!$D$14="Constant Resistance", 'Calculation Sheet'!$D$14="Constant Resistance + Current",'Calculation Sheet'!$D$14="Constant Resistance + Power", 'Calculation Sheet'!$D$14="Constant Resistance + Current + Power")),D1081,0)+IF(AND('Calculation Sheet'!$D$13="NO",OR('Calculation Sheet'!$D$14="Constant Current", 'Calculation Sheet'!$D$14="Constant Resistance + Current",'Calculation Sheet'!$D$14="Constant Current + Power", 'Calculation Sheet'!$D$14="Constant Resistance + Current + Power")),E1081,0)+IF(AND('Calculation Sheet'!$D$13="NO",OR('Calculation Sheet'!$D$14="Constant Power", 'Calculation Sheet'!$D$14="Constant Resistance + Power",'Calculation Sheet'!$D$14="Constant Current + Power", 'Calculation Sheet'!$D$14="Constant Resistance + Current + Power")),F1081,0)</f>
        <v>7.72</v>
      </c>
      <c r="H1081" s="34">
        <f>ROUND((12*'Calculation Sheet'!$D$24/(SQRT('SOA Verification'!B1081*10^-3))),2)</f>
        <v>35.71</v>
      </c>
      <c r="I1081" s="34">
        <f t="shared" si="32"/>
        <v>112.9</v>
      </c>
      <c r="K1081" s="34">
        <f t="shared" si="33"/>
        <v>112.9</v>
      </c>
    </row>
    <row r="1082" spans="2:11" x14ac:dyDescent="0.25">
      <c r="B1082" s="34">
        <v>113</v>
      </c>
      <c r="C1082" s="35">
        <f>ROUNDUP(('Calculation Sheet'!$D$9)^2*('Calculation Sheet'!$D$10*10^-6)/(2*10^-3*B1082),2)</f>
        <v>7.71</v>
      </c>
      <c r="D108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82" s="34">
        <f>ROUNDUP(('Calculation Sheet'!$D$9*'Calculation Sheet'!$D$17*(0.5-('Calculation Sheet'!$D$18/'Calculation Sheet'!$D$9)+(0.5*(('Calculation Sheet'!$D$18^2)/('Calculation Sheet'!$D$9^2))))),2)</f>
        <v>1.84</v>
      </c>
      <c r="F1082" s="34">
        <f>ROUNDUP(('Calculation Sheet'!$D$19*(LN('Calculation Sheet'!$D$9/'Calculation Sheet'!$D$20)-1+('Calculation Sheet'!$D$20/'Calculation Sheet'!$D$9))),2)</f>
        <v>3.53</v>
      </c>
      <c r="G1082" s="36">
        <f>C1082+IF(AND('Calculation Sheet'!$D$13="NO",OR('Calculation Sheet'!$D$14="Constant Resistance", 'Calculation Sheet'!$D$14="Constant Resistance + Current",'Calculation Sheet'!$D$14="Constant Resistance + Power", 'Calculation Sheet'!$D$14="Constant Resistance + Current + Power")),D1082,0)+IF(AND('Calculation Sheet'!$D$13="NO",OR('Calculation Sheet'!$D$14="Constant Current", 'Calculation Sheet'!$D$14="Constant Resistance + Current",'Calculation Sheet'!$D$14="Constant Current + Power", 'Calculation Sheet'!$D$14="Constant Resistance + Current + Power")),E1082,0)+IF(AND('Calculation Sheet'!$D$13="NO",OR('Calculation Sheet'!$D$14="Constant Power", 'Calculation Sheet'!$D$14="Constant Resistance + Power",'Calculation Sheet'!$D$14="Constant Current + Power", 'Calculation Sheet'!$D$14="Constant Resistance + Current + Power")),F1082,0)</f>
        <v>7.71</v>
      </c>
      <c r="H1082" s="34">
        <f>ROUND((12*'Calculation Sheet'!$D$24/(SQRT('SOA Verification'!B1082*10^-3))),2)</f>
        <v>35.700000000000003</v>
      </c>
      <c r="I1082" s="34">
        <f t="shared" si="32"/>
        <v>113</v>
      </c>
      <c r="K1082" s="34">
        <f t="shared" si="33"/>
        <v>113</v>
      </c>
    </row>
    <row r="1083" spans="2:11" x14ac:dyDescent="0.25">
      <c r="B1083" s="34">
        <v>113.1</v>
      </c>
      <c r="C1083" s="35">
        <f>ROUNDUP(('Calculation Sheet'!$D$9)^2*('Calculation Sheet'!$D$10*10^-6)/(2*10^-3*B1083),2)</f>
        <v>7.71</v>
      </c>
      <c r="D108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83" s="34">
        <f>ROUNDUP(('Calculation Sheet'!$D$9*'Calculation Sheet'!$D$17*(0.5-('Calculation Sheet'!$D$18/'Calculation Sheet'!$D$9)+(0.5*(('Calculation Sheet'!$D$18^2)/('Calculation Sheet'!$D$9^2))))),2)</f>
        <v>1.84</v>
      </c>
      <c r="F1083" s="34">
        <f>ROUNDUP(('Calculation Sheet'!$D$19*(LN('Calculation Sheet'!$D$9/'Calculation Sheet'!$D$20)-1+('Calculation Sheet'!$D$20/'Calculation Sheet'!$D$9))),2)</f>
        <v>3.53</v>
      </c>
      <c r="G1083" s="36">
        <f>C1083+IF(AND('Calculation Sheet'!$D$13="NO",OR('Calculation Sheet'!$D$14="Constant Resistance", 'Calculation Sheet'!$D$14="Constant Resistance + Current",'Calculation Sheet'!$D$14="Constant Resistance + Power", 'Calculation Sheet'!$D$14="Constant Resistance + Current + Power")),D1083,0)+IF(AND('Calculation Sheet'!$D$13="NO",OR('Calculation Sheet'!$D$14="Constant Current", 'Calculation Sheet'!$D$14="Constant Resistance + Current",'Calculation Sheet'!$D$14="Constant Current + Power", 'Calculation Sheet'!$D$14="Constant Resistance + Current + Power")),E1083,0)+IF(AND('Calculation Sheet'!$D$13="NO",OR('Calculation Sheet'!$D$14="Constant Power", 'Calculation Sheet'!$D$14="Constant Resistance + Power",'Calculation Sheet'!$D$14="Constant Current + Power", 'Calculation Sheet'!$D$14="Constant Resistance + Current + Power")),F1083,0)</f>
        <v>7.71</v>
      </c>
      <c r="H1083" s="34">
        <f>ROUND((12*'Calculation Sheet'!$D$24/(SQRT('SOA Verification'!B1083*10^-3))),2)</f>
        <v>35.68</v>
      </c>
      <c r="I1083" s="34">
        <f t="shared" si="32"/>
        <v>113.1</v>
      </c>
      <c r="K1083" s="34">
        <f t="shared" si="33"/>
        <v>113.1</v>
      </c>
    </row>
    <row r="1084" spans="2:11" x14ac:dyDescent="0.25">
      <c r="B1084" s="34">
        <v>113.2</v>
      </c>
      <c r="C1084" s="35">
        <f>ROUNDUP(('Calculation Sheet'!$D$9)^2*('Calculation Sheet'!$D$10*10^-6)/(2*10^-3*B1084),2)</f>
        <v>7.7</v>
      </c>
      <c r="D108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84" s="34">
        <f>ROUNDUP(('Calculation Sheet'!$D$9*'Calculation Sheet'!$D$17*(0.5-('Calculation Sheet'!$D$18/'Calculation Sheet'!$D$9)+(0.5*(('Calculation Sheet'!$D$18^2)/('Calculation Sheet'!$D$9^2))))),2)</f>
        <v>1.84</v>
      </c>
      <c r="F1084" s="34">
        <f>ROUNDUP(('Calculation Sheet'!$D$19*(LN('Calculation Sheet'!$D$9/'Calculation Sheet'!$D$20)-1+('Calculation Sheet'!$D$20/'Calculation Sheet'!$D$9))),2)</f>
        <v>3.53</v>
      </c>
      <c r="G1084" s="36">
        <f>C1084+IF(AND('Calculation Sheet'!$D$13="NO",OR('Calculation Sheet'!$D$14="Constant Resistance", 'Calculation Sheet'!$D$14="Constant Resistance + Current",'Calculation Sheet'!$D$14="Constant Resistance + Power", 'Calculation Sheet'!$D$14="Constant Resistance + Current + Power")),D1084,0)+IF(AND('Calculation Sheet'!$D$13="NO",OR('Calculation Sheet'!$D$14="Constant Current", 'Calculation Sheet'!$D$14="Constant Resistance + Current",'Calculation Sheet'!$D$14="Constant Current + Power", 'Calculation Sheet'!$D$14="Constant Resistance + Current + Power")),E1084,0)+IF(AND('Calculation Sheet'!$D$13="NO",OR('Calculation Sheet'!$D$14="Constant Power", 'Calculation Sheet'!$D$14="Constant Resistance + Power",'Calculation Sheet'!$D$14="Constant Current + Power", 'Calculation Sheet'!$D$14="Constant Resistance + Current + Power")),F1084,0)</f>
        <v>7.7</v>
      </c>
      <c r="H1084" s="34">
        <f>ROUND((12*'Calculation Sheet'!$D$24/(SQRT('SOA Verification'!B1084*10^-3))),2)</f>
        <v>35.67</v>
      </c>
      <c r="I1084" s="34">
        <f t="shared" si="32"/>
        <v>113.2</v>
      </c>
      <c r="K1084" s="34">
        <f t="shared" si="33"/>
        <v>113.2</v>
      </c>
    </row>
    <row r="1085" spans="2:11" x14ac:dyDescent="0.25">
      <c r="B1085" s="34">
        <v>113.3</v>
      </c>
      <c r="C1085" s="35">
        <f>ROUNDUP(('Calculation Sheet'!$D$9)^2*('Calculation Sheet'!$D$10*10^-6)/(2*10^-3*B1085),2)</f>
        <v>7.6899999999999995</v>
      </c>
      <c r="D108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85" s="34">
        <f>ROUNDUP(('Calculation Sheet'!$D$9*'Calculation Sheet'!$D$17*(0.5-('Calculation Sheet'!$D$18/'Calculation Sheet'!$D$9)+(0.5*(('Calculation Sheet'!$D$18^2)/('Calculation Sheet'!$D$9^2))))),2)</f>
        <v>1.84</v>
      </c>
      <c r="F1085" s="34">
        <f>ROUNDUP(('Calculation Sheet'!$D$19*(LN('Calculation Sheet'!$D$9/'Calculation Sheet'!$D$20)-1+('Calculation Sheet'!$D$20/'Calculation Sheet'!$D$9))),2)</f>
        <v>3.53</v>
      </c>
      <c r="G1085" s="36">
        <f>C1085+IF(AND('Calculation Sheet'!$D$13="NO",OR('Calculation Sheet'!$D$14="Constant Resistance", 'Calculation Sheet'!$D$14="Constant Resistance + Current",'Calculation Sheet'!$D$14="Constant Resistance + Power", 'Calculation Sheet'!$D$14="Constant Resistance + Current + Power")),D1085,0)+IF(AND('Calculation Sheet'!$D$13="NO",OR('Calculation Sheet'!$D$14="Constant Current", 'Calculation Sheet'!$D$14="Constant Resistance + Current",'Calculation Sheet'!$D$14="Constant Current + Power", 'Calculation Sheet'!$D$14="Constant Resistance + Current + Power")),E1085,0)+IF(AND('Calculation Sheet'!$D$13="NO",OR('Calculation Sheet'!$D$14="Constant Power", 'Calculation Sheet'!$D$14="Constant Resistance + Power",'Calculation Sheet'!$D$14="Constant Current + Power", 'Calculation Sheet'!$D$14="Constant Resistance + Current + Power")),F1085,0)</f>
        <v>7.6899999999999995</v>
      </c>
      <c r="H1085" s="34">
        <f>ROUND((12*'Calculation Sheet'!$D$24/(SQRT('SOA Verification'!B1085*10^-3))),2)</f>
        <v>35.65</v>
      </c>
      <c r="I1085" s="34">
        <f t="shared" si="32"/>
        <v>113.3</v>
      </c>
      <c r="K1085" s="34">
        <f t="shared" si="33"/>
        <v>113.3</v>
      </c>
    </row>
    <row r="1086" spans="2:11" x14ac:dyDescent="0.25">
      <c r="B1086" s="34">
        <v>113.4</v>
      </c>
      <c r="C1086" s="35">
        <f>ROUNDUP(('Calculation Sheet'!$D$9)^2*('Calculation Sheet'!$D$10*10^-6)/(2*10^-3*B1086),2)</f>
        <v>7.6899999999999995</v>
      </c>
      <c r="D108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86" s="34">
        <f>ROUNDUP(('Calculation Sheet'!$D$9*'Calculation Sheet'!$D$17*(0.5-('Calculation Sheet'!$D$18/'Calculation Sheet'!$D$9)+(0.5*(('Calculation Sheet'!$D$18^2)/('Calculation Sheet'!$D$9^2))))),2)</f>
        <v>1.84</v>
      </c>
      <c r="F1086" s="34">
        <f>ROUNDUP(('Calculation Sheet'!$D$19*(LN('Calculation Sheet'!$D$9/'Calculation Sheet'!$D$20)-1+('Calculation Sheet'!$D$20/'Calculation Sheet'!$D$9))),2)</f>
        <v>3.53</v>
      </c>
      <c r="G1086" s="36">
        <f>C1086+IF(AND('Calculation Sheet'!$D$13="NO",OR('Calculation Sheet'!$D$14="Constant Resistance", 'Calculation Sheet'!$D$14="Constant Resistance + Current",'Calculation Sheet'!$D$14="Constant Resistance + Power", 'Calculation Sheet'!$D$14="Constant Resistance + Current + Power")),D1086,0)+IF(AND('Calculation Sheet'!$D$13="NO",OR('Calculation Sheet'!$D$14="Constant Current", 'Calculation Sheet'!$D$14="Constant Resistance + Current",'Calculation Sheet'!$D$14="Constant Current + Power", 'Calculation Sheet'!$D$14="Constant Resistance + Current + Power")),E1086,0)+IF(AND('Calculation Sheet'!$D$13="NO",OR('Calculation Sheet'!$D$14="Constant Power", 'Calculation Sheet'!$D$14="Constant Resistance + Power",'Calculation Sheet'!$D$14="Constant Current + Power", 'Calculation Sheet'!$D$14="Constant Resistance + Current + Power")),F1086,0)</f>
        <v>7.6899999999999995</v>
      </c>
      <c r="H1086" s="34">
        <f>ROUND((12*'Calculation Sheet'!$D$24/(SQRT('SOA Verification'!B1086*10^-3))),2)</f>
        <v>35.630000000000003</v>
      </c>
      <c r="I1086" s="34">
        <f t="shared" si="32"/>
        <v>113.4</v>
      </c>
      <c r="K1086" s="34">
        <f t="shared" si="33"/>
        <v>113.4</v>
      </c>
    </row>
    <row r="1087" spans="2:11" x14ac:dyDescent="0.25">
      <c r="B1087" s="34">
        <v>113.5</v>
      </c>
      <c r="C1087" s="35">
        <f>ROUNDUP(('Calculation Sheet'!$D$9)^2*('Calculation Sheet'!$D$10*10^-6)/(2*10^-3*B1087),2)</f>
        <v>7.68</v>
      </c>
      <c r="D108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87" s="34">
        <f>ROUNDUP(('Calculation Sheet'!$D$9*'Calculation Sheet'!$D$17*(0.5-('Calculation Sheet'!$D$18/'Calculation Sheet'!$D$9)+(0.5*(('Calculation Sheet'!$D$18^2)/('Calculation Sheet'!$D$9^2))))),2)</f>
        <v>1.84</v>
      </c>
      <c r="F1087" s="34">
        <f>ROUNDUP(('Calculation Sheet'!$D$19*(LN('Calculation Sheet'!$D$9/'Calculation Sheet'!$D$20)-1+('Calculation Sheet'!$D$20/'Calculation Sheet'!$D$9))),2)</f>
        <v>3.53</v>
      </c>
      <c r="G1087" s="36">
        <f>C1087+IF(AND('Calculation Sheet'!$D$13="NO",OR('Calculation Sheet'!$D$14="Constant Resistance", 'Calculation Sheet'!$D$14="Constant Resistance + Current",'Calculation Sheet'!$D$14="Constant Resistance + Power", 'Calculation Sheet'!$D$14="Constant Resistance + Current + Power")),D1087,0)+IF(AND('Calculation Sheet'!$D$13="NO",OR('Calculation Sheet'!$D$14="Constant Current", 'Calculation Sheet'!$D$14="Constant Resistance + Current",'Calculation Sheet'!$D$14="Constant Current + Power", 'Calculation Sheet'!$D$14="Constant Resistance + Current + Power")),E1087,0)+IF(AND('Calculation Sheet'!$D$13="NO",OR('Calculation Sheet'!$D$14="Constant Power", 'Calculation Sheet'!$D$14="Constant Resistance + Power",'Calculation Sheet'!$D$14="Constant Current + Power", 'Calculation Sheet'!$D$14="Constant Resistance + Current + Power")),F1087,0)</f>
        <v>7.68</v>
      </c>
      <c r="H1087" s="34">
        <f>ROUND((12*'Calculation Sheet'!$D$24/(SQRT('SOA Verification'!B1087*10^-3))),2)</f>
        <v>35.619999999999997</v>
      </c>
      <c r="I1087" s="34">
        <f t="shared" si="32"/>
        <v>113.5</v>
      </c>
      <c r="K1087" s="34">
        <f t="shared" si="33"/>
        <v>113.5</v>
      </c>
    </row>
    <row r="1088" spans="2:11" x14ac:dyDescent="0.25">
      <c r="B1088" s="34">
        <v>113.6</v>
      </c>
      <c r="C1088" s="35">
        <f>ROUNDUP(('Calculation Sheet'!$D$9)^2*('Calculation Sheet'!$D$10*10^-6)/(2*10^-3*B1088),2)</f>
        <v>7.67</v>
      </c>
      <c r="D108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88" s="34">
        <f>ROUNDUP(('Calculation Sheet'!$D$9*'Calculation Sheet'!$D$17*(0.5-('Calculation Sheet'!$D$18/'Calculation Sheet'!$D$9)+(0.5*(('Calculation Sheet'!$D$18^2)/('Calculation Sheet'!$D$9^2))))),2)</f>
        <v>1.84</v>
      </c>
      <c r="F1088" s="34">
        <f>ROUNDUP(('Calculation Sheet'!$D$19*(LN('Calculation Sheet'!$D$9/'Calculation Sheet'!$D$20)-1+('Calculation Sheet'!$D$20/'Calculation Sheet'!$D$9))),2)</f>
        <v>3.53</v>
      </c>
      <c r="G1088" s="36">
        <f>C1088+IF(AND('Calculation Sheet'!$D$13="NO",OR('Calculation Sheet'!$D$14="Constant Resistance", 'Calculation Sheet'!$D$14="Constant Resistance + Current",'Calculation Sheet'!$D$14="Constant Resistance + Power", 'Calculation Sheet'!$D$14="Constant Resistance + Current + Power")),D1088,0)+IF(AND('Calculation Sheet'!$D$13="NO",OR('Calculation Sheet'!$D$14="Constant Current", 'Calculation Sheet'!$D$14="Constant Resistance + Current",'Calculation Sheet'!$D$14="Constant Current + Power", 'Calculation Sheet'!$D$14="Constant Resistance + Current + Power")),E1088,0)+IF(AND('Calculation Sheet'!$D$13="NO",OR('Calculation Sheet'!$D$14="Constant Power", 'Calculation Sheet'!$D$14="Constant Resistance + Power",'Calculation Sheet'!$D$14="Constant Current + Power", 'Calculation Sheet'!$D$14="Constant Resistance + Current + Power")),F1088,0)</f>
        <v>7.67</v>
      </c>
      <c r="H1088" s="34">
        <f>ROUND((12*'Calculation Sheet'!$D$24/(SQRT('SOA Verification'!B1088*10^-3))),2)</f>
        <v>35.6</v>
      </c>
      <c r="I1088" s="34">
        <f t="shared" si="32"/>
        <v>113.6</v>
      </c>
      <c r="K1088" s="34">
        <f t="shared" si="33"/>
        <v>113.6</v>
      </c>
    </row>
    <row r="1089" spans="2:11" x14ac:dyDescent="0.25">
      <c r="B1089" s="34">
        <v>113.7</v>
      </c>
      <c r="C1089" s="35">
        <f>ROUNDUP(('Calculation Sheet'!$D$9)^2*('Calculation Sheet'!$D$10*10^-6)/(2*10^-3*B1089),2)</f>
        <v>7.67</v>
      </c>
      <c r="D108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89" s="34">
        <f>ROUNDUP(('Calculation Sheet'!$D$9*'Calculation Sheet'!$D$17*(0.5-('Calculation Sheet'!$D$18/'Calculation Sheet'!$D$9)+(0.5*(('Calculation Sheet'!$D$18^2)/('Calculation Sheet'!$D$9^2))))),2)</f>
        <v>1.84</v>
      </c>
      <c r="F1089" s="34">
        <f>ROUNDUP(('Calculation Sheet'!$D$19*(LN('Calculation Sheet'!$D$9/'Calculation Sheet'!$D$20)-1+('Calculation Sheet'!$D$20/'Calculation Sheet'!$D$9))),2)</f>
        <v>3.53</v>
      </c>
      <c r="G1089" s="36">
        <f>C1089+IF(AND('Calculation Sheet'!$D$13="NO",OR('Calculation Sheet'!$D$14="Constant Resistance", 'Calculation Sheet'!$D$14="Constant Resistance + Current",'Calculation Sheet'!$D$14="Constant Resistance + Power", 'Calculation Sheet'!$D$14="Constant Resistance + Current + Power")),D1089,0)+IF(AND('Calculation Sheet'!$D$13="NO",OR('Calculation Sheet'!$D$14="Constant Current", 'Calculation Sheet'!$D$14="Constant Resistance + Current",'Calculation Sheet'!$D$14="Constant Current + Power", 'Calculation Sheet'!$D$14="Constant Resistance + Current + Power")),E1089,0)+IF(AND('Calculation Sheet'!$D$13="NO",OR('Calculation Sheet'!$D$14="Constant Power", 'Calculation Sheet'!$D$14="Constant Resistance + Power",'Calculation Sheet'!$D$14="Constant Current + Power", 'Calculation Sheet'!$D$14="Constant Resistance + Current + Power")),F1089,0)</f>
        <v>7.67</v>
      </c>
      <c r="H1089" s="34">
        <f>ROUND((12*'Calculation Sheet'!$D$24/(SQRT('SOA Verification'!B1089*10^-3))),2)</f>
        <v>35.590000000000003</v>
      </c>
      <c r="I1089" s="34">
        <f t="shared" si="32"/>
        <v>113.7</v>
      </c>
      <c r="K1089" s="34">
        <f t="shared" si="33"/>
        <v>113.7</v>
      </c>
    </row>
    <row r="1090" spans="2:11" x14ac:dyDescent="0.25">
      <c r="B1090" s="34">
        <v>113.8</v>
      </c>
      <c r="C1090" s="35">
        <f>ROUNDUP(('Calculation Sheet'!$D$9)^2*('Calculation Sheet'!$D$10*10^-6)/(2*10^-3*B1090),2)</f>
        <v>7.66</v>
      </c>
      <c r="D109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90" s="34">
        <f>ROUNDUP(('Calculation Sheet'!$D$9*'Calculation Sheet'!$D$17*(0.5-('Calculation Sheet'!$D$18/'Calculation Sheet'!$D$9)+(0.5*(('Calculation Sheet'!$D$18^2)/('Calculation Sheet'!$D$9^2))))),2)</f>
        <v>1.84</v>
      </c>
      <c r="F1090" s="34">
        <f>ROUNDUP(('Calculation Sheet'!$D$19*(LN('Calculation Sheet'!$D$9/'Calculation Sheet'!$D$20)-1+('Calculation Sheet'!$D$20/'Calculation Sheet'!$D$9))),2)</f>
        <v>3.53</v>
      </c>
      <c r="G1090" s="36">
        <f>C1090+IF(AND('Calculation Sheet'!$D$13="NO",OR('Calculation Sheet'!$D$14="Constant Resistance", 'Calculation Sheet'!$D$14="Constant Resistance + Current",'Calculation Sheet'!$D$14="Constant Resistance + Power", 'Calculation Sheet'!$D$14="Constant Resistance + Current + Power")),D1090,0)+IF(AND('Calculation Sheet'!$D$13="NO",OR('Calculation Sheet'!$D$14="Constant Current", 'Calculation Sheet'!$D$14="Constant Resistance + Current",'Calculation Sheet'!$D$14="Constant Current + Power", 'Calculation Sheet'!$D$14="Constant Resistance + Current + Power")),E1090,0)+IF(AND('Calculation Sheet'!$D$13="NO",OR('Calculation Sheet'!$D$14="Constant Power", 'Calculation Sheet'!$D$14="Constant Resistance + Power",'Calculation Sheet'!$D$14="Constant Current + Power", 'Calculation Sheet'!$D$14="Constant Resistance + Current + Power")),F1090,0)</f>
        <v>7.66</v>
      </c>
      <c r="H1090" s="34">
        <f>ROUND((12*'Calculation Sheet'!$D$24/(SQRT('SOA Verification'!B1090*10^-3))),2)</f>
        <v>35.57</v>
      </c>
      <c r="I1090" s="34">
        <f t="shared" si="32"/>
        <v>113.8</v>
      </c>
      <c r="K1090" s="34">
        <f t="shared" si="33"/>
        <v>113.8</v>
      </c>
    </row>
    <row r="1091" spans="2:11" x14ac:dyDescent="0.25">
      <c r="B1091" s="34">
        <v>113.9</v>
      </c>
      <c r="C1091" s="35">
        <f>ROUNDUP(('Calculation Sheet'!$D$9)^2*('Calculation Sheet'!$D$10*10^-6)/(2*10^-3*B1091),2)</f>
        <v>7.6499999999999995</v>
      </c>
      <c r="D109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91" s="34">
        <f>ROUNDUP(('Calculation Sheet'!$D$9*'Calculation Sheet'!$D$17*(0.5-('Calculation Sheet'!$D$18/'Calculation Sheet'!$D$9)+(0.5*(('Calculation Sheet'!$D$18^2)/('Calculation Sheet'!$D$9^2))))),2)</f>
        <v>1.84</v>
      </c>
      <c r="F1091" s="34">
        <f>ROUNDUP(('Calculation Sheet'!$D$19*(LN('Calculation Sheet'!$D$9/'Calculation Sheet'!$D$20)-1+('Calculation Sheet'!$D$20/'Calculation Sheet'!$D$9))),2)</f>
        <v>3.53</v>
      </c>
      <c r="G1091" s="36">
        <f>C1091+IF(AND('Calculation Sheet'!$D$13="NO",OR('Calculation Sheet'!$D$14="Constant Resistance", 'Calculation Sheet'!$D$14="Constant Resistance + Current",'Calculation Sheet'!$D$14="Constant Resistance + Power", 'Calculation Sheet'!$D$14="Constant Resistance + Current + Power")),D1091,0)+IF(AND('Calculation Sheet'!$D$13="NO",OR('Calculation Sheet'!$D$14="Constant Current", 'Calculation Sheet'!$D$14="Constant Resistance + Current",'Calculation Sheet'!$D$14="Constant Current + Power", 'Calculation Sheet'!$D$14="Constant Resistance + Current + Power")),E1091,0)+IF(AND('Calculation Sheet'!$D$13="NO",OR('Calculation Sheet'!$D$14="Constant Power", 'Calculation Sheet'!$D$14="Constant Resistance + Power",'Calculation Sheet'!$D$14="Constant Current + Power", 'Calculation Sheet'!$D$14="Constant Resistance + Current + Power")),F1091,0)</f>
        <v>7.6499999999999995</v>
      </c>
      <c r="H1091" s="34">
        <f>ROUND((12*'Calculation Sheet'!$D$24/(SQRT('SOA Verification'!B1091*10^-3))),2)</f>
        <v>35.56</v>
      </c>
      <c r="I1091" s="34">
        <f t="shared" ref="I1091:I1152" si="34">IF(G1091&lt;H1091,B1091,5)</f>
        <v>113.9</v>
      </c>
      <c r="K1091" s="34">
        <f t="shared" ref="K1091:K1152" si="35">IF(H1091&gt;G1091,B1091,120)</f>
        <v>113.9</v>
      </c>
    </row>
    <row r="1092" spans="2:11" x14ac:dyDescent="0.25">
      <c r="B1092" s="34">
        <v>114</v>
      </c>
      <c r="C1092" s="35">
        <f>ROUNDUP(('Calculation Sheet'!$D$9)^2*('Calculation Sheet'!$D$10*10^-6)/(2*10^-3*B1092),2)</f>
        <v>7.6499999999999995</v>
      </c>
      <c r="D109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92" s="34">
        <f>ROUNDUP(('Calculation Sheet'!$D$9*'Calculation Sheet'!$D$17*(0.5-('Calculation Sheet'!$D$18/'Calculation Sheet'!$D$9)+(0.5*(('Calculation Sheet'!$D$18^2)/('Calculation Sheet'!$D$9^2))))),2)</f>
        <v>1.84</v>
      </c>
      <c r="F1092" s="34">
        <f>ROUNDUP(('Calculation Sheet'!$D$19*(LN('Calculation Sheet'!$D$9/'Calculation Sheet'!$D$20)-1+('Calculation Sheet'!$D$20/'Calculation Sheet'!$D$9))),2)</f>
        <v>3.53</v>
      </c>
      <c r="G1092" s="36">
        <f>C1092+IF(AND('Calculation Sheet'!$D$13="NO",OR('Calculation Sheet'!$D$14="Constant Resistance", 'Calculation Sheet'!$D$14="Constant Resistance + Current",'Calculation Sheet'!$D$14="Constant Resistance + Power", 'Calculation Sheet'!$D$14="Constant Resistance + Current + Power")),D1092,0)+IF(AND('Calculation Sheet'!$D$13="NO",OR('Calculation Sheet'!$D$14="Constant Current", 'Calculation Sheet'!$D$14="Constant Resistance + Current",'Calculation Sheet'!$D$14="Constant Current + Power", 'Calculation Sheet'!$D$14="Constant Resistance + Current + Power")),E1092,0)+IF(AND('Calculation Sheet'!$D$13="NO",OR('Calculation Sheet'!$D$14="Constant Power", 'Calculation Sheet'!$D$14="Constant Resistance + Power",'Calculation Sheet'!$D$14="Constant Current + Power", 'Calculation Sheet'!$D$14="Constant Resistance + Current + Power")),F1092,0)</f>
        <v>7.6499999999999995</v>
      </c>
      <c r="H1092" s="34">
        <f>ROUND((12*'Calculation Sheet'!$D$24/(SQRT('SOA Verification'!B1092*10^-3))),2)</f>
        <v>35.54</v>
      </c>
      <c r="I1092" s="34">
        <f t="shared" si="34"/>
        <v>114</v>
      </c>
      <c r="K1092" s="34">
        <f t="shared" si="35"/>
        <v>114</v>
      </c>
    </row>
    <row r="1093" spans="2:11" x14ac:dyDescent="0.25">
      <c r="B1093" s="34">
        <v>114.1</v>
      </c>
      <c r="C1093" s="35">
        <f>ROUNDUP(('Calculation Sheet'!$D$9)^2*('Calculation Sheet'!$D$10*10^-6)/(2*10^-3*B1093),2)</f>
        <v>7.64</v>
      </c>
      <c r="D109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93" s="34">
        <f>ROUNDUP(('Calculation Sheet'!$D$9*'Calculation Sheet'!$D$17*(0.5-('Calculation Sheet'!$D$18/'Calculation Sheet'!$D$9)+(0.5*(('Calculation Sheet'!$D$18^2)/('Calculation Sheet'!$D$9^2))))),2)</f>
        <v>1.84</v>
      </c>
      <c r="F1093" s="34">
        <f>ROUNDUP(('Calculation Sheet'!$D$19*(LN('Calculation Sheet'!$D$9/'Calculation Sheet'!$D$20)-1+('Calculation Sheet'!$D$20/'Calculation Sheet'!$D$9))),2)</f>
        <v>3.53</v>
      </c>
      <c r="G1093" s="36">
        <f>C1093+IF(AND('Calculation Sheet'!$D$13="NO",OR('Calculation Sheet'!$D$14="Constant Resistance", 'Calculation Sheet'!$D$14="Constant Resistance + Current",'Calculation Sheet'!$D$14="Constant Resistance + Power", 'Calculation Sheet'!$D$14="Constant Resistance + Current + Power")),D1093,0)+IF(AND('Calculation Sheet'!$D$13="NO",OR('Calculation Sheet'!$D$14="Constant Current", 'Calculation Sheet'!$D$14="Constant Resistance + Current",'Calculation Sheet'!$D$14="Constant Current + Power", 'Calculation Sheet'!$D$14="Constant Resistance + Current + Power")),E1093,0)+IF(AND('Calculation Sheet'!$D$13="NO",OR('Calculation Sheet'!$D$14="Constant Power", 'Calculation Sheet'!$D$14="Constant Resistance + Power",'Calculation Sheet'!$D$14="Constant Current + Power", 'Calculation Sheet'!$D$14="Constant Resistance + Current + Power")),F1093,0)</f>
        <v>7.64</v>
      </c>
      <c r="H1093" s="34">
        <f>ROUND((12*'Calculation Sheet'!$D$24/(SQRT('SOA Verification'!B1093*10^-3))),2)</f>
        <v>35.53</v>
      </c>
      <c r="I1093" s="34">
        <f t="shared" si="34"/>
        <v>114.1</v>
      </c>
      <c r="K1093" s="34">
        <f t="shared" si="35"/>
        <v>114.1</v>
      </c>
    </row>
    <row r="1094" spans="2:11" x14ac:dyDescent="0.25">
      <c r="B1094" s="34">
        <v>114.2</v>
      </c>
      <c r="C1094" s="35">
        <f>ROUNDUP(('Calculation Sheet'!$D$9)^2*('Calculation Sheet'!$D$10*10^-6)/(2*10^-3*B1094),2)</f>
        <v>7.63</v>
      </c>
      <c r="D109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94" s="34">
        <f>ROUNDUP(('Calculation Sheet'!$D$9*'Calculation Sheet'!$D$17*(0.5-('Calculation Sheet'!$D$18/'Calculation Sheet'!$D$9)+(0.5*(('Calculation Sheet'!$D$18^2)/('Calculation Sheet'!$D$9^2))))),2)</f>
        <v>1.84</v>
      </c>
      <c r="F1094" s="34">
        <f>ROUNDUP(('Calculation Sheet'!$D$19*(LN('Calculation Sheet'!$D$9/'Calculation Sheet'!$D$20)-1+('Calculation Sheet'!$D$20/'Calculation Sheet'!$D$9))),2)</f>
        <v>3.53</v>
      </c>
      <c r="G1094" s="36">
        <f>C1094+IF(AND('Calculation Sheet'!$D$13="NO",OR('Calculation Sheet'!$D$14="Constant Resistance", 'Calculation Sheet'!$D$14="Constant Resistance + Current",'Calculation Sheet'!$D$14="Constant Resistance + Power", 'Calculation Sheet'!$D$14="Constant Resistance + Current + Power")),D1094,0)+IF(AND('Calculation Sheet'!$D$13="NO",OR('Calculation Sheet'!$D$14="Constant Current", 'Calculation Sheet'!$D$14="Constant Resistance + Current",'Calculation Sheet'!$D$14="Constant Current + Power", 'Calculation Sheet'!$D$14="Constant Resistance + Current + Power")),E1094,0)+IF(AND('Calculation Sheet'!$D$13="NO",OR('Calculation Sheet'!$D$14="Constant Power", 'Calculation Sheet'!$D$14="Constant Resistance + Power",'Calculation Sheet'!$D$14="Constant Current + Power", 'Calculation Sheet'!$D$14="Constant Resistance + Current + Power")),F1094,0)</f>
        <v>7.63</v>
      </c>
      <c r="H1094" s="34">
        <f>ROUND((12*'Calculation Sheet'!$D$24/(SQRT('SOA Verification'!B1094*10^-3))),2)</f>
        <v>35.51</v>
      </c>
      <c r="I1094" s="34">
        <f t="shared" si="34"/>
        <v>114.2</v>
      </c>
      <c r="K1094" s="34">
        <f t="shared" si="35"/>
        <v>114.2</v>
      </c>
    </row>
    <row r="1095" spans="2:11" x14ac:dyDescent="0.25">
      <c r="B1095" s="34">
        <v>114.3</v>
      </c>
      <c r="C1095" s="35">
        <f>ROUNDUP(('Calculation Sheet'!$D$9)^2*('Calculation Sheet'!$D$10*10^-6)/(2*10^-3*B1095),2)</f>
        <v>7.63</v>
      </c>
      <c r="D109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95" s="34">
        <f>ROUNDUP(('Calculation Sheet'!$D$9*'Calculation Sheet'!$D$17*(0.5-('Calculation Sheet'!$D$18/'Calculation Sheet'!$D$9)+(0.5*(('Calculation Sheet'!$D$18^2)/('Calculation Sheet'!$D$9^2))))),2)</f>
        <v>1.84</v>
      </c>
      <c r="F1095" s="34">
        <f>ROUNDUP(('Calculation Sheet'!$D$19*(LN('Calculation Sheet'!$D$9/'Calculation Sheet'!$D$20)-1+('Calculation Sheet'!$D$20/'Calculation Sheet'!$D$9))),2)</f>
        <v>3.53</v>
      </c>
      <c r="G1095" s="36">
        <f>C1095+IF(AND('Calculation Sheet'!$D$13="NO",OR('Calculation Sheet'!$D$14="Constant Resistance", 'Calculation Sheet'!$D$14="Constant Resistance + Current",'Calculation Sheet'!$D$14="Constant Resistance + Power", 'Calculation Sheet'!$D$14="Constant Resistance + Current + Power")),D1095,0)+IF(AND('Calculation Sheet'!$D$13="NO",OR('Calculation Sheet'!$D$14="Constant Current", 'Calculation Sheet'!$D$14="Constant Resistance + Current",'Calculation Sheet'!$D$14="Constant Current + Power", 'Calculation Sheet'!$D$14="Constant Resistance + Current + Power")),E1095,0)+IF(AND('Calculation Sheet'!$D$13="NO",OR('Calculation Sheet'!$D$14="Constant Power", 'Calculation Sheet'!$D$14="Constant Resistance + Power",'Calculation Sheet'!$D$14="Constant Current + Power", 'Calculation Sheet'!$D$14="Constant Resistance + Current + Power")),F1095,0)</f>
        <v>7.63</v>
      </c>
      <c r="H1095" s="34">
        <f>ROUND((12*'Calculation Sheet'!$D$24/(SQRT('SOA Verification'!B1095*10^-3))),2)</f>
        <v>35.49</v>
      </c>
      <c r="I1095" s="34">
        <f t="shared" si="34"/>
        <v>114.3</v>
      </c>
      <c r="K1095" s="34">
        <f t="shared" si="35"/>
        <v>114.3</v>
      </c>
    </row>
    <row r="1096" spans="2:11" x14ac:dyDescent="0.25">
      <c r="B1096" s="34">
        <v>114.4</v>
      </c>
      <c r="C1096" s="35">
        <f>ROUNDUP(('Calculation Sheet'!$D$9)^2*('Calculation Sheet'!$D$10*10^-6)/(2*10^-3*B1096),2)</f>
        <v>7.62</v>
      </c>
      <c r="D109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96" s="34">
        <f>ROUNDUP(('Calculation Sheet'!$D$9*'Calculation Sheet'!$D$17*(0.5-('Calculation Sheet'!$D$18/'Calculation Sheet'!$D$9)+(0.5*(('Calculation Sheet'!$D$18^2)/('Calculation Sheet'!$D$9^2))))),2)</f>
        <v>1.84</v>
      </c>
      <c r="F1096" s="34">
        <f>ROUNDUP(('Calculation Sheet'!$D$19*(LN('Calculation Sheet'!$D$9/'Calculation Sheet'!$D$20)-1+('Calculation Sheet'!$D$20/'Calculation Sheet'!$D$9))),2)</f>
        <v>3.53</v>
      </c>
      <c r="G1096" s="36">
        <f>C1096+IF(AND('Calculation Sheet'!$D$13="NO",OR('Calculation Sheet'!$D$14="Constant Resistance", 'Calculation Sheet'!$D$14="Constant Resistance + Current",'Calculation Sheet'!$D$14="Constant Resistance + Power", 'Calculation Sheet'!$D$14="Constant Resistance + Current + Power")),D1096,0)+IF(AND('Calculation Sheet'!$D$13="NO",OR('Calculation Sheet'!$D$14="Constant Current", 'Calculation Sheet'!$D$14="Constant Resistance + Current",'Calculation Sheet'!$D$14="Constant Current + Power", 'Calculation Sheet'!$D$14="Constant Resistance + Current + Power")),E1096,0)+IF(AND('Calculation Sheet'!$D$13="NO",OR('Calculation Sheet'!$D$14="Constant Power", 'Calculation Sheet'!$D$14="Constant Resistance + Power",'Calculation Sheet'!$D$14="Constant Current + Power", 'Calculation Sheet'!$D$14="Constant Resistance + Current + Power")),F1096,0)</f>
        <v>7.62</v>
      </c>
      <c r="H1096" s="34">
        <f>ROUND((12*'Calculation Sheet'!$D$24/(SQRT('SOA Verification'!B1096*10^-3))),2)</f>
        <v>35.479999999999997</v>
      </c>
      <c r="I1096" s="34">
        <f t="shared" si="34"/>
        <v>114.4</v>
      </c>
      <c r="K1096" s="34">
        <f t="shared" si="35"/>
        <v>114.4</v>
      </c>
    </row>
    <row r="1097" spans="2:11" x14ac:dyDescent="0.25">
      <c r="B1097" s="34">
        <v>114.5</v>
      </c>
      <c r="C1097" s="35">
        <f>ROUNDUP(('Calculation Sheet'!$D$9)^2*('Calculation Sheet'!$D$10*10^-6)/(2*10^-3*B1097),2)</f>
        <v>7.6099999999999994</v>
      </c>
      <c r="D109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97" s="34">
        <f>ROUNDUP(('Calculation Sheet'!$D$9*'Calculation Sheet'!$D$17*(0.5-('Calculation Sheet'!$D$18/'Calculation Sheet'!$D$9)+(0.5*(('Calculation Sheet'!$D$18^2)/('Calculation Sheet'!$D$9^2))))),2)</f>
        <v>1.84</v>
      </c>
      <c r="F1097" s="34">
        <f>ROUNDUP(('Calculation Sheet'!$D$19*(LN('Calculation Sheet'!$D$9/'Calculation Sheet'!$D$20)-1+('Calculation Sheet'!$D$20/'Calculation Sheet'!$D$9))),2)</f>
        <v>3.53</v>
      </c>
      <c r="G1097" s="36">
        <f>C1097+IF(AND('Calculation Sheet'!$D$13="NO",OR('Calculation Sheet'!$D$14="Constant Resistance", 'Calculation Sheet'!$D$14="Constant Resistance + Current",'Calculation Sheet'!$D$14="Constant Resistance + Power", 'Calculation Sheet'!$D$14="Constant Resistance + Current + Power")),D1097,0)+IF(AND('Calculation Sheet'!$D$13="NO",OR('Calculation Sheet'!$D$14="Constant Current", 'Calculation Sheet'!$D$14="Constant Resistance + Current",'Calculation Sheet'!$D$14="Constant Current + Power", 'Calculation Sheet'!$D$14="Constant Resistance + Current + Power")),E1097,0)+IF(AND('Calculation Sheet'!$D$13="NO",OR('Calculation Sheet'!$D$14="Constant Power", 'Calculation Sheet'!$D$14="Constant Resistance + Power",'Calculation Sheet'!$D$14="Constant Current + Power", 'Calculation Sheet'!$D$14="Constant Resistance + Current + Power")),F1097,0)</f>
        <v>7.6099999999999994</v>
      </c>
      <c r="H1097" s="34">
        <f>ROUND((12*'Calculation Sheet'!$D$24/(SQRT('SOA Verification'!B1097*10^-3))),2)</f>
        <v>35.46</v>
      </c>
      <c r="I1097" s="34">
        <f t="shared" si="34"/>
        <v>114.5</v>
      </c>
      <c r="K1097" s="34">
        <f t="shared" si="35"/>
        <v>114.5</v>
      </c>
    </row>
    <row r="1098" spans="2:11" x14ac:dyDescent="0.25">
      <c r="B1098" s="34">
        <v>114.6</v>
      </c>
      <c r="C1098" s="35">
        <f>ROUNDUP(('Calculation Sheet'!$D$9)^2*('Calculation Sheet'!$D$10*10^-6)/(2*10^-3*B1098),2)</f>
        <v>7.6099999999999994</v>
      </c>
      <c r="D109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98" s="34">
        <f>ROUNDUP(('Calculation Sheet'!$D$9*'Calculation Sheet'!$D$17*(0.5-('Calculation Sheet'!$D$18/'Calculation Sheet'!$D$9)+(0.5*(('Calculation Sheet'!$D$18^2)/('Calculation Sheet'!$D$9^2))))),2)</f>
        <v>1.84</v>
      </c>
      <c r="F1098" s="34">
        <f>ROUNDUP(('Calculation Sheet'!$D$19*(LN('Calculation Sheet'!$D$9/'Calculation Sheet'!$D$20)-1+('Calculation Sheet'!$D$20/'Calculation Sheet'!$D$9))),2)</f>
        <v>3.53</v>
      </c>
      <c r="G1098" s="36">
        <f>C1098+IF(AND('Calculation Sheet'!$D$13="NO",OR('Calculation Sheet'!$D$14="Constant Resistance", 'Calculation Sheet'!$D$14="Constant Resistance + Current",'Calculation Sheet'!$D$14="Constant Resistance + Power", 'Calculation Sheet'!$D$14="Constant Resistance + Current + Power")),D1098,0)+IF(AND('Calculation Sheet'!$D$13="NO",OR('Calculation Sheet'!$D$14="Constant Current", 'Calculation Sheet'!$D$14="Constant Resistance + Current",'Calculation Sheet'!$D$14="Constant Current + Power", 'Calculation Sheet'!$D$14="Constant Resistance + Current + Power")),E1098,0)+IF(AND('Calculation Sheet'!$D$13="NO",OR('Calculation Sheet'!$D$14="Constant Power", 'Calculation Sheet'!$D$14="Constant Resistance + Power",'Calculation Sheet'!$D$14="Constant Current + Power", 'Calculation Sheet'!$D$14="Constant Resistance + Current + Power")),F1098,0)</f>
        <v>7.6099999999999994</v>
      </c>
      <c r="H1098" s="34">
        <f>ROUND((12*'Calculation Sheet'!$D$24/(SQRT('SOA Verification'!B1098*10^-3))),2)</f>
        <v>35.450000000000003</v>
      </c>
      <c r="I1098" s="34">
        <f t="shared" si="34"/>
        <v>114.6</v>
      </c>
      <c r="K1098" s="34">
        <f t="shared" si="35"/>
        <v>114.6</v>
      </c>
    </row>
    <row r="1099" spans="2:11" x14ac:dyDescent="0.25">
      <c r="B1099" s="34">
        <v>114.7</v>
      </c>
      <c r="C1099" s="35">
        <f>ROUNDUP(('Calculation Sheet'!$D$9)^2*('Calculation Sheet'!$D$10*10^-6)/(2*10^-3*B1099),2)</f>
        <v>7.6</v>
      </c>
      <c r="D109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099" s="34">
        <f>ROUNDUP(('Calculation Sheet'!$D$9*'Calculation Sheet'!$D$17*(0.5-('Calculation Sheet'!$D$18/'Calculation Sheet'!$D$9)+(0.5*(('Calculation Sheet'!$D$18^2)/('Calculation Sheet'!$D$9^2))))),2)</f>
        <v>1.84</v>
      </c>
      <c r="F1099" s="34">
        <f>ROUNDUP(('Calculation Sheet'!$D$19*(LN('Calculation Sheet'!$D$9/'Calculation Sheet'!$D$20)-1+('Calculation Sheet'!$D$20/'Calculation Sheet'!$D$9))),2)</f>
        <v>3.53</v>
      </c>
      <c r="G1099" s="36">
        <f>C1099+IF(AND('Calculation Sheet'!$D$13="NO",OR('Calculation Sheet'!$D$14="Constant Resistance", 'Calculation Sheet'!$D$14="Constant Resistance + Current",'Calculation Sheet'!$D$14="Constant Resistance + Power", 'Calculation Sheet'!$D$14="Constant Resistance + Current + Power")),D1099,0)+IF(AND('Calculation Sheet'!$D$13="NO",OR('Calculation Sheet'!$D$14="Constant Current", 'Calculation Sheet'!$D$14="Constant Resistance + Current",'Calculation Sheet'!$D$14="Constant Current + Power", 'Calculation Sheet'!$D$14="Constant Resistance + Current + Power")),E1099,0)+IF(AND('Calculation Sheet'!$D$13="NO",OR('Calculation Sheet'!$D$14="Constant Power", 'Calculation Sheet'!$D$14="Constant Resistance + Power",'Calculation Sheet'!$D$14="Constant Current + Power", 'Calculation Sheet'!$D$14="Constant Resistance + Current + Power")),F1099,0)</f>
        <v>7.6</v>
      </c>
      <c r="H1099" s="34">
        <f>ROUND((12*'Calculation Sheet'!$D$24/(SQRT('SOA Verification'!B1099*10^-3))),2)</f>
        <v>35.43</v>
      </c>
      <c r="I1099" s="34">
        <f t="shared" si="34"/>
        <v>114.7</v>
      </c>
      <c r="K1099" s="34">
        <f t="shared" si="35"/>
        <v>114.7</v>
      </c>
    </row>
    <row r="1100" spans="2:11" x14ac:dyDescent="0.25">
      <c r="B1100" s="34">
        <v>114.8</v>
      </c>
      <c r="C1100" s="35">
        <f>ROUNDUP(('Calculation Sheet'!$D$9)^2*('Calculation Sheet'!$D$10*10^-6)/(2*10^-3*B1100),2)</f>
        <v>7.59</v>
      </c>
      <c r="D110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100" s="34">
        <f>ROUNDUP(('Calculation Sheet'!$D$9*'Calculation Sheet'!$D$17*(0.5-('Calculation Sheet'!$D$18/'Calculation Sheet'!$D$9)+(0.5*(('Calculation Sheet'!$D$18^2)/('Calculation Sheet'!$D$9^2))))),2)</f>
        <v>1.84</v>
      </c>
      <c r="F1100" s="34">
        <f>ROUNDUP(('Calculation Sheet'!$D$19*(LN('Calculation Sheet'!$D$9/'Calculation Sheet'!$D$20)-1+('Calculation Sheet'!$D$20/'Calculation Sheet'!$D$9))),2)</f>
        <v>3.53</v>
      </c>
      <c r="G1100" s="36">
        <f>C1100+IF(AND('Calculation Sheet'!$D$13="NO",OR('Calculation Sheet'!$D$14="Constant Resistance", 'Calculation Sheet'!$D$14="Constant Resistance + Current",'Calculation Sheet'!$D$14="Constant Resistance + Power", 'Calculation Sheet'!$D$14="Constant Resistance + Current + Power")),D1100,0)+IF(AND('Calculation Sheet'!$D$13="NO",OR('Calculation Sheet'!$D$14="Constant Current", 'Calculation Sheet'!$D$14="Constant Resistance + Current",'Calculation Sheet'!$D$14="Constant Current + Power", 'Calculation Sheet'!$D$14="Constant Resistance + Current + Power")),E1100,0)+IF(AND('Calculation Sheet'!$D$13="NO",OR('Calculation Sheet'!$D$14="Constant Power", 'Calculation Sheet'!$D$14="Constant Resistance + Power",'Calculation Sheet'!$D$14="Constant Current + Power", 'Calculation Sheet'!$D$14="Constant Resistance + Current + Power")),F1100,0)</f>
        <v>7.59</v>
      </c>
      <c r="H1100" s="34">
        <f>ROUND((12*'Calculation Sheet'!$D$24/(SQRT('SOA Verification'!B1100*10^-3))),2)</f>
        <v>35.42</v>
      </c>
      <c r="I1100" s="34">
        <f t="shared" si="34"/>
        <v>114.8</v>
      </c>
      <c r="K1100" s="34">
        <f t="shared" si="35"/>
        <v>114.8</v>
      </c>
    </row>
    <row r="1101" spans="2:11" x14ac:dyDescent="0.25">
      <c r="B1101" s="34">
        <v>114.9</v>
      </c>
      <c r="C1101" s="35">
        <f>ROUNDUP(('Calculation Sheet'!$D$9)^2*('Calculation Sheet'!$D$10*10^-6)/(2*10^-3*B1101),2)</f>
        <v>7.59</v>
      </c>
      <c r="D110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101" s="34">
        <f>ROUNDUP(('Calculation Sheet'!$D$9*'Calculation Sheet'!$D$17*(0.5-('Calculation Sheet'!$D$18/'Calculation Sheet'!$D$9)+(0.5*(('Calculation Sheet'!$D$18^2)/('Calculation Sheet'!$D$9^2))))),2)</f>
        <v>1.84</v>
      </c>
      <c r="F1101" s="34">
        <f>ROUNDUP(('Calculation Sheet'!$D$19*(LN('Calculation Sheet'!$D$9/'Calculation Sheet'!$D$20)-1+('Calculation Sheet'!$D$20/'Calculation Sheet'!$D$9))),2)</f>
        <v>3.53</v>
      </c>
      <c r="G1101" s="36">
        <f>C1101+IF(AND('Calculation Sheet'!$D$13="NO",OR('Calculation Sheet'!$D$14="Constant Resistance", 'Calculation Sheet'!$D$14="Constant Resistance + Current",'Calculation Sheet'!$D$14="Constant Resistance + Power", 'Calculation Sheet'!$D$14="Constant Resistance + Current + Power")),D1101,0)+IF(AND('Calculation Sheet'!$D$13="NO",OR('Calculation Sheet'!$D$14="Constant Current", 'Calculation Sheet'!$D$14="Constant Resistance + Current",'Calculation Sheet'!$D$14="Constant Current + Power", 'Calculation Sheet'!$D$14="Constant Resistance + Current + Power")),E1101,0)+IF(AND('Calculation Sheet'!$D$13="NO",OR('Calculation Sheet'!$D$14="Constant Power", 'Calculation Sheet'!$D$14="Constant Resistance + Power",'Calculation Sheet'!$D$14="Constant Current + Power", 'Calculation Sheet'!$D$14="Constant Resistance + Current + Power")),F1101,0)</f>
        <v>7.59</v>
      </c>
      <c r="H1101" s="34">
        <f>ROUND((12*'Calculation Sheet'!$D$24/(SQRT('SOA Verification'!B1101*10^-3))),2)</f>
        <v>35.4</v>
      </c>
      <c r="I1101" s="34">
        <f t="shared" si="34"/>
        <v>114.9</v>
      </c>
      <c r="K1101" s="34">
        <f t="shared" si="35"/>
        <v>114.9</v>
      </c>
    </row>
    <row r="1102" spans="2:11" x14ac:dyDescent="0.25">
      <c r="B1102" s="34">
        <v>115</v>
      </c>
      <c r="C1102" s="35">
        <f>ROUNDUP(('Calculation Sheet'!$D$9)^2*('Calculation Sheet'!$D$10*10^-6)/(2*10^-3*B1102),2)</f>
        <v>7.58</v>
      </c>
      <c r="D110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102" s="34">
        <f>ROUNDUP(('Calculation Sheet'!$D$9*'Calculation Sheet'!$D$17*(0.5-('Calculation Sheet'!$D$18/'Calculation Sheet'!$D$9)+(0.5*(('Calculation Sheet'!$D$18^2)/('Calculation Sheet'!$D$9^2))))),2)</f>
        <v>1.84</v>
      </c>
      <c r="F1102" s="34">
        <f>ROUNDUP(('Calculation Sheet'!$D$19*(LN('Calculation Sheet'!$D$9/'Calculation Sheet'!$D$20)-1+('Calculation Sheet'!$D$20/'Calculation Sheet'!$D$9))),2)</f>
        <v>3.53</v>
      </c>
      <c r="G1102" s="36">
        <f>C1102+IF(AND('Calculation Sheet'!$D$13="NO",OR('Calculation Sheet'!$D$14="Constant Resistance", 'Calculation Sheet'!$D$14="Constant Resistance + Current",'Calculation Sheet'!$D$14="Constant Resistance + Power", 'Calculation Sheet'!$D$14="Constant Resistance + Current + Power")),D1102,0)+IF(AND('Calculation Sheet'!$D$13="NO",OR('Calculation Sheet'!$D$14="Constant Current", 'Calculation Sheet'!$D$14="Constant Resistance + Current",'Calculation Sheet'!$D$14="Constant Current + Power", 'Calculation Sheet'!$D$14="Constant Resistance + Current + Power")),E1102,0)+IF(AND('Calculation Sheet'!$D$13="NO",OR('Calculation Sheet'!$D$14="Constant Power", 'Calculation Sheet'!$D$14="Constant Resistance + Power",'Calculation Sheet'!$D$14="Constant Current + Power", 'Calculation Sheet'!$D$14="Constant Resistance + Current + Power")),F1102,0)</f>
        <v>7.58</v>
      </c>
      <c r="H1102" s="34">
        <f>ROUND((12*'Calculation Sheet'!$D$24/(SQRT('SOA Verification'!B1102*10^-3))),2)</f>
        <v>35.39</v>
      </c>
      <c r="I1102" s="34">
        <f t="shared" si="34"/>
        <v>115</v>
      </c>
      <c r="K1102" s="34">
        <f t="shared" si="35"/>
        <v>115</v>
      </c>
    </row>
    <row r="1103" spans="2:11" x14ac:dyDescent="0.25">
      <c r="B1103" s="34">
        <v>115.1</v>
      </c>
      <c r="C1103" s="35">
        <f>ROUNDUP(('Calculation Sheet'!$D$9)^2*('Calculation Sheet'!$D$10*10^-6)/(2*10^-3*B1103),2)</f>
        <v>7.5699999999999994</v>
      </c>
      <c r="D110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103" s="34">
        <f>ROUNDUP(('Calculation Sheet'!$D$9*'Calculation Sheet'!$D$17*(0.5-('Calculation Sheet'!$D$18/'Calculation Sheet'!$D$9)+(0.5*(('Calculation Sheet'!$D$18^2)/('Calculation Sheet'!$D$9^2))))),2)</f>
        <v>1.84</v>
      </c>
      <c r="F1103" s="34">
        <f>ROUNDUP(('Calculation Sheet'!$D$19*(LN('Calculation Sheet'!$D$9/'Calculation Sheet'!$D$20)-1+('Calculation Sheet'!$D$20/'Calculation Sheet'!$D$9))),2)</f>
        <v>3.53</v>
      </c>
      <c r="G1103" s="36">
        <f>C1103+IF(AND('Calculation Sheet'!$D$13="NO",OR('Calculation Sheet'!$D$14="Constant Resistance", 'Calculation Sheet'!$D$14="Constant Resistance + Current",'Calculation Sheet'!$D$14="Constant Resistance + Power", 'Calculation Sheet'!$D$14="Constant Resistance + Current + Power")),D1103,0)+IF(AND('Calculation Sheet'!$D$13="NO",OR('Calculation Sheet'!$D$14="Constant Current", 'Calculation Sheet'!$D$14="Constant Resistance + Current",'Calculation Sheet'!$D$14="Constant Current + Power", 'Calculation Sheet'!$D$14="Constant Resistance + Current + Power")),E1103,0)+IF(AND('Calculation Sheet'!$D$13="NO",OR('Calculation Sheet'!$D$14="Constant Power", 'Calculation Sheet'!$D$14="Constant Resistance + Power",'Calculation Sheet'!$D$14="Constant Current + Power", 'Calculation Sheet'!$D$14="Constant Resistance + Current + Power")),F1103,0)</f>
        <v>7.5699999999999994</v>
      </c>
      <c r="H1103" s="34">
        <f>ROUND((12*'Calculation Sheet'!$D$24/(SQRT('SOA Verification'!B1103*10^-3))),2)</f>
        <v>35.369999999999997</v>
      </c>
      <c r="I1103" s="34">
        <f t="shared" si="34"/>
        <v>115.1</v>
      </c>
      <c r="K1103" s="34">
        <f t="shared" si="35"/>
        <v>115.1</v>
      </c>
    </row>
    <row r="1104" spans="2:11" x14ac:dyDescent="0.25">
      <c r="B1104" s="34">
        <v>115.2</v>
      </c>
      <c r="C1104" s="35">
        <f>ROUNDUP(('Calculation Sheet'!$D$9)^2*('Calculation Sheet'!$D$10*10^-6)/(2*10^-3*B1104),2)</f>
        <v>7.5699999999999994</v>
      </c>
      <c r="D110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104" s="34">
        <f>ROUNDUP(('Calculation Sheet'!$D$9*'Calculation Sheet'!$D$17*(0.5-('Calculation Sheet'!$D$18/'Calculation Sheet'!$D$9)+(0.5*(('Calculation Sheet'!$D$18^2)/('Calculation Sheet'!$D$9^2))))),2)</f>
        <v>1.84</v>
      </c>
      <c r="F1104" s="34">
        <f>ROUNDUP(('Calculation Sheet'!$D$19*(LN('Calculation Sheet'!$D$9/'Calculation Sheet'!$D$20)-1+('Calculation Sheet'!$D$20/'Calculation Sheet'!$D$9))),2)</f>
        <v>3.53</v>
      </c>
      <c r="G1104" s="36">
        <f>C1104+IF(AND('Calculation Sheet'!$D$13="NO",OR('Calculation Sheet'!$D$14="Constant Resistance", 'Calculation Sheet'!$D$14="Constant Resistance + Current",'Calculation Sheet'!$D$14="Constant Resistance + Power", 'Calculation Sheet'!$D$14="Constant Resistance + Current + Power")),D1104,0)+IF(AND('Calculation Sheet'!$D$13="NO",OR('Calculation Sheet'!$D$14="Constant Current", 'Calculation Sheet'!$D$14="Constant Resistance + Current",'Calculation Sheet'!$D$14="Constant Current + Power", 'Calculation Sheet'!$D$14="Constant Resistance + Current + Power")),E1104,0)+IF(AND('Calculation Sheet'!$D$13="NO",OR('Calculation Sheet'!$D$14="Constant Power", 'Calculation Sheet'!$D$14="Constant Resistance + Power",'Calculation Sheet'!$D$14="Constant Current + Power", 'Calculation Sheet'!$D$14="Constant Resistance + Current + Power")),F1104,0)</f>
        <v>7.5699999999999994</v>
      </c>
      <c r="H1104" s="34">
        <f>ROUND((12*'Calculation Sheet'!$D$24/(SQRT('SOA Verification'!B1104*10^-3))),2)</f>
        <v>35.36</v>
      </c>
      <c r="I1104" s="34">
        <f t="shared" si="34"/>
        <v>115.2</v>
      </c>
      <c r="K1104" s="34">
        <f t="shared" si="35"/>
        <v>115.2</v>
      </c>
    </row>
    <row r="1105" spans="2:11" x14ac:dyDescent="0.25">
      <c r="B1105" s="34">
        <v>115.3</v>
      </c>
      <c r="C1105" s="35">
        <f>ROUNDUP(('Calculation Sheet'!$D$9)^2*('Calculation Sheet'!$D$10*10^-6)/(2*10^-3*B1105),2)</f>
        <v>7.56</v>
      </c>
      <c r="D110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105" s="34">
        <f>ROUNDUP(('Calculation Sheet'!$D$9*'Calculation Sheet'!$D$17*(0.5-('Calculation Sheet'!$D$18/'Calculation Sheet'!$D$9)+(0.5*(('Calculation Sheet'!$D$18^2)/('Calculation Sheet'!$D$9^2))))),2)</f>
        <v>1.84</v>
      </c>
      <c r="F1105" s="34">
        <f>ROUNDUP(('Calculation Sheet'!$D$19*(LN('Calculation Sheet'!$D$9/'Calculation Sheet'!$D$20)-1+('Calculation Sheet'!$D$20/'Calculation Sheet'!$D$9))),2)</f>
        <v>3.53</v>
      </c>
      <c r="G1105" s="36">
        <f>C1105+IF(AND('Calculation Sheet'!$D$13="NO",OR('Calculation Sheet'!$D$14="Constant Resistance", 'Calculation Sheet'!$D$14="Constant Resistance + Current",'Calculation Sheet'!$D$14="Constant Resistance + Power", 'Calculation Sheet'!$D$14="Constant Resistance + Current + Power")),D1105,0)+IF(AND('Calculation Sheet'!$D$13="NO",OR('Calculation Sheet'!$D$14="Constant Current", 'Calculation Sheet'!$D$14="Constant Resistance + Current",'Calculation Sheet'!$D$14="Constant Current + Power", 'Calculation Sheet'!$D$14="Constant Resistance + Current + Power")),E1105,0)+IF(AND('Calculation Sheet'!$D$13="NO",OR('Calculation Sheet'!$D$14="Constant Power", 'Calculation Sheet'!$D$14="Constant Resistance + Power",'Calculation Sheet'!$D$14="Constant Current + Power", 'Calculation Sheet'!$D$14="Constant Resistance + Current + Power")),F1105,0)</f>
        <v>7.56</v>
      </c>
      <c r="H1105" s="34">
        <f>ROUND((12*'Calculation Sheet'!$D$24/(SQRT('SOA Verification'!B1105*10^-3))),2)</f>
        <v>35.340000000000003</v>
      </c>
      <c r="I1105" s="34">
        <f t="shared" si="34"/>
        <v>115.3</v>
      </c>
      <c r="K1105" s="34">
        <f t="shared" si="35"/>
        <v>115.3</v>
      </c>
    </row>
    <row r="1106" spans="2:11" x14ac:dyDescent="0.25">
      <c r="B1106" s="34">
        <v>115.4</v>
      </c>
      <c r="C1106" s="35">
        <f>ROUNDUP(('Calculation Sheet'!$D$9)^2*('Calculation Sheet'!$D$10*10^-6)/(2*10^-3*B1106),2)</f>
        <v>7.55</v>
      </c>
      <c r="D110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106" s="34">
        <f>ROUNDUP(('Calculation Sheet'!$D$9*'Calculation Sheet'!$D$17*(0.5-('Calculation Sheet'!$D$18/'Calculation Sheet'!$D$9)+(0.5*(('Calculation Sheet'!$D$18^2)/('Calculation Sheet'!$D$9^2))))),2)</f>
        <v>1.84</v>
      </c>
      <c r="F1106" s="34">
        <f>ROUNDUP(('Calculation Sheet'!$D$19*(LN('Calculation Sheet'!$D$9/'Calculation Sheet'!$D$20)-1+('Calculation Sheet'!$D$20/'Calculation Sheet'!$D$9))),2)</f>
        <v>3.53</v>
      </c>
      <c r="G1106" s="36">
        <f>C1106+IF(AND('Calculation Sheet'!$D$13="NO",OR('Calculation Sheet'!$D$14="Constant Resistance", 'Calculation Sheet'!$D$14="Constant Resistance + Current",'Calculation Sheet'!$D$14="Constant Resistance + Power", 'Calculation Sheet'!$D$14="Constant Resistance + Current + Power")),D1106,0)+IF(AND('Calculation Sheet'!$D$13="NO",OR('Calculation Sheet'!$D$14="Constant Current", 'Calculation Sheet'!$D$14="Constant Resistance + Current",'Calculation Sheet'!$D$14="Constant Current + Power", 'Calculation Sheet'!$D$14="Constant Resistance + Current + Power")),E1106,0)+IF(AND('Calculation Sheet'!$D$13="NO",OR('Calculation Sheet'!$D$14="Constant Power", 'Calculation Sheet'!$D$14="Constant Resistance + Power",'Calculation Sheet'!$D$14="Constant Current + Power", 'Calculation Sheet'!$D$14="Constant Resistance + Current + Power")),F1106,0)</f>
        <v>7.55</v>
      </c>
      <c r="H1106" s="34">
        <f>ROUND((12*'Calculation Sheet'!$D$24/(SQRT('SOA Verification'!B1106*10^-3))),2)</f>
        <v>35.32</v>
      </c>
      <c r="I1106" s="34">
        <f t="shared" si="34"/>
        <v>115.4</v>
      </c>
      <c r="K1106" s="34">
        <f t="shared" si="35"/>
        <v>115.4</v>
      </c>
    </row>
    <row r="1107" spans="2:11" x14ac:dyDescent="0.25">
      <c r="B1107" s="34">
        <v>115.5</v>
      </c>
      <c r="C1107" s="35">
        <f>ROUNDUP(('Calculation Sheet'!$D$9)^2*('Calculation Sheet'!$D$10*10^-6)/(2*10^-3*B1107),2)</f>
        <v>7.55</v>
      </c>
      <c r="D110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107" s="34">
        <f>ROUNDUP(('Calculation Sheet'!$D$9*'Calculation Sheet'!$D$17*(0.5-('Calculation Sheet'!$D$18/'Calculation Sheet'!$D$9)+(0.5*(('Calculation Sheet'!$D$18^2)/('Calculation Sheet'!$D$9^2))))),2)</f>
        <v>1.84</v>
      </c>
      <c r="F1107" s="34">
        <f>ROUNDUP(('Calculation Sheet'!$D$19*(LN('Calculation Sheet'!$D$9/'Calculation Sheet'!$D$20)-1+('Calculation Sheet'!$D$20/'Calculation Sheet'!$D$9))),2)</f>
        <v>3.53</v>
      </c>
      <c r="G1107" s="36">
        <f>C1107+IF(AND('Calculation Sheet'!$D$13="NO",OR('Calculation Sheet'!$D$14="Constant Resistance", 'Calculation Sheet'!$D$14="Constant Resistance + Current",'Calculation Sheet'!$D$14="Constant Resistance + Power", 'Calculation Sheet'!$D$14="Constant Resistance + Current + Power")),D1107,0)+IF(AND('Calculation Sheet'!$D$13="NO",OR('Calculation Sheet'!$D$14="Constant Current", 'Calculation Sheet'!$D$14="Constant Resistance + Current",'Calculation Sheet'!$D$14="Constant Current + Power", 'Calculation Sheet'!$D$14="Constant Resistance + Current + Power")),E1107,0)+IF(AND('Calculation Sheet'!$D$13="NO",OR('Calculation Sheet'!$D$14="Constant Power", 'Calculation Sheet'!$D$14="Constant Resistance + Power",'Calculation Sheet'!$D$14="Constant Current + Power", 'Calculation Sheet'!$D$14="Constant Resistance + Current + Power")),F1107,0)</f>
        <v>7.55</v>
      </c>
      <c r="H1107" s="34">
        <f>ROUND((12*'Calculation Sheet'!$D$24/(SQRT('SOA Verification'!B1107*10^-3))),2)</f>
        <v>35.31</v>
      </c>
      <c r="I1107" s="34">
        <f t="shared" si="34"/>
        <v>115.5</v>
      </c>
      <c r="K1107" s="34">
        <f t="shared" si="35"/>
        <v>115.5</v>
      </c>
    </row>
    <row r="1108" spans="2:11" x14ac:dyDescent="0.25">
      <c r="B1108" s="34">
        <v>115.6</v>
      </c>
      <c r="C1108" s="35">
        <f>ROUNDUP(('Calculation Sheet'!$D$9)^2*('Calculation Sheet'!$D$10*10^-6)/(2*10^-3*B1108),2)</f>
        <v>7.54</v>
      </c>
      <c r="D110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108" s="34">
        <f>ROUNDUP(('Calculation Sheet'!$D$9*'Calculation Sheet'!$D$17*(0.5-('Calculation Sheet'!$D$18/'Calculation Sheet'!$D$9)+(0.5*(('Calculation Sheet'!$D$18^2)/('Calculation Sheet'!$D$9^2))))),2)</f>
        <v>1.84</v>
      </c>
      <c r="F1108" s="34">
        <f>ROUNDUP(('Calculation Sheet'!$D$19*(LN('Calculation Sheet'!$D$9/'Calculation Sheet'!$D$20)-1+('Calculation Sheet'!$D$20/'Calculation Sheet'!$D$9))),2)</f>
        <v>3.53</v>
      </c>
      <c r="G1108" s="36">
        <f>C1108+IF(AND('Calculation Sheet'!$D$13="NO",OR('Calculation Sheet'!$D$14="Constant Resistance", 'Calculation Sheet'!$D$14="Constant Resistance + Current",'Calculation Sheet'!$D$14="Constant Resistance + Power", 'Calculation Sheet'!$D$14="Constant Resistance + Current + Power")),D1108,0)+IF(AND('Calculation Sheet'!$D$13="NO",OR('Calculation Sheet'!$D$14="Constant Current", 'Calculation Sheet'!$D$14="Constant Resistance + Current",'Calculation Sheet'!$D$14="Constant Current + Power", 'Calculation Sheet'!$D$14="Constant Resistance + Current + Power")),E1108,0)+IF(AND('Calculation Sheet'!$D$13="NO",OR('Calculation Sheet'!$D$14="Constant Power", 'Calculation Sheet'!$D$14="Constant Resistance + Power",'Calculation Sheet'!$D$14="Constant Current + Power", 'Calculation Sheet'!$D$14="Constant Resistance + Current + Power")),F1108,0)</f>
        <v>7.54</v>
      </c>
      <c r="H1108" s="34">
        <f>ROUND((12*'Calculation Sheet'!$D$24/(SQRT('SOA Verification'!B1108*10^-3))),2)</f>
        <v>35.29</v>
      </c>
      <c r="I1108" s="34">
        <f t="shared" si="34"/>
        <v>115.6</v>
      </c>
      <c r="K1108" s="34">
        <f t="shared" si="35"/>
        <v>115.6</v>
      </c>
    </row>
    <row r="1109" spans="2:11" x14ac:dyDescent="0.25">
      <c r="B1109" s="34">
        <v>115.7</v>
      </c>
      <c r="C1109" s="35">
        <f>ROUNDUP(('Calculation Sheet'!$D$9)^2*('Calculation Sheet'!$D$10*10^-6)/(2*10^-3*B1109),2)</f>
        <v>7.5299999999999994</v>
      </c>
      <c r="D110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109" s="34">
        <f>ROUNDUP(('Calculation Sheet'!$D$9*'Calculation Sheet'!$D$17*(0.5-('Calculation Sheet'!$D$18/'Calculation Sheet'!$D$9)+(0.5*(('Calculation Sheet'!$D$18^2)/('Calculation Sheet'!$D$9^2))))),2)</f>
        <v>1.84</v>
      </c>
      <c r="F1109" s="34">
        <f>ROUNDUP(('Calculation Sheet'!$D$19*(LN('Calculation Sheet'!$D$9/'Calculation Sheet'!$D$20)-1+('Calculation Sheet'!$D$20/'Calculation Sheet'!$D$9))),2)</f>
        <v>3.53</v>
      </c>
      <c r="G1109" s="36">
        <f>C1109+IF(AND('Calculation Sheet'!$D$13="NO",OR('Calculation Sheet'!$D$14="Constant Resistance", 'Calculation Sheet'!$D$14="Constant Resistance + Current",'Calculation Sheet'!$D$14="Constant Resistance + Power", 'Calculation Sheet'!$D$14="Constant Resistance + Current + Power")),D1109,0)+IF(AND('Calculation Sheet'!$D$13="NO",OR('Calculation Sheet'!$D$14="Constant Current", 'Calculation Sheet'!$D$14="Constant Resistance + Current",'Calculation Sheet'!$D$14="Constant Current + Power", 'Calculation Sheet'!$D$14="Constant Resistance + Current + Power")),E1109,0)+IF(AND('Calculation Sheet'!$D$13="NO",OR('Calculation Sheet'!$D$14="Constant Power", 'Calculation Sheet'!$D$14="Constant Resistance + Power",'Calculation Sheet'!$D$14="Constant Current + Power", 'Calculation Sheet'!$D$14="Constant Resistance + Current + Power")),F1109,0)</f>
        <v>7.5299999999999994</v>
      </c>
      <c r="H1109" s="34">
        <f>ROUND((12*'Calculation Sheet'!$D$24/(SQRT('SOA Verification'!B1109*10^-3))),2)</f>
        <v>35.28</v>
      </c>
      <c r="I1109" s="34">
        <f t="shared" si="34"/>
        <v>115.7</v>
      </c>
      <c r="K1109" s="34">
        <f t="shared" si="35"/>
        <v>115.7</v>
      </c>
    </row>
    <row r="1110" spans="2:11" x14ac:dyDescent="0.25">
      <c r="B1110" s="34">
        <v>115.8</v>
      </c>
      <c r="C1110" s="35">
        <f>ROUNDUP(('Calculation Sheet'!$D$9)^2*('Calculation Sheet'!$D$10*10^-6)/(2*10^-3*B1110),2)</f>
        <v>7.5299999999999994</v>
      </c>
      <c r="D111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110" s="34">
        <f>ROUNDUP(('Calculation Sheet'!$D$9*'Calculation Sheet'!$D$17*(0.5-('Calculation Sheet'!$D$18/'Calculation Sheet'!$D$9)+(0.5*(('Calculation Sheet'!$D$18^2)/('Calculation Sheet'!$D$9^2))))),2)</f>
        <v>1.84</v>
      </c>
      <c r="F1110" s="34">
        <f>ROUNDUP(('Calculation Sheet'!$D$19*(LN('Calculation Sheet'!$D$9/'Calculation Sheet'!$D$20)-1+('Calculation Sheet'!$D$20/'Calculation Sheet'!$D$9))),2)</f>
        <v>3.53</v>
      </c>
      <c r="G1110" s="36">
        <f>C1110+IF(AND('Calculation Sheet'!$D$13="NO",OR('Calculation Sheet'!$D$14="Constant Resistance", 'Calculation Sheet'!$D$14="Constant Resistance + Current",'Calculation Sheet'!$D$14="Constant Resistance + Power", 'Calculation Sheet'!$D$14="Constant Resistance + Current + Power")),D1110,0)+IF(AND('Calculation Sheet'!$D$13="NO",OR('Calculation Sheet'!$D$14="Constant Current", 'Calculation Sheet'!$D$14="Constant Resistance + Current",'Calculation Sheet'!$D$14="Constant Current + Power", 'Calculation Sheet'!$D$14="Constant Resistance + Current + Power")),E1110,0)+IF(AND('Calculation Sheet'!$D$13="NO",OR('Calculation Sheet'!$D$14="Constant Power", 'Calculation Sheet'!$D$14="Constant Resistance + Power",'Calculation Sheet'!$D$14="Constant Current + Power", 'Calculation Sheet'!$D$14="Constant Resistance + Current + Power")),F1110,0)</f>
        <v>7.5299999999999994</v>
      </c>
      <c r="H1110" s="34">
        <f>ROUND((12*'Calculation Sheet'!$D$24/(SQRT('SOA Verification'!B1110*10^-3))),2)</f>
        <v>35.26</v>
      </c>
      <c r="I1110" s="34">
        <f t="shared" si="34"/>
        <v>115.8</v>
      </c>
      <c r="K1110" s="34">
        <f t="shared" si="35"/>
        <v>115.8</v>
      </c>
    </row>
    <row r="1111" spans="2:11" x14ac:dyDescent="0.25">
      <c r="B1111" s="34">
        <v>115.9</v>
      </c>
      <c r="C1111" s="35">
        <f>ROUNDUP(('Calculation Sheet'!$D$9)^2*('Calculation Sheet'!$D$10*10^-6)/(2*10^-3*B1111),2)</f>
        <v>7.52</v>
      </c>
      <c r="D111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111" s="34">
        <f>ROUNDUP(('Calculation Sheet'!$D$9*'Calculation Sheet'!$D$17*(0.5-('Calculation Sheet'!$D$18/'Calculation Sheet'!$D$9)+(0.5*(('Calculation Sheet'!$D$18^2)/('Calculation Sheet'!$D$9^2))))),2)</f>
        <v>1.84</v>
      </c>
      <c r="F1111" s="34">
        <f>ROUNDUP(('Calculation Sheet'!$D$19*(LN('Calculation Sheet'!$D$9/'Calculation Sheet'!$D$20)-1+('Calculation Sheet'!$D$20/'Calculation Sheet'!$D$9))),2)</f>
        <v>3.53</v>
      </c>
      <c r="G1111" s="36">
        <f>C1111+IF(AND('Calculation Sheet'!$D$13="NO",OR('Calculation Sheet'!$D$14="Constant Resistance", 'Calculation Sheet'!$D$14="Constant Resistance + Current",'Calculation Sheet'!$D$14="Constant Resistance + Power", 'Calculation Sheet'!$D$14="Constant Resistance + Current + Power")),D1111,0)+IF(AND('Calculation Sheet'!$D$13="NO",OR('Calculation Sheet'!$D$14="Constant Current", 'Calculation Sheet'!$D$14="Constant Resistance + Current",'Calculation Sheet'!$D$14="Constant Current + Power", 'Calculation Sheet'!$D$14="Constant Resistance + Current + Power")),E1111,0)+IF(AND('Calculation Sheet'!$D$13="NO",OR('Calculation Sheet'!$D$14="Constant Power", 'Calculation Sheet'!$D$14="Constant Resistance + Power",'Calculation Sheet'!$D$14="Constant Current + Power", 'Calculation Sheet'!$D$14="Constant Resistance + Current + Power")),F1111,0)</f>
        <v>7.52</v>
      </c>
      <c r="H1111" s="34">
        <f>ROUND((12*'Calculation Sheet'!$D$24/(SQRT('SOA Verification'!B1111*10^-3))),2)</f>
        <v>35.25</v>
      </c>
      <c r="I1111" s="34">
        <f t="shared" si="34"/>
        <v>115.9</v>
      </c>
      <c r="K1111" s="34">
        <f t="shared" si="35"/>
        <v>115.9</v>
      </c>
    </row>
    <row r="1112" spans="2:11" x14ac:dyDescent="0.25">
      <c r="B1112" s="34">
        <v>116</v>
      </c>
      <c r="C1112" s="35">
        <f>ROUNDUP(('Calculation Sheet'!$D$9)^2*('Calculation Sheet'!$D$10*10^-6)/(2*10^-3*B1112),2)</f>
        <v>7.52</v>
      </c>
      <c r="D111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112" s="34">
        <f>ROUNDUP(('Calculation Sheet'!$D$9*'Calculation Sheet'!$D$17*(0.5-('Calculation Sheet'!$D$18/'Calculation Sheet'!$D$9)+(0.5*(('Calculation Sheet'!$D$18^2)/('Calculation Sheet'!$D$9^2))))),2)</f>
        <v>1.84</v>
      </c>
      <c r="F1112" s="34">
        <f>ROUNDUP(('Calculation Sheet'!$D$19*(LN('Calculation Sheet'!$D$9/'Calculation Sheet'!$D$20)-1+('Calculation Sheet'!$D$20/'Calculation Sheet'!$D$9))),2)</f>
        <v>3.53</v>
      </c>
      <c r="G1112" s="36">
        <f>C1112+IF(AND('Calculation Sheet'!$D$13="NO",OR('Calculation Sheet'!$D$14="Constant Resistance", 'Calculation Sheet'!$D$14="Constant Resistance + Current",'Calculation Sheet'!$D$14="Constant Resistance + Power", 'Calculation Sheet'!$D$14="Constant Resistance + Current + Power")),D1112,0)+IF(AND('Calculation Sheet'!$D$13="NO",OR('Calculation Sheet'!$D$14="Constant Current", 'Calculation Sheet'!$D$14="Constant Resistance + Current",'Calculation Sheet'!$D$14="Constant Current + Power", 'Calculation Sheet'!$D$14="Constant Resistance + Current + Power")),E1112,0)+IF(AND('Calculation Sheet'!$D$13="NO",OR('Calculation Sheet'!$D$14="Constant Power", 'Calculation Sheet'!$D$14="Constant Resistance + Power",'Calculation Sheet'!$D$14="Constant Current + Power", 'Calculation Sheet'!$D$14="Constant Resistance + Current + Power")),F1112,0)</f>
        <v>7.52</v>
      </c>
      <c r="H1112" s="34">
        <f>ROUND((12*'Calculation Sheet'!$D$24/(SQRT('SOA Verification'!B1112*10^-3))),2)</f>
        <v>35.229999999999997</v>
      </c>
      <c r="I1112" s="34">
        <f t="shared" si="34"/>
        <v>116</v>
      </c>
      <c r="K1112" s="34">
        <f t="shared" si="35"/>
        <v>116</v>
      </c>
    </row>
    <row r="1113" spans="2:11" x14ac:dyDescent="0.25">
      <c r="B1113" s="34">
        <v>116.1</v>
      </c>
      <c r="C1113" s="35">
        <f>ROUNDUP(('Calculation Sheet'!$D$9)^2*('Calculation Sheet'!$D$10*10^-6)/(2*10^-3*B1113),2)</f>
        <v>7.51</v>
      </c>
      <c r="D111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113" s="34">
        <f>ROUNDUP(('Calculation Sheet'!$D$9*'Calculation Sheet'!$D$17*(0.5-('Calculation Sheet'!$D$18/'Calculation Sheet'!$D$9)+(0.5*(('Calculation Sheet'!$D$18^2)/('Calculation Sheet'!$D$9^2))))),2)</f>
        <v>1.84</v>
      </c>
      <c r="F1113" s="34">
        <f>ROUNDUP(('Calculation Sheet'!$D$19*(LN('Calculation Sheet'!$D$9/'Calculation Sheet'!$D$20)-1+('Calculation Sheet'!$D$20/'Calculation Sheet'!$D$9))),2)</f>
        <v>3.53</v>
      </c>
      <c r="G1113" s="36">
        <f>C1113+IF(AND('Calculation Sheet'!$D$13="NO",OR('Calculation Sheet'!$D$14="Constant Resistance", 'Calculation Sheet'!$D$14="Constant Resistance + Current",'Calculation Sheet'!$D$14="Constant Resistance + Power", 'Calculation Sheet'!$D$14="Constant Resistance + Current + Power")),D1113,0)+IF(AND('Calculation Sheet'!$D$13="NO",OR('Calculation Sheet'!$D$14="Constant Current", 'Calculation Sheet'!$D$14="Constant Resistance + Current",'Calculation Sheet'!$D$14="Constant Current + Power", 'Calculation Sheet'!$D$14="Constant Resistance + Current + Power")),E1113,0)+IF(AND('Calculation Sheet'!$D$13="NO",OR('Calculation Sheet'!$D$14="Constant Power", 'Calculation Sheet'!$D$14="Constant Resistance + Power",'Calculation Sheet'!$D$14="Constant Current + Power", 'Calculation Sheet'!$D$14="Constant Resistance + Current + Power")),F1113,0)</f>
        <v>7.51</v>
      </c>
      <c r="H1113" s="34">
        <f>ROUND((12*'Calculation Sheet'!$D$24/(SQRT('SOA Verification'!B1113*10^-3))),2)</f>
        <v>35.22</v>
      </c>
      <c r="I1113" s="34">
        <f t="shared" si="34"/>
        <v>116.1</v>
      </c>
      <c r="K1113" s="34">
        <f t="shared" si="35"/>
        <v>116.1</v>
      </c>
    </row>
    <row r="1114" spans="2:11" x14ac:dyDescent="0.25">
      <c r="B1114" s="34">
        <v>116.2</v>
      </c>
      <c r="C1114" s="35">
        <f>ROUNDUP(('Calculation Sheet'!$D$9)^2*('Calculation Sheet'!$D$10*10^-6)/(2*10^-3*B1114),2)</f>
        <v>7.5</v>
      </c>
      <c r="D111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114" s="34">
        <f>ROUNDUP(('Calculation Sheet'!$D$9*'Calculation Sheet'!$D$17*(0.5-('Calculation Sheet'!$D$18/'Calculation Sheet'!$D$9)+(0.5*(('Calculation Sheet'!$D$18^2)/('Calculation Sheet'!$D$9^2))))),2)</f>
        <v>1.84</v>
      </c>
      <c r="F1114" s="34">
        <f>ROUNDUP(('Calculation Sheet'!$D$19*(LN('Calculation Sheet'!$D$9/'Calculation Sheet'!$D$20)-1+('Calculation Sheet'!$D$20/'Calculation Sheet'!$D$9))),2)</f>
        <v>3.53</v>
      </c>
      <c r="G1114" s="36">
        <f>C1114+IF(AND('Calculation Sheet'!$D$13="NO",OR('Calculation Sheet'!$D$14="Constant Resistance", 'Calculation Sheet'!$D$14="Constant Resistance + Current",'Calculation Sheet'!$D$14="Constant Resistance + Power", 'Calculation Sheet'!$D$14="Constant Resistance + Current + Power")),D1114,0)+IF(AND('Calculation Sheet'!$D$13="NO",OR('Calculation Sheet'!$D$14="Constant Current", 'Calculation Sheet'!$D$14="Constant Resistance + Current",'Calculation Sheet'!$D$14="Constant Current + Power", 'Calculation Sheet'!$D$14="Constant Resistance + Current + Power")),E1114,0)+IF(AND('Calculation Sheet'!$D$13="NO",OR('Calculation Sheet'!$D$14="Constant Power", 'Calculation Sheet'!$D$14="Constant Resistance + Power",'Calculation Sheet'!$D$14="Constant Current + Power", 'Calculation Sheet'!$D$14="Constant Resistance + Current + Power")),F1114,0)</f>
        <v>7.5</v>
      </c>
      <c r="H1114" s="34">
        <f>ROUND((12*'Calculation Sheet'!$D$24/(SQRT('SOA Verification'!B1114*10^-3))),2)</f>
        <v>35.200000000000003</v>
      </c>
      <c r="I1114" s="34">
        <f t="shared" si="34"/>
        <v>116.2</v>
      </c>
      <c r="K1114" s="34">
        <f t="shared" si="35"/>
        <v>116.2</v>
      </c>
    </row>
    <row r="1115" spans="2:11" x14ac:dyDescent="0.25">
      <c r="B1115" s="34">
        <v>116.3</v>
      </c>
      <c r="C1115" s="35">
        <f>ROUNDUP(('Calculation Sheet'!$D$9)^2*('Calculation Sheet'!$D$10*10^-6)/(2*10^-3*B1115),2)</f>
        <v>7.5</v>
      </c>
      <c r="D111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115" s="34">
        <f>ROUNDUP(('Calculation Sheet'!$D$9*'Calculation Sheet'!$D$17*(0.5-('Calculation Sheet'!$D$18/'Calculation Sheet'!$D$9)+(0.5*(('Calculation Sheet'!$D$18^2)/('Calculation Sheet'!$D$9^2))))),2)</f>
        <v>1.84</v>
      </c>
      <c r="F1115" s="34">
        <f>ROUNDUP(('Calculation Sheet'!$D$19*(LN('Calculation Sheet'!$D$9/'Calculation Sheet'!$D$20)-1+('Calculation Sheet'!$D$20/'Calculation Sheet'!$D$9))),2)</f>
        <v>3.53</v>
      </c>
      <c r="G1115" s="36">
        <f>C1115+IF(AND('Calculation Sheet'!$D$13="NO",OR('Calculation Sheet'!$D$14="Constant Resistance", 'Calculation Sheet'!$D$14="Constant Resistance + Current",'Calculation Sheet'!$D$14="Constant Resistance + Power", 'Calculation Sheet'!$D$14="Constant Resistance + Current + Power")),D1115,0)+IF(AND('Calculation Sheet'!$D$13="NO",OR('Calculation Sheet'!$D$14="Constant Current", 'Calculation Sheet'!$D$14="Constant Resistance + Current",'Calculation Sheet'!$D$14="Constant Current + Power", 'Calculation Sheet'!$D$14="Constant Resistance + Current + Power")),E1115,0)+IF(AND('Calculation Sheet'!$D$13="NO",OR('Calculation Sheet'!$D$14="Constant Power", 'Calculation Sheet'!$D$14="Constant Resistance + Power",'Calculation Sheet'!$D$14="Constant Current + Power", 'Calculation Sheet'!$D$14="Constant Resistance + Current + Power")),F1115,0)</f>
        <v>7.5</v>
      </c>
      <c r="H1115" s="34">
        <f>ROUND((12*'Calculation Sheet'!$D$24/(SQRT('SOA Verification'!B1115*10^-3))),2)</f>
        <v>35.19</v>
      </c>
      <c r="I1115" s="34">
        <f t="shared" si="34"/>
        <v>116.3</v>
      </c>
      <c r="K1115" s="34">
        <f t="shared" si="35"/>
        <v>116.3</v>
      </c>
    </row>
    <row r="1116" spans="2:11" x14ac:dyDescent="0.25">
      <c r="B1116" s="34">
        <v>116.4</v>
      </c>
      <c r="C1116" s="35">
        <f>ROUNDUP(('Calculation Sheet'!$D$9)^2*('Calculation Sheet'!$D$10*10^-6)/(2*10^-3*B1116),2)</f>
        <v>7.49</v>
      </c>
      <c r="D111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116" s="34">
        <f>ROUNDUP(('Calculation Sheet'!$D$9*'Calculation Sheet'!$D$17*(0.5-('Calculation Sheet'!$D$18/'Calculation Sheet'!$D$9)+(0.5*(('Calculation Sheet'!$D$18^2)/('Calculation Sheet'!$D$9^2))))),2)</f>
        <v>1.84</v>
      </c>
      <c r="F1116" s="34">
        <f>ROUNDUP(('Calculation Sheet'!$D$19*(LN('Calculation Sheet'!$D$9/'Calculation Sheet'!$D$20)-1+('Calculation Sheet'!$D$20/'Calculation Sheet'!$D$9))),2)</f>
        <v>3.53</v>
      </c>
      <c r="G1116" s="36">
        <f>C1116+IF(AND('Calculation Sheet'!$D$13="NO",OR('Calculation Sheet'!$D$14="Constant Resistance", 'Calculation Sheet'!$D$14="Constant Resistance + Current",'Calculation Sheet'!$D$14="Constant Resistance + Power", 'Calculation Sheet'!$D$14="Constant Resistance + Current + Power")),D1116,0)+IF(AND('Calculation Sheet'!$D$13="NO",OR('Calculation Sheet'!$D$14="Constant Current", 'Calculation Sheet'!$D$14="Constant Resistance + Current",'Calculation Sheet'!$D$14="Constant Current + Power", 'Calculation Sheet'!$D$14="Constant Resistance + Current + Power")),E1116,0)+IF(AND('Calculation Sheet'!$D$13="NO",OR('Calculation Sheet'!$D$14="Constant Power", 'Calculation Sheet'!$D$14="Constant Resistance + Power",'Calculation Sheet'!$D$14="Constant Current + Power", 'Calculation Sheet'!$D$14="Constant Resistance + Current + Power")),F1116,0)</f>
        <v>7.49</v>
      </c>
      <c r="H1116" s="34">
        <f>ROUND((12*'Calculation Sheet'!$D$24/(SQRT('SOA Verification'!B1116*10^-3))),2)</f>
        <v>35.17</v>
      </c>
      <c r="I1116" s="34">
        <f t="shared" si="34"/>
        <v>116.4</v>
      </c>
      <c r="K1116" s="34">
        <f t="shared" si="35"/>
        <v>116.4</v>
      </c>
    </row>
    <row r="1117" spans="2:11" x14ac:dyDescent="0.25">
      <c r="B1117" s="34">
        <v>116.5</v>
      </c>
      <c r="C1117" s="35">
        <f>ROUNDUP(('Calculation Sheet'!$D$9)^2*('Calculation Sheet'!$D$10*10^-6)/(2*10^-3*B1117),2)</f>
        <v>7.4799999999999995</v>
      </c>
      <c r="D111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117" s="34">
        <f>ROUNDUP(('Calculation Sheet'!$D$9*'Calculation Sheet'!$D$17*(0.5-('Calculation Sheet'!$D$18/'Calculation Sheet'!$D$9)+(0.5*(('Calculation Sheet'!$D$18^2)/('Calculation Sheet'!$D$9^2))))),2)</f>
        <v>1.84</v>
      </c>
      <c r="F1117" s="34">
        <f>ROUNDUP(('Calculation Sheet'!$D$19*(LN('Calculation Sheet'!$D$9/'Calculation Sheet'!$D$20)-1+('Calculation Sheet'!$D$20/'Calculation Sheet'!$D$9))),2)</f>
        <v>3.53</v>
      </c>
      <c r="G1117" s="36">
        <f>C1117+IF(AND('Calculation Sheet'!$D$13="NO",OR('Calculation Sheet'!$D$14="Constant Resistance", 'Calculation Sheet'!$D$14="Constant Resistance + Current",'Calculation Sheet'!$D$14="Constant Resistance + Power", 'Calculation Sheet'!$D$14="Constant Resistance + Current + Power")),D1117,0)+IF(AND('Calculation Sheet'!$D$13="NO",OR('Calculation Sheet'!$D$14="Constant Current", 'Calculation Sheet'!$D$14="Constant Resistance + Current",'Calculation Sheet'!$D$14="Constant Current + Power", 'Calculation Sheet'!$D$14="Constant Resistance + Current + Power")),E1117,0)+IF(AND('Calculation Sheet'!$D$13="NO",OR('Calculation Sheet'!$D$14="Constant Power", 'Calculation Sheet'!$D$14="Constant Resistance + Power",'Calculation Sheet'!$D$14="Constant Current + Power", 'Calculation Sheet'!$D$14="Constant Resistance + Current + Power")),F1117,0)</f>
        <v>7.4799999999999995</v>
      </c>
      <c r="H1117" s="34">
        <f>ROUND((12*'Calculation Sheet'!$D$24/(SQRT('SOA Verification'!B1117*10^-3))),2)</f>
        <v>35.159999999999997</v>
      </c>
      <c r="I1117" s="34">
        <f t="shared" si="34"/>
        <v>116.5</v>
      </c>
      <c r="K1117" s="34">
        <f t="shared" si="35"/>
        <v>116.5</v>
      </c>
    </row>
    <row r="1118" spans="2:11" x14ac:dyDescent="0.25">
      <c r="B1118" s="34">
        <v>116.6</v>
      </c>
      <c r="C1118" s="35">
        <f>ROUNDUP(('Calculation Sheet'!$D$9)^2*('Calculation Sheet'!$D$10*10^-6)/(2*10^-3*B1118),2)</f>
        <v>7.4799999999999995</v>
      </c>
      <c r="D111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118" s="34">
        <f>ROUNDUP(('Calculation Sheet'!$D$9*'Calculation Sheet'!$D$17*(0.5-('Calculation Sheet'!$D$18/'Calculation Sheet'!$D$9)+(0.5*(('Calculation Sheet'!$D$18^2)/('Calculation Sheet'!$D$9^2))))),2)</f>
        <v>1.84</v>
      </c>
      <c r="F1118" s="34">
        <f>ROUNDUP(('Calculation Sheet'!$D$19*(LN('Calculation Sheet'!$D$9/'Calculation Sheet'!$D$20)-1+('Calculation Sheet'!$D$20/'Calculation Sheet'!$D$9))),2)</f>
        <v>3.53</v>
      </c>
      <c r="G1118" s="36">
        <f>C1118+IF(AND('Calculation Sheet'!$D$13="NO",OR('Calculation Sheet'!$D$14="Constant Resistance", 'Calculation Sheet'!$D$14="Constant Resistance + Current",'Calculation Sheet'!$D$14="Constant Resistance + Power", 'Calculation Sheet'!$D$14="Constant Resistance + Current + Power")),D1118,0)+IF(AND('Calculation Sheet'!$D$13="NO",OR('Calculation Sheet'!$D$14="Constant Current", 'Calculation Sheet'!$D$14="Constant Resistance + Current",'Calculation Sheet'!$D$14="Constant Current + Power", 'Calculation Sheet'!$D$14="Constant Resistance + Current + Power")),E1118,0)+IF(AND('Calculation Sheet'!$D$13="NO",OR('Calculation Sheet'!$D$14="Constant Power", 'Calculation Sheet'!$D$14="Constant Resistance + Power",'Calculation Sheet'!$D$14="Constant Current + Power", 'Calculation Sheet'!$D$14="Constant Resistance + Current + Power")),F1118,0)</f>
        <v>7.4799999999999995</v>
      </c>
      <c r="H1118" s="34">
        <f>ROUND((12*'Calculation Sheet'!$D$24/(SQRT('SOA Verification'!B1118*10^-3))),2)</f>
        <v>35.14</v>
      </c>
      <c r="I1118" s="34">
        <f t="shared" si="34"/>
        <v>116.6</v>
      </c>
      <c r="K1118" s="34">
        <f t="shared" si="35"/>
        <v>116.6</v>
      </c>
    </row>
    <row r="1119" spans="2:11" x14ac:dyDescent="0.25">
      <c r="B1119" s="34">
        <v>116.7</v>
      </c>
      <c r="C1119" s="35">
        <f>ROUNDUP(('Calculation Sheet'!$D$9)^2*('Calculation Sheet'!$D$10*10^-6)/(2*10^-3*B1119),2)</f>
        <v>7.47</v>
      </c>
      <c r="D111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119" s="34">
        <f>ROUNDUP(('Calculation Sheet'!$D$9*'Calculation Sheet'!$D$17*(0.5-('Calculation Sheet'!$D$18/'Calculation Sheet'!$D$9)+(0.5*(('Calculation Sheet'!$D$18^2)/('Calculation Sheet'!$D$9^2))))),2)</f>
        <v>1.84</v>
      </c>
      <c r="F1119" s="34">
        <f>ROUNDUP(('Calculation Sheet'!$D$19*(LN('Calculation Sheet'!$D$9/'Calculation Sheet'!$D$20)-1+('Calculation Sheet'!$D$20/'Calculation Sheet'!$D$9))),2)</f>
        <v>3.53</v>
      </c>
      <c r="G1119" s="36">
        <f>C1119+IF(AND('Calculation Sheet'!$D$13="NO",OR('Calculation Sheet'!$D$14="Constant Resistance", 'Calculation Sheet'!$D$14="Constant Resistance + Current",'Calculation Sheet'!$D$14="Constant Resistance + Power", 'Calculation Sheet'!$D$14="Constant Resistance + Current + Power")),D1119,0)+IF(AND('Calculation Sheet'!$D$13="NO",OR('Calculation Sheet'!$D$14="Constant Current", 'Calculation Sheet'!$D$14="Constant Resistance + Current",'Calculation Sheet'!$D$14="Constant Current + Power", 'Calculation Sheet'!$D$14="Constant Resistance + Current + Power")),E1119,0)+IF(AND('Calculation Sheet'!$D$13="NO",OR('Calculation Sheet'!$D$14="Constant Power", 'Calculation Sheet'!$D$14="Constant Resistance + Power",'Calculation Sheet'!$D$14="Constant Current + Power", 'Calculation Sheet'!$D$14="Constant Resistance + Current + Power")),F1119,0)</f>
        <v>7.47</v>
      </c>
      <c r="H1119" s="34">
        <f>ROUND((12*'Calculation Sheet'!$D$24/(SQRT('SOA Verification'!B1119*10^-3))),2)</f>
        <v>35.130000000000003</v>
      </c>
      <c r="I1119" s="34">
        <f t="shared" si="34"/>
        <v>116.7</v>
      </c>
      <c r="K1119" s="34">
        <f t="shared" si="35"/>
        <v>116.7</v>
      </c>
    </row>
    <row r="1120" spans="2:11" x14ac:dyDescent="0.25">
      <c r="B1120" s="34">
        <v>116.8</v>
      </c>
      <c r="C1120" s="35">
        <f>ROUNDUP(('Calculation Sheet'!$D$9)^2*('Calculation Sheet'!$D$10*10^-6)/(2*10^-3*B1120),2)</f>
        <v>7.46</v>
      </c>
      <c r="D112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120" s="34">
        <f>ROUNDUP(('Calculation Sheet'!$D$9*'Calculation Sheet'!$D$17*(0.5-('Calculation Sheet'!$D$18/'Calculation Sheet'!$D$9)+(0.5*(('Calculation Sheet'!$D$18^2)/('Calculation Sheet'!$D$9^2))))),2)</f>
        <v>1.84</v>
      </c>
      <c r="F1120" s="34">
        <f>ROUNDUP(('Calculation Sheet'!$D$19*(LN('Calculation Sheet'!$D$9/'Calculation Sheet'!$D$20)-1+('Calculation Sheet'!$D$20/'Calculation Sheet'!$D$9))),2)</f>
        <v>3.53</v>
      </c>
      <c r="G1120" s="36">
        <f>C1120+IF(AND('Calculation Sheet'!$D$13="NO",OR('Calculation Sheet'!$D$14="Constant Resistance", 'Calculation Sheet'!$D$14="Constant Resistance + Current",'Calculation Sheet'!$D$14="Constant Resistance + Power", 'Calculation Sheet'!$D$14="Constant Resistance + Current + Power")),D1120,0)+IF(AND('Calculation Sheet'!$D$13="NO",OR('Calculation Sheet'!$D$14="Constant Current", 'Calculation Sheet'!$D$14="Constant Resistance + Current",'Calculation Sheet'!$D$14="Constant Current + Power", 'Calculation Sheet'!$D$14="Constant Resistance + Current + Power")),E1120,0)+IF(AND('Calculation Sheet'!$D$13="NO",OR('Calculation Sheet'!$D$14="Constant Power", 'Calculation Sheet'!$D$14="Constant Resistance + Power",'Calculation Sheet'!$D$14="Constant Current + Power", 'Calculation Sheet'!$D$14="Constant Resistance + Current + Power")),F1120,0)</f>
        <v>7.46</v>
      </c>
      <c r="H1120" s="34">
        <f>ROUND((12*'Calculation Sheet'!$D$24/(SQRT('SOA Verification'!B1120*10^-3))),2)</f>
        <v>35.11</v>
      </c>
      <c r="I1120" s="34">
        <f t="shared" si="34"/>
        <v>116.8</v>
      </c>
      <c r="K1120" s="34">
        <f t="shared" si="35"/>
        <v>116.8</v>
      </c>
    </row>
    <row r="1121" spans="2:11" x14ac:dyDescent="0.25">
      <c r="B1121" s="34">
        <v>116.9</v>
      </c>
      <c r="C1121" s="35">
        <f>ROUNDUP(('Calculation Sheet'!$D$9)^2*('Calculation Sheet'!$D$10*10^-6)/(2*10^-3*B1121),2)</f>
        <v>7.46</v>
      </c>
      <c r="D112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121" s="34">
        <f>ROUNDUP(('Calculation Sheet'!$D$9*'Calculation Sheet'!$D$17*(0.5-('Calculation Sheet'!$D$18/'Calculation Sheet'!$D$9)+(0.5*(('Calculation Sheet'!$D$18^2)/('Calculation Sheet'!$D$9^2))))),2)</f>
        <v>1.84</v>
      </c>
      <c r="F1121" s="34">
        <f>ROUNDUP(('Calculation Sheet'!$D$19*(LN('Calculation Sheet'!$D$9/'Calculation Sheet'!$D$20)-1+('Calculation Sheet'!$D$20/'Calculation Sheet'!$D$9))),2)</f>
        <v>3.53</v>
      </c>
      <c r="G1121" s="36">
        <f>C1121+IF(AND('Calculation Sheet'!$D$13="NO",OR('Calculation Sheet'!$D$14="Constant Resistance", 'Calculation Sheet'!$D$14="Constant Resistance + Current",'Calculation Sheet'!$D$14="Constant Resistance + Power", 'Calculation Sheet'!$D$14="Constant Resistance + Current + Power")),D1121,0)+IF(AND('Calculation Sheet'!$D$13="NO",OR('Calculation Sheet'!$D$14="Constant Current", 'Calculation Sheet'!$D$14="Constant Resistance + Current",'Calculation Sheet'!$D$14="Constant Current + Power", 'Calculation Sheet'!$D$14="Constant Resistance + Current + Power")),E1121,0)+IF(AND('Calculation Sheet'!$D$13="NO",OR('Calculation Sheet'!$D$14="Constant Power", 'Calculation Sheet'!$D$14="Constant Resistance + Power",'Calculation Sheet'!$D$14="Constant Current + Power", 'Calculation Sheet'!$D$14="Constant Resistance + Current + Power")),F1121,0)</f>
        <v>7.46</v>
      </c>
      <c r="H1121" s="34">
        <f>ROUND((12*'Calculation Sheet'!$D$24/(SQRT('SOA Verification'!B1121*10^-3))),2)</f>
        <v>35.1</v>
      </c>
      <c r="I1121" s="34">
        <f t="shared" si="34"/>
        <v>116.9</v>
      </c>
      <c r="K1121" s="34">
        <f t="shared" si="35"/>
        <v>116.9</v>
      </c>
    </row>
    <row r="1122" spans="2:11" x14ac:dyDescent="0.25">
      <c r="B1122" s="34">
        <v>117</v>
      </c>
      <c r="C1122" s="35">
        <f>ROUNDUP(('Calculation Sheet'!$D$9)^2*('Calculation Sheet'!$D$10*10^-6)/(2*10^-3*B1122),2)</f>
        <v>7.45</v>
      </c>
      <c r="D112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122" s="34">
        <f>ROUNDUP(('Calculation Sheet'!$D$9*'Calculation Sheet'!$D$17*(0.5-('Calculation Sheet'!$D$18/'Calculation Sheet'!$D$9)+(0.5*(('Calculation Sheet'!$D$18^2)/('Calculation Sheet'!$D$9^2))))),2)</f>
        <v>1.84</v>
      </c>
      <c r="F1122" s="34">
        <f>ROUNDUP(('Calculation Sheet'!$D$19*(LN('Calculation Sheet'!$D$9/'Calculation Sheet'!$D$20)-1+('Calculation Sheet'!$D$20/'Calculation Sheet'!$D$9))),2)</f>
        <v>3.53</v>
      </c>
      <c r="G1122" s="36">
        <f>C1122+IF(AND('Calculation Sheet'!$D$13="NO",OR('Calculation Sheet'!$D$14="Constant Resistance", 'Calculation Sheet'!$D$14="Constant Resistance + Current",'Calculation Sheet'!$D$14="Constant Resistance + Power", 'Calculation Sheet'!$D$14="Constant Resistance + Current + Power")),D1122,0)+IF(AND('Calculation Sheet'!$D$13="NO",OR('Calculation Sheet'!$D$14="Constant Current", 'Calculation Sheet'!$D$14="Constant Resistance + Current",'Calculation Sheet'!$D$14="Constant Current + Power", 'Calculation Sheet'!$D$14="Constant Resistance + Current + Power")),E1122,0)+IF(AND('Calculation Sheet'!$D$13="NO",OR('Calculation Sheet'!$D$14="Constant Power", 'Calculation Sheet'!$D$14="Constant Resistance + Power",'Calculation Sheet'!$D$14="Constant Current + Power", 'Calculation Sheet'!$D$14="Constant Resistance + Current + Power")),F1122,0)</f>
        <v>7.45</v>
      </c>
      <c r="H1122" s="34">
        <f>ROUND((12*'Calculation Sheet'!$D$24/(SQRT('SOA Verification'!B1122*10^-3))),2)</f>
        <v>35.08</v>
      </c>
      <c r="I1122" s="34">
        <f t="shared" si="34"/>
        <v>117</v>
      </c>
      <c r="K1122" s="34">
        <f t="shared" si="35"/>
        <v>117</v>
      </c>
    </row>
    <row r="1123" spans="2:11" x14ac:dyDescent="0.25">
      <c r="B1123" s="34">
        <v>117.1</v>
      </c>
      <c r="C1123" s="35">
        <f>ROUNDUP(('Calculation Sheet'!$D$9)^2*('Calculation Sheet'!$D$10*10^-6)/(2*10^-3*B1123),2)</f>
        <v>7.4399999999999995</v>
      </c>
      <c r="D112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123" s="34">
        <f>ROUNDUP(('Calculation Sheet'!$D$9*'Calculation Sheet'!$D$17*(0.5-('Calculation Sheet'!$D$18/'Calculation Sheet'!$D$9)+(0.5*(('Calculation Sheet'!$D$18^2)/('Calculation Sheet'!$D$9^2))))),2)</f>
        <v>1.84</v>
      </c>
      <c r="F1123" s="34">
        <f>ROUNDUP(('Calculation Sheet'!$D$19*(LN('Calculation Sheet'!$D$9/'Calculation Sheet'!$D$20)-1+('Calculation Sheet'!$D$20/'Calculation Sheet'!$D$9))),2)</f>
        <v>3.53</v>
      </c>
      <c r="G1123" s="36">
        <f>C1123+IF(AND('Calculation Sheet'!$D$13="NO",OR('Calculation Sheet'!$D$14="Constant Resistance", 'Calculation Sheet'!$D$14="Constant Resistance + Current",'Calculation Sheet'!$D$14="Constant Resistance + Power", 'Calculation Sheet'!$D$14="Constant Resistance + Current + Power")),D1123,0)+IF(AND('Calculation Sheet'!$D$13="NO",OR('Calculation Sheet'!$D$14="Constant Current", 'Calculation Sheet'!$D$14="Constant Resistance + Current",'Calculation Sheet'!$D$14="Constant Current + Power", 'Calculation Sheet'!$D$14="Constant Resistance + Current + Power")),E1123,0)+IF(AND('Calculation Sheet'!$D$13="NO",OR('Calculation Sheet'!$D$14="Constant Power", 'Calculation Sheet'!$D$14="Constant Resistance + Power",'Calculation Sheet'!$D$14="Constant Current + Power", 'Calculation Sheet'!$D$14="Constant Resistance + Current + Power")),F1123,0)</f>
        <v>7.4399999999999995</v>
      </c>
      <c r="H1123" s="34">
        <f>ROUND((12*'Calculation Sheet'!$D$24/(SQRT('SOA Verification'!B1123*10^-3))),2)</f>
        <v>35.07</v>
      </c>
      <c r="I1123" s="34">
        <f t="shared" si="34"/>
        <v>117.1</v>
      </c>
      <c r="K1123" s="34">
        <f t="shared" si="35"/>
        <v>117.1</v>
      </c>
    </row>
    <row r="1124" spans="2:11" x14ac:dyDescent="0.25">
      <c r="B1124" s="34">
        <v>117.2</v>
      </c>
      <c r="C1124" s="35">
        <f>ROUNDUP(('Calculation Sheet'!$D$9)^2*('Calculation Sheet'!$D$10*10^-6)/(2*10^-3*B1124),2)</f>
        <v>7.4399999999999995</v>
      </c>
      <c r="D112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124" s="34">
        <f>ROUNDUP(('Calculation Sheet'!$D$9*'Calculation Sheet'!$D$17*(0.5-('Calculation Sheet'!$D$18/'Calculation Sheet'!$D$9)+(0.5*(('Calculation Sheet'!$D$18^2)/('Calculation Sheet'!$D$9^2))))),2)</f>
        <v>1.84</v>
      </c>
      <c r="F1124" s="34">
        <f>ROUNDUP(('Calculation Sheet'!$D$19*(LN('Calculation Sheet'!$D$9/'Calculation Sheet'!$D$20)-1+('Calculation Sheet'!$D$20/'Calculation Sheet'!$D$9))),2)</f>
        <v>3.53</v>
      </c>
      <c r="G1124" s="36">
        <f>C1124+IF(AND('Calculation Sheet'!$D$13="NO",OR('Calculation Sheet'!$D$14="Constant Resistance", 'Calculation Sheet'!$D$14="Constant Resistance + Current",'Calculation Sheet'!$D$14="Constant Resistance + Power", 'Calculation Sheet'!$D$14="Constant Resistance + Current + Power")),D1124,0)+IF(AND('Calculation Sheet'!$D$13="NO",OR('Calculation Sheet'!$D$14="Constant Current", 'Calculation Sheet'!$D$14="Constant Resistance + Current",'Calculation Sheet'!$D$14="Constant Current + Power", 'Calculation Sheet'!$D$14="Constant Resistance + Current + Power")),E1124,0)+IF(AND('Calculation Sheet'!$D$13="NO",OR('Calculation Sheet'!$D$14="Constant Power", 'Calculation Sheet'!$D$14="Constant Resistance + Power",'Calculation Sheet'!$D$14="Constant Current + Power", 'Calculation Sheet'!$D$14="Constant Resistance + Current + Power")),F1124,0)</f>
        <v>7.4399999999999995</v>
      </c>
      <c r="H1124" s="34">
        <f>ROUND((12*'Calculation Sheet'!$D$24/(SQRT('SOA Verification'!B1124*10^-3))),2)</f>
        <v>35.049999999999997</v>
      </c>
      <c r="I1124" s="34">
        <f t="shared" si="34"/>
        <v>117.2</v>
      </c>
      <c r="K1124" s="34">
        <f t="shared" si="35"/>
        <v>117.2</v>
      </c>
    </row>
    <row r="1125" spans="2:11" x14ac:dyDescent="0.25">
      <c r="B1125" s="34">
        <v>117.3</v>
      </c>
      <c r="C1125" s="35">
        <f>ROUNDUP(('Calculation Sheet'!$D$9)^2*('Calculation Sheet'!$D$10*10^-6)/(2*10^-3*B1125),2)</f>
        <v>7.43</v>
      </c>
      <c r="D112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125" s="34">
        <f>ROUNDUP(('Calculation Sheet'!$D$9*'Calculation Sheet'!$D$17*(0.5-('Calculation Sheet'!$D$18/'Calculation Sheet'!$D$9)+(0.5*(('Calculation Sheet'!$D$18^2)/('Calculation Sheet'!$D$9^2))))),2)</f>
        <v>1.84</v>
      </c>
      <c r="F1125" s="34">
        <f>ROUNDUP(('Calculation Sheet'!$D$19*(LN('Calculation Sheet'!$D$9/'Calculation Sheet'!$D$20)-1+('Calculation Sheet'!$D$20/'Calculation Sheet'!$D$9))),2)</f>
        <v>3.53</v>
      </c>
      <c r="G1125" s="36">
        <f>C1125+IF(AND('Calculation Sheet'!$D$13="NO",OR('Calculation Sheet'!$D$14="Constant Resistance", 'Calculation Sheet'!$D$14="Constant Resistance + Current",'Calculation Sheet'!$D$14="Constant Resistance + Power", 'Calculation Sheet'!$D$14="Constant Resistance + Current + Power")),D1125,0)+IF(AND('Calculation Sheet'!$D$13="NO",OR('Calculation Sheet'!$D$14="Constant Current", 'Calculation Sheet'!$D$14="Constant Resistance + Current",'Calculation Sheet'!$D$14="Constant Current + Power", 'Calculation Sheet'!$D$14="Constant Resistance + Current + Power")),E1125,0)+IF(AND('Calculation Sheet'!$D$13="NO",OR('Calculation Sheet'!$D$14="Constant Power", 'Calculation Sheet'!$D$14="Constant Resistance + Power",'Calculation Sheet'!$D$14="Constant Current + Power", 'Calculation Sheet'!$D$14="Constant Resistance + Current + Power")),F1125,0)</f>
        <v>7.43</v>
      </c>
      <c r="H1125" s="34">
        <f>ROUND((12*'Calculation Sheet'!$D$24/(SQRT('SOA Verification'!B1125*10^-3))),2)</f>
        <v>35.04</v>
      </c>
      <c r="I1125" s="34">
        <f t="shared" si="34"/>
        <v>117.3</v>
      </c>
      <c r="K1125" s="34">
        <f t="shared" si="35"/>
        <v>117.3</v>
      </c>
    </row>
    <row r="1126" spans="2:11" x14ac:dyDescent="0.25">
      <c r="B1126" s="34">
        <v>117.4</v>
      </c>
      <c r="C1126" s="35">
        <f>ROUNDUP(('Calculation Sheet'!$D$9)^2*('Calculation Sheet'!$D$10*10^-6)/(2*10^-3*B1126),2)</f>
        <v>7.43</v>
      </c>
      <c r="D112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126" s="34">
        <f>ROUNDUP(('Calculation Sheet'!$D$9*'Calculation Sheet'!$D$17*(0.5-('Calculation Sheet'!$D$18/'Calculation Sheet'!$D$9)+(0.5*(('Calculation Sheet'!$D$18^2)/('Calculation Sheet'!$D$9^2))))),2)</f>
        <v>1.84</v>
      </c>
      <c r="F1126" s="34">
        <f>ROUNDUP(('Calculation Sheet'!$D$19*(LN('Calculation Sheet'!$D$9/'Calculation Sheet'!$D$20)-1+('Calculation Sheet'!$D$20/'Calculation Sheet'!$D$9))),2)</f>
        <v>3.53</v>
      </c>
      <c r="G1126" s="36">
        <f>C1126+IF(AND('Calculation Sheet'!$D$13="NO",OR('Calculation Sheet'!$D$14="Constant Resistance", 'Calculation Sheet'!$D$14="Constant Resistance + Current",'Calculation Sheet'!$D$14="Constant Resistance + Power", 'Calculation Sheet'!$D$14="Constant Resistance + Current + Power")),D1126,0)+IF(AND('Calculation Sheet'!$D$13="NO",OR('Calculation Sheet'!$D$14="Constant Current", 'Calculation Sheet'!$D$14="Constant Resistance + Current",'Calculation Sheet'!$D$14="Constant Current + Power", 'Calculation Sheet'!$D$14="Constant Resistance + Current + Power")),E1126,0)+IF(AND('Calculation Sheet'!$D$13="NO",OR('Calculation Sheet'!$D$14="Constant Power", 'Calculation Sheet'!$D$14="Constant Resistance + Power",'Calculation Sheet'!$D$14="Constant Current + Power", 'Calculation Sheet'!$D$14="Constant Resistance + Current + Power")),F1126,0)</f>
        <v>7.43</v>
      </c>
      <c r="H1126" s="34">
        <f>ROUND((12*'Calculation Sheet'!$D$24/(SQRT('SOA Verification'!B1126*10^-3))),2)</f>
        <v>35.020000000000003</v>
      </c>
      <c r="I1126" s="34">
        <f t="shared" si="34"/>
        <v>117.4</v>
      </c>
      <c r="K1126" s="34">
        <f t="shared" si="35"/>
        <v>117.4</v>
      </c>
    </row>
    <row r="1127" spans="2:11" x14ac:dyDescent="0.25">
      <c r="B1127" s="34">
        <v>117.5</v>
      </c>
      <c r="C1127" s="35">
        <f>ROUNDUP(('Calculation Sheet'!$D$9)^2*('Calculation Sheet'!$D$10*10^-6)/(2*10^-3*B1127),2)</f>
        <v>7.42</v>
      </c>
      <c r="D112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127" s="34">
        <f>ROUNDUP(('Calculation Sheet'!$D$9*'Calculation Sheet'!$D$17*(0.5-('Calculation Sheet'!$D$18/'Calculation Sheet'!$D$9)+(0.5*(('Calculation Sheet'!$D$18^2)/('Calculation Sheet'!$D$9^2))))),2)</f>
        <v>1.84</v>
      </c>
      <c r="F1127" s="34">
        <f>ROUNDUP(('Calculation Sheet'!$D$19*(LN('Calculation Sheet'!$D$9/'Calculation Sheet'!$D$20)-1+('Calculation Sheet'!$D$20/'Calculation Sheet'!$D$9))),2)</f>
        <v>3.53</v>
      </c>
      <c r="G1127" s="36">
        <f>C1127+IF(AND('Calculation Sheet'!$D$13="NO",OR('Calculation Sheet'!$D$14="Constant Resistance", 'Calculation Sheet'!$D$14="Constant Resistance + Current",'Calculation Sheet'!$D$14="Constant Resistance + Power", 'Calculation Sheet'!$D$14="Constant Resistance + Current + Power")),D1127,0)+IF(AND('Calculation Sheet'!$D$13="NO",OR('Calculation Sheet'!$D$14="Constant Current", 'Calculation Sheet'!$D$14="Constant Resistance + Current",'Calculation Sheet'!$D$14="Constant Current + Power", 'Calculation Sheet'!$D$14="Constant Resistance + Current + Power")),E1127,0)+IF(AND('Calculation Sheet'!$D$13="NO",OR('Calculation Sheet'!$D$14="Constant Power", 'Calculation Sheet'!$D$14="Constant Resistance + Power",'Calculation Sheet'!$D$14="Constant Current + Power", 'Calculation Sheet'!$D$14="Constant Resistance + Current + Power")),F1127,0)</f>
        <v>7.42</v>
      </c>
      <c r="H1127" s="34">
        <f>ROUND((12*'Calculation Sheet'!$D$24/(SQRT('SOA Verification'!B1127*10^-3))),2)</f>
        <v>35.01</v>
      </c>
      <c r="I1127" s="34">
        <f t="shared" si="34"/>
        <v>117.5</v>
      </c>
      <c r="K1127" s="34">
        <f t="shared" si="35"/>
        <v>117.5</v>
      </c>
    </row>
    <row r="1128" spans="2:11" x14ac:dyDescent="0.25">
      <c r="B1128" s="34">
        <v>117.6</v>
      </c>
      <c r="C1128" s="35">
        <f>ROUNDUP(('Calculation Sheet'!$D$9)^2*('Calculation Sheet'!$D$10*10^-6)/(2*10^-3*B1128),2)</f>
        <v>7.41</v>
      </c>
      <c r="D112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128" s="34">
        <f>ROUNDUP(('Calculation Sheet'!$D$9*'Calculation Sheet'!$D$17*(0.5-('Calculation Sheet'!$D$18/'Calculation Sheet'!$D$9)+(0.5*(('Calculation Sheet'!$D$18^2)/('Calculation Sheet'!$D$9^2))))),2)</f>
        <v>1.84</v>
      </c>
      <c r="F1128" s="34">
        <f>ROUNDUP(('Calculation Sheet'!$D$19*(LN('Calculation Sheet'!$D$9/'Calculation Sheet'!$D$20)-1+('Calculation Sheet'!$D$20/'Calculation Sheet'!$D$9))),2)</f>
        <v>3.53</v>
      </c>
      <c r="G1128" s="36">
        <f>C1128+IF(AND('Calculation Sheet'!$D$13="NO",OR('Calculation Sheet'!$D$14="Constant Resistance", 'Calculation Sheet'!$D$14="Constant Resistance + Current",'Calculation Sheet'!$D$14="Constant Resistance + Power", 'Calculation Sheet'!$D$14="Constant Resistance + Current + Power")),D1128,0)+IF(AND('Calculation Sheet'!$D$13="NO",OR('Calculation Sheet'!$D$14="Constant Current", 'Calculation Sheet'!$D$14="Constant Resistance + Current",'Calculation Sheet'!$D$14="Constant Current + Power", 'Calculation Sheet'!$D$14="Constant Resistance + Current + Power")),E1128,0)+IF(AND('Calculation Sheet'!$D$13="NO",OR('Calculation Sheet'!$D$14="Constant Power", 'Calculation Sheet'!$D$14="Constant Resistance + Power",'Calculation Sheet'!$D$14="Constant Current + Power", 'Calculation Sheet'!$D$14="Constant Resistance + Current + Power")),F1128,0)</f>
        <v>7.41</v>
      </c>
      <c r="H1128" s="34">
        <f>ROUND((12*'Calculation Sheet'!$D$24/(SQRT('SOA Verification'!B1128*10^-3))),2)</f>
        <v>34.99</v>
      </c>
      <c r="I1128" s="34">
        <f t="shared" si="34"/>
        <v>117.6</v>
      </c>
      <c r="K1128" s="34">
        <f t="shared" si="35"/>
        <v>117.6</v>
      </c>
    </row>
    <row r="1129" spans="2:11" x14ac:dyDescent="0.25">
      <c r="B1129" s="34">
        <v>117.7</v>
      </c>
      <c r="C1129" s="35">
        <f>ROUNDUP(('Calculation Sheet'!$D$9)^2*('Calculation Sheet'!$D$10*10^-6)/(2*10^-3*B1129),2)</f>
        <v>7.41</v>
      </c>
      <c r="D112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129" s="34">
        <f>ROUNDUP(('Calculation Sheet'!$D$9*'Calculation Sheet'!$D$17*(0.5-('Calculation Sheet'!$D$18/'Calculation Sheet'!$D$9)+(0.5*(('Calculation Sheet'!$D$18^2)/('Calculation Sheet'!$D$9^2))))),2)</f>
        <v>1.84</v>
      </c>
      <c r="F1129" s="34">
        <f>ROUNDUP(('Calculation Sheet'!$D$19*(LN('Calculation Sheet'!$D$9/'Calculation Sheet'!$D$20)-1+('Calculation Sheet'!$D$20/'Calculation Sheet'!$D$9))),2)</f>
        <v>3.53</v>
      </c>
      <c r="G1129" s="36">
        <f>C1129+IF(AND('Calculation Sheet'!$D$13="NO",OR('Calculation Sheet'!$D$14="Constant Resistance", 'Calculation Sheet'!$D$14="Constant Resistance + Current",'Calculation Sheet'!$D$14="Constant Resistance + Power", 'Calculation Sheet'!$D$14="Constant Resistance + Current + Power")),D1129,0)+IF(AND('Calculation Sheet'!$D$13="NO",OR('Calculation Sheet'!$D$14="Constant Current", 'Calculation Sheet'!$D$14="Constant Resistance + Current",'Calculation Sheet'!$D$14="Constant Current + Power", 'Calculation Sheet'!$D$14="Constant Resistance + Current + Power")),E1129,0)+IF(AND('Calculation Sheet'!$D$13="NO",OR('Calculation Sheet'!$D$14="Constant Power", 'Calculation Sheet'!$D$14="Constant Resistance + Power",'Calculation Sheet'!$D$14="Constant Current + Power", 'Calculation Sheet'!$D$14="Constant Resistance + Current + Power")),F1129,0)</f>
        <v>7.41</v>
      </c>
      <c r="H1129" s="34">
        <f>ROUND((12*'Calculation Sheet'!$D$24/(SQRT('SOA Verification'!B1129*10^-3))),2)</f>
        <v>34.979999999999997</v>
      </c>
      <c r="I1129" s="34">
        <f t="shared" si="34"/>
        <v>117.7</v>
      </c>
      <c r="K1129" s="34">
        <f t="shared" si="35"/>
        <v>117.7</v>
      </c>
    </row>
    <row r="1130" spans="2:11" x14ac:dyDescent="0.25">
      <c r="B1130" s="34">
        <v>117.8</v>
      </c>
      <c r="C1130" s="35">
        <f>ROUNDUP(('Calculation Sheet'!$D$9)^2*('Calculation Sheet'!$D$10*10^-6)/(2*10^-3*B1130),2)</f>
        <v>7.3999999999999995</v>
      </c>
      <c r="D113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130" s="34">
        <f>ROUNDUP(('Calculation Sheet'!$D$9*'Calculation Sheet'!$D$17*(0.5-('Calculation Sheet'!$D$18/'Calculation Sheet'!$D$9)+(0.5*(('Calculation Sheet'!$D$18^2)/('Calculation Sheet'!$D$9^2))))),2)</f>
        <v>1.84</v>
      </c>
      <c r="F1130" s="34">
        <f>ROUNDUP(('Calculation Sheet'!$D$19*(LN('Calculation Sheet'!$D$9/'Calculation Sheet'!$D$20)-1+('Calculation Sheet'!$D$20/'Calculation Sheet'!$D$9))),2)</f>
        <v>3.53</v>
      </c>
      <c r="G1130" s="36">
        <f>C1130+IF(AND('Calculation Sheet'!$D$13="NO",OR('Calculation Sheet'!$D$14="Constant Resistance", 'Calculation Sheet'!$D$14="Constant Resistance + Current",'Calculation Sheet'!$D$14="Constant Resistance + Power", 'Calculation Sheet'!$D$14="Constant Resistance + Current + Power")),D1130,0)+IF(AND('Calculation Sheet'!$D$13="NO",OR('Calculation Sheet'!$D$14="Constant Current", 'Calculation Sheet'!$D$14="Constant Resistance + Current",'Calculation Sheet'!$D$14="Constant Current + Power", 'Calculation Sheet'!$D$14="Constant Resistance + Current + Power")),E1130,0)+IF(AND('Calculation Sheet'!$D$13="NO",OR('Calculation Sheet'!$D$14="Constant Power", 'Calculation Sheet'!$D$14="Constant Resistance + Power",'Calculation Sheet'!$D$14="Constant Current + Power", 'Calculation Sheet'!$D$14="Constant Resistance + Current + Power")),F1130,0)</f>
        <v>7.3999999999999995</v>
      </c>
      <c r="H1130" s="34">
        <f>ROUND((12*'Calculation Sheet'!$D$24/(SQRT('SOA Verification'!B1130*10^-3))),2)</f>
        <v>34.96</v>
      </c>
      <c r="I1130" s="34">
        <f t="shared" si="34"/>
        <v>117.8</v>
      </c>
      <c r="K1130" s="34">
        <f t="shared" si="35"/>
        <v>117.8</v>
      </c>
    </row>
    <row r="1131" spans="2:11" x14ac:dyDescent="0.25">
      <c r="B1131" s="34">
        <v>117.9</v>
      </c>
      <c r="C1131" s="35">
        <f>ROUNDUP(('Calculation Sheet'!$D$9)^2*('Calculation Sheet'!$D$10*10^-6)/(2*10^-3*B1131),2)</f>
        <v>7.39</v>
      </c>
      <c r="D113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131" s="34">
        <f>ROUNDUP(('Calculation Sheet'!$D$9*'Calculation Sheet'!$D$17*(0.5-('Calculation Sheet'!$D$18/'Calculation Sheet'!$D$9)+(0.5*(('Calculation Sheet'!$D$18^2)/('Calculation Sheet'!$D$9^2))))),2)</f>
        <v>1.84</v>
      </c>
      <c r="F1131" s="34">
        <f>ROUNDUP(('Calculation Sheet'!$D$19*(LN('Calculation Sheet'!$D$9/'Calculation Sheet'!$D$20)-1+('Calculation Sheet'!$D$20/'Calculation Sheet'!$D$9))),2)</f>
        <v>3.53</v>
      </c>
      <c r="G1131" s="36">
        <f>C1131+IF(AND('Calculation Sheet'!$D$13="NO",OR('Calculation Sheet'!$D$14="Constant Resistance", 'Calculation Sheet'!$D$14="Constant Resistance + Current",'Calculation Sheet'!$D$14="Constant Resistance + Power", 'Calculation Sheet'!$D$14="Constant Resistance + Current + Power")),D1131,0)+IF(AND('Calculation Sheet'!$D$13="NO",OR('Calculation Sheet'!$D$14="Constant Current", 'Calculation Sheet'!$D$14="Constant Resistance + Current",'Calculation Sheet'!$D$14="Constant Current + Power", 'Calculation Sheet'!$D$14="Constant Resistance + Current + Power")),E1131,0)+IF(AND('Calculation Sheet'!$D$13="NO",OR('Calculation Sheet'!$D$14="Constant Power", 'Calculation Sheet'!$D$14="Constant Resistance + Power",'Calculation Sheet'!$D$14="Constant Current + Power", 'Calculation Sheet'!$D$14="Constant Resistance + Current + Power")),F1131,0)</f>
        <v>7.39</v>
      </c>
      <c r="H1131" s="34">
        <f>ROUND((12*'Calculation Sheet'!$D$24/(SQRT('SOA Verification'!B1131*10^-3))),2)</f>
        <v>34.950000000000003</v>
      </c>
      <c r="I1131" s="34">
        <f t="shared" si="34"/>
        <v>117.9</v>
      </c>
      <c r="K1131" s="34">
        <f t="shared" si="35"/>
        <v>117.9</v>
      </c>
    </row>
    <row r="1132" spans="2:11" x14ac:dyDescent="0.25">
      <c r="B1132" s="34">
        <v>118</v>
      </c>
      <c r="C1132" s="35">
        <f>ROUNDUP(('Calculation Sheet'!$D$9)^2*('Calculation Sheet'!$D$10*10^-6)/(2*10^-3*B1132),2)</f>
        <v>7.39</v>
      </c>
      <c r="D113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132" s="34">
        <f>ROUNDUP(('Calculation Sheet'!$D$9*'Calculation Sheet'!$D$17*(0.5-('Calculation Sheet'!$D$18/'Calculation Sheet'!$D$9)+(0.5*(('Calculation Sheet'!$D$18^2)/('Calculation Sheet'!$D$9^2))))),2)</f>
        <v>1.84</v>
      </c>
      <c r="F1132" s="34">
        <f>ROUNDUP(('Calculation Sheet'!$D$19*(LN('Calculation Sheet'!$D$9/'Calculation Sheet'!$D$20)-1+('Calculation Sheet'!$D$20/'Calculation Sheet'!$D$9))),2)</f>
        <v>3.53</v>
      </c>
      <c r="G1132" s="36">
        <f>C1132+IF(AND('Calculation Sheet'!$D$13="NO",OR('Calculation Sheet'!$D$14="Constant Resistance", 'Calculation Sheet'!$D$14="Constant Resistance + Current",'Calculation Sheet'!$D$14="Constant Resistance + Power", 'Calculation Sheet'!$D$14="Constant Resistance + Current + Power")),D1132,0)+IF(AND('Calculation Sheet'!$D$13="NO",OR('Calculation Sheet'!$D$14="Constant Current", 'Calculation Sheet'!$D$14="Constant Resistance + Current",'Calculation Sheet'!$D$14="Constant Current + Power", 'Calculation Sheet'!$D$14="Constant Resistance + Current + Power")),E1132,0)+IF(AND('Calculation Sheet'!$D$13="NO",OR('Calculation Sheet'!$D$14="Constant Power", 'Calculation Sheet'!$D$14="Constant Resistance + Power",'Calculation Sheet'!$D$14="Constant Current + Power", 'Calculation Sheet'!$D$14="Constant Resistance + Current + Power")),F1132,0)</f>
        <v>7.39</v>
      </c>
      <c r="H1132" s="34">
        <f>ROUND((12*'Calculation Sheet'!$D$24/(SQRT('SOA Verification'!B1132*10^-3))),2)</f>
        <v>34.93</v>
      </c>
      <c r="I1132" s="34">
        <f t="shared" si="34"/>
        <v>118</v>
      </c>
      <c r="K1132" s="34">
        <f t="shared" si="35"/>
        <v>118</v>
      </c>
    </row>
    <row r="1133" spans="2:11" x14ac:dyDescent="0.25">
      <c r="B1133" s="34">
        <v>118.1</v>
      </c>
      <c r="C1133" s="35">
        <f>ROUNDUP(('Calculation Sheet'!$D$9)^2*('Calculation Sheet'!$D$10*10^-6)/(2*10^-3*B1133),2)</f>
        <v>7.38</v>
      </c>
      <c r="D113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133" s="34">
        <f>ROUNDUP(('Calculation Sheet'!$D$9*'Calculation Sheet'!$D$17*(0.5-('Calculation Sheet'!$D$18/'Calculation Sheet'!$D$9)+(0.5*(('Calculation Sheet'!$D$18^2)/('Calculation Sheet'!$D$9^2))))),2)</f>
        <v>1.84</v>
      </c>
      <c r="F1133" s="34">
        <f>ROUNDUP(('Calculation Sheet'!$D$19*(LN('Calculation Sheet'!$D$9/'Calculation Sheet'!$D$20)-1+('Calculation Sheet'!$D$20/'Calculation Sheet'!$D$9))),2)</f>
        <v>3.53</v>
      </c>
      <c r="G1133" s="36">
        <f>C1133+IF(AND('Calculation Sheet'!$D$13="NO",OR('Calculation Sheet'!$D$14="Constant Resistance", 'Calculation Sheet'!$D$14="Constant Resistance + Current",'Calculation Sheet'!$D$14="Constant Resistance + Power", 'Calculation Sheet'!$D$14="Constant Resistance + Current + Power")),D1133,0)+IF(AND('Calculation Sheet'!$D$13="NO",OR('Calculation Sheet'!$D$14="Constant Current", 'Calculation Sheet'!$D$14="Constant Resistance + Current",'Calculation Sheet'!$D$14="Constant Current + Power", 'Calculation Sheet'!$D$14="Constant Resistance + Current + Power")),E1133,0)+IF(AND('Calculation Sheet'!$D$13="NO",OR('Calculation Sheet'!$D$14="Constant Power", 'Calculation Sheet'!$D$14="Constant Resistance + Power",'Calculation Sheet'!$D$14="Constant Current + Power", 'Calculation Sheet'!$D$14="Constant Resistance + Current + Power")),F1133,0)</f>
        <v>7.38</v>
      </c>
      <c r="H1133" s="34">
        <f>ROUND((12*'Calculation Sheet'!$D$24/(SQRT('SOA Verification'!B1133*10^-3))),2)</f>
        <v>34.92</v>
      </c>
      <c r="I1133" s="34">
        <f t="shared" si="34"/>
        <v>118.1</v>
      </c>
      <c r="K1133" s="34">
        <f t="shared" si="35"/>
        <v>118.1</v>
      </c>
    </row>
    <row r="1134" spans="2:11" x14ac:dyDescent="0.25">
      <c r="B1134" s="34">
        <v>118.2</v>
      </c>
      <c r="C1134" s="35">
        <f>ROUNDUP(('Calculation Sheet'!$D$9)^2*('Calculation Sheet'!$D$10*10^-6)/(2*10^-3*B1134),2)</f>
        <v>7.38</v>
      </c>
      <c r="D113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134" s="34">
        <f>ROUNDUP(('Calculation Sheet'!$D$9*'Calculation Sheet'!$D$17*(0.5-('Calculation Sheet'!$D$18/'Calculation Sheet'!$D$9)+(0.5*(('Calculation Sheet'!$D$18^2)/('Calculation Sheet'!$D$9^2))))),2)</f>
        <v>1.84</v>
      </c>
      <c r="F1134" s="34">
        <f>ROUNDUP(('Calculation Sheet'!$D$19*(LN('Calculation Sheet'!$D$9/'Calculation Sheet'!$D$20)-1+('Calculation Sheet'!$D$20/'Calculation Sheet'!$D$9))),2)</f>
        <v>3.53</v>
      </c>
      <c r="G1134" s="36">
        <f>C1134+IF(AND('Calculation Sheet'!$D$13="NO",OR('Calculation Sheet'!$D$14="Constant Resistance", 'Calculation Sheet'!$D$14="Constant Resistance + Current",'Calculation Sheet'!$D$14="Constant Resistance + Power", 'Calculation Sheet'!$D$14="Constant Resistance + Current + Power")),D1134,0)+IF(AND('Calculation Sheet'!$D$13="NO",OR('Calculation Sheet'!$D$14="Constant Current", 'Calculation Sheet'!$D$14="Constant Resistance + Current",'Calculation Sheet'!$D$14="Constant Current + Power", 'Calculation Sheet'!$D$14="Constant Resistance + Current + Power")),E1134,0)+IF(AND('Calculation Sheet'!$D$13="NO",OR('Calculation Sheet'!$D$14="Constant Power", 'Calculation Sheet'!$D$14="Constant Resistance + Power",'Calculation Sheet'!$D$14="Constant Current + Power", 'Calculation Sheet'!$D$14="Constant Resistance + Current + Power")),F1134,0)</f>
        <v>7.38</v>
      </c>
      <c r="H1134" s="34">
        <f>ROUND((12*'Calculation Sheet'!$D$24/(SQRT('SOA Verification'!B1134*10^-3))),2)</f>
        <v>34.9</v>
      </c>
      <c r="I1134" s="34">
        <f t="shared" si="34"/>
        <v>118.2</v>
      </c>
      <c r="K1134" s="34">
        <f t="shared" si="35"/>
        <v>118.2</v>
      </c>
    </row>
    <row r="1135" spans="2:11" x14ac:dyDescent="0.25">
      <c r="B1135" s="34">
        <v>118.3</v>
      </c>
      <c r="C1135" s="35">
        <f>ROUNDUP(('Calculation Sheet'!$D$9)^2*('Calculation Sheet'!$D$10*10^-6)/(2*10^-3*B1135),2)</f>
        <v>7.37</v>
      </c>
      <c r="D113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135" s="34">
        <f>ROUNDUP(('Calculation Sheet'!$D$9*'Calculation Sheet'!$D$17*(0.5-('Calculation Sheet'!$D$18/'Calculation Sheet'!$D$9)+(0.5*(('Calculation Sheet'!$D$18^2)/('Calculation Sheet'!$D$9^2))))),2)</f>
        <v>1.84</v>
      </c>
      <c r="F1135" s="34">
        <f>ROUNDUP(('Calculation Sheet'!$D$19*(LN('Calculation Sheet'!$D$9/'Calculation Sheet'!$D$20)-1+('Calculation Sheet'!$D$20/'Calculation Sheet'!$D$9))),2)</f>
        <v>3.53</v>
      </c>
      <c r="G1135" s="36">
        <f>C1135+IF(AND('Calculation Sheet'!$D$13="NO",OR('Calculation Sheet'!$D$14="Constant Resistance", 'Calculation Sheet'!$D$14="Constant Resistance + Current",'Calculation Sheet'!$D$14="Constant Resistance + Power", 'Calculation Sheet'!$D$14="Constant Resistance + Current + Power")),D1135,0)+IF(AND('Calculation Sheet'!$D$13="NO",OR('Calculation Sheet'!$D$14="Constant Current", 'Calculation Sheet'!$D$14="Constant Resistance + Current",'Calculation Sheet'!$D$14="Constant Current + Power", 'Calculation Sheet'!$D$14="Constant Resistance + Current + Power")),E1135,0)+IF(AND('Calculation Sheet'!$D$13="NO",OR('Calculation Sheet'!$D$14="Constant Power", 'Calculation Sheet'!$D$14="Constant Resistance + Power",'Calculation Sheet'!$D$14="Constant Current + Power", 'Calculation Sheet'!$D$14="Constant Resistance + Current + Power")),F1135,0)</f>
        <v>7.37</v>
      </c>
      <c r="H1135" s="34">
        <f>ROUND((12*'Calculation Sheet'!$D$24/(SQRT('SOA Verification'!B1135*10^-3))),2)</f>
        <v>34.89</v>
      </c>
      <c r="I1135" s="34">
        <f t="shared" si="34"/>
        <v>118.3</v>
      </c>
      <c r="K1135" s="34">
        <f t="shared" si="35"/>
        <v>118.3</v>
      </c>
    </row>
    <row r="1136" spans="2:11" x14ac:dyDescent="0.25">
      <c r="B1136" s="34">
        <v>118.4</v>
      </c>
      <c r="C1136" s="35">
        <f>ROUNDUP(('Calculation Sheet'!$D$9)^2*('Calculation Sheet'!$D$10*10^-6)/(2*10^-3*B1136),2)</f>
        <v>7.3599999999999994</v>
      </c>
      <c r="D113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136" s="34">
        <f>ROUNDUP(('Calculation Sheet'!$D$9*'Calculation Sheet'!$D$17*(0.5-('Calculation Sheet'!$D$18/'Calculation Sheet'!$D$9)+(0.5*(('Calculation Sheet'!$D$18^2)/('Calculation Sheet'!$D$9^2))))),2)</f>
        <v>1.84</v>
      </c>
      <c r="F1136" s="34">
        <f>ROUNDUP(('Calculation Sheet'!$D$19*(LN('Calculation Sheet'!$D$9/'Calculation Sheet'!$D$20)-1+('Calculation Sheet'!$D$20/'Calculation Sheet'!$D$9))),2)</f>
        <v>3.53</v>
      </c>
      <c r="G1136" s="36">
        <f>C1136+IF(AND('Calculation Sheet'!$D$13="NO",OR('Calculation Sheet'!$D$14="Constant Resistance", 'Calculation Sheet'!$D$14="Constant Resistance + Current",'Calculation Sheet'!$D$14="Constant Resistance + Power", 'Calculation Sheet'!$D$14="Constant Resistance + Current + Power")),D1136,0)+IF(AND('Calculation Sheet'!$D$13="NO",OR('Calculation Sheet'!$D$14="Constant Current", 'Calculation Sheet'!$D$14="Constant Resistance + Current",'Calculation Sheet'!$D$14="Constant Current + Power", 'Calculation Sheet'!$D$14="Constant Resistance + Current + Power")),E1136,0)+IF(AND('Calculation Sheet'!$D$13="NO",OR('Calculation Sheet'!$D$14="Constant Power", 'Calculation Sheet'!$D$14="Constant Resistance + Power",'Calculation Sheet'!$D$14="Constant Current + Power", 'Calculation Sheet'!$D$14="Constant Resistance + Current + Power")),F1136,0)</f>
        <v>7.3599999999999994</v>
      </c>
      <c r="H1136" s="34">
        <f>ROUND((12*'Calculation Sheet'!$D$24/(SQRT('SOA Verification'!B1136*10^-3))),2)</f>
        <v>34.869999999999997</v>
      </c>
      <c r="I1136" s="34">
        <f t="shared" si="34"/>
        <v>118.4</v>
      </c>
      <c r="K1136" s="34">
        <f t="shared" si="35"/>
        <v>118.4</v>
      </c>
    </row>
    <row r="1137" spans="2:11" x14ac:dyDescent="0.25">
      <c r="B1137" s="34">
        <v>118.5</v>
      </c>
      <c r="C1137" s="35">
        <f>ROUNDUP(('Calculation Sheet'!$D$9)^2*('Calculation Sheet'!$D$10*10^-6)/(2*10^-3*B1137),2)</f>
        <v>7.3599999999999994</v>
      </c>
      <c r="D113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137" s="34">
        <f>ROUNDUP(('Calculation Sheet'!$D$9*'Calculation Sheet'!$D$17*(0.5-('Calculation Sheet'!$D$18/'Calculation Sheet'!$D$9)+(0.5*(('Calculation Sheet'!$D$18^2)/('Calculation Sheet'!$D$9^2))))),2)</f>
        <v>1.84</v>
      </c>
      <c r="F1137" s="34">
        <f>ROUNDUP(('Calculation Sheet'!$D$19*(LN('Calculation Sheet'!$D$9/'Calculation Sheet'!$D$20)-1+('Calculation Sheet'!$D$20/'Calculation Sheet'!$D$9))),2)</f>
        <v>3.53</v>
      </c>
      <c r="G1137" s="36">
        <f>C1137+IF(AND('Calculation Sheet'!$D$13="NO",OR('Calculation Sheet'!$D$14="Constant Resistance", 'Calculation Sheet'!$D$14="Constant Resistance + Current",'Calculation Sheet'!$D$14="Constant Resistance + Power", 'Calculation Sheet'!$D$14="Constant Resistance + Current + Power")),D1137,0)+IF(AND('Calculation Sheet'!$D$13="NO",OR('Calculation Sheet'!$D$14="Constant Current", 'Calculation Sheet'!$D$14="Constant Resistance + Current",'Calculation Sheet'!$D$14="Constant Current + Power", 'Calculation Sheet'!$D$14="Constant Resistance + Current + Power")),E1137,0)+IF(AND('Calculation Sheet'!$D$13="NO",OR('Calculation Sheet'!$D$14="Constant Power", 'Calculation Sheet'!$D$14="Constant Resistance + Power",'Calculation Sheet'!$D$14="Constant Current + Power", 'Calculation Sheet'!$D$14="Constant Resistance + Current + Power")),F1137,0)</f>
        <v>7.3599999999999994</v>
      </c>
      <c r="H1137" s="34">
        <f>ROUND((12*'Calculation Sheet'!$D$24/(SQRT('SOA Verification'!B1137*10^-3))),2)</f>
        <v>34.86</v>
      </c>
      <c r="I1137" s="34">
        <f t="shared" si="34"/>
        <v>118.5</v>
      </c>
      <c r="K1137" s="34">
        <f t="shared" si="35"/>
        <v>118.5</v>
      </c>
    </row>
    <row r="1138" spans="2:11" x14ac:dyDescent="0.25">
      <c r="B1138" s="34">
        <v>118.6</v>
      </c>
      <c r="C1138" s="35">
        <f>ROUNDUP(('Calculation Sheet'!$D$9)^2*('Calculation Sheet'!$D$10*10^-6)/(2*10^-3*B1138),2)</f>
        <v>7.35</v>
      </c>
      <c r="D113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138" s="34">
        <f>ROUNDUP(('Calculation Sheet'!$D$9*'Calculation Sheet'!$D$17*(0.5-('Calculation Sheet'!$D$18/'Calculation Sheet'!$D$9)+(0.5*(('Calculation Sheet'!$D$18^2)/('Calculation Sheet'!$D$9^2))))),2)</f>
        <v>1.84</v>
      </c>
      <c r="F1138" s="34">
        <f>ROUNDUP(('Calculation Sheet'!$D$19*(LN('Calculation Sheet'!$D$9/'Calculation Sheet'!$D$20)-1+('Calculation Sheet'!$D$20/'Calculation Sheet'!$D$9))),2)</f>
        <v>3.53</v>
      </c>
      <c r="G1138" s="36">
        <f>C1138+IF(AND('Calculation Sheet'!$D$13="NO",OR('Calculation Sheet'!$D$14="Constant Resistance", 'Calculation Sheet'!$D$14="Constant Resistance + Current",'Calculation Sheet'!$D$14="Constant Resistance + Power", 'Calculation Sheet'!$D$14="Constant Resistance + Current + Power")),D1138,0)+IF(AND('Calculation Sheet'!$D$13="NO",OR('Calculation Sheet'!$D$14="Constant Current", 'Calculation Sheet'!$D$14="Constant Resistance + Current",'Calculation Sheet'!$D$14="Constant Current + Power", 'Calculation Sheet'!$D$14="Constant Resistance + Current + Power")),E1138,0)+IF(AND('Calculation Sheet'!$D$13="NO",OR('Calculation Sheet'!$D$14="Constant Power", 'Calculation Sheet'!$D$14="Constant Resistance + Power",'Calculation Sheet'!$D$14="Constant Current + Power", 'Calculation Sheet'!$D$14="Constant Resistance + Current + Power")),F1138,0)</f>
        <v>7.35</v>
      </c>
      <c r="H1138" s="34">
        <f>ROUND((12*'Calculation Sheet'!$D$24/(SQRT('SOA Verification'!B1138*10^-3))),2)</f>
        <v>34.840000000000003</v>
      </c>
      <c r="I1138" s="34">
        <f t="shared" si="34"/>
        <v>118.6</v>
      </c>
      <c r="K1138" s="34">
        <f t="shared" si="35"/>
        <v>118.6</v>
      </c>
    </row>
    <row r="1139" spans="2:11" x14ac:dyDescent="0.25">
      <c r="B1139" s="34">
        <v>118.7</v>
      </c>
      <c r="C1139" s="35">
        <f>ROUNDUP(('Calculation Sheet'!$D$9)^2*('Calculation Sheet'!$D$10*10^-6)/(2*10^-3*B1139),2)</f>
        <v>7.34</v>
      </c>
      <c r="D113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139" s="34">
        <f>ROUNDUP(('Calculation Sheet'!$D$9*'Calculation Sheet'!$D$17*(0.5-('Calculation Sheet'!$D$18/'Calculation Sheet'!$D$9)+(0.5*(('Calculation Sheet'!$D$18^2)/('Calculation Sheet'!$D$9^2))))),2)</f>
        <v>1.84</v>
      </c>
      <c r="F1139" s="34">
        <f>ROUNDUP(('Calculation Sheet'!$D$19*(LN('Calculation Sheet'!$D$9/'Calculation Sheet'!$D$20)-1+('Calculation Sheet'!$D$20/'Calculation Sheet'!$D$9))),2)</f>
        <v>3.53</v>
      </c>
      <c r="G1139" s="36">
        <f>C1139+IF(AND('Calculation Sheet'!$D$13="NO",OR('Calculation Sheet'!$D$14="Constant Resistance", 'Calculation Sheet'!$D$14="Constant Resistance + Current",'Calculation Sheet'!$D$14="Constant Resistance + Power", 'Calculation Sheet'!$D$14="Constant Resistance + Current + Power")),D1139,0)+IF(AND('Calculation Sheet'!$D$13="NO",OR('Calculation Sheet'!$D$14="Constant Current", 'Calculation Sheet'!$D$14="Constant Resistance + Current",'Calculation Sheet'!$D$14="Constant Current + Power", 'Calculation Sheet'!$D$14="Constant Resistance + Current + Power")),E1139,0)+IF(AND('Calculation Sheet'!$D$13="NO",OR('Calculation Sheet'!$D$14="Constant Power", 'Calculation Sheet'!$D$14="Constant Resistance + Power",'Calculation Sheet'!$D$14="Constant Current + Power", 'Calculation Sheet'!$D$14="Constant Resistance + Current + Power")),F1139,0)</f>
        <v>7.34</v>
      </c>
      <c r="H1139" s="34">
        <f>ROUND((12*'Calculation Sheet'!$D$24/(SQRT('SOA Verification'!B1139*10^-3))),2)</f>
        <v>34.83</v>
      </c>
      <c r="I1139" s="34">
        <f t="shared" si="34"/>
        <v>118.7</v>
      </c>
      <c r="K1139" s="34">
        <f t="shared" si="35"/>
        <v>118.7</v>
      </c>
    </row>
    <row r="1140" spans="2:11" x14ac:dyDescent="0.25">
      <c r="B1140" s="34">
        <v>118.8</v>
      </c>
      <c r="C1140" s="35">
        <f>ROUNDUP(('Calculation Sheet'!$D$9)^2*('Calculation Sheet'!$D$10*10^-6)/(2*10^-3*B1140),2)</f>
        <v>7.34</v>
      </c>
      <c r="D114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140" s="34">
        <f>ROUNDUP(('Calculation Sheet'!$D$9*'Calculation Sheet'!$D$17*(0.5-('Calculation Sheet'!$D$18/'Calculation Sheet'!$D$9)+(0.5*(('Calculation Sheet'!$D$18^2)/('Calculation Sheet'!$D$9^2))))),2)</f>
        <v>1.84</v>
      </c>
      <c r="F1140" s="34">
        <f>ROUNDUP(('Calculation Sheet'!$D$19*(LN('Calculation Sheet'!$D$9/'Calculation Sheet'!$D$20)-1+('Calculation Sheet'!$D$20/'Calculation Sheet'!$D$9))),2)</f>
        <v>3.53</v>
      </c>
      <c r="G1140" s="36">
        <f>C1140+IF(AND('Calculation Sheet'!$D$13="NO",OR('Calculation Sheet'!$D$14="Constant Resistance", 'Calculation Sheet'!$D$14="Constant Resistance + Current",'Calculation Sheet'!$D$14="Constant Resistance + Power", 'Calculation Sheet'!$D$14="Constant Resistance + Current + Power")),D1140,0)+IF(AND('Calculation Sheet'!$D$13="NO",OR('Calculation Sheet'!$D$14="Constant Current", 'Calculation Sheet'!$D$14="Constant Resistance + Current",'Calculation Sheet'!$D$14="Constant Current + Power", 'Calculation Sheet'!$D$14="Constant Resistance + Current + Power")),E1140,0)+IF(AND('Calculation Sheet'!$D$13="NO",OR('Calculation Sheet'!$D$14="Constant Power", 'Calculation Sheet'!$D$14="Constant Resistance + Power",'Calculation Sheet'!$D$14="Constant Current + Power", 'Calculation Sheet'!$D$14="Constant Resistance + Current + Power")),F1140,0)</f>
        <v>7.34</v>
      </c>
      <c r="H1140" s="34">
        <f>ROUND((12*'Calculation Sheet'!$D$24/(SQRT('SOA Verification'!B1140*10^-3))),2)</f>
        <v>34.82</v>
      </c>
      <c r="I1140" s="34">
        <f t="shared" si="34"/>
        <v>118.8</v>
      </c>
      <c r="K1140" s="34">
        <f t="shared" si="35"/>
        <v>118.8</v>
      </c>
    </row>
    <row r="1141" spans="2:11" x14ac:dyDescent="0.25">
      <c r="B1141" s="34">
        <v>118.9</v>
      </c>
      <c r="C1141" s="35">
        <f>ROUNDUP(('Calculation Sheet'!$D$9)^2*('Calculation Sheet'!$D$10*10^-6)/(2*10^-3*B1141),2)</f>
        <v>7.33</v>
      </c>
      <c r="D114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141" s="34">
        <f>ROUNDUP(('Calculation Sheet'!$D$9*'Calculation Sheet'!$D$17*(0.5-('Calculation Sheet'!$D$18/'Calculation Sheet'!$D$9)+(0.5*(('Calculation Sheet'!$D$18^2)/('Calculation Sheet'!$D$9^2))))),2)</f>
        <v>1.84</v>
      </c>
      <c r="F1141" s="34">
        <f>ROUNDUP(('Calculation Sheet'!$D$19*(LN('Calculation Sheet'!$D$9/'Calculation Sheet'!$D$20)-1+('Calculation Sheet'!$D$20/'Calculation Sheet'!$D$9))),2)</f>
        <v>3.53</v>
      </c>
      <c r="G1141" s="36">
        <f>C1141+IF(AND('Calculation Sheet'!$D$13="NO",OR('Calculation Sheet'!$D$14="Constant Resistance", 'Calculation Sheet'!$D$14="Constant Resistance + Current",'Calculation Sheet'!$D$14="Constant Resistance + Power", 'Calculation Sheet'!$D$14="Constant Resistance + Current + Power")),D1141,0)+IF(AND('Calculation Sheet'!$D$13="NO",OR('Calculation Sheet'!$D$14="Constant Current", 'Calculation Sheet'!$D$14="Constant Resistance + Current",'Calculation Sheet'!$D$14="Constant Current + Power", 'Calculation Sheet'!$D$14="Constant Resistance + Current + Power")),E1141,0)+IF(AND('Calculation Sheet'!$D$13="NO",OR('Calculation Sheet'!$D$14="Constant Power", 'Calculation Sheet'!$D$14="Constant Resistance + Power",'Calculation Sheet'!$D$14="Constant Current + Power", 'Calculation Sheet'!$D$14="Constant Resistance + Current + Power")),F1141,0)</f>
        <v>7.33</v>
      </c>
      <c r="H1141" s="34">
        <f>ROUND((12*'Calculation Sheet'!$D$24/(SQRT('SOA Verification'!B1141*10^-3))),2)</f>
        <v>34.799999999999997</v>
      </c>
      <c r="I1141" s="34">
        <f t="shared" si="34"/>
        <v>118.9</v>
      </c>
      <c r="K1141" s="34">
        <f t="shared" si="35"/>
        <v>118.9</v>
      </c>
    </row>
    <row r="1142" spans="2:11" x14ac:dyDescent="0.25">
      <c r="B1142" s="34">
        <v>119</v>
      </c>
      <c r="C1142" s="35">
        <f>ROUNDUP(('Calculation Sheet'!$D$9)^2*('Calculation Sheet'!$D$10*10^-6)/(2*10^-3*B1142),2)</f>
        <v>7.33</v>
      </c>
      <c r="D114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142" s="34">
        <f>ROUNDUP(('Calculation Sheet'!$D$9*'Calculation Sheet'!$D$17*(0.5-('Calculation Sheet'!$D$18/'Calculation Sheet'!$D$9)+(0.5*(('Calculation Sheet'!$D$18^2)/('Calculation Sheet'!$D$9^2))))),2)</f>
        <v>1.84</v>
      </c>
      <c r="F1142" s="34">
        <f>ROUNDUP(('Calculation Sheet'!$D$19*(LN('Calculation Sheet'!$D$9/'Calculation Sheet'!$D$20)-1+('Calculation Sheet'!$D$20/'Calculation Sheet'!$D$9))),2)</f>
        <v>3.53</v>
      </c>
      <c r="G1142" s="36">
        <f>C1142+IF(AND('Calculation Sheet'!$D$13="NO",OR('Calculation Sheet'!$D$14="Constant Resistance", 'Calculation Sheet'!$D$14="Constant Resistance + Current",'Calculation Sheet'!$D$14="Constant Resistance + Power", 'Calculation Sheet'!$D$14="Constant Resistance + Current + Power")),D1142,0)+IF(AND('Calculation Sheet'!$D$13="NO",OR('Calculation Sheet'!$D$14="Constant Current", 'Calculation Sheet'!$D$14="Constant Resistance + Current",'Calculation Sheet'!$D$14="Constant Current + Power", 'Calculation Sheet'!$D$14="Constant Resistance + Current + Power")),E1142,0)+IF(AND('Calculation Sheet'!$D$13="NO",OR('Calculation Sheet'!$D$14="Constant Power", 'Calculation Sheet'!$D$14="Constant Resistance + Power",'Calculation Sheet'!$D$14="Constant Current + Power", 'Calculation Sheet'!$D$14="Constant Resistance + Current + Power")),F1142,0)</f>
        <v>7.33</v>
      </c>
      <c r="H1142" s="34">
        <f>ROUND((12*'Calculation Sheet'!$D$24/(SQRT('SOA Verification'!B1142*10^-3))),2)</f>
        <v>34.79</v>
      </c>
      <c r="I1142" s="34">
        <f t="shared" si="34"/>
        <v>119</v>
      </c>
      <c r="K1142" s="34">
        <f t="shared" si="35"/>
        <v>119</v>
      </c>
    </row>
    <row r="1143" spans="2:11" x14ac:dyDescent="0.25">
      <c r="B1143" s="34">
        <v>119.1</v>
      </c>
      <c r="C1143" s="35">
        <f>ROUNDUP(('Calculation Sheet'!$D$9)^2*('Calculation Sheet'!$D$10*10^-6)/(2*10^-3*B1143),2)</f>
        <v>7.3199999999999994</v>
      </c>
      <c r="D1143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143" s="34">
        <f>ROUNDUP(('Calculation Sheet'!$D$9*'Calculation Sheet'!$D$17*(0.5-('Calculation Sheet'!$D$18/'Calculation Sheet'!$D$9)+(0.5*(('Calculation Sheet'!$D$18^2)/('Calculation Sheet'!$D$9^2))))),2)</f>
        <v>1.84</v>
      </c>
      <c r="F1143" s="34">
        <f>ROUNDUP(('Calculation Sheet'!$D$19*(LN('Calculation Sheet'!$D$9/'Calculation Sheet'!$D$20)-1+('Calculation Sheet'!$D$20/'Calculation Sheet'!$D$9))),2)</f>
        <v>3.53</v>
      </c>
      <c r="G1143" s="36">
        <f>C1143+IF(AND('Calculation Sheet'!$D$13="NO",OR('Calculation Sheet'!$D$14="Constant Resistance", 'Calculation Sheet'!$D$14="Constant Resistance + Current",'Calculation Sheet'!$D$14="Constant Resistance + Power", 'Calculation Sheet'!$D$14="Constant Resistance + Current + Power")),D1143,0)+IF(AND('Calculation Sheet'!$D$13="NO",OR('Calculation Sheet'!$D$14="Constant Current", 'Calculation Sheet'!$D$14="Constant Resistance + Current",'Calculation Sheet'!$D$14="Constant Current + Power", 'Calculation Sheet'!$D$14="Constant Resistance + Current + Power")),E1143,0)+IF(AND('Calculation Sheet'!$D$13="NO",OR('Calculation Sheet'!$D$14="Constant Power", 'Calculation Sheet'!$D$14="Constant Resistance + Power",'Calculation Sheet'!$D$14="Constant Current + Power", 'Calculation Sheet'!$D$14="Constant Resistance + Current + Power")),F1143,0)</f>
        <v>7.3199999999999994</v>
      </c>
      <c r="H1143" s="34">
        <f>ROUND((12*'Calculation Sheet'!$D$24/(SQRT('SOA Verification'!B1143*10^-3))),2)</f>
        <v>34.770000000000003</v>
      </c>
      <c r="I1143" s="34">
        <f t="shared" si="34"/>
        <v>119.1</v>
      </c>
      <c r="K1143" s="34">
        <f t="shared" si="35"/>
        <v>119.1</v>
      </c>
    </row>
    <row r="1144" spans="2:11" x14ac:dyDescent="0.25">
      <c r="B1144" s="34">
        <v>119.2</v>
      </c>
      <c r="C1144" s="35">
        <f>ROUNDUP(('Calculation Sheet'!$D$9)^2*('Calculation Sheet'!$D$10*10^-6)/(2*10^-3*B1144),2)</f>
        <v>7.31</v>
      </c>
      <c r="D1144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144" s="34">
        <f>ROUNDUP(('Calculation Sheet'!$D$9*'Calculation Sheet'!$D$17*(0.5-('Calculation Sheet'!$D$18/'Calculation Sheet'!$D$9)+(0.5*(('Calculation Sheet'!$D$18^2)/('Calculation Sheet'!$D$9^2))))),2)</f>
        <v>1.84</v>
      </c>
      <c r="F1144" s="34">
        <f>ROUNDUP(('Calculation Sheet'!$D$19*(LN('Calculation Sheet'!$D$9/'Calculation Sheet'!$D$20)-1+('Calculation Sheet'!$D$20/'Calculation Sheet'!$D$9))),2)</f>
        <v>3.53</v>
      </c>
      <c r="G1144" s="36">
        <f>C1144+IF(AND('Calculation Sheet'!$D$13="NO",OR('Calculation Sheet'!$D$14="Constant Resistance", 'Calculation Sheet'!$D$14="Constant Resistance + Current",'Calculation Sheet'!$D$14="Constant Resistance + Power", 'Calculation Sheet'!$D$14="Constant Resistance + Current + Power")),D1144,0)+IF(AND('Calculation Sheet'!$D$13="NO",OR('Calculation Sheet'!$D$14="Constant Current", 'Calculation Sheet'!$D$14="Constant Resistance + Current",'Calculation Sheet'!$D$14="Constant Current + Power", 'Calculation Sheet'!$D$14="Constant Resistance + Current + Power")),E1144,0)+IF(AND('Calculation Sheet'!$D$13="NO",OR('Calculation Sheet'!$D$14="Constant Power", 'Calculation Sheet'!$D$14="Constant Resistance + Power",'Calculation Sheet'!$D$14="Constant Current + Power", 'Calculation Sheet'!$D$14="Constant Resistance + Current + Power")),F1144,0)</f>
        <v>7.31</v>
      </c>
      <c r="H1144" s="34">
        <f>ROUND((12*'Calculation Sheet'!$D$24/(SQRT('SOA Verification'!B1144*10^-3))),2)</f>
        <v>34.76</v>
      </c>
      <c r="I1144" s="34">
        <f t="shared" si="34"/>
        <v>119.2</v>
      </c>
      <c r="K1144" s="34">
        <f t="shared" si="35"/>
        <v>119.2</v>
      </c>
    </row>
    <row r="1145" spans="2:11" x14ac:dyDescent="0.25">
      <c r="B1145" s="34">
        <v>119.3</v>
      </c>
      <c r="C1145" s="35">
        <f>ROUNDUP(('Calculation Sheet'!$D$9)^2*('Calculation Sheet'!$D$10*10^-6)/(2*10^-3*B1145),2)</f>
        <v>7.31</v>
      </c>
      <c r="D1145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145" s="34">
        <f>ROUNDUP(('Calculation Sheet'!$D$9*'Calculation Sheet'!$D$17*(0.5-('Calculation Sheet'!$D$18/'Calculation Sheet'!$D$9)+(0.5*(('Calculation Sheet'!$D$18^2)/('Calculation Sheet'!$D$9^2))))),2)</f>
        <v>1.84</v>
      </c>
      <c r="F1145" s="34">
        <f>ROUNDUP(('Calculation Sheet'!$D$19*(LN('Calculation Sheet'!$D$9/'Calculation Sheet'!$D$20)-1+('Calculation Sheet'!$D$20/'Calculation Sheet'!$D$9))),2)</f>
        <v>3.53</v>
      </c>
      <c r="G1145" s="36">
        <f>C1145+IF(AND('Calculation Sheet'!$D$13="NO",OR('Calculation Sheet'!$D$14="Constant Resistance", 'Calculation Sheet'!$D$14="Constant Resistance + Current",'Calculation Sheet'!$D$14="Constant Resistance + Power", 'Calculation Sheet'!$D$14="Constant Resistance + Current + Power")),D1145,0)+IF(AND('Calculation Sheet'!$D$13="NO",OR('Calculation Sheet'!$D$14="Constant Current", 'Calculation Sheet'!$D$14="Constant Resistance + Current",'Calculation Sheet'!$D$14="Constant Current + Power", 'Calculation Sheet'!$D$14="Constant Resistance + Current + Power")),E1145,0)+IF(AND('Calculation Sheet'!$D$13="NO",OR('Calculation Sheet'!$D$14="Constant Power", 'Calculation Sheet'!$D$14="Constant Resistance + Power",'Calculation Sheet'!$D$14="Constant Current + Power", 'Calculation Sheet'!$D$14="Constant Resistance + Current + Power")),F1145,0)</f>
        <v>7.31</v>
      </c>
      <c r="H1145" s="34">
        <f>ROUND((12*'Calculation Sheet'!$D$24/(SQRT('SOA Verification'!B1145*10^-3))),2)</f>
        <v>34.74</v>
      </c>
      <c r="I1145" s="34">
        <f t="shared" si="34"/>
        <v>119.3</v>
      </c>
      <c r="K1145" s="34">
        <f t="shared" si="35"/>
        <v>119.3</v>
      </c>
    </row>
    <row r="1146" spans="2:11" x14ac:dyDescent="0.25">
      <c r="B1146" s="34">
        <v>119.4</v>
      </c>
      <c r="C1146" s="35">
        <f>ROUNDUP(('Calculation Sheet'!$D$9)^2*('Calculation Sheet'!$D$10*10^-6)/(2*10^-3*B1146),2)</f>
        <v>7.3</v>
      </c>
      <c r="D1146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146" s="34">
        <f>ROUNDUP(('Calculation Sheet'!$D$9*'Calculation Sheet'!$D$17*(0.5-('Calculation Sheet'!$D$18/'Calculation Sheet'!$D$9)+(0.5*(('Calculation Sheet'!$D$18^2)/('Calculation Sheet'!$D$9^2))))),2)</f>
        <v>1.84</v>
      </c>
      <c r="F1146" s="34">
        <f>ROUNDUP(('Calculation Sheet'!$D$19*(LN('Calculation Sheet'!$D$9/'Calculation Sheet'!$D$20)-1+('Calculation Sheet'!$D$20/'Calculation Sheet'!$D$9))),2)</f>
        <v>3.53</v>
      </c>
      <c r="G1146" s="36">
        <f>C1146+IF(AND('Calculation Sheet'!$D$13="NO",OR('Calculation Sheet'!$D$14="Constant Resistance", 'Calculation Sheet'!$D$14="Constant Resistance + Current",'Calculation Sheet'!$D$14="Constant Resistance + Power", 'Calculation Sheet'!$D$14="Constant Resistance + Current + Power")),D1146,0)+IF(AND('Calculation Sheet'!$D$13="NO",OR('Calculation Sheet'!$D$14="Constant Current", 'Calculation Sheet'!$D$14="Constant Resistance + Current",'Calculation Sheet'!$D$14="Constant Current + Power", 'Calculation Sheet'!$D$14="Constant Resistance + Current + Power")),E1146,0)+IF(AND('Calculation Sheet'!$D$13="NO",OR('Calculation Sheet'!$D$14="Constant Power", 'Calculation Sheet'!$D$14="Constant Resistance + Power",'Calculation Sheet'!$D$14="Constant Current + Power", 'Calculation Sheet'!$D$14="Constant Resistance + Current + Power")),F1146,0)</f>
        <v>7.3</v>
      </c>
      <c r="H1146" s="34">
        <f>ROUND((12*'Calculation Sheet'!$D$24/(SQRT('SOA Verification'!B1146*10^-3))),2)</f>
        <v>34.729999999999997</v>
      </c>
      <c r="I1146" s="34">
        <f t="shared" si="34"/>
        <v>119.4</v>
      </c>
      <c r="K1146" s="34">
        <f t="shared" si="35"/>
        <v>119.4</v>
      </c>
    </row>
    <row r="1147" spans="2:11" x14ac:dyDescent="0.25">
      <c r="B1147" s="34">
        <v>119.5</v>
      </c>
      <c r="C1147" s="35">
        <f>ROUNDUP(('Calculation Sheet'!$D$9)^2*('Calculation Sheet'!$D$10*10^-6)/(2*10^-3*B1147),2)</f>
        <v>7.3</v>
      </c>
      <c r="D1147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147" s="34">
        <f>ROUNDUP(('Calculation Sheet'!$D$9*'Calculation Sheet'!$D$17*(0.5-('Calculation Sheet'!$D$18/'Calculation Sheet'!$D$9)+(0.5*(('Calculation Sheet'!$D$18^2)/('Calculation Sheet'!$D$9^2))))),2)</f>
        <v>1.84</v>
      </c>
      <c r="F1147" s="34">
        <f>ROUNDUP(('Calculation Sheet'!$D$19*(LN('Calculation Sheet'!$D$9/'Calculation Sheet'!$D$20)-1+('Calculation Sheet'!$D$20/'Calculation Sheet'!$D$9))),2)</f>
        <v>3.53</v>
      </c>
      <c r="G1147" s="36">
        <f>C1147+IF(AND('Calculation Sheet'!$D$13="NO",OR('Calculation Sheet'!$D$14="Constant Resistance", 'Calculation Sheet'!$D$14="Constant Resistance + Current",'Calculation Sheet'!$D$14="Constant Resistance + Power", 'Calculation Sheet'!$D$14="Constant Resistance + Current + Power")),D1147,0)+IF(AND('Calculation Sheet'!$D$13="NO",OR('Calculation Sheet'!$D$14="Constant Current", 'Calculation Sheet'!$D$14="Constant Resistance + Current",'Calculation Sheet'!$D$14="Constant Current + Power", 'Calculation Sheet'!$D$14="Constant Resistance + Current + Power")),E1147,0)+IF(AND('Calculation Sheet'!$D$13="NO",OR('Calculation Sheet'!$D$14="Constant Power", 'Calculation Sheet'!$D$14="Constant Resistance + Power",'Calculation Sheet'!$D$14="Constant Current + Power", 'Calculation Sheet'!$D$14="Constant Resistance + Current + Power")),F1147,0)</f>
        <v>7.3</v>
      </c>
      <c r="H1147" s="34">
        <f>ROUND((12*'Calculation Sheet'!$D$24/(SQRT('SOA Verification'!B1147*10^-3))),2)</f>
        <v>34.71</v>
      </c>
      <c r="I1147" s="34">
        <f t="shared" si="34"/>
        <v>119.5</v>
      </c>
      <c r="K1147" s="34">
        <f t="shared" si="35"/>
        <v>119.5</v>
      </c>
    </row>
    <row r="1148" spans="2:11" x14ac:dyDescent="0.25">
      <c r="B1148" s="34">
        <v>119.6</v>
      </c>
      <c r="C1148" s="35">
        <f>ROUNDUP(('Calculation Sheet'!$D$9)^2*('Calculation Sheet'!$D$10*10^-6)/(2*10^-3*B1148),2)</f>
        <v>7.29</v>
      </c>
      <c r="D1148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148" s="34">
        <f>ROUNDUP(('Calculation Sheet'!$D$9*'Calculation Sheet'!$D$17*(0.5-('Calculation Sheet'!$D$18/'Calculation Sheet'!$D$9)+(0.5*(('Calculation Sheet'!$D$18^2)/('Calculation Sheet'!$D$9^2))))),2)</f>
        <v>1.84</v>
      </c>
      <c r="F1148" s="34">
        <f>ROUNDUP(('Calculation Sheet'!$D$19*(LN('Calculation Sheet'!$D$9/'Calculation Sheet'!$D$20)-1+('Calculation Sheet'!$D$20/'Calculation Sheet'!$D$9))),2)</f>
        <v>3.53</v>
      </c>
      <c r="G1148" s="36">
        <f>C1148+IF(AND('Calculation Sheet'!$D$13="NO",OR('Calculation Sheet'!$D$14="Constant Resistance", 'Calculation Sheet'!$D$14="Constant Resistance + Current",'Calculation Sheet'!$D$14="Constant Resistance + Power", 'Calculation Sheet'!$D$14="Constant Resistance + Current + Power")),D1148,0)+IF(AND('Calculation Sheet'!$D$13="NO",OR('Calculation Sheet'!$D$14="Constant Current", 'Calculation Sheet'!$D$14="Constant Resistance + Current",'Calculation Sheet'!$D$14="Constant Current + Power", 'Calculation Sheet'!$D$14="Constant Resistance + Current + Power")),E1148,0)+IF(AND('Calculation Sheet'!$D$13="NO",OR('Calculation Sheet'!$D$14="Constant Power", 'Calculation Sheet'!$D$14="Constant Resistance + Power",'Calculation Sheet'!$D$14="Constant Current + Power", 'Calculation Sheet'!$D$14="Constant Resistance + Current + Power")),F1148,0)</f>
        <v>7.29</v>
      </c>
      <c r="H1148" s="34">
        <f>ROUND((12*'Calculation Sheet'!$D$24/(SQRT('SOA Verification'!B1148*10^-3))),2)</f>
        <v>34.700000000000003</v>
      </c>
      <c r="I1148" s="34">
        <f t="shared" si="34"/>
        <v>119.6</v>
      </c>
      <c r="K1148" s="34">
        <f t="shared" si="35"/>
        <v>119.6</v>
      </c>
    </row>
    <row r="1149" spans="2:11" x14ac:dyDescent="0.25">
      <c r="B1149" s="34">
        <v>119.7</v>
      </c>
      <c r="C1149" s="35">
        <f>ROUNDUP(('Calculation Sheet'!$D$9)^2*('Calculation Sheet'!$D$10*10^-6)/(2*10^-3*B1149),2)</f>
        <v>7.2799999999999994</v>
      </c>
      <c r="D1149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149" s="34">
        <f>ROUNDUP(('Calculation Sheet'!$D$9*'Calculation Sheet'!$D$17*(0.5-('Calculation Sheet'!$D$18/'Calculation Sheet'!$D$9)+(0.5*(('Calculation Sheet'!$D$18^2)/('Calculation Sheet'!$D$9^2))))),2)</f>
        <v>1.84</v>
      </c>
      <c r="F1149" s="34">
        <f>ROUNDUP(('Calculation Sheet'!$D$19*(LN('Calculation Sheet'!$D$9/'Calculation Sheet'!$D$20)-1+('Calculation Sheet'!$D$20/'Calculation Sheet'!$D$9))),2)</f>
        <v>3.53</v>
      </c>
      <c r="G1149" s="36">
        <f>C1149+IF(AND('Calculation Sheet'!$D$13="NO",OR('Calculation Sheet'!$D$14="Constant Resistance", 'Calculation Sheet'!$D$14="Constant Resistance + Current",'Calculation Sheet'!$D$14="Constant Resistance + Power", 'Calculation Sheet'!$D$14="Constant Resistance + Current + Power")),D1149,0)+IF(AND('Calculation Sheet'!$D$13="NO",OR('Calculation Sheet'!$D$14="Constant Current", 'Calculation Sheet'!$D$14="Constant Resistance + Current",'Calculation Sheet'!$D$14="Constant Current + Power", 'Calculation Sheet'!$D$14="Constant Resistance + Current + Power")),E1149,0)+IF(AND('Calculation Sheet'!$D$13="NO",OR('Calculation Sheet'!$D$14="Constant Power", 'Calculation Sheet'!$D$14="Constant Resistance + Power",'Calculation Sheet'!$D$14="Constant Current + Power", 'Calculation Sheet'!$D$14="Constant Resistance + Current + Power")),F1149,0)</f>
        <v>7.2799999999999994</v>
      </c>
      <c r="H1149" s="34">
        <f>ROUND((12*'Calculation Sheet'!$D$24/(SQRT('SOA Verification'!B1149*10^-3))),2)</f>
        <v>34.68</v>
      </c>
      <c r="I1149" s="34">
        <f t="shared" si="34"/>
        <v>119.7</v>
      </c>
      <c r="K1149" s="34">
        <f t="shared" si="35"/>
        <v>119.7</v>
      </c>
    </row>
    <row r="1150" spans="2:11" x14ac:dyDescent="0.25">
      <c r="B1150" s="34">
        <v>119.8</v>
      </c>
      <c r="C1150" s="35">
        <f>ROUNDUP(('Calculation Sheet'!$D$9)^2*('Calculation Sheet'!$D$10*10^-6)/(2*10^-3*B1150),2)</f>
        <v>7.2799999999999994</v>
      </c>
      <c r="D1150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150" s="34">
        <f>ROUNDUP(('Calculation Sheet'!$D$9*'Calculation Sheet'!$D$17*(0.5-('Calculation Sheet'!$D$18/'Calculation Sheet'!$D$9)+(0.5*(('Calculation Sheet'!$D$18^2)/('Calculation Sheet'!$D$9^2))))),2)</f>
        <v>1.84</v>
      </c>
      <c r="F1150" s="34">
        <f>ROUNDUP(('Calculation Sheet'!$D$19*(LN('Calculation Sheet'!$D$9/'Calculation Sheet'!$D$20)-1+('Calculation Sheet'!$D$20/'Calculation Sheet'!$D$9))),2)</f>
        <v>3.53</v>
      </c>
      <c r="G1150" s="36">
        <f>C1150+IF(AND('Calculation Sheet'!$D$13="NO",OR('Calculation Sheet'!$D$14="Constant Resistance", 'Calculation Sheet'!$D$14="Constant Resistance + Current",'Calculation Sheet'!$D$14="Constant Resistance + Power", 'Calculation Sheet'!$D$14="Constant Resistance + Current + Power")),D1150,0)+IF(AND('Calculation Sheet'!$D$13="NO",OR('Calculation Sheet'!$D$14="Constant Current", 'Calculation Sheet'!$D$14="Constant Resistance + Current",'Calculation Sheet'!$D$14="Constant Current + Power", 'Calculation Sheet'!$D$14="Constant Resistance + Current + Power")),E1150,0)+IF(AND('Calculation Sheet'!$D$13="NO",OR('Calculation Sheet'!$D$14="Constant Power", 'Calculation Sheet'!$D$14="Constant Resistance + Power",'Calculation Sheet'!$D$14="Constant Current + Power", 'Calculation Sheet'!$D$14="Constant Resistance + Current + Power")),F1150,0)</f>
        <v>7.2799999999999994</v>
      </c>
      <c r="H1150" s="34">
        <f>ROUND((12*'Calculation Sheet'!$D$24/(SQRT('SOA Verification'!B1150*10^-3))),2)</f>
        <v>34.67</v>
      </c>
      <c r="I1150" s="34">
        <f t="shared" si="34"/>
        <v>119.8</v>
      </c>
      <c r="K1150" s="34">
        <f t="shared" si="35"/>
        <v>119.8</v>
      </c>
    </row>
    <row r="1151" spans="2:11" x14ac:dyDescent="0.25">
      <c r="B1151" s="34">
        <v>119.9</v>
      </c>
      <c r="C1151" s="35">
        <f>ROUNDUP(('Calculation Sheet'!$D$9)^2*('Calculation Sheet'!$D$10*10^-6)/(2*10^-3*B1151),2)</f>
        <v>7.27</v>
      </c>
      <c r="D1151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151" s="34">
        <f>ROUNDUP(('Calculation Sheet'!$D$9*'Calculation Sheet'!$D$17*(0.5-('Calculation Sheet'!$D$18/'Calculation Sheet'!$D$9)+(0.5*(('Calculation Sheet'!$D$18^2)/('Calculation Sheet'!$D$9^2))))),2)</f>
        <v>1.84</v>
      </c>
      <c r="F1151" s="34">
        <f>ROUNDUP(('Calculation Sheet'!$D$19*(LN('Calculation Sheet'!$D$9/'Calculation Sheet'!$D$20)-1+('Calculation Sheet'!$D$20/'Calculation Sheet'!$D$9))),2)</f>
        <v>3.53</v>
      </c>
      <c r="G1151" s="36">
        <f>C1151+IF(AND('Calculation Sheet'!$D$13="NO",OR('Calculation Sheet'!$D$14="Constant Resistance", 'Calculation Sheet'!$D$14="Constant Resistance + Current",'Calculation Sheet'!$D$14="Constant Resistance + Power", 'Calculation Sheet'!$D$14="Constant Resistance + Current + Power")),D1151,0)+IF(AND('Calculation Sheet'!$D$13="NO",OR('Calculation Sheet'!$D$14="Constant Current", 'Calculation Sheet'!$D$14="Constant Resistance + Current",'Calculation Sheet'!$D$14="Constant Current + Power", 'Calculation Sheet'!$D$14="Constant Resistance + Current + Power")),E1151,0)+IF(AND('Calculation Sheet'!$D$13="NO",OR('Calculation Sheet'!$D$14="Constant Power", 'Calculation Sheet'!$D$14="Constant Resistance + Power",'Calculation Sheet'!$D$14="Constant Current + Power", 'Calculation Sheet'!$D$14="Constant Resistance + Current + Power")),F1151,0)</f>
        <v>7.27</v>
      </c>
      <c r="H1151" s="34">
        <f>ROUND((12*'Calculation Sheet'!$D$24/(SQRT('SOA Verification'!B1151*10^-3))),2)</f>
        <v>34.659999999999997</v>
      </c>
      <c r="I1151" s="34">
        <f t="shared" si="34"/>
        <v>119.9</v>
      </c>
      <c r="K1151" s="34">
        <f t="shared" si="35"/>
        <v>119.9</v>
      </c>
    </row>
    <row r="1152" spans="2:11" x14ac:dyDescent="0.25">
      <c r="B1152" s="34">
        <v>120</v>
      </c>
      <c r="C1152" s="35">
        <f>ROUNDUP(('Calculation Sheet'!$D$9)^2*('Calculation Sheet'!$D$10*10^-6)/(2*10^-3*B1152),2)</f>
        <v>7.26</v>
      </c>
      <c r="D1152" s="34">
        <f>ROUNDUP((((-0.5*('Calculation Sheet'!$D$16^2/'Calculation Sheet'!$D$9^2))+(('Calculation Sheet'!$D$16^3/'Calculation Sheet'!$D$9^3)/3)+(1/6))*'Calculation Sheet'!$D$9*'Calculation Sheet'!$D$9/'Calculation Sheet'!$D$15),2)</f>
        <v>88</v>
      </c>
      <c r="E1152" s="34">
        <f>ROUNDUP(('Calculation Sheet'!$D$9*'Calculation Sheet'!$D$17*(0.5-('Calculation Sheet'!$D$18/'Calculation Sheet'!$D$9)+(0.5*(('Calculation Sheet'!$D$18^2)/('Calculation Sheet'!$D$9^2))))),2)</f>
        <v>1.84</v>
      </c>
      <c r="F1152" s="34">
        <f>ROUNDUP(('Calculation Sheet'!$D$19*(LN('Calculation Sheet'!$D$9/'Calculation Sheet'!$D$20)-1+('Calculation Sheet'!$D$20/'Calculation Sheet'!$D$9))),2)</f>
        <v>3.53</v>
      </c>
      <c r="G1152" s="36">
        <f>C1152+IF(AND('Calculation Sheet'!$D$13="NO",OR('Calculation Sheet'!$D$14="Constant Resistance", 'Calculation Sheet'!$D$14="Constant Resistance + Current",'Calculation Sheet'!$D$14="Constant Resistance + Power", 'Calculation Sheet'!$D$14="Constant Resistance + Current + Power")),D1152,0)+IF(AND('Calculation Sheet'!$D$13="NO",OR('Calculation Sheet'!$D$14="Constant Current", 'Calculation Sheet'!$D$14="Constant Resistance + Current",'Calculation Sheet'!$D$14="Constant Current + Power", 'Calculation Sheet'!$D$14="Constant Resistance + Current + Power")),E1152,0)+IF(AND('Calculation Sheet'!$D$13="NO",OR('Calculation Sheet'!$D$14="Constant Power", 'Calculation Sheet'!$D$14="Constant Resistance + Power",'Calculation Sheet'!$D$14="Constant Current + Power", 'Calculation Sheet'!$D$14="Constant Resistance + Current + Power")),F1152,0)</f>
        <v>7.26</v>
      </c>
      <c r="H1152" s="34">
        <f>ROUND((12*'Calculation Sheet'!$D$24/(SQRT('SOA Verification'!B1152*10^-3))),2)</f>
        <v>34.64</v>
      </c>
      <c r="I1152" s="34">
        <f t="shared" si="34"/>
        <v>120</v>
      </c>
      <c r="K1152" s="34">
        <f t="shared" si="35"/>
        <v>120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67FD60-1A3A-4800-976E-043D55B033D4}">
  <dimension ref="B1:M10348"/>
  <sheetViews>
    <sheetView workbookViewId="0">
      <selection activeCell="C10" sqref="C10"/>
    </sheetView>
  </sheetViews>
  <sheetFormatPr defaultRowHeight="14.4" x14ac:dyDescent="0.3"/>
  <cols>
    <col min="2" max="2" width="22.21875" bestFit="1" customWidth="1"/>
    <col min="3" max="3" width="19.21875" bestFit="1" customWidth="1"/>
    <col min="4" max="4" width="3.21875" customWidth="1"/>
    <col min="5" max="5" width="12.109375" customWidth="1"/>
    <col min="6" max="6" width="10.21875" style="43" bestFit="1" customWidth="1"/>
    <col min="7" max="7" width="9.77734375" style="43" bestFit="1" customWidth="1"/>
    <col min="8" max="8" width="12.77734375" style="43" customWidth="1"/>
    <col min="9" max="9" width="15.44140625" customWidth="1"/>
    <col min="10" max="10" width="13.77734375" customWidth="1"/>
  </cols>
  <sheetData>
    <row r="1" spans="2:10" ht="42" thickBot="1" x14ac:dyDescent="0.35">
      <c r="B1" s="151" t="s">
        <v>41</v>
      </c>
      <c r="C1" s="151"/>
      <c r="E1" s="33" t="s">
        <v>42</v>
      </c>
      <c r="F1" s="39" t="s">
        <v>43</v>
      </c>
      <c r="G1" s="39" t="s">
        <v>44</v>
      </c>
      <c r="H1" s="39" t="s">
        <v>56</v>
      </c>
      <c r="I1" s="39" t="s">
        <v>57</v>
      </c>
      <c r="J1" s="39" t="s">
        <v>58</v>
      </c>
    </row>
    <row r="2" spans="2:10" ht="15.6" x14ac:dyDescent="0.35">
      <c r="B2" s="40" t="s">
        <v>45</v>
      </c>
      <c r="C2" s="41">
        <f>'Calculation Sheet'!D9</f>
        <v>13.2</v>
      </c>
      <c r="E2" s="34">
        <v>0</v>
      </c>
      <c r="F2" s="42">
        <f>($C$10/1000)*(E2)</f>
        <v>0</v>
      </c>
      <c r="G2" s="42">
        <f t="shared" ref="G2:G65" si="0">$C$12*F2*10^-3/($C$3*10^-6)</f>
        <v>0</v>
      </c>
      <c r="H2" s="42">
        <f>($C$12+IF(G2&gt;=$C$7,$C$6,0)+(IF(G2&gt;=$C$5,G2,0)/$C$4)+IF(G2&gt;$C$9,($C$8/G2),0))</f>
        <v>8.25</v>
      </c>
      <c r="I2" s="42">
        <f>MAX(H2:H10002)</f>
        <v>8.2500000013200001</v>
      </c>
      <c r="J2" s="42">
        <f>'Calculation Sheet'!D44*'Calculation Sheet'!D24</f>
        <v>9</v>
      </c>
    </row>
    <row r="3" spans="2:10" ht="18.600000000000001" x14ac:dyDescent="0.3">
      <c r="B3" s="44" t="s">
        <v>46</v>
      </c>
      <c r="C3" s="45">
        <f>'Calculation Sheet'!D10</f>
        <v>10000</v>
      </c>
      <c r="E3" s="34">
        <v>1</v>
      </c>
      <c r="F3" s="42">
        <f>($C$10/10000)*(E3)</f>
        <v>1.6000000000000001E-3</v>
      </c>
      <c r="G3" s="42">
        <f t="shared" si="0"/>
        <v>1.32E-3</v>
      </c>
      <c r="H3" s="42">
        <f t="shared" ref="H3:H66" si="1">($C$12+IF(G3&gt;=$C$7,$C$6,0)+(IF(G3&gt;=$C$5,G3,0)/$C$4)+IF(G3&gt;$C$9,($C$8/G3),0))</f>
        <v>8.2500000000001315</v>
      </c>
    </row>
    <row r="4" spans="2:10" ht="18.600000000000001" x14ac:dyDescent="0.3">
      <c r="B4" s="46" t="s">
        <v>47</v>
      </c>
      <c r="C4" s="45">
        <f>IF(AND('Calculation Sheet'!D13="NO",OR('Calculation Sheet'!D14="Constant Resistance",'Calculation Sheet'!D14="Constant Resistance + Current",'Calculation Sheet'!D14="Constant Resistance + Power",'Calculation Sheet'!D14="Constant Resistance + Current + Power")),'Calculation Sheet'!D15,10^10)</f>
        <v>10000000000</v>
      </c>
      <c r="E4" s="34">
        <v>2</v>
      </c>
      <c r="F4" s="42">
        <f t="shared" ref="F4:F67" si="2">($C$10/10000)*(E4)</f>
        <v>3.2000000000000002E-3</v>
      </c>
      <c r="G4" s="42">
        <f t="shared" si="0"/>
        <v>2.64E-3</v>
      </c>
      <c r="H4" s="42">
        <f t="shared" si="1"/>
        <v>8.2500000000002647</v>
      </c>
    </row>
    <row r="5" spans="2:10" ht="18.600000000000001" x14ac:dyDescent="0.3">
      <c r="B5" s="46" t="s">
        <v>48</v>
      </c>
      <c r="C5" s="45">
        <f>IF(AND('Calculation Sheet'!D13="NO",OR('Calculation Sheet'!D14="Constant Resistance",'Calculation Sheet'!D14="Constant Resistance + Current",'Calculation Sheet'!D14="Constant Resistance + Power",'Calculation Sheet'!D14="Constant Resistance + Current + Power")),'Calculation Sheet'!D16,0)</f>
        <v>0</v>
      </c>
      <c r="E5" s="34">
        <v>3</v>
      </c>
      <c r="F5" s="42">
        <f t="shared" si="2"/>
        <v>4.8000000000000004E-3</v>
      </c>
      <c r="G5" s="42">
        <f t="shared" si="0"/>
        <v>3.9600000000000008E-3</v>
      </c>
      <c r="H5" s="42">
        <f t="shared" si="1"/>
        <v>8.2500000000003961</v>
      </c>
    </row>
    <row r="6" spans="2:10" ht="18.600000000000001" x14ac:dyDescent="0.3">
      <c r="B6" s="46" t="s">
        <v>49</v>
      </c>
      <c r="C6" s="45">
        <f>IF(AND('Calculation Sheet'!D13="NO",OR('Calculation Sheet'!D14="Constant Current",'Calculation Sheet'!D14="Constant Resistance + Current",'Calculation Sheet'!D14="Constant Current + Power",'Calculation Sheet'!D14="Constant Resistance + Current + Power")),'Calculation Sheet'!D17,0)</f>
        <v>0</v>
      </c>
      <c r="E6" s="34">
        <v>4</v>
      </c>
      <c r="F6" s="42">
        <f t="shared" si="2"/>
        <v>6.4000000000000003E-3</v>
      </c>
      <c r="G6" s="42">
        <f t="shared" si="0"/>
        <v>5.28E-3</v>
      </c>
      <c r="H6" s="42">
        <f t="shared" si="1"/>
        <v>8.2500000000005276</v>
      </c>
    </row>
    <row r="7" spans="2:10" ht="18.600000000000001" x14ac:dyDescent="0.3">
      <c r="B7" s="46" t="s">
        <v>50</v>
      </c>
      <c r="C7" s="45">
        <f>IF(AND('Calculation Sheet'!D13="NO",OR('Calculation Sheet'!D14="Constant Current",'Calculation Sheet'!D14="Constant Resistance + Current",'Calculation Sheet'!D14="Constant Current + Power",'Calculation Sheet'!D14="Constant Resistance + Current + Power")),'Calculation Sheet'!D18,0)</f>
        <v>0</v>
      </c>
      <c r="E7" s="34">
        <v>5</v>
      </c>
      <c r="F7" s="42">
        <f t="shared" si="2"/>
        <v>8.0000000000000002E-3</v>
      </c>
      <c r="G7" s="42">
        <f t="shared" si="0"/>
        <v>6.6E-3</v>
      </c>
      <c r="H7" s="42">
        <f t="shared" si="1"/>
        <v>8.2500000000006608</v>
      </c>
    </row>
    <row r="8" spans="2:10" ht="18.600000000000001" x14ac:dyDescent="0.3">
      <c r="B8" s="46" t="s">
        <v>51</v>
      </c>
      <c r="C8" s="45">
        <f>IF(AND('Calculation Sheet'!D13="NO",OR('Calculation Sheet'!D14="Constant Power",'Calculation Sheet'!D14="Constant Resistance + Power",'Calculation Sheet'!D14="Constant Current + Power",'Calculation Sheet'!D14="Constant Resistance + Current + Power")),'Calculation Sheet'!D19,0)</f>
        <v>0</v>
      </c>
      <c r="E8" s="34">
        <v>6</v>
      </c>
      <c r="F8" s="42">
        <f t="shared" si="2"/>
        <v>9.6000000000000009E-3</v>
      </c>
      <c r="G8" s="42">
        <f t="shared" si="0"/>
        <v>7.9200000000000017E-3</v>
      </c>
      <c r="H8" s="42">
        <f t="shared" si="1"/>
        <v>8.2500000000007923</v>
      </c>
    </row>
    <row r="9" spans="2:10" ht="18.600000000000001" x14ac:dyDescent="0.3">
      <c r="B9" s="46" t="s">
        <v>52</v>
      </c>
      <c r="C9" s="45">
        <f>IF(AND('Calculation Sheet'!D13="NO",OR('Calculation Sheet'!D14="Constant Power",'Calculation Sheet'!D14="Constant Resistance + Power",'Calculation Sheet'!D14="Constant Current + Power",'Calculation Sheet'!D14="Constant Resistance + Current + Power")),'Calculation Sheet'!D20,0)</f>
        <v>0</v>
      </c>
      <c r="E9" s="34">
        <v>7</v>
      </c>
      <c r="F9" s="42">
        <f t="shared" si="2"/>
        <v>1.12E-2</v>
      </c>
      <c r="G9" s="42">
        <f t="shared" si="0"/>
        <v>9.2399999999999999E-3</v>
      </c>
      <c r="H9" s="42">
        <f t="shared" si="1"/>
        <v>8.2500000000009237</v>
      </c>
    </row>
    <row r="10" spans="2:10" ht="18.600000000000001" x14ac:dyDescent="0.3">
      <c r="B10" s="46" t="s">
        <v>53</v>
      </c>
      <c r="C10" s="45">
        <f>ROUND(('Calculation Sheet'!D9/(41.6/ 'Calculation Sheet'!D58)),0)</f>
        <v>16</v>
      </c>
      <c r="E10" s="34">
        <v>8</v>
      </c>
      <c r="F10" s="42">
        <f t="shared" si="2"/>
        <v>1.2800000000000001E-2</v>
      </c>
      <c r="G10" s="42">
        <f t="shared" si="0"/>
        <v>1.056E-2</v>
      </c>
      <c r="H10" s="42">
        <f t="shared" si="1"/>
        <v>8.2500000000010552</v>
      </c>
    </row>
    <row r="11" spans="2:10" ht="15" x14ac:dyDescent="0.3">
      <c r="B11" s="46" t="s">
        <v>54</v>
      </c>
      <c r="C11" s="45">
        <f>C2/C10</f>
        <v>0.82499999999999996</v>
      </c>
      <c r="E11" s="34">
        <v>9</v>
      </c>
      <c r="F11" s="42">
        <f t="shared" si="2"/>
        <v>1.4400000000000001E-2</v>
      </c>
      <c r="G11" s="42">
        <f t="shared" si="0"/>
        <v>1.1880000000000002E-2</v>
      </c>
      <c r="H11" s="42">
        <f t="shared" si="1"/>
        <v>8.2500000000011884</v>
      </c>
    </row>
    <row r="12" spans="2:10" ht="18.600000000000001" x14ac:dyDescent="0.3">
      <c r="B12" s="46" t="s">
        <v>55</v>
      </c>
      <c r="C12" s="45">
        <f>C3*C11/1000</f>
        <v>8.25</v>
      </c>
      <c r="E12" s="34">
        <v>10</v>
      </c>
      <c r="F12" s="42">
        <f t="shared" si="2"/>
        <v>1.6E-2</v>
      </c>
      <c r="G12" s="42">
        <f t="shared" si="0"/>
        <v>1.32E-2</v>
      </c>
      <c r="H12" s="42">
        <f t="shared" si="1"/>
        <v>8.2500000000013198</v>
      </c>
    </row>
    <row r="13" spans="2:10" ht="15.6" thickBot="1" x14ac:dyDescent="0.35">
      <c r="B13" s="47"/>
      <c r="C13" s="48"/>
      <c r="E13" s="49">
        <v>11</v>
      </c>
      <c r="F13" s="50">
        <f t="shared" si="2"/>
        <v>1.7600000000000001E-2</v>
      </c>
      <c r="G13" s="50">
        <f t="shared" si="0"/>
        <v>1.452E-2</v>
      </c>
      <c r="H13" s="42">
        <f t="shared" si="1"/>
        <v>8.2500000000014513</v>
      </c>
    </row>
    <row r="14" spans="2:10" x14ac:dyDescent="0.3">
      <c r="E14" s="34">
        <v>12</v>
      </c>
      <c r="F14" s="42">
        <f t="shared" si="2"/>
        <v>1.9200000000000002E-2</v>
      </c>
      <c r="G14" s="42">
        <f t="shared" si="0"/>
        <v>1.5840000000000003E-2</v>
      </c>
      <c r="H14" s="42">
        <f t="shared" si="1"/>
        <v>8.2500000000015845</v>
      </c>
    </row>
    <row r="15" spans="2:10" x14ac:dyDescent="0.3">
      <c r="B15" s="152"/>
      <c r="C15" s="152"/>
      <c r="E15" s="34">
        <v>13</v>
      </c>
      <c r="F15" s="42">
        <f t="shared" si="2"/>
        <v>2.0800000000000003E-2</v>
      </c>
      <c r="G15" s="42">
        <f t="shared" si="0"/>
        <v>1.7160000000000002E-2</v>
      </c>
      <c r="H15" s="42">
        <f t="shared" si="1"/>
        <v>8.250000000001716</v>
      </c>
    </row>
    <row r="16" spans="2:10" x14ac:dyDescent="0.3">
      <c r="B16" s="153"/>
      <c r="C16" s="153"/>
      <c r="E16" s="34">
        <v>14</v>
      </c>
      <c r="F16" s="42">
        <f t="shared" si="2"/>
        <v>2.24E-2</v>
      </c>
      <c r="G16" s="42">
        <f t="shared" si="0"/>
        <v>1.848E-2</v>
      </c>
      <c r="H16" s="42">
        <f t="shared" si="1"/>
        <v>8.2500000000018474</v>
      </c>
    </row>
    <row r="17" spans="2:13" x14ac:dyDescent="0.3">
      <c r="B17" s="51"/>
      <c r="C17" s="51"/>
      <c r="E17" s="34">
        <v>15</v>
      </c>
      <c r="F17" s="42">
        <f t="shared" si="2"/>
        <v>2.4E-2</v>
      </c>
      <c r="G17" s="42">
        <f t="shared" si="0"/>
        <v>1.9800000000000002E-2</v>
      </c>
      <c r="H17" s="42">
        <f t="shared" si="1"/>
        <v>8.2500000000019806</v>
      </c>
    </row>
    <row r="18" spans="2:13" x14ac:dyDescent="0.3">
      <c r="E18" s="34">
        <v>16</v>
      </c>
      <c r="F18" s="42">
        <f t="shared" si="2"/>
        <v>2.5600000000000001E-2</v>
      </c>
      <c r="G18" s="42">
        <f t="shared" si="0"/>
        <v>2.112E-2</v>
      </c>
      <c r="H18" s="42">
        <f t="shared" si="1"/>
        <v>8.2500000000021121</v>
      </c>
    </row>
    <row r="19" spans="2:13" x14ac:dyDescent="0.3">
      <c r="E19" s="34">
        <v>17</v>
      </c>
      <c r="F19" s="42">
        <f t="shared" si="2"/>
        <v>2.7200000000000002E-2</v>
      </c>
      <c r="G19" s="42">
        <f t="shared" si="0"/>
        <v>2.2440000000000002E-2</v>
      </c>
      <c r="H19" s="42">
        <f t="shared" si="1"/>
        <v>8.2500000000022435</v>
      </c>
    </row>
    <row r="20" spans="2:13" x14ac:dyDescent="0.3">
      <c r="E20" s="34">
        <v>18</v>
      </c>
      <c r="F20" s="42">
        <f t="shared" si="2"/>
        <v>2.8800000000000003E-2</v>
      </c>
      <c r="G20" s="42">
        <f t="shared" si="0"/>
        <v>2.3760000000000003E-2</v>
      </c>
      <c r="H20" s="42">
        <f t="shared" si="1"/>
        <v>8.2500000000023768</v>
      </c>
    </row>
    <row r="21" spans="2:13" x14ac:dyDescent="0.3">
      <c r="E21" s="34">
        <v>19</v>
      </c>
      <c r="F21" s="42">
        <f t="shared" si="2"/>
        <v>3.04E-2</v>
      </c>
      <c r="G21" s="42">
        <f t="shared" si="0"/>
        <v>2.5080000000000002E-2</v>
      </c>
      <c r="H21" s="42">
        <f t="shared" si="1"/>
        <v>8.2500000000025082</v>
      </c>
    </row>
    <row r="22" spans="2:13" x14ac:dyDescent="0.3">
      <c r="E22" s="34">
        <v>20</v>
      </c>
      <c r="F22" s="42">
        <f t="shared" si="2"/>
        <v>3.2000000000000001E-2</v>
      </c>
      <c r="G22" s="42">
        <f t="shared" si="0"/>
        <v>2.64E-2</v>
      </c>
      <c r="H22" s="42">
        <f t="shared" si="1"/>
        <v>8.2500000000026397</v>
      </c>
    </row>
    <row r="23" spans="2:13" x14ac:dyDescent="0.3">
      <c r="E23" s="34">
        <v>21</v>
      </c>
      <c r="F23" s="42">
        <f t="shared" si="2"/>
        <v>3.3600000000000005E-2</v>
      </c>
      <c r="G23" s="42">
        <f t="shared" si="0"/>
        <v>2.7720000000000005E-2</v>
      </c>
      <c r="H23" s="42">
        <f t="shared" si="1"/>
        <v>8.2500000000027711</v>
      </c>
    </row>
    <row r="24" spans="2:13" x14ac:dyDescent="0.3">
      <c r="E24" s="34">
        <v>22</v>
      </c>
      <c r="F24" s="42">
        <f t="shared" si="2"/>
        <v>3.5200000000000002E-2</v>
      </c>
      <c r="G24" s="42">
        <f t="shared" si="0"/>
        <v>2.904E-2</v>
      </c>
      <c r="H24" s="42">
        <f t="shared" si="1"/>
        <v>8.2500000000029043</v>
      </c>
    </row>
    <row r="25" spans="2:13" x14ac:dyDescent="0.3">
      <c r="E25" s="34">
        <v>23</v>
      </c>
      <c r="F25" s="42">
        <f t="shared" si="2"/>
        <v>3.6799999999999999E-2</v>
      </c>
      <c r="G25" s="42">
        <f t="shared" si="0"/>
        <v>3.0360000000000002E-2</v>
      </c>
      <c r="H25" s="42">
        <f t="shared" si="1"/>
        <v>8.2500000000030358</v>
      </c>
      <c r="M25">
        <f>IF(AND('Calculation Sheet'!D13="NO",OR('Calculation Sheet'!D14="Constant Power",'Calculation Sheet'!D14="Constant Resistance + Power",'Calculation Sheet'!D14="Constant Current + Power",'Calculation Sheet'!D14="Constant Resistance + Current + Power")),'Calculation Sheet'!D20,0)</f>
        <v>0</v>
      </c>
    </row>
    <row r="26" spans="2:13" x14ac:dyDescent="0.3">
      <c r="E26" s="34">
        <v>24</v>
      </c>
      <c r="F26" s="42">
        <f t="shared" si="2"/>
        <v>3.8400000000000004E-2</v>
      </c>
      <c r="G26" s="42">
        <f t="shared" si="0"/>
        <v>3.1680000000000007E-2</v>
      </c>
      <c r="H26" s="42">
        <f t="shared" si="1"/>
        <v>8.2500000000031672</v>
      </c>
    </row>
    <row r="27" spans="2:13" x14ac:dyDescent="0.3">
      <c r="E27" s="34">
        <v>25</v>
      </c>
      <c r="F27" s="42">
        <f t="shared" si="2"/>
        <v>0.04</v>
      </c>
      <c r="G27" s="42">
        <f t="shared" si="0"/>
        <v>3.3000000000000002E-2</v>
      </c>
      <c r="H27" s="42">
        <f t="shared" si="1"/>
        <v>8.2500000000033005</v>
      </c>
    </row>
    <row r="28" spans="2:13" x14ac:dyDescent="0.3">
      <c r="E28" s="34">
        <v>26</v>
      </c>
      <c r="F28" s="42">
        <f t="shared" si="2"/>
        <v>4.1600000000000005E-2</v>
      </c>
      <c r="G28" s="42">
        <f t="shared" si="0"/>
        <v>3.4320000000000003E-2</v>
      </c>
      <c r="H28" s="42">
        <f t="shared" si="1"/>
        <v>8.2500000000034319</v>
      </c>
    </row>
    <row r="29" spans="2:13" x14ac:dyDescent="0.3">
      <c r="E29" s="34">
        <v>27</v>
      </c>
      <c r="F29" s="42">
        <f t="shared" si="2"/>
        <v>4.3200000000000002E-2</v>
      </c>
      <c r="G29" s="42">
        <f t="shared" si="0"/>
        <v>3.5639999999999998E-2</v>
      </c>
      <c r="H29" s="42">
        <f t="shared" si="1"/>
        <v>8.2500000000035634</v>
      </c>
    </row>
    <row r="30" spans="2:13" x14ac:dyDescent="0.3">
      <c r="E30" s="34">
        <v>28</v>
      </c>
      <c r="F30" s="42">
        <f t="shared" si="2"/>
        <v>4.48E-2</v>
      </c>
      <c r="G30" s="42">
        <f t="shared" si="0"/>
        <v>3.696E-2</v>
      </c>
      <c r="H30" s="42">
        <f t="shared" si="1"/>
        <v>8.2500000000036966</v>
      </c>
    </row>
    <row r="31" spans="2:13" x14ac:dyDescent="0.3">
      <c r="E31" s="34">
        <v>29</v>
      </c>
      <c r="F31" s="42">
        <f t="shared" si="2"/>
        <v>4.6400000000000004E-2</v>
      </c>
      <c r="G31" s="42">
        <f t="shared" si="0"/>
        <v>3.8280000000000002E-2</v>
      </c>
      <c r="H31" s="42">
        <f t="shared" si="1"/>
        <v>8.250000000003828</v>
      </c>
    </row>
    <row r="32" spans="2:13" x14ac:dyDescent="0.3">
      <c r="E32" s="34">
        <v>30</v>
      </c>
      <c r="F32" s="42">
        <f t="shared" si="2"/>
        <v>4.8000000000000001E-2</v>
      </c>
      <c r="G32" s="42">
        <f t="shared" si="0"/>
        <v>3.9600000000000003E-2</v>
      </c>
      <c r="H32" s="42">
        <f t="shared" si="1"/>
        <v>8.2500000000039595</v>
      </c>
    </row>
    <row r="33" spans="5:8" x14ac:dyDescent="0.3">
      <c r="E33" s="34">
        <v>31</v>
      </c>
      <c r="F33" s="42">
        <f t="shared" si="2"/>
        <v>4.9600000000000005E-2</v>
      </c>
      <c r="G33" s="42">
        <f t="shared" si="0"/>
        <v>4.0920000000000005E-2</v>
      </c>
      <c r="H33" s="42">
        <f t="shared" si="1"/>
        <v>8.2500000000040927</v>
      </c>
    </row>
    <row r="34" spans="5:8" x14ac:dyDescent="0.3">
      <c r="E34" s="34">
        <v>32</v>
      </c>
      <c r="F34" s="42">
        <f t="shared" si="2"/>
        <v>5.1200000000000002E-2</v>
      </c>
      <c r="G34" s="42">
        <f t="shared" si="0"/>
        <v>4.224E-2</v>
      </c>
      <c r="H34" s="42">
        <f t="shared" si="1"/>
        <v>8.2500000000042242</v>
      </c>
    </row>
    <row r="35" spans="5:8" x14ac:dyDescent="0.3">
      <c r="E35" s="34">
        <v>33</v>
      </c>
      <c r="F35" s="42">
        <f t="shared" si="2"/>
        <v>5.28E-2</v>
      </c>
      <c r="G35" s="42">
        <f t="shared" si="0"/>
        <v>4.3560000000000001E-2</v>
      </c>
      <c r="H35" s="42">
        <f t="shared" si="1"/>
        <v>8.2500000000043556</v>
      </c>
    </row>
    <row r="36" spans="5:8" x14ac:dyDescent="0.3">
      <c r="E36" s="34">
        <v>34</v>
      </c>
      <c r="F36" s="42">
        <f t="shared" si="2"/>
        <v>5.4400000000000004E-2</v>
      </c>
      <c r="G36" s="42">
        <f t="shared" si="0"/>
        <v>4.4880000000000003E-2</v>
      </c>
      <c r="H36" s="42">
        <f t="shared" si="1"/>
        <v>8.2500000000044889</v>
      </c>
    </row>
    <row r="37" spans="5:8" x14ac:dyDescent="0.3">
      <c r="E37" s="34">
        <v>35</v>
      </c>
      <c r="F37" s="42">
        <f t="shared" si="2"/>
        <v>5.6000000000000001E-2</v>
      </c>
      <c r="G37" s="42">
        <f t="shared" si="0"/>
        <v>4.6199999999999998E-2</v>
      </c>
      <c r="H37" s="42">
        <f t="shared" si="1"/>
        <v>8.2500000000046203</v>
      </c>
    </row>
    <row r="38" spans="5:8" x14ac:dyDescent="0.3">
      <c r="E38" s="34">
        <v>36</v>
      </c>
      <c r="F38" s="42">
        <f t="shared" si="2"/>
        <v>5.7600000000000005E-2</v>
      </c>
      <c r="G38" s="42">
        <f t="shared" si="0"/>
        <v>4.7520000000000007E-2</v>
      </c>
      <c r="H38" s="42">
        <f t="shared" si="1"/>
        <v>8.2500000000047518</v>
      </c>
    </row>
    <row r="39" spans="5:8" x14ac:dyDescent="0.3">
      <c r="E39" s="34">
        <v>37</v>
      </c>
      <c r="F39" s="42">
        <f t="shared" si="2"/>
        <v>5.9200000000000003E-2</v>
      </c>
      <c r="G39" s="42">
        <f t="shared" si="0"/>
        <v>4.8840000000000001E-2</v>
      </c>
      <c r="H39" s="42">
        <f t="shared" si="1"/>
        <v>8.2500000000048832</v>
      </c>
    </row>
    <row r="40" spans="5:8" x14ac:dyDescent="0.3">
      <c r="E40" s="34">
        <v>38</v>
      </c>
      <c r="F40" s="42">
        <f t="shared" si="2"/>
        <v>6.08E-2</v>
      </c>
      <c r="G40" s="42">
        <f t="shared" si="0"/>
        <v>5.0160000000000003E-2</v>
      </c>
      <c r="H40" s="42">
        <f t="shared" si="1"/>
        <v>8.2500000000050164</v>
      </c>
    </row>
    <row r="41" spans="5:8" x14ac:dyDescent="0.3">
      <c r="E41" s="34">
        <v>39</v>
      </c>
      <c r="F41" s="42">
        <f t="shared" si="2"/>
        <v>6.2400000000000004E-2</v>
      </c>
      <c r="G41" s="42">
        <f t="shared" si="0"/>
        <v>5.1480000000000005E-2</v>
      </c>
      <c r="H41" s="42">
        <f t="shared" si="1"/>
        <v>8.2500000000051479</v>
      </c>
    </row>
    <row r="42" spans="5:8" x14ac:dyDescent="0.3">
      <c r="E42" s="34">
        <v>40</v>
      </c>
      <c r="F42" s="42">
        <f t="shared" si="2"/>
        <v>6.4000000000000001E-2</v>
      </c>
      <c r="G42" s="42">
        <f t="shared" si="0"/>
        <v>5.28E-2</v>
      </c>
      <c r="H42" s="42">
        <f t="shared" si="1"/>
        <v>8.2500000000052793</v>
      </c>
    </row>
    <row r="43" spans="5:8" x14ac:dyDescent="0.3">
      <c r="E43" s="34">
        <v>41</v>
      </c>
      <c r="F43" s="42">
        <f t="shared" si="2"/>
        <v>6.5600000000000006E-2</v>
      </c>
      <c r="G43" s="42">
        <f t="shared" si="0"/>
        <v>5.4120000000000001E-2</v>
      </c>
      <c r="H43" s="42">
        <f t="shared" si="1"/>
        <v>8.2500000000054126</v>
      </c>
    </row>
    <row r="44" spans="5:8" x14ac:dyDescent="0.3">
      <c r="E44" s="34">
        <v>42</v>
      </c>
      <c r="F44" s="42">
        <f t="shared" si="2"/>
        <v>6.720000000000001E-2</v>
      </c>
      <c r="G44" s="42">
        <f t="shared" si="0"/>
        <v>5.544000000000001E-2</v>
      </c>
      <c r="H44" s="42">
        <f t="shared" si="1"/>
        <v>8.250000000005544</v>
      </c>
    </row>
    <row r="45" spans="5:8" x14ac:dyDescent="0.3">
      <c r="E45" s="34">
        <v>43</v>
      </c>
      <c r="F45" s="42">
        <f t="shared" si="2"/>
        <v>6.88E-2</v>
      </c>
      <c r="G45" s="42">
        <f t="shared" si="0"/>
        <v>5.6760000000000005E-2</v>
      </c>
      <c r="H45" s="42">
        <f t="shared" si="1"/>
        <v>8.2500000000056755</v>
      </c>
    </row>
    <row r="46" spans="5:8" x14ac:dyDescent="0.3">
      <c r="E46" s="34">
        <v>44</v>
      </c>
      <c r="F46" s="42">
        <f t="shared" si="2"/>
        <v>7.0400000000000004E-2</v>
      </c>
      <c r="G46" s="42">
        <f t="shared" si="0"/>
        <v>5.808E-2</v>
      </c>
      <c r="H46" s="42">
        <f t="shared" si="1"/>
        <v>8.2500000000058087</v>
      </c>
    </row>
    <row r="47" spans="5:8" x14ac:dyDescent="0.3">
      <c r="E47" s="34">
        <v>45</v>
      </c>
      <c r="F47" s="42">
        <f t="shared" si="2"/>
        <v>7.2000000000000008E-2</v>
      </c>
      <c r="G47" s="42">
        <f t="shared" si="0"/>
        <v>5.9400000000000008E-2</v>
      </c>
      <c r="H47" s="42">
        <f t="shared" si="1"/>
        <v>8.2500000000059401</v>
      </c>
    </row>
    <row r="48" spans="5:8" x14ac:dyDescent="0.3">
      <c r="E48" s="34">
        <v>46</v>
      </c>
      <c r="F48" s="42">
        <f t="shared" si="2"/>
        <v>7.3599999999999999E-2</v>
      </c>
      <c r="G48" s="42">
        <f t="shared" si="0"/>
        <v>6.0720000000000003E-2</v>
      </c>
      <c r="H48" s="42">
        <f t="shared" si="1"/>
        <v>8.2500000000060716</v>
      </c>
    </row>
    <row r="49" spans="5:8" x14ac:dyDescent="0.3">
      <c r="E49" s="34">
        <v>47</v>
      </c>
      <c r="F49" s="42">
        <f t="shared" si="2"/>
        <v>7.5200000000000003E-2</v>
      </c>
      <c r="G49" s="42">
        <f t="shared" si="0"/>
        <v>6.2040000000000012E-2</v>
      </c>
      <c r="H49" s="42">
        <f t="shared" si="1"/>
        <v>8.2500000000062048</v>
      </c>
    </row>
    <row r="50" spans="5:8" x14ac:dyDescent="0.3">
      <c r="E50" s="34">
        <v>48</v>
      </c>
      <c r="F50" s="42">
        <f t="shared" si="2"/>
        <v>7.6800000000000007E-2</v>
      </c>
      <c r="G50" s="42">
        <f t="shared" si="0"/>
        <v>6.3360000000000014E-2</v>
      </c>
      <c r="H50" s="42">
        <f t="shared" si="1"/>
        <v>8.2500000000063363</v>
      </c>
    </row>
    <row r="51" spans="5:8" x14ac:dyDescent="0.3">
      <c r="E51" s="34">
        <v>49</v>
      </c>
      <c r="F51" s="42">
        <f t="shared" si="2"/>
        <v>7.8399999999999997E-2</v>
      </c>
      <c r="G51" s="42">
        <f t="shared" si="0"/>
        <v>6.4679999999999988E-2</v>
      </c>
      <c r="H51" s="42">
        <f t="shared" si="1"/>
        <v>8.2500000000064677</v>
      </c>
    </row>
    <row r="52" spans="5:8" x14ac:dyDescent="0.3">
      <c r="E52" s="34">
        <v>50</v>
      </c>
      <c r="F52" s="42">
        <f t="shared" si="2"/>
        <v>0.08</v>
      </c>
      <c r="G52" s="42">
        <f t="shared" si="0"/>
        <v>6.6000000000000003E-2</v>
      </c>
      <c r="H52" s="42">
        <f t="shared" si="1"/>
        <v>8.2500000000065992</v>
      </c>
    </row>
    <row r="53" spans="5:8" x14ac:dyDescent="0.3">
      <c r="E53" s="34">
        <v>51</v>
      </c>
      <c r="F53" s="42">
        <f t="shared" si="2"/>
        <v>8.1600000000000006E-2</v>
      </c>
      <c r="G53" s="42">
        <f t="shared" si="0"/>
        <v>6.7319999999999991E-2</v>
      </c>
      <c r="H53" s="42">
        <f t="shared" si="1"/>
        <v>8.2500000000067324</v>
      </c>
    </row>
    <row r="54" spans="5:8" x14ac:dyDescent="0.3">
      <c r="E54" s="34">
        <v>52</v>
      </c>
      <c r="F54" s="42">
        <f t="shared" si="2"/>
        <v>8.320000000000001E-2</v>
      </c>
      <c r="G54" s="42">
        <f t="shared" si="0"/>
        <v>6.8640000000000007E-2</v>
      </c>
      <c r="H54" s="42">
        <f t="shared" si="1"/>
        <v>8.2500000000068638</v>
      </c>
    </row>
    <row r="55" spans="5:8" x14ac:dyDescent="0.3">
      <c r="E55" s="34">
        <v>53</v>
      </c>
      <c r="F55" s="42">
        <f t="shared" si="2"/>
        <v>8.48E-2</v>
      </c>
      <c r="G55" s="42">
        <f t="shared" si="0"/>
        <v>6.9959999999999994E-2</v>
      </c>
      <c r="H55" s="42">
        <f t="shared" si="1"/>
        <v>8.2500000000069953</v>
      </c>
    </row>
    <row r="56" spans="5:8" x14ac:dyDescent="0.3">
      <c r="E56" s="34">
        <v>54</v>
      </c>
      <c r="F56" s="42">
        <f t="shared" si="2"/>
        <v>8.6400000000000005E-2</v>
      </c>
      <c r="G56" s="42">
        <f t="shared" si="0"/>
        <v>7.1279999999999996E-2</v>
      </c>
      <c r="H56" s="42">
        <f t="shared" si="1"/>
        <v>8.2500000000071285</v>
      </c>
    </row>
    <row r="57" spans="5:8" x14ac:dyDescent="0.3">
      <c r="E57" s="34">
        <v>55</v>
      </c>
      <c r="F57" s="42">
        <f t="shared" si="2"/>
        <v>8.8000000000000009E-2</v>
      </c>
      <c r="G57" s="42">
        <f t="shared" si="0"/>
        <v>7.2600000000000012E-2</v>
      </c>
      <c r="H57" s="42">
        <f t="shared" si="1"/>
        <v>8.25000000000726</v>
      </c>
    </row>
    <row r="58" spans="5:8" x14ac:dyDescent="0.3">
      <c r="E58" s="34">
        <v>56</v>
      </c>
      <c r="F58" s="42">
        <f t="shared" si="2"/>
        <v>8.9599999999999999E-2</v>
      </c>
      <c r="G58" s="42">
        <f t="shared" si="0"/>
        <v>7.392E-2</v>
      </c>
      <c r="H58" s="42">
        <f t="shared" si="1"/>
        <v>8.2500000000073914</v>
      </c>
    </row>
    <row r="59" spans="5:8" x14ac:dyDescent="0.3">
      <c r="E59" s="34">
        <v>57</v>
      </c>
      <c r="F59" s="42">
        <f t="shared" si="2"/>
        <v>9.1200000000000003E-2</v>
      </c>
      <c r="G59" s="42">
        <f t="shared" si="0"/>
        <v>7.5240000000000001E-2</v>
      </c>
      <c r="H59" s="42">
        <f t="shared" si="1"/>
        <v>8.2500000000075246</v>
      </c>
    </row>
    <row r="60" spans="5:8" x14ac:dyDescent="0.3">
      <c r="E60" s="34">
        <v>58</v>
      </c>
      <c r="F60" s="42">
        <f t="shared" si="2"/>
        <v>9.2800000000000007E-2</v>
      </c>
      <c r="G60" s="42">
        <f t="shared" si="0"/>
        <v>7.6560000000000003E-2</v>
      </c>
      <c r="H60" s="42">
        <f t="shared" si="1"/>
        <v>8.2500000000076561</v>
      </c>
    </row>
    <row r="61" spans="5:8" x14ac:dyDescent="0.3">
      <c r="E61" s="34">
        <v>59</v>
      </c>
      <c r="F61" s="42">
        <f t="shared" si="2"/>
        <v>9.4399999999999998E-2</v>
      </c>
      <c r="G61" s="42">
        <f t="shared" si="0"/>
        <v>7.7879999999999991E-2</v>
      </c>
      <c r="H61" s="42">
        <f t="shared" si="1"/>
        <v>8.2500000000077875</v>
      </c>
    </row>
    <row r="62" spans="5:8" x14ac:dyDescent="0.3">
      <c r="E62" s="34">
        <v>60</v>
      </c>
      <c r="F62" s="42">
        <f t="shared" si="2"/>
        <v>9.6000000000000002E-2</v>
      </c>
      <c r="G62" s="42">
        <f t="shared" si="0"/>
        <v>7.9200000000000007E-2</v>
      </c>
      <c r="H62" s="42">
        <f t="shared" si="1"/>
        <v>8.2500000000079208</v>
      </c>
    </row>
    <row r="63" spans="5:8" x14ac:dyDescent="0.3">
      <c r="E63" s="34">
        <v>61</v>
      </c>
      <c r="F63" s="42">
        <f t="shared" si="2"/>
        <v>9.7600000000000006E-2</v>
      </c>
      <c r="G63" s="42">
        <f t="shared" si="0"/>
        <v>8.0520000000000008E-2</v>
      </c>
      <c r="H63" s="42">
        <f t="shared" si="1"/>
        <v>8.2500000000080522</v>
      </c>
    </row>
    <row r="64" spans="5:8" x14ac:dyDescent="0.3">
      <c r="E64" s="34">
        <v>62</v>
      </c>
      <c r="F64" s="42">
        <f t="shared" si="2"/>
        <v>9.920000000000001E-2</v>
      </c>
      <c r="G64" s="42">
        <f t="shared" si="0"/>
        <v>8.184000000000001E-2</v>
      </c>
      <c r="H64" s="42">
        <f t="shared" si="1"/>
        <v>8.2500000000081837</v>
      </c>
    </row>
    <row r="65" spans="5:8" x14ac:dyDescent="0.3">
      <c r="E65" s="34">
        <v>63</v>
      </c>
      <c r="F65" s="42">
        <f t="shared" si="2"/>
        <v>0.1008</v>
      </c>
      <c r="G65" s="42">
        <f t="shared" si="0"/>
        <v>8.3159999999999998E-2</v>
      </c>
      <c r="H65" s="42">
        <f t="shared" si="1"/>
        <v>8.2500000000083151</v>
      </c>
    </row>
    <row r="66" spans="5:8" x14ac:dyDescent="0.3">
      <c r="E66" s="34">
        <v>64</v>
      </c>
      <c r="F66" s="42">
        <f t="shared" si="2"/>
        <v>0.1024</v>
      </c>
      <c r="G66" s="42">
        <f t="shared" ref="G66:G129" si="3">$C$12*F66*10^-3/($C$3*10^-6)</f>
        <v>8.448E-2</v>
      </c>
      <c r="H66" s="42">
        <f t="shared" si="1"/>
        <v>8.2500000000084484</v>
      </c>
    </row>
    <row r="67" spans="5:8" x14ac:dyDescent="0.3">
      <c r="E67" s="34">
        <v>65</v>
      </c>
      <c r="F67" s="42">
        <f t="shared" si="2"/>
        <v>0.10400000000000001</v>
      </c>
      <c r="G67" s="42">
        <f t="shared" si="3"/>
        <v>8.5800000000000015E-2</v>
      </c>
      <c r="H67" s="42">
        <f t="shared" ref="H67:H130" si="4">($C$12+IF(G67&gt;=$C$7,$C$6,0)+(IF(G67&gt;=$C$5,G67,0)/$C$4)+IF(G67&gt;$C$9,($C$8/G67),0))</f>
        <v>8.2500000000085798</v>
      </c>
    </row>
    <row r="68" spans="5:8" x14ac:dyDescent="0.3">
      <c r="E68" s="34">
        <v>66</v>
      </c>
      <c r="F68" s="42">
        <f t="shared" ref="F68:F131" si="5">($C$10/10000)*(E68)</f>
        <v>0.1056</v>
      </c>
      <c r="G68" s="42">
        <f t="shared" si="3"/>
        <v>8.7120000000000003E-2</v>
      </c>
      <c r="H68" s="42">
        <f t="shared" si="4"/>
        <v>8.2500000000087113</v>
      </c>
    </row>
    <row r="69" spans="5:8" x14ac:dyDescent="0.3">
      <c r="E69" s="34">
        <v>67</v>
      </c>
      <c r="F69" s="42">
        <f t="shared" si="5"/>
        <v>0.1072</v>
      </c>
      <c r="G69" s="42">
        <f t="shared" si="3"/>
        <v>8.8440000000000019E-2</v>
      </c>
      <c r="H69" s="42">
        <f t="shared" si="4"/>
        <v>8.2500000000088445</v>
      </c>
    </row>
    <row r="70" spans="5:8" x14ac:dyDescent="0.3">
      <c r="E70" s="34">
        <v>68</v>
      </c>
      <c r="F70" s="42">
        <f t="shared" si="5"/>
        <v>0.10880000000000001</v>
      </c>
      <c r="G70" s="42">
        <f t="shared" si="3"/>
        <v>8.9760000000000006E-2</v>
      </c>
      <c r="H70" s="42">
        <f t="shared" si="4"/>
        <v>8.2500000000089759</v>
      </c>
    </row>
    <row r="71" spans="5:8" x14ac:dyDescent="0.3">
      <c r="E71" s="34">
        <v>69</v>
      </c>
      <c r="F71" s="42">
        <f t="shared" si="5"/>
        <v>0.11040000000000001</v>
      </c>
      <c r="G71" s="42">
        <f t="shared" si="3"/>
        <v>9.1079999999999994E-2</v>
      </c>
      <c r="H71" s="42">
        <f t="shared" si="4"/>
        <v>8.2500000000091074</v>
      </c>
    </row>
    <row r="72" spans="5:8" x14ac:dyDescent="0.3">
      <c r="E72" s="34">
        <v>70</v>
      </c>
      <c r="F72" s="42">
        <f t="shared" si="5"/>
        <v>0.112</v>
      </c>
      <c r="G72" s="42">
        <f t="shared" si="3"/>
        <v>9.2399999999999996E-2</v>
      </c>
      <c r="H72" s="42">
        <f t="shared" si="4"/>
        <v>8.2500000000092406</v>
      </c>
    </row>
    <row r="73" spans="5:8" x14ac:dyDescent="0.3">
      <c r="E73" s="34">
        <v>71</v>
      </c>
      <c r="F73" s="42">
        <f t="shared" si="5"/>
        <v>0.11360000000000001</v>
      </c>
      <c r="G73" s="42">
        <f t="shared" si="3"/>
        <v>9.3719999999999998E-2</v>
      </c>
      <c r="H73" s="42">
        <f t="shared" si="4"/>
        <v>8.2500000000093721</v>
      </c>
    </row>
    <row r="74" spans="5:8" x14ac:dyDescent="0.3">
      <c r="E74" s="34">
        <v>72</v>
      </c>
      <c r="F74" s="42">
        <f t="shared" si="5"/>
        <v>0.11520000000000001</v>
      </c>
      <c r="G74" s="42">
        <f t="shared" si="3"/>
        <v>9.5040000000000013E-2</v>
      </c>
      <c r="H74" s="42">
        <f t="shared" si="4"/>
        <v>8.2500000000095035</v>
      </c>
    </row>
    <row r="75" spans="5:8" x14ac:dyDescent="0.3">
      <c r="E75" s="34">
        <v>73</v>
      </c>
      <c r="F75" s="42">
        <f t="shared" si="5"/>
        <v>0.1168</v>
      </c>
      <c r="G75" s="42">
        <f t="shared" si="3"/>
        <v>9.6360000000000001E-2</v>
      </c>
      <c r="H75" s="42">
        <f t="shared" si="4"/>
        <v>8.2500000000096367</v>
      </c>
    </row>
    <row r="76" spans="5:8" x14ac:dyDescent="0.3">
      <c r="E76" s="34">
        <v>74</v>
      </c>
      <c r="F76" s="42">
        <f t="shared" si="5"/>
        <v>0.11840000000000001</v>
      </c>
      <c r="G76" s="42">
        <f t="shared" si="3"/>
        <v>9.7680000000000003E-2</v>
      </c>
      <c r="H76" s="42">
        <f t="shared" si="4"/>
        <v>8.2500000000097682</v>
      </c>
    </row>
    <row r="77" spans="5:8" x14ac:dyDescent="0.3">
      <c r="E77" s="34">
        <v>75</v>
      </c>
      <c r="F77" s="42">
        <f t="shared" si="5"/>
        <v>0.12000000000000001</v>
      </c>
      <c r="G77" s="42">
        <f t="shared" si="3"/>
        <v>9.9000000000000019E-2</v>
      </c>
      <c r="H77" s="42">
        <f t="shared" si="4"/>
        <v>8.2500000000098996</v>
      </c>
    </row>
    <row r="78" spans="5:8" x14ac:dyDescent="0.3">
      <c r="E78" s="34">
        <v>76</v>
      </c>
      <c r="F78" s="42">
        <f t="shared" si="5"/>
        <v>0.1216</v>
      </c>
      <c r="G78" s="42">
        <f t="shared" si="3"/>
        <v>0.10032000000000001</v>
      </c>
      <c r="H78" s="42">
        <f t="shared" si="4"/>
        <v>8.2500000000100329</v>
      </c>
    </row>
    <row r="79" spans="5:8" x14ac:dyDescent="0.3">
      <c r="E79" s="34">
        <v>77</v>
      </c>
      <c r="F79" s="42">
        <f t="shared" si="5"/>
        <v>0.1232</v>
      </c>
      <c r="G79" s="42">
        <f t="shared" si="3"/>
        <v>0.10163999999999999</v>
      </c>
      <c r="H79" s="42">
        <f t="shared" si="4"/>
        <v>8.2500000000101643</v>
      </c>
    </row>
    <row r="80" spans="5:8" x14ac:dyDescent="0.3">
      <c r="E80" s="34">
        <v>78</v>
      </c>
      <c r="F80" s="42">
        <f t="shared" si="5"/>
        <v>0.12480000000000001</v>
      </c>
      <c r="G80" s="42">
        <f t="shared" si="3"/>
        <v>0.10296000000000001</v>
      </c>
      <c r="H80" s="42">
        <f t="shared" si="4"/>
        <v>8.2500000000102958</v>
      </c>
    </row>
    <row r="81" spans="5:8" x14ac:dyDescent="0.3">
      <c r="E81" s="34">
        <v>79</v>
      </c>
      <c r="F81" s="42">
        <f t="shared" si="5"/>
        <v>0.12640000000000001</v>
      </c>
      <c r="G81" s="42">
        <f t="shared" si="3"/>
        <v>0.10428000000000001</v>
      </c>
      <c r="H81" s="42">
        <f t="shared" si="4"/>
        <v>8.2500000000104272</v>
      </c>
    </row>
    <row r="82" spans="5:8" x14ac:dyDescent="0.3">
      <c r="E82" s="34">
        <v>80</v>
      </c>
      <c r="F82" s="42">
        <f t="shared" si="5"/>
        <v>0.128</v>
      </c>
      <c r="G82" s="42">
        <f t="shared" si="3"/>
        <v>0.1056</v>
      </c>
      <c r="H82" s="42">
        <f t="shared" si="4"/>
        <v>8.2500000000105604</v>
      </c>
    </row>
    <row r="83" spans="5:8" x14ac:dyDescent="0.3">
      <c r="E83" s="34">
        <v>81</v>
      </c>
      <c r="F83" s="42">
        <f t="shared" si="5"/>
        <v>0.12959999999999999</v>
      </c>
      <c r="G83" s="42">
        <f t="shared" si="3"/>
        <v>0.10692</v>
      </c>
      <c r="H83" s="42">
        <f t="shared" si="4"/>
        <v>8.2500000000106919</v>
      </c>
    </row>
    <row r="84" spans="5:8" x14ac:dyDescent="0.3">
      <c r="E84" s="34">
        <v>82</v>
      </c>
      <c r="F84" s="42">
        <f t="shared" si="5"/>
        <v>0.13120000000000001</v>
      </c>
      <c r="G84" s="42">
        <f t="shared" si="3"/>
        <v>0.10824</v>
      </c>
      <c r="H84" s="42">
        <f t="shared" si="4"/>
        <v>8.2500000000108233</v>
      </c>
    </row>
    <row r="85" spans="5:8" x14ac:dyDescent="0.3">
      <c r="E85" s="34">
        <v>83</v>
      </c>
      <c r="F85" s="42">
        <f t="shared" si="5"/>
        <v>0.1328</v>
      </c>
      <c r="G85" s="42">
        <f t="shared" si="3"/>
        <v>0.10955999999999999</v>
      </c>
      <c r="H85" s="42">
        <f t="shared" si="4"/>
        <v>8.2500000000109566</v>
      </c>
    </row>
    <row r="86" spans="5:8" x14ac:dyDescent="0.3">
      <c r="E86" s="34">
        <v>84</v>
      </c>
      <c r="F86" s="42">
        <f t="shared" si="5"/>
        <v>0.13440000000000002</v>
      </c>
      <c r="G86" s="42">
        <f t="shared" si="3"/>
        <v>0.11088000000000002</v>
      </c>
      <c r="H86" s="42">
        <f t="shared" si="4"/>
        <v>8.250000000011088</v>
      </c>
    </row>
    <row r="87" spans="5:8" x14ac:dyDescent="0.3">
      <c r="E87" s="34">
        <v>85</v>
      </c>
      <c r="F87" s="42">
        <f t="shared" si="5"/>
        <v>0.13600000000000001</v>
      </c>
      <c r="G87" s="42">
        <f t="shared" si="3"/>
        <v>0.11220000000000001</v>
      </c>
      <c r="H87" s="42">
        <f t="shared" si="4"/>
        <v>8.2500000000112195</v>
      </c>
    </row>
    <row r="88" spans="5:8" x14ac:dyDescent="0.3">
      <c r="E88" s="34">
        <v>86</v>
      </c>
      <c r="F88" s="42">
        <f t="shared" si="5"/>
        <v>0.1376</v>
      </c>
      <c r="G88" s="42">
        <f t="shared" si="3"/>
        <v>0.11352000000000001</v>
      </c>
      <c r="H88" s="42">
        <f t="shared" si="4"/>
        <v>8.2500000000113527</v>
      </c>
    </row>
    <row r="89" spans="5:8" x14ac:dyDescent="0.3">
      <c r="E89" s="34">
        <v>87</v>
      </c>
      <c r="F89" s="42">
        <f t="shared" si="5"/>
        <v>0.13920000000000002</v>
      </c>
      <c r="G89" s="42">
        <f t="shared" si="3"/>
        <v>0.11484000000000001</v>
      </c>
      <c r="H89" s="42">
        <f t="shared" si="4"/>
        <v>8.2500000000114841</v>
      </c>
    </row>
    <row r="90" spans="5:8" x14ac:dyDescent="0.3">
      <c r="E90" s="34">
        <v>88</v>
      </c>
      <c r="F90" s="42">
        <f t="shared" si="5"/>
        <v>0.14080000000000001</v>
      </c>
      <c r="G90" s="42">
        <f t="shared" si="3"/>
        <v>0.11616</v>
      </c>
      <c r="H90" s="42">
        <f t="shared" si="4"/>
        <v>8.2500000000116156</v>
      </c>
    </row>
    <row r="91" spans="5:8" x14ac:dyDescent="0.3">
      <c r="E91" s="34">
        <v>89</v>
      </c>
      <c r="F91" s="42">
        <f t="shared" si="5"/>
        <v>0.1424</v>
      </c>
      <c r="G91" s="42">
        <f t="shared" si="3"/>
        <v>0.11748000000000001</v>
      </c>
      <c r="H91" s="42">
        <f t="shared" si="4"/>
        <v>8.2500000000117488</v>
      </c>
    </row>
    <row r="92" spans="5:8" x14ac:dyDescent="0.3">
      <c r="E92" s="34">
        <v>90</v>
      </c>
      <c r="F92" s="42">
        <f t="shared" si="5"/>
        <v>0.14400000000000002</v>
      </c>
      <c r="G92" s="42">
        <f t="shared" si="3"/>
        <v>0.11880000000000002</v>
      </c>
      <c r="H92" s="42">
        <f t="shared" si="4"/>
        <v>8.2500000000118803</v>
      </c>
    </row>
    <row r="93" spans="5:8" x14ac:dyDescent="0.3">
      <c r="E93" s="34">
        <v>91</v>
      </c>
      <c r="F93" s="42">
        <f t="shared" si="5"/>
        <v>0.14560000000000001</v>
      </c>
      <c r="G93" s="42">
        <f t="shared" si="3"/>
        <v>0.12012000000000002</v>
      </c>
      <c r="H93" s="42">
        <f t="shared" si="4"/>
        <v>8.2500000000120117</v>
      </c>
    </row>
    <row r="94" spans="5:8" x14ac:dyDescent="0.3">
      <c r="E94" s="34">
        <v>92</v>
      </c>
      <c r="F94" s="42">
        <f t="shared" si="5"/>
        <v>0.1472</v>
      </c>
      <c r="G94" s="42">
        <f t="shared" si="3"/>
        <v>0.12144000000000001</v>
      </c>
      <c r="H94" s="42">
        <f t="shared" si="4"/>
        <v>8.2500000000121432</v>
      </c>
    </row>
    <row r="95" spans="5:8" x14ac:dyDescent="0.3">
      <c r="E95" s="34">
        <v>93</v>
      </c>
      <c r="F95" s="42">
        <f t="shared" si="5"/>
        <v>0.14880000000000002</v>
      </c>
      <c r="G95" s="42">
        <f t="shared" si="3"/>
        <v>0.12276000000000001</v>
      </c>
      <c r="H95" s="42">
        <f t="shared" si="4"/>
        <v>8.2500000000122764</v>
      </c>
    </row>
    <row r="96" spans="5:8" x14ac:dyDescent="0.3">
      <c r="E96" s="34">
        <v>94</v>
      </c>
      <c r="F96" s="42">
        <f t="shared" si="5"/>
        <v>0.15040000000000001</v>
      </c>
      <c r="G96" s="42">
        <f t="shared" si="3"/>
        <v>0.12408000000000002</v>
      </c>
      <c r="H96" s="42">
        <f t="shared" si="4"/>
        <v>8.2500000000124079</v>
      </c>
    </row>
    <row r="97" spans="5:8" x14ac:dyDescent="0.3">
      <c r="E97" s="34">
        <v>95</v>
      </c>
      <c r="F97" s="42">
        <f t="shared" si="5"/>
        <v>0.152</v>
      </c>
      <c r="G97" s="42">
        <f t="shared" si="3"/>
        <v>0.12540000000000001</v>
      </c>
      <c r="H97" s="42">
        <f t="shared" si="4"/>
        <v>8.2500000000125393</v>
      </c>
    </row>
    <row r="98" spans="5:8" x14ac:dyDescent="0.3">
      <c r="E98" s="34">
        <v>96</v>
      </c>
      <c r="F98" s="42">
        <f t="shared" si="5"/>
        <v>0.15360000000000001</v>
      </c>
      <c r="G98" s="42">
        <f t="shared" si="3"/>
        <v>0.12672000000000003</v>
      </c>
      <c r="H98" s="42">
        <f t="shared" si="4"/>
        <v>8.2500000000126725</v>
      </c>
    </row>
    <row r="99" spans="5:8" x14ac:dyDescent="0.3">
      <c r="E99" s="34">
        <v>97</v>
      </c>
      <c r="F99" s="42">
        <f t="shared" si="5"/>
        <v>0.1552</v>
      </c>
      <c r="G99" s="42">
        <f t="shared" si="3"/>
        <v>0.12804000000000001</v>
      </c>
      <c r="H99" s="42">
        <f t="shared" si="4"/>
        <v>8.250000000012804</v>
      </c>
    </row>
    <row r="100" spans="5:8" x14ac:dyDescent="0.3">
      <c r="E100" s="34">
        <v>98</v>
      </c>
      <c r="F100" s="42">
        <f t="shared" si="5"/>
        <v>0.15679999999999999</v>
      </c>
      <c r="G100" s="42">
        <f t="shared" si="3"/>
        <v>0.12935999999999998</v>
      </c>
      <c r="H100" s="42">
        <f t="shared" si="4"/>
        <v>8.2500000000129354</v>
      </c>
    </row>
    <row r="101" spans="5:8" x14ac:dyDescent="0.3">
      <c r="E101" s="34">
        <v>99</v>
      </c>
      <c r="F101" s="42">
        <f t="shared" si="5"/>
        <v>0.15840000000000001</v>
      </c>
      <c r="G101" s="42">
        <f t="shared" si="3"/>
        <v>0.13068000000000002</v>
      </c>
      <c r="H101" s="42">
        <f t="shared" si="4"/>
        <v>8.2500000000130687</v>
      </c>
    </row>
    <row r="102" spans="5:8" x14ac:dyDescent="0.3">
      <c r="E102" s="34">
        <v>100</v>
      </c>
      <c r="F102" s="42">
        <f t="shared" si="5"/>
        <v>0.16</v>
      </c>
      <c r="G102" s="42">
        <f t="shared" si="3"/>
        <v>0.13200000000000001</v>
      </c>
      <c r="H102" s="42">
        <f t="shared" si="4"/>
        <v>8.2500000000132001</v>
      </c>
    </row>
    <row r="103" spans="5:8" x14ac:dyDescent="0.3">
      <c r="E103" s="34">
        <v>101</v>
      </c>
      <c r="F103" s="42">
        <f t="shared" si="5"/>
        <v>0.16160000000000002</v>
      </c>
      <c r="G103" s="42">
        <f t="shared" si="3"/>
        <v>0.13331999999999999</v>
      </c>
      <c r="H103" s="42">
        <f t="shared" si="4"/>
        <v>8.2500000000133316</v>
      </c>
    </row>
    <row r="104" spans="5:8" x14ac:dyDescent="0.3">
      <c r="E104" s="34">
        <v>102</v>
      </c>
      <c r="F104" s="42">
        <f t="shared" si="5"/>
        <v>0.16320000000000001</v>
      </c>
      <c r="G104" s="42">
        <f t="shared" si="3"/>
        <v>0.13463999999999998</v>
      </c>
      <c r="H104" s="42">
        <f t="shared" si="4"/>
        <v>8.2500000000134648</v>
      </c>
    </row>
    <row r="105" spans="5:8" x14ac:dyDescent="0.3">
      <c r="E105" s="34">
        <v>103</v>
      </c>
      <c r="F105" s="42">
        <f t="shared" si="5"/>
        <v>0.1648</v>
      </c>
      <c r="G105" s="42">
        <f t="shared" si="3"/>
        <v>0.13596</v>
      </c>
      <c r="H105" s="42">
        <f t="shared" si="4"/>
        <v>8.2500000000135962</v>
      </c>
    </row>
    <row r="106" spans="5:8" x14ac:dyDescent="0.3">
      <c r="E106" s="34">
        <v>104</v>
      </c>
      <c r="F106" s="42">
        <f t="shared" si="5"/>
        <v>0.16640000000000002</v>
      </c>
      <c r="G106" s="42">
        <f t="shared" si="3"/>
        <v>0.13728000000000001</v>
      </c>
      <c r="H106" s="42">
        <f t="shared" si="4"/>
        <v>8.2500000000137277</v>
      </c>
    </row>
    <row r="107" spans="5:8" x14ac:dyDescent="0.3">
      <c r="E107" s="34">
        <v>105</v>
      </c>
      <c r="F107" s="42">
        <f t="shared" si="5"/>
        <v>0.16800000000000001</v>
      </c>
      <c r="G107" s="42">
        <f t="shared" si="3"/>
        <v>0.1386</v>
      </c>
      <c r="H107" s="42">
        <f t="shared" si="4"/>
        <v>8.2500000000138591</v>
      </c>
    </row>
    <row r="108" spans="5:8" x14ac:dyDescent="0.3">
      <c r="E108" s="34">
        <v>106</v>
      </c>
      <c r="F108" s="42">
        <f t="shared" si="5"/>
        <v>0.1696</v>
      </c>
      <c r="G108" s="42">
        <f t="shared" si="3"/>
        <v>0.13991999999999999</v>
      </c>
      <c r="H108" s="42">
        <f t="shared" si="4"/>
        <v>8.2500000000139924</v>
      </c>
    </row>
    <row r="109" spans="5:8" x14ac:dyDescent="0.3">
      <c r="E109" s="34">
        <v>107</v>
      </c>
      <c r="F109" s="42">
        <f t="shared" si="5"/>
        <v>0.17120000000000002</v>
      </c>
      <c r="G109" s="42">
        <f t="shared" si="3"/>
        <v>0.14124</v>
      </c>
      <c r="H109" s="42">
        <f t="shared" si="4"/>
        <v>8.2500000000141238</v>
      </c>
    </row>
    <row r="110" spans="5:8" x14ac:dyDescent="0.3">
      <c r="E110" s="34">
        <v>108</v>
      </c>
      <c r="F110" s="42">
        <f t="shared" si="5"/>
        <v>0.17280000000000001</v>
      </c>
      <c r="G110" s="42">
        <f t="shared" si="3"/>
        <v>0.14255999999999999</v>
      </c>
      <c r="H110" s="42">
        <f t="shared" si="4"/>
        <v>8.2500000000142553</v>
      </c>
    </row>
    <row r="111" spans="5:8" x14ac:dyDescent="0.3">
      <c r="E111" s="34">
        <v>109</v>
      </c>
      <c r="F111" s="42">
        <f t="shared" si="5"/>
        <v>0.1744</v>
      </c>
      <c r="G111" s="42">
        <f t="shared" si="3"/>
        <v>0.14388000000000001</v>
      </c>
      <c r="H111" s="42">
        <f t="shared" si="4"/>
        <v>8.2500000000143885</v>
      </c>
    </row>
    <row r="112" spans="5:8" x14ac:dyDescent="0.3">
      <c r="E112" s="34">
        <v>110</v>
      </c>
      <c r="F112" s="42">
        <f t="shared" si="5"/>
        <v>0.17600000000000002</v>
      </c>
      <c r="G112" s="42">
        <f t="shared" si="3"/>
        <v>0.14520000000000002</v>
      </c>
      <c r="H112" s="42">
        <f t="shared" si="4"/>
        <v>8.2500000000145199</v>
      </c>
    </row>
    <row r="113" spans="5:8" x14ac:dyDescent="0.3">
      <c r="E113" s="34">
        <v>111</v>
      </c>
      <c r="F113" s="42">
        <f t="shared" si="5"/>
        <v>0.17760000000000001</v>
      </c>
      <c r="G113" s="42">
        <f t="shared" si="3"/>
        <v>0.14652000000000001</v>
      </c>
      <c r="H113" s="42">
        <f t="shared" si="4"/>
        <v>8.2500000000146514</v>
      </c>
    </row>
    <row r="114" spans="5:8" x14ac:dyDescent="0.3">
      <c r="E114" s="34">
        <v>112</v>
      </c>
      <c r="F114" s="42">
        <f t="shared" si="5"/>
        <v>0.1792</v>
      </c>
      <c r="G114" s="42">
        <f t="shared" si="3"/>
        <v>0.14784</v>
      </c>
      <c r="H114" s="42">
        <f t="shared" si="4"/>
        <v>8.2500000000147846</v>
      </c>
    </row>
    <row r="115" spans="5:8" x14ac:dyDescent="0.3">
      <c r="E115" s="34">
        <v>113</v>
      </c>
      <c r="F115" s="42">
        <f t="shared" si="5"/>
        <v>0.18080000000000002</v>
      </c>
      <c r="G115" s="42">
        <f t="shared" si="3"/>
        <v>0.14916000000000001</v>
      </c>
      <c r="H115" s="42">
        <f t="shared" si="4"/>
        <v>8.2500000000149161</v>
      </c>
    </row>
    <row r="116" spans="5:8" x14ac:dyDescent="0.3">
      <c r="E116" s="34">
        <v>114</v>
      </c>
      <c r="F116" s="42">
        <f t="shared" si="5"/>
        <v>0.18240000000000001</v>
      </c>
      <c r="G116" s="42">
        <f t="shared" si="3"/>
        <v>0.15048</v>
      </c>
      <c r="H116" s="42">
        <f t="shared" si="4"/>
        <v>8.2500000000150475</v>
      </c>
    </row>
    <row r="117" spans="5:8" x14ac:dyDescent="0.3">
      <c r="E117" s="34">
        <v>115</v>
      </c>
      <c r="F117" s="42">
        <f t="shared" si="5"/>
        <v>0.184</v>
      </c>
      <c r="G117" s="42">
        <f t="shared" si="3"/>
        <v>0.15179999999999999</v>
      </c>
      <c r="H117" s="42">
        <f t="shared" si="4"/>
        <v>8.2500000000151807</v>
      </c>
    </row>
    <row r="118" spans="5:8" x14ac:dyDescent="0.3">
      <c r="E118" s="34">
        <v>116</v>
      </c>
      <c r="F118" s="42">
        <f t="shared" si="5"/>
        <v>0.18560000000000001</v>
      </c>
      <c r="G118" s="42">
        <f t="shared" si="3"/>
        <v>0.15312000000000001</v>
      </c>
      <c r="H118" s="42">
        <f t="shared" si="4"/>
        <v>8.2500000000153122</v>
      </c>
    </row>
    <row r="119" spans="5:8" x14ac:dyDescent="0.3">
      <c r="E119" s="34">
        <v>117</v>
      </c>
      <c r="F119" s="42">
        <f t="shared" si="5"/>
        <v>0.18720000000000001</v>
      </c>
      <c r="G119" s="42">
        <f t="shared" si="3"/>
        <v>0.15443999999999999</v>
      </c>
      <c r="H119" s="42">
        <f t="shared" si="4"/>
        <v>8.2500000000154436</v>
      </c>
    </row>
    <row r="120" spans="5:8" x14ac:dyDescent="0.3">
      <c r="E120" s="34">
        <v>118</v>
      </c>
      <c r="F120" s="42">
        <f t="shared" si="5"/>
        <v>0.1888</v>
      </c>
      <c r="G120" s="42">
        <f t="shared" si="3"/>
        <v>0.15575999999999998</v>
      </c>
      <c r="H120" s="42">
        <f t="shared" si="4"/>
        <v>8.2500000000155769</v>
      </c>
    </row>
    <row r="121" spans="5:8" x14ac:dyDescent="0.3">
      <c r="E121" s="34">
        <v>119</v>
      </c>
      <c r="F121" s="42">
        <f t="shared" si="5"/>
        <v>0.19040000000000001</v>
      </c>
      <c r="G121" s="42">
        <f t="shared" si="3"/>
        <v>0.15708000000000003</v>
      </c>
      <c r="H121" s="42">
        <f t="shared" si="4"/>
        <v>8.2500000000157083</v>
      </c>
    </row>
    <row r="122" spans="5:8" x14ac:dyDescent="0.3">
      <c r="E122" s="34">
        <v>120</v>
      </c>
      <c r="F122" s="42">
        <f t="shared" si="5"/>
        <v>0.192</v>
      </c>
      <c r="G122" s="42">
        <f t="shared" si="3"/>
        <v>0.15840000000000001</v>
      </c>
      <c r="H122" s="42">
        <f t="shared" si="4"/>
        <v>8.2500000000158398</v>
      </c>
    </row>
    <row r="123" spans="5:8" x14ac:dyDescent="0.3">
      <c r="E123" s="34">
        <v>121</v>
      </c>
      <c r="F123" s="42">
        <f t="shared" si="5"/>
        <v>0.19360000000000002</v>
      </c>
      <c r="G123" s="42">
        <f t="shared" si="3"/>
        <v>0.15972000000000003</v>
      </c>
      <c r="H123" s="42">
        <f t="shared" si="4"/>
        <v>8.2500000000159712</v>
      </c>
    </row>
    <row r="124" spans="5:8" x14ac:dyDescent="0.3">
      <c r="E124" s="34">
        <v>122</v>
      </c>
      <c r="F124" s="42">
        <f t="shared" si="5"/>
        <v>0.19520000000000001</v>
      </c>
      <c r="G124" s="42">
        <f t="shared" si="3"/>
        <v>0.16104000000000002</v>
      </c>
      <c r="H124" s="42">
        <f t="shared" si="4"/>
        <v>8.2500000000161045</v>
      </c>
    </row>
    <row r="125" spans="5:8" x14ac:dyDescent="0.3">
      <c r="E125" s="34">
        <v>123</v>
      </c>
      <c r="F125" s="42">
        <f t="shared" si="5"/>
        <v>0.1968</v>
      </c>
      <c r="G125" s="42">
        <f t="shared" si="3"/>
        <v>0.16236</v>
      </c>
      <c r="H125" s="42">
        <f t="shared" si="4"/>
        <v>8.2500000000162359</v>
      </c>
    </row>
    <row r="126" spans="5:8" x14ac:dyDescent="0.3">
      <c r="E126" s="34">
        <v>124</v>
      </c>
      <c r="F126" s="42">
        <f t="shared" si="5"/>
        <v>0.19840000000000002</v>
      </c>
      <c r="G126" s="42">
        <f t="shared" si="3"/>
        <v>0.16368000000000002</v>
      </c>
      <c r="H126" s="42">
        <f t="shared" si="4"/>
        <v>8.2500000000163674</v>
      </c>
    </row>
    <row r="127" spans="5:8" x14ac:dyDescent="0.3">
      <c r="E127" s="34">
        <v>125</v>
      </c>
      <c r="F127" s="42">
        <f t="shared" si="5"/>
        <v>0.2</v>
      </c>
      <c r="G127" s="42">
        <f t="shared" si="3"/>
        <v>0.16500000000000001</v>
      </c>
      <c r="H127" s="42">
        <f t="shared" si="4"/>
        <v>8.2500000000165006</v>
      </c>
    </row>
    <row r="128" spans="5:8" x14ac:dyDescent="0.3">
      <c r="E128" s="34">
        <v>126</v>
      </c>
      <c r="F128" s="42">
        <f t="shared" si="5"/>
        <v>0.2016</v>
      </c>
      <c r="G128" s="42">
        <f t="shared" si="3"/>
        <v>0.16632</v>
      </c>
      <c r="H128" s="42">
        <f t="shared" si="4"/>
        <v>8.250000000016632</v>
      </c>
    </row>
    <row r="129" spans="5:8" x14ac:dyDescent="0.3">
      <c r="E129" s="34">
        <v>127</v>
      </c>
      <c r="F129" s="42">
        <f t="shared" si="5"/>
        <v>0.20320000000000002</v>
      </c>
      <c r="G129" s="42">
        <f t="shared" si="3"/>
        <v>0.16764000000000001</v>
      </c>
      <c r="H129" s="42">
        <f t="shared" si="4"/>
        <v>8.2500000000167635</v>
      </c>
    </row>
    <row r="130" spans="5:8" x14ac:dyDescent="0.3">
      <c r="E130" s="34">
        <v>128</v>
      </c>
      <c r="F130" s="42">
        <f t="shared" si="5"/>
        <v>0.20480000000000001</v>
      </c>
      <c r="G130" s="42">
        <f t="shared" ref="G130:G193" si="6">$C$12*F130*10^-3/($C$3*10^-6)</f>
        <v>0.16896</v>
      </c>
      <c r="H130" s="42">
        <f t="shared" si="4"/>
        <v>8.2500000000168967</v>
      </c>
    </row>
    <row r="131" spans="5:8" x14ac:dyDescent="0.3">
      <c r="E131" s="34">
        <v>129</v>
      </c>
      <c r="F131" s="42">
        <f t="shared" si="5"/>
        <v>0.2064</v>
      </c>
      <c r="G131" s="42">
        <f t="shared" si="6"/>
        <v>0.17028000000000001</v>
      </c>
      <c r="H131" s="42">
        <f t="shared" ref="H131:H194" si="7">($C$12+IF(G131&gt;=$C$7,$C$6,0)+(IF(G131&gt;=$C$5,G131,0)/$C$4)+IF(G131&gt;$C$9,($C$8/G131),0))</f>
        <v>8.2500000000170282</v>
      </c>
    </row>
    <row r="132" spans="5:8" x14ac:dyDescent="0.3">
      <c r="E132" s="34">
        <v>130</v>
      </c>
      <c r="F132" s="42">
        <f t="shared" ref="F132:F195" si="8">($C$10/10000)*(E132)</f>
        <v>0.20800000000000002</v>
      </c>
      <c r="G132" s="42">
        <f t="shared" si="6"/>
        <v>0.17160000000000003</v>
      </c>
      <c r="H132" s="42">
        <f t="shared" si="7"/>
        <v>8.2500000000171596</v>
      </c>
    </row>
    <row r="133" spans="5:8" x14ac:dyDescent="0.3">
      <c r="E133" s="34">
        <v>131</v>
      </c>
      <c r="F133" s="42">
        <f t="shared" si="8"/>
        <v>0.20960000000000001</v>
      </c>
      <c r="G133" s="42">
        <f t="shared" si="6"/>
        <v>0.17292000000000002</v>
      </c>
      <c r="H133" s="42">
        <f t="shared" si="7"/>
        <v>8.2500000000172928</v>
      </c>
    </row>
    <row r="134" spans="5:8" x14ac:dyDescent="0.3">
      <c r="E134" s="34">
        <v>132</v>
      </c>
      <c r="F134" s="42">
        <f t="shared" si="8"/>
        <v>0.2112</v>
      </c>
      <c r="G134" s="42">
        <f t="shared" si="6"/>
        <v>0.17424000000000001</v>
      </c>
      <c r="H134" s="42">
        <f t="shared" si="7"/>
        <v>8.2500000000174243</v>
      </c>
    </row>
    <row r="135" spans="5:8" x14ac:dyDescent="0.3">
      <c r="E135" s="34">
        <v>133</v>
      </c>
      <c r="F135" s="42">
        <f t="shared" si="8"/>
        <v>0.21280000000000002</v>
      </c>
      <c r="G135" s="42">
        <f t="shared" si="6"/>
        <v>0.17556000000000002</v>
      </c>
      <c r="H135" s="42">
        <f t="shared" si="7"/>
        <v>8.2500000000175557</v>
      </c>
    </row>
    <row r="136" spans="5:8" x14ac:dyDescent="0.3">
      <c r="E136" s="34">
        <v>134</v>
      </c>
      <c r="F136" s="42">
        <f t="shared" si="8"/>
        <v>0.21440000000000001</v>
      </c>
      <c r="G136" s="42">
        <f t="shared" si="6"/>
        <v>0.17688000000000004</v>
      </c>
      <c r="H136" s="42">
        <f t="shared" si="7"/>
        <v>8.2500000000176872</v>
      </c>
    </row>
    <row r="137" spans="5:8" x14ac:dyDescent="0.3">
      <c r="E137" s="34">
        <v>135</v>
      </c>
      <c r="F137" s="42">
        <f t="shared" si="8"/>
        <v>0.216</v>
      </c>
      <c r="G137" s="42">
        <f t="shared" si="6"/>
        <v>0.17820000000000003</v>
      </c>
      <c r="H137" s="42">
        <f t="shared" si="7"/>
        <v>8.2500000000178204</v>
      </c>
    </row>
    <row r="138" spans="5:8" x14ac:dyDescent="0.3">
      <c r="E138" s="34">
        <v>136</v>
      </c>
      <c r="F138" s="42">
        <f t="shared" si="8"/>
        <v>0.21760000000000002</v>
      </c>
      <c r="G138" s="42">
        <f t="shared" si="6"/>
        <v>0.17952000000000001</v>
      </c>
      <c r="H138" s="42">
        <f t="shared" si="7"/>
        <v>8.2500000000179519</v>
      </c>
    </row>
    <row r="139" spans="5:8" x14ac:dyDescent="0.3">
      <c r="E139" s="34">
        <v>137</v>
      </c>
      <c r="F139" s="42">
        <f t="shared" si="8"/>
        <v>0.21920000000000001</v>
      </c>
      <c r="G139" s="42">
        <f t="shared" si="6"/>
        <v>0.18084</v>
      </c>
      <c r="H139" s="42">
        <f t="shared" si="7"/>
        <v>8.2500000000180833</v>
      </c>
    </row>
    <row r="140" spans="5:8" x14ac:dyDescent="0.3">
      <c r="E140" s="34">
        <v>138</v>
      </c>
      <c r="F140" s="42">
        <f t="shared" si="8"/>
        <v>0.22080000000000002</v>
      </c>
      <c r="G140" s="42">
        <f t="shared" si="6"/>
        <v>0.18215999999999999</v>
      </c>
      <c r="H140" s="42">
        <f t="shared" si="7"/>
        <v>8.2500000000182165</v>
      </c>
    </row>
    <row r="141" spans="5:8" x14ac:dyDescent="0.3">
      <c r="E141" s="34">
        <v>139</v>
      </c>
      <c r="F141" s="42">
        <f t="shared" si="8"/>
        <v>0.22240000000000001</v>
      </c>
      <c r="G141" s="42">
        <f t="shared" si="6"/>
        <v>0.18348</v>
      </c>
      <c r="H141" s="42">
        <f t="shared" si="7"/>
        <v>8.250000000018348</v>
      </c>
    </row>
    <row r="142" spans="5:8" x14ac:dyDescent="0.3">
      <c r="E142" s="34">
        <v>140</v>
      </c>
      <c r="F142" s="42">
        <f t="shared" si="8"/>
        <v>0.224</v>
      </c>
      <c r="G142" s="42">
        <f t="shared" si="6"/>
        <v>0.18479999999999999</v>
      </c>
      <c r="H142" s="42">
        <f t="shared" si="7"/>
        <v>8.2500000000184794</v>
      </c>
    </row>
    <row r="143" spans="5:8" x14ac:dyDescent="0.3">
      <c r="E143" s="34">
        <v>141</v>
      </c>
      <c r="F143" s="42">
        <f t="shared" si="8"/>
        <v>0.22560000000000002</v>
      </c>
      <c r="G143" s="42">
        <f t="shared" si="6"/>
        <v>0.18612000000000001</v>
      </c>
      <c r="H143" s="42">
        <f t="shared" si="7"/>
        <v>8.2500000000186127</v>
      </c>
    </row>
    <row r="144" spans="5:8" x14ac:dyDescent="0.3">
      <c r="E144" s="34">
        <v>142</v>
      </c>
      <c r="F144" s="42">
        <f t="shared" si="8"/>
        <v>0.22720000000000001</v>
      </c>
      <c r="G144" s="42">
        <f t="shared" si="6"/>
        <v>0.18744</v>
      </c>
      <c r="H144" s="42">
        <f t="shared" si="7"/>
        <v>8.2500000000187441</v>
      </c>
    </row>
    <row r="145" spans="5:8" x14ac:dyDescent="0.3">
      <c r="E145" s="34">
        <v>143</v>
      </c>
      <c r="F145" s="42">
        <f t="shared" si="8"/>
        <v>0.2288</v>
      </c>
      <c r="G145" s="42">
        <f t="shared" si="6"/>
        <v>0.18875999999999998</v>
      </c>
      <c r="H145" s="42">
        <f t="shared" si="7"/>
        <v>8.2500000000188756</v>
      </c>
    </row>
    <row r="146" spans="5:8" x14ac:dyDescent="0.3">
      <c r="E146" s="34">
        <v>144</v>
      </c>
      <c r="F146" s="42">
        <f t="shared" si="8"/>
        <v>0.23040000000000002</v>
      </c>
      <c r="G146" s="42">
        <f t="shared" si="6"/>
        <v>0.19008000000000003</v>
      </c>
      <c r="H146" s="42">
        <f t="shared" si="7"/>
        <v>8.2500000000190088</v>
      </c>
    </row>
    <row r="147" spans="5:8" x14ac:dyDescent="0.3">
      <c r="E147" s="34">
        <v>145</v>
      </c>
      <c r="F147" s="42">
        <f t="shared" si="8"/>
        <v>0.23200000000000001</v>
      </c>
      <c r="G147" s="42">
        <f t="shared" si="6"/>
        <v>0.19140000000000001</v>
      </c>
      <c r="H147" s="42">
        <f t="shared" si="7"/>
        <v>8.2500000000191402</v>
      </c>
    </row>
    <row r="148" spans="5:8" x14ac:dyDescent="0.3">
      <c r="E148" s="34">
        <v>146</v>
      </c>
      <c r="F148" s="42">
        <f t="shared" si="8"/>
        <v>0.2336</v>
      </c>
      <c r="G148" s="42">
        <f t="shared" si="6"/>
        <v>0.19272</v>
      </c>
      <c r="H148" s="42">
        <f t="shared" si="7"/>
        <v>8.2500000000192717</v>
      </c>
    </row>
    <row r="149" spans="5:8" x14ac:dyDescent="0.3">
      <c r="E149" s="34">
        <v>147</v>
      </c>
      <c r="F149" s="42">
        <f t="shared" si="8"/>
        <v>0.23520000000000002</v>
      </c>
      <c r="G149" s="42">
        <f t="shared" si="6"/>
        <v>0.19404000000000002</v>
      </c>
      <c r="H149" s="42">
        <f t="shared" si="7"/>
        <v>8.2500000000194031</v>
      </c>
    </row>
    <row r="150" spans="5:8" x14ac:dyDescent="0.3">
      <c r="E150" s="34">
        <v>148</v>
      </c>
      <c r="F150" s="42">
        <f t="shared" si="8"/>
        <v>0.23680000000000001</v>
      </c>
      <c r="G150" s="42">
        <f t="shared" si="6"/>
        <v>0.19536000000000001</v>
      </c>
      <c r="H150" s="42">
        <f t="shared" si="7"/>
        <v>8.2500000000195364</v>
      </c>
    </row>
    <row r="151" spans="5:8" x14ac:dyDescent="0.3">
      <c r="E151" s="34">
        <v>149</v>
      </c>
      <c r="F151" s="42">
        <f t="shared" si="8"/>
        <v>0.2384</v>
      </c>
      <c r="G151" s="42">
        <f t="shared" si="6"/>
        <v>0.19668000000000002</v>
      </c>
      <c r="H151" s="42">
        <f t="shared" si="7"/>
        <v>8.2500000000196678</v>
      </c>
    </row>
    <row r="152" spans="5:8" x14ac:dyDescent="0.3">
      <c r="E152" s="34">
        <v>150</v>
      </c>
      <c r="F152" s="42">
        <f t="shared" si="8"/>
        <v>0.24000000000000002</v>
      </c>
      <c r="G152" s="42">
        <f t="shared" si="6"/>
        <v>0.19800000000000004</v>
      </c>
      <c r="H152" s="42">
        <f t="shared" si="7"/>
        <v>8.2500000000197993</v>
      </c>
    </row>
    <row r="153" spans="5:8" x14ac:dyDescent="0.3">
      <c r="E153" s="34">
        <v>151</v>
      </c>
      <c r="F153" s="42">
        <f t="shared" si="8"/>
        <v>0.24160000000000001</v>
      </c>
      <c r="G153" s="42">
        <f t="shared" si="6"/>
        <v>0.19932</v>
      </c>
      <c r="H153" s="42">
        <f t="shared" si="7"/>
        <v>8.2500000000199325</v>
      </c>
    </row>
    <row r="154" spans="5:8" x14ac:dyDescent="0.3">
      <c r="E154" s="34">
        <v>152</v>
      </c>
      <c r="F154" s="42">
        <f t="shared" si="8"/>
        <v>0.2432</v>
      </c>
      <c r="G154" s="42">
        <f t="shared" si="6"/>
        <v>0.20064000000000001</v>
      </c>
      <c r="H154" s="42">
        <f t="shared" si="7"/>
        <v>8.250000000020064</v>
      </c>
    </row>
    <row r="155" spans="5:8" x14ac:dyDescent="0.3">
      <c r="E155" s="34">
        <v>153</v>
      </c>
      <c r="F155" s="42">
        <f t="shared" si="8"/>
        <v>0.24480000000000002</v>
      </c>
      <c r="G155" s="42">
        <f t="shared" si="6"/>
        <v>0.20196000000000003</v>
      </c>
      <c r="H155" s="42">
        <f t="shared" si="7"/>
        <v>8.2500000000201954</v>
      </c>
    </row>
    <row r="156" spans="5:8" x14ac:dyDescent="0.3">
      <c r="E156" s="34">
        <v>154</v>
      </c>
      <c r="F156" s="42">
        <f t="shared" si="8"/>
        <v>0.24640000000000001</v>
      </c>
      <c r="G156" s="42">
        <f t="shared" si="6"/>
        <v>0.20327999999999999</v>
      </c>
      <c r="H156" s="42">
        <f t="shared" si="7"/>
        <v>8.2500000000203286</v>
      </c>
    </row>
    <row r="157" spans="5:8" x14ac:dyDescent="0.3">
      <c r="E157" s="34">
        <v>155</v>
      </c>
      <c r="F157" s="42">
        <f t="shared" si="8"/>
        <v>0.248</v>
      </c>
      <c r="G157" s="42">
        <f t="shared" si="6"/>
        <v>0.2046</v>
      </c>
      <c r="H157" s="42">
        <f t="shared" si="7"/>
        <v>8.2500000000204601</v>
      </c>
    </row>
    <row r="158" spans="5:8" x14ac:dyDescent="0.3">
      <c r="E158" s="34">
        <v>156</v>
      </c>
      <c r="F158" s="42">
        <f t="shared" si="8"/>
        <v>0.24960000000000002</v>
      </c>
      <c r="G158" s="42">
        <f t="shared" si="6"/>
        <v>0.20592000000000002</v>
      </c>
      <c r="H158" s="42">
        <f t="shared" si="7"/>
        <v>8.2500000000205915</v>
      </c>
    </row>
    <row r="159" spans="5:8" x14ac:dyDescent="0.3">
      <c r="E159" s="34">
        <v>157</v>
      </c>
      <c r="F159" s="42">
        <f t="shared" si="8"/>
        <v>0.25120000000000003</v>
      </c>
      <c r="G159" s="42">
        <f t="shared" si="6"/>
        <v>0.20724000000000006</v>
      </c>
      <c r="H159" s="42">
        <f t="shared" si="7"/>
        <v>8.2500000000207248</v>
      </c>
    </row>
    <row r="160" spans="5:8" x14ac:dyDescent="0.3">
      <c r="E160" s="34">
        <v>158</v>
      </c>
      <c r="F160" s="42">
        <f t="shared" si="8"/>
        <v>0.25280000000000002</v>
      </c>
      <c r="G160" s="42">
        <f t="shared" si="6"/>
        <v>0.20856000000000002</v>
      </c>
      <c r="H160" s="42">
        <f t="shared" si="7"/>
        <v>8.2500000000208562</v>
      </c>
    </row>
    <row r="161" spans="5:8" x14ac:dyDescent="0.3">
      <c r="E161" s="34">
        <v>159</v>
      </c>
      <c r="F161" s="42">
        <f t="shared" si="8"/>
        <v>0.25440000000000002</v>
      </c>
      <c r="G161" s="42">
        <f t="shared" si="6"/>
        <v>0.20988000000000001</v>
      </c>
      <c r="H161" s="42">
        <f t="shared" si="7"/>
        <v>8.2500000000209877</v>
      </c>
    </row>
    <row r="162" spans="5:8" x14ac:dyDescent="0.3">
      <c r="E162" s="34">
        <v>160</v>
      </c>
      <c r="F162" s="42">
        <f t="shared" si="8"/>
        <v>0.25600000000000001</v>
      </c>
      <c r="G162" s="42">
        <f t="shared" si="6"/>
        <v>0.2112</v>
      </c>
      <c r="H162" s="42">
        <f t="shared" si="7"/>
        <v>8.2500000000211209</v>
      </c>
    </row>
    <row r="163" spans="5:8" x14ac:dyDescent="0.3">
      <c r="E163" s="34">
        <v>161</v>
      </c>
      <c r="F163" s="42">
        <f t="shared" si="8"/>
        <v>0.2576</v>
      </c>
      <c r="G163" s="42">
        <f t="shared" si="6"/>
        <v>0.21251999999999999</v>
      </c>
      <c r="H163" s="42">
        <f t="shared" si="7"/>
        <v>8.2500000000212523</v>
      </c>
    </row>
    <row r="164" spans="5:8" x14ac:dyDescent="0.3">
      <c r="E164" s="34">
        <v>162</v>
      </c>
      <c r="F164" s="42">
        <f t="shared" si="8"/>
        <v>0.25919999999999999</v>
      </c>
      <c r="G164" s="42">
        <f t="shared" si="6"/>
        <v>0.21384</v>
      </c>
      <c r="H164" s="42">
        <f t="shared" si="7"/>
        <v>8.2500000000213838</v>
      </c>
    </row>
    <row r="165" spans="5:8" x14ac:dyDescent="0.3">
      <c r="E165" s="34">
        <v>163</v>
      </c>
      <c r="F165" s="42">
        <f t="shared" si="8"/>
        <v>0.26080000000000003</v>
      </c>
      <c r="G165" s="42">
        <f t="shared" si="6"/>
        <v>0.21515999999999999</v>
      </c>
      <c r="H165" s="42">
        <f t="shared" si="7"/>
        <v>8.2500000000215152</v>
      </c>
    </row>
    <row r="166" spans="5:8" x14ac:dyDescent="0.3">
      <c r="E166" s="34">
        <v>164</v>
      </c>
      <c r="F166" s="42">
        <f t="shared" si="8"/>
        <v>0.26240000000000002</v>
      </c>
      <c r="G166" s="42">
        <f t="shared" si="6"/>
        <v>0.21648000000000001</v>
      </c>
      <c r="H166" s="42">
        <f t="shared" si="7"/>
        <v>8.2500000000216485</v>
      </c>
    </row>
    <row r="167" spans="5:8" x14ac:dyDescent="0.3">
      <c r="E167" s="34">
        <v>165</v>
      </c>
      <c r="F167" s="42">
        <f t="shared" si="8"/>
        <v>0.26400000000000001</v>
      </c>
      <c r="G167" s="42">
        <f t="shared" si="6"/>
        <v>0.21779999999999997</v>
      </c>
      <c r="H167" s="42">
        <f t="shared" si="7"/>
        <v>8.2500000000217799</v>
      </c>
    </row>
    <row r="168" spans="5:8" x14ac:dyDescent="0.3">
      <c r="E168" s="34">
        <v>166</v>
      </c>
      <c r="F168" s="42">
        <f t="shared" si="8"/>
        <v>0.2656</v>
      </c>
      <c r="G168" s="42">
        <f t="shared" si="6"/>
        <v>0.21911999999999998</v>
      </c>
      <c r="H168" s="42">
        <f t="shared" si="7"/>
        <v>8.2500000000219114</v>
      </c>
    </row>
    <row r="169" spans="5:8" x14ac:dyDescent="0.3">
      <c r="E169" s="34">
        <v>167</v>
      </c>
      <c r="F169" s="42">
        <f t="shared" si="8"/>
        <v>0.26719999999999999</v>
      </c>
      <c r="G169" s="42">
        <f t="shared" si="6"/>
        <v>0.22044</v>
      </c>
      <c r="H169" s="42">
        <f t="shared" si="7"/>
        <v>8.2500000000220446</v>
      </c>
    </row>
    <row r="170" spans="5:8" x14ac:dyDescent="0.3">
      <c r="E170" s="34">
        <v>168</v>
      </c>
      <c r="F170" s="42">
        <f t="shared" si="8"/>
        <v>0.26880000000000004</v>
      </c>
      <c r="G170" s="42">
        <f t="shared" si="6"/>
        <v>0.22176000000000004</v>
      </c>
      <c r="H170" s="42">
        <f t="shared" si="7"/>
        <v>8.250000000022176</v>
      </c>
    </row>
    <row r="171" spans="5:8" x14ac:dyDescent="0.3">
      <c r="E171" s="34">
        <v>169</v>
      </c>
      <c r="F171" s="42">
        <f t="shared" si="8"/>
        <v>0.27040000000000003</v>
      </c>
      <c r="G171" s="42">
        <f t="shared" si="6"/>
        <v>0.22308000000000003</v>
      </c>
      <c r="H171" s="42">
        <f t="shared" si="7"/>
        <v>8.2500000000223075</v>
      </c>
    </row>
    <row r="172" spans="5:8" x14ac:dyDescent="0.3">
      <c r="E172" s="34">
        <v>170</v>
      </c>
      <c r="F172" s="42">
        <f t="shared" si="8"/>
        <v>0.27200000000000002</v>
      </c>
      <c r="G172" s="42">
        <f t="shared" si="6"/>
        <v>0.22440000000000002</v>
      </c>
      <c r="H172" s="42">
        <f t="shared" si="7"/>
        <v>8.2500000000224407</v>
      </c>
    </row>
    <row r="173" spans="5:8" x14ac:dyDescent="0.3">
      <c r="E173" s="34">
        <v>171</v>
      </c>
      <c r="F173" s="42">
        <f t="shared" si="8"/>
        <v>0.27360000000000001</v>
      </c>
      <c r="G173" s="42">
        <f t="shared" si="6"/>
        <v>0.22572</v>
      </c>
      <c r="H173" s="42">
        <f t="shared" si="7"/>
        <v>8.2500000000225722</v>
      </c>
    </row>
    <row r="174" spans="5:8" x14ac:dyDescent="0.3">
      <c r="E174" s="34">
        <v>172</v>
      </c>
      <c r="F174" s="42">
        <f t="shared" si="8"/>
        <v>0.2752</v>
      </c>
      <c r="G174" s="42">
        <f t="shared" si="6"/>
        <v>0.22704000000000002</v>
      </c>
      <c r="H174" s="42">
        <f t="shared" si="7"/>
        <v>8.2500000000227036</v>
      </c>
    </row>
    <row r="175" spans="5:8" x14ac:dyDescent="0.3">
      <c r="E175" s="34">
        <v>173</v>
      </c>
      <c r="F175" s="42">
        <f t="shared" si="8"/>
        <v>0.27679999999999999</v>
      </c>
      <c r="G175" s="42">
        <f t="shared" si="6"/>
        <v>0.22835999999999998</v>
      </c>
      <c r="H175" s="42">
        <f t="shared" si="7"/>
        <v>8.2500000000228368</v>
      </c>
    </row>
    <row r="176" spans="5:8" x14ac:dyDescent="0.3">
      <c r="E176" s="34">
        <v>174</v>
      </c>
      <c r="F176" s="42">
        <f t="shared" si="8"/>
        <v>0.27840000000000004</v>
      </c>
      <c r="G176" s="42">
        <f t="shared" si="6"/>
        <v>0.22968000000000002</v>
      </c>
      <c r="H176" s="42">
        <f t="shared" si="7"/>
        <v>8.2500000000229683</v>
      </c>
    </row>
    <row r="177" spans="5:8" x14ac:dyDescent="0.3">
      <c r="E177" s="34">
        <v>175</v>
      </c>
      <c r="F177" s="42">
        <f t="shared" si="8"/>
        <v>0.28000000000000003</v>
      </c>
      <c r="G177" s="42">
        <f t="shared" si="6"/>
        <v>0.23099999999999998</v>
      </c>
      <c r="H177" s="42">
        <f t="shared" si="7"/>
        <v>8.2500000000230997</v>
      </c>
    </row>
    <row r="178" spans="5:8" x14ac:dyDescent="0.3">
      <c r="E178" s="34">
        <v>176</v>
      </c>
      <c r="F178" s="42">
        <f t="shared" si="8"/>
        <v>0.28160000000000002</v>
      </c>
      <c r="G178" s="42">
        <f t="shared" si="6"/>
        <v>0.23232</v>
      </c>
      <c r="H178" s="42">
        <f t="shared" si="7"/>
        <v>8.2500000000232312</v>
      </c>
    </row>
    <row r="179" spans="5:8" x14ac:dyDescent="0.3">
      <c r="E179" s="34">
        <v>177</v>
      </c>
      <c r="F179" s="42">
        <f t="shared" si="8"/>
        <v>0.28320000000000001</v>
      </c>
      <c r="G179" s="42">
        <f t="shared" si="6"/>
        <v>0.23364000000000001</v>
      </c>
      <c r="H179" s="42">
        <f t="shared" si="7"/>
        <v>8.2500000000233644</v>
      </c>
    </row>
    <row r="180" spans="5:8" x14ac:dyDescent="0.3">
      <c r="E180" s="34">
        <v>178</v>
      </c>
      <c r="F180" s="42">
        <f t="shared" si="8"/>
        <v>0.2848</v>
      </c>
      <c r="G180" s="42">
        <f t="shared" si="6"/>
        <v>0.23496000000000003</v>
      </c>
      <c r="H180" s="42">
        <f t="shared" si="7"/>
        <v>8.2500000000234959</v>
      </c>
    </row>
    <row r="181" spans="5:8" x14ac:dyDescent="0.3">
      <c r="E181" s="34">
        <v>179</v>
      </c>
      <c r="F181" s="42">
        <f t="shared" si="8"/>
        <v>0.28639999999999999</v>
      </c>
      <c r="G181" s="42">
        <f t="shared" si="6"/>
        <v>0.23627999999999999</v>
      </c>
      <c r="H181" s="42">
        <f t="shared" si="7"/>
        <v>8.2500000000236273</v>
      </c>
    </row>
    <row r="182" spans="5:8" x14ac:dyDescent="0.3">
      <c r="E182" s="34">
        <v>180</v>
      </c>
      <c r="F182" s="42">
        <f t="shared" si="8"/>
        <v>0.28800000000000003</v>
      </c>
      <c r="G182" s="42">
        <f t="shared" si="6"/>
        <v>0.23760000000000003</v>
      </c>
      <c r="H182" s="42">
        <f t="shared" si="7"/>
        <v>8.2500000000237605</v>
      </c>
    </row>
    <row r="183" spans="5:8" x14ac:dyDescent="0.3">
      <c r="E183" s="34">
        <v>181</v>
      </c>
      <c r="F183" s="42">
        <f t="shared" si="8"/>
        <v>0.28960000000000002</v>
      </c>
      <c r="G183" s="42">
        <f t="shared" si="6"/>
        <v>0.23892000000000002</v>
      </c>
      <c r="H183" s="42">
        <f t="shared" si="7"/>
        <v>8.250000000023892</v>
      </c>
    </row>
    <row r="184" spans="5:8" x14ac:dyDescent="0.3">
      <c r="E184" s="34">
        <v>182</v>
      </c>
      <c r="F184" s="42">
        <f t="shared" si="8"/>
        <v>0.29120000000000001</v>
      </c>
      <c r="G184" s="42">
        <f t="shared" si="6"/>
        <v>0.24024000000000004</v>
      </c>
      <c r="H184" s="42">
        <f t="shared" si="7"/>
        <v>8.2500000000240234</v>
      </c>
    </row>
    <row r="185" spans="5:8" x14ac:dyDescent="0.3">
      <c r="E185" s="34">
        <v>183</v>
      </c>
      <c r="F185" s="42">
        <f t="shared" si="8"/>
        <v>0.2928</v>
      </c>
      <c r="G185" s="42">
        <f t="shared" si="6"/>
        <v>0.24156</v>
      </c>
      <c r="H185" s="42">
        <f t="shared" si="7"/>
        <v>8.2500000000241567</v>
      </c>
    </row>
    <row r="186" spans="5:8" x14ac:dyDescent="0.3">
      <c r="E186" s="34">
        <v>184</v>
      </c>
      <c r="F186" s="42">
        <f t="shared" si="8"/>
        <v>0.2944</v>
      </c>
      <c r="G186" s="42">
        <f t="shared" si="6"/>
        <v>0.24288000000000001</v>
      </c>
      <c r="H186" s="42">
        <f t="shared" si="7"/>
        <v>8.2500000000242881</v>
      </c>
    </row>
    <row r="187" spans="5:8" x14ac:dyDescent="0.3">
      <c r="E187" s="34">
        <v>185</v>
      </c>
      <c r="F187" s="42">
        <f t="shared" si="8"/>
        <v>0.29600000000000004</v>
      </c>
      <c r="G187" s="42">
        <f t="shared" si="6"/>
        <v>0.2442</v>
      </c>
      <c r="H187" s="42">
        <f t="shared" si="7"/>
        <v>8.2500000000244196</v>
      </c>
    </row>
    <row r="188" spans="5:8" x14ac:dyDescent="0.3">
      <c r="E188" s="34">
        <v>186</v>
      </c>
      <c r="F188" s="42">
        <f t="shared" si="8"/>
        <v>0.29760000000000003</v>
      </c>
      <c r="G188" s="42">
        <f t="shared" si="6"/>
        <v>0.24552000000000002</v>
      </c>
      <c r="H188" s="42">
        <f t="shared" si="7"/>
        <v>8.2500000000245528</v>
      </c>
    </row>
    <row r="189" spans="5:8" x14ac:dyDescent="0.3">
      <c r="E189" s="34">
        <v>187</v>
      </c>
      <c r="F189" s="42">
        <f t="shared" si="8"/>
        <v>0.29920000000000002</v>
      </c>
      <c r="G189" s="42">
        <f t="shared" si="6"/>
        <v>0.24684000000000003</v>
      </c>
      <c r="H189" s="42">
        <f t="shared" si="7"/>
        <v>8.2500000000246843</v>
      </c>
    </row>
    <row r="190" spans="5:8" x14ac:dyDescent="0.3">
      <c r="E190" s="34">
        <v>188</v>
      </c>
      <c r="F190" s="42">
        <f t="shared" si="8"/>
        <v>0.30080000000000001</v>
      </c>
      <c r="G190" s="42">
        <f t="shared" si="6"/>
        <v>0.24816000000000005</v>
      </c>
      <c r="H190" s="42">
        <f t="shared" si="7"/>
        <v>8.2500000000248157</v>
      </c>
    </row>
    <row r="191" spans="5:8" x14ac:dyDescent="0.3">
      <c r="E191" s="34">
        <v>189</v>
      </c>
      <c r="F191" s="42">
        <f t="shared" si="8"/>
        <v>0.3024</v>
      </c>
      <c r="G191" s="42">
        <f t="shared" si="6"/>
        <v>0.24948000000000001</v>
      </c>
      <c r="H191" s="42">
        <f t="shared" si="7"/>
        <v>8.2500000000249472</v>
      </c>
    </row>
    <row r="192" spans="5:8" x14ac:dyDescent="0.3">
      <c r="E192" s="34">
        <v>190</v>
      </c>
      <c r="F192" s="42">
        <f t="shared" si="8"/>
        <v>0.30399999999999999</v>
      </c>
      <c r="G192" s="42">
        <f t="shared" si="6"/>
        <v>0.25080000000000002</v>
      </c>
      <c r="H192" s="42">
        <f t="shared" si="7"/>
        <v>8.2500000000250804</v>
      </c>
    </row>
    <row r="193" spans="5:8" x14ac:dyDescent="0.3">
      <c r="E193" s="34">
        <v>191</v>
      </c>
      <c r="F193" s="42">
        <f t="shared" si="8"/>
        <v>0.30560000000000004</v>
      </c>
      <c r="G193" s="42">
        <f t="shared" si="6"/>
        <v>0.25212000000000001</v>
      </c>
      <c r="H193" s="42">
        <f t="shared" si="7"/>
        <v>8.2500000000252118</v>
      </c>
    </row>
    <row r="194" spans="5:8" x14ac:dyDescent="0.3">
      <c r="E194" s="34">
        <v>192</v>
      </c>
      <c r="F194" s="42">
        <f t="shared" si="8"/>
        <v>0.30720000000000003</v>
      </c>
      <c r="G194" s="42">
        <f t="shared" ref="G194:G257" si="9">$C$12*F194*10^-3/($C$3*10^-6)</f>
        <v>0.25344000000000005</v>
      </c>
      <c r="H194" s="42">
        <f t="shared" si="7"/>
        <v>8.2500000000253433</v>
      </c>
    </row>
    <row r="195" spans="5:8" x14ac:dyDescent="0.3">
      <c r="E195" s="34">
        <v>193</v>
      </c>
      <c r="F195" s="42">
        <f t="shared" si="8"/>
        <v>0.30880000000000002</v>
      </c>
      <c r="G195" s="42">
        <f t="shared" si="9"/>
        <v>0.25475999999999999</v>
      </c>
      <c r="H195" s="42">
        <f t="shared" ref="H195:H258" si="10">($C$12+IF(G195&gt;=$C$7,$C$6,0)+(IF(G195&gt;=$C$5,G195,0)/$C$4)+IF(G195&gt;$C$9,($C$8/G195),0))</f>
        <v>8.2500000000254765</v>
      </c>
    </row>
    <row r="196" spans="5:8" x14ac:dyDescent="0.3">
      <c r="E196" s="34">
        <v>194</v>
      </c>
      <c r="F196" s="42">
        <f t="shared" ref="F196:F259" si="11">($C$10/10000)*(E196)</f>
        <v>0.31040000000000001</v>
      </c>
      <c r="G196" s="42">
        <f t="shared" si="9"/>
        <v>0.25608000000000003</v>
      </c>
      <c r="H196" s="42">
        <f t="shared" si="10"/>
        <v>8.250000000025608</v>
      </c>
    </row>
    <row r="197" spans="5:8" x14ac:dyDescent="0.3">
      <c r="E197" s="34">
        <v>195</v>
      </c>
      <c r="F197" s="42">
        <f t="shared" si="11"/>
        <v>0.312</v>
      </c>
      <c r="G197" s="42">
        <f t="shared" si="9"/>
        <v>0.25739999999999996</v>
      </c>
      <c r="H197" s="42">
        <f t="shared" si="10"/>
        <v>8.2500000000257394</v>
      </c>
    </row>
    <row r="198" spans="5:8" x14ac:dyDescent="0.3">
      <c r="E198" s="34">
        <v>196</v>
      </c>
      <c r="F198" s="42">
        <f t="shared" si="11"/>
        <v>0.31359999999999999</v>
      </c>
      <c r="G198" s="42">
        <f t="shared" si="9"/>
        <v>0.25871999999999995</v>
      </c>
      <c r="H198" s="42">
        <f t="shared" si="10"/>
        <v>8.2500000000258726</v>
      </c>
    </row>
    <row r="199" spans="5:8" x14ac:dyDescent="0.3">
      <c r="E199" s="34">
        <v>197</v>
      </c>
      <c r="F199" s="42">
        <f t="shared" si="11"/>
        <v>0.31520000000000004</v>
      </c>
      <c r="G199" s="42">
        <f t="shared" si="9"/>
        <v>0.26004000000000005</v>
      </c>
      <c r="H199" s="42">
        <f t="shared" si="10"/>
        <v>8.2500000000260041</v>
      </c>
    </row>
    <row r="200" spans="5:8" x14ac:dyDescent="0.3">
      <c r="E200" s="34">
        <v>198</v>
      </c>
      <c r="F200" s="42">
        <f t="shared" si="11"/>
        <v>0.31680000000000003</v>
      </c>
      <c r="G200" s="42">
        <f t="shared" si="9"/>
        <v>0.26136000000000004</v>
      </c>
      <c r="H200" s="42">
        <f t="shared" si="10"/>
        <v>8.2500000000261355</v>
      </c>
    </row>
    <row r="201" spans="5:8" x14ac:dyDescent="0.3">
      <c r="E201" s="34">
        <v>199</v>
      </c>
      <c r="F201" s="42">
        <f t="shared" si="11"/>
        <v>0.31840000000000002</v>
      </c>
      <c r="G201" s="42">
        <f t="shared" si="9"/>
        <v>0.26268000000000002</v>
      </c>
      <c r="H201" s="42">
        <f t="shared" si="10"/>
        <v>8.2500000000262688</v>
      </c>
    </row>
    <row r="202" spans="5:8" x14ac:dyDescent="0.3">
      <c r="E202" s="34">
        <v>200</v>
      </c>
      <c r="F202" s="42">
        <f t="shared" si="11"/>
        <v>0.32</v>
      </c>
      <c r="G202" s="42">
        <f t="shared" si="9"/>
        <v>0.26400000000000001</v>
      </c>
      <c r="H202" s="42">
        <f t="shared" si="10"/>
        <v>8.2500000000264002</v>
      </c>
    </row>
    <row r="203" spans="5:8" x14ac:dyDescent="0.3">
      <c r="E203" s="34">
        <v>201</v>
      </c>
      <c r="F203" s="42">
        <f t="shared" si="11"/>
        <v>0.3216</v>
      </c>
      <c r="G203" s="42">
        <f t="shared" si="9"/>
        <v>0.26532</v>
      </c>
      <c r="H203" s="42">
        <f t="shared" si="10"/>
        <v>8.2500000000265317</v>
      </c>
    </row>
    <row r="204" spans="5:8" x14ac:dyDescent="0.3">
      <c r="E204" s="34">
        <v>202</v>
      </c>
      <c r="F204" s="42">
        <f t="shared" si="11"/>
        <v>0.32320000000000004</v>
      </c>
      <c r="G204" s="42">
        <f t="shared" si="9"/>
        <v>0.26663999999999999</v>
      </c>
      <c r="H204" s="42">
        <f t="shared" si="10"/>
        <v>8.2500000000266631</v>
      </c>
    </row>
    <row r="205" spans="5:8" x14ac:dyDescent="0.3">
      <c r="E205" s="34">
        <v>203</v>
      </c>
      <c r="F205" s="42">
        <f t="shared" si="11"/>
        <v>0.32480000000000003</v>
      </c>
      <c r="G205" s="42">
        <f t="shared" si="9"/>
        <v>0.26796000000000003</v>
      </c>
      <c r="H205" s="42">
        <f t="shared" si="10"/>
        <v>8.2500000000267963</v>
      </c>
    </row>
    <row r="206" spans="5:8" x14ac:dyDescent="0.3">
      <c r="E206" s="34">
        <v>204</v>
      </c>
      <c r="F206" s="42">
        <f t="shared" si="11"/>
        <v>0.32640000000000002</v>
      </c>
      <c r="G206" s="42">
        <f t="shared" si="9"/>
        <v>0.26927999999999996</v>
      </c>
      <c r="H206" s="42">
        <f t="shared" si="10"/>
        <v>8.2500000000269278</v>
      </c>
    </row>
    <row r="207" spans="5:8" x14ac:dyDescent="0.3">
      <c r="E207" s="34">
        <v>205</v>
      </c>
      <c r="F207" s="42">
        <f t="shared" si="11"/>
        <v>0.32800000000000001</v>
      </c>
      <c r="G207" s="42">
        <f t="shared" si="9"/>
        <v>0.27060000000000001</v>
      </c>
      <c r="H207" s="42">
        <f t="shared" si="10"/>
        <v>8.2500000000270592</v>
      </c>
    </row>
    <row r="208" spans="5:8" x14ac:dyDescent="0.3">
      <c r="E208" s="34">
        <v>206</v>
      </c>
      <c r="F208" s="42">
        <f t="shared" si="11"/>
        <v>0.3296</v>
      </c>
      <c r="G208" s="42">
        <f t="shared" si="9"/>
        <v>0.27192</v>
      </c>
      <c r="H208" s="42">
        <f t="shared" si="10"/>
        <v>8.2500000000271925</v>
      </c>
    </row>
    <row r="209" spans="5:8" x14ac:dyDescent="0.3">
      <c r="E209" s="34">
        <v>207</v>
      </c>
      <c r="F209" s="42">
        <f t="shared" si="11"/>
        <v>0.33119999999999999</v>
      </c>
      <c r="G209" s="42">
        <f t="shared" si="9"/>
        <v>0.27324000000000004</v>
      </c>
      <c r="H209" s="42">
        <f t="shared" si="10"/>
        <v>8.2500000000273239</v>
      </c>
    </row>
    <row r="210" spans="5:8" x14ac:dyDescent="0.3">
      <c r="E210" s="34">
        <v>208</v>
      </c>
      <c r="F210" s="42">
        <f t="shared" si="11"/>
        <v>0.33280000000000004</v>
      </c>
      <c r="G210" s="42">
        <f t="shared" si="9"/>
        <v>0.27456000000000003</v>
      </c>
      <c r="H210" s="42">
        <f t="shared" si="10"/>
        <v>8.2500000000274554</v>
      </c>
    </row>
    <row r="211" spans="5:8" x14ac:dyDescent="0.3">
      <c r="E211" s="34">
        <v>209</v>
      </c>
      <c r="F211" s="42">
        <f t="shared" si="11"/>
        <v>0.33440000000000003</v>
      </c>
      <c r="G211" s="42">
        <f t="shared" si="9"/>
        <v>0.27588000000000007</v>
      </c>
      <c r="H211" s="42">
        <f t="shared" si="10"/>
        <v>8.2500000000275886</v>
      </c>
    </row>
    <row r="212" spans="5:8" x14ac:dyDescent="0.3">
      <c r="E212" s="34">
        <v>210</v>
      </c>
      <c r="F212" s="42">
        <f t="shared" si="11"/>
        <v>0.33600000000000002</v>
      </c>
      <c r="G212" s="42">
        <f t="shared" si="9"/>
        <v>0.2772</v>
      </c>
      <c r="H212" s="42">
        <f t="shared" si="10"/>
        <v>8.25000000002772</v>
      </c>
    </row>
    <row r="213" spans="5:8" x14ac:dyDescent="0.3">
      <c r="E213" s="34">
        <v>211</v>
      </c>
      <c r="F213" s="42">
        <f t="shared" si="11"/>
        <v>0.33760000000000001</v>
      </c>
      <c r="G213" s="42">
        <f t="shared" si="9"/>
        <v>0.27852000000000005</v>
      </c>
      <c r="H213" s="42">
        <f t="shared" si="10"/>
        <v>8.2500000000278515</v>
      </c>
    </row>
    <row r="214" spans="5:8" x14ac:dyDescent="0.3">
      <c r="E214" s="34">
        <v>212</v>
      </c>
      <c r="F214" s="42">
        <f t="shared" si="11"/>
        <v>0.3392</v>
      </c>
      <c r="G214" s="42">
        <f t="shared" si="9"/>
        <v>0.27983999999999998</v>
      </c>
      <c r="H214" s="42">
        <f t="shared" si="10"/>
        <v>8.2500000000279847</v>
      </c>
    </row>
    <row r="215" spans="5:8" x14ac:dyDescent="0.3">
      <c r="E215" s="34">
        <v>213</v>
      </c>
      <c r="F215" s="42">
        <f t="shared" si="11"/>
        <v>0.34079999999999999</v>
      </c>
      <c r="G215" s="42">
        <f t="shared" si="9"/>
        <v>0.28116000000000002</v>
      </c>
      <c r="H215" s="42">
        <f t="shared" si="10"/>
        <v>8.2500000000281162</v>
      </c>
    </row>
    <row r="216" spans="5:8" x14ac:dyDescent="0.3">
      <c r="E216" s="34">
        <v>214</v>
      </c>
      <c r="F216" s="42">
        <f t="shared" si="11"/>
        <v>0.34240000000000004</v>
      </c>
      <c r="G216" s="42">
        <f t="shared" si="9"/>
        <v>0.28248000000000001</v>
      </c>
      <c r="H216" s="42">
        <f t="shared" si="10"/>
        <v>8.2500000000282476</v>
      </c>
    </row>
    <row r="217" spans="5:8" x14ac:dyDescent="0.3">
      <c r="E217" s="34">
        <v>215</v>
      </c>
      <c r="F217" s="42">
        <f t="shared" si="11"/>
        <v>0.34400000000000003</v>
      </c>
      <c r="G217" s="42">
        <f t="shared" si="9"/>
        <v>0.2838</v>
      </c>
      <c r="H217" s="42">
        <f t="shared" si="10"/>
        <v>8.2500000000283809</v>
      </c>
    </row>
    <row r="218" spans="5:8" x14ac:dyDescent="0.3">
      <c r="E218" s="34">
        <v>216</v>
      </c>
      <c r="F218" s="42">
        <f t="shared" si="11"/>
        <v>0.34560000000000002</v>
      </c>
      <c r="G218" s="42">
        <f t="shared" si="9"/>
        <v>0.28511999999999998</v>
      </c>
      <c r="H218" s="42">
        <f t="shared" si="10"/>
        <v>8.2500000000285123</v>
      </c>
    </row>
    <row r="219" spans="5:8" x14ac:dyDescent="0.3">
      <c r="E219" s="34">
        <v>217</v>
      </c>
      <c r="F219" s="42">
        <f t="shared" si="11"/>
        <v>0.34720000000000001</v>
      </c>
      <c r="G219" s="42">
        <f t="shared" si="9"/>
        <v>0.28644000000000003</v>
      </c>
      <c r="H219" s="42">
        <f t="shared" si="10"/>
        <v>8.2500000000286438</v>
      </c>
    </row>
    <row r="220" spans="5:8" x14ac:dyDescent="0.3">
      <c r="E220" s="34">
        <v>218</v>
      </c>
      <c r="F220" s="42">
        <f t="shared" si="11"/>
        <v>0.3488</v>
      </c>
      <c r="G220" s="42">
        <f t="shared" si="9"/>
        <v>0.28776000000000002</v>
      </c>
      <c r="H220" s="42">
        <f t="shared" si="10"/>
        <v>8.2500000000287752</v>
      </c>
    </row>
    <row r="221" spans="5:8" x14ac:dyDescent="0.3">
      <c r="E221" s="34">
        <v>219</v>
      </c>
      <c r="F221" s="42">
        <f t="shared" si="11"/>
        <v>0.35039999999999999</v>
      </c>
      <c r="G221" s="42">
        <f t="shared" si="9"/>
        <v>0.28908</v>
      </c>
      <c r="H221" s="42">
        <f t="shared" si="10"/>
        <v>8.2500000000289084</v>
      </c>
    </row>
    <row r="222" spans="5:8" x14ac:dyDescent="0.3">
      <c r="E222" s="34">
        <v>220</v>
      </c>
      <c r="F222" s="42">
        <f t="shared" si="11"/>
        <v>0.35200000000000004</v>
      </c>
      <c r="G222" s="42">
        <f t="shared" si="9"/>
        <v>0.29040000000000005</v>
      </c>
      <c r="H222" s="42">
        <f t="shared" si="10"/>
        <v>8.2500000000290399</v>
      </c>
    </row>
    <row r="223" spans="5:8" x14ac:dyDescent="0.3">
      <c r="E223" s="34">
        <v>221</v>
      </c>
      <c r="F223" s="42">
        <f t="shared" si="11"/>
        <v>0.35360000000000003</v>
      </c>
      <c r="G223" s="42">
        <f t="shared" si="9"/>
        <v>0.29172000000000003</v>
      </c>
      <c r="H223" s="42">
        <f t="shared" si="10"/>
        <v>8.2500000000291713</v>
      </c>
    </row>
    <row r="224" spans="5:8" x14ac:dyDescent="0.3">
      <c r="E224" s="34">
        <v>222</v>
      </c>
      <c r="F224" s="42">
        <f t="shared" si="11"/>
        <v>0.35520000000000002</v>
      </c>
      <c r="G224" s="42">
        <f t="shared" si="9"/>
        <v>0.29304000000000002</v>
      </c>
      <c r="H224" s="42">
        <f t="shared" si="10"/>
        <v>8.2500000000293046</v>
      </c>
    </row>
    <row r="225" spans="5:8" x14ac:dyDescent="0.3">
      <c r="E225" s="34">
        <v>223</v>
      </c>
      <c r="F225" s="42">
        <f t="shared" si="11"/>
        <v>0.35680000000000001</v>
      </c>
      <c r="G225" s="42">
        <f t="shared" si="9"/>
        <v>0.29436000000000001</v>
      </c>
      <c r="H225" s="42">
        <f t="shared" si="10"/>
        <v>8.250000000029436</v>
      </c>
    </row>
    <row r="226" spans="5:8" x14ac:dyDescent="0.3">
      <c r="E226" s="34">
        <v>224</v>
      </c>
      <c r="F226" s="42">
        <f t="shared" si="11"/>
        <v>0.3584</v>
      </c>
      <c r="G226" s="42">
        <f t="shared" si="9"/>
        <v>0.29568</v>
      </c>
      <c r="H226" s="42">
        <f t="shared" si="10"/>
        <v>8.2500000000295675</v>
      </c>
    </row>
    <row r="227" spans="5:8" x14ac:dyDescent="0.3">
      <c r="E227" s="34">
        <v>225</v>
      </c>
      <c r="F227" s="42">
        <f t="shared" si="11"/>
        <v>0.36000000000000004</v>
      </c>
      <c r="G227" s="42">
        <f t="shared" si="9"/>
        <v>0.29700000000000004</v>
      </c>
      <c r="H227" s="42">
        <f t="shared" si="10"/>
        <v>8.2500000000297007</v>
      </c>
    </row>
    <row r="228" spans="5:8" x14ac:dyDescent="0.3">
      <c r="E228" s="34">
        <v>226</v>
      </c>
      <c r="F228" s="42">
        <f t="shared" si="11"/>
        <v>0.36160000000000003</v>
      </c>
      <c r="G228" s="42">
        <f t="shared" si="9"/>
        <v>0.29832000000000003</v>
      </c>
      <c r="H228" s="42">
        <f t="shared" si="10"/>
        <v>8.2500000000298321</v>
      </c>
    </row>
    <row r="229" spans="5:8" x14ac:dyDescent="0.3">
      <c r="E229" s="34">
        <v>227</v>
      </c>
      <c r="F229" s="42">
        <f t="shared" si="11"/>
        <v>0.36320000000000002</v>
      </c>
      <c r="G229" s="42">
        <f t="shared" si="9"/>
        <v>0.29964000000000007</v>
      </c>
      <c r="H229" s="42">
        <f t="shared" si="10"/>
        <v>8.2500000000299636</v>
      </c>
    </row>
    <row r="230" spans="5:8" x14ac:dyDescent="0.3">
      <c r="E230" s="34">
        <v>228</v>
      </c>
      <c r="F230" s="42">
        <f t="shared" si="11"/>
        <v>0.36480000000000001</v>
      </c>
      <c r="G230" s="42">
        <f t="shared" si="9"/>
        <v>0.30096000000000001</v>
      </c>
      <c r="H230" s="42">
        <f t="shared" si="10"/>
        <v>8.2500000000300968</v>
      </c>
    </row>
    <row r="231" spans="5:8" x14ac:dyDescent="0.3">
      <c r="E231" s="34">
        <v>229</v>
      </c>
      <c r="F231" s="42">
        <f t="shared" si="11"/>
        <v>0.3664</v>
      </c>
      <c r="G231" s="42">
        <f t="shared" si="9"/>
        <v>0.30228000000000005</v>
      </c>
      <c r="H231" s="42">
        <f t="shared" si="10"/>
        <v>8.2500000000302283</v>
      </c>
    </row>
    <row r="232" spans="5:8" x14ac:dyDescent="0.3">
      <c r="E232" s="34">
        <v>230</v>
      </c>
      <c r="F232" s="42">
        <f t="shared" si="11"/>
        <v>0.36799999999999999</v>
      </c>
      <c r="G232" s="42">
        <f t="shared" si="9"/>
        <v>0.30359999999999998</v>
      </c>
      <c r="H232" s="42">
        <f t="shared" si="10"/>
        <v>8.2500000000303597</v>
      </c>
    </row>
    <row r="233" spans="5:8" x14ac:dyDescent="0.3">
      <c r="E233" s="34">
        <v>231</v>
      </c>
      <c r="F233" s="42">
        <f t="shared" si="11"/>
        <v>0.36960000000000004</v>
      </c>
      <c r="G233" s="42">
        <f t="shared" si="9"/>
        <v>0.30492000000000008</v>
      </c>
      <c r="H233" s="42">
        <f t="shared" si="10"/>
        <v>8.2500000000304912</v>
      </c>
    </row>
    <row r="234" spans="5:8" x14ac:dyDescent="0.3">
      <c r="E234" s="34">
        <v>232</v>
      </c>
      <c r="F234" s="42">
        <f t="shared" si="11"/>
        <v>0.37120000000000003</v>
      </c>
      <c r="G234" s="42">
        <f t="shared" si="9"/>
        <v>0.30624000000000001</v>
      </c>
      <c r="H234" s="42">
        <f t="shared" si="10"/>
        <v>8.2500000000306244</v>
      </c>
    </row>
    <row r="235" spans="5:8" x14ac:dyDescent="0.3">
      <c r="E235" s="34">
        <v>233</v>
      </c>
      <c r="F235" s="42">
        <f t="shared" si="11"/>
        <v>0.37280000000000002</v>
      </c>
      <c r="G235" s="42">
        <f t="shared" si="9"/>
        <v>0.30756000000000006</v>
      </c>
      <c r="H235" s="42">
        <f t="shared" si="10"/>
        <v>8.2500000000307558</v>
      </c>
    </row>
    <row r="236" spans="5:8" x14ac:dyDescent="0.3">
      <c r="E236" s="34">
        <v>234</v>
      </c>
      <c r="F236" s="42">
        <f t="shared" si="11"/>
        <v>0.37440000000000001</v>
      </c>
      <c r="G236" s="42">
        <f t="shared" si="9"/>
        <v>0.30887999999999999</v>
      </c>
      <c r="H236" s="42">
        <f t="shared" si="10"/>
        <v>8.2500000000308873</v>
      </c>
    </row>
    <row r="237" spans="5:8" x14ac:dyDescent="0.3">
      <c r="E237" s="34">
        <v>235</v>
      </c>
      <c r="F237" s="42">
        <f t="shared" si="11"/>
        <v>0.376</v>
      </c>
      <c r="G237" s="42">
        <f t="shared" si="9"/>
        <v>0.31019999999999998</v>
      </c>
      <c r="H237" s="42">
        <f t="shared" si="10"/>
        <v>8.2500000000310205</v>
      </c>
    </row>
    <row r="238" spans="5:8" x14ac:dyDescent="0.3">
      <c r="E238" s="34">
        <v>236</v>
      </c>
      <c r="F238" s="42">
        <f t="shared" si="11"/>
        <v>0.37759999999999999</v>
      </c>
      <c r="G238" s="42">
        <f t="shared" si="9"/>
        <v>0.31151999999999996</v>
      </c>
      <c r="H238" s="42">
        <f t="shared" si="10"/>
        <v>8.250000000031152</v>
      </c>
    </row>
    <row r="239" spans="5:8" x14ac:dyDescent="0.3">
      <c r="E239" s="34">
        <v>237</v>
      </c>
      <c r="F239" s="42">
        <f t="shared" si="11"/>
        <v>0.37920000000000004</v>
      </c>
      <c r="G239" s="42">
        <f t="shared" si="9"/>
        <v>0.31284000000000001</v>
      </c>
      <c r="H239" s="42">
        <f t="shared" si="10"/>
        <v>8.2500000000312834</v>
      </c>
    </row>
    <row r="240" spans="5:8" x14ac:dyDescent="0.3">
      <c r="E240" s="34">
        <v>238</v>
      </c>
      <c r="F240" s="42">
        <f t="shared" si="11"/>
        <v>0.38080000000000003</v>
      </c>
      <c r="G240" s="42">
        <f t="shared" si="9"/>
        <v>0.31416000000000005</v>
      </c>
      <c r="H240" s="42">
        <f t="shared" si="10"/>
        <v>8.2500000000314166</v>
      </c>
    </row>
    <row r="241" spans="5:8" x14ac:dyDescent="0.3">
      <c r="E241" s="34">
        <v>239</v>
      </c>
      <c r="F241" s="42">
        <f t="shared" si="11"/>
        <v>0.38240000000000002</v>
      </c>
      <c r="G241" s="42">
        <f t="shared" si="9"/>
        <v>0.31547999999999998</v>
      </c>
      <c r="H241" s="42">
        <f t="shared" si="10"/>
        <v>8.2500000000315481</v>
      </c>
    </row>
    <row r="242" spans="5:8" x14ac:dyDescent="0.3">
      <c r="E242" s="34">
        <v>240</v>
      </c>
      <c r="F242" s="42">
        <f t="shared" si="11"/>
        <v>0.38400000000000001</v>
      </c>
      <c r="G242" s="42">
        <f t="shared" si="9"/>
        <v>0.31680000000000003</v>
      </c>
      <c r="H242" s="42">
        <f t="shared" si="10"/>
        <v>8.2500000000316795</v>
      </c>
    </row>
    <row r="243" spans="5:8" x14ac:dyDescent="0.3">
      <c r="E243" s="34">
        <v>241</v>
      </c>
      <c r="F243" s="42">
        <f t="shared" si="11"/>
        <v>0.3856</v>
      </c>
      <c r="G243" s="42">
        <f t="shared" si="9"/>
        <v>0.31811999999999996</v>
      </c>
      <c r="H243" s="42">
        <f t="shared" si="10"/>
        <v>8.2500000000318128</v>
      </c>
    </row>
    <row r="244" spans="5:8" x14ac:dyDescent="0.3">
      <c r="E244" s="34">
        <v>242</v>
      </c>
      <c r="F244" s="42">
        <f t="shared" si="11"/>
        <v>0.38720000000000004</v>
      </c>
      <c r="G244" s="42">
        <f t="shared" si="9"/>
        <v>0.31944000000000006</v>
      </c>
      <c r="H244" s="42">
        <f t="shared" si="10"/>
        <v>8.2500000000319442</v>
      </c>
    </row>
    <row r="245" spans="5:8" x14ac:dyDescent="0.3">
      <c r="E245" s="34">
        <v>243</v>
      </c>
      <c r="F245" s="42">
        <f t="shared" si="11"/>
        <v>0.38880000000000003</v>
      </c>
      <c r="G245" s="42">
        <f t="shared" si="9"/>
        <v>0.32075999999999999</v>
      </c>
      <c r="H245" s="42">
        <f t="shared" si="10"/>
        <v>8.2500000000320757</v>
      </c>
    </row>
    <row r="246" spans="5:8" x14ac:dyDescent="0.3">
      <c r="E246" s="34">
        <v>244</v>
      </c>
      <c r="F246" s="42">
        <f t="shared" si="11"/>
        <v>0.39040000000000002</v>
      </c>
      <c r="G246" s="42">
        <f t="shared" si="9"/>
        <v>0.32208000000000003</v>
      </c>
      <c r="H246" s="42">
        <f t="shared" si="10"/>
        <v>8.2500000000322071</v>
      </c>
    </row>
    <row r="247" spans="5:8" x14ac:dyDescent="0.3">
      <c r="E247" s="34">
        <v>245</v>
      </c>
      <c r="F247" s="42">
        <f t="shared" si="11"/>
        <v>0.39200000000000002</v>
      </c>
      <c r="G247" s="42">
        <f t="shared" si="9"/>
        <v>0.32339999999999997</v>
      </c>
      <c r="H247" s="42">
        <f t="shared" si="10"/>
        <v>8.2500000000323404</v>
      </c>
    </row>
    <row r="248" spans="5:8" x14ac:dyDescent="0.3">
      <c r="E248" s="34">
        <v>246</v>
      </c>
      <c r="F248" s="42">
        <f t="shared" si="11"/>
        <v>0.39360000000000001</v>
      </c>
      <c r="G248" s="42">
        <f t="shared" si="9"/>
        <v>0.32472000000000001</v>
      </c>
      <c r="H248" s="42">
        <f t="shared" si="10"/>
        <v>8.2500000000324718</v>
      </c>
    </row>
    <row r="249" spans="5:8" x14ac:dyDescent="0.3">
      <c r="E249" s="34">
        <v>247</v>
      </c>
      <c r="F249" s="42">
        <f t="shared" si="11"/>
        <v>0.3952</v>
      </c>
      <c r="G249" s="42">
        <f t="shared" si="9"/>
        <v>0.32603999999999994</v>
      </c>
      <c r="H249" s="42">
        <f t="shared" si="10"/>
        <v>8.2500000000326033</v>
      </c>
    </row>
    <row r="250" spans="5:8" x14ac:dyDescent="0.3">
      <c r="E250" s="34">
        <v>248</v>
      </c>
      <c r="F250" s="42">
        <f t="shared" si="11"/>
        <v>0.39680000000000004</v>
      </c>
      <c r="G250" s="42">
        <f t="shared" si="9"/>
        <v>0.32736000000000004</v>
      </c>
      <c r="H250" s="42">
        <f t="shared" si="10"/>
        <v>8.2500000000327365</v>
      </c>
    </row>
    <row r="251" spans="5:8" x14ac:dyDescent="0.3">
      <c r="E251" s="34">
        <v>249</v>
      </c>
      <c r="F251" s="42">
        <f t="shared" si="11"/>
        <v>0.39840000000000003</v>
      </c>
      <c r="G251" s="42">
        <f t="shared" si="9"/>
        <v>0.32868000000000003</v>
      </c>
      <c r="H251" s="42">
        <f t="shared" si="10"/>
        <v>8.2500000000328679</v>
      </c>
    </row>
    <row r="252" spans="5:8" x14ac:dyDescent="0.3">
      <c r="E252" s="34">
        <v>250</v>
      </c>
      <c r="F252" s="42">
        <f t="shared" si="11"/>
        <v>0.4</v>
      </c>
      <c r="G252" s="42">
        <f t="shared" si="9"/>
        <v>0.33</v>
      </c>
      <c r="H252" s="42">
        <f t="shared" si="10"/>
        <v>8.2500000000329994</v>
      </c>
    </row>
    <row r="253" spans="5:8" x14ac:dyDescent="0.3">
      <c r="E253" s="34">
        <v>251</v>
      </c>
      <c r="F253" s="42">
        <f t="shared" si="11"/>
        <v>0.40160000000000001</v>
      </c>
      <c r="G253" s="42">
        <f t="shared" si="9"/>
        <v>0.33132</v>
      </c>
      <c r="H253" s="42">
        <f t="shared" si="10"/>
        <v>8.2500000000331326</v>
      </c>
    </row>
    <row r="254" spans="5:8" x14ac:dyDescent="0.3">
      <c r="E254" s="34">
        <v>252</v>
      </c>
      <c r="F254" s="42">
        <f t="shared" si="11"/>
        <v>0.4032</v>
      </c>
      <c r="G254" s="42">
        <f t="shared" si="9"/>
        <v>0.33263999999999999</v>
      </c>
      <c r="H254" s="42">
        <f t="shared" si="10"/>
        <v>8.2500000000332641</v>
      </c>
    </row>
    <row r="255" spans="5:8" x14ac:dyDescent="0.3">
      <c r="E255" s="34">
        <v>253</v>
      </c>
      <c r="F255" s="42">
        <f t="shared" si="11"/>
        <v>0.40479999999999999</v>
      </c>
      <c r="G255" s="42">
        <f t="shared" si="9"/>
        <v>0.33395999999999998</v>
      </c>
      <c r="H255" s="42">
        <f t="shared" si="10"/>
        <v>8.2500000000333955</v>
      </c>
    </row>
    <row r="256" spans="5:8" x14ac:dyDescent="0.3">
      <c r="E256" s="34">
        <v>254</v>
      </c>
      <c r="F256" s="42">
        <f t="shared" si="11"/>
        <v>0.40640000000000004</v>
      </c>
      <c r="G256" s="42">
        <f t="shared" si="9"/>
        <v>0.33528000000000002</v>
      </c>
      <c r="H256" s="42">
        <f t="shared" si="10"/>
        <v>8.2500000000335287</v>
      </c>
    </row>
    <row r="257" spans="5:8" x14ac:dyDescent="0.3">
      <c r="E257" s="34">
        <v>255</v>
      </c>
      <c r="F257" s="42">
        <f t="shared" si="11"/>
        <v>0.40800000000000003</v>
      </c>
      <c r="G257" s="42">
        <f t="shared" si="9"/>
        <v>0.33660000000000001</v>
      </c>
      <c r="H257" s="42">
        <f t="shared" si="10"/>
        <v>8.2500000000336602</v>
      </c>
    </row>
    <row r="258" spans="5:8" x14ac:dyDescent="0.3">
      <c r="E258" s="34">
        <v>256</v>
      </c>
      <c r="F258" s="42">
        <f t="shared" si="11"/>
        <v>0.40960000000000002</v>
      </c>
      <c r="G258" s="42">
        <f t="shared" ref="G258:G321" si="12">$C$12*F258*10^-3/($C$3*10^-6)</f>
        <v>0.33792</v>
      </c>
      <c r="H258" s="42">
        <f t="shared" si="10"/>
        <v>8.2500000000337916</v>
      </c>
    </row>
    <row r="259" spans="5:8" x14ac:dyDescent="0.3">
      <c r="E259" s="34">
        <v>257</v>
      </c>
      <c r="F259" s="42">
        <f t="shared" si="11"/>
        <v>0.41120000000000001</v>
      </c>
      <c r="G259" s="42">
        <f t="shared" si="12"/>
        <v>0.33924000000000004</v>
      </c>
      <c r="H259" s="42">
        <f t="shared" ref="H259:H322" si="13">($C$12+IF(G259&gt;=$C$7,$C$6,0)+(IF(G259&gt;=$C$5,G259,0)/$C$4)+IF(G259&gt;$C$9,($C$8/G259),0))</f>
        <v>8.2500000000339249</v>
      </c>
    </row>
    <row r="260" spans="5:8" x14ac:dyDescent="0.3">
      <c r="E260" s="34">
        <v>258</v>
      </c>
      <c r="F260" s="42">
        <f t="shared" ref="F260:F323" si="14">($C$10/10000)*(E260)</f>
        <v>0.4128</v>
      </c>
      <c r="G260" s="42">
        <f t="shared" si="12"/>
        <v>0.34056000000000003</v>
      </c>
      <c r="H260" s="42">
        <f t="shared" si="13"/>
        <v>8.2500000000340563</v>
      </c>
    </row>
    <row r="261" spans="5:8" x14ac:dyDescent="0.3">
      <c r="E261" s="34">
        <v>259</v>
      </c>
      <c r="F261" s="42">
        <f t="shared" si="14"/>
        <v>0.41440000000000005</v>
      </c>
      <c r="G261" s="42">
        <f t="shared" si="12"/>
        <v>0.34188000000000002</v>
      </c>
      <c r="H261" s="42">
        <f t="shared" si="13"/>
        <v>8.2500000000341878</v>
      </c>
    </row>
    <row r="262" spans="5:8" x14ac:dyDescent="0.3">
      <c r="E262" s="34">
        <v>260</v>
      </c>
      <c r="F262" s="42">
        <f t="shared" si="14"/>
        <v>0.41600000000000004</v>
      </c>
      <c r="G262" s="42">
        <f t="shared" si="12"/>
        <v>0.34320000000000006</v>
      </c>
      <c r="H262" s="42">
        <f t="shared" si="13"/>
        <v>8.2500000000343192</v>
      </c>
    </row>
    <row r="263" spans="5:8" x14ac:dyDescent="0.3">
      <c r="E263" s="34">
        <v>261</v>
      </c>
      <c r="F263" s="42">
        <f t="shared" si="14"/>
        <v>0.41760000000000003</v>
      </c>
      <c r="G263" s="42">
        <f t="shared" si="12"/>
        <v>0.34451999999999999</v>
      </c>
      <c r="H263" s="42">
        <f t="shared" si="13"/>
        <v>8.2500000000344524</v>
      </c>
    </row>
    <row r="264" spans="5:8" x14ac:dyDescent="0.3">
      <c r="E264" s="34">
        <v>262</v>
      </c>
      <c r="F264" s="42">
        <f t="shared" si="14"/>
        <v>0.41920000000000002</v>
      </c>
      <c r="G264" s="42">
        <f t="shared" si="12"/>
        <v>0.34584000000000004</v>
      </c>
      <c r="H264" s="42">
        <f t="shared" si="13"/>
        <v>8.2500000000345839</v>
      </c>
    </row>
    <row r="265" spans="5:8" x14ac:dyDescent="0.3">
      <c r="E265" s="34">
        <v>263</v>
      </c>
      <c r="F265" s="42">
        <f t="shared" si="14"/>
        <v>0.42080000000000001</v>
      </c>
      <c r="G265" s="42">
        <f t="shared" si="12"/>
        <v>0.34715999999999997</v>
      </c>
      <c r="H265" s="42">
        <f t="shared" si="13"/>
        <v>8.2500000000347153</v>
      </c>
    </row>
    <row r="266" spans="5:8" x14ac:dyDescent="0.3">
      <c r="E266" s="34">
        <v>264</v>
      </c>
      <c r="F266" s="42">
        <f t="shared" si="14"/>
        <v>0.4224</v>
      </c>
      <c r="G266" s="42">
        <f t="shared" si="12"/>
        <v>0.34848000000000001</v>
      </c>
      <c r="H266" s="42">
        <f t="shared" si="13"/>
        <v>8.2500000000348486</v>
      </c>
    </row>
    <row r="267" spans="5:8" x14ac:dyDescent="0.3">
      <c r="E267" s="34">
        <v>265</v>
      </c>
      <c r="F267" s="42">
        <f t="shared" si="14"/>
        <v>0.42400000000000004</v>
      </c>
      <c r="G267" s="42">
        <f t="shared" si="12"/>
        <v>0.3498</v>
      </c>
      <c r="H267" s="42">
        <f t="shared" si="13"/>
        <v>8.25000000003498</v>
      </c>
    </row>
    <row r="268" spans="5:8" x14ac:dyDescent="0.3">
      <c r="E268" s="34">
        <v>266</v>
      </c>
      <c r="F268" s="42">
        <f t="shared" si="14"/>
        <v>0.42560000000000003</v>
      </c>
      <c r="G268" s="42">
        <f t="shared" si="12"/>
        <v>0.35112000000000004</v>
      </c>
      <c r="H268" s="42">
        <f t="shared" si="13"/>
        <v>8.2500000000351115</v>
      </c>
    </row>
    <row r="269" spans="5:8" x14ac:dyDescent="0.3">
      <c r="E269" s="34">
        <v>267</v>
      </c>
      <c r="F269" s="42">
        <f t="shared" si="14"/>
        <v>0.42720000000000002</v>
      </c>
      <c r="G269" s="42">
        <f t="shared" si="12"/>
        <v>0.35243999999999998</v>
      </c>
      <c r="H269" s="42">
        <f t="shared" si="13"/>
        <v>8.2500000000352447</v>
      </c>
    </row>
    <row r="270" spans="5:8" x14ac:dyDescent="0.3">
      <c r="E270" s="34">
        <v>268</v>
      </c>
      <c r="F270" s="42">
        <f t="shared" si="14"/>
        <v>0.42880000000000001</v>
      </c>
      <c r="G270" s="42">
        <f t="shared" si="12"/>
        <v>0.35376000000000007</v>
      </c>
      <c r="H270" s="42">
        <f t="shared" si="13"/>
        <v>8.2500000000353761</v>
      </c>
    </row>
    <row r="271" spans="5:8" x14ac:dyDescent="0.3">
      <c r="E271" s="34">
        <v>269</v>
      </c>
      <c r="F271" s="42">
        <f t="shared" si="14"/>
        <v>0.4304</v>
      </c>
      <c r="G271" s="42">
        <f t="shared" si="12"/>
        <v>0.35508000000000001</v>
      </c>
      <c r="H271" s="42">
        <f t="shared" si="13"/>
        <v>8.2500000000355076</v>
      </c>
    </row>
    <row r="272" spans="5:8" x14ac:dyDescent="0.3">
      <c r="E272" s="34">
        <v>270</v>
      </c>
      <c r="F272" s="42">
        <f t="shared" si="14"/>
        <v>0.432</v>
      </c>
      <c r="G272" s="42">
        <f t="shared" si="12"/>
        <v>0.35640000000000005</v>
      </c>
      <c r="H272" s="42">
        <f t="shared" si="13"/>
        <v>8.2500000000356408</v>
      </c>
    </row>
    <row r="273" spans="5:8" x14ac:dyDescent="0.3">
      <c r="E273" s="34">
        <v>271</v>
      </c>
      <c r="F273" s="42">
        <f t="shared" si="14"/>
        <v>0.43360000000000004</v>
      </c>
      <c r="G273" s="42">
        <f t="shared" si="12"/>
        <v>0.35772000000000004</v>
      </c>
      <c r="H273" s="42">
        <f t="shared" si="13"/>
        <v>8.2500000000357723</v>
      </c>
    </row>
    <row r="274" spans="5:8" x14ac:dyDescent="0.3">
      <c r="E274" s="34">
        <v>272</v>
      </c>
      <c r="F274" s="42">
        <f t="shared" si="14"/>
        <v>0.43520000000000003</v>
      </c>
      <c r="G274" s="42">
        <f t="shared" si="12"/>
        <v>0.35904000000000003</v>
      </c>
      <c r="H274" s="42">
        <f t="shared" si="13"/>
        <v>8.2500000000359037</v>
      </c>
    </row>
    <row r="275" spans="5:8" x14ac:dyDescent="0.3">
      <c r="E275" s="34">
        <v>273</v>
      </c>
      <c r="F275" s="42">
        <f t="shared" si="14"/>
        <v>0.43680000000000002</v>
      </c>
      <c r="G275" s="42">
        <f t="shared" si="12"/>
        <v>0.36036000000000001</v>
      </c>
      <c r="H275" s="42">
        <f t="shared" si="13"/>
        <v>8.2500000000360352</v>
      </c>
    </row>
    <row r="276" spans="5:8" x14ac:dyDescent="0.3">
      <c r="E276" s="34">
        <v>274</v>
      </c>
      <c r="F276" s="42">
        <f t="shared" si="14"/>
        <v>0.43840000000000001</v>
      </c>
      <c r="G276" s="42">
        <f t="shared" si="12"/>
        <v>0.36168</v>
      </c>
      <c r="H276" s="42">
        <f t="shared" si="13"/>
        <v>8.2500000000361684</v>
      </c>
    </row>
    <row r="277" spans="5:8" x14ac:dyDescent="0.3">
      <c r="E277" s="34">
        <v>275</v>
      </c>
      <c r="F277" s="42">
        <f t="shared" si="14"/>
        <v>0.44</v>
      </c>
      <c r="G277" s="42">
        <f t="shared" si="12"/>
        <v>0.36299999999999999</v>
      </c>
      <c r="H277" s="42">
        <f t="shared" si="13"/>
        <v>8.2500000000362999</v>
      </c>
    </row>
    <row r="278" spans="5:8" x14ac:dyDescent="0.3">
      <c r="E278" s="34">
        <v>276</v>
      </c>
      <c r="F278" s="42">
        <f t="shared" si="14"/>
        <v>0.44160000000000005</v>
      </c>
      <c r="G278" s="42">
        <f t="shared" si="12"/>
        <v>0.36431999999999998</v>
      </c>
      <c r="H278" s="42">
        <f t="shared" si="13"/>
        <v>8.2500000000364313</v>
      </c>
    </row>
    <row r="279" spans="5:8" x14ac:dyDescent="0.3">
      <c r="E279" s="34">
        <v>277</v>
      </c>
      <c r="F279" s="42">
        <f t="shared" si="14"/>
        <v>0.44320000000000004</v>
      </c>
      <c r="G279" s="42">
        <f t="shared" si="12"/>
        <v>0.36564000000000008</v>
      </c>
      <c r="H279" s="42">
        <f t="shared" si="13"/>
        <v>8.2500000000365645</v>
      </c>
    </row>
    <row r="280" spans="5:8" x14ac:dyDescent="0.3">
      <c r="E280" s="34">
        <v>278</v>
      </c>
      <c r="F280" s="42">
        <f t="shared" si="14"/>
        <v>0.44480000000000003</v>
      </c>
      <c r="G280" s="42">
        <f t="shared" si="12"/>
        <v>0.36696000000000001</v>
      </c>
      <c r="H280" s="42">
        <f t="shared" si="13"/>
        <v>8.250000000036696</v>
      </c>
    </row>
    <row r="281" spans="5:8" x14ac:dyDescent="0.3">
      <c r="E281" s="34">
        <v>279</v>
      </c>
      <c r="F281" s="42">
        <f t="shared" si="14"/>
        <v>0.44640000000000002</v>
      </c>
      <c r="G281" s="42">
        <f t="shared" si="12"/>
        <v>0.36828000000000005</v>
      </c>
      <c r="H281" s="42">
        <f t="shared" si="13"/>
        <v>8.2500000000368274</v>
      </c>
    </row>
    <row r="282" spans="5:8" x14ac:dyDescent="0.3">
      <c r="E282" s="34">
        <v>280</v>
      </c>
      <c r="F282" s="42">
        <f t="shared" si="14"/>
        <v>0.44800000000000001</v>
      </c>
      <c r="G282" s="42">
        <f t="shared" si="12"/>
        <v>0.36959999999999998</v>
      </c>
      <c r="H282" s="42">
        <f t="shared" si="13"/>
        <v>8.2500000000369607</v>
      </c>
    </row>
    <row r="283" spans="5:8" x14ac:dyDescent="0.3">
      <c r="E283" s="34">
        <v>281</v>
      </c>
      <c r="F283" s="42">
        <f t="shared" si="14"/>
        <v>0.4496</v>
      </c>
      <c r="G283" s="42">
        <f t="shared" si="12"/>
        <v>0.37092000000000003</v>
      </c>
      <c r="H283" s="42">
        <f t="shared" si="13"/>
        <v>8.2500000000370921</v>
      </c>
    </row>
    <row r="284" spans="5:8" x14ac:dyDescent="0.3">
      <c r="E284" s="34">
        <v>282</v>
      </c>
      <c r="F284" s="42">
        <f t="shared" si="14"/>
        <v>0.45120000000000005</v>
      </c>
      <c r="G284" s="42">
        <f t="shared" si="12"/>
        <v>0.37224000000000002</v>
      </c>
      <c r="H284" s="42">
        <f t="shared" si="13"/>
        <v>8.2500000000372236</v>
      </c>
    </row>
    <row r="285" spans="5:8" x14ac:dyDescent="0.3">
      <c r="E285" s="34">
        <v>283</v>
      </c>
      <c r="F285" s="42">
        <f t="shared" si="14"/>
        <v>0.45280000000000004</v>
      </c>
      <c r="G285" s="42">
        <f t="shared" si="12"/>
        <v>0.37356</v>
      </c>
      <c r="H285" s="42">
        <f t="shared" si="13"/>
        <v>8.2500000000373568</v>
      </c>
    </row>
    <row r="286" spans="5:8" x14ac:dyDescent="0.3">
      <c r="E286" s="34">
        <v>284</v>
      </c>
      <c r="F286" s="42">
        <f t="shared" si="14"/>
        <v>0.45440000000000003</v>
      </c>
      <c r="G286" s="42">
        <f t="shared" si="12"/>
        <v>0.37487999999999999</v>
      </c>
      <c r="H286" s="42">
        <f t="shared" si="13"/>
        <v>8.2500000000374882</v>
      </c>
    </row>
    <row r="287" spans="5:8" x14ac:dyDescent="0.3">
      <c r="E287" s="34">
        <v>285</v>
      </c>
      <c r="F287" s="42">
        <f t="shared" si="14"/>
        <v>0.45600000000000002</v>
      </c>
      <c r="G287" s="42">
        <f t="shared" si="12"/>
        <v>0.37620000000000003</v>
      </c>
      <c r="H287" s="42">
        <f t="shared" si="13"/>
        <v>8.2500000000376197</v>
      </c>
    </row>
    <row r="288" spans="5:8" x14ac:dyDescent="0.3">
      <c r="E288" s="34">
        <v>286</v>
      </c>
      <c r="F288" s="42">
        <f t="shared" si="14"/>
        <v>0.45760000000000001</v>
      </c>
      <c r="G288" s="42">
        <f t="shared" si="12"/>
        <v>0.37751999999999997</v>
      </c>
      <c r="H288" s="42">
        <f t="shared" si="13"/>
        <v>8.2500000000377511</v>
      </c>
    </row>
    <row r="289" spans="5:8" x14ac:dyDescent="0.3">
      <c r="E289" s="34">
        <v>287</v>
      </c>
      <c r="F289" s="42">
        <f t="shared" si="14"/>
        <v>0.4592</v>
      </c>
      <c r="G289" s="42">
        <f t="shared" si="12"/>
        <v>0.37884000000000001</v>
      </c>
      <c r="H289" s="42">
        <f t="shared" si="13"/>
        <v>8.2500000000378844</v>
      </c>
    </row>
    <row r="290" spans="5:8" x14ac:dyDescent="0.3">
      <c r="E290" s="34">
        <v>288</v>
      </c>
      <c r="F290" s="42">
        <f t="shared" si="14"/>
        <v>0.46080000000000004</v>
      </c>
      <c r="G290" s="42">
        <f t="shared" si="12"/>
        <v>0.38016000000000005</v>
      </c>
      <c r="H290" s="42">
        <f t="shared" si="13"/>
        <v>8.2500000000380158</v>
      </c>
    </row>
    <row r="291" spans="5:8" x14ac:dyDescent="0.3">
      <c r="E291" s="34">
        <v>289</v>
      </c>
      <c r="F291" s="42">
        <f t="shared" si="14"/>
        <v>0.46240000000000003</v>
      </c>
      <c r="G291" s="42">
        <f t="shared" si="12"/>
        <v>0.38148000000000004</v>
      </c>
      <c r="H291" s="42">
        <f t="shared" si="13"/>
        <v>8.2500000000381473</v>
      </c>
    </row>
    <row r="292" spans="5:8" x14ac:dyDescent="0.3">
      <c r="E292" s="34">
        <v>290</v>
      </c>
      <c r="F292" s="42">
        <f t="shared" si="14"/>
        <v>0.46400000000000002</v>
      </c>
      <c r="G292" s="42">
        <f t="shared" si="12"/>
        <v>0.38280000000000003</v>
      </c>
      <c r="H292" s="42">
        <f t="shared" si="13"/>
        <v>8.2500000000382805</v>
      </c>
    </row>
    <row r="293" spans="5:8" x14ac:dyDescent="0.3">
      <c r="E293" s="34">
        <v>291</v>
      </c>
      <c r="F293" s="42">
        <f t="shared" si="14"/>
        <v>0.46560000000000001</v>
      </c>
      <c r="G293" s="42">
        <f t="shared" si="12"/>
        <v>0.38412000000000002</v>
      </c>
      <c r="H293" s="42">
        <f t="shared" si="13"/>
        <v>8.2500000000384119</v>
      </c>
    </row>
    <row r="294" spans="5:8" x14ac:dyDescent="0.3">
      <c r="E294" s="34">
        <v>292</v>
      </c>
      <c r="F294" s="42">
        <f t="shared" si="14"/>
        <v>0.4672</v>
      </c>
      <c r="G294" s="42">
        <f t="shared" si="12"/>
        <v>0.38544</v>
      </c>
      <c r="H294" s="42">
        <f t="shared" si="13"/>
        <v>8.2500000000385434</v>
      </c>
    </row>
    <row r="295" spans="5:8" x14ac:dyDescent="0.3">
      <c r="E295" s="34">
        <v>293</v>
      </c>
      <c r="F295" s="42">
        <f t="shared" si="14"/>
        <v>0.46880000000000005</v>
      </c>
      <c r="G295" s="42">
        <f t="shared" si="12"/>
        <v>0.38676000000000005</v>
      </c>
      <c r="H295" s="42">
        <f t="shared" si="13"/>
        <v>8.2500000000386766</v>
      </c>
    </row>
    <row r="296" spans="5:8" x14ac:dyDescent="0.3">
      <c r="E296" s="34">
        <v>294</v>
      </c>
      <c r="F296" s="42">
        <f t="shared" si="14"/>
        <v>0.47040000000000004</v>
      </c>
      <c r="G296" s="42">
        <f t="shared" si="12"/>
        <v>0.38808000000000004</v>
      </c>
      <c r="H296" s="42">
        <f t="shared" si="13"/>
        <v>8.2500000000388081</v>
      </c>
    </row>
    <row r="297" spans="5:8" x14ac:dyDescent="0.3">
      <c r="E297" s="34">
        <v>295</v>
      </c>
      <c r="F297" s="42">
        <f t="shared" si="14"/>
        <v>0.47200000000000003</v>
      </c>
      <c r="G297" s="42">
        <f t="shared" si="12"/>
        <v>0.38940000000000002</v>
      </c>
      <c r="H297" s="42">
        <f t="shared" si="13"/>
        <v>8.2500000000389395</v>
      </c>
    </row>
    <row r="298" spans="5:8" x14ac:dyDescent="0.3">
      <c r="E298" s="34">
        <v>296</v>
      </c>
      <c r="F298" s="42">
        <f t="shared" si="14"/>
        <v>0.47360000000000002</v>
      </c>
      <c r="G298" s="42">
        <f t="shared" si="12"/>
        <v>0.39072000000000001</v>
      </c>
      <c r="H298" s="42">
        <f t="shared" si="13"/>
        <v>8.2500000000390727</v>
      </c>
    </row>
    <row r="299" spans="5:8" x14ac:dyDescent="0.3">
      <c r="E299" s="34">
        <v>297</v>
      </c>
      <c r="F299" s="42">
        <f t="shared" si="14"/>
        <v>0.47520000000000001</v>
      </c>
      <c r="G299" s="42">
        <f t="shared" si="12"/>
        <v>0.39204</v>
      </c>
      <c r="H299" s="42">
        <f t="shared" si="13"/>
        <v>8.2500000000392042</v>
      </c>
    </row>
    <row r="300" spans="5:8" x14ac:dyDescent="0.3">
      <c r="E300" s="34">
        <v>298</v>
      </c>
      <c r="F300" s="42">
        <f t="shared" si="14"/>
        <v>0.4768</v>
      </c>
      <c r="G300" s="42">
        <f t="shared" si="12"/>
        <v>0.39336000000000004</v>
      </c>
      <c r="H300" s="42">
        <f t="shared" si="13"/>
        <v>8.2500000000393356</v>
      </c>
    </row>
    <row r="301" spans="5:8" x14ac:dyDescent="0.3">
      <c r="E301" s="34">
        <v>299</v>
      </c>
      <c r="F301" s="42">
        <f t="shared" si="14"/>
        <v>0.47840000000000005</v>
      </c>
      <c r="G301" s="42">
        <f t="shared" si="12"/>
        <v>0.39468000000000003</v>
      </c>
      <c r="H301" s="42">
        <f t="shared" si="13"/>
        <v>8.2500000000394689</v>
      </c>
    </row>
    <row r="302" spans="5:8" x14ac:dyDescent="0.3">
      <c r="E302" s="34">
        <v>300</v>
      </c>
      <c r="F302" s="42">
        <f t="shared" si="14"/>
        <v>0.48000000000000004</v>
      </c>
      <c r="G302" s="42">
        <f t="shared" si="12"/>
        <v>0.39600000000000007</v>
      </c>
      <c r="H302" s="42">
        <f t="shared" si="13"/>
        <v>8.2500000000396003</v>
      </c>
    </row>
    <row r="303" spans="5:8" x14ac:dyDescent="0.3">
      <c r="E303" s="34">
        <v>301</v>
      </c>
      <c r="F303" s="42">
        <f t="shared" si="14"/>
        <v>0.48160000000000003</v>
      </c>
      <c r="G303" s="42">
        <f t="shared" si="12"/>
        <v>0.39732000000000006</v>
      </c>
      <c r="H303" s="42">
        <f t="shared" si="13"/>
        <v>8.2500000000397318</v>
      </c>
    </row>
    <row r="304" spans="5:8" x14ac:dyDescent="0.3">
      <c r="E304" s="34">
        <v>302</v>
      </c>
      <c r="F304" s="42">
        <f t="shared" si="14"/>
        <v>0.48320000000000002</v>
      </c>
      <c r="G304" s="42">
        <f t="shared" si="12"/>
        <v>0.39863999999999999</v>
      </c>
      <c r="H304" s="42">
        <f t="shared" si="13"/>
        <v>8.2500000000398632</v>
      </c>
    </row>
    <row r="305" spans="5:8" x14ac:dyDescent="0.3">
      <c r="E305" s="34">
        <v>303</v>
      </c>
      <c r="F305" s="42">
        <f t="shared" si="14"/>
        <v>0.48480000000000001</v>
      </c>
      <c r="G305" s="42">
        <f t="shared" si="12"/>
        <v>0.39995999999999998</v>
      </c>
      <c r="H305" s="42">
        <f t="shared" si="13"/>
        <v>8.2500000000399965</v>
      </c>
    </row>
    <row r="306" spans="5:8" x14ac:dyDescent="0.3">
      <c r="E306" s="34">
        <v>304</v>
      </c>
      <c r="F306" s="42">
        <f t="shared" si="14"/>
        <v>0.4864</v>
      </c>
      <c r="G306" s="42">
        <f t="shared" si="12"/>
        <v>0.40128000000000003</v>
      </c>
      <c r="H306" s="42">
        <f t="shared" si="13"/>
        <v>8.2500000000401279</v>
      </c>
    </row>
    <row r="307" spans="5:8" x14ac:dyDescent="0.3">
      <c r="E307" s="34">
        <v>305</v>
      </c>
      <c r="F307" s="42">
        <f t="shared" si="14"/>
        <v>0.48800000000000004</v>
      </c>
      <c r="G307" s="42">
        <f t="shared" si="12"/>
        <v>0.40260000000000007</v>
      </c>
      <c r="H307" s="42">
        <f t="shared" si="13"/>
        <v>8.2500000000402594</v>
      </c>
    </row>
    <row r="308" spans="5:8" x14ac:dyDescent="0.3">
      <c r="E308" s="34">
        <v>306</v>
      </c>
      <c r="F308" s="42">
        <f t="shared" si="14"/>
        <v>0.48960000000000004</v>
      </c>
      <c r="G308" s="42">
        <f t="shared" si="12"/>
        <v>0.40392000000000006</v>
      </c>
      <c r="H308" s="42">
        <f t="shared" si="13"/>
        <v>8.2500000000403926</v>
      </c>
    </row>
    <row r="309" spans="5:8" x14ac:dyDescent="0.3">
      <c r="E309" s="34">
        <v>307</v>
      </c>
      <c r="F309" s="42">
        <f t="shared" si="14"/>
        <v>0.49120000000000003</v>
      </c>
      <c r="G309" s="42">
        <f t="shared" si="12"/>
        <v>0.40524000000000004</v>
      </c>
      <c r="H309" s="42">
        <f t="shared" si="13"/>
        <v>8.250000000040524</v>
      </c>
    </row>
    <row r="310" spans="5:8" x14ac:dyDescent="0.3">
      <c r="E310" s="34">
        <v>308</v>
      </c>
      <c r="F310" s="42">
        <f t="shared" si="14"/>
        <v>0.49280000000000002</v>
      </c>
      <c r="G310" s="42">
        <f t="shared" si="12"/>
        <v>0.40655999999999998</v>
      </c>
      <c r="H310" s="42">
        <f t="shared" si="13"/>
        <v>8.2500000000406555</v>
      </c>
    </row>
    <row r="311" spans="5:8" x14ac:dyDescent="0.3">
      <c r="E311" s="34">
        <v>309</v>
      </c>
      <c r="F311" s="42">
        <f t="shared" si="14"/>
        <v>0.49440000000000001</v>
      </c>
      <c r="G311" s="42">
        <f t="shared" si="12"/>
        <v>0.40788000000000002</v>
      </c>
      <c r="H311" s="42">
        <f t="shared" si="13"/>
        <v>8.2500000000407887</v>
      </c>
    </row>
    <row r="312" spans="5:8" x14ac:dyDescent="0.3">
      <c r="E312" s="34">
        <v>310</v>
      </c>
      <c r="F312" s="42">
        <f t="shared" si="14"/>
        <v>0.496</v>
      </c>
      <c r="G312" s="42">
        <f t="shared" si="12"/>
        <v>0.40920000000000001</v>
      </c>
      <c r="H312" s="42">
        <f t="shared" si="13"/>
        <v>8.2500000000409202</v>
      </c>
    </row>
    <row r="313" spans="5:8" x14ac:dyDescent="0.3">
      <c r="E313" s="34">
        <v>311</v>
      </c>
      <c r="F313" s="42">
        <f t="shared" si="14"/>
        <v>0.49760000000000004</v>
      </c>
      <c r="G313" s="42">
        <f t="shared" si="12"/>
        <v>0.41052</v>
      </c>
      <c r="H313" s="42">
        <f t="shared" si="13"/>
        <v>8.2500000000410516</v>
      </c>
    </row>
    <row r="314" spans="5:8" x14ac:dyDescent="0.3">
      <c r="E314" s="34">
        <v>312</v>
      </c>
      <c r="F314" s="42">
        <f t="shared" si="14"/>
        <v>0.49920000000000003</v>
      </c>
      <c r="G314" s="42">
        <f t="shared" si="12"/>
        <v>0.41184000000000004</v>
      </c>
      <c r="H314" s="42">
        <f t="shared" si="13"/>
        <v>8.2500000000411848</v>
      </c>
    </row>
    <row r="315" spans="5:8" x14ac:dyDescent="0.3">
      <c r="E315" s="34">
        <v>313</v>
      </c>
      <c r="F315" s="42">
        <f t="shared" si="14"/>
        <v>0.50080000000000002</v>
      </c>
      <c r="G315" s="42">
        <f t="shared" si="12"/>
        <v>0.41316000000000008</v>
      </c>
      <c r="H315" s="42">
        <f t="shared" si="13"/>
        <v>8.2500000000413163</v>
      </c>
    </row>
    <row r="316" spans="5:8" x14ac:dyDescent="0.3">
      <c r="E316" s="34">
        <v>314</v>
      </c>
      <c r="F316" s="42">
        <f t="shared" si="14"/>
        <v>0.50240000000000007</v>
      </c>
      <c r="G316" s="42">
        <f t="shared" si="12"/>
        <v>0.41448000000000013</v>
      </c>
      <c r="H316" s="42">
        <f t="shared" si="13"/>
        <v>8.2500000000414477</v>
      </c>
    </row>
    <row r="317" spans="5:8" x14ac:dyDescent="0.3">
      <c r="E317" s="34">
        <v>315</v>
      </c>
      <c r="F317" s="42">
        <f t="shared" si="14"/>
        <v>0.504</v>
      </c>
      <c r="G317" s="42">
        <f t="shared" si="12"/>
        <v>0.4158</v>
      </c>
      <c r="H317" s="42">
        <f t="shared" si="13"/>
        <v>8.2500000000415792</v>
      </c>
    </row>
    <row r="318" spans="5:8" x14ac:dyDescent="0.3">
      <c r="E318" s="34">
        <v>316</v>
      </c>
      <c r="F318" s="42">
        <f t="shared" si="14"/>
        <v>0.50560000000000005</v>
      </c>
      <c r="G318" s="42">
        <f t="shared" si="12"/>
        <v>0.41712000000000005</v>
      </c>
      <c r="H318" s="42">
        <f t="shared" si="13"/>
        <v>8.2500000000417124</v>
      </c>
    </row>
    <row r="319" spans="5:8" x14ac:dyDescent="0.3">
      <c r="E319" s="34">
        <v>317</v>
      </c>
      <c r="F319" s="42">
        <f t="shared" si="14"/>
        <v>0.50719999999999998</v>
      </c>
      <c r="G319" s="42">
        <f t="shared" si="12"/>
        <v>0.41844000000000003</v>
      </c>
      <c r="H319" s="42">
        <f t="shared" si="13"/>
        <v>8.2500000000418439</v>
      </c>
    </row>
    <row r="320" spans="5:8" x14ac:dyDescent="0.3">
      <c r="E320" s="34">
        <v>318</v>
      </c>
      <c r="F320" s="42">
        <f t="shared" si="14"/>
        <v>0.50880000000000003</v>
      </c>
      <c r="G320" s="42">
        <f t="shared" si="12"/>
        <v>0.41976000000000002</v>
      </c>
      <c r="H320" s="42">
        <f t="shared" si="13"/>
        <v>8.2500000000419753</v>
      </c>
    </row>
    <row r="321" spans="5:8" x14ac:dyDescent="0.3">
      <c r="E321" s="34">
        <v>319</v>
      </c>
      <c r="F321" s="42">
        <f t="shared" si="14"/>
        <v>0.51040000000000008</v>
      </c>
      <c r="G321" s="42">
        <f t="shared" si="12"/>
        <v>0.42108000000000007</v>
      </c>
      <c r="H321" s="42">
        <f t="shared" si="13"/>
        <v>8.2500000000421085</v>
      </c>
    </row>
    <row r="322" spans="5:8" x14ac:dyDescent="0.3">
      <c r="E322" s="34">
        <v>320</v>
      </c>
      <c r="F322" s="42">
        <f t="shared" si="14"/>
        <v>0.51200000000000001</v>
      </c>
      <c r="G322" s="42">
        <f t="shared" ref="G322:G385" si="15">$C$12*F322*10^-3/($C$3*10^-6)</f>
        <v>0.4224</v>
      </c>
      <c r="H322" s="42">
        <f t="shared" si="13"/>
        <v>8.25000000004224</v>
      </c>
    </row>
    <row r="323" spans="5:8" x14ac:dyDescent="0.3">
      <c r="E323" s="34">
        <v>321</v>
      </c>
      <c r="F323" s="42">
        <f t="shared" si="14"/>
        <v>0.51360000000000006</v>
      </c>
      <c r="G323" s="42">
        <f t="shared" si="15"/>
        <v>0.4237200000000001</v>
      </c>
      <c r="H323" s="42">
        <f t="shared" ref="H323:H386" si="16">($C$12+IF(G323&gt;=$C$7,$C$6,0)+(IF(G323&gt;=$C$5,G323,0)/$C$4)+IF(G323&gt;$C$9,($C$8/G323),0))</f>
        <v>8.2500000000423714</v>
      </c>
    </row>
    <row r="324" spans="5:8" x14ac:dyDescent="0.3">
      <c r="E324" s="34">
        <v>322</v>
      </c>
      <c r="F324" s="42">
        <f t="shared" ref="F324:F387" si="17">($C$10/10000)*(E324)</f>
        <v>0.51519999999999999</v>
      </c>
      <c r="G324" s="42">
        <f t="shared" si="15"/>
        <v>0.42503999999999997</v>
      </c>
      <c r="H324" s="42">
        <f t="shared" si="16"/>
        <v>8.2500000000425047</v>
      </c>
    </row>
    <row r="325" spans="5:8" x14ac:dyDescent="0.3">
      <c r="E325" s="34">
        <v>323</v>
      </c>
      <c r="F325" s="42">
        <f t="shared" si="17"/>
        <v>0.51680000000000004</v>
      </c>
      <c r="G325" s="42">
        <f t="shared" si="15"/>
        <v>0.42636000000000002</v>
      </c>
      <c r="H325" s="42">
        <f t="shared" si="16"/>
        <v>8.2500000000426361</v>
      </c>
    </row>
    <row r="326" spans="5:8" x14ac:dyDescent="0.3">
      <c r="E326" s="34">
        <v>324</v>
      </c>
      <c r="F326" s="42">
        <f t="shared" si="17"/>
        <v>0.51839999999999997</v>
      </c>
      <c r="G326" s="42">
        <f t="shared" si="15"/>
        <v>0.42768</v>
      </c>
      <c r="H326" s="42">
        <f t="shared" si="16"/>
        <v>8.2500000000427676</v>
      </c>
    </row>
    <row r="327" spans="5:8" x14ac:dyDescent="0.3">
      <c r="E327" s="34">
        <v>325</v>
      </c>
      <c r="F327" s="42">
        <f t="shared" si="17"/>
        <v>0.52</v>
      </c>
      <c r="G327" s="42">
        <f t="shared" si="15"/>
        <v>0.42900000000000005</v>
      </c>
      <c r="H327" s="42">
        <f t="shared" si="16"/>
        <v>8.2500000000429008</v>
      </c>
    </row>
    <row r="328" spans="5:8" x14ac:dyDescent="0.3">
      <c r="E328" s="34">
        <v>326</v>
      </c>
      <c r="F328" s="42">
        <f t="shared" si="17"/>
        <v>0.52160000000000006</v>
      </c>
      <c r="G328" s="42">
        <f t="shared" si="15"/>
        <v>0.43031999999999998</v>
      </c>
      <c r="H328" s="42">
        <f t="shared" si="16"/>
        <v>8.2500000000430322</v>
      </c>
    </row>
    <row r="329" spans="5:8" x14ac:dyDescent="0.3">
      <c r="E329" s="34">
        <v>327</v>
      </c>
      <c r="F329" s="42">
        <f t="shared" si="17"/>
        <v>0.5232</v>
      </c>
      <c r="G329" s="42">
        <f t="shared" si="15"/>
        <v>0.43163999999999997</v>
      </c>
      <c r="H329" s="42">
        <f t="shared" si="16"/>
        <v>8.2500000000431637</v>
      </c>
    </row>
    <row r="330" spans="5:8" x14ac:dyDescent="0.3">
      <c r="E330" s="34">
        <v>328</v>
      </c>
      <c r="F330" s="42">
        <f t="shared" si="17"/>
        <v>0.52480000000000004</v>
      </c>
      <c r="G330" s="42">
        <f t="shared" si="15"/>
        <v>0.43296000000000001</v>
      </c>
      <c r="H330" s="42">
        <f t="shared" si="16"/>
        <v>8.2500000000432951</v>
      </c>
    </row>
    <row r="331" spans="5:8" x14ac:dyDescent="0.3">
      <c r="E331" s="34">
        <v>329</v>
      </c>
      <c r="F331" s="42">
        <f t="shared" si="17"/>
        <v>0.52639999999999998</v>
      </c>
      <c r="G331" s="42">
        <f t="shared" si="15"/>
        <v>0.43428</v>
      </c>
      <c r="H331" s="42">
        <f t="shared" si="16"/>
        <v>8.2500000000434284</v>
      </c>
    </row>
    <row r="332" spans="5:8" x14ac:dyDescent="0.3">
      <c r="E332" s="34">
        <v>330</v>
      </c>
      <c r="F332" s="42">
        <f t="shared" si="17"/>
        <v>0.52800000000000002</v>
      </c>
      <c r="G332" s="42">
        <f t="shared" si="15"/>
        <v>0.43559999999999993</v>
      </c>
      <c r="H332" s="42">
        <f t="shared" si="16"/>
        <v>8.2500000000435598</v>
      </c>
    </row>
    <row r="333" spans="5:8" x14ac:dyDescent="0.3">
      <c r="E333" s="34">
        <v>331</v>
      </c>
      <c r="F333" s="42">
        <f t="shared" si="17"/>
        <v>0.52960000000000007</v>
      </c>
      <c r="G333" s="42">
        <f t="shared" si="15"/>
        <v>0.43692000000000003</v>
      </c>
      <c r="H333" s="42">
        <f t="shared" si="16"/>
        <v>8.2500000000436913</v>
      </c>
    </row>
    <row r="334" spans="5:8" x14ac:dyDescent="0.3">
      <c r="E334" s="34">
        <v>332</v>
      </c>
      <c r="F334" s="42">
        <f t="shared" si="17"/>
        <v>0.53120000000000001</v>
      </c>
      <c r="G334" s="42">
        <f t="shared" si="15"/>
        <v>0.43823999999999996</v>
      </c>
      <c r="H334" s="42">
        <f t="shared" si="16"/>
        <v>8.2500000000438245</v>
      </c>
    </row>
    <row r="335" spans="5:8" x14ac:dyDescent="0.3">
      <c r="E335" s="34">
        <v>333</v>
      </c>
      <c r="F335" s="42">
        <f t="shared" si="17"/>
        <v>0.53280000000000005</v>
      </c>
      <c r="G335" s="42">
        <f t="shared" si="15"/>
        <v>0.43956000000000012</v>
      </c>
      <c r="H335" s="42">
        <f t="shared" si="16"/>
        <v>8.2500000000439559</v>
      </c>
    </row>
    <row r="336" spans="5:8" x14ac:dyDescent="0.3">
      <c r="E336" s="34">
        <v>334</v>
      </c>
      <c r="F336" s="42">
        <f t="shared" si="17"/>
        <v>0.53439999999999999</v>
      </c>
      <c r="G336" s="42">
        <f t="shared" si="15"/>
        <v>0.44087999999999999</v>
      </c>
      <c r="H336" s="42">
        <f t="shared" si="16"/>
        <v>8.2500000000440874</v>
      </c>
    </row>
    <row r="337" spans="5:8" x14ac:dyDescent="0.3">
      <c r="E337" s="34">
        <v>335</v>
      </c>
      <c r="F337" s="42">
        <f t="shared" si="17"/>
        <v>0.53600000000000003</v>
      </c>
      <c r="G337" s="42">
        <f t="shared" si="15"/>
        <v>0.44220000000000004</v>
      </c>
      <c r="H337" s="42">
        <f t="shared" si="16"/>
        <v>8.2500000000442206</v>
      </c>
    </row>
    <row r="338" spans="5:8" x14ac:dyDescent="0.3">
      <c r="E338" s="34">
        <v>336</v>
      </c>
      <c r="F338" s="42">
        <f t="shared" si="17"/>
        <v>0.53760000000000008</v>
      </c>
      <c r="G338" s="42">
        <f t="shared" si="15"/>
        <v>0.44352000000000008</v>
      </c>
      <c r="H338" s="42">
        <f t="shared" si="16"/>
        <v>8.2500000000443521</v>
      </c>
    </row>
    <row r="339" spans="5:8" x14ac:dyDescent="0.3">
      <c r="E339" s="34">
        <v>337</v>
      </c>
      <c r="F339" s="42">
        <f t="shared" si="17"/>
        <v>0.53920000000000001</v>
      </c>
      <c r="G339" s="42">
        <f t="shared" si="15"/>
        <v>0.44484000000000007</v>
      </c>
      <c r="H339" s="42">
        <f t="shared" si="16"/>
        <v>8.2500000000444835</v>
      </c>
    </row>
    <row r="340" spans="5:8" x14ac:dyDescent="0.3">
      <c r="E340" s="34">
        <v>338</v>
      </c>
      <c r="F340" s="42">
        <f t="shared" si="17"/>
        <v>0.54080000000000006</v>
      </c>
      <c r="G340" s="42">
        <f t="shared" si="15"/>
        <v>0.44616000000000006</v>
      </c>
      <c r="H340" s="42">
        <f t="shared" si="16"/>
        <v>8.2500000000446168</v>
      </c>
    </row>
    <row r="341" spans="5:8" x14ac:dyDescent="0.3">
      <c r="E341" s="34">
        <v>339</v>
      </c>
      <c r="F341" s="42">
        <f t="shared" si="17"/>
        <v>0.54239999999999999</v>
      </c>
      <c r="G341" s="42">
        <f t="shared" si="15"/>
        <v>0.44747999999999999</v>
      </c>
      <c r="H341" s="42">
        <f t="shared" si="16"/>
        <v>8.2500000000447482</v>
      </c>
    </row>
    <row r="342" spans="5:8" x14ac:dyDescent="0.3">
      <c r="E342" s="34">
        <v>340</v>
      </c>
      <c r="F342" s="42">
        <f t="shared" si="17"/>
        <v>0.54400000000000004</v>
      </c>
      <c r="G342" s="42">
        <f t="shared" si="15"/>
        <v>0.44880000000000003</v>
      </c>
      <c r="H342" s="42">
        <f t="shared" si="16"/>
        <v>8.2500000000448797</v>
      </c>
    </row>
    <row r="343" spans="5:8" x14ac:dyDescent="0.3">
      <c r="E343" s="34">
        <v>341</v>
      </c>
      <c r="F343" s="42">
        <f t="shared" si="17"/>
        <v>0.54559999999999997</v>
      </c>
      <c r="G343" s="42">
        <f t="shared" si="15"/>
        <v>0.45012000000000002</v>
      </c>
      <c r="H343" s="42">
        <f t="shared" si="16"/>
        <v>8.2500000000450129</v>
      </c>
    </row>
    <row r="344" spans="5:8" x14ac:dyDescent="0.3">
      <c r="E344" s="34">
        <v>342</v>
      </c>
      <c r="F344" s="42">
        <f t="shared" si="17"/>
        <v>0.54720000000000002</v>
      </c>
      <c r="G344" s="42">
        <f t="shared" si="15"/>
        <v>0.45144000000000001</v>
      </c>
      <c r="H344" s="42">
        <f t="shared" si="16"/>
        <v>8.2500000000451443</v>
      </c>
    </row>
    <row r="345" spans="5:8" x14ac:dyDescent="0.3">
      <c r="E345" s="34">
        <v>343</v>
      </c>
      <c r="F345" s="42">
        <f t="shared" si="17"/>
        <v>0.54880000000000007</v>
      </c>
      <c r="G345" s="42">
        <f t="shared" si="15"/>
        <v>0.45276000000000005</v>
      </c>
      <c r="H345" s="42">
        <f t="shared" si="16"/>
        <v>8.2500000000452758</v>
      </c>
    </row>
    <row r="346" spans="5:8" x14ac:dyDescent="0.3">
      <c r="E346" s="34">
        <v>344</v>
      </c>
      <c r="F346" s="42">
        <f t="shared" si="17"/>
        <v>0.5504</v>
      </c>
      <c r="G346" s="42">
        <f t="shared" si="15"/>
        <v>0.45408000000000004</v>
      </c>
      <c r="H346" s="42">
        <f t="shared" si="16"/>
        <v>8.2500000000454072</v>
      </c>
    </row>
    <row r="347" spans="5:8" x14ac:dyDescent="0.3">
      <c r="E347" s="34">
        <v>345</v>
      </c>
      <c r="F347" s="42">
        <f t="shared" si="17"/>
        <v>0.55200000000000005</v>
      </c>
      <c r="G347" s="42">
        <f t="shared" si="15"/>
        <v>0.45540000000000008</v>
      </c>
      <c r="H347" s="42">
        <f t="shared" si="16"/>
        <v>8.2500000000455405</v>
      </c>
    </row>
    <row r="348" spans="5:8" x14ac:dyDescent="0.3">
      <c r="E348" s="34">
        <v>346</v>
      </c>
      <c r="F348" s="42">
        <f t="shared" si="17"/>
        <v>0.55359999999999998</v>
      </c>
      <c r="G348" s="42">
        <f t="shared" si="15"/>
        <v>0.45671999999999996</v>
      </c>
      <c r="H348" s="42">
        <f t="shared" si="16"/>
        <v>8.2500000000456719</v>
      </c>
    </row>
    <row r="349" spans="5:8" x14ac:dyDescent="0.3">
      <c r="E349" s="34">
        <v>347</v>
      </c>
      <c r="F349" s="42">
        <f t="shared" si="17"/>
        <v>0.55520000000000003</v>
      </c>
      <c r="G349" s="42">
        <f t="shared" si="15"/>
        <v>0.45804</v>
      </c>
      <c r="H349" s="42">
        <f t="shared" si="16"/>
        <v>8.2500000000458034</v>
      </c>
    </row>
    <row r="350" spans="5:8" x14ac:dyDescent="0.3">
      <c r="E350" s="34">
        <v>348</v>
      </c>
      <c r="F350" s="42">
        <f t="shared" si="17"/>
        <v>0.55680000000000007</v>
      </c>
      <c r="G350" s="42">
        <f t="shared" si="15"/>
        <v>0.45936000000000005</v>
      </c>
      <c r="H350" s="42">
        <f t="shared" si="16"/>
        <v>8.2500000000459366</v>
      </c>
    </row>
    <row r="351" spans="5:8" x14ac:dyDescent="0.3">
      <c r="E351" s="34">
        <v>349</v>
      </c>
      <c r="F351" s="42">
        <f t="shared" si="17"/>
        <v>0.55840000000000001</v>
      </c>
      <c r="G351" s="42">
        <f t="shared" si="15"/>
        <v>0.46068000000000003</v>
      </c>
      <c r="H351" s="42">
        <f t="shared" si="16"/>
        <v>8.250000000046068</v>
      </c>
    </row>
    <row r="352" spans="5:8" x14ac:dyDescent="0.3">
      <c r="E352" s="34">
        <v>350</v>
      </c>
      <c r="F352" s="42">
        <f t="shared" si="17"/>
        <v>0.56000000000000005</v>
      </c>
      <c r="G352" s="42">
        <f t="shared" si="15"/>
        <v>0.46199999999999997</v>
      </c>
      <c r="H352" s="42">
        <f t="shared" si="16"/>
        <v>8.2500000000461995</v>
      </c>
    </row>
    <row r="353" spans="5:8" x14ac:dyDescent="0.3">
      <c r="E353" s="34">
        <v>351</v>
      </c>
      <c r="F353" s="42">
        <f t="shared" si="17"/>
        <v>0.56159999999999999</v>
      </c>
      <c r="G353" s="42">
        <f t="shared" si="15"/>
        <v>0.46331999999999995</v>
      </c>
      <c r="H353" s="42">
        <f t="shared" si="16"/>
        <v>8.2500000000463327</v>
      </c>
    </row>
    <row r="354" spans="5:8" x14ac:dyDescent="0.3">
      <c r="E354" s="34">
        <v>352</v>
      </c>
      <c r="F354" s="42">
        <f t="shared" si="17"/>
        <v>0.56320000000000003</v>
      </c>
      <c r="G354" s="42">
        <f t="shared" si="15"/>
        <v>0.46464</v>
      </c>
      <c r="H354" s="42">
        <f t="shared" si="16"/>
        <v>8.2500000000464642</v>
      </c>
    </row>
    <row r="355" spans="5:8" x14ac:dyDescent="0.3">
      <c r="E355" s="34">
        <v>353</v>
      </c>
      <c r="F355" s="42">
        <f t="shared" si="17"/>
        <v>0.56480000000000008</v>
      </c>
      <c r="G355" s="42">
        <f t="shared" si="15"/>
        <v>0.46596000000000015</v>
      </c>
      <c r="H355" s="42">
        <f t="shared" si="16"/>
        <v>8.2500000000465956</v>
      </c>
    </row>
    <row r="356" spans="5:8" x14ac:dyDescent="0.3">
      <c r="E356" s="34">
        <v>354</v>
      </c>
      <c r="F356" s="42">
        <f t="shared" si="17"/>
        <v>0.56640000000000001</v>
      </c>
      <c r="G356" s="42">
        <f t="shared" si="15"/>
        <v>0.46728000000000003</v>
      </c>
      <c r="H356" s="42">
        <f t="shared" si="16"/>
        <v>8.2500000000467288</v>
      </c>
    </row>
    <row r="357" spans="5:8" x14ac:dyDescent="0.3">
      <c r="E357" s="34">
        <v>355</v>
      </c>
      <c r="F357" s="42">
        <f t="shared" si="17"/>
        <v>0.56800000000000006</v>
      </c>
      <c r="G357" s="42">
        <f t="shared" si="15"/>
        <v>0.46860000000000007</v>
      </c>
      <c r="H357" s="42">
        <f t="shared" si="16"/>
        <v>8.2500000000468603</v>
      </c>
    </row>
    <row r="358" spans="5:8" x14ac:dyDescent="0.3">
      <c r="E358" s="34">
        <v>356</v>
      </c>
      <c r="F358" s="42">
        <f t="shared" si="17"/>
        <v>0.5696</v>
      </c>
      <c r="G358" s="42">
        <f t="shared" si="15"/>
        <v>0.46992000000000006</v>
      </c>
      <c r="H358" s="42">
        <f t="shared" si="16"/>
        <v>8.2500000000469917</v>
      </c>
    </row>
    <row r="359" spans="5:8" x14ac:dyDescent="0.3">
      <c r="E359" s="34">
        <v>357</v>
      </c>
      <c r="F359" s="42">
        <f t="shared" si="17"/>
        <v>0.57120000000000004</v>
      </c>
      <c r="G359" s="42">
        <f t="shared" si="15"/>
        <v>0.47123999999999999</v>
      </c>
      <c r="H359" s="42">
        <f t="shared" si="16"/>
        <v>8.2500000000471232</v>
      </c>
    </row>
    <row r="360" spans="5:8" x14ac:dyDescent="0.3">
      <c r="E360" s="34">
        <v>358</v>
      </c>
      <c r="F360" s="42">
        <f t="shared" si="17"/>
        <v>0.57279999999999998</v>
      </c>
      <c r="G360" s="42">
        <f t="shared" si="15"/>
        <v>0.47255999999999998</v>
      </c>
      <c r="H360" s="42">
        <f t="shared" si="16"/>
        <v>8.2500000000472564</v>
      </c>
    </row>
    <row r="361" spans="5:8" x14ac:dyDescent="0.3">
      <c r="E361" s="34">
        <v>359</v>
      </c>
      <c r="F361" s="42">
        <f t="shared" si="17"/>
        <v>0.57440000000000002</v>
      </c>
      <c r="G361" s="42">
        <f t="shared" si="15"/>
        <v>0.47388000000000002</v>
      </c>
      <c r="H361" s="42">
        <f t="shared" si="16"/>
        <v>8.2500000000473879</v>
      </c>
    </row>
    <row r="362" spans="5:8" x14ac:dyDescent="0.3">
      <c r="E362" s="34">
        <v>360</v>
      </c>
      <c r="F362" s="42">
        <f t="shared" si="17"/>
        <v>0.57600000000000007</v>
      </c>
      <c r="G362" s="42">
        <f t="shared" si="15"/>
        <v>0.47520000000000007</v>
      </c>
      <c r="H362" s="42">
        <f t="shared" si="16"/>
        <v>8.2500000000475193</v>
      </c>
    </row>
    <row r="363" spans="5:8" x14ac:dyDescent="0.3">
      <c r="E363" s="34">
        <v>361</v>
      </c>
      <c r="F363" s="42">
        <f t="shared" si="17"/>
        <v>0.5776</v>
      </c>
      <c r="G363" s="42">
        <f t="shared" si="15"/>
        <v>0.47652</v>
      </c>
      <c r="H363" s="42">
        <f t="shared" si="16"/>
        <v>8.2500000000476525</v>
      </c>
    </row>
    <row r="364" spans="5:8" x14ac:dyDescent="0.3">
      <c r="E364" s="34">
        <v>362</v>
      </c>
      <c r="F364" s="42">
        <f t="shared" si="17"/>
        <v>0.57920000000000005</v>
      </c>
      <c r="G364" s="42">
        <f t="shared" si="15"/>
        <v>0.47784000000000004</v>
      </c>
      <c r="H364" s="42">
        <f t="shared" si="16"/>
        <v>8.250000000047784</v>
      </c>
    </row>
    <row r="365" spans="5:8" x14ac:dyDescent="0.3">
      <c r="E365" s="34">
        <v>363</v>
      </c>
      <c r="F365" s="42">
        <f t="shared" si="17"/>
        <v>0.58079999999999998</v>
      </c>
      <c r="G365" s="42">
        <f t="shared" si="15"/>
        <v>0.47915999999999997</v>
      </c>
      <c r="H365" s="42">
        <f t="shared" si="16"/>
        <v>8.2500000000479154</v>
      </c>
    </row>
    <row r="366" spans="5:8" x14ac:dyDescent="0.3">
      <c r="E366" s="34">
        <v>364</v>
      </c>
      <c r="F366" s="42">
        <f t="shared" si="17"/>
        <v>0.58240000000000003</v>
      </c>
      <c r="G366" s="42">
        <f t="shared" si="15"/>
        <v>0.48048000000000007</v>
      </c>
      <c r="H366" s="42">
        <f t="shared" si="16"/>
        <v>8.2500000000480487</v>
      </c>
    </row>
    <row r="367" spans="5:8" x14ac:dyDescent="0.3">
      <c r="E367" s="34">
        <v>365</v>
      </c>
      <c r="F367" s="42">
        <f t="shared" si="17"/>
        <v>0.58400000000000007</v>
      </c>
      <c r="G367" s="42">
        <f t="shared" si="15"/>
        <v>0.48180000000000001</v>
      </c>
      <c r="H367" s="42">
        <f t="shared" si="16"/>
        <v>8.2500000000481801</v>
      </c>
    </row>
    <row r="368" spans="5:8" x14ac:dyDescent="0.3">
      <c r="E368" s="34">
        <v>366</v>
      </c>
      <c r="F368" s="42">
        <f t="shared" si="17"/>
        <v>0.58560000000000001</v>
      </c>
      <c r="G368" s="42">
        <f t="shared" si="15"/>
        <v>0.48311999999999999</v>
      </c>
      <c r="H368" s="42">
        <f t="shared" si="16"/>
        <v>8.2500000000483116</v>
      </c>
    </row>
    <row r="369" spans="5:8" x14ac:dyDescent="0.3">
      <c r="E369" s="34">
        <v>367</v>
      </c>
      <c r="F369" s="42">
        <f t="shared" si="17"/>
        <v>0.58720000000000006</v>
      </c>
      <c r="G369" s="42">
        <f t="shared" si="15"/>
        <v>0.48444000000000004</v>
      </c>
      <c r="H369" s="42">
        <f t="shared" si="16"/>
        <v>8.2500000000484448</v>
      </c>
    </row>
    <row r="370" spans="5:8" x14ac:dyDescent="0.3">
      <c r="E370" s="34">
        <v>368</v>
      </c>
      <c r="F370" s="42">
        <f t="shared" si="17"/>
        <v>0.58879999999999999</v>
      </c>
      <c r="G370" s="42">
        <f t="shared" si="15"/>
        <v>0.48576000000000003</v>
      </c>
      <c r="H370" s="42">
        <f t="shared" si="16"/>
        <v>8.2500000000485763</v>
      </c>
    </row>
    <row r="371" spans="5:8" x14ac:dyDescent="0.3">
      <c r="E371" s="34">
        <v>369</v>
      </c>
      <c r="F371" s="42">
        <f t="shared" si="17"/>
        <v>0.59040000000000004</v>
      </c>
      <c r="G371" s="42">
        <f t="shared" si="15"/>
        <v>0.48707999999999996</v>
      </c>
      <c r="H371" s="42">
        <f t="shared" si="16"/>
        <v>8.2500000000487077</v>
      </c>
    </row>
    <row r="372" spans="5:8" x14ac:dyDescent="0.3">
      <c r="E372" s="34">
        <v>370</v>
      </c>
      <c r="F372" s="42">
        <f t="shared" si="17"/>
        <v>0.59200000000000008</v>
      </c>
      <c r="G372" s="42">
        <f t="shared" si="15"/>
        <v>0.4884</v>
      </c>
      <c r="H372" s="42">
        <f t="shared" si="16"/>
        <v>8.2500000000488392</v>
      </c>
    </row>
    <row r="373" spans="5:8" x14ac:dyDescent="0.3">
      <c r="E373" s="34">
        <v>371</v>
      </c>
      <c r="F373" s="42">
        <f t="shared" si="17"/>
        <v>0.59360000000000002</v>
      </c>
      <c r="G373" s="42">
        <f t="shared" si="15"/>
        <v>0.48971999999999999</v>
      </c>
      <c r="H373" s="42">
        <f t="shared" si="16"/>
        <v>8.2500000000489724</v>
      </c>
    </row>
    <row r="374" spans="5:8" x14ac:dyDescent="0.3">
      <c r="E374" s="34">
        <v>372</v>
      </c>
      <c r="F374" s="42">
        <f t="shared" si="17"/>
        <v>0.59520000000000006</v>
      </c>
      <c r="G374" s="42">
        <f t="shared" si="15"/>
        <v>0.49104000000000003</v>
      </c>
      <c r="H374" s="42">
        <f t="shared" si="16"/>
        <v>8.2500000000491038</v>
      </c>
    </row>
    <row r="375" spans="5:8" x14ac:dyDescent="0.3">
      <c r="E375" s="34">
        <v>373</v>
      </c>
      <c r="F375" s="42">
        <f t="shared" si="17"/>
        <v>0.5968</v>
      </c>
      <c r="G375" s="42">
        <f t="shared" si="15"/>
        <v>0.49236000000000002</v>
      </c>
      <c r="H375" s="42">
        <f t="shared" si="16"/>
        <v>8.2500000000492353</v>
      </c>
    </row>
    <row r="376" spans="5:8" x14ac:dyDescent="0.3">
      <c r="E376" s="34">
        <v>374</v>
      </c>
      <c r="F376" s="42">
        <f t="shared" si="17"/>
        <v>0.59840000000000004</v>
      </c>
      <c r="G376" s="42">
        <f t="shared" si="15"/>
        <v>0.49368000000000006</v>
      </c>
      <c r="H376" s="42">
        <f t="shared" si="16"/>
        <v>8.2500000000493685</v>
      </c>
    </row>
    <row r="377" spans="5:8" x14ac:dyDescent="0.3">
      <c r="E377" s="34">
        <v>375</v>
      </c>
      <c r="F377" s="42">
        <f t="shared" si="17"/>
        <v>0.6</v>
      </c>
      <c r="G377" s="42">
        <f t="shared" si="15"/>
        <v>0.49500000000000005</v>
      </c>
      <c r="H377" s="42">
        <f t="shared" si="16"/>
        <v>8.2500000000495</v>
      </c>
    </row>
    <row r="378" spans="5:8" x14ac:dyDescent="0.3">
      <c r="E378" s="34">
        <v>376</v>
      </c>
      <c r="F378" s="42">
        <f t="shared" si="17"/>
        <v>0.60160000000000002</v>
      </c>
      <c r="G378" s="42">
        <f t="shared" si="15"/>
        <v>0.49632000000000009</v>
      </c>
      <c r="H378" s="42">
        <f t="shared" si="16"/>
        <v>8.2500000000496314</v>
      </c>
    </row>
    <row r="379" spans="5:8" x14ac:dyDescent="0.3">
      <c r="E379" s="34">
        <v>377</v>
      </c>
      <c r="F379" s="42">
        <f t="shared" si="17"/>
        <v>0.60320000000000007</v>
      </c>
      <c r="G379" s="42">
        <f t="shared" si="15"/>
        <v>0.49764000000000003</v>
      </c>
      <c r="H379" s="42">
        <f t="shared" si="16"/>
        <v>8.2500000000497646</v>
      </c>
    </row>
    <row r="380" spans="5:8" x14ac:dyDescent="0.3">
      <c r="E380" s="34">
        <v>378</v>
      </c>
      <c r="F380" s="42">
        <f t="shared" si="17"/>
        <v>0.6048</v>
      </c>
      <c r="G380" s="42">
        <f t="shared" si="15"/>
        <v>0.49896000000000001</v>
      </c>
      <c r="H380" s="42">
        <f t="shared" si="16"/>
        <v>8.2500000000498961</v>
      </c>
    </row>
    <row r="381" spans="5:8" x14ac:dyDescent="0.3">
      <c r="E381" s="34">
        <v>379</v>
      </c>
      <c r="F381" s="42">
        <f t="shared" si="17"/>
        <v>0.60640000000000005</v>
      </c>
      <c r="G381" s="42">
        <f t="shared" si="15"/>
        <v>0.50028000000000006</v>
      </c>
      <c r="H381" s="42">
        <f t="shared" si="16"/>
        <v>8.2500000000500275</v>
      </c>
    </row>
    <row r="382" spans="5:8" x14ac:dyDescent="0.3">
      <c r="E382" s="34">
        <v>380</v>
      </c>
      <c r="F382" s="42">
        <f t="shared" si="17"/>
        <v>0.60799999999999998</v>
      </c>
      <c r="G382" s="42">
        <f t="shared" si="15"/>
        <v>0.50160000000000005</v>
      </c>
      <c r="H382" s="42">
        <f t="shared" si="16"/>
        <v>8.2500000000501608</v>
      </c>
    </row>
    <row r="383" spans="5:8" x14ac:dyDescent="0.3">
      <c r="E383" s="34">
        <v>381</v>
      </c>
      <c r="F383" s="42">
        <f t="shared" si="17"/>
        <v>0.60960000000000003</v>
      </c>
      <c r="G383" s="42">
        <f t="shared" si="15"/>
        <v>0.50292000000000003</v>
      </c>
      <c r="H383" s="42">
        <f t="shared" si="16"/>
        <v>8.2500000000502922</v>
      </c>
    </row>
    <row r="384" spans="5:8" x14ac:dyDescent="0.3">
      <c r="E384" s="34">
        <v>382</v>
      </c>
      <c r="F384" s="42">
        <f t="shared" si="17"/>
        <v>0.61120000000000008</v>
      </c>
      <c r="G384" s="42">
        <f t="shared" si="15"/>
        <v>0.50424000000000002</v>
      </c>
      <c r="H384" s="42">
        <f t="shared" si="16"/>
        <v>8.2500000000504237</v>
      </c>
    </row>
    <row r="385" spans="5:8" x14ac:dyDescent="0.3">
      <c r="E385" s="34">
        <v>383</v>
      </c>
      <c r="F385" s="42">
        <f t="shared" si="17"/>
        <v>0.61280000000000001</v>
      </c>
      <c r="G385" s="42">
        <f t="shared" si="15"/>
        <v>0.50556000000000001</v>
      </c>
      <c r="H385" s="42">
        <f t="shared" si="16"/>
        <v>8.2500000000505551</v>
      </c>
    </row>
    <row r="386" spans="5:8" x14ac:dyDescent="0.3">
      <c r="E386" s="34">
        <v>384</v>
      </c>
      <c r="F386" s="42">
        <f t="shared" si="17"/>
        <v>0.61440000000000006</v>
      </c>
      <c r="G386" s="42">
        <f t="shared" ref="G386:G449" si="18">$C$12*F386*10^-3/($C$3*10^-6)</f>
        <v>0.50688000000000011</v>
      </c>
      <c r="H386" s="42">
        <f t="shared" si="16"/>
        <v>8.2500000000506883</v>
      </c>
    </row>
    <row r="387" spans="5:8" x14ac:dyDescent="0.3">
      <c r="E387" s="34">
        <v>385</v>
      </c>
      <c r="F387" s="42">
        <f t="shared" si="17"/>
        <v>0.61599999999999999</v>
      </c>
      <c r="G387" s="42">
        <f t="shared" si="18"/>
        <v>0.50819999999999999</v>
      </c>
      <c r="H387" s="42">
        <f t="shared" ref="H387:H450" si="19">($C$12+IF(G387&gt;=$C$7,$C$6,0)+(IF(G387&gt;=$C$5,G387,0)/$C$4)+IF(G387&gt;$C$9,($C$8/G387),0))</f>
        <v>8.2500000000508198</v>
      </c>
    </row>
    <row r="388" spans="5:8" x14ac:dyDescent="0.3">
      <c r="E388" s="34">
        <v>386</v>
      </c>
      <c r="F388" s="42">
        <f t="shared" ref="F388:F451" si="20">($C$10/10000)*(E388)</f>
        <v>0.61760000000000004</v>
      </c>
      <c r="G388" s="42">
        <f t="shared" si="18"/>
        <v>0.50951999999999997</v>
      </c>
      <c r="H388" s="42">
        <f t="shared" si="19"/>
        <v>8.2500000000509512</v>
      </c>
    </row>
    <row r="389" spans="5:8" x14ac:dyDescent="0.3">
      <c r="E389" s="34">
        <v>387</v>
      </c>
      <c r="F389" s="42">
        <f t="shared" si="20"/>
        <v>0.61920000000000008</v>
      </c>
      <c r="G389" s="42">
        <f t="shared" si="18"/>
        <v>0.51084000000000007</v>
      </c>
      <c r="H389" s="42">
        <f t="shared" si="19"/>
        <v>8.2500000000510845</v>
      </c>
    </row>
    <row r="390" spans="5:8" x14ac:dyDescent="0.3">
      <c r="E390" s="34">
        <v>388</v>
      </c>
      <c r="F390" s="42">
        <f t="shared" si="20"/>
        <v>0.62080000000000002</v>
      </c>
      <c r="G390" s="42">
        <f t="shared" si="18"/>
        <v>0.51216000000000006</v>
      </c>
      <c r="H390" s="42">
        <f t="shared" si="19"/>
        <v>8.2500000000512159</v>
      </c>
    </row>
    <row r="391" spans="5:8" x14ac:dyDescent="0.3">
      <c r="E391" s="34">
        <v>389</v>
      </c>
      <c r="F391" s="42">
        <f t="shared" si="20"/>
        <v>0.62240000000000006</v>
      </c>
      <c r="G391" s="42">
        <f t="shared" si="18"/>
        <v>0.51348000000000005</v>
      </c>
      <c r="H391" s="42">
        <f t="shared" si="19"/>
        <v>8.2500000000513474</v>
      </c>
    </row>
    <row r="392" spans="5:8" x14ac:dyDescent="0.3">
      <c r="E392" s="34">
        <v>390</v>
      </c>
      <c r="F392" s="42">
        <f t="shared" si="20"/>
        <v>0.624</v>
      </c>
      <c r="G392" s="42">
        <f t="shared" si="18"/>
        <v>0.51479999999999992</v>
      </c>
      <c r="H392" s="42">
        <f t="shared" si="19"/>
        <v>8.2500000000514806</v>
      </c>
    </row>
    <row r="393" spans="5:8" x14ac:dyDescent="0.3">
      <c r="E393" s="34">
        <v>391</v>
      </c>
      <c r="F393" s="42">
        <f t="shared" si="20"/>
        <v>0.62560000000000004</v>
      </c>
      <c r="G393" s="42">
        <f t="shared" si="18"/>
        <v>0.51612000000000002</v>
      </c>
      <c r="H393" s="42">
        <f t="shared" si="19"/>
        <v>8.250000000051612</v>
      </c>
    </row>
    <row r="394" spans="5:8" x14ac:dyDescent="0.3">
      <c r="E394" s="34">
        <v>392</v>
      </c>
      <c r="F394" s="42">
        <f t="shared" si="20"/>
        <v>0.62719999999999998</v>
      </c>
      <c r="G394" s="42">
        <f t="shared" si="18"/>
        <v>0.5174399999999999</v>
      </c>
      <c r="H394" s="42">
        <f t="shared" si="19"/>
        <v>8.2500000000517435</v>
      </c>
    </row>
    <row r="395" spans="5:8" x14ac:dyDescent="0.3">
      <c r="E395" s="34">
        <v>393</v>
      </c>
      <c r="F395" s="42">
        <f t="shared" si="20"/>
        <v>0.62880000000000003</v>
      </c>
      <c r="G395" s="42">
        <f t="shared" si="18"/>
        <v>0.51876</v>
      </c>
      <c r="H395" s="42">
        <f t="shared" si="19"/>
        <v>8.2500000000518767</v>
      </c>
    </row>
    <row r="396" spans="5:8" x14ac:dyDescent="0.3">
      <c r="E396" s="34">
        <v>394</v>
      </c>
      <c r="F396" s="42">
        <f t="shared" si="20"/>
        <v>0.63040000000000007</v>
      </c>
      <c r="G396" s="42">
        <f t="shared" si="18"/>
        <v>0.5200800000000001</v>
      </c>
      <c r="H396" s="42">
        <f t="shared" si="19"/>
        <v>8.2500000000520082</v>
      </c>
    </row>
    <row r="397" spans="5:8" x14ac:dyDescent="0.3">
      <c r="E397" s="34">
        <v>395</v>
      </c>
      <c r="F397" s="42">
        <f t="shared" si="20"/>
        <v>0.63200000000000001</v>
      </c>
      <c r="G397" s="42">
        <f t="shared" si="18"/>
        <v>0.52140000000000009</v>
      </c>
      <c r="H397" s="42">
        <f t="shared" si="19"/>
        <v>8.2500000000521396</v>
      </c>
    </row>
    <row r="398" spans="5:8" x14ac:dyDescent="0.3">
      <c r="E398" s="34">
        <v>396</v>
      </c>
      <c r="F398" s="42">
        <f t="shared" si="20"/>
        <v>0.63360000000000005</v>
      </c>
      <c r="G398" s="42">
        <f t="shared" si="18"/>
        <v>0.52272000000000007</v>
      </c>
      <c r="H398" s="42">
        <f t="shared" si="19"/>
        <v>8.2500000000522729</v>
      </c>
    </row>
    <row r="399" spans="5:8" x14ac:dyDescent="0.3">
      <c r="E399" s="34">
        <v>397</v>
      </c>
      <c r="F399" s="42">
        <f t="shared" si="20"/>
        <v>0.63519999999999999</v>
      </c>
      <c r="G399" s="42">
        <f t="shared" si="18"/>
        <v>0.52403999999999995</v>
      </c>
      <c r="H399" s="42">
        <f t="shared" si="19"/>
        <v>8.2500000000524043</v>
      </c>
    </row>
    <row r="400" spans="5:8" x14ac:dyDescent="0.3">
      <c r="E400" s="34">
        <v>398</v>
      </c>
      <c r="F400" s="42">
        <f t="shared" si="20"/>
        <v>0.63680000000000003</v>
      </c>
      <c r="G400" s="42">
        <f t="shared" si="18"/>
        <v>0.52536000000000005</v>
      </c>
      <c r="H400" s="42">
        <f t="shared" si="19"/>
        <v>8.2500000000525358</v>
      </c>
    </row>
    <row r="401" spans="5:8" x14ac:dyDescent="0.3">
      <c r="E401" s="34">
        <v>399</v>
      </c>
      <c r="F401" s="42">
        <f t="shared" si="20"/>
        <v>0.63840000000000008</v>
      </c>
      <c r="G401" s="42">
        <f t="shared" si="18"/>
        <v>0.52668000000000015</v>
      </c>
      <c r="H401" s="42">
        <f t="shared" si="19"/>
        <v>8.2500000000526672</v>
      </c>
    </row>
    <row r="402" spans="5:8" x14ac:dyDescent="0.3">
      <c r="E402" s="34">
        <v>400</v>
      </c>
      <c r="F402" s="42">
        <f t="shared" si="20"/>
        <v>0.64</v>
      </c>
      <c r="G402" s="42">
        <f t="shared" si="18"/>
        <v>0.52800000000000002</v>
      </c>
      <c r="H402" s="42">
        <f t="shared" si="19"/>
        <v>8.2500000000528004</v>
      </c>
    </row>
    <row r="403" spans="5:8" x14ac:dyDescent="0.3">
      <c r="E403" s="34">
        <v>401</v>
      </c>
      <c r="F403" s="42">
        <f t="shared" si="20"/>
        <v>0.64160000000000006</v>
      </c>
      <c r="G403" s="42">
        <f t="shared" si="18"/>
        <v>0.52932000000000001</v>
      </c>
      <c r="H403" s="42">
        <f t="shared" si="19"/>
        <v>8.2500000000529319</v>
      </c>
    </row>
    <row r="404" spans="5:8" x14ac:dyDescent="0.3">
      <c r="E404" s="34">
        <v>402</v>
      </c>
      <c r="F404" s="42">
        <f t="shared" si="20"/>
        <v>0.64319999999999999</v>
      </c>
      <c r="G404" s="42">
        <f t="shared" si="18"/>
        <v>0.53064</v>
      </c>
      <c r="H404" s="42">
        <f t="shared" si="19"/>
        <v>8.2500000000530633</v>
      </c>
    </row>
    <row r="405" spans="5:8" x14ac:dyDescent="0.3">
      <c r="E405" s="34">
        <v>403</v>
      </c>
      <c r="F405" s="42">
        <f t="shared" si="20"/>
        <v>0.64480000000000004</v>
      </c>
      <c r="G405" s="42">
        <f t="shared" si="18"/>
        <v>0.5319600000000001</v>
      </c>
      <c r="H405" s="42">
        <f t="shared" si="19"/>
        <v>8.2500000000531966</v>
      </c>
    </row>
    <row r="406" spans="5:8" x14ac:dyDescent="0.3">
      <c r="E406" s="34">
        <v>404</v>
      </c>
      <c r="F406" s="42">
        <f t="shared" si="20"/>
        <v>0.64640000000000009</v>
      </c>
      <c r="G406" s="42">
        <f t="shared" si="18"/>
        <v>0.53327999999999998</v>
      </c>
      <c r="H406" s="42">
        <f t="shared" si="19"/>
        <v>8.250000000053328</v>
      </c>
    </row>
    <row r="407" spans="5:8" x14ac:dyDescent="0.3">
      <c r="E407" s="34">
        <v>405</v>
      </c>
      <c r="F407" s="42">
        <f t="shared" si="20"/>
        <v>0.64800000000000002</v>
      </c>
      <c r="G407" s="42">
        <f t="shared" si="18"/>
        <v>0.53459999999999996</v>
      </c>
      <c r="H407" s="42">
        <f t="shared" si="19"/>
        <v>8.2500000000534595</v>
      </c>
    </row>
    <row r="408" spans="5:8" x14ac:dyDescent="0.3">
      <c r="E408" s="34">
        <v>406</v>
      </c>
      <c r="F408" s="42">
        <f t="shared" si="20"/>
        <v>0.64960000000000007</v>
      </c>
      <c r="G408" s="42">
        <f t="shared" si="18"/>
        <v>0.53592000000000006</v>
      </c>
      <c r="H408" s="42">
        <f t="shared" si="19"/>
        <v>8.2500000000535927</v>
      </c>
    </row>
    <row r="409" spans="5:8" x14ac:dyDescent="0.3">
      <c r="E409" s="34">
        <v>407</v>
      </c>
      <c r="F409" s="42">
        <f t="shared" si="20"/>
        <v>0.6512</v>
      </c>
      <c r="G409" s="42">
        <f t="shared" si="18"/>
        <v>0.53724000000000005</v>
      </c>
      <c r="H409" s="42">
        <f t="shared" si="19"/>
        <v>8.2500000000537241</v>
      </c>
    </row>
    <row r="410" spans="5:8" x14ac:dyDescent="0.3">
      <c r="E410" s="34">
        <v>408</v>
      </c>
      <c r="F410" s="42">
        <f t="shared" si="20"/>
        <v>0.65280000000000005</v>
      </c>
      <c r="G410" s="42">
        <f t="shared" si="18"/>
        <v>0.53855999999999993</v>
      </c>
      <c r="H410" s="42">
        <f t="shared" si="19"/>
        <v>8.2500000000538556</v>
      </c>
    </row>
    <row r="411" spans="5:8" x14ac:dyDescent="0.3">
      <c r="E411" s="34">
        <v>409</v>
      </c>
      <c r="F411" s="42">
        <f t="shared" si="20"/>
        <v>0.65439999999999998</v>
      </c>
      <c r="G411" s="42">
        <f t="shared" si="18"/>
        <v>0.53987999999999992</v>
      </c>
      <c r="H411" s="42">
        <f t="shared" si="19"/>
        <v>8.2500000000539888</v>
      </c>
    </row>
    <row r="412" spans="5:8" x14ac:dyDescent="0.3">
      <c r="E412" s="34">
        <v>410</v>
      </c>
      <c r="F412" s="42">
        <f t="shared" si="20"/>
        <v>0.65600000000000003</v>
      </c>
      <c r="G412" s="42">
        <f t="shared" si="18"/>
        <v>0.54120000000000001</v>
      </c>
      <c r="H412" s="42">
        <f t="shared" si="19"/>
        <v>8.2500000000541203</v>
      </c>
    </row>
    <row r="413" spans="5:8" x14ac:dyDescent="0.3">
      <c r="E413" s="34">
        <v>411</v>
      </c>
      <c r="F413" s="42">
        <f t="shared" si="20"/>
        <v>0.65760000000000007</v>
      </c>
      <c r="G413" s="42">
        <f t="shared" si="18"/>
        <v>0.54252</v>
      </c>
      <c r="H413" s="42">
        <f t="shared" si="19"/>
        <v>8.2500000000542517</v>
      </c>
    </row>
    <row r="414" spans="5:8" x14ac:dyDescent="0.3">
      <c r="E414" s="34">
        <v>412</v>
      </c>
      <c r="F414" s="42">
        <f t="shared" si="20"/>
        <v>0.65920000000000001</v>
      </c>
      <c r="G414" s="42">
        <f t="shared" si="18"/>
        <v>0.54383999999999999</v>
      </c>
      <c r="H414" s="42">
        <f t="shared" si="19"/>
        <v>8.2500000000543832</v>
      </c>
    </row>
    <row r="415" spans="5:8" x14ac:dyDescent="0.3">
      <c r="E415" s="34">
        <v>413</v>
      </c>
      <c r="F415" s="42">
        <f t="shared" si="20"/>
        <v>0.66080000000000005</v>
      </c>
      <c r="G415" s="42">
        <f t="shared" si="18"/>
        <v>0.54516000000000009</v>
      </c>
      <c r="H415" s="42">
        <f t="shared" si="19"/>
        <v>8.2500000000545164</v>
      </c>
    </row>
    <row r="416" spans="5:8" x14ac:dyDescent="0.3">
      <c r="E416" s="34">
        <v>414</v>
      </c>
      <c r="F416" s="42">
        <f t="shared" si="20"/>
        <v>0.66239999999999999</v>
      </c>
      <c r="G416" s="42">
        <f t="shared" si="18"/>
        <v>0.54648000000000008</v>
      </c>
      <c r="H416" s="42">
        <f t="shared" si="19"/>
        <v>8.2500000000546478</v>
      </c>
    </row>
    <row r="417" spans="5:8" x14ac:dyDescent="0.3">
      <c r="E417" s="34">
        <v>415</v>
      </c>
      <c r="F417" s="42">
        <f t="shared" si="20"/>
        <v>0.66400000000000003</v>
      </c>
      <c r="G417" s="42">
        <f t="shared" si="18"/>
        <v>0.54780000000000006</v>
      </c>
      <c r="H417" s="42">
        <f t="shared" si="19"/>
        <v>8.2500000000547793</v>
      </c>
    </row>
    <row r="418" spans="5:8" x14ac:dyDescent="0.3">
      <c r="E418" s="34">
        <v>416</v>
      </c>
      <c r="F418" s="42">
        <f t="shared" si="20"/>
        <v>0.66560000000000008</v>
      </c>
      <c r="G418" s="42">
        <f t="shared" si="18"/>
        <v>0.54912000000000005</v>
      </c>
      <c r="H418" s="42">
        <f t="shared" si="19"/>
        <v>8.2500000000549125</v>
      </c>
    </row>
    <row r="419" spans="5:8" x14ac:dyDescent="0.3">
      <c r="E419" s="34">
        <v>417</v>
      </c>
      <c r="F419" s="42">
        <f t="shared" si="20"/>
        <v>0.66720000000000002</v>
      </c>
      <c r="G419" s="42">
        <f t="shared" si="18"/>
        <v>0.55044000000000004</v>
      </c>
      <c r="H419" s="42">
        <f t="shared" si="19"/>
        <v>8.250000000055044</v>
      </c>
    </row>
    <row r="420" spans="5:8" x14ac:dyDescent="0.3">
      <c r="E420" s="34">
        <v>418</v>
      </c>
      <c r="F420" s="42">
        <f t="shared" si="20"/>
        <v>0.66880000000000006</v>
      </c>
      <c r="G420" s="42">
        <f t="shared" si="18"/>
        <v>0.55176000000000014</v>
      </c>
      <c r="H420" s="42">
        <f t="shared" si="19"/>
        <v>8.2500000000551754</v>
      </c>
    </row>
    <row r="421" spans="5:8" x14ac:dyDescent="0.3">
      <c r="E421" s="34">
        <v>419</v>
      </c>
      <c r="F421" s="42">
        <f t="shared" si="20"/>
        <v>0.6704</v>
      </c>
      <c r="G421" s="42">
        <f t="shared" si="18"/>
        <v>0.55308000000000002</v>
      </c>
      <c r="H421" s="42">
        <f t="shared" si="19"/>
        <v>8.2500000000553086</v>
      </c>
    </row>
    <row r="422" spans="5:8" x14ac:dyDescent="0.3">
      <c r="E422" s="34">
        <v>420</v>
      </c>
      <c r="F422" s="42">
        <f t="shared" si="20"/>
        <v>0.67200000000000004</v>
      </c>
      <c r="G422" s="42">
        <f t="shared" si="18"/>
        <v>0.5544</v>
      </c>
      <c r="H422" s="42">
        <f t="shared" si="19"/>
        <v>8.2500000000554401</v>
      </c>
    </row>
    <row r="423" spans="5:8" x14ac:dyDescent="0.3">
      <c r="E423" s="34">
        <v>421</v>
      </c>
      <c r="F423" s="42">
        <f t="shared" si="20"/>
        <v>0.67360000000000009</v>
      </c>
      <c r="G423" s="42">
        <f t="shared" si="18"/>
        <v>0.5557200000000001</v>
      </c>
      <c r="H423" s="42">
        <f t="shared" si="19"/>
        <v>8.2500000000555715</v>
      </c>
    </row>
    <row r="424" spans="5:8" x14ac:dyDescent="0.3">
      <c r="E424" s="34">
        <v>422</v>
      </c>
      <c r="F424" s="42">
        <f t="shared" si="20"/>
        <v>0.67520000000000002</v>
      </c>
      <c r="G424" s="42">
        <f t="shared" si="18"/>
        <v>0.55704000000000009</v>
      </c>
      <c r="H424" s="42">
        <f t="shared" si="19"/>
        <v>8.2500000000557048</v>
      </c>
    </row>
    <row r="425" spans="5:8" x14ac:dyDescent="0.3">
      <c r="E425" s="34">
        <v>423</v>
      </c>
      <c r="F425" s="42">
        <f t="shared" si="20"/>
        <v>0.67680000000000007</v>
      </c>
      <c r="G425" s="42">
        <f t="shared" si="18"/>
        <v>0.55836000000000008</v>
      </c>
      <c r="H425" s="42">
        <f t="shared" si="19"/>
        <v>8.2500000000558362</v>
      </c>
    </row>
    <row r="426" spans="5:8" x14ac:dyDescent="0.3">
      <c r="E426" s="34">
        <v>424</v>
      </c>
      <c r="F426" s="42">
        <f t="shared" si="20"/>
        <v>0.6784</v>
      </c>
      <c r="G426" s="42">
        <f t="shared" si="18"/>
        <v>0.55967999999999996</v>
      </c>
      <c r="H426" s="42">
        <f t="shared" si="19"/>
        <v>8.2500000000559677</v>
      </c>
    </row>
    <row r="427" spans="5:8" x14ac:dyDescent="0.3">
      <c r="E427" s="34">
        <v>425</v>
      </c>
      <c r="F427" s="42">
        <f t="shared" si="20"/>
        <v>0.68</v>
      </c>
      <c r="G427" s="42">
        <f t="shared" si="18"/>
        <v>0.56100000000000005</v>
      </c>
      <c r="H427" s="42">
        <f t="shared" si="19"/>
        <v>8.2500000000560991</v>
      </c>
    </row>
    <row r="428" spans="5:8" x14ac:dyDescent="0.3">
      <c r="E428" s="34">
        <v>426</v>
      </c>
      <c r="F428" s="42">
        <f t="shared" si="20"/>
        <v>0.68159999999999998</v>
      </c>
      <c r="G428" s="42">
        <f t="shared" si="18"/>
        <v>0.56232000000000004</v>
      </c>
      <c r="H428" s="42">
        <f t="shared" si="19"/>
        <v>8.2500000000562324</v>
      </c>
    </row>
    <row r="429" spans="5:8" x14ac:dyDescent="0.3">
      <c r="E429" s="34">
        <v>427</v>
      </c>
      <c r="F429" s="42">
        <f t="shared" si="20"/>
        <v>0.68320000000000003</v>
      </c>
      <c r="G429" s="42">
        <f t="shared" si="18"/>
        <v>0.56364000000000003</v>
      </c>
      <c r="H429" s="42">
        <f t="shared" si="19"/>
        <v>8.2500000000563638</v>
      </c>
    </row>
    <row r="430" spans="5:8" x14ac:dyDescent="0.3">
      <c r="E430" s="34">
        <v>428</v>
      </c>
      <c r="F430" s="42">
        <f t="shared" si="20"/>
        <v>0.68480000000000008</v>
      </c>
      <c r="G430" s="42">
        <f t="shared" si="18"/>
        <v>0.56496000000000002</v>
      </c>
      <c r="H430" s="42">
        <f t="shared" si="19"/>
        <v>8.2500000000564953</v>
      </c>
    </row>
    <row r="431" spans="5:8" x14ac:dyDescent="0.3">
      <c r="E431" s="34">
        <v>429</v>
      </c>
      <c r="F431" s="42">
        <f t="shared" si="20"/>
        <v>0.68640000000000001</v>
      </c>
      <c r="G431" s="42">
        <f t="shared" si="18"/>
        <v>0.56628000000000001</v>
      </c>
      <c r="H431" s="42">
        <f t="shared" si="19"/>
        <v>8.2500000000566285</v>
      </c>
    </row>
    <row r="432" spans="5:8" x14ac:dyDescent="0.3">
      <c r="E432" s="34">
        <v>430</v>
      </c>
      <c r="F432" s="42">
        <f t="shared" si="20"/>
        <v>0.68800000000000006</v>
      </c>
      <c r="G432" s="42">
        <f t="shared" si="18"/>
        <v>0.56759999999999999</v>
      </c>
      <c r="H432" s="42">
        <f t="shared" si="19"/>
        <v>8.2500000000567599</v>
      </c>
    </row>
    <row r="433" spans="5:8" x14ac:dyDescent="0.3">
      <c r="E433" s="34">
        <v>431</v>
      </c>
      <c r="F433" s="42">
        <f t="shared" si="20"/>
        <v>0.68959999999999999</v>
      </c>
      <c r="G433" s="42">
        <f t="shared" si="18"/>
        <v>0.56891999999999987</v>
      </c>
      <c r="H433" s="42">
        <f t="shared" si="19"/>
        <v>8.2500000000568914</v>
      </c>
    </row>
    <row r="434" spans="5:8" x14ac:dyDescent="0.3">
      <c r="E434" s="34">
        <v>432</v>
      </c>
      <c r="F434" s="42">
        <f t="shared" si="20"/>
        <v>0.69120000000000004</v>
      </c>
      <c r="G434" s="42">
        <f t="shared" si="18"/>
        <v>0.57023999999999997</v>
      </c>
      <c r="H434" s="42">
        <f t="shared" si="19"/>
        <v>8.2500000000570246</v>
      </c>
    </row>
    <row r="435" spans="5:8" x14ac:dyDescent="0.3">
      <c r="E435" s="34">
        <v>433</v>
      </c>
      <c r="F435" s="42">
        <f t="shared" si="20"/>
        <v>0.69280000000000008</v>
      </c>
      <c r="G435" s="42">
        <f t="shared" si="18"/>
        <v>0.57156000000000007</v>
      </c>
      <c r="H435" s="42">
        <f t="shared" si="19"/>
        <v>8.2500000000571561</v>
      </c>
    </row>
    <row r="436" spans="5:8" x14ac:dyDescent="0.3">
      <c r="E436" s="34">
        <v>434</v>
      </c>
      <c r="F436" s="42">
        <f t="shared" si="20"/>
        <v>0.69440000000000002</v>
      </c>
      <c r="G436" s="42">
        <f t="shared" si="18"/>
        <v>0.57288000000000006</v>
      </c>
      <c r="H436" s="42">
        <f t="shared" si="19"/>
        <v>8.2500000000572875</v>
      </c>
    </row>
    <row r="437" spans="5:8" x14ac:dyDescent="0.3">
      <c r="E437" s="34">
        <v>435</v>
      </c>
      <c r="F437" s="42">
        <f t="shared" si="20"/>
        <v>0.69600000000000006</v>
      </c>
      <c r="G437" s="42">
        <f t="shared" si="18"/>
        <v>0.57420000000000004</v>
      </c>
      <c r="H437" s="42">
        <f t="shared" si="19"/>
        <v>8.2500000000574207</v>
      </c>
    </row>
    <row r="438" spans="5:8" x14ac:dyDescent="0.3">
      <c r="E438" s="34">
        <v>436</v>
      </c>
      <c r="F438" s="42">
        <f t="shared" si="20"/>
        <v>0.6976</v>
      </c>
      <c r="G438" s="42">
        <f t="shared" si="18"/>
        <v>0.57552000000000003</v>
      </c>
      <c r="H438" s="42">
        <f t="shared" si="19"/>
        <v>8.2500000000575522</v>
      </c>
    </row>
    <row r="439" spans="5:8" x14ac:dyDescent="0.3">
      <c r="E439" s="34">
        <v>437</v>
      </c>
      <c r="F439" s="42">
        <f t="shared" si="20"/>
        <v>0.69920000000000004</v>
      </c>
      <c r="G439" s="42">
        <f t="shared" si="18"/>
        <v>0.57684000000000002</v>
      </c>
      <c r="H439" s="42">
        <f t="shared" si="19"/>
        <v>8.2500000000576836</v>
      </c>
    </row>
    <row r="440" spans="5:8" x14ac:dyDescent="0.3">
      <c r="E440" s="34">
        <v>438</v>
      </c>
      <c r="F440" s="42">
        <f t="shared" si="20"/>
        <v>0.70079999999999998</v>
      </c>
      <c r="G440" s="42">
        <f t="shared" si="18"/>
        <v>0.57816000000000001</v>
      </c>
      <c r="H440" s="42">
        <f t="shared" si="19"/>
        <v>8.2500000000578169</v>
      </c>
    </row>
    <row r="441" spans="5:8" x14ac:dyDescent="0.3">
      <c r="E441" s="34">
        <v>439</v>
      </c>
      <c r="F441" s="42">
        <f t="shared" si="20"/>
        <v>0.70240000000000002</v>
      </c>
      <c r="G441" s="42">
        <f t="shared" si="18"/>
        <v>0.57948</v>
      </c>
      <c r="H441" s="42">
        <f t="shared" si="19"/>
        <v>8.2500000000579483</v>
      </c>
    </row>
    <row r="442" spans="5:8" x14ac:dyDescent="0.3">
      <c r="E442" s="34">
        <v>440</v>
      </c>
      <c r="F442" s="42">
        <f t="shared" si="20"/>
        <v>0.70400000000000007</v>
      </c>
      <c r="G442" s="42">
        <f t="shared" si="18"/>
        <v>0.58080000000000009</v>
      </c>
      <c r="H442" s="42">
        <f t="shared" si="19"/>
        <v>8.2500000000580798</v>
      </c>
    </row>
    <row r="443" spans="5:8" x14ac:dyDescent="0.3">
      <c r="E443" s="34">
        <v>441</v>
      </c>
      <c r="F443" s="42">
        <f t="shared" si="20"/>
        <v>0.7056</v>
      </c>
      <c r="G443" s="42">
        <f t="shared" si="18"/>
        <v>0.58211999999999997</v>
      </c>
      <c r="H443" s="42">
        <f t="shared" si="19"/>
        <v>8.2500000000582112</v>
      </c>
    </row>
    <row r="444" spans="5:8" x14ac:dyDescent="0.3">
      <c r="E444" s="34">
        <v>442</v>
      </c>
      <c r="F444" s="42">
        <f t="shared" si="20"/>
        <v>0.70720000000000005</v>
      </c>
      <c r="G444" s="42">
        <f t="shared" si="18"/>
        <v>0.58344000000000007</v>
      </c>
      <c r="H444" s="42">
        <f t="shared" si="19"/>
        <v>8.2500000000583444</v>
      </c>
    </row>
    <row r="445" spans="5:8" x14ac:dyDescent="0.3">
      <c r="E445" s="34">
        <v>443</v>
      </c>
      <c r="F445" s="42">
        <f t="shared" si="20"/>
        <v>0.70879999999999999</v>
      </c>
      <c r="G445" s="42">
        <f t="shared" si="18"/>
        <v>0.58475999999999995</v>
      </c>
      <c r="H445" s="42">
        <f t="shared" si="19"/>
        <v>8.2500000000584759</v>
      </c>
    </row>
    <row r="446" spans="5:8" x14ac:dyDescent="0.3">
      <c r="E446" s="34">
        <v>444</v>
      </c>
      <c r="F446" s="42">
        <f t="shared" si="20"/>
        <v>0.71040000000000003</v>
      </c>
      <c r="G446" s="42">
        <f t="shared" si="18"/>
        <v>0.58608000000000005</v>
      </c>
      <c r="H446" s="42">
        <f t="shared" si="19"/>
        <v>8.2500000000586073</v>
      </c>
    </row>
    <row r="447" spans="5:8" x14ac:dyDescent="0.3">
      <c r="E447" s="34">
        <v>445</v>
      </c>
      <c r="F447" s="42">
        <f t="shared" si="20"/>
        <v>0.71200000000000008</v>
      </c>
      <c r="G447" s="42">
        <f t="shared" si="18"/>
        <v>0.58740000000000003</v>
      </c>
      <c r="H447" s="42">
        <f t="shared" si="19"/>
        <v>8.2500000000587406</v>
      </c>
    </row>
    <row r="448" spans="5:8" x14ac:dyDescent="0.3">
      <c r="E448" s="34">
        <v>446</v>
      </c>
      <c r="F448" s="42">
        <f t="shared" si="20"/>
        <v>0.71360000000000001</v>
      </c>
      <c r="G448" s="42">
        <f t="shared" si="18"/>
        <v>0.58872000000000002</v>
      </c>
      <c r="H448" s="42">
        <f t="shared" si="19"/>
        <v>8.250000000058872</v>
      </c>
    </row>
    <row r="449" spans="5:8" x14ac:dyDescent="0.3">
      <c r="E449" s="34">
        <v>447</v>
      </c>
      <c r="F449" s="42">
        <f t="shared" si="20"/>
        <v>0.71520000000000006</v>
      </c>
      <c r="G449" s="42">
        <f t="shared" si="18"/>
        <v>0.59004000000000001</v>
      </c>
      <c r="H449" s="42">
        <f t="shared" si="19"/>
        <v>8.2500000000590035</v>
      </c>
    </row>
    <row r="450" spans="5:8" x14ac:dyDescent="0.3">
      <c r="E450" s="34">
        <v>448</v>
      </c>
      <c r="F450" s="42">
        <f t="shared" si="20"/>
        <v>0.71679999999999999</v>
      </c>
      <c r="G450" s="42">
        <f t="shared" ref="G450:G513" si="21">$C$12*F450*10^-3/($C$3*10^-6)</f>
        <v>0.59136</v>
      </c>
      <c r="H450" s="42">
        <f t="shared" si="19"/>
        <v>8.2500000000591367</v>
      </c>
    </row>
    <row r="451" spans="5:8" x14ac:dyDescent="0.3">
      <c r="E451" s="34">
        <v>449</v>
      </c>
      <c r="F451" s="42">
        <f t="shared" si="20"/>
        <v>0.71840000000000004</v>
      </c>
      <c r="G451" s="42">
        <f t="shared" si="21"/>
        <v>0.59267999999999998</v>
      </c>
      <c r="H451" s="42">
        <f t="shared" ref="H451:H514" si="22">($C$12+IF(G451&gt;=$C$7,$C$6,0)+(IF(G451&gt;=$C$5,G451,0)/$C$4)+IF(G451&gt;$C$9,($C$8/G451),0))</f>
        <v>8.2500000000592681</v>
      </c>
    </row>
    <row r="452" spans="5:8" x14ac:dyDescent="0.3">
      <c r="E452" s="34">
        <v>450</v>
      </c>
      <c r="F452" s="42">
        <f t="shared" ref="F452:F515" si="23">($C$10/10000)*(E452)</f>
        <v>0.72000000000000008</v>
      </c>
      <c r="G452" s="42">
        <f t="shared" si="21"/>
        <v>0.59400000000000008</v>
      </c>
      <c r="H452" s="42">
        <f t="shared" si="22"/>
        <v>8.2500000000593996</v>
      </c>
    </row>
    <row r="453" spans="5:8" x14ac:dyDescent="0.3">
      <c r="E453" s="34">
        <v>451</v>
      </c>
      <c r="F453" s="42">
        <f t="shared" si="23"/>
        <v>0.72160000000000002</v>
      </c>
      <c r="G453" s="42">
        <f t="shared" si="21"/>
        <v>0.59531999999999996</v>
      </c>
      <c r="H453" s="42">
        <f t="shared" si="22"/>
        <v>8.2500000000595328</v>
      </c>
    </row>
    <row r="454" spans="5:8" x14ac:dyDescent="0.3">
      <c r="E454" s="34">
        <v>452</v>
      </c>
      <c r="F454" s="42">
        <f t="shared" si="23"/>
        <v>0.72320000000000007</v>
      </c>
      <c r="G454" s="42">
        <f t="shared" si="21"/>
        <v>0.59664000000000006</v>
      </c>
      <c r="H454" s="42">
        <f t="shared" si="22"/>
        <v>8.2500000000596643</v>
      </c>
    </row>
    <row r="455" spans="5:8" x14ac:dyDescent="0.3">
      <c r="E455" s="34">
        <v>453</v>
      </c>
      <c r="F455" s="42">
        <f t="shared" si="23"/>
        <v>0.7248</v>
      </c>
      <c r="G455" s="42">
        <f t="shared" si="21"/>
        <v>0.59795999999999994</v>
      </c>
      <c r="H455" s="42">
        <f t="shared" si="22"/>
        <v>8.2500000000597957</v>
      </c>
    </row>
    <row r="456" spans="5:8" x14ac:dyDescent="0.3">
      <c r="E456" s="34">
        <v>454</v>
      </c>
      <c r="F456" s="42">
        <f t="shared" si="23"/>
        <v>0.72640000000000005</v>
      </c>
      <c r="G456" s="42">
        <f t="shared" si="21"/>
        <v>0.59928000000000015</v>
      </c>
      <c r="H456" s="42">
        <f t="shared" si="22"/>
        <v>8.2500000000599272</v>
      </c>
    </row>
    <row r="457" spans="5:8" x14ac:dyDescent="0.3">
      <c r="E457" s="34">
        <v>455</v>
      </c>
      <c r="F457" s="42">
        <f t="shared" si="23"/>
        <v>0.72799999999999998</v>
      </c>
      <c r="G457" s="42">
        <f t="shared" si="21"/>
        <v>0.60060000000000002</v>
      </c>
      <c r="H457" s="42">
        <f t="shared" si="22"/>
        <v>8.2500000000600604</v>
      </c>
    </row>
    <row r="458" spans="5:8" x14ac:dyDescent="0.3">
      <c r="E458" s="34">
        <v>456</v>
      </c>
      <c r="F458" s="42">
        <f t="shared" si="23"/>
        <v>0.72960000000000003</v>
      </c>
      <c r="G458" s="42">
        <f t="shared" si="21"/>
        <v>0.60192000000000001</v>
      </c>
      <c r="H458" s="42">
        <f t="shared" si="22"/>
        <v>8.2500000000601919</v>
      </c>
    </row>
    <row r="459" spans="5:8" x14ac:dyDescent="0.3">
      <c r="E459" s="34">
        <v>457</v>
      </c>
      <c r="F459" s="42">
        <f t="shared" si="23"/>
        <v>0.73120000000000007</v>
      </c>
      <c r="G459" s="42">
        <f t="shared" si="21"/>
        <v>0.60324000000000011</v>
      </c>
      <c r="H459" s="42">
        <f t="shared" si="22"/>
        <v>8.2500000000603233</v>
      </c>
    </row>
    <row r="460" spans="5:8" x14ac:dyDescent="0.3">
      <c r="E460" s="34">
        <v>458</v>
      </c>
      <c r="F460" s="42">
        <f t="shared" si="23"/>
        <v>0.73280000000000001</v>
      </c>
      <c r="G460" s="42">
        <f t="shared" si="21"/>
        <v>0.6045600000000001</v>
      </c>
      <c r="H460" s="42">
        <f t="shared" si="22"/>
        <v>8.2500000000604565</v>
      </c>
    </row>
    <row r="461" spans="5:8" x14ac:dyDescent="0.3">
      <c r="E461" s="34">
        <v>459</v>
      </c>
      <c r="F461" s="42">
        <f t="shared" si="23"/>
        <v>0.73440000000000005</v>
      </c>
      <c r="G461" s="42">
        <f t="shared" si="21"/>
        <v>0.60588000000000009</v>
      </c>
      <c r="H461" s="42">
        <f t="shared" si="22"/>
        <v>8.250000000060588</v>
      </c>
    </row>
    <row r="462" spans="5:8" x14ac:dyDescent="0.3">
      <c r="E462" s="34">
        <v>460</v>
      </c>
      <c r="F462" s="42">
        <f t="shared" si="23"/>
        <v>0.73599999999999999</v>
      </c>
      <c r="G462" s="42">
        <f t="shared" si="21"/>
        <v>0.60719999999999996</v>
      </c>
      <c r="H462" s="42">
        <f t="shared" si="22"/>
        <v>8.2500000000607194</v>
      </c>
    </row>
    <row r="463" spans="5:8" x14ac:dyDescent="0.3">
      <c r="E463" s="34">
        <v>461</v>
      </c>
      <c r="F463" s="42">
        <f t="shared" si="23"/>
        <v>0.73760000000000003</v>
      </c>
      <c r="G463" s="42">
        <f t="shared" si="21"/>
        <v>0.60852000000000006</v>
      </c>
      <c r="H463" s="42">
        <f t="shared" si="22"/>
        <v>8.2500000000608527</v>
      </c>
    </row>
    <row r="464" spans="5:8" x14ac:dyDescent="0.3">
      <c r="E464" s="34">
        <v>462</v>
      </c>
      <c r="F464" s="42">
        <f t="shared" si="23"/>
        <v>0.73920000000000008</v>
      </c>
      <c r="G464" s="42">
        <f t="shared" si="21"/>
        <v>0.60984000000000016</v>
      </c>
      <c r="H464" s="42">
        <f t="shared" si="22"/>
        <v>8.2500000000609841</v>
      </c>
    </row>
    <row r="465" spans="5:8" x14ac:dyDescent="0.3">
      <c r="E465" s="34">
        <v>463</v>
      </c>
      <c r="F465" s="42">
        <f t="shared" si="23"/>
        <v>0.74080000000000001</v>
      </c>
      <c r="G465" s="42">
        <f t="shared" si="21"/>
        <v>0.61116000000000004</v>
      </c>
      <c r="H465" s="42">
        <f t="shared" si="22"/>
        <v>8.2500000000611156</v>
      </c>
    </row>
    <row r="466" spans="5:8" x14ac:dyDescent="0.3">
      <c r="E466" s="34">
        <v>464</v>
      </c>
      <c r="F466" s="42">
        <f t="shared" si="23"/>
        <v>0.74240000000000006</v>
      </c>
      <c r="G466" s="42">
        <f t="shared" si="21"/>
        <v>0.61248000000000002</v>
      </c>
      <c r="H466" s="42">
        <f t="shared" si="22"/>
        <v>8.2500000000612488</v>
      </c>
    </row>
    <row r="467" spans="5:8" x14ac:dyDescent="0.3">
      <c r="E467" s="34">
        <v>465</v>
      </c>
      <c r="F467" s="42">
        <f t="shared" si="23"/>
        <v>0.74399999999999999</v>
      </c>
      <c r="G467" s="42">
        <f t="shared" si="21"/>
        <v>0.61380000000000001</v>
      </c>
      <c r="H467" s="42">
        <f t="shared" si="22"/>
        <v>8.2500000000613802</v>
      </c>
    </row>
    <row r="468" spans="5:8" x14ac:dyDescent="0.3">
      <c r="E468" s="34">
        <v>466</v>
      </c>
      <c r="F468" s="42">
        <f t="shared" si="23"/>
        <v>0.74560000000000004</v>
      </c>
      <c r="G468" s="42">
        <f t="shared" si="21"/>
        <v>0.61512000000000011</v>
      </c>
      <c r="H468" s="42">
        <f t="shared" si="22"/>
        <v>8.2500000000615117</v>
      </c>
    </row>
    <row r="469" spans="5:8" x14ac:dyDescent="0.3">
      <c r="E469" s="34">
        <v>467</v>
      </c>
      <c r="F469" s="42">
        <f t="shared" si="23"/>
        <v>0.74720000000000009</v>
      </c>
      <c r="G469" s="42">
        <f t="shared" si="21"/>
        <v>0.61643999999999999</v>
      </c>
      <c r="H469" s="42">
        <f t="shared" si="22"/>
        <v>8.2500000000616431</v>
      </c>
    </row>
    <row r="470" spans="5:8" x14ac:dyDescent="0.3">
      <c r="E470" s="34">
        <v>468</v>
      </c>
      <c r="F470" s="42">
        <f t="shared" si="23"/>
        <v>0.74880000000000002</v>
      </c>
      <c r="G470" s="42">
        <f t="shared" si="21"/>
        <v>0.61775999999999998</v>
      </c>
      <c r="H470" s="42">
        <f t="shared" si="22"/>
        <v>8.2500000000617764</v>
      </c>
    </row>
    <row r="471" spans="5:8" x14ac:dyDescent="0.3">
      <c r="E471" s="34">
        <v>469</v>
      </c>
      <c r="F471" s="42">
        <f t="shared" si="23"/>
        <v>0.75040000000000007</v>
      </c>
      <c r="G471" s="42">
        <f t="shared" si="21"/>
        <v>0.61908000000000007</v>
      </c>
      <c r="H471" s="42">
        <f t="shared" si="22"/>
        <v>8.2500000000619078</v>
      </c>
    </row>
    <row r="472" spans="5:8" x14ac:dyDescent="0.3">
      <c r="E472" s="34">
        <v>470</v>
      </c>
      <c r="F472" s="42">
        <f t="shared" si="23"/>
        <v>0.752</v>
      </c>
      <c r="G472" s="42">
        <f t="shared" si="21"/>
        <v>0.62039999999999995</v>
      </c>
      <c r="H472" s="42">
        <f t="shared" si="22"/>
        <v>8.2500000000620393</v>
      </c>
    </row>
    <row r="473" spans="5:8" x14ac:dyDescent="0.3">
      <c r="E473" s="34">
        <v>471</v>
      </c>
      <c r="F473" s="42">
        <f t="shared" si="23"/>
        <v>0.75360000000000005</v>
      </c>
      <c r="G473" s="42">
        <f t="shared" si="21"/>
        <v>0.62171999999999994</v>
      </c>
      <c r="H473" s="42">
        <f t="shared" si="22"/>
        <v>8.2500000000621725</v>
      </c>
    </row>
    <row r="474" spans="5:8" x14ac:dyDescent="0.3">
      <c r="E474" s="34">
        <v>472</v>
      </c>
      <c r="F474" s="42">
        <f t="shared" si="23"/>
        <v>0.75519999999999998</v>
      </c>
      <c r="G474" s="42">
        <f t="shared" si="21"/>
        <v>0.62303999999999993</v>
      </c>
      <c r="H474" s="42">
        <f t="shared" si="22"/>
        <v>8.2500000000623039</v>
      </c>
    </row>
    <row r="475" spans="5:8" x14ac:dyDescent="0.3">
      <c r="E475" s="34">
        <v>473</v>
      </c>
      <c r="F475" s="42">
        <f t="shared" si="23"/>
        <v>0.75680000000000003</v>
      </c>
      <c r="G475" s="42">
        <f t="shared" si="21"/>
        <v>0.62436000000000003</v>
      </c>
      <c r="H475" s="42">
        <f t="shared" si="22"/>
        <v>8.2500000000624354</v>
      </c>
    </row>
    <row r="476" spans="5:8" x14ac:dyDescent="0.3">
      <c r="E476" s="34">
        <v>474</v>
      </c>
      <c r="F476" s="42">
        <f t="shared" si="23"/>
        <v>0.75840000000000007</v>
      </c>
      <c r="G476" s="42">
        <f t="shared" si="21"/>
        <v>0.62568000000000001</v>
      </c>
      <c r="H476" s="42">
        <f t="shared" si="22"/>
        <v>8.2500000000625686</v>
      </c>
    </row>
    <row r="477" spans="5:8" x14ac:dyDescent="0.3">
      <c r="E477" s="34">
        <v>475</v>
      </c>
      <c r="F477" s="42">
        <f t="shared" si="23"/>
        <v>0.76</v>
      </c>
      <c r="G477" s="42">
        <f t="shared" si="21"/>
        <v>0.627</v>
      </c>
      <c r="H477" s="42">
        <f t="shared" si="22"/>
        <v>8.2500000000627001</v>
      </c>
    </row>
    <row r="478" spans="5:8" x14ac:dyDescent="0.3">
      <c r="E478" s="34">
        <v>476</v>
      </c>
      <c r="F478" s="42">
        <f t="shared" si="23"/>
        <v>0.76160000000000005</v>
      </c>
      <c r="G478" s="42">
        <f t="shared" si="21"/>
        <v>0.6283200000000001</v>
      </c>
      <c r="H478" s="42">
        <f t="shared" si="22"/>
        <v>8.2500000000628315</v>
      </c>
    </row>
    <row r="479" spans="5:8" x14ac:dyDescent="0.3">
      <c r="E479" s="34">
        <v>477</v>
      </c>
      <c r="F479" s="42">
        <f t="shared" si="23"/>
        <v>0.76319999999999999</v>
      </c>
      <c r="G479" s="42">
        <f t="shared" si="21"/>
        <v>0.62964000000000009</v>
      </c>
      <c r="H479" s="42">
        <f t="shared" si="22"/>
        <v>8.2500000000629647</v>
      </c>
    </row>
    <row r="480" spans="5:8" x14ac:dyDescent="0.3">
      <c r="E480" s="34">
        <v>478</v>
      </c>
      <c r="F480" s="42">
        <f t="shared" si="23"/>
        <v>0.76480000000000004</v>
      </c>
      <c r="G480" s="42">
        <f t="shared" si="21"/>
        <v>0.63095999999999997</v>
      </c>
      <c r="H480" s="42">
        <f t="shared" si="22"/>
        <v>8.2500000000630962</v>
      </c>
    </row>
    <row r="481" spans="5:8" x14ac:dyDescent="0.3">
      <c r="E481" s="34">
        <v>479</v>
      </c>
      <c r="F481" s="42">
        <f t="shared" si="23"/>
        <v>0.76640000000000008</v>
      </c>
      <c r="G481" s="42">
        <f t="shared" si="21"/>
        <v>0.63228000000000006</v>
      </c>
      <c r="H481" s="42">
        <f t="shared" si="22"/>
        <v>8.2500000000632276</v>
      </c>
    </row>
    <row r="482" spans="5:8" x14ac:dyDescent="0.3">
      <c r="E482" s="34">
        <v>480</v>
      </c>
      <c r="F482" s="42">
        <f t="shared" si="23"/>
        <v>0.76800000000000002</v>
      </c>
      <c r="G482" s="42">
        <f t="shared" si="21"/>
        <v>0.63360000000000005</v>
      </c>
      <c r="H482" s="42">
        <f t="shared" si="22"/>
        <v>8.2500000000633609</v>
      </c>
    </row>
    <row r="483" spans="5:8" x14ac:dyDescent="0.3">
      <c r="E483" s="34">
        <v>481</v>
      </c>
      <c r="F483" s="42">
        <f t="shared" si="23"/>
        <v>0.76960000000000006</v>
      </c>
      <c r="G483" s="42">
        <f t="shared" si="21"/>
        <v>0.63492000000000004</v>
      </c>
      <c r="H483" s="42">
        <f t="shared" si="22"/>
        <v>8.2500000000634923</v>
      </c>
    </row>
    <row r="484" spans="5:8" x14ac:dyDescent="0.3">
      <c r="E484" s="34">
        <v>482</v>
      </c>
      <c r="F484" s="42">
        <f t="shared" si="23"/>
        <v>0.7712</v>
      </c>
      <c r="G484" s="42">
        <f t="shared" si="21"/>
        <v>0.63623999999999992</v>
      </c>
      <c r="H484" s="42">
        <f t="shared" si="22"/>
        <v>8.2500000000636238</v>
      </c>
    </row>
    <row r="485" spans="5:8" x14ac:dyDescent="0.3">
      <c r="E485" s="34">
        <v>483</v>
      </c>
      <c r="F485" s="42">
        <f t="shared" si="23"/>
        <v>0.77280000000000004</v>
      </c>
      <c r="G485" s="42">
        <f t="shared" si="21"/>
        <v>0.63756000000000002</v>
      </c>
      <c r="H485" s="42">
        <f t="shared" si="22"/>
        <v>8.2500000000637552</v>
      </c>
    </row>
    <row r="486" spans="5:8" x14ac:dyDescent="0.3">
      <c r="E486" s="34">
        <v>484</v>
      </c>
      <c r="F486" s="42">
        <f t="shared" si="23"/>
        <v>0.77440000000000009</v>
      </c>
      <c r="G486" s="42">
        <f t="shared" si="21"/>
        <v>0.63888000000000011</v>
      </c>
      <c r="H486" s="42">
        <f t="shared" si="22"/>
        <v>8.2500000000638885</v>
      </c>
    </row>
    <row r="487" spans="5:8" x14ac:dyDescent="0.3">
      <c r="E487" s="34">
        <v>485</v>
      </c>
      <c r="F487" s="42">
        <f t="shared" si="23"/>
        <v>0.77600000000000002</v>
      </c>
      <c r="G487" s="42">
        <f t="shared" si="21"/>
        <v>0.64019999999999999</v>
      </c>
      <c r="H487" s="42">
        <f t="shared" si="22"/>
        <v>8.2500000000640199</v>
      </c>
    </row>
    <row r="488" spans="5:8" x14ac:dyDescent="0.3">
      <c r="E488" s="34">
        <v>486</v>
      </c>
      <c r="F488" s="42">
        <f t="shared" si="23"/>
        <v>0.77760000000000007</v>
      </c>
      <c r="G488" s="42">
        <f t="shared" si="21"/>
        <v>0.64151999999999998</v>
      </c>
      <c r="H488" s="42">
        <f t="shared" si="22"/>
        <v>8.2500000000641514</v>
      </c>
    </row>
    <row r="489" spans="5:8" x14ac:dyDescent="0.3">
      <c r="E489" s="34">
        <v>487</v>
      </c>
      <c r="F489" s="42">
        <f t="shared" si="23"/>
        <v>0.7792</v>
      </c>
      <c r="G489" s="42">
        <f t="shared" si="21"/>
        <v>0.64283999999999997</v>
      </c>
      <c r="H489" s="42">
        <f t="shared" si="22"/>
        <v>8.2500000000642846</v>
      </c>
    </row>
    <row r="490" spans="5:8" x14ac:dyDescent="0.3">
      <c r="E490" s="34">
        <v>488</v>
      </c>
      <c r="F490" s="42">
        <f t="shared" si="23"/>
        <v>0.78080000000000005</v>
      </c>
      <c r="G490" s="42">
        <f t="shared" si="21"/>
        <v>0.64416000000000007</v>
      </c>
      <c r="H490" s="42">
        <f t="shared" si="22"/>
        <v>8.250000000064416</v>
      </c>
    </row>
    <row r="491" spans="5:8" x14ac:dyDescent="0.3">
      <c r="E491" s="34">
        <v>489</v>
      </c>
      <c r="F491" s="42">
        <f t="shared" si="23"/>
        <v>0.78239999999999998</v>
      </c>
      <c r="G491" s="42">
        <f t="shared" si="21"/>
        <v>0.64548000000000005</v>
      </c>
      <c r="H491" s="42">
        <f t="shared" si="22"/>
        <v>8.2500000000645475</v>
      </c>
    </row>
    <row r="492" spans="5:8" x14ac:dyDescent="0.3">
      <c r="E492" s="34">
        <v>490</v>
      </c>
      <c r="F492" s="42">
        <f t="shared" si="23"/>
        <v>0.78400000000000003</v>
      </c>
      <c r="G492" s="42">
        <f t="shared" si="21"/>
        <v>0.64679999999999993</v>
      </c>
      <c r="H492" s="42">
        <f t="shared" si="22"/>
        <v>8.2500000000646807</v>
      </c>
    </row>
    <row r="493" spans="5:8" x14ac:dyDescent="0.3">
      <c r="E493" s="34">
        <v>491</v>
      </c>
      <c r="F493" s="42">
        <f t="shared" si="23"/>
        <v>0.78560000000000008</v>
      </c>
      <c r="G493" s="42">
        <f t="shared" si="21"/>
        <v>0.64812000000000003</v>
      </c>
      <c r="H493" s="42">
        <f t="shared" si="22"/>
        <v>8.2500000000648122</v>
      </c>
    </row>
    <row r="494" spans="5:8" x14ac:dyDescent="0.3">
      <c r="E494" s="34">
        <v>492</v>
      </c>
      <c r="F494" s="42">
        <f t="shared" si="23"/>
        <v>0.78720000000000001</v>
      </c>
      <c r="G494" s="42">
        <f t="shared" si="21"/>
        <v>0.64944000000000002</v>
      </c>
      <c r="H494" s="42">
        <f t="shared" si="22"/>
        <v>8.2500000000649436</v>
      </c>
    </row>
    <row r="495" spans="5:8" x14ac:dyDescent="0.3">
      <c r="E495" s="34">
        <v>493</v>
      </c>
      <c r="F495" s="42">
        <f t="shared" si="23"/>
        <v>0.78880000000000006</v>
      </c>
      <c r="G495" s="42">
        <f t="shared" si="21"/>
        <v>0.65076000000000001</v>
      </c>
      <c r="H495" s="42">
        <f t="shared" si="22"/>
        <v>8.2500000000650768</v>
      </c>
    </row>
    <row r="496" spans="5:8" x14ac:dyDescent="0.3">
      <c r="E496" s="34">
        <v>494</v>
      </c>
      <c r="F496" s="42">
        <f t="shared" si="23"/>
        <v>0.79039999999999999</v>
      </c>
      <c r="G496" s="42">
        <f t="shared" si="21"/>
        <v>0.65207999999999988</v>
      </c>
      <c r="H496" s="42">
        <f t="shared" si="22"/>
        <v>8.2500000000652083</v>
      </c>
    </row>
    <row r="497" spans="5:8" x14ac:dyDescent="0.3">
      <c r="E497" s="34">
        <v>495</v>
      </c>
      <c r="F497" s="42">
        <f t="shared" si="23"/>
        <v>0.79200000000000004</v>
      </c>
      <c r="G497" s="42">
        <f t="shared" si="21"/>
        <v>0.65340000000000009</v>
      </c>
      <c r="H497" s="42">
        <f t="shared" si="22"/>
        <v>8.2500000000653397</v>
      </c>
    </row>
    <row r="498" spans="5:8" x14ac:dyDescent="0.3">
      <c r="E498" s="34">
        <v>496</v>
      </c>
      <c r="F498" s="42">
        <f t="shared" si="23"/>
        <v>0.79360000000000008</v>
      </c>
      <c r="G498" s="42">
        <f t="shared" si="21"/>
        <v>0.65472000000000008</v>
      </c>
      <c r="H498" s="42">
        <f t="shared" si="22"/>
        <v>8.2500000000654712</v>
      </c>
    </row>
    <row r="499" spans="5:8" x14ac:dyDescent="0.3">
      <c r="E499" s="34">
        <v>497</v>
      </c>
      <c r="F499" s="42">
        <f t="shared" si="23"/>
        <v>0.79520000000000002</v>
      </c>
      <c r="G499" s="42">
        <f t="shared" si="21"/>
        <v>0.65604000000000007</v>
      </c>
      <c r="H499" s="42">
        <f t="shared" si="22"/>
        <v>8.2500000000656044</v>
      </c>
    </row>
    <row r="500" spans="5:8" x14ac:dyDescent="0.3">
      <c r="E500" s="34">
        <v>498</v>
      </c>
      <c r="F500" s="42">
        <f t="shared" si="23"/>
        <v>0.79680000000000006</v>
      </c>
      <c r="G500" s="42">
        <f t="shared" si="21"/>
        <v>0.65736000000000006</v>
      </c>
      <c r="H500" s="42">
        <f t="shared" si="22"/>
        <v>8.2500000000657359</v>
      </c>
    </row>
    <row r="501" spans="5:8" x14ac:dyDescent="0.3">
      <c r="E501" s="34">
        <v>499</v>
      </c>
      <c r="F501" s="42">
        <f t="shared" si="23"/>
        <v>0.7984</v>
      </c>
      <c r="G501" s="42">
        <f t="shared" si="21"/>
        <v>0.65868000000000004</v>
      </c>
      <c r="H501" s="42">
        <f t="shared" si="22"/>
        <v>8.2500000000658673</v>
      </c>
    </row>
    <row r="502" spans="5:8" x14ac:dyDescent="0.3">
      <c r="E502" s="34">
        <v>500</v>
      </c>
      <c r="F502" s="42">
        <f t="shared" si="23"/>
        <v>0.8</v>
      </c>
      <c r="G502" s="42">
        <f t="shared" si="21"/>
        <v>0.66</v>
      </c>
      <c r="H502" s="42">
        <f t="shared" si="22"/>
        <v>8.2500000000660005</v>
      </c>
    </row>
    <row r="503" spans="5:8" x14ac:dyDescent="0.3">
      <c r="E503" s="34">
        <v>501</v>
      </c>
      <c r="F503" s="42">
        <f t="shared" si="23"/>
        <v>0.80160000000000009</v>
      </c>
      <c r="G503" s="42">
        <f t="shared" si="21"/>
        <v>0.66132000000000013</v>
      </c>
      <c r="H503" s="42">
        <f t="shared" si="22"/>
        <v>8.250000000066132</v>
      </c>
    </row>
    <row r="504" spans="5:8" x14ac:dyDescent="0.3">
      <c r="E504" s="34">
        <v>502</v>
      </c>
      <c r="F504" s="42">
        <f t="shared" si="23"/>
        <v>0.80320000000000003</v>
      </c>
      <c r="G504" s="42">
        <f t="shared" si="21"/>
        <v>0.66264000000000001</v>
      </c>
      <c r="H504" s="42">
        <f t="shared" si="22"/>
        <v>8.2500000000662634</v>
      </c>
    </row>
    <row r="505" spans="5:8" x14ac:dyDescent="0.3">
      <c r="E505" s="34">
        <v>503</v>
      </c>
      <c r="F505" s="42">
        <f t="shared" si="23"/>
        <v>0.80480000000000007</v>
      </c>
      <c r="G505" s="42">
        <f t="shared" si="21"/>
        <v>0.66396000000000011</v>
      </c>
      <c r="H505" s="42">
        <f t="shared" si="22"/>
        <v>8.2500000000663967</v>
      </c>
    </row>
    <row r="506" spans="5:8" x14ac:dyDescent="0.3">
      <c r="E506" s="34">
        <v>504</v>
      </c>
      <c r="F506" s="42">
        <f t="shared" si="23"/>
        <v>0.80640000000000001</v>
      </c>
      <c r="G506" s="42">
        <f t="shared" si="21"/>
        <v>0.66527999999999998</v>
      </c>
      <c r="H506" s="42">
        <f t="shared" si="22"/>
        <v>8.2500000000665281</v>
      </c>
    </row>
    <row r="507" spans="5:8" x14ac:dyDescent="0.3">
      <c r="E507" s="34">
        <v>505</v>
      </c>
      <c r="F507" s="42">
        <f t="shared" si="23"/>
        <v>0.80800000000000005</v>
      </c>
      <c r="G507" s="42">
        <f t="shared" si="21"/>
        <v>0.66660000000000008</v>
      </c>
      <c r="H507" s="42">
        <f t="shared" si="22"/>
        <v>8.2500000000666596</v>
      </c>
    </row>
    <row r="508" spans="5:8" x14ac:dyDescent="0.3">
      <c r="E508" s="34">
        <v>506</v>
      </c>
      <c r="F508" s="42">
        <f t="shared" si="23"/>
        <v>0.80959999999999999</v>
      </c>
      <c r="G508" s="42">
        <f t="shared" si="21"/>
        <v>0.66791999999999996</v>
      </c>
      <c r="H508" s="42">
        <f t="shared" si="22"/>
        <v>8.2500000000667928</v>
      </c>
    </row>
    <row r="509" spans="5:8" x14ac:dyDescent="0.3">
      <c r="E509" s="34">
        <v>507</v>
      </c>
      <c r="F509" s="42">
        <f t="shared" si="23"/>
        <v>0.81120000000000003</v>
      </c>
      <c r="G509" s="42">
        <f t="shared" si="21"/>
        <v>0.66924000000000006</v>
      </c>
      <c r="H509" s="42">
        <f t="shared" si="22"/>
        <v>8.2500000000669242</v>
      </c>
    </row>
    <row r="510" spans="5:8" x14ac:dyDescent="0.3">
      <c r="E510" s="34">
        <v>508</v>
      </c>
      <c r="F510" s="42">
        <f t="shared" si="23"/>
        <v>0.81280000000000008</v>
      </c>
      <c r="G510" s="42">
        <f t="shared" si="21"/>
        <v>0.67056000000000004</v>
      </c>
      <c r="H510" s="42">
        <f t="shared" si="22"/>
        <v>8.2500000000670557</v>
      </c>
    </row>
    <row r="511" spans="5:8" x14ac:dyDescent="0.3">
      <c r="E511" s="34">
        <v>509</v>
      </c>
      <c r="F511" s="42">
        <f t="shared" si="23"/>
        <v>0.81440000000000001</v>
      </c>
      <c r="G511" s="42">
        <f t="shared" si="21"/>
        <v>0.67187999999999992</v>
      </c>
      <c r="H511" s="42">
        <f t="shared" si="22"/>
        <v>8.2500000000671871</v>
      </c>
    </row>
    <row r="512" spans="5:8" x14ac:dyDescent="0.3">
      <c r="E512" s="34">
        <v>510</v>
      </c>
      <c r="F512" s="42">
        <f t="shared" si="23"/>
        <v>0.81600000000000006</v>
      </c>
      <c r="G512" s="42">
        <f t="shared" si="21"/>
        <v>0.67320000000000002</v>
      </c>
      <c r="H512" s="42">
        <f t="shared" si="22"/>
        <v>8.2500000000673204</v>
      </c>
    </row>
    <row r="513" spans="5:8" x14ac:dyDescent="0.3">
      <c r="E513" s="34">
        <v>511</v>
      </c>
      <c r="F513" s="42">
        <f t="shared" si="23"/>
        <v>0.81759999999999999</v>
      </c>
      <c r="G513" s="42">
        <f t="shared" si="21"/>
        <v>0.67452000000000001</v>
      </c>
      <c r="H513" s="42">
        <f t="shared" si="22"/>
        <v>8.2500000000674518</v>
      </c>
    </row>
    <row r="514" spans="5:8" x14ac:dyDescent="0.3">
      <c r="E514" s="34">
        <v>512</v>
      </c>
      <c r="F514" s="42">
        <f t="shared" si="23"/>
        <v>0.81920000000000004</v>
      </c>
      <c r="G514" s="42">
        <f t="shared" ref="G514:G577" si="24">$C$12*F514*10^-3/($C$3*10^-6)</f>
        <v>0.67584</v>
      </c>
      <c r="H514" s="42">
        <f t="shared" si="22"/>
        <v>8.2500000000675833</v>
      </c>
    </row>
    <row r="515" spans="5:8" x14ac:dyDescent="0.3">
      <c r="E515" s="34">
        <v>513</v>
      </c>
      <c r="F515" s="42">
        <f t="shared" si="23"/>
        <v>0.82080000000000009</v>
      </c>
      <c r="G515" s="42">
        <f t="shared" si="24"/>
        <v>0.67715999999999998</v>
      </c>
      <c r="H515" s="42">
        <f t="shared" ref="H515:H578" si="25">($C$12+IF(G515&gt;=$C$7,$C$6,0)+(IF(G515&gt;=$C$5,G515,0)/$C$4)+IF(G515&gt;$C$9,($C$8/G515),0))</f>
        <v>8.2500000000677165</v>
      </c>
    </row>
    <row r="516" spans="5:8" x14ac:dyDescent="0.3">
      <c r="E516" s="34">
        <v>514</v>
      </c>
      <c r="F516" s="42">
        <f t="shared" ref="F516:F579" si="26">($C$10/10000)*(E516)</f>
        <v>0.82240000000000002</v>
      </c>
      <c r="G516" s="42">
        <f t="shared" si="24"/>
        <v>0.67848000000000008</v>
      </c>
      <c r="H516" s="42">
        <f t="shared" si="25"/>
        <v>8.2500000000678479</v>
      </c>
    </row>
    <row r="517" spans="5:8" x14ac:dyDescent="0.3">
      <c r="E517" s="34">
        <v>515</v>
      </c>
      <c r="F517" s="42">
        <f t="shared" si="26"/>
        <v>0.82400000000000007</v>
      </c>
      <c r="G517" s="42">
        <f t="shared" si="24"/>
        <v>0.67980000000000007</v>
      </c>
      <c r="H517" s="42">
        <f t="shared" si="25"/>
        <v>8.2500000000679794</v>
      </c>
    </row>
    <row r="518" spans="5:8" x14ac:dyDescent="0.3">
      <c r="E518" s="34">
        <v>516</v>
      </c>
      <c r="F518" s="42">
        <f t="shared" si="26"/>
        <v>0.8256</v>
      </c>
      <c r="G518" s="42">
        <f t="shared" si="24"/>
        <v>0.68112000000000006</v>
      </c>
      <c r="H518" s="42">
        <f t="shared" si="25"/>
        <v>8.2500000000681126</v>
      </c>
    </row>
    <row r="519" spans="5:8" x14ac:dyDescent="0.3">
      <c r="E519" s="34">
        <v>517</v>
      </c>
      <c r="F519" s="42">
        <f t="shared" si="26"/>
        <v>0.82720000000000005</v>
      </c>
      <c r="G519" s="42">
        <f t="shared" si="24"/>
        <v>0.68244000000000005</v>
      </c>
      <c r="H519" s="42">
        <f t="shared" si="25"/>
        <v>8.2500000000682441</v>
      </c>
    </row>
    <row r="520" spans="5:8" x14ac:dyDescent="0.3">
      <c r="E520" s="34">
        <v>518</v>
      </c>
      <c r="F520" s="42">
        <f t="shared" si="26"/>
        <v>0.82880000000000009</v>
      </c>
      <c r="G520" s="42">
        <f t="shared" si="24"/>
        <v>0.68376000000000003</v>
      </c>
      <c r="H520" s="42">
        <f t="shared" si="25"/>
        <v>8.2500000000683755</v>
      </c>
    </row>
    <row r="521" spans="5:8" x14ac:dyDescent="0.3">
      <c r="E521" s="34">
        <v>519</v>
      </c>
      <c r="F521" s="42">
        <f t="shared" si="26"/>
        <v>0.83040000000000003</v>
      </c>
      <c r="G521" s="42">
        <f t="shared" si="24"/>
        <v>0.68508000000000002</v>
      </c>
      <c r="H521" s="42">
        <f t="shared" si="25"/>
        <v>8.2500000000685088</v>
      </c>
    </row>
    <row r="522" spans="5:8" x14ac:dyDescent="0.3">
      <c r="E522" s="34">
        <v>520</v>
      </c>
      <c r="F522" s="42">
        <f t="shared" si="26"/>
        <v>0.83200000000000007</v>
      </c>
      <c r="G522" s="42">
        <f t="shared" si="24"/>
        <v>0.68640000000000012</v>
      </c>
      <c r="H522" s="42">
        <f t="shared" si="25"/>
        <v>8.2500000000686402</v>
      </c>
    </row>
    <row r="523" spans="5:8" x14ac:dyDescent="0.3">
      <c r="E523" s="34">
        <v>521</v>
      </c>
      <c r="F523" s="42">
        <f t="shared" si="26"/>
        <v>0.83360000000000001</v>
      </c>
      <c r="G523" s="42">
        <f t="shared" si="24"/>
        <v>0.68772</v>
      </c>
      <c r="H523" s="42">
        <f t="shared" si="25"/>
        <v>8.2500000000687717</v>
      </c>
    </row>
    <row r="524" spans="5:8" x14ac:dyDescent="0.3">
      <c r="E524" s="34">
        <v>522</v>
      </c>
      <c r="F524" s="42">
        <f t="shared" si="26"/>
        <v>0.83520000000000005</v>
      </c>
      <c r="G524" s="42">
        <f t="shared" si="24"/>
        <v>0.68903999999999999</v>
      </c>
      <c r="H524" s="42">
        <f t="shared" si="25"/>
        <v>8.2500000000689049</v>
      </c>
    </row>
    <row r="525" spans="5:8" x14ac:dyDescent="0.3">
      <c r="E525" s="34">
        <v>523</v>
      </c>
      <c r="F525" s="42">
        <f t="shared" si="26"/>
        <v>0.83679999999999999</v>
      </c>
      <c r="G525" s="42">
        <f t="shared" si="24"/>
        <v>0.69035999999999997</v>
      </c>
      <c r="H525" s="42">
        <f t="shared" si="25"/>
        <v>8.2500000000690363</v>
      </c>
    </row>
    <row r="526" spans="5:8" x14ac:dyDescent="0.3">
      <c r="E526" s="34">
        <v>524</v>
      </c>
      <c r="F526" s="42">
        <f t="shared" si="26"/>
        <v>0.83840000000000003</v>
      </c>
      <c r="G526" s="42">
        <f t="shared" si="24"/>
        <v>0.69168000000000007</v>
      </c>
      <c r="H526" s="42">
        <f t="shared" si="25"/>
        <v>8.2500000000691678</v>
      </c>
    </row>
    <row r="527" spans="5:8" x14ac:dyDescent="0.3">
      <c r="E527" s="34">
        <v>525</v>
      </c>
      <c r="F527" s="42">
        <f t="shared" si="26"/>
        <v>0.84000000000000008</v>
      </c>
      <c r="G527" s="42">
        <f t="shared" si="24"/>
        <v>0.69300000000000006</v>
      </c>
      <c r="H527" s="42">
        <f t="shared" si="25"/>
        <v>8.2500000000692992</v>
      </c>
    </row>
    <row r="528" spans="5:8" x14ac:dyDescent="0.3">
      <c r="E528" s="34">
        <v>526</v>
      </c>
      <c r="F528" s="42">
        <f t="shared" si="26"/>
        <v>0.84160000000000001</v>
      </c>
      <c r="G528" s="42">
        <f t="shared" si="24"/>
        <v>0.69431999999999994</v>
      </c>
      <c r="H528" s="42">
        <f t="shared" si="25"/>
        <v>8.2500000000694325</v>
      </c>
    </row>
    <row r="529" spans="5:8" x14ac:dyDescent="0.3">
      <c r="E529" s="34">
        <v>527</v>
      </c>
      <c r="F529" s="42">
        <f t="shared" si="26"/>
        <v>0.84320000000000006</v>
      </c>
      <c r="G529" s="42">
        <f t="shared" si="24"/>
        <v>0.69564000000000004</v>
      </c>
      <c r="H529" s="42">
        <f t="shared" si="25"/>
        <v>8.2500000000695639</v>
      </c>
    </row>
    <row r="530" spans="5:8" x14ac:dyDescent="0.3">
      <c r="E530" s="34">
        <v>528</v>
      </c>
      <c r="F530" s="42">
        <f t="shared" si="26"/>
        <v>0.8448</v>
      </c>
      <c r="G530" s="42">
        <f t="shared" si="24"/>
        <v>0.69696000000000002</v>
      </c>
      <c r="H530" s="42">
        <f t="shared" si="25"/>
        <v>8.2500000000696954</v>
      </c>
    </row>
    <row r="531" spans="5:8" x14ac:dyDescent="0.3">
      <c r="E531" s="34">
        <v>529</v>
      </c>
      <c r="F531" s="42">
        <f t="shared" si="26"/>
        <v>0.84640000000000004</v>
      </c>
      <c r="G531" s="42">
        <f t="shared" si="24"/>
        <v>0.69828000000000001</v>
      </c>
      <c r="H531" s="42">
        <f t="shared" si="25"/>
        <v>8.2500000000698286</v>
      </c>
    </row>
    <row r="532" spans="5:8" x14ac:dyDescent="0.3">
      <c r="E532" s="34">
        <v>530</v>
      </c>
      <c r="F532" s="42">
        <f t="shared" si="26"/>
        <v>0.84800000000000009</v>
      </c>
      <c r="G532" s="42">
        <f t="shared" si="24"/>
        <v>0.6996</v>
      </c>
      <c r="H532" s="42">
        <f t="shared" si="25"/>
        <v>8.25000000006996</v>
      </c>
    </row>
    <row r="533" spans="5:8" x14ac:dyDescent="0.3">
      <c r="E533" s="34">
        <v>531</v>
      </c>
      <c r="F533" s="42">
        <f t="shared" si="26"/>
        <v>0.84960000000000002</v>
      </c>
      <c r="G533" s="42">
        <f t="shared" si="24"/>
        <v>0.70091999999999999</v>
      </c>
      <c r="H533" s="42">
        <f t="shared" si="25"/>
        <v>8.2500000000700915</v>
      </c>
    </row>
    <row r="534" spans="5:8" x14ac:dyDescent="0.3">
      <c r="E534" s="34">
        <v>532</v>
      </c>
      <c r="F534" s="42">
        <f t="shared" si="26"/>
        <v>0.85120000000000007</v>
      </c>
      <c r="G534" s="42">
        <f t="shared" si="24"/>
        <v>0.70224000000000009</v>
      </c>
      <c r="H534" s="42">
        <f t="shared" si="25"/>
        <v>8.2500000000702247</v>
      </c>
    </row>
    <row r="535" spans="5:8" x14ac:dyDescent="0.3">
      <c r="E535" s="34">
        <v>533</v>
      </c>
      <c r="F535" s="42">
        <f t="shared" si="26"/>
        <v>0.8528</v>
      </c>
      <c r="G535" s="42">
        <f t="shared" si="24"/>
        <v>0.70355999999999996</v>
      </c>
      <c r="H535" s="42">
        <f t="shared" si="25"/>
        <v>8.2500000000703562</v>
      </c>
    </row>
    <row r="536" spans="5:8" x14ac:dyDescent="0.3">
      <c r="E536" s="34">
        <v>534</v>
      </c>
      <c r="F536" s="42">
        <f t="shared" si="26"/>
        <v>0.85440000000000005</v>
      </c>
      <c r="G536" s="42">
        <f t="shared" si="24"/>
        <v>0.70487999999999995</v>
      </c>
      <c r="H536" s="42">
        <f t="shared" si="25"/>
        <v>8.2500000000704876</v>
      </c>
    </row>
    <row r="537" spans="5:8" x14ac:dyDescent="0.3">
      <c r="E537" s="34">
        <v>535</v>
      </c>
      <c r="F537" s="42">
        <f t="shared" si="26"/>
        <v>0.85600000000000009</v>
      </c>
      <c r="G537" s="42">
        <f t="shared" si="24"/>
        <v>0.70620000000000016</v>
      </c>
      <c r="H537" s="42">
        <f t="shared" si="25"/>
        <v>8.2500000000706208</v>
      </c>
    </row>
    <row r="538" spans="5:8" x14ac:dyDescent="0.3">
      <c r="E538" s="34">
        <v>536</v>
      </c>
      <c r="F538" s="42">
        <f t="shared" si="26"/>
        <v>0.85760000000000003</v>
      </c>
      <c r="G538" s="42">
        <f t="shared" si="24"/>
        <v>0.70752000000000015</v>
      </c>
      <c r="H538" s="42">
        <f t="shared" si="25"/>
        <v>8.2500000000707523</v>
      </c>
    </row>
    <row r="539" spans="5:8" x14ac:dyDescent="0.3">
      <c r="E539" s="34">
        <v>537</v>
      </c>
      <c r="F539" s="42">
        <f t="shared" si="26"/>
        <v>0.85920000000000007</v>
      </c>
      <c r="G539" s="42">
        <f t="shared" si="24"/>
        <v>0.70884000000000003</v>
      </c>
      <c r="H539" s="42">
        <f t="shared" si="25"/>
        <v>8.2500000000708837</v>
      </c>
    </row>
    <row r="540" spans="5:8" x14ac:dyDescent="0.3">
      <c r="E540" s="34">
        <v>538</v>
      </c>
      <c r="F540" s="42">
        <f t="shared" si="26"/>
        <v>0.86080000000000001</v>
      </c>
      <c r="G540" s="42">
        <f t="shared" si="24"/>
        <v>0.71016000000000001</v>
      </c>
      <c r="H540" s="42">
        <f t="shared" si="25"/>
        <v>8.2500000000710152</v>
      </c>
    </row>
    <row r="541" spans="5:8" x14ac:dyDescent="0.3">
      <c r="E541" s="34">
        <v>539</v>
      </c>
      <c r="F541" s="42">
        <f t="shared" si="26"/>
        <v>0.86240000000000006</v>
      </c>
      <c r="G541" s="42">
        <f t="shared" si="24"/>
        <v>0.71148000000000011</v>
      </c>
      <c r="H541" s="42">
        <f t="shared" si="25"/>
        <v>8.2500000000711484</v>
      </c>
    </row>
    <row r="542" spans="5:8" x14ac:dyDescent="0.3">
      <c r="E542" s="34">
        <v>540</v>
      </c>
      <c r="F542" s="42">
        <f t="shared" si="26"/>
        <v>0.86399999999999999</v>
      </c>
      <c r="G542" s="42">
        <f t="shared" si="24"/>
        <v>0.7128000000000001</v>
      </c>
      <c r="H542" s="42">
        <f t="shared" si="25"/>
        <v>8.2500000000712799</v>
      </c>
    </row>
    <row r="543" spans="5:8" x14ac:dyDescent="0.3">
      <c r="E543" s="34">
        <v>541</v>
      </c>
      <c r="F543" s="42">
        <f t="shared" si="26"/>
        <v>0.86560000000000004</v>
      </c>
      <c r="G543" s="42">
        <f t="shared" si="24"/>
        <v>0.71411999999999998</v>
      </c>
      <c r="H543" s="42">
        <f t="shared" si="25"/>
        <v>8.2500000000714113</v>
      </c>
    </row>
    <row r="544" spans="5:8" x14ac:dyDescent="0.3">
      <c r="E544" s="34">
        <v>542</v>
      </c>
      <c r="F544" s="42">
        <f t="shared" si="26"/>
        <v>0.86720000000000008</v>
      </c>
      <c r="G544" s="42">
        <f t="shared" si="24"/>
        <v>0.71544000000000008</v>
      </c>
      <c r="H544" s="42">
        <f t="shared" si="25"/>
        <v>8.2500000000715445</v>
      </c>
    </row>
    <row r="545" spans="5:8" x14ac:dyDescent="0.3">
      <c r="E545" s="34">
        <v>543</v>
      </c>
      <c r="F545" s="42">
        <f t="shared" si="26"/>
        <v>0.86880000000000002</v>
      </c>
      <c r="G545" s="42">
        <f t="shared" si="24"/>
        <v>0.71676000000000006</v>
      </c>
      <c r="H545" s="42">
        <f t="shared" si="25"/>
        <v>8.250000000071676</v>
      </c>
    </row>
    <row r="546" spans="5:8" x14ac:dyDescent="0.3">
      <c r="E546" s="34">
        <v>544</v>
      </c>
      <c r="F546" s="42">
        <f t="shared" si="26"/>
        <v>0.87040000000000006</v>
      </c>
      <c r="G546" s="42">
        <f t="shared" si="24"/>
        <v>0.71808000000000005</v>
      </c>
      <c r="H546" s="42">
        <f t="shared" si="25"/>
        <v>8.2500000000718074</v>
      </c>
    </row>
    <row r="547" spans="5:8" x14ac:dyDescent="0.3">
      <c r="E547" s="34">
        <v>545</v>
      </c>
      <c r="F547" s="42">
        <f t="shared" si="26"/>
        <v>0.872</v>
      </c>
      <c r="G547" s="42">
        <f t="shared" si="24"/>
        <v>0.71939999999999993</v>
      </c>
      <c r="H547" s="42">
        <f t="shared" si="25"/>
        <v>8.2500000000719407</v>
      </c>
    </row>
    <row r="548" spans="5:8" x14ac:dyDescent="0.3">
      <c r="E548" s="34">
        <v>546</v>
      </c>
      <c r="F548" s="42">
        <f t="shared" si="26"/>
        <v>0.87360000000000004</v>
      </c>
      <c r="G548" s="42">
        <f t="shared" si="24"/>
        <v>0.72072000000000003</v>
      </c>
      <c r="H548" s="42">
        <f t="shared" si="25"/>
        <v>8.2500000000720721</v>
      </c>
    </row>
    <row r="549" spans="5:8" x14ac:dyDescent="0.3">
      <c r="E549" s="34">
        <v>547</v>
      </c>
      <c r="F549" s="42">
        <f t="shared" si="26"/>
        <v>0.87520000000000009</v>
      </c>
      <c r="G549" s="42">
        <f t="shared" si="24"/>
        <v>0.72204000000000013</v>
      </c>
      <c r="H549" s="42">
        <f t="shared" si="25"/>
        <v>8.2500000000722036</v>
      </c>
    </row>
    <row r="550" spans="5:8" x14ac:dyDescent="0.3">
      <c r="E550" s="34">
        <v>548</v>
      </c>
      <c r="F550" s="42">
        <f t="shared" si="26"/>
        <v>0.87680000000000002</v>
      </c>
      <c r="G550" s="42">
        <f t="shared" si="24"/>
        <v>0.72336</v>
      </c>
      <c r="H550" s="42">
        <f t="shared" si="25"/>
        <v>8.2500000000723368</v>
      </c>
    </row>
    <row r="551" spans="5:8" x14ac:dyDescent="0.3">
      <c r="E551" s="34">
        <v>549</v>
      </c>
      <c r="F551" s="42">
        <f t="shared" si="26"/>
        <v>0.87840000000000007</v>
      </c>
      <c r="G551" s="42">
        <f t="shared" si="24"/>
        <v>0.72467999999999999</v>
      </c>
      <c r="H551" s="42">
        <f t="shared" si="25"/>
        <v>8.2500000000724683</v>
      </c>
    </row>
    <row r="552" spans="5:8" x14ac:dyDescent="0.3">
      <c r="E552" s="34">
        <v>550</v>
      </c>
      <c r="F552" s="42">
        <f t="shared" si="26"/>
        <v>0.88</v>
      </c>
      <c r="G552" s="42">
        <f t="shared" si="24"/>
        <v>0.72599999999999998</v>
      </c>
      <c r="H552" s="42">
        <f t="shared" si="25"/>
        <v>8.2500000000725997</v>
      </c>
    </row>
    <row r="553" spans="5:8" x14ac:dyDescent="0.3">
      <c r="E553" s="34">
        <v>551</v>
      </c>
      <c r="F553" s="42">
        <f t="shared" si="26"/>
        <v>0.88160000000000005</v>
      </c>
      <c r="G553" s="42">
        <f t="shared" si="24"/>
        <v>0.72732000000000008</v>
      </c>
      <c r="H553" s="42">
        <f t="shared" si="25"/>
        <v>8.2500000000727312</v>
      </c>
    </row>
    <row r="554" spans="5:8" x14ac:dyDescent="0.3">
      <c r="E554" s="34">
        <v>552</v>
      </c>
      <c r="F554" s="42">
        <f t="shared" si="26"/>
        <v>0.8832000000000001</v>
      </c>
      <c r="G554" s="42">
        <f t="shared" si="24"/>
        <v>0.72863999999999995</v>
      </c>
      <c r="H554" s="42">
        <f t="shared" si="25"/>
        <v>8.2500000000728644</v>
      </c>
    </row>
    <row r="555" spans="5:8" x14ac:dyDescent="0.3">
      <c r="E555" s="34">
        <v>553</v>
      </c>
      <c r="F555" s="42">
        <f t="shared" si="26"/>
        <v>0.88480000000000003</v>
      </c>
      <c r="G555" s="42">
        <f t="shared" si="24"/>
        <v>0.72995999999999994</v>
      </c>
      <c r="H555" s="42">
        <f t="shared" si="25"/>
        <v>8.2500000000729958</v>
      </c>
    </row>
    <row r="556" spans="5:8" x14ac:dyDescent="0.3">
      <c r="E556" s="34">
        <v>554</v>
      </c>
      <c r="F556" s="42">
        <f t="shared" si="26"/>
        <v>0.88640000000000008</v>
      </c>
      <c r="G556" s="42">
        <f t="shared" si="24"/>
        <v>0.73128000000000015</v>
      </c>
      <c r="H556" s="42">
        <f t="shared" si="25"/>
        <v>8.2500000000731273</v>
      </c>
    </row>
    <row r="557" spans="5:8" x14ac:dyDescent="0.3">
      <c r="E557" s="34">
        <v>555</v>
      </c>
      <c r="F557" s="42">
        <f t="shared" si="26"/>
        <v>0.88800000000000001</v>
      </c>
      <c r="G557" s="42">
        <f t="shared" si="24"/>
        <v>0.73260000000000003</v>
      </c>
      <c r="H557" s="42">
        <f t="shared" si="25"/>
        <v>8.2500000000732605</v>
      </c>
    </row>
    <row r="558" spans="5:8" x14ac:dyDescent="0.3">
      <c r="E558" s="34">
        <v>556</v>
      </c>
      <c r="F558" s="42">
        <f t="shared" si="26"/>
        <v>0.88960000000000006</v>
      </c>
      <c r="G558" s="42">
        <f t="shared" si="24"/>
        <v>0.73392000000000002</v>
      </c>
      <c r="H558" s="42">
        <f t="shared" si="25"/>
        <v>8.250000000073392</v>
      </c>
    </row>
    <row r="559" spans="5:8" x14ac:dyDescent="0.3">
      <c r="E559" s="34">
        <v>557</v>
      </c>
      <c r="F559" s="42">
        <f t="shared" si="26"/>
        <v>0.89119999999999999</v>
      </c>
      <c r="G559" s="42">
        <f t="shared" si="24"/>
        <v>0.73524</v>
      </c>
      <c r="H559" s="42">
        <f t="shared" si="25"/>
        <v>8.2500000000735234</v>
      </c>
    </row>
    <row r="560" spans="5:8" x14ac:dyDescent="0.3">
      <c r="E560" s="34">
        <v>558</v>
      </c>
      <c r="F560" s="42">
        <f t="shared" si="26"/>
        <v>0.89280000000000004</v>
      </c>
      <c r="G560" s="42">
        <f t="shared" si="24"/>
        <v>0.7365600000000001</v>
      </c>
      <c r="H560" s="42">
        <f t="shared" si="25"/>
        <v>8.2500000000736566</v>
      </c>
    </row>
    <row r="561" spans="5:8" x14ac:dyDescent="0.3">
      <c r="E561" s="34">
        <v>559</v>
      </c>
      <c r="F561" s="42">
        <f t="shared" si="26"/>
        <v>0.89440000000000008</v>
      </c>
      <c r="G561" s="42">
        <f t="shared" si="24"/>
        <v>0.73788000000000009</v>
      </c>
      <c r="H561" s="42">
        <f t="shared" si="25"/>
        <v>8.2500000000737881</v>
      </c>
    </row>
    <row r="562" spans="5:8" x14ac:dyDescent="0.3">
      <c r="E562" s="34">
        <v>560</v>
      </c>
      <c r="F562" s="42">
        <f t="shared" si="26"/>
        <v>0.89600000000000002</v>
      </c>
      <c r="G562" s="42">
        <f t="shared" si="24"/>
        <v>0.73919999999999997</v>
      </c>
      <c r="H562" s="42">
        <f t="shared" si="25"/>
        <v>8.2500000000739195</v>
      </c>
    </row>
    <row r="563" spans="5:8" x14ac:dyDescent="0.3">
      <c r="E563" s="34">
        <v>561</v>
      </c>
      <c r="F563" s="42">
        <f t="shared" si="26"/>
        <v>0.89760000000000006</v>
      </c>
      <c r="G563" s="42">
        <f t="shared" si="24"/>
        <v>0.74052000000000007</v>
      </c>
      <c r="H563" s="42">
        <f t="shared" si="25"/>
        <v>8.2500000000740528</v>
      </c>
    </row>
    <row r="564" spans="5:8" x14ac:dyDescent="0.3">
      <c r="E564" s="34">
        <v>562</v>
      </c>
      <c r="F564" s="42">
        <f t="shared" si="26"/>
        <v>0.8992</v>
      </c>
      <c r="G564" s="42">
        <f t="shared" si="24"/>
        <v>0.74184000000000005</v>
      </c>
      <c r="H564" s="42">
        <f t="shared" si="25"/>
        <v>8.2500000000741842</v>
      </c>
    </row>
    <row r="565" spans="5:8" x14ac:dyDescent="0.3">
      <c r="E565" s="34">
        <v>563</v>
      </c>
      <c r="F565" s="42">
        <f t="shared" si="26"/>
        <v>0.90080000000000005</v>
      </c>
      <c r="G565" s="42">
        <f t="shared" si="24"/>
        <v>0.74316000000000004</v>
      </c>
      <c r="H565" s="42">
        <f t="shared" si="25"/>
        <v>8.2500000000743157</v>
      </c>
    </row>
    <row r="566" spans="5:8" x14ac:dyDescent="0.3">
      <c r="E566" s="34">
        <v>564</v>
      </c>
      <c r="F566" s="42">
        <f t="shared" si="26"/>
        <v>0.90240000000000009</v>
      </c>
      <c r="G566" s="42">
        <f t="shared" si="24"/>
        <v>0.74448000000000003</v>
      </c>
      <c r="H566" s="42">
        <f t="shared" si="25"/>
        <v>8.2500000000744471</v>
      </c>
    </row>
    <row r="567" spans="5:8" x14ac:dyDescent="0.3">
      <c r="E567" s="34">
        <v>565</v>
      </c>
      <c r="F567" s="42">
        <f t="shared" si="26"/>
        <v>0.90400000000000003</v>
      </c>
      <c r="G567" s="42">
        <f t="shared" si="24"/>
        <v>0.74580000000000002</v>
      </c>
      <c r="H567" s="42">
        <f t="shared" si="25"/>
        <v>8.2500000000745803</v>
      </c>
    </row>
    <row r="568" spans="5:8" x14ac:dyDescent="0.3">
      <c r="E568" s="34">
        <v>566</v>
      </c>
      <c r="F568" s="42">
        <f t="shared" si="26"/>
        <v>0.90560000000000007</v>
      </c>
      <c r="G568" s="42">
        <f t="shared" si="24"/>
        <v>0.74712000000000001</v>
      </c>
      <c r="H568" s="42">
        <f t="shared" si="25"/>
        <v>8.2500000000747118</v>
      </c>
    </row>
    <row r="569" spans="5:8" x14ac:dyDescent="0.3">
      <c r="E569" s="34">
        <v>567</v>
      </c>
      <c r="F569" s="42">
        <f t="shared" si="26"/>
        <v>0.90720000000000001</v>
      </c>
      <c r="G569" s="42">
        <f t="shared" si="24"/>
        <v>0.74843999999999999</v>
      </c>
      <c r="H569" s="42">
        <f t="shared" si="25"/>
        <v>8.2500000000748432</v>
      </c>
    </row>
    <row r="570" spans="5:8" x14ac:dyDescent="0.3">
      <c r="E570" s="34">
        <v>568</v>
      </c>
      <c r="F570" s="42">
        <f t="shared" si="26"/>
        <v>0.90880000000000005</v>
      </c>
      <c r="G570" s="42">
        <f t="shared" si="24"/>
        <v>0.74975999999999998</v>
      </c>
      <c r="H570" s="42">
        <f t="shared" si="25"/>
        <v>8.2500000000749765</v>
      </c>
    </row>
    <row r="571" spans="5:8" x14ac:dyDescent="0.3">
      <c r="E571" s="34">
        <v>569</v>
      </c>
      <c r="F571" s="42">
        <f t="shared" si="26"/>
        <v>0.9104000000000001</v>
      </c>
      <c r="G571" s="42">
        <f t="shared" si="24"/>
        <v>0.75108000000000008</v>
      </c>
      <c r="H571" s="42">
        <f t="shared" si="25"/>
        <v>8.2500000000751079</v>
      </c>
    </row>
    <row r="572" spans="5:8" x14ac:dyDescent="0.3">
      <c r="E572" s="34">
        <v>570</v>
      </c>
      <c r="F572" s="42">
        <f t="shared" si="26"/>
        <v>0.91200000000000003</v>
      </c>
      <c r="G572" s="42">
        <f t="shared" si="24"/>
        <v>0.75240000000000007</v>
      </c>
      <c r="H572" s="42">
        <f t="shared" si="25"/>
        <v>8.2500000000752394</v>
      </c>
    </row>
    <row r="573" spans="5:8" x14ac:dyDescent="0.3">
      <c r="E573" s="34">
        <v>571</v>
      </c>
      <c r="F573" s="42">
        <f t="shared" si="26"/>
        <v>0.91360000000000008</v>
      </c>
      <c r="G573" s="42">
        <f t="shared" si="24"/>
        <v>0.75372000000000006</v>
      </c>
      <c r="H573" s="42">
        <f t="shared" si="25"/>
        <v>8.2500000000753726</v>
      </c>
    </row>
    <row r="574" spans="5:8" x14ac:dyDescent="0.3">
      <c r="E574" s="34">
        <v>572</v>
      </c>
      <c r="F574" s="42">
        <f t="shared" si="26"/>
        <v>0.91520000000000001</v>
      </c>
      <c r="G574" s="42">
        <f t="shared" si="24"/>
        <v>0.75503999999999993</v>
      </c>
      <c r="H574" s="42">
        <f t="shared" si="25"/>
        <v>8.250000000075504</v>
      </c>
    </row>
    <row r="575" spans="5:8" x14ac:dyDescent="0.3">
      <c r="E575" s="34">
        <v>573</v>
      </c>
      <c r="F575" s="42">
        <f t="shared" si="26"/>
        <v>0.91680000000000006</v>
      </c>
      <c r="G575" s="42">
        <f t="shared" si="24"/>
        <v>0.75636000000000003</v>
      </c>
      <c r="H575" s="42">
        <f t="shared" si="25"/>
        <v>8.2500000000756355</v>
      </c>
    </row>
    <row r="576" spans="5:8" x14ac:dyDescent="0.3">
      <c r="E576" s="34">
        <v>574</v>
      </c>
      <c r="F576" s="42">
        <f t="shared" si="26"/>
        <v>0.91839999999999999</v>
      </c>
      <c r="G576" s="42">
        <f t="shared" si="24"/>
        <v>0.75768000000000002</v>
      </c>
      <c r="H576" s="42">
        <f t="shared" si="25"/>
        <v>8.2500000000757687</v>
      </c>
    </row>
    <row r="577" spans="5:8" x14ac:dyDescent="0.3">
      <c r="E577" s="34">
        <v>575</v>
      </c>
      <c r="F577" s="42">
        <f t="shared" si="26"/>
        <v>0.92</v>
      </c>
      <c r="G577" s="42">
        <f t="shared" si="24"/>
        <v>0.75900000000000012</v>
      </c>
      <c r="H577" s="42">
        <f t="shared" si="25"/>
        <v>8.2500000000759002</v>
      </c>
    </row>
    <row r="578" spans="5:8" x14ac:dyDescent="0.3">
      <c r="E578" s="34">
        <v>576</v>
      </c>
      <c r="F578" s="42">
        <f t="shared" si="26"/>
        <v>0.92160000000000009</v>
      </c>
      <c r="G578" s="42">
        <f t="shared" ref="G578:G641" si="27">$C$12*F578*10^-3/($C$3*10^-6)</f>
        <v>0.76032000000000011</v>
      </c>
      <c r="H578" s="42">
        <f t="shared" si="25"/>
        <v>8.2500000000760316</v>
      </c>
    </row>
    <row r="579" spans="5:8" x14ac:dyDescent="0.3">
      <c r="E579" s="34">
        <v>577</v>
      </c>
      <c r="F579" s="42">
        <f t="shared" si="26"/>
        <v>0.92320000000000002</v>
      </c>
      <c r="G579" s="42">
        <f t="shared" si="27"/>
        <v>0.76164000000000009</v>
      </c>
      <c r="H579" s="42">
        <f t="shared" ref="H579:H642" si="28">($C$12+IF(G579&gt;=$C$7,$C$6,0)+(IF(G579&gt;=$C$5,G579,0)/$C$4)+IF(G579&gt;$C$9,($C$8/G579),0))</f>
        <v>8.2500000000761649</v>
      </c>
    </row>
    <row r="580" spans="5:8" x14ac:dyDescent="0.3">
      <c r="E580" s="34">
        <v>578</v>
      </c>
      <c r="F580" s="42">
        <f t="shared" ref="F580:F643" si="29">($C$10/10000)*(E580)</f>
        <v>0.92480000000000007</v>
      </c>
      <c r="G580" s="42">
        <f t="shared" si="27"/>
        <v>0.76296000000000008</v>
      </c>
      <c r="H580" s="42">
        <f t="shared" si="28"/>
        <v>8.2500000000762963</v>
      </c>
    </row>
    <row r="581" spans="5:8" x14ac:dyDescent="0.3">
      <c r="E581" s="34">
        <v>579</v>
      </c>
      <c r="F581" s="42">
        <f t="shared" si="29"/>
        <v>0.9264</v>
      </c>
      <c r="G581" s="42">
        <f t="shared" si="27"/>
        <v>0.76428000000000007</v>
      </c>
      <c r="H581" s="42">
        <f t="shared" si="28"/>
        <v>8.2500000000764278</v>
      </c>
    </row>
    <row r="582" spans="5:8" x14ac:dyDescent="0.3">
      <c r="E582" s="34">
        <v>580</v>
      </c>
      <c r="F582" s="42">
        <f t="shared" si="29"/>
        <v>0.92800000000000005</v>
      </c>
      <c r="G582" s="42">
        <f t="shared" si="27"/>
        <v>0.76560000000000006</v>
      </c>
      <c r="H582" s="42">
        <f t="shared" si="28"/>
        <v>8.2500000000765592</v>
      </c>
    </row>
    <row r="583" spans="5:8" x14ac:dyDescent="0.3">
      <c r="E583" s="34">
        <v>581</v>
      </c>
      <c r="F583" s="42">
        <f t="shared" si="29"/>
        <v>0.92960000000000009</v>
      </c>
      <c r="G583" s="42">
        <f t="shared" si="27"/>
        <v>0.76692000000000005</v>
      </c>
      <c r="H583" s="42">
        <f t="shared" si="28"/>
        <v>8.2500000000766924</v>
      </c>
    </row>
    <row r="584" spans="5:8" x14ac:dyDescent="0.3">
      <c r="E584" s="34">
        <v>582</v>
      </c>
      <c r="F584" s="42">
        <f t="shared" si="29"/>
        <v>0.93120000000000003</v>
      </c>
      <c r="G584" s="42">
        <f t="shared" si="27"/>
        <v>0.76824000000000003</v>
      </c>
      <c r="H584" s="42">
        <f t="shared" si="28"/>
        <v>8.2500000000768239</v>
      </c>
    </row>
    <row r="585" spans="5:8" x14ac:dyDescent="0.3">
      <c r="E585" s="34">
        <v>583</v>
      </c>
      <c r="F585" s="42">
        <f t="shared" si="29"/>
        <v>0.93280000000000007</v>
      </c>
      <c r="G585" s="42">
        <f t="shared" si="27"/>
        <v>0.76956000000000013</v>
      </c>
      <c r="H585" s="42">
        <f t="shared" si="28"/>
        <v>8.2500000000769553</v>
      </c>
    </row>
    <row r="586" spans="5:8" x14ac:dyDescent="0.3">
      <c r="E586" s="34">
        <v>584</v>
      </c>
      <c r="F586" s="42">
        <f t="shared" si="29"/>
        <v>0.93440000000000001</v>
      </c>
      <c r="G586" s="42">
        <f t="shared" si="27"/>
        <v>0.77088000000000001</v>
      </c>
      <c r="H586" s="42">
        <f t="shared" si="28"/>
        <v>8.2500000000770886</v>
      </c>
    </row>
    <row r="587" spans="5:8" x14ac:dyDescent="0.3">
      <c r="E587" s="34">
        <v>585</v>
      </c>
      <c r="F587" s="42">
        <f t="shared" si="29"/>
        <v>0.93600000000000005</v>
      </c>
      <c r="G587" s="42">
        <f t="shared" si="27"/>
        <v>0.7722</v>
      </c>
      <c r="H587" s="42">
        <f t="shared" si="28"/>
        <v>8.25000000007722</v>
      </c>
    </row>
    <row r="588" spans="5:8" x14ac:dyDescent="0.3">
      <c r="E588" s="34">
        <v>586</v>
      </c>
      <c r="F588" s="42">
        <f t="shared" si="29"/>
        <v>0.9376000000000001</v>
      </c>
      <c r="G588" s="42">
        <f t="shared" si="27"/>
        <v>0.7735200000000001</v>
      </c>
      <c r="H588" s="42">
        <f t="shared" si="28"/>
        <v>8.2500000000773515</v>
      </c>
    </row>
    <row r="589" spans="5:8" x14ac:dyDescent="0.3">
      <c r="E589" s="34">
        <v>587</v>
      </c>
      <c r="F589" s="42">
        <f t="shared" si="29"/>
        <v>0.93920000000000003</v>
      </c>
      <c r="G589" s="42">
        <f t="shared" si="27"/>
        <v>0.77483999999999997</v>
      </c>
      <c r="H589" s="42">
        <f t="shared" si="28"/>
        <v>8.2500000000774847</v>
      </c>
    </row>
    <row r="590" spans="5:8" x14ac:dyDescent="0.3">
      <c r="E590" s="34">
        <v>588</v>
      </c>
      <c r="F590" s="42">
        <f t="shared" si="29"/>
        <v>0.94080000000000008</v>
      </c>
      <c r="G590" s="42">
        <f t="shared" si="27"/>
        <v>0.77616000000000007</v>
      </c>
      <c r="H590" s="42">
        <f t="shared" si="28"/>
        <v>8.2500000000776161</v>
      </c>
    </row>
    <row r="591" spans="5:8" x14ac:dyDescent="0.3">
      <c r="E591" s="34">
        <v>589</v>
      </c>
      <c r="F591" s="42">
        <f t="shared" si="29"/>
        <v>0.94240000000000002</v>
      </c>
      <c r="G591" s="42">
        <f t="shared" si="27"/>
        <v>0.77747999999999995</v>
      </c>
      <c r="H591" s="42">
        <f t="shared" si="28"/>
        <v>8.2500000000777476</v>
      </c>
    </row>
    <row r="592" spans="5:8" x14ac:dyDescent="0.3">
      <c r="E592" s="34">
        <v>590</v>
      </c>
      <c r="F592" s="42">
        <f t="shared" si="29"/>
        <v>0.94400000000000006</v>
      </c>
      <c r="G592" s="42">
        <f t="shared" si="27"/>
        <v>0.77880000000000005</v>
      </c>
      <c r="H592" s="42">
        <f t="shared" si="28"/>
        <v>8.2500000000778808</v>
      </c>
    </row>
    <row r="593" spans="5:8" x14ac:dyDescent="0.3">
      <c r="E593" s="34">
        <v>591</v>
      </c>
      <c r="F593" s="42">
        <f t="shared" si="29"/>
        <v>0.9456</v>
      </c>
      <c r="G593" s="42">
        <f t="shared" si="27"/>
        <v>0.78011999999999992</v>
      </c>
      <c r="H593" s="42">
        <f t="shared" si="28"/>
        <v>8.2500000000780123</v>
      </c>
    </row>
    <row r="594" spans="5:8" x14ac:dyDescent="0.3">
      <c r="E594" s="34">
        <v>592</v>
      </c>
      <c r="F594" s="42">
        <f t="shared" si="29"/>
        <v>0.94720000000000004</v>
      </c>
      <c r="G594" s="42">
        <f t="shared" si="27"/>
        <v>0.78144000000000002</v>
      </c>
      <c r="H594" s="42">
        <f t="shared" si="28"/>
        <v>8.2500000000781437</v>
      </c>
    </row>
    <row r="595" spans="5:8" x14ac:dyDescent="0.3">
      <c r="E595" s="34">
        <v>593</v>
      </c>
      <c r="F595" s="42">
        <f t="shared" si="29"/>
        <v>0.94880000000000009</v>
      </c>
      <c r="G595" s="42">
        <f t="shared" si="27"/>
        <v>0.78276000000000001</v>
      </c>
      <c r="H595" s="42">
        <f t="shared" si="28"/>
        <v>8.2500000000782752</v>
      </c>
    </row>
    <row r="596" spans="5:8" x14ac:dyDescent="0.3">
      <c r="E596" s="34">
        <v>594</v>
      </c>
      <c r="F596" s="42">
        <f t="shared" si="29"/>
        <v>0.95040000000000002</v>
      </c>
      <c r="G596" s="42">
        <f t="shared" si="27"/>
        <v>0.78408</v>
      </c>
      <c r="H596" s="42">
        <f t="shared" si="28"/>
        <v>8.2500000000784084</v>
      </c>
    </row>
    <row r="597" spans="5:8" x14ac:dyDescent="0.3">
      <c r="E597" s="34">
        <v>595</v>
      </c>
      <c r="F597" s="42">
        <f t="shared" si="29"/>
        <v>0.95200000000000007</v>
      </c>
      <c r="G597" s="42">
        <f t="shared" si="27"/>
        <v>0.7854000000000001</v>
      </c>
      <c r="H597" s="42">
        <f t="shared" si="28"/>
        <v>8.2500000000785398</v>
      </c>
    </row>
    <row r="598" spans="5:8" x14ac:dyDescent="0.3">
      <c r="E598" s="34">
        <v>596</v>
      </c>
      <c r="F598" s="42">
        <f t="shared" si="29"/>
        <v>0.9536</v>
      </c>
      <c r="G598" s="42">
        <f t="shared" si="27"/>
        <v>0.78672000000000009</v>
      </c>
      <c r="H598" s="42">
        <f t="shared" si="28"/>
        <v>8.2500000000786713</v>
      </c>
    </row>
    <row r="599" spans="5:8" x14ac:dyDescent="0.3">
      <c r="E599" s="34">
        <v>597</v>
      </c>
      <c r="F599" s="42">
        <f t="shared" si="29"/>
        <v>0.95520000000000005</v>
      </c>
      <c r="G599" s="42">
        <f t="shared" si="27"/>
        <v>0.78804000000000007</v>
      </c>
      <c r="H599" s="42">
        <f t="shared" si="28"/>
        <v>8.2500000000788045</v>
      </c>
    </row>
    <row r="600" spans="5:8" x14ac:dyDescent="0.3">
      <c r="E600" s="34">
        <v>598</v>
      </c>
      <c r="F600" s="42">
        <f t="shared" si="29"/>
        <v>0.95680000000000009</v>
      </c>
      <c r="G600" s="42">
        <f t="shared" si="27"/>
        <v>0.78936000000000006</v>
      </c>
      <c r="H600" s="42">
        <f t="shared" si="28"/>
        <v>8.250000000078936</v>
      </c>
    </row>
    <row r="601" spans="5:8" x14ac:dyDescent="0.3">
      <c r="E601" s="34">
        <v>599</v>
      </c>
      <c r="F601" s="42">
        <f t="shared" si="29"/>
        <v>0.95840000000000003</v>
      </c>
      <c r="G601" s="42">
        <f t="shared" si="27"/>
        <v>0.79068000000000005</v>
      </c>
      <c r="H601" s="42">
        <f t="shared" si="28"/>
        <v>8.2500000000790674</v>
      </c>
    </row>
    <row r="602" spans="5:8" x14ac:dyDescent="0.3">
      <c r="E602" s="34">
        <v>600</v>
      </c>
      <c r="F602" s="42">
        <f t="shared" si="29"/>
        <v>0.96000000000000008</v>
      </c>
      <c r="G602" s="42">
        <f t="shared" si="27"/>
        <v>0.79200000000000015</v>
      </c>
      <c r="H602" s="42">
        <f t="shared" si="28"/>
        <v>8.2500000000792006</v>
      </c>
    </row>
    <row r="603" spans="5:8" x14ac:dyDescent="0.3">
      <c r="E603" s="34">
        <v>601</v>
      </c>
      <c r="F603" s="42">
        <f t="shared" si="29"/>
        <v>0.96160000000000001</v>
      </c>
      <c r="G603" s="42">
        <f t="shared" si="27"/>
        <v>0.79331999999999991</v>
      </c>
      <c r="H603" s="42">
        <f t="shared" si="28"/>
        <v>8.2500000000793321</v>
      </c>
    </row>
    <row r="604" spans="5:8" x14ac:dyDescent="0.3">
      <c r="E604" s="34">
        <v>602</v>
      </c>
      <c r="F604" s="42">
        <f t="shared" si="29"/>
        <v>0.96320000000000006</v>
      </c>
      <c r="G604" s="42">
        <f t="shared" si="27"/>
        <v>0.79464000000000012</v>
      </c>
      <c r="H604" s="42">
        <f t="shared" si="28"/>
        <v>8.2500000000794635</v>
      </c>
    </row>
    <row r="605" spans="5:8" x14ac:dyDescent="0.3">
      <c r="E605" s="34">
        <v>603</v>
      </c>
      <c r="F605" s="42">
        <f t="shared" si="29"/>
        <v>0.96479999999999999</v>
      </c>
      <c r="G605" s="42">
        <f t="shared" si="27"/>
        <v>0.79596</v>
      </c>
      <c r="H605" s="42">
        <f t="shared" si="28"/>
        <v>8.2500000000795968</v>
      </c>
    </row>
    <row r="606" spans="5:8" x14ac:dyDescent="0.3">
      <c r="E606" s="34">
        <v>604</v>
      </c>
      <c r="F606" s="42">
        <f t="shared" si="29"/>
        <v>0.96640000000000004</v>
      </c>
      <c r="G606" s="42">
        <f t="shared" si="27"/>
        <v>0.79727999999999999</v>
      </c>
      <c r="H606" s="42">
        <f t="shared" si="28"/>
        <v>8.2500000000797282</v>
      </c>
    </row>
    <row r="607" spans="5:8" x14ac:dyDescent="0.3">
      <c r="E607" s="34">
        <v>605</v>
      </c>
      <c r="F607" s="42">
        <f t="shared" si="29"/>
        <v>0.96800000000000008</v>
      </c>
      <c r="G607" s="42">
        <f t="shared" si="27"/>
        <v>0.79859999999999998</v>
      </c>
      <c r="H607" s="42">
        <f t="shared" si="28"/>
        <v>8.2500000000798597</v>
      </c>
    </row>
    <row r="608" spans="5:8" x14ac:dyDescent="0.3">
      <c r="E608" s="34">
        <v>606</v>
      </c>
      <c r="F608" s="42">
        <f t="shared" si="29"/>
        <v>0.96960000000000002</v>
      </c>
      <c r="G608" s="42">
        <f t="shared" si="27"/>
        <v>0.79991999999999996</v>
      </c>
      <c r="H608" s="42">
        <f t="shared" si="28"/>
        <v>8.2500000000799911</v>
      </c>
    </row>
    <row r="609" spans="5:8" x14ac:dyDescent="0.3">
      <c r="E609" s="34">
        <v>607</v>
      </c>
      <c r="F609" s="42">
        <f t="shared" si="29"/>
        <v>0.97120000000000006</v>
      </c>
      <c r="G609" s="42">
        <f t="shared" si="27"/>
        <v>0.80124000000000006</v>
      </c>
      <c r="H609" s="42">
        <f t="shared" si="28"/>
        <v>8.2500000000801244</v>
      </c>
    </row>
    <row r="610" spans="5:8" x14ac:dyDescent="0.3">
      <c r="E610" s="34">
        <v>608</v>
      </c>
      <c r="F610" s="42">
        <f t="shared" si="29"/>
        <v>0.9728</v>
      </c>
      <c r="G610" s="42">
        <f t="shared" si="27"/>
        <v>0.80256000000000005</v>
      </c>
      <c r="H610" s="42">
        <f t="shared" si="28"/>
        <v>8.2500000000802558</v>
      </c>
    </row>
    <row r="611" spans="5:8" x14ac:dyDescent="0.3">
      <c r="E611" s="34">
        <v>609</v>
      </c>
      <c r="F611" s="42">
        <f t="shared" si="29"/>
        <v>0.97440000000000004</v>
      </c>
      <c r="G611" s="42">
        <f t="shared" si="27"/>
        <v>0.80388000000000004</v>
      </c>
      <c r="H611" s="42">
        <f t="shared" si="28"/>
        <v>8.2500000000803873</v>
      </c>
    </row>
    <row r="612" spans="5:8" x14ac:dyDescent="0.3">
      <c r="E612" s="34">
        <v>610</v>
      </c>
      <c r="F612" s="42">
        <f t="shared" si="29"/>
        <v>0.97600000000000009</v>
      </c>
      <c r="G612" s="42">
        <f t="shared" si="27"/>
        <v>0.80520000000000014</v>
      </c>
      <c r="H612" s="42">
        <f t="shared" si="28"/>
        <v>8.2500000000805205</v>
      </c>
    </row>
    <row r="613" spans="5:8" x14ac:dyDescent="0.3">
      <c r="E613" s="34">
        <v>611</v>
      </c>
      <c r="F613" s="42">
        <f t="shared" si="29"/>
        <v>0.97760000000000002</v>
      </c>
      <c r="G613" s="42">
        <f t="shared" si="27"/>
        <v>0.80652000000000013</v>
      </c>
      <c r="H613" s="42">
        <f t="shared" si="28"/>
        <v>8.2500000000806519</v>
      </c>
    </row>
    <row r="614" spans="5:8" x14ac:dyDescent="0.3">
      <c r="E614" s="34">
        <v>612</v>
      </c>
      <c r="F614" s="42">
        <f t="shared" si="29"/>
        <v>0.97920000000000007</v>
      </c>
      <c r="G614" s="42">
        <f t="shared" si="27"/>
        <v>0.80784000000000011</v>
      </c>
      <c r="H614" s="42">
        <f t="shared" si="28"/>
        <v>8.2500000000807834</v>
      </c>
    </row>
    <row r="615" spans="5:8" x14ac:dyDescent="0.3">
      <c r="E615" s="34">
        <v>613</v>
      </c>
      <c r="F615" s="42">
        <f t="shared" si="29"/>
        <v>0.98080000000000001</v>
      </c>
      <c r="G615" s="42">
        <f t="shared" si="27"/>
        <v>0.80915999999999988</v>
      </c>
      <c r="H615" s="42">
        <f t="shared" si="28"/>
        <v>8.2500000000809166</v>
      </c>
    </row>
    <row r="616" spans="5:8" x14ac:dyDescent="0.3">
      <c r="E616" s="34">
        <v>614</v>
      </c>
      <c r="F616" s="42">
        <f t="shared" si="29"/>
        <v>0.98240000000000005</v>
      </c>
      <c r="G616" s="42">
        <f t="shared" si="27"/>
        <v>0.81048000000000009</v>
      </c>
      <c r="H616" s="42">
        <f t="shared" si="28"/>
        <v>8.2500000000810481</v>
      </c>
    </row>
    <row r="617" spans="5:8" x14ac:dyDescent="0.3">
      <c r="E617" s="34">
        <v>615</v>
      </c>
      <c r="F617" s="42">
        <f t="shared" si="29"/>
        <v>0.9840000000000001</v>
      </c>
      <c r="G617" s="42">
        <f t="shared" si="27"/>
        <v>0.81179999999999997</v>
      </c>
      <c r="H617" s="42">
        <f t="shared" si="28"/>
        <v>8.2500000000811795</v>
      </c>
    </row>
    <row r="618" spans="5:8" x14ac:dyDescent="0.3">
      <c r="E618" s="34">
        <v>616</v>
      </c>
      <c r="F618" s="42">
        <f t="shared" si="29"/>
        <v>0.98560000000000003</v>
      </c>
      <c r="G618" s="42">
        <f t="shared" si="27"/>
        <v>0.81311999999999995</v>
      </c>
      <c r="H618" s="42">
        <f t="shared" si="28"/>
        <v>8.2500000000813127</v>
      </c>
    </row>
    <row r="619" spans="5:8" x14ac:dyDescent="0.3">
      <c r="E619" s="34">
        <v>617</v>
      </c>
      <c r="F619" s="42">
        <f t="shared" si="29"/>
        <v>0.98720000000000008</v>
      </c>
      <c r="G619" s="42">
        <f t="shared" si="27"/>
        <v>0.81444000000000016</v>
      </c>
      <c r="H619" s="42">
        <f t="shared" si="28"/>
        <v>8.2500000000814442</v>
      </c>
    </row>
    <row r="620" spans="5:8" x14ac:dyDescent="0.3">
      <c r="E620" s="34">
        <v>618</v>
      </c>
      <c r="F620" s="42">
        <f t="shared" si="29"/>
        <v>0.98880000000000001</v>
      </c>
      <c r="G620" s="42">
        <f t="shared" si="27"/>
        <v>0.81576000000000004</v>
      </c>
      <c r="H620" s="42">
        <f t="shared" si="28"/>
        <v>8.2500000000815756</v>
      </c>
    </row>
    <row r="621" spans="5:8" x14ac:dyDescent="0.3">
      <c r="E621" s="34">
        <v>619</v>
      </c>
      <c r="F621" s="42">
        <f t="shared" si="29"/>
        <v>0.99040000000000006</v>
      </c>
      <c r="G621" s="42">
        <f t="shared" si="27"/>
        <v>0.81708000000000003</v>
      </c>
      <c r="H621" s="42">
        <f t="shared" si="28"/>
        <v>8.2500000000817089</v>
      </c>
    </row>
    <row r="622" spans="5:8" x14ac:dyDescent="0.3">
      <c r="E622" s="34">
        <v>620</v>
      </c>
      <c r="F622" s="42">
        <f t="shared" si="29"/>
        <v>0.99199999999999999</v>
      </c>
      <c r="G622" s="42">
        <f t="shared" si="27"/>
        <v>0.81840000000000002</v>
      </c>
      <c r="H622" s="42">
        <f t="shared" si="28"/>
        <v>8.2500000000818403</v>
      </c>
    </row>
    <row r="623" spans="5:8" x14ac:dyDescent="0.3">
      <c r="E623" s="34">
        <v>621</v>
      </c>
      <c r="F623" s="42">
        <f t="shared" si="29"/>
        <v>0.99360000000000004</v>
      </c>
      <c r="G623" s="42">
        <f t="shared" si="27"/>
        <v>0.81972</v>
      </c>
      <c r="H623" s="42">
        <f t="shared" si="28"/>
        <v>8.2500000000819718</v>
      </c>
    </row>
    <row r="624" spans="5:8" x14ac:dyDescent="0.3">
      <c r="E624" s="34">
        <v>622</v>
      </c>
      <c r="F624" s="42">
        <f t="shared" si="29"/>
        <v>0.99520000000000008</v>
      </c>
      <c r="G624" s="42">
        <f t="shared" si="27"/>
        <v>0.82103999999999999</v>
      </c>
      <c r="H624" s="42">
        <f t="shared" si="28"/>
        <v>8.2500000000821032</v>
      </c>
    </row>
    <row r="625" spans="5:8" x14ac:dyDescent="0.3">
      <c r="E625" s="34">
        <v>623</v>
      </c>
      <c r="F625" s="42">
        <f t="shared" si="29"/>
        <v>0.99680000000000002</v>
      </c>
      <c r="G625" s="42">
        <f t="shared" si="27"/>
        <v>0.82235999999999987</v>
      </c>
      <c r="H625" s="42">
        <f t="shared" si="28"/>
        <v>8.2500000000822364</v>
      </c>
    </row>
    <row r="626" spans="5:8" x14ac:dyDescent="0.3">
      <c r="E626" s="34">
        <v>624</v>
      </c>
      <c r="F626" s="42">
        <f t="shared" si="29"/>
        <v>0.99840000000000007</v>
      </c>
      <c r="G626" s="42">
        <f t="shared" si="27"/>
        <v>0.82368000000000008</v>
      </c>
      <c r="H626" s="42">
        <f t="shared" si="28"/>
        <v>8.2500000000823679</v>
      </c>
    </row>
    <row r="627" spans="5:8" x14ac:dyDescent="0.3">
      <c r="E627" s="34">
        <v>625</v>
      </c>
      <c r="F627" s="42">
        <f t="shared" si="29"/>
        <v>1</v>
      </c>
      <c r="G627" s="42">
        <f t="shared" si="27"/>
        <v>0.82500000000000007</v>
      </c>
      <c r="H627" s="42">
        <f t="shared" si="28"/>
        <v>8.2500000000824993</v>
      </c>
    </row>
    <row r="628" spans="5:8" x14ac:dyDescent="0.3">
      <c r="E628" s="34">
        <v>626</v>
      </c>
      <c r="F628" s="42">
        <f t="shared" si="29"/>
        <v>1.0016</v>
      </c>
      <c r="G628" s="42">
        <f t="shared" si="27"/>
        <v>0.82632000000000017</v>
      </c>
      <c r="H628" s="42">
        <f t="shared" si="28"/>
        <v>8.2500000000826326</v>
      </c>
    </row>
    <row r="629" spans="5:8" x14ac:dyDescent="0.3">
      <c r="E629" s="34">
        <v>627</v>
      </c>
      <c r="F629" s="42">
        <f t="shared" si="29"/>
        <v>1.0032000000000001</v>
      </c>
      <c r="G629" s="42">
        <f t="shared" si="27"/>
        <v>0.82764000000000015</v>
      </c>
      <c r="H629" s="42">
        <f t="shared" si="28"/>
        <v>8.250000000082764</v>
      </c>
    </row>
    <row r="630" spans="5:8" x14ac:dyDescent="0.3">
      <c r="E630" s="34">
        <v>628</v>
      </c>
      <c r="F630" s="42">
        <f t="shared" si="29"/>
        <v>1.0048000000000001</v>
      </c>
      <c r="G630" s="42">
        <f t="shared" si="27"/>
        <v>0.82896000000000025</v>
      </c>
      <c r="H630" s="42">
        <f t="shared" si="28"/>
        <v>8.2500000000828955</v>
      </c>
    </row>
    <row r="631" spans="5:8" x14ac:dyDescent="0.3">
      <c r="E631" s="34">
        <v>629</v>
      </c>
      <c r="F631" s="42">
        <f t="shared" si="29"/>
        <v>1.0064</v>
      </c>
      <c r="G631" s="42">
        <f t="shared" si="27"/>
        <v>0.83027999999999991</v>
      </c>
      <c r="H631" s="42">
        <f t="shared" si="28"/>
        <v>8.2500000000830287</v>
      </c>
    </row>
    <row r="632" spans="5:8" x14ac:dyDescent="0.3">
      <c r="E632" s="34">
        <v>630</v>
      </c>
      <c r="F632" s="42">
        <f t="shared" si="29"/>
        <v>1.008</v>
      </c>
      <c r="G632" s="42">
        <f t="shared" si="27"/>
        <v>0.83160000000000001</v>
      </c>
      <c r="H632" s="42">
        <f t="shared" si="28"/>
        <v>8.2500000000831601</v>
      </c>
    </row>
    <row r="633" spans="5:8" x14ac:dyDescent="0.3">
      <c r="E633" s="34">
        <v>631</v>
      </c>
      <c r="F633" s="42">
        <f t="shared" si="29"/>
        <v>1.0096000000000001</v>
      </c>
      <c r="G633" s="42">
        <f t="shared" si="27"/>
        <v>0.83291999999999999</v>
      </c>
      <c r="H633" s="42">
        <f t="shared" si="28"/>
        <v>8.2500000000832916</v>
      </c>
    </row>
    <row r="634" spans="5:8" x14ac:dyDescent="0.3">
      <c r="E634" s="34">
        <v>632</v>
      </c>
      <c r="F634" s="42">
        <f t="shared" si="29"/>
        <v>1.0112000000000001</v>
      </c>
      <c r="G634" s="42">
        <f t="shared" si="27"/>
        <v>0.83424000000000009</v>
      </c>
      <c r="H634" s="42">
        <f t="shared" si="28"/>
        <v>8.2500000000834248</v>
      </c>
    </row>
    <row r="635" spans="5:8" x14ac:dyDescent="0.3">
      <c r="E635" s="34">
        <v>633</v>
      </c>
      <c r="F635" s="42">
        <f t="shared" si="29"/>
        <v>1.0128000000000001</v>
      </c>
      <c r="G635" s="42">
        <f t="shared" si="27"/>
        <v>0.83556000000000008</v>
      </c>
      <c r="H635" s="42">
        <f t="shared" si="28"/>
        <v>8.2500000000835563</v>
      </c>
    </row>
    <row r="636" spans="5:8" x14ac:dyDescent="0.3">
      <c r="E636" s="34">
        <v>634</v>
      </c>
      <c r="F636" s="42">
        <f t="shared" si="29"/>
        <v>1.0144</v>
      </c>
      <c r="G636" s="42">
        <f t="shared" si="27"/>
        <v>0.83688000000000007</v>
      </c>
      <c r="H636" s="42">
        <f t="shared" si="28"/>
        <v>8.2500000000836877</v>
      </c>
    </row>
    <row r="637" spans="5:8" x14ac:dyDescent="0.3">
      <c r="E637" s="34">
        <v>635</v>
      </c>
      <c r="F637" s="42">
        <f t="shared" si="29"/>
        <v>1.016</v>
      </c>
      <c r="G637" s="42">
        <f t="shared" si="27"/>
        <v>0.83820000000000006</v>
      </c>
      <c r="H637" s="42">
        <f t="shared" si="28"/>
        <v>8.2500000000838192</v>
      </c>
    </row>
    <row r="638" spans="5:8" x14ac:dyDescent="0.3">
      <c r="E638" s="34">
        <v>636</v>
      </c>
      <c r="F638" s="42">
        <f t="shared" si="29"/>
        <v>1.0176000000000001</v>
      </c>
      <c r="G638" s="42">
        <f t="shared" si="27"/>
        <v>0.83952000000000004</v>
      </c>
      <c r="H638" s="42">
        <f t="shared" si="28"/>
        <v>8.2500000000839524</v>
      </c>
    </row>
    <row r="639" spans="5:8" x14ac:dyDescent="0.3">
      <c r="E639" s="34">
        <v>637</v>
      </c>
      <c r="F639" s="42">
        <f t="shared" si="29"/>
        <v>1.0192000000000001</v>
      </c>
      <c r="G639" s="42">
        <f t="shared" si="27"/>
        <v>0.84083999999999992</v>
      </c>
      <c r="H639" s="42">
        <f t="shared" si="28"/>
        <v>8.2500000000840839</v>
      </c>
    </row>
    <row r="640" spans="5:8" x14ac:dyDescent="0.3">
      <c r="E640" s="34">
        <v>638</v>
      </c>
      <c r="F640" s="42">
        <f t="shared" si="29"/>
        <v>1.0208000000000002</v>
      </c>
      <c r="G640" s="42">
        <f t="shared" si="27"/>
        <v>0.84216000000000013</v>
      </c>
      <c r="H640" s="42">
        <f t="shared" si="28"/>
        <v>8.2500000000842153</v>
      </c>
    </row>
    <row r="641" spans="5:8" x14ac:dyDescent="0.3">
      <c r="E641" s="34">
        <v>639</v>
      </c>
      <c r="F641" s="42">
        <f t="shared" si="29"/>
        <v>1.0224</v>
      </c>
      <c r="G641" s="42">
        <f t="shared" si="27"/>
        <v>0.8434799999999999</v>
      </c>
      <c r="H641" s="42">
        <f t="shared" si="28"/>
        <v>8.2500000000843485</v>
      </c>
    </row>
    <row r="642" spans="5:8" x14ac:dyDescent="0.3">
      <c r="E642" s="34">
        <v>640</v>
      </c>
      <c r="F642" s="42">
        <f t="shared" si="29"/>
        <v>1.024</v>
      </c>
      <c r="G642" s="42">
        <f t="shared" ref="G642:G705" si="30">$C$12*F642*10^-3/($C$3*10^-6)</f>
        <v>0.8448</v>
      </c>
      <c r="H642" s="42">
        <f t="shared" si="28"/>
        <v>8.25000000008448</v>
      </c>
    </row>
    <row r="643" spans="5:8" x14ac:dyDescent="0.3">
      <c r="E643" s="34">
        <v>641</v>
      </c>
      <c r="F643" s="42">
        <f t="shared" si="29"/>
        <v>1.0256000000000001</v>
      </c>
      <c r="G643" s="42">
        <f t="shared" si="30"/>
        <v>0.84611999999999998</v>
      </c>
      <c r="H643" s="42">
        <f t="shared" ref="H643:H706" si="31">($C$12+IF(G643&gt;=$C$7,$C$6,0)+(IF(G643&gt;=$C$5,G643,0)/$C$4)+IF(G643&gt;$C$9,($C$8/G643),0))</f>
        <v>8.2500000000846114</v>
      </c>
    </row>
    <row r="644" spans="5:8" x14ac:dyDescent="0.3">
      <c r="E644" s="34">
        <v>642</v>
      </c>
      <c r="F644" s="42">
        <f t="shared" ref="F644:F707" si="32">($C$10/10000)*(E644)</f>
        <v>1.0272000000000001</v>
      </c>
      <c r="G644" s="42">
        <f t="shared" si="30"/>
        <v>0.84744000000000019</v>
      </c>
      <c r="H644" s="42">
        <f t="shared" si="31"/>
        <v>8.2500000000847447</v>
      </c>
    </row>
    <row r="645" spans="5:8" x14ac:dyDescent="0.3">
      <c r="E645" s="34">
        <v>643</v>
      </c>
      <c r="F645" s="42">
        <f t="shared" si="32"/>
        <v>1.0288000000000002</v>
      </c>
      <c r="G645" s="42">
        <f t="shared" si="30"/>
        <v>0.84876000000000007</v>
      </c>
      <c r="H645" s="42">
        <f t="shared" si="31"/>
        <v>8.2500000000848761</v>
      </c>
    </row>
    <row r="646" spans="5:8" x14ac:dyDescent="0.3">
      <c r="E646" s="34">
        <v>644</v>
      </c>
      <c r="F646" s="42">
        <f t="shared" si="32"/>
        <v>1.0304</v>
      </c>
      <c r="G646" s="42">
        <f t="shared" si="30"/>
        <v>0.85007999999999995</v>
      </c>
      <c r="H646" s="42">
        <f t="shared" si="31"/>
        <v>8.2500000000850076</v>
      </c>
    </row>
    <row r="647" spans="5:8" x14ac:dyDescent="0.3">
      <c r="E647" s="34">
        <v>645</v>
      </c>
      <c r="F647" s="42">
        <f t="shared" si="32"/>
        <v>1.032</v>
      </c>
      <c r="G647" s="42">
        <f t="shared" si="30"/>
        <v>0.85139999999999993</v>
      </c>
      <c r="H647" s="42">
        <f t="shared" si="31"/>
        <v>8.2500000000851408</v>
      </c>
    </row>
    <row r="648" spans="5:8" x14ac:dyDescent="0.3">
      <c r="E648" s="34">
        <v>646</v>
      </c>
      <c r="F648" s="42">
        <f t="shared" si="32"/>
        <v>1.0336000000000001</v>
      </c>
      <c r="G648" s="42">
        <f t="shared" si="30"/>
        <v>0.85272000000000003</v>
      </c>
      <c r="H648" s="42">
        <f t="shared" si="31"/>
        <v>8.2500000000852722</v>
      </c>
    </row>
    <row r="649" spans="5:8" x14ac:dyDescent="0.3">
      <c r="E649" s="34">
        <v>647</v>
      </c>
      <c r="F649" s="42">
        <f t="shared" si="32"/>
        <v>1.0352000000000001</v>
      </c>
      <c r="G649" s="42">
        <f t="shared" si="30"/>
        <v>0.85404000000000013</v>
      </c>
      <c r="H649" s="42">
        <f t="shared" si="31"/>
        <v>8.2500000000854037</v>
      </c>
    </row>
    <row r="650" spans="5:8" x14ac:dyDescent="0.3">
      <c r="E650" s="34">
        <v>648</v>
      </c>
      <c r="F650" s="42">
        <f t="shared" si="32"/>
        <v>1.0367999999999999</v>
      </c>
      <c r="G650" s="42">
        <f t="shared" si="30"/>
        <v>0.85536000000000001</v>
      </c>
      <c r="H650" s="42">
        <f t="shared" si="31"/>
        <v>8.2500000000855351</v>
      </c>
    </row>
    <row r="651" spans="5:8" x14ac:dyDescent="0.3">
      <c r="E651" s="34">
        <v>649</v>
      </c>
      <c r="F651" s="42">
        <f t="shared" si="32"/>
        <v>1.0384</v>
      </c>
      <c r="G651" s="42">
        <f t="shared" si="30"/>
        <v>0.85668000000000011</v>
      </c>
      <c r="H651" s="42">
        <f t="shared" si="31"/>
        <v>8.2500000000856684</v>
      </c>
    </row>
    <row r="652" spans="5:8" x14ac:dyDescent="0.3">
      <c r="E652" s="34">
        <v>650</v>
      </c>
      <c r="F652" s="42">
        <f t="shared" si="32"/>
        <v>1.04</v>
      </c>
      <c r="G652" s="42">
        <f t="shared" si="30"/>
        <v>0.8580000000000001</v>
      </c>
      <c r="H652" s="42">
        <f t="shared" si="31"/>
        <v>8.2500000000857998</v>
      </c>
    </row>
    <row r="653" spans="5:8" x14ac:dyDescent="0.3">
      <c r="E653" s="34">
        <v>651</v>
      </c>
      <c r="F653" s="42">
        <f t="shared" si="32"/>
        <v>1.0416000000000001</v>
      </c>
      <c r="G653" s="42">
        <f t="shared" si="30"/>
        <v>0.85932000000000019</v>
      </c>
      <c r="H653" s="42">
        <f t="shared" si="31"/>
        <v>8.2500000000859313</v>
      </c>
    </row>
    <row r="654" spans="5:8" x14ac:dyDescent="0.3">
      <c r="E654" s="34">
        <v>652</v>
      </c>
      <c r="F654" s="42">
        <f t="shared" si="32"/>
        <v>1.0432000000000001</v>
      </c>
      <c r="G654" s="42">
        <f t="shared" si="30"/>
        <v>0.86063999999999996</v>
      </c>
      <c r="H654" s="42">
        <f t="shared" si="31"/>
        <v>8.2500000000860645</v>
      </c>
    </row>
    <row r="655" spans="5:8" x14ac:dyDescent="0.3">
      <c r="E655" s="34">
        <v>653</v>
      </c>
      <c r="F655" s="42">
        <f t="shared" si="32"/>
        <v>1.0448</v>
      </c>
      <c r="G655" s="42">
        <f t="shared" si="30"/>
        <v>0.86195999999999995</v>
      </c>
      <c r="H655" s="42">
        <f t="shared" si="31"/>
        <v>8.2500000000861959</v>
      </c>
    </row>
    <row r="656" spans="5:8" x14ac:dyDescent="0.3">
      <c r="E656" s="34">
        <v>654</v>
      </c>
      <c r="F656" s="42">
        <f t="shared" si="32"/>
        <v>1.0464</v>
      </c>
      <c r="G656" s="42">
        <f t="shared" si="30"/>
        <v>0.86327999999999994</v>
      </c>
      <c r="H656" s="42">
        <f t="shared" si="31"/>
        <v>8.2500000000863274</v>
      </c>
    </row>
    <row r="657" spans="5:8" x14ac:dyDescent="0.3">
      <c r="E657" s="34">
        <v>655</v>
      </c>
      <c r="F657" s="42">
        <f t="shared" si="32"/>
        <v>1.048</v>
      </c>
      <c r="G657" s="42">
        <f t="shared" si="30"/>
        <v>0.86460000000000004</v>
      </c>
      <c r="H657" s="42">
        <f t="shared" si="31"/>
        <v>8.2500000000864606</v>
      </c>
    </row>
    <row r="658" spans="5:8" x14ac:dyDescent="0.3">
      <c r="E658" s="34">
        <v>656</v>
      </c>
      <c r="F658" s="42">
        <f t="shared" si="32"/>
        <v>1.0496000000000001</v>
      </c>
      <c r="G658" s="42">
        <f t="shared" si="30"/>
        <v>0.86592000000000002</v>
      </c>
      <c r="H658" s="42">
        <f t="shared" si="31"/>
        <v>8.2500000000865921</v>
      </c>
    </row>
    <row r="659" spans="5:8" x14ac:dyDescent="0.3">
      <c r="E659" s="34">
        <v>657</v>
      </c>
      <c r="F659" s="42">
        <f t="shared" si="32"/>
        <v>1.0512000000000001</v>
      </c>
      <c r="G659" s="42">
        <f t="shared" si="30"/>
        <v>0.86724000000000023</v>
      </c>
      <c r="H659" s="42">
        <f t="shared" si="31"/>
        <v>8.2500000000867235</v>
      </c>
    </row>
    <row r="660" spans="5:8" x14ac:dyDescent="0.3">
      <c r="E660" s="34">
        <v>658</v>
      </c>
      <c r="F660" s="42">
        <f t="shared" si="32"/>
        <v>1.0528</v>
      </c>
      <c r="G660" s="42">
        <f t="shared" si="30"/>
        <v>0.86856</v>
      </c>
      <c r="H660" s="42">
        <f t="shared" si="31"/>
        <v>8.2500000000868567</v>
      </c>
    </row>
    <row r="661" spans="5:8" x14ac:dyDescent="0.3">
      <c r="E661" s="34">
        <v>659</v>
      </c>
      <c r="F661" s="42">
        <f t="shared" si="32"/>
        <v>1.0544</v>
      </c>
      <c r="G661" s="42">
        <f t="shared" si="30"/>
        <v>0.8698800000000001</v>
      </c>
      <c r="H661" s="42">
        <f t="shared" si="31"/>
        <v>8.2500000000869882</v>
      </c>
    </row>
    <row r="662" spans="5:8" x14ac:dyDescent="0.3">
      <c r="E662" s="34">
        <v>660</v>
      </c>
      <c r="F662" s="42">
        <f t="shared" si="32"/>
        <v>1.056</v>
      </c>
      <c r="G662" s="42">
        <f t="shared" si="30"/>
        <v>0.87119999999999986</v>
      </c>
      <c r="H662" s="42">
        <f t="shared" si="31"/>
        <v>8.2500000000871196</v>
      </c>
    </row>
    <row r="663" spans="5:8" x14ac:dyDescent="0.3">
      <c r="E663" s="34">
        <v>661</v>
      </c>
      <c r="F663" s="42">
        <f t="shared" si="32"/>
        <v>1.0576000000000001</v>
      </c>
      <c r="G663" s="42">
        <f t="shared" si="30"/>
        <v>0.87252000000000007</v>
      </c>
      <c r="H663" s="42">
        <f t="shared" si="31"/>
        <v>8.2500000000872529</v>
      </c>
    </row>
    <row r="664" spans="5:8" x14ac:dyDescent="0.3">
      <c r="E664" s="34">
        <v>662</v>
      </c>
      <c r="F664" s="42">
        <f t="shared" si="32"/>
        <v>1.0592000000000001</v>
      </c>
      <c r="G664" s="42">
        <f t="shared" si="30"/>
        <v>0.87384000000000006</v>
      </c>
      <c r="H664" s="42">
        <f t="shared" si="31"/>
        <v>8.2500000000873843</v>
      </c>
    </row>
    <row r="665" spans="5:8" x14ac:dyDescent="0.3">
      <c r="E665" s="34">
        <v>663</v>
      </c>
      <c r="F665" s="42">
        <f t="shared" si="32"/>
        <v>1.0608</v>
      </c>
      <c r="G665" s="42">
        <f t="shared" si="30"/>
        <v>0.87515999999999994</v>
      </c>
      <c r="H665" s="42">
        <f t="shared" si="31"/>
        <v>8.2500000000875158</v>
      </c>
    </row>
    <row r="666" spans="5:8" x14ac:dyDescent="0.3">
      <c r="E666" s="34">
        <v>664</v>
      </c>
      <c r="F666" s="42">
        <f t="shared" si="32"/>
        <v>1.0624</v>
      </c>
      <c r="G666" s="42">
        <f t="shared" si="30"/>
        <v>0.87647999999999993</v>
      </c>
      <c r="H666" s="42">
        <f t="shared" si="31"/>
        <v>8.2500000000876472</v>
      </c>
    </row>
    <row r="667" spans="5:8" x14ac:dyDescent="0.3">
      <c r="E667" s="34">
        <v>665</v>
      </c>
      <c r="F667" s="42">
        <f t="shared" si="32"/>
        <v>1.0640000000000001</v>
      </c>
      <c r="G667" s="42">
        <f t="shared" si="30"/>
        <v>0.87780000000000014</v>
      </c>
      <c r="H667" s="42">
        <f t="shared" si="31"/>
        <v>8.2500000000877804</v>
      </c>
    </row>
    <row r="668" spans="5:8" x14ac:dyDescent="0.3">
      <c r="E668" s="34">
        <v>666</v>
      </c>
      <c r="F668" s="42">
        <f t="shared" si="32"/>
        <v>1.0656000000000001</v>
      </c>
      <c r="G668" s="42">
        <f t="shared" si="30"/>
        <v>0.87912000000000023</v>
      </c>
      <c r="H668" s="42">
        <f t="shared" si="31"/>
        <v>8.2500000000879119</v>
      </c>
    </row>
    <row r="669" spans="5:8" x14ac:dyDescent="0.3">
      <c r="E669" s="34">
        <v>667</v>
      </c>
      <c r="F669" s="42">
        <f t="shared" si="32"/>
        <v>1.0672000000000001</v>
      </c>
      <c r="G669" s="42">
        <f t="shared" si="30"/>
        <v>0.88044000000000022</v>
      </c>
      <c r="H669" s="42">
        <f t="shared" si="31"/>
        <v>8.2500000000880434</v>
      </c>
    </row>
    <row r="670" spans="5:8" x14ac:dyDescent="0.3">
      <c r="E670" s="34">
        <v>668</v>
      </c>
      <c r="F670" s="42">
        <f t="shared" si="32"/>
        <v>1.0688</v>
      </c>
      <c r="G670" s="42">
        <f t="shared" si="30"/>
        <v>0.88175999999999999</v>
      </c>
      <c r="H670" s="42">
        <f t="shared" si="31"/>
        <v>8.2500000000881766</v>
      </c>
    </row>
    <row r="671" spans="5:8" x14ac:dyDescent="0.3">
      <c r="E671" s="34">
        <v>669</v>
      </c>
      <c r="F671" s="42">
        <f t="shared" si="32"/>
        <v>1.0704</v>
      </c>
      <c r="G671" s="42">
        <f t="shared" si="30"/>
        <v>0.88307999999999998</v>
      </c>
      <c r="H671" s="42">
        <f t="shared" si="31"/>
        <v>8.250000000088308</v>
      </c>
    </row>
    <row r="672" spans="5:8" x14ac:dyDescent="0.3">
      <c r="E672" s="34">
        <v>670</v>
      </c>
      <c r="F672" s="42">
        <f t="shared" si="32"/>
        <v>1.0720000000000001</v>
      </c>
      <c r="G672" s="42">
        <f t="shared" si="30"/>
        <v>0.88440000000000007</v>
      </c>
      <c r="H672" s="42">
        <f t="shared" si="31"/>
        <v>8.2500000000884395</v>
      </c>
    </row>
    <row r="673" spans="5:8" x14ac:dyDescent="0.3">
      <c r="E673" s="34">
        <v>671</v>
      </c>
      <c r="F673" s="42">
        <f t="shared" si="32"/>
        <v>1.0736000000000001</v>
      </c>
      <c r="G673" s="42">
        <f t="shared" si="30"/>
        <v>0.88572000000000006</v>
      </c>
      <c r="H673" s="42">
        <f t="shared" si="31"/>
        <v>8.2500000000885727</v>
      </c>
    </row>
    <row r="674" spans="5:8" x14ac:dyDescent="0.3">
      <c r="E674" s="34">
        <v>672</v>
      </c>
      <c r="F674" s="42">
        <f t="shared" si="32"/>
        <v>1.0752000000000002</v>
      </c>
      <c r="G674" s="42">
        <f t="shared" si="30"/>
        <v>0.88704000000000016</v>
      </c>
      <c r="H674" s="42">
        <f t="shared" si="31"/>
        <v>8.2500000000887042</v>
      </c>
    </row>
    <row r="675" spans="5:8" x14ac:dyDescent="0.3">
      <c r="E675" s="34">
        <v>673</v>
      </c>
      <c r="F675" s="42">
        <f t="shared" si="32"/>
        <v>1.0768</v>
      </c>
      <c r="G675" s="42">
        <f t="shared" si="30"/>
        <v>0.88836000000000004</v>
      </c>
      <c r="H675" s="42">
        <f t="shared" si="31"/>
        <v>8.2500000000888356</v>
      </c>
    </row>
    <row r="676" spans="5:8" x14ac:dyDescent="0.3">
      <c r="E676" s="34">
        <v>674</v>
      </c>
      <c r="F676" s="42">
        <f t="shared" si="32"/>
        <v>1.0784</v>
      </c>
      <c r="G676" s="42">
        <f t="shared" si="30"/>
        <v>0.88968000000000014</v>
      </c>
      <c r="H676" s="42">
        <f t="shared" si="31"/>
        <v>8.2500000000889688</v>
      </c>
    </row>
    <row r="677" spans="5:8" x14ac:dyDescent="0.3">
      <c r="E677" s="34">
        <v>675</v>
      </c>
      <c r="F677" s="42">
        <f t="shared" si="32"/>
        <v>1.08</v>
      </c>
      <c r="G677" s="42">
        <f t="shared" si="30"/>
        <v>0.8909999999999999</v>
      </c>
      <c r="H677" s="42">
        <f t="shared" si="31"/>
        <v>8.2500000000891003</v>
      </c>
    </row>
    <row r="678" spans="5:8" x14ac:dyDescent="0.3">
      <c r="E678" s="34">
        <v>676</v>
      </c>
      <c r="F678" s="42">
        <f t="shared" si="32"/>
        <v>1.0816000000000001</v>
      </c>
      <c r="G678" s="42">
        <f t="shared" si="30"/>
        <v>0.89232000000000011</v>
      </c>
      <c r="H678" s="42">
        <f t="shared" si="31"/>
        <v>8.2500000000892317</v>
      </c>
    </row>
    <row r="679" spans="5:8" x14ac:dyDescent="0.3">
      <c r="E679" s="34">
        <v>677</v>
      </c>
      <c r="F679" s="42">
        <f t="shared" si="32"/>
        <v>1.0832000000000002</v>
      </c>
      <c r="G679" s="42">
        <f t="shared" si="30"/>
        <v>0.89363999999999999</v>
      </c>
      <c r="H679" s="42">
        <f t="shared" si="31"/>
        <v>8.2500000000893632</v>
      </c>
    </row>
    <row r="680" spans="5:8" x14ac:dyDescent="0.3">
      <c r="E680" s="34">
        <v>678</v>
      </c>
      <c r="F680" s="42">
        <f t="shared" si="32"/>
        <v>1.0848</v>
      </c>
      <c r="G680" s="42">
        <f t="shared" si="30"/>
        <v>0.89495999999999998</v>
      </c>
      <c r="H680" s="42">
        <f t="shared" si="31"/>
        <v>8.2500000000894964</v>
      </c>
    </row>
    <row r="681" spans="5:8" x14ac:dyDescent="0.3">
      <c r="E681" s="34">
        <v>679</v>
      </c>
      <c r="F681" s="42">
        <f t="shared" si="32"/>
        <v>1.0864</v>
      </c>
      <c r="G681" s="42">
        <f t="shared" si="30"/>
        <v>0.89627999999999997</v>
      </c>
      <c r="H681" s="42">
        <f t="shared" si="31"/>
        <v>8.2500000000896279</v>
      </c>
    </row>
    <row r="682" spans="5:8" x14ac:dyDescent="0.3">
      <c r="E682" s="34">
        <v>680</v>
      </c>
      <c r="F682" s="42">
        <f t="shared" si="32"/>
        <v>1.0880000000000001</v>
      </c>
      <c r="G682" s="42">
        <f t="shared" si="30"/>
        <v>0.89760000000000006</v>
      </c>
      <c r="H682" s="42">
        <f t="shared" si="31"/>
        <v>8.2500000000897593</v>
      </c>
    </row>
    <row r="683" spans="5:8" x14ac:dyDescent="0.3">
      <c r="E683" s="34">
        <v>681</v>
      </c>
      <c r="F683" s="42">
        <f t="shared" si="32"/>
        <v>1.0896000000000001</v>
      </c>
      <c r="G683" s="42">
        <f t="shared" si="30"/>
        <v>0.89892000000000005</v>
      </c>
      <c r="H683" s="42">
        <f t="shared" si="31"/>
        <v>8.2500000000898925</v>
      </c>
    </row>
    <row r="684" spans="5:8" x14ac:dyDescent="0.3">
      <c r="E684" s="34">
        <v>682</v>
      </c>
      <c r="F684" s="42">
        <f t="shared" si="32"/>
        <v>1.0911999999999999</v>
      </c>
      <c r="G684" s="42">
        <f t="shared" si="30"/>
        <v>0.90024000000000004</v>
      </c>
      <c r="H684" s="42">
        <f t="shared" si="31"/>
        <v>8.250000000090024</v>
      </c>
    </row>
    <row r="685" spans="5:8" x14ac:dyDescent="0.3">
      <c r="E685" s="34">
        <v>683</v>
      </c>
      <c r="F685" s="42">
        <f t="shared" si="32"/>
        <v>1.0928</v>
      </c>
      <c r="G685" s="42">
        <f t="shared" si="30"/>
        <v>0.90155999999999981</v>
      </c>
      <c r="H685" s="42">
        <f t="shared" si="31"/>
        <v>8.2500000000901554</v>
      </c>
    </row>
    <row r="686" spans="5:8" x14ac:dyDescent="0.3">
      <c r="E686" s="34">
        <v>684</v>
      </c>
      <c r="F686" s="42">
        <f t="shared" si="32"/>
        <v>1.0944</v>
      </c>
      <c r="G686" s="42">
        <f t="shared" si="30"/>
        <v>0.90288000000000002</v>
      </c>
      <c r="H686" s="42">
        <f t="shared" si="31"/>
        <v>8.2500000000902887</v>
      </c>
    </row>
    <row r="687" spans="5:8" x14ac:dyDescent="0.3">
      <c r="E687" s="34">
        <v>685</v>
      </c>
      <c r="F687" s="42">
        <f t="shared" si="32"/>
        <v>1.0960000000000001</v>
      </c>
      <c r="G687" s="42">
        <f t="shared" si="30"/>
        <v>0.90420000000000011</v>
      </c>
      <c r="H687" s="42">
        <f t="shared" si="31"/>
        <v>8.2500000000904201</v>
      </c>
    </row>
    <row r="688" spans="5:8" x14ac:dyDescent="0.3">
      <c r="E688" s="34">
        <v>686</v>
      </c>
      <c r="F688" s="42">
        <f t="shared" si="32"/>
        <v>1.0976000000000001</v>
      </c>
      <c r="G688" s="42">
        <f t="shared" si="30"/>
        <v>0.9055200000000001</v>
      </c>
      <c r="H688" s="42">
        <f t="shared" si="31"/>
        <v>8.2500000000905516</v>
      </c>
    </row>
    <row r="689" spans="5:8" x14ac:dyDescent="0.3">
      <c r="E689" s="34">
        <v>687</v>
      </c>
      <c r="F689" s="42">
        <f t="shared" si="32"/>
        <v>1.0992</v>
      </c>
      <c r="G689" s="42">
        <f t="shared" si="30"/>
        <v>0.90684000000000009</v>
      </c>
      <c r="H689" s="42">
        <f t="shared" si="31"/>
        <v>8.2500000000906848</v>
      </c>
    </row>
    <row r="690" spans="5:8" x14ac:dyDescent="0.3">
      <c r="E690" s="34">
        <v>688</v>
      </c>
      <c r="F690" s="42">
        <f t="shared" si="32"/>
        <v>1.1008</v>
      </c>
      <c r="G690" s="42">
        <f t="shared" si="30"/>
        <v>0.90816000000000008</v>
      </c>
      <c r="H690" s="42">
        <f t="shared" si="31"/>
        <v>8.2500000000908162</v>
      </c>
    </row>
    <row r="691" spans="5:8" x14ac:dyDescent="0.3">
      <c r="E691" s="34">
        <v>689</v>
      </c>
      <c r="F691" s="42">
        <f t="shared" si="32"/>
        <v>1.1024</v>
      </c>
      <c r="G691" s="42">
        <f t="shared" si="30"/>
        <v>0.90948000000000018</v>
      </c>
      <c r="H691" s="42">
        <f t="shared" si="31"/>
        <v>8.2500000000909477</v>
      </c>
    </row>
    <row r="692" spans="5:8" x14ac:dyDescent="0.3">
      <c r="E692" s="34">
        <v>690</v>
      </c>
      <c r="F692" s="42">
        <f t="shared" si="32"/>
        <v>1.1040000000000001</v>
      </c>
      <c r="G692" s="42">
        <f t="shared" si="30"/>
        <v>0.91080000000000017</v>
      </c>
      <c r="H692" s="42">
        <f t="shared" si="31"/>
        <v>8.2500000000910791</v>
      </c>
    </row>
    <row r="693" spans="5:8" x14ac:dyDescent="0.3">
      <c r="E693" s="34">
        <v>691</v>
      </c>
      <c r="F693" s="42">
        <f t="shared" si="32"/>
        <v>1.1056000000000001</v>
      </c>
      <c r="G693" s="42">
        <f t="shared" si="30"/>
        <v>0.91212000000000015</v>
      </c>
      <c r="H693" s="42">
        <f t="shared" si="31"/>
        <v>8.2500000000912124</v>
      </c>
    </row>
    <row r="694" spans="5:8" x14ac:dyDescent="0.3">
      <c r="E694" s="34">
        <v>692</v>
      </c>
      <c r="F694" s="42">
        <f t="shared" si="32"/>
        <v>1.1072</v>
      </c>
      <c r="G694" s="42">
        <f t="shared" si="30"/>
        <v>0.91343999999999992</v>
      </c>
      <c r="H694" s="42">
        <f t="shared" si="31"/>
        <v>8.2500000000913438</v>
      </c>
    </row>
    <row r="695" spans="5:8" x14ac:dyDescent="0.3">
      <c r="E695" s="34">
        <v>693</v>
      </c>
      <c r="F695" s="42">
        <f t="shared" si="32"/>
        <v>1.1088</v>
      </c>
      <c r="G695" s="42">
        <f t="shared" si="30"/>
        <v>0.91476000000000002</v>
      </c>
      <c r="H695" s="42">
        <f t="shared" si="31"/>
        <v>8.2500000000914753</v>
      </c>
    </row>
    <row r="696" spans="5:8" x14ac:dyDescent="0.3">
      <c r="E696" s="34">
        <v>694</v>
      </c>
      <c r="F696" s="42">
        <f t="shared" si="32"/>
        <v>1.1104000000000001</v>
      </c>
      <c r="G696" s="42">
        <f t="shared" si="30"/>
        <v>0.91608000000000001</v>
      </c>
      <c r="H696" s="42">
        <f t="shared" si="31"/>
        <v>8.2500000000916085</v>
      </c>
    </row>
    <row r="697" spans="5:8" x14ac:dyDescent="0.3">
      <c r="E697" s="34">
        <v>695</v>
      </c>
      <c r="F697" s="42">
        <f t="shared" si="32"/>
        <v>1.1120000000000001</v>
      </c>
      <c r="G697" s="42">
        <f t="shared" si="30"/>
        <v>0.9174000000000001</v>
      </c>
      <c r="H697" s="42">
        <f t="shared" si="31"/>
        <v>8.2500000000917399</v>
      </c>
    </row>
    <row r="698" spans="5:8" x14ac:dyDescent="0.3">
      <c r="E698" s="34">
        <v>696</v>
      </c>
      <c r="F698" s="42">
        <f t="shared" si="32"/>
        <v>1.1136000000000001</v>
      </c>
      <c r="G698" s="42">
        <f t="shared" si="30"/>
        <v>0.91872000000000009</v>
      </c>
      <c r="H698" s="42">
        <f t="shared" si="31"/>
        <v>8.2500000000918714</v>
      </c>
    </row>
    <row r="699" spans="5:8" x14ac:dyDescent="0.3">
      <c r="E699" s="34">
        <v>697</v>
      </c>
      <c r="F699" s="42">
        <f t="shared" si="32"/>
        <v>1.1152</v>
      </c>
      <c r="G699" s="42">
        <f t="shared" si="30"/>
        <v>0.92004000000000008</v>
      </c>
      <c r="H699" s="42">
        <f t="shared" si="31"/>
        <v>8.2500000000920046</v>
      </c>
    </row>
    <row r="700" spans="5:8" x14ac:dyDescent="0.3">
      <c r="E700" s="34">
        <v>698</v>
      </c>
      <c r="F700" s="42">
        <f t="shared" si="32"/>
        <v>1.1168</v>
      </c>
      <c r="G700" s="42">
        <f t="shared" si="30"/>
        <v>0.92136000000000007</v>
      </c>
      <c r="H700" s="42">
        <f t="shared" si="31"/>
        <v>8.2500000000921361</v>
      </c>
    </row>
    <row r="701" spans="5:8" x14ac:dyDescent="0.3">
      <c r="E701" s="34">
        <v>699</v>
      </c>
      <c r="F701" s="42">
        <f t="shared" si="32"/>
        <v>1.1184000000000001</v>
      </c>
      <c r="G701" s="42">
        <f t="shared" si="30"/>
        <v>0.92268000000000006</v>
      </c>
      <c r="H701" s="42">
        <f t="shared" si="31"/>
        <v>8.2500000000922675</v>
      </c>
    </row>
    <row r="702" spans="5:8" x14ac:dyDescent="0.3">
      <c r="E702" s="34">
        <v>700</v>
      </c>
      <c r="F702" s="42">
        <f t="shared" si="32"/>
        <v>1.1200000000000001</v>
      </c>
      <c r="G702" s="42">
        <f t="shared" si="30"/>
        <v>0.92399999999999993</v>
      </c>
      <c r="H702" s="42">
        <f t="shared" si="31"/>
        <v>8.2500000000924008</v>
      </c>
    </row>
    <row r="703" spans="5:8" x14ac:dyDescent="0.3">
      <c r="E703" s="34">
        <v>701</v>
      </c>
      <c r="F703" s="42">
        <f t="shared" si="32"/>
        <v>1.1216000000000002</v>
      </c>
      <c r="G703" s="42">
        <f t="shared" si="30"/>
        <v>0.92532000000000014</v>
      </c>
      <c r="H703" s="42">
        <f t="shared" si="31"/>
        <v>8.2500000000925322</v>
      </c>
    </row>
    <row r="704" spans="5:8" x14ac:dyDescent="0.3">
      <c r="E704" s="34">
        <v>702</v>
      </c>
      <c r="F704" s="42">
        <f t="shared" si="32"/>
        <v>1.1232</v>
      </c>
      <c r="G704" s="42">
        <f t="shared" si="30"/>
        <v>0.92663999999999991</v>
      </c>
      <c r="H704" s="42">
        <f t="shared" si="31"/>
        <v>8.2500000000926637</v>
      </c>
    </row>
    <row r="705" spans="5:8" x14ac:dyDescent="0.3">
      <c r="E705" s="34">
        <v>703</v>
      </c>
      <c r="F705" s="42">
        <f t="shared" si="32"/>
        <v>1.1248</v>
      </c>
      <c r="G705" s="42">
        <f t="shared" si="30"/>
        <v>0.92796000000000001</v>
      </c>
      <c r="H705" s="42">
        <f t="shared" si="31"/>
        <v>8.2500000000927969</v>
      </c>
    </row>
    <row r="706" spans="5:8" x14ac:dyDescent="0.3">
      <c r="E706" s="34">
        <v>704</v>
      </c>
      <c r="F706" s="42">
        <f t="shared" si="32"/>
        <v>1.1264000000000001</v>
      </c>
      <c r="G706" s="42">
        <f t="shared" ref="G706:G769" si="33">$C$12*F706*10^-3/($C$3*10^-6)</f>
        <v>0.92927999999999999</v>
      </c>
      <c r="H706" s="42">
        <f t="shared" si="31"/>
        <v>8.2500000000929283</v>
      </c>
    </row>
    <row r="707" spans="5:8" x14ac:dyDescent="0.3">
      <c r="E707" s="34">
        <v>705</v>
      </c>
      <c r="F707" s="42">
        <f t="shared" si="32"/>
        <v>1.1280000000000001</v>
      </c>
      <c r="G707" s="42">
        <f t="shared" si="33"/>
        <v>0.9306000000000002</v>
      </c>
      <c r="H707" s="42">
        <f t="shared" ref="H707:H770" si="34">($C$12+IF(G707&gt;=$C$7,$C$6,0)+(IF(G707&gt;=$C$5,G707,0)/$C$4)+IF(G707&gt;$C$9,($C$8/G707),0))</f>
        <v>8.2500000000930598</v>
      </c>
    </row>
    <row r="708" spans="5:8" x14ac:dyDescent="0.3">
      <c r="E708" s="34">
        <v>706</v>
      </c>
      <c r="F708" s="42">
        <f t="shared" ref="F708:F771" si="35">($C$10/10000)*(E708)</f>
        <v>1.1296000000000002</v>
      </c>
      <c r="G708" s="42">
        <f t="shared" si="33"/>
        <v>0.9319200000000003</v>
      </c>
      <c r="H708" s="42">
        <f t="shared" si="34"/>
        <v>8.2500000000931912</v>
      </c>
    </row>
    <row r="709" spans="5:8" x14ac:dyDescent="0.3">
      <c r="E709" s="34">
        <v>707</v>
      </c>
      <c r="F709" s="42">
        <f t="shared" si="35"/>
        <v>1.1312</v>
      </c>
      <c r="G709" s="42">
        <f t="shared" si="33"/>
        <v>0.93323999999999996</v>
      </c>
      <c r="H709" s="42">
        <f t="shared" si="34"/>
        <v>8.2500000000933245</v>
      </c>
    </row>
    <row r="710" spans="5:8" x14ac:dyDescent="0.3">
      <c r="E710" s="34">
        <v>708</v>
      </c>
      <c r="F710" s="42">
        <f t="shared" si="35"/>
        <v>1.1328</v>
      </c>
      <c r="G710" s="42">
        <f t="shared" si="33"/>
        <v>0.93456000000000006</v>
      </c>
      <c r="H710" s="42">
        <f t="shared" si="34"/>
        <v>8.2500000000934559</v>
      </c>
    </row>
    <row r="711" spans="5:8" x14ac:dyDescent="0.3">
      <c r="E711" s="34">
        <v>709</v>
      </c>
      <c r="F711" s="42">
        <f t="shared" si="35"/>
        <v>1.1344000000000001</v>
      </c>
      <c r="G711" s="42">
        <f t="shared" si="33"/>
        <v>0.93588000000000005</v>
      </c>
      <c r="H711" s="42">
        <f t="shared" si="34"/>
        <v>8.2500000000935874</v>
      </c>
    </row>
    <row r="712" spans="5:8" x14ac:dyDescent="0.3">
      <c r="E712" s="34">
        <v>710</v>
      </c>
      <c r="F712" s="42">
        <f t="shared" si="35"/>
        <v>1.1360000000000001</v>
      </c>
      <c r="G712" s="42">
        <f t="shared" si="33"/>
        <v>0.93720000000000014</v>
      </c>
      <c r="H712" s="42">
        <f t="shared" si="34"/>
        <v>8.2500000000937206</v>
      </c>
    </row>
    <row r="713" spans="5:8" x14ac:dyDescent="0.3">
      <c r="E713" s="34">
        <v>711</v>
      </c>
      <c r="F713" s="42">
        <f t="shared" si="35"/>
        <v>1.1375999999999999</v>
      </c>
      <c r="G713" s="42">
        <f t="shared" si="33"/>
        <v>0.93851999999999991</v>
      </c>
      <c r="H713" s="42">
        <f t="shared" si="34"/>
        <v>8.250000000093852</v>
      </c>
    </row>
    <row r="714" spans="5:8" x14ac:dyDescent="0.3">
      <c r="E714" s="34">
        <v>712</v>
      </c>
      <c r="F714" s="42">
        <f t="shared" si="35"/>
        <v>1.1392</v>
      </c>
      <c r="G714" s="42">
        <f t="shared" si="33"/>
        <v>0.93984000000000012</v>
      </c>
      <c r="H714" s="42">
        <f t="shared" si="34"/>
        <v>8.2500000000939835</v>
      </c>
    </row>
    <row r="715" spans="5:8" x14ac:dyDescent="0.3">
      <c r="E715" s="34">
        <v>713</v>
      </c>
      <c r="F715" s="42">
        <f t="shared" si="35"/>
        <v>1.1408</v>
      </c>
      <c r="G715" s="42">
        <f t="shared" si="33"/>
        <v>0.94116000000000011</v>
      </c>
      <c r="H715" s="42">
        <f t="shared" si="34"/>
        <v>8.2500000000941167</v>
      </c>
    </row>
    <row r="716" spans="5:8" x14ac:dyDescent="0.3">
      <c r="E716" s="34">
        <v>714</v>
      </c>
      <c r="F716" s="42">
        <f t="shared" si="35"/>
        <v>1.1424000000000001</v>
      </c>
      <c r="G716" s="42">
        <f t="shared" si="33"/>
        <v>0.94247999999999998</v>
      </c>
      <c r="H716" s="42">
        <f t="shared" si="34"/>
        <v>8.2500000000942482</v>
      </c>
    </row>
    <row r="717" spans="5:8" x14ac:dyDescent="0.3">
      <c r="E717" s="34">
        <v>715</v>
      </c>
      <c r="F717" s="42">
        <f t="shared" si="35"/>
        <v>1.1440000000000001</v>
      </c>
      <c r="G717" s="42">
        <f t="shared" si="33"/>
        <v>0.94379999999999997</v>
      </c>
      <c r="H717" s="42">
        <f t="shared" si="34"/>
        <v>8.2500000000943796</v>
      </c>
    </row>
    <row r="718" spans="5:8" x14ac:dyDescent="0.3">
      <c r="E718" s="34">
        <v>716</v>
      </c>
      <c r="F718" s="42">
        <f t="shared" si="35"/>
        <v>1.1456</v>
      </c>
      <c r="G718" s="42">
        <f t="shared" si="33"/>
        <v>0.94511999999999996</v>
      </c>
      <c r="H718" s="42">
        <f t="shared" si="34"/>
        <v>8.2500000000945128</v>
      </c>
    </row>
    <row r="719" spans="5:8" x14ac:dyDescent="0.3">
      <c r="E719" s="34">
        <v>717</v>
      </c>
      <c r="F719" s="42">
        <f t="shared" si="35"/>
        <v>1.1472</v>
      </c>
      <c r="G719" s="42">
        <f t="shared" si="33"/>
        <v>0.94643999999999995</v>
      </c>
      <c r="H719" s="42">
        <f t="shared" si="34"/>
        <v>8.2500000000946443</v>
      </c>
    </row>
    <row r="720" spans="5:8" x14ac:dyDescent="0.3">
      <c r="E720" s="34">
        <v>718</v>
      </c>
      <c r="F720" s="42">
        <f t="shared" si="35"/>
        <v>1.1488</v>
      </c>
      <c r="G720" s="42">
        <f t="shared" si="33"/>
        <v>0.94776000000000005</v>
      </c>
      <c r="H720" s="42">
        <f t="shared" si="34"/>
        <v>8.2500000000947757</v>
      </c>
    </row>
    <row r="721" spans="5:8" x14ac:dyDescent="0.3">
      <c r="E721" s="34">
        <v>719</v>
      </c>
      <c r="F721" s="42">
        <f t="shared" si="35"/>
        <v>1.1504000000000001</v>
      </c>
      <c r="G721" s="42">
        <f t="shared" si="33"/>
        <v>0.94908000000000003</v>
      </c>
      <c r="H721" s="42">
        <f t="shared" si="34"/>
        <v>8.2500000000949072</v>
      </c>
    </row>
    <row r="722" spans="5:8" x14ac:dyDescent="0.3">
      <c r="E722" s="34">
        <v>720</v>
      </c>
      <c r="F722" s="42">
        <f t="shared" si="35"/>
        <v>1.1520000000000001</v>
      </c>
      <c r="G722" s="42">
        <f t="shared" si="33"/>
        <v>0.95040000000000013</v>
      </c>
      <c r="H722" s="42">
        <f t="shared" si="34"/>
        <v>8.2500000000950404</v>
      </c>
    </row>
    <row r="723" spans="5:8" x14ac:dyDescent="0.3">
      <c r="E723" s="34">
        <v>721</v>
      </c>
      <c r="F723" s="42">
        <f t="shared" si="35"/>
        <v>1.1536</v>
      </c>
      <c r="G723" s="42">
        <f t="shared" si="33"/>
        <v>0.95172000000000001</v>
      </c>
      <c r="H723" s="42">
        <f t="shared" si="34"/>
        <v>8.2500000000951719</v>
      </c>
    </row>
    <row r="724" spans="5:8" x14ac:dyDescent="0.3">
      <c r="E724" s="34">
        <v>722</v>
      </c>
      <c r="F724" s="42">
        <f t="shared" si="35"/>
        <v>1.1552</v>
      </c>
      <c r="G724" s="42">
        <f t="shared" si="33"/>
        <v>0.95304</v>
      </c>
      <c r="H724" s="42">
        <f t="shared" si="34"/>
        <v>8.2500000000953033</v>
      </c>
    </row>
    <row r="725" spans="5:8" x14ac:dyDescent="0.3">
      <c r="E725" s="34">
        <v>723</v>
      </c>
      <c r="F725" s="42">
        <f t="shared" si="35"/>
        <v>1.1568000000000001</v>
      </c>
      <c r="G725" s="42">
        <f t="shared" si="33"/>
        <v>0.95435999999999988</v>
      </c>
      <c r="H725" s="42">
        <f t="shared" si="34"/>
        <v>8.2500000000954365</v>
      </c>
    </row>
    <row r="726" spans="5:8" x14ac:dyDescent="0.3">
      <c r="E726" s="34">
        <v>724</v>
      </c>
      <c r="F726" s="42">
        <f t="shared" si="35"/>
        <v>1.1584000000000001</v>
      </c>
      <c r="G726" s="42">
        <f t="shared" si="33"/>
        <v>0.95568000000000008</v>
      </c>
      <c r="H726" s="42">
        <f t="shared" si="34"/>
        <v>8.250000000095568</v>
      </c>
    </row>
    <row r="727" spans="5:8" x14ac:dyDescent="0.3">
      <c r="E727" s="34">
        <v>725</v>
      </c>
      <c r="F727" s="42">
        <f t="shared" si="35"/>
        <v>1.1600000000000001</v>
      </c>
      <c r="G727" s="42">
        <f t="shared" si="33"/>
        <v>0.95700000000000007</v>
      </c>
      <c r="H727" s="42">
        <f t="shared" si="34"/>
        <v>8.2500000000956994</v>
      </c>
    </row>
    <row r="728" spans="5:8" x14ac:dyDescent="0.3">
      <c r="E728" s="34">
        <v>726</v>
      </c>
      <c r="F728" s="42">
        <f t="shared" si="35"/>
        <v>1.1616</v>
      </c>
      <c r="G728" s="42">
        <f t="shared" si="33"/>
        <v>0.95831999999999995</v>
      </c>
      <c r="H728" s="42">
        <f t="shared" si="34"/>
        <v>8.2500000000958327</v>
      </c>
    </row>
    <row r="729" spans="5:8" x14ac:dyDescent="0.3">
      <c r="E729" s="34">
        <v>727</v>
      </c>
      <c r="F729" s="42">
        <f t="shared" si="35"/>
        <v>1.1632</v>
      </c>
      <c r="G729" s="42">
        <f t="shared" si="33"/>
        <v>0.95964000000000016</v>
      </c>
      <c r="H729" s="42">
        <f t="shared" si="34"/>
        <v>8.2500000000959641</v>
      </c>
    </row>
    <row r="730" spans="5:8" x14ac:dyDescent="0.3">
      <c r="E730" s="34">
        <v>728</v>
      </c>
      <c r="F730" s="42">
        <f t="shared" si="35"/>
        <v>1.1648000000000001</v>
      </c>
      <c r="G730" s="42">
        <f t="shared" si="33"/>
        <v>0.96096000000000015</v>
      </c>
      <c r="H730" s="42">
        <f t="shared" si="34"/>
        <v>8.2500000000960956</v>
      </c>
    </row>
    <row r="731" spans="5:8" x14ac:dyDescent="0.3">
      <c r="E731" s="34">
        <v>729</v>
      </c>
      <c r="F731" s="42">
        <f t="shared" si="35"/>
        <v>1.1664000000000001</v>
      </c>
      <c r="G731" s="42">
        <f t="shared" si="33"/>
        <v>0.96228000000000025</v>
      </c>
      <c r="H731" s="42">
        <f t="shared" si="34"/>
        <v>8.2500000000962288</v>
      </c>
    </row>
    <row r="732" spans="5:8" x14ac:dyDescent="0.3">
      <c r="E732" s="34">
        <v>730</v>
      </c>
      <c r="F732" s="42">
        <f t="shared" si="35"/>
        <v>1.1680000000000001</v>
      </c>
      <c r="G732" s="42">
        <f t="shared" si="33"/>
        <v>0.96360000000000001</v>
      </c>
      <c r="H732" s="42">
        <f t="shared" si="34"/>
        <v>8.2500000000963603</v>
      </c>
    </row>
    <row r="733" spans="5:8" x14ac:dyDescent="0.3">
      <c r="E733" s="34">
        <v>731</v>
      </c>
      <c r="F733" s="42">
        <f t="shared" si="35"/>
        <v>1.1696</v>
      </c>
      <c r="G733" s="42">
        <f t="shared" si="33"/>
        <v>0.96492</v>
      </c>
      <c r="H733" s="42">
        <f t="shared" si="34"/>
        <v>8.2500000000964917</v>
      </c>
    </row>
    <row r="734" spans="5:8" x14ac:dyDescent="0.3">
      <c r="E734" s="34">
        <v>732</v>
      </c>
      <c r="F734" s="42">
        <f t="shared" si="35"/>
        <v>1.1712</v>
      </c>
      <c r="G734" s="42">
        <f t="shared" si="33"/>
        <v>0.96623999999999999</v>
      </c>
      <c r="H734" s="42">
        <f t="shared" si="34"/>
        <v>8.2500000000966232</v>
      </c>
    </row>
    <row r="735" spans="5:8" x14ac:dyDescent="0.3">
      <c r="E735" s="34">
        <v>733</v>
      </c>
      <c r="F735" s="42">
        <f t="shared" si="35"/>
        <v>1.1728000000000001</v>
      </c>
      <c r="G735" s="42">
        <f t="shared" si="33"/>
        <v>0.96756000000000009</v>
      </c>
      <c r="H735" s="42">
        <f t="shared" si="34"/>
        <v>8.2500000000967564</v>
      </c>
    </row>
    <row r="736" spans="5:8" x14ac:dyDescent="0.3">
      <c r="E736" s="34">
        <v>734</v>
      </c>
      <c r="F736" s="42">
        <f t="shared" si="35"/>
        <v>1.1744000000000001</v>
      </c>
      <c r="G736" s="42">
        <f t="shared" si="33"/>
        <v>0.96888000000000007</v>
      </c>
      <c r="H736" s="42">
        <f t="shared" si="34"/>
        <v>8.2500000000968878</v>
      </c>
    </row>
    <row r="737" spans="5:8" x14ac:dyDescent="0.3">
      <c r="E737" s="34">
        <v>735</v>
      </c>
      <c r="F737" s="42">
        <f t="shared" si="35"/>
        <v>1.1760000000000002</v>
      </c>
      <c r="G737" s="42">
        <f t="shared" si="33"/>
        <v>0.97020000000000017</v>
      </c>
      <c r="H737" s="42">
        <f t="shared" si="34"/>
        <v>8.2500000000970193</v>
      </c>
    </row>
    <row r="738" spans="5:8" x14ac:dyDescent="0.3">
      <c r="E738" s="34">
        <v>736</v>
      </c>
      <c r="F738" s="42">
        <f t="shared" si="35"/>
        <v>1.1776</v>
      </c>
      <c r="G738" s="42">
        <f t="shared" si="33"/>
        <v>0.97152000000000005</v>
      </c>
      <c r="H738" s="42">
        <f t="shared" si="34"/>
        <v>8.2500000000971525</v>
      </c>
    </row>
    <row r="739" spans="5:8" x14ac:dyDescent="0.3">
      <c r="E739" s="34">
        <v>737</v>
      </c>
      <c r="F739" s="42">
        <f t="shared" si="35"/>
        <v>1.1792</v>
      </c>
      <c r="G739" s="42">
        <f t="shared" si="33"/>
        <v>0.97284000000000015</v>
      </c>
      <c r="H739" s="42">
        <f t="shared" si="34"/>
        <v>8.250000000097284</v>
      </c>
    </row>
    <row r="740" spans="5:8" x14ac:dyDescent="0.3">
      <c r="E740" s="34">
        <v>738</v>
      </c>
      <c r="F740" s="42">
        <f t="shared" si="35"/>
        <v>1.1808000000000001</v>
      </c>
      <c r="G740" s="42">
        <f t="shared" si="33"/>
        <v>0.97415999999999991</v>
      </c>
      <c r="H740" s="42">
        <f t="shared" si="34"/>
        <v>8.2500000000974154</v>
      </c>
    </row>
    <row r="741" spans="5:8" x14ac:dyDescent="0.3">
      <c r="E741" s="34">
        <v>739</v>
      </c>
      <c r="F741" s="42">
        <f t="shared" si="35"/>
        <v>1.1824000000000001</v>
      </c>
      <c r="G741" s="42">
        <f t="shared" si="33"/>
        <v>0.97548000000000012</v>
      </c>
      <c r="H741" s="42">
        <f t="shared" si="34"/>
        <v>8.2500000000975486</v>
      </c>
    </row>
    <row r="742" spans="5:8" x14ac:dyDescent="0.3">
      <c r="E742" s="34">
        <v>740</v>
      </c>
      <c r="F742" s="42">
        <f t="shared" si="35"/>
        <v>1.1840000000000002</v>
      </c>
      <c r="G742" s="42">
        <f t="shared" si="33"/>
        <v>0.9768</v>
      </c>
      <c r="H742" s="42">
        <f t="shared" si="34"/>
        <v>8.2500000000976801</v>
      </c>
    </row>
    <row r="743" spans="5:8" x14ac:dyDescent="0.3">
      <c r="E743" s="34">
        <v>741</v>
      </c>
      <c r="F743" s="42">
        <f t="shared" si="35"/>
        <v>1.1856</v>
      </c>
      <c r="G743" s="42">
        <f t="shared" si="33"/>
        <v>0.97811999999999999</v>
      </c>
      <c r="H743" s="42">
        <f t="shared" si="34"/>
        <v>8.2500000000978115</v>
      </c>
    </row>
    <row r="744" spans="5:8" x14ac:dyDescent="0.3">
      <c r="E744" s="34">
        <v>742</v>
      </c>
      <c r="F744" s="42">
        <f t="shared" si="35"/>
        <v>1.1872</v>
      </c>
      <c r="G744" s="42">
        <f t="shared" si="33"/>
        <v>0.97943999999999998</v>
      </c>
      <c r="H744" s="42">
        <f t="shared" si="34"/>
        <v>8.2500000000979448</v>
      </c>
    </row>
    <row r="745" spans="5:8" x14ac:dyDescent="0.3">
      <c r="E745" s="34">
        <v>743</v>
      </c>
      <c r="F745" s="42">
        <f t="shared" si="35"/>
        <v>1.1888000000000001</v>
      </c>
      <c r="G745" s="42">
        <f t="shared" si="33"/>
        <v>0.98076000000000008</v>
      </c>
      <c r="H745" s="42">
        <f t="shared" si="34"/>
        <v>8.2500000000980762</v>
      </c>
    </row>
    <row r="746" spans="5:8" x14ac:dyDescent="0.3">
      <c r="E746" s="34">
        <v>744</v>
      </c>
      <c r="F746" s="42">
        <f t="shared" si="35"/>
        <v>1.1904000000000001</v>
      </c>
      <c r="G746" s="42">
        <f t="shared" si="33"/>
        <v>0.98208000000000006</v>
      </c>
      <c r="H746" s="42">
        <f t="shared" si="34"/>
        <v>8.2500000000982077</v>
      </c>
    </row>
    <row r="747" spans="5:8" x14ac:dyDescent="0.3">
      <c r="E747" s="34">
        <v>745</v>
      </c>
      <c r="F747" s="42">
        <f t="shared" si="35"/>
        <v>1.1919999999999999</v>
      </c>
      <c r="G747" s="42">
        <f t="shared" si="33"/>
        <v>0.98339999999999983</v>
      </c>
      <c r="H747" s="42">
        <f t="shared" si="34"/>
        <v>8.2500000000983391</v>
      </c>
    </row>
    <row r="748" spans="5:8" x14ac:dyDescent="0.3">
      <c r="E748" s="34">
        <v>746</v>
      </c>
      <c r="F748" s="42">
        <f t="shared" si="35"/>
        <v>1.1936</v>
      </c>
      <c r="G748" s="42">
        <f t="shared" si="33"/>
        <v>0.98472000000000004</v>
      </c>
      <c r="H748" s="42">
        <f t="shared" si="34"/>
        <v>8.2500000000984723</v>
      </c>
    </row>
    <row r="749" spans="5:8" x14ac:dyDescent="0.3">
      <c r="E749" s="34">
        <v>747</v>
      </c>
      <c r="F749" s="42">
        <f t="shared" si="35"/>
        <v>1.1952</v>
      </c>
      <c r="G749" s="42">
        <f t="shared" si="33"/>
        <v>0.98604000000000003</v>
      </c>
      <c r="H749" s="42">
        <f t="shared" si="34"/>
        <v>8.2500000000986038</v>
      </c>
    </row>
    <row r="750" spans="5:8" x14ac:dyDescent="0.3">
      <c r="E750" s="34">
        <v>748</v>
      </c>
      <c r="F750" s="42">
        <f t="shared" si="35"/>
        <v>1.1968000000000001</v>
      </c>
      <c r="G750" s="42">
        <f t="shared" si="33"/>
        <v>0.98736000000000013</v>
      </c>
      <c r="H750" s="42">
        <f t="shared" si="34"/>
        <v>8.2500000000987352</v>
      </c>
    </row>
    <row r="751" spans="5:8" x14ac:dyDescent="0.3">
      <c r="E751" s="34">
        <v>749</v>
      </c>
      <c r="F751" s="42">
        <f t="shared" si="35"/>
        <v>1.1984000000000001</v>
      </c>
      <c r="G751" s="42">
        <f t="shared" si="33"/>
        <v>0.98868000000000011</v>
      </c>
      <c r="H751" s="42">
        <f t="shared" si="34"/>
        <v>8.2500000000988685</v>
      </c>
    </row>
    <row r="752" spans="5:8" x14ac:dyDescent="0.3">
      <c r="E752" s="34">
        <v>750</v>
      </c>
      <c r="F752" s="42">
        <f t="shared" si="35"/>
        <v>1.2</v>
      </c>
      <c r="G752" s="42">
        <f t="shared" si="33"/>
        <v>0.9900000000000001</v>
      </c>
      <c r="H752" s="42">
        <f t="shared" si="34"/>
        <v>8.2500000000989999</v>
      </c>
    </row>
    <row r="753" spans="5:8" x14ac:dyDescent="0.3">
      <c r="E753" s="34">
        <v>751</v>
      </c>
      <c r="F753" s="42">
        <f t="shared" si="35"/>
        <v>1.2016</v>
      </c>
      <c r="G753" s="42">
        <f t="shared" si="33"/>
        <v>0.99131999999999998</v>
      </c>
      <c r="H753" s="42">
        <f t="shared" si="34"/>
        <v>8.2500000000991314</v>
      </c>
    </row>
    <row r="754" spans="5:8" x14ac:dyDescent="0.3">
      <c r="E754" s="34">
        <v>752</v>
      </c>
      <c r="F754" s="42">
        <f t="shared" si="35"/>
        <v>1.2032</v>
      </c>
      <c r="G754" s="42">
        <f t="shared" si="33"/>
        <v>0.99264000000000019</v>
      </c>
      <c r="H754" s="42">
        <f t="shared" si="34"/>
        <v>8.2500000000992646</v>
      </c>
    </row>
    <row r="755" spans="5:8" x14ac:dyDescent="0.3">
      <c r="E755" s="34">
        <v>753</v>
      </c>
      <c r="F755" s="42">
        <f t="shared" si="35"/>
        <v>1.2048000000000001</v>
      </c>
      <c r="G755" s="42">
        <f t="shared" si="33"/>
        <v>0.99395999999999995</v>
      </c>
      <c r="H755" s="42">
        <f t="shared" si="34"/>
        <v>8.250000000099396</v>
      </c>
    </row>
    <row r="756" spans="5:8" x14ac:dyDescent="0.3">
      <c r="E756" s="34">
        <v>754</v>
      </c>
      <c r="F756" s="42">
        <f t="shared" si="35"/>
        <v>1.2064000000000001</v>
      </c>
      <c r="G756" s="42">
        <f t="shared" si="33"/>
        <v>0.99528000000000005</v>
      </c>
      <c r="H756" s="42">
        <f t="shared" si="34"/>
        <v>8.2500000000995275</v>
      </c>
    </row>
    <row r="757" spans="5:8" x14ac:dyDescent="0.3">
      <c r="E757" s="34">
        <v>755</v>
      </c>
      <c r="F757" s="42">
        <f t="shared" si="35"/>
        <v>1.208</v>
      </c>
      <c r="G757" s="42">
        <f t="shared" si="33"/>
        <v>0.99659999999999993</v>
      </c>
      <c r="H757" s="42">
        <f t="shared" si="34"/>
        <v>8.2500000000996607</v>
      </c>
    </row>
    <row r="758" spans="5:8" x14ac:dyDescent="0.3">
      <c r="E758" s="34">
        <v>756</v>
      </c>
      <c r="F758" s="42">
        <f t="shared" si="35"/>
        <v>1.2096</v>
      </c>
      <c r="G758" s="42">
        <f t="shared" si="33"/>
        <v>0.99792000000000003</v>
      </c>
      <c r="H758" s="42">
        <f t="shared" si="34"/>
        <v>8.2500000000997922</v>
      </c>
    </row>
    <row r="759" spans="5:8" x14ac:dyDescent="0.3">
      <c r="E759" s="34">
        <v>757</v>
      </c>
      <c r="F759" s="42">
        <f t="shared" si="35"/>
        <v>1.2112000000000001</v>
      </c>
      <c r="G759" s="42">
        <f t="shared" si="33"/>
        <v>0.99924000000000002</v>
      </c>
      <c r="H759" s="42">
        <f t="shared" si="34"/>
        <v>8.2500000000999236</v>
      </c>
    </row>
    <row r="760" spans="5:8" x14ac:dyDescent="0.3">
      <c r="E760" s="34">
        <v>758</v>
      </c>
      <c r="F760" s="42">
        <f t="shared" si="35"/>
        <v>1.2128000000000001</v>
      </c>
      <c r="G760" s="42">
        <f t="shared" si="33"/>
        <v>1.0005600000000001</v>
      </c>
      <c r="H760" s="42">
        <f t="shared" si="34"/>
        <v>8.2500000001000569</v>
      </c>
    </row>
    <row r="761" spans="5:8" x14ac:dyDescent="0.3">
      <c r="E761" s="34">
        <v>759</v>
      </c>
      <c r="F761" s="42">
        <f t="shared" si="35"/>
        <v>1.2144000000000001</v>
      </c>
      <c r="G761" s="42">
        <f t="shared" si="33"/>
        <v>1.0018800000000001</v>
      </c>
      <c r="H761" s="42">
        <f t="shared" si="34"/>
        <v>8.2500000001001883</v>
      </c>
    </row>
    <row r="762" spans="5:8" x14ac:dyDescent="0.3">
      <c r="E762" s="34">
        <v>760</v>
      </c>
      <c r="F762" s="42">
        <f t="shared" si="35"/>
        <v>1.216</v>
      </c>
      <c r="G762" s="42">
        <f t="shared" si="33"/>
        <v>1.0032000000000001</v>
      </c>
      <c r="H762" s="42">
        <f t="shared" si="34"/>
        <v>8.2500000001003198</v>
      </c>
    </row>
    <row r="763" spans="5:8" x14ac:dyDescent="0.3">
      <c r="E763" s="34">
        <v>761</v>
      </c>
      <c r="F763" s="42">
        <f t="shared" si="35"/>
        <v>1.2176</v>
      </c>
      <c r="G763" s="42">
        <f t="shared" si="33"/>
        <v>1.0045199999999999</v>
      </c>
      <c r="H763" s="42">
        <f t="shared" si="34"/>
        <v>8.2500000001004512</v>
      </c>
    </row>
    <row r="764" spans="5:8" x14ac:dyDescent="0.3">
      <c r="E764" s="34">
        <v>762</v>
      </c>
      <c r="F764" s="42">
        <f t="shared" si="35"/>
        <v>1.2192000000000001</v>
      </c>
      <c r="G764" s="42">
        <f t="shared" si="33"/>
        <v>1.0058400000000001</v>
      </c>
      <c r="H764" s="42">
        <f t="shared" si="34"/>
        <v>8.2500000001005844</v>
      </c>
    </row>
    <row r="765" spans="5:8" x14ac:dyDescent="0.3">
      <c r="E765" s="34">
        <v>763</v>
      </c>
      <c r="F765" s="42">
        <f t="shared" si="35"/>
        <v>1.2208000000000001</v>
      </c>
      <c r="G765" s="42">
        <f t="shared" si="33"/>
        <v>1.0071600000000001</v>
      </c>
      <c r="H765" s="42">
        <f t="shared" si="34"/>
        <v>8.2500000001007159</v>
      </c>
    </row>
    <row r="766" spans="5:8" x14ac:dyDescent="0.3">
      <c r="E766" s="34">
        <v>764</v>
      </c>
      <c r="F766" s="42">
        <f t="shared" si="35"/>
        <v>1.2224000000000002</v>
      </c>
      <c r="G766" s="42">
        <f t="shared" si="33"/>
        <v>1.00848</v>
      </c>
      <c r="H766" s="42">
        <f t="shared" si="34"/>
        <v>8.2500000001008473</v>
      </c>
    </row>
    <row r="767" spans="5:8" x14ac:dyDescent="0.3">
      <c r="E767" s="34">
        <v>765</v>
      </c>
      <c r="F767" s="42">
        <f t="shared" si="35"/>
        <v>1.224</v>
      </c>
      <c r="G767" s="42">
        <f t="shared" si="33"/>
        <v>1.0097999999999998</v>
      </c>
      <c r="H767" s="42">
        <f t="shared" si="34"/>
        <v>8.2500000001009806</v>
      </c>
    </row>
    <row r="768" spans="5:8" x14ac:dyDescent="0.3">
      <c r="E768" s="34">
        <v>766</v>
      </c>
      <c r="F768" s="42">
        <f t="shared" si="35"/>
        <v>1.2256</v>
      </c>
      <c r="G768" s="42">
        <f t="shared" si="33"/>
        <v>1.01112</v>
      </c>
      <c r="H768" s="42">
        <f t="shared" si="34"/>
        <v>8.250000000101112</v>
      </c>
    </row>
    <row r="769" spans="5:8" x14ac:dyDescent="0.3">
      <c r="E769" s="34">
        <v>767</v>
      </c>
      <c r="F769" s="42">
        <f t="shared" si="35"/>
        <v>1.2272000000000001</v>
      </c>
      <c r="G769" s="42">
        <f t="shared" si="33"/>
        <v>1.0124400000000002</v>
      </c>
      <c r="H769" s="42">
        <f t="shared" si="34"/>
        <v>8.2500000001012435</v>
      </c>
    </row>
    <row r="770" spans="5:8" x14ac:dyDescent="0.3">
      <c r="E770" s="34">
        <v>768</v>
      </c>
      <c r="F770" s="42">
        <f t="shared" si="35"/>
        <v>1.2288000000000001</v>
      </c>
      <c r="G770" s="42">
        <f t="shared" ref="G770:G833" si="36">$C$12*F770*10^-3/($C$3*10^-6)</f>
        <v>1.0137600000000002</v>
      </c>
      <c r="H770" s="42">
        <f t="shared" si="34"/>
        <v>8.2500000001013767</v>
      </c>
    </row>
    <row r="771" spans="5:8" x14ac:dyDescent="0.3">
      <c r="E771" s="34">
        <v>769</v>
      </c>
      <c r="F771" s="42">
        <f t="shared" si="35"/>
        <v>1.2304000000000002</v>
      </c>
      <c r="G771" s="42">
        <f t="shared" si="36"/>
        <v>1.0150800000000002</v>
      </c>
      <c r="H771" s="42">
        <f t="shared" ref="H771:H834" si="37">($C$12+IF(G771&gt;=$C$7,$C$6,0)+(IF(G771&gt;=$C$5,G771,0)/$C$4)+IF(G771&gt;$C$9,($C$8/G771),0))</f>
        <v>8.2500000001015081</v>
      </c>
    </row>
    <row r="772" spans="5:8" x14ac:dyDescent="0.3">
      <c r="E772" s="34">
        <v>770</v>
      </c>
      <c r="F772" s="42">
        <f t="shared" ref="F772:F835" si="38">($C$10/10000)*(E772)</f>
        <v>1.232</v>
      </c>
      <c r="G772" s="42">
        <f t="shared" si="36"/>
        <v>1.0164</v>
      </c>
      <c r="H772" s="42">
        <f t="shared" si="37"/>
        <v>8.2500000001016396</v>
      </c>
    </row>
    <row r="773" spans="5:8" x14ac:dyDescent="0.3">
      <c r="E773" s="34">
        <v>771</v>
      </c>
      <c r="F773" s="42">
        <f t="shared" si="38"/>
        <v>1.2336</v>
      </c>
      <c r="G773" s="42">
        <f t="shared" si="36"/>
        <v>1.01772</v>
      </c>
      <c r="H773" s="42">
        <f t="shared" si="37"/>
        <v>8.2500000001017728</v>
      </c>
    </row>
    <row r="774" spans="5:8" x14ac:dyDescent="0.3">
      <c r="E774" s="34">
        <v>772</v>
      </c>
      <c r="F774" s="42">
        <f t="shared" si="38"/>
        <v>1.2352000000000001</v>
      </c>
      <c r="G774" s="42">
        <f t="shared" si="36"/>
        <v>1.0190399999999999</v>
      </c>
      <c r="H774" s="42">
        <f t="shared" si="37"/>
        <v>8.2500000001019043</v>
      </c>
    </row>
    <row r="775" spans="5:8" x14ac:dyDescent="0.3">
      <c r="E775" s="34">
        <v>773</v>
      </c>
      <c r="F775" s="42">
        <f t="shared" si="38"/>
        <v>1.2368000000000001</v>
      </c>
      <c r="G775" s="42">
        <f t="shared" si="36"/>
        <v>1.0203600000000002</v>
      </c>
      <c r="H775" s="42">
        <f t="shared" si="37"/>
        <v>8.2500000001020357</v>
      </c>
    </row>
    <row r="776" spans="5:8" x14ac:dyDescent="0.3">
      <c r="E776" s="34">
        <v>774</v>
      </c>
      <c r="F776" s="42">
        <f t="shared" si="38"/>
        <v>1.2384000000000002</v>
      </c>
      <c r="G776" s="42">
        <f t="shared" si="36"/>
        <v>1.0216800000000001</v>
      </c>
      <c r="H776" s="42">
        <f t="shared" si="37"/>
        <v>8.2500000001021672</v>
      </c>
    </row>
    <row r="777" spans="5:8" x14ac:dyDescent="0.3">
      <c r="E777" s="34">
        <v>775</v>
      </c>
      <c r="F777" s="42">
        <f t="shared" si="38"/>
        <v>1.24</v>
      </c>
      <c r="G777" s="42">
        <f t="shared" si="36"/>
        <v>1.0230000000000001</v>
      </c>
      <c r="H777" s="42">
        <f t="shared" si="37"/>
        <v>8.2500000001023004</v>
      </c>
    </row>
    <row r="778" spans="5:8" x14ac:dyDescent="0.3">
      <c r="E778" s="34">
        <v>776</v>
      </c>
      <c r="F778" s="42">
        <f t="shared" si="38"/>
        <v>1.2416</v>
      </c>
      <c r="G778" s="42">
        <f t="shared" si="36"/>
        <v>1.0243200000000001</v>
      </c>
      <c r="H778" s="42">
        <f t="shared" si="37"/>
        <v>8.2500000001024318</v>
      </c>
    </row>
    <row r="779" spans="5:8" x14ac:dyDescent="0.3">
      <c r="E779" s="34">
        <v>777</v>
      </c>
      <c r="F779" s="42">
        <f t="shared" si="38"/>
        <v>1.2432000000000001</v>
      </c>
      <c r="G779" s="42">
        <f t="shared" si="36"/>
        <v>1.0256400000000001</v>
      </c>
      <c r="H779" s="42">
        <f t="shared" si="37"/>
        <v>8.2500000001025633</v>
      </c>
    </row>
    <row r="780" spans="5:8" x14ac:dyDescent="0.3">
      <c r="E780" s="34">
        <v>778</v>
      </c>
      <c r="F780" s="42">
        <f t="shared" si="38"/>
        <v>1.2448000000000001</v>
      </c>
      <c r="G780" s="42">
        <f t="shared" si="36"/>
        <v>1.0269600000000001</v>
      </c>
      <c r="H780" s="42">
        <f t="shared" si="37"/>
        <v>8.2500000001026965</v>
      </c>
    </row>
    <row r="781" spans="5:8" x14ac:dyDescent="0.3">
      <c r="E781" s="34">
        <v>779</v>
      </c>
      <c r="F781" s="42">
        <f t="shared" si="38"/>
        <v>1.2464</v>
      </c>
      <c r="G781" s="42">
        <f t="shared" si="36"/>
        <v>1.0282799999999999</v>
      </c>
      <c r="H781" s="42">
        <f t="shared" si="37"/>
        <v>8.250000000102828</v>
      </c>
    </row>
    <row r="782" spans="5:8" x14ac:dyDescent="0.3">
      <c r="E782" s="34">
        <v>780</v>
      </c>
      <c r="F782" s="42">
        <f t="shared" si="38"/>
        <v>1.248</v>
      </c>
      <c r="G782" s="42">
        <f t="shared" si="36"/>
        <v>1.0295999999999998</v>
      </c>
      <c r="H782" s="42">
        <f t="shared" si="37"/>
        <v>8.2500000001029594</v>
      </c>
    </row>
    <row r="783" spans="5:8" x14ac:dyDescent="0.3">
      <c r="E783" s="34">
        <v>781</v>
      </c>
      <c r="F783" s="42">
        <f t="shared" si="38"/>
        <v>1.2496</v>
      </c>
      <c r="G783" s="42">
        <f t="shared" si="36"/>
        <v>1.0309200000000001</v>
      </c>
      <c r="H783" s="42">
        <f t="shared" si="37"/>
        <v>8.2500000001030926</v>
      </c>
    </row>
    <row r="784" spans="5:8" x14ac:dyDescent="0.3">
      <c r="E784" s="34">
        <v>782</v>
      </c>
      <c r="F784" s="42">
        <f t="shared" si="38"/>
        <v>1.2512000000000001</v>
      </c>
      <c r="G784" s="42">
        <f t="shared" si="36"/>
        <v>1.03224</v>
      </c>
      <c r="H784" s="42">
        <f t="shared" si="37"/>
        <v>8.2500000001032241</v>
      </c>
    </row>
    <row r="785" spans="5:8" x14ac:dyDescent="0.3">
      <c r="E785" s="34">
        <v>783</v>
      </c>
      <c r="F785" s="42">
        <f t="shared" si="38"/>
        <v>1.2528000000000001</v>
      </c>
      <c r="G785" s="42">
        <f t="shared" si="36"/>
        <v>1.0335600000000003</v>
      </c>
      <c r="H785" s="42">
        <f t="shared" si="37"/>
        <v>8.2500000001033555</v>
      </c>
    </row>
    <row r="786" spans="5:8" x14ac:dyDescent="0.3">
      <c r="E786" s="34">
        <v>784</v>
      </c>
      <c r="F786" s="42">
        <f t="shared" si="38"/>
        <v>1.2544</v>
      </c>
      <c r="G786" s="42">
        <f t="shared" si="36"/>
        <v>1.0348799999999998</v>
      </c>
      <c r="H786" s="42">
        <f t="shared" si="37"/>
        <v>8.2500000001034888</v>
      </c>
    </row>
    <row r="787" spans="5:8" x14ac:dyDescent="0.3">
      <c r="E787" s="34">
        <v>785</v>
      </c>
      <c r="F787" s="42">
        <f t="shared" si="38"/>
        <v>1.256</v>
      </c>
      <c r="G787" s="42">
        <f t="shared" si="36"/>
        <v>1.0362</v>
      </c>
      <c r="H787" s="42">
        <f t="shared" si="37"/>
        <v>8.2500000001036202</v>
      </c>
    </row>
    <row r="788" spans="5:8" x14ac:dyDescent="0.3">
      <c r="E788" s="34">
        <v>786</v>
      </c>
      <c r="F788" s="42">
        <f t="shared" si="38"/>
        <v>1.2576000000000001</v>
      </c>
      <c r="G788" s="42">
        <f t="shared" si="36"/>
        <v>1.03752</v>
      </c>
      <c r="H788" s="42">
        <f t="shared" si="37"/>
        <v>8.2500000001037517</v>
      </c>
    </row>
    <row r="789" spans="5:8" x14ac:dyDescent="0.3">
      <c r="E789" s="34">
        <v>787</v>
      </c>
      <c r="F789" s="42">
        <f t="shared" si="38"/>
        <v>1.2592000000000001</v>
      </c>
      <c r="G789" s="42">
        <f t="shared" si="36"/>
        <v>1.03884</v>
      </c>
      <c r="H789" s="42">
        <f t="shared" si="37"/>
        <v>8.2500000001038831</v>
      </c>
    </row>
    <row r="790" spans="5:8" x14ac:dyDescent="0.3">
      <c r="E790" s="34">
        <v>788</v>
      </c>
      <c r="F790" s="42">
        <f t="shared" si="38"/>
        <v>1.2608000000000001</v>
      </c>
      <c r="G790" s="42">
        <f t="shared" si="36"/>
        <v>1.0401600000000002</v>
      </c>
      <c r="H790" s="42">
        <f t="shared" si="37"/>
        <v>8.2500000001040164</v>
      </c>
    </row>
    <row r="791" spans="5:8" x14ac:dyDescent="0.3">
      <c r="E791" s="34">
        <v>789</v>
      </c>
      <c r="F791" s="42">
        <f t="shared" si="38"/>
        <v>1.2624</v>
      </c>
      <c r="G791" s="42">
        <f t="shared" si="36"/>
        <v>1.04148</v>
      </c>
      <c r="H791" s="42">
        <f t="shared" si="37"/>
        <v>8.2500000001041478</v>
      </c>
    </row>
    <row r="792" spans="5:8" x14ac:dyDescent="0.3">
      <c r="E792" s="34">
        <v>790</v>
      </c>
      <c r="F792" s="42">
        <f t="shared" si="38"/>
        <v>1.264</v>
      </c>
      <c r="G792" s="42">
        <f t="shared" si="36"/>
        <v>1.0428000000000002</v>
      </c>
      <c r="H792" s="42">
        <f t="shared" si="37"/>
        <v>8.2500000001042793</v>
      </c>
    </row>
    <row r="793" spans="5:8" x14ac:dyDescent="0.3">
      <c r="E793" s="34">
        <v>791</v>
      </c>
      <c r="F793" s="42">
        <f t="shared" si="38"/>
        <v>1.2656000000000001</v>
      </c>
      <c r="G793" s="42">
        <f t="shared" si="36"/>
        <v>1.0441200000000002</v>
      </c>
      <c r="H793" s="42">
        <f t="shared" si="37"/>
        <v>8.2500000001044125</v>
      </c>
    </row>
    <row r="794" spans="5:8" x14ac:dyDescent="0.3">
      <c r="E794" s="34">
        <v>792</v>
      </c>
      <c r="F794" s="42">
        <f t="shared" si="38"/>
        <v>1.2672000000000001</v>
      </c>
      <c r="G794" s="42">
        <f t="shared" si="36"/>
        <v>1.0454400000000001</v>
      </c>
      <c r="H794" s="42">
        <f t="shared" si="37"/>
        <v>8.2500000001045439</v>
      </c>
    </row>
    <row r="795" spans="5:8" x14ac:dyDescent="0.3">
      <c r="E795" s="34">
        <v>793</v>
      </c>
      <c r="F795" s="42">
        <f t="shared" si="38"/>
        <v>1.2688000000000001</v>
      </c>
      <c r="G795" s="42">
        <f t="shared" si="36"/>
        <v>1.0467600000000001</v>
      </c>
      <c r="H795" s="42">
        <f t="shared" si="37"/>
        <v>8.2500000001046754</v>
      </c>
    </row>
    <row r="796" spans="5:8" x14ac:dyDescent="0.3">
      <c r="E796" s="34">
        <v>794</v>
      </c>
      <c r="F796" s="42">
        <f t="shared" si="38"/>
        <v>1.2704</v>
      </c>
      <c r="G796" s="42">
        <f t="shared" si="36"/>
        <v>1.0480799999999999</v>
      </c>
      <c r="H796" s="42">
        <f t="shared" si="37"/>
        <v>8.2500000001048086</v>
      </c>
    </row>
    <row r="797" spans="5:8" x14ac:dyDescent="0.3">
      <c r="E797" s="34">
        <v>795</v>
      </c>
      <c r="F797" s="42">
        <f t="shared" si="38"/>
        <v>1.272</v>
      </c>
      <c r="G797" s="42">
        <f t="shared" si="36"/>
        <v>1.0493999999999999</v>
      </c>
      <c r="H797" s="42">
        <f t="shared" si="37"/>
        <v>8.2500000001049401</v>
      </c>
    </row>
    <row r="798" spans="5:8" x14ac:dyDescent="0.3">
      <c r="E798" s="34">
        <v>796</v>
      </c>
      <c r="F798" s="42">
        <f t="shared" si="38"/>
        <v>1.2736000000000001</v>
      </c>
      <c r="G798" s="42">
        <f t="shared" si="36"/>
        <v>1.0507200000000001</v>
      </c>
      <c r="H798" s="42">
        <f t="shared" si="37"/>
        <v>8.2500000001050715</v>
      </c>
    </row>
    <row r="799" spans="5:8" x14ac:dyDescent="0.3">
      <c r="E799" s="34">
        <v>797</v>
      </c>
      <c r="F799" s="42">
        <f t="shared" si="38"/>
        <v>1.2752000000000001</v>
      </c>
      <c r="G799" s="42">
        <f t="shared" si="36"/>
        <v>1.0520400000000001</v>
      </c>
      <c r="H799" s="42">
        <f t="shared" si="37"/>
        <v>8.2500000001052047</v>
      </c>
    </row>
    <row r="800" spans="5:8" x14ac:dyDescent="0.3">
      <c r="E800" s="34">
        <v>798</v>
      </c>
      <c r="F800" s="42">
        <f t="shared" si="38"/>
        <v>1.2768000000000002</v>
      </c>
      <c r="G800" s="42">
        <f t="shared" si="36"/>
        <v>1.0533600000000003</v>
      </c>
      <c r="H800" s="42">
        <f t="shared" si="37"/>
        <v>8.2500000001053362</v>
      </c>
    </row>
    <row r="801" spans="5:8" x14ac:dyDescent="0.3">
      <c r="E801" s="34">
        <v>799</v>
      </c>
      <c r="F801" s="42">
        <f t="shared" si="38"/>
        <v>1.2784</v>
      </c>
      <c r="G801" s="42">
        <f t="shared" si="36"/>
        <v>1.0546800000000001</v>
      </c>
      <c r="H801" s="42">
        <f t="shared" si="37"/>
        <v>8.2500000001054676</v>
      </c>
    </row>
    <row r="802" spans="5:8" x14ac:dyDescent="0.3">
      <c r="E802" s="34">
        <v>800</v>
      </c>
      <c r="F802" s="42">
        <f t="shared" si="38"/>
        <v>1.28</v>
      </c>
      <c r="G802" s="42">
        <f t="shared" si="36"/>
        <v>1.056</v>
      </c>
      <c r="H802" s="42">
        <f t="shared" si="37"/>
        <v>8.2500000001056009</v>
      </c>
    </row>
    <row r="803" spans="5:8" x14ac:dyDescent="0.3">
      <c r="E803" s="34">
        <v>801</v>
      </c>
      <c r="F803" s="42">
        <f t="shared" si="38"/>
        <v>1.2816000000000001</v>
      </c>
      <c r="G803" s="42">
        <f t="shared" si="36"/>
        <v>1.05732</v>
      </c>
      <c r="H803" s="42">
        <f t="shared" si="37"/>
        <v>8.2500000001057323</v>
      </c>
    </row>
    <row r="804" spans="5:8" x14ac:dyDescent="0.3">
      <c r="E804" s="34">
        <v>802</v>
      </c>
      <c r="F804" s="42">
        <f t="shared" si="38"/>
        <v>1.2832000000000001</v>
      </c>
      <c r="G804" s="42">
        <f t="shared" si="36"/>
        <v>1.05864</v>
      </c>
      <c r="H804" s="42">
        <f t="shared" si="37"/>
        <v>8.2500000001058638</v>
      </c>
    </row>
    <row r="805" spans="5:8" x14ac:dyDescent="0.3">
      <c r="E805" s="34">
        <v>803</v>
      </c>
      <c r="F805" s="42">
        <f t="shared" si="38"/>
        <v>1.2848000000000002</v>
      </c>
      <c r="G805" s="42">
        <f t="shared" si="36"/>
        <v>1.05996</v>
      </c>
      <c r="H805" s="42">
        <f t="shared" si="37"/>
        <v>8.2500000001059952</v>
      </c>
    </row>
    <row r="806" spans="5:8" x14ac:dyDescent="0.3">
      <c r="E806" s="34">
        <v>804</v>
      </c>
      <c r="F806" s="42">
        <f t="shared" si="38"/>
        <v>1.2864</v>
      </c>
      <c r="G806" s="42">
        <f t="shared" si="36"/>
        <v>1.06128</v>
      </c>
      <c r="H806" s="42">
        <f t="shared" si="37"/>
        <v>8.2500000001061284</v>
      </c>
    </row>
    <row r="807" spans="5:8" x14ac:dyDescent="0.3">
      <c r="E807" s="34">
        <v>805</v>
      </c>
      <c r="F807" s="42">
        <f t="shared" si="38"/>
        <v>1.288</v>
      </c>
      <c r="G807" s="42">
        <f t="shared" si="36"/>
        <v>1.0626</v>
      </c>
      <c r="H807" s="42">
        <f t="shared" si="37"/>
        <v>8.2500000001062599</v>
      </c>
    </row>
    <row r="808" spans="5:8" x14ac:dyDescent="0.3">
      <c r="E808" s="34">
        <v>806</v>
      </c>
      <c r="F808" s="42">
        <f t="shared" si="38"/>
        <v>1.2896000000000001</v>
      </c>
      <c r="G808" s="42">
        <f t="shared" si="36"/>
        <v>1.0639200000000002</v>
      </c>
      <c r="H808" s="42">
        <f t="shared" si="37"/>
        <v>8.2500000001063913</v>
      </c>
    </row>
    <row r="809" spans="5:8" x14ac:dyDescent="0.3">
      <c r="E809" s="34">
        <v>807</v>
      </c>
      <c r="F809" s="42">
        <f t="shared" si="38"/>
        <v>1.2912000000000001</v>
      </c>
      <c r="G809" s="42">
        <f t="shared" si="36"/>
        <v>1.0652400000000002</v>
      </c>
      <c r="H809" s="42">
        <f t="shared" si="37"/>
        <v>8.2500000001065246</v>
      </c>
    </row>
    <row r="810" spans="5:8" x14ac:dyDescent="0.3">
      <c r="E810" s="34">
        <v>808</v>
      </c>
      <c r="F810" s="42">
        <f t="shared" si="38"/>
        <v>1.2928000000000002</v>
      </c>
      <c r="G810" s="42">
        <f t="shared" si="36"/>
        <v>1.06656</v>
      </c>
      <c r="H810" s="42">
        <f t="shared" si="37"/>
        <v>8.250000000106656</v>
      </c>
    </row>
    <row r="811" spans="5:8" x14ac:dyDescent="0.3">
      <c r="E811" s="34">
        <v>809</v>
      </c>
      <c r="F811" s="42">
        <f t="shared" si="38"/>
        <v>1.2944</v>
      </c>
      <c r="G811" s="42">
        <f t="shared" si="36"/>
        <v>1.0678799999999999</v>
      </c>
      <c r="H811" s="42">
        <f t="shared" si="37"/>
        <v>8.2500000001067875</v>
      </c>
    </row>
    <row r="812" spans="5:8" x14ac:dyDescent="0.3">
      <c r="E812" s="34">
        <v>810</v>
      </c>
      <c r="F812" s="42">
        <f t="shared" si="38"/>
        <v>1.296</v>
      </c>
      <c r="G812" s="42">
        <f t="shared" si="36"/>
        <v>1.0691999999999999</v>
      </c>
      <c r="H812" s="42">
        <f t="shared" si="37"/>
        <v>8.2500000001069207</v>
      </c>
    </row>
    <row r="813" spans="5:8" x14ac:dyDescent="0.3">
      <c r="E813" s="34">
        <v>811</v>
      </c>
      <c r="F813" s="42">
        <f t="shared" si="38"/>
        <v>1.2976000000000001</v>
      </c>
      <c r="G813" s="42">
        <f t="shared" si="36"/>
        <v>1.0705200000000001</v>
      </c>
      <c r="H813" s="42">
        <f t="shared" si="37"/>
        <v>8.2500000001070521</v>
      </c>
    </row>
    <row r="814" spans="5:8" x14ac:dyDescent="0.3">
      <c r="E814" s="34">
        <v>812</v>
      </c>
      <c r="F814" s="42">
        <f t="shared" si="38"/>
        <v>1.2992000000000001</v>
      </c>
      <c r="G814" s="42">
        <f t="shared" si="36"/>
        <v>1.0718400000000001</v>
      </c>
      <c r="H814" s="42">
        <f t="shared" si="37"/>
        <v>8.2500000001071836</v>
      </c>
    </row>
    <row r="815" spans="5:8" x14ac:dyDescent="0.3">
      <c r="E815" s="34">
        <v>813</v>
      </c>
      <c r="F815" s="42">
        <f t="shared" si="38"/>
        <v>1.3008</v>
      </c>
      <c r="G815" s="42">
        <f t="shared" si="36"/>
        <v>1.0731600000000001</v>
      </c>
      <c r="H815" s="42">
        <f t="shared" si="37"/>
        <v>8.2500000001073168</v>
      </c>
    </row>
    <row r="816" spans="5:8" x14ac:dyDescent="0.3">
      <c r="E816" s="34">
        <v>814</v>
      </c>
      <c r="F816" s="42">
        <f t="shared" si="38"/>
        <v>1.3024</v>
      </c>
      <c r="G816" s="42">
        <f t="shared" si="36"/>
        <v>1.0744800000000001</v>
      </c>
      <c r="H816" s="42">
        <f t="shared" si="37"/>
        <v>8.2500000001074483</v>
      </c>
    </row>
    <row r="817" spans="5:8" x14ac:dyDescent="0.3">
      <c r="E817" s="34">
        <v>815</v>
      </c>
      <c r="F817" s="42">
        <f t="shared" si="38"/>
        <v>1.304</v>
      </c>
      <c r="G817" s="42">
        <f t="shared" si="36"/>
        <v>1.0758000000000001</v>
      </c>
      <c r="H817" s="42">
        <f t="shared" si="37"/>
        <v>8.2500000001075797</v>
      </c>
    </row>
    <row r="818" spans="5:8" x14ac:dyDescent="0.3">
      <c r="E818" s="34">
        <v>816</v>
      </c>
      <c r="F818" s="42">
        <f t="shared" si="38"/>
        <v>1.3056000000000001</v>
      </c>
      <c r="G818" s="42">
        <f t="shared" si="36"/>
        <v>1.0771199999999999</v>
      </c>
      <c r="H818" s="42">
        <f t="shared" si="37"/>
        <v>8.2500000001077112</v>
      </c>
    </row>
    <row r="819" spans="5:8" x14ac:dyDescent="0.3">
      <c r="E819" s="34">
        <v>817</v>
      </c>
      <c r="F819" s="42">
        <f t="shared" si="38"/>
        <v>1.3072000000000001</v>
      </c>
      <c r="G819" s="42">
        <f t="shared" si="36"/>
        <v>1.0784400000000001</v>
      </c>
      <c r="H819" s="42">
        <f t="shared" si="37"/>
        <v>8.2500000001078444</v>
      </c>
    </row>
    <row r="820" spans="5:8" x14ac:dyDescent="0.3">
      <c r="E820" s="34">
        <v>818</v>
      </c>
      <c r="F820" s="42">
        <f t="shared" si="38"/>
        <v>1.3088</v>
      </c>
      <c r="G820" s="42">
        <f t="shared" si="36"/>
        <v>1.0797599999999998</v>
      </c>
      <c r="H820" s="42">
        <f t="shared" si="37"/>
        <v>8.2500000001079759</v>
      </c>
    </row>
    <row r="821" spans="5:8" x14ac:dyDescent="0.3">
      <c r="E821" s="34">
        <v>819</v>
      </c>
      <c r="F821" s="42">
        <f t="shared" si="38"/>
        <v>1.3104</v>
      </c>
      <c r="G821" s="42">
        <f t="shared" si="36"/>
        <v>1.08108</v>
      </c>
      <c r="H821" s="42">
        <f t="shared" si="37"/>
        <v>8.2500000001081073</v>
      </c>
    </row>
    <row r="822" spans="5:8" x14ac:dyDescent="0.3">
      <c r="E822" s="34">
        <v>820</v>
      </c>
      <c r="F822" s="42">
        <f t="shared" si="38"/>
        <v>1.3120000000000001</v>
      </c>
      <c r="G822" s="42">
        <f t="shared" si="36"/>
        <v>1.0824</v>
      </c>
      <c r="H822" s="42">
        <f t="shared" si="37"/>
        <v>8.2500000001082405</v>
      </c>
    </row>
    <row r="823" spans="5:8" x14ac:dyDescent="0.3">
      <c r="E823" s="34">
        <v>821</v>
      </c>
      <c r="F823" s="42">
        <f t="shared" si="38"/>
        <v>1.3136000000000001</v>
      </c>
      <c r="G823" s="42">
        <f t="shared" si="36"/>
        <v>1.0837200000000002</v>
      </c>
      <c r="H823" s="42">
        <f t="shared" si="37"/>
        <v>8.250000000108372</v>
      </c>
    </row>
    <row r="824" spans="5:8" x14ac:dyDescent="0.3">
      <c r="E824" s="34">
        <v>822</v>
      </c>
      <c r="F824" s="42">
        <f t="shared" si="38"/>
        <v>1.3152000000000001</v>
      </c>
      <c r="G824" s="42">
        <f t="shared" si="36"/>
        <v>1.08504</v>
      </c>
      <c r="H824" s="42">
        <f t="shared" si="37"/>
        <v>8.2500000001085034</v>
      </c>
    </row>
    <row r="825" spans="5:8" x14ac:dyDescent="0.3">
      <c r="E825" s="34">
        <v>823</v>
      </c>
      <c r="F825" s="42">
        <f t="shared" si="38"/>
        <v>1.3168</v>
      </c>
      <c r="G825" s="42">
        <f t="shared" si="36"/>
        <v>1.08636</v>
      </c>
      <c r="H825" s="42">
        <f t="shared" si="37"/>
        <v>8.2500000001086367</v>
      </c>
    </row>
    <row r="826" spans="5:8" x14ac:dyDescent="0.3">
      <c r="E826" s="34">
        <v>824</v>
      </c>
      <c r="F826" s="42">
        <f t="shared" si="38"/>
        <v>1.3184</v>
      </c>
      <c r="G826" s="42">
        <f t="shared" si="36"/>
        <v>1.08768</v>
      </c>
      <c r="H826" s="42">
        <f t="shared" si="37"/>
        <v>8.2500000001087681</v>
      </c>
    </row>
    <row r="827" spans="5:8" x14ac:dyDescent="0.3">
      <c r="E827" s="34">
        <v>825</v>
      </c>
      <c r="F827" s="42">
        <f t="shared" si="38"/>
        <v>1.32</v>
      </c>
      <c r="G827" s="42">
        <f t="shared" si="36"/>
        <v>1.089</v>
      </c>
      <c r="H827" s="42">
        <f t="shared" si="37"/>
        <v>8.2500000001088996</v>
      </c>
    </row>
    <row r="828" spans="5:8" x14ac:dyDescent="0.3">
      <c r="E828" s="34">
        <v>826</v>
      </c>
      <c r="F828" s="42">
        <f t="shared" si="38"/>
        <v>1.3216000000000001</v>
      </c>
      <c r="G828" s="42">
        <f t="shared" si="36"/>
        <v>1.0903200000000002</v>
      </c>
      <c r="H828" s="42">
        <f t="shared" si="37"/>
        <v>8.2500000001090328</v>
      </c>
    </row>
    <row r="829" spans="5:8" x14ac:dyDescent="0.3">
      <c r="E829" s="34">
        <v>827</v>
      </c>
      <c r="F829" s="42">
        <f t="shared" si="38"/>
        <v>1.3232000000000002</v>
      </c>
      <c r="G829" s="42">
        <f t="shared" si="36"/>
        <v>1.0916400000000002</v>
      </c>
      <c r="H829" s="42">
        <f t="shared" si="37"/>
        <v>8.2500000001091642</v>
      </c>
    </row>
    <row r="830" spans="5:8" x14ac:dyDescent="0.3">
      <c r="E830" s="34">
        <v>828</v>
      </c>
      <c r="F830" s="42">
        <f t="shared" si="38"/>
        <v>1.3248</v>
      </c>
      <c r="G830" s="42">
        <f t="shared" si="36"/>
        <v>1.0929600000000002</v>
      </c>
      <c r="H830" s="42">
        <f t="shared" si="37"/>
        <v>8.2500000001092957</v>
      </c>
    </row>
    <row r="831" spans="5:8" x14ac:dyDescent="0.3">
      <c r="E831" s="34">
        <v>829</v>
      </c>
      <c r="F831" s="42">
        <f t="shared" si="38"/>
        <v>1.3264</v>
      </c>
      <c r="G831" s="42">
        <f t="shared" si="36"/>
        <v>1.0942800000000001</v>
      </c>
      <c r="H831" s="42">
        <f t="shared" si="37"/>
        <v>8.2500000001094271</v>
      </c>
    </row>
    <row r="832" spans="5:8" x14ac:dyDescent="0.3">
      <c r="E832" s="34">
        <v>830</v>
      </c>
      <c r="F832" s="42">
        <f t="shared" si="38"/>
        <v>1.3280000000000001</v>
      </c>
      <c r="G832" s="42">
        <f t="shared" si="36"/>
        <v>1.0956000000000001</v>
      </c>
      <c r="H832" s="42">
        <f t="shared" si="37"/>
        <v>8.2500000001095604</v>
      </c>
    </row>
    <row r="833" spans="5:8" x14ac:dyDescent="0.3">
      <c r="E833" s="34">
        <v>831</v>
      </c>
      <c r="F833" s="42">
        <f t="shared" si="38"/>
        <v>1.3296000000000001</v>
      </c>
      <c r="G833" s="42">
        <f t="shared" si="36"/>
        <v>1.0969199999999999</v>
      </c>
      <c r="H833" s="42">
        <f t="shared" si="37"/>
        <v>8.2500000001096918</v>
      </c>
    </row>
    <row r="834" spans="5:8" x14ac:dyDescent="0.3">
      <c r="E834" s="34">
        <v>832</v>
      </c>
      <c r="F834" s="42">
        <f t="shared" si="38"/>
        <v>1.3312000000000002</v>
      </c>
      <c r="G834" s="42">
        <f t="shared" ref="G834:G897" si="39">$C$12*F834*10^-3/($C$3*10^-6)</f>
        <v>1.0982400000000001</v>
      </c>
      <c r="H834" s="42">
        <f t="shared" si="37"/>
        <v>8.2500000001098233</v>
      </c>
    </row>
    <row r="835" spans="5:8" x14ac:dyDescent="0.3">
      <c r="E835" s="34">
        <v>833</v>
      </c>
      <c r="F835" s="42">
        <f t="shared" si="38"/>
        <v>1.3328</v>
      </c>
      <c r="G835" s="42">
        <f t="shared" si="39"/>
        <v>1.0995599999999999</v>
      </c>
      <c r="H835" s="42">
        <f t="shared" ref="H835:H898" si="40">($C$12+IF(G835&gt;=$C$7,$C$6,0)+(IF(G835&gt;=$C$5,G835,0)/$C$4)+IF(G835&gt;$C$9,($C$8/G835),0))</f>
        <v>8.2500000001099565</v>
      </c>
    </row>
    <row r="836" spans="5:8" x14ac:dyDescent="0.3">
      <c r="E836" s="34">
        <v>834</v>
      </c>
      <c r="F836" s="42">
        <f t="shared" ref="F836:F899" si="41">($C$10/10000)*(E836)</f>
        <v>1.3344</v>
      </c>
      <c r="G836" s="42">
        <f t="shared" si="39"/>
        <v>1.1008800000000001</v>
      </c>
      <c r="H836" s="42">
        <f t="shared" si="40"/>
        <v>8.2500000001100879</v>
      </c>
    </row>
    <row r="837" spans="5:8" x14ac:dyDescent="0.3">
      <c r="E837" s="34">
        <v>835</v>
      </c>
      <c r="F837" s="42">
        <f t="shared" si="41"/>
        <v>1.3360000000000001</v>
      </c>
      <c r="G837" s="42">
        <f t="shared" si="39"/>
        <v>1.1022000000000001</v>
      </c>
      <c r="H837" s="42">
        <f t="shared" si="40"/>
        <v>8.2500000001102194</v>
      </c>
    </row>
    <row r="838" spans="5:8" x14ac:dyDescent="0.3">
      <c r="E838" s="34">
        <v>836</v>
      </c>
      <c r="F838" s="42">
        <f t="shared" si="41"/>
        <v>1.3376000000000001</v>
      </c>
      <c r="G838" s="42">
        <f t="shared" si="39"/>
        <v>1.1035200000000003</v>
      </c>
      <c r="H838" s="42">
        <f t="shared" si="40"/>
        <v>8.2500000001103526</v>
      </c>
    </row>
    <row r="839" spans="5:8" x14ac:dyDescent="0.3">
      <c r="E839" s="34">
        <v>837</v>
      </c>
      <c r="F839" s="42">
        <f t="shared" si="41"/>
        <v>1.3392000000000002</v>
      </c>
      <c r="G839" s="42">
        <f t="shared" si="39"/>
        <v>1.10484</v>
      </c>
      <c r="H839" s="42">
        <f t="shared" si="40"/>
        <v>8.2500000001104841</v>
      </c>
    </row>
    <row r="840" spans="5:8" x14ac:dyDescent="0.3">
      <c r="E840" s="34">
        <v>838</v>
      </c>
      <c r="F840" s="42">
        <f t="shared" si="41"/>
        <v>1.3408</v>
      </c>
      <c r="G840" s="42">
        <f t="shared" si="39"/>
        <v>1.10616</v>
      </c>
      <c r="H840" s="42">
        <f t="shared" si="40"/>
        <v>8.2500000001106155</v>
      </c>
    </row>
    <row r="841" spans="5:8" x14ac:dyDescent="0.3">
      <c r="E841" s="34">
        <v>839</v>
      </c>
      <c r="F841" s="42">
        <f t="shared" si="41"/>
        <v>1.3424</v>
      </c>
      <c r="G841" s="42">
        <f t="shared" si="39"/>
        <v>1.1074799999999998</v>
      </c>
      <c r="H841" s="42">
        <f t="shared" si="40"/>
        <v>8.2500000001107487</v>
      </c>
    </row>
    <row r="842" spans="5:8" x14ac:dyDescent="0.3">
      <c r="E842" s="34">
        <v>840</v>
      </c>
      <c r="F842" s="42">
        <f t="shared" si="41"/>
        <v>1.3440000000000001</v>
      </c>
      <c r="G842" s="42">
        <f t="shared" si="39"/>
        <v>1.1088</v>
      </c>
      <c r="H842" s="42">
        <f t="shared" si="40"/>
        <v>8.2500000001108802</v>
      </c>
    </row>
    <row r="843" spans="5:8" x14ac:dyDescent="0.3">
      <c r="E843" s="34">
        <v>841</v>
      </c>
      <c r="F843" s="42">
        <f t="shared" si="41"/>
        <v>1.3456000000000001</v>
      </c>
      <c r="G843" s="42">
        <f t="shared" si="39"/>
        <v>1.11012</v>
      </c>
      <c r="H843" s="42">
        <f t="shared" si="40"/>
        <v>8.2500000001110116</v>
      </c>
    </row>
    <row r="844" spans="5:8" x14ac:dyDescent="0.3">
      <c r="E844" s="34">
        <v>842</v>
      </c>
      <c r="F844" s="42">
        <f t="shared" si="41"/>
        <v>1.3472000000000002</v>
      </c>
      <c r="G844" s="42">
        <f t="shared" si="39"/>
        <v>1.1114400000000002</v>
      </c>
      <c r="H844" s="42">
        <f t="shared" si="40"/>
        <v>8.2500000001111449</v>
      </c>
    </row>
    <row r="845" spans="5:8" x14ac:dyDescent="0.3">
      <c r="E845" s="34">
        <v>843</v>
      </c>
      <c r="F845" s="42">
        <f t="shared" si="41"/>
        <v>1.3488</v>
      </c>
      <c r="G845" s="42">
        <f t="shared" si="39"/>
        <v>1.11276</v>
      </c>
      <c r="H845" s="42">
        <f t="shared" si="40"/>
        <v>8.2500000001112763</v>
      </c>
    </row>
    <row r="846" spans="5:8" x14ac:dyDescent="0.3">
      <c r="E846" s="34">
        <v>844</v>
      </c>
      <c r="F846" s="42">
        <f t="shared" si="41"/>
        <v>1.3504</v>
      </c>
      <c r="G846" s="42">
        <f t="shared" si="39"/>
        <v>1.1140800000000002</v>
      </c>
      <c r="H846" s="42">
        <f t="shared" si="40"/>
        <v>8.2500000001114078</v>
      </c>
    </row>
    <row r="847" spans="5:8" x14ac:dyDescent="0.3">
      <c r="E847" s="34">
        <v>845</v>
      </c>
      <c r="F847" s="42">
        <f t="shared" si="41"/>
        <v>1.3520000000000001</v>
      </c>
      <c r="G847" s="42">
        <f t="shared" si="39"/>
        <v>1.1153999999999999</v>
      </c>
      <c r="H847" s="42">
        <f t="shared" si="40"/>
        <v>8.2500000001115392</v>
      </c>
    </row>
    <row r="848" spans="5:8" x14ac:dyDescent="0.3">
      <c r="E848" s="34">
        <v>846</v>
      </c>
      <c r="F848" s="42">
        <f t="shared" si="41"/>
        <v>1.3536000000000001</v>
      </c>
      <c r="G848" s="42">
        <f t="shared" si="39"/>
        <v>1.1167200000000002</v>
      </c>
      <c r="H848" s="42">
        <f t="shared" si="40"/>
        <v>8.2500000001116724</v>
      </c>
    </row>
    <row r="849" spans="5:8" x14ac:dyDescent="0.3">
      <c r="E849" s="34">
        <v>847</v>
      </c>
      <c r="F849" s="42">
        <f t="shared" si="41"/>
        <v>1.3552</v>
      </c>
      <c r="G849" s="42">
        <f t="shared" si="39"/>
        <v>1.1180399999999997</v>
      </c>
      <c r="H849" s="42">
        <f t="shared" si="40"/>
        <v>8.2500000001118039</v>
      </c>
    </row>
    <row r="850" spans="5:8" x14ac:dyDescent="0.3">
      <c r="E850" s="34">
        <v>848</v>
      </c>
      <c r="F850" s="42">
        <f t="shared" si="41"/>
        <v>1.3568</v>
      </c>
      <c r="G850" s="42">
        <f t="shared" si="39"/>
        <v>1.1193599999999999</v>
      </c>
      <c r="H850" s="42">
        <f t="shared" si="40"/>
        <v>8.2500000001119353</v>
      </c>
    </row>
    <row r="851" spans="5:8" x14ac:dyDescent="0.3">
      <c r="E851" s="34">
        <v>849</v>
      </c>
      <c r="F851" s="42">
        <f t="shared" si="41"/>
        <v>1.3584000000000001</v>
      </c>
      <c r="G851" s="42">
        <f t="shared" si="39"/>
        <v>1.1206800000000001</v>
      </c>
      <c r="H851" s="42">
        <f t="shared" si="40"/>
        <v>8.2500000001120686</v>
      </c>
    </row>
    <row r="852" spans="5:8" x14ac:dyDescent="0.3">
      <c r="E852" s="34">
        <v>850</v>
      </c>
      <c r="F852" s="42">
        <f t="shared" si="41"/>
        <v>1.36</v>
      </c>
      <c r="G852" s="42">
        <f t="shared" si="39"/>
        <v>1.1220000000000001</v>
      </c>
      <c r="H852" s="42">
        <f t="shared" si="40"/>
        <v>8.2500000001122</v>
      </c>
    </row>
    <row r="853" spans="5:8" x14ac:dyDescent="0.3">
      <c r="E853" s="34">
        <v>851</v>
      </c>
      <c r="F853" s="42">
        <f t="shared" si="41"/>
        <v>1.3616000000000001</v>
      </c>
      <c r="G853" s="42">
        <f t="shared" si="39"/>
        <v>1.1233200000000001</v>
      </c>
      <c r="H853" s="42">
        <f t="shared" si="40"/>
        <v>8.2500000001123315</v>
      </c>
    </row>
    <row r="854" spans="5:8" x14ac:dyDescent="0.3">
      <c r="E854" s="34">
        <v>852</v>
      </c>
      <c r="F854" s="42">
        <f t="shared" si="41"/>
        <v>1.3632</v>
      </c>
      <c r="G854" s="42">
        <f t="shared" si="39"/>
        <v>1.1246400000000001</v>
      </c>
      <c r="H854" s="42">
        <f t="shared" si="40"/>
        <v>8.2500000001124647</v>
      </c>
    </row>
    <row r="855" spans="5:8" x14ac:dyDescent="0.3">
      <c r="E855" s="34">
        <v>853</v>
      </c>
      <c r="F855" s="42">
        <f t="shared" si="41"/>
        <v>1.3648</v>
      </c>
      <c r="G855" s="42">
        <f t="shared" si="39"/>
        <v>1.1259600000000001</v>
      </c>
      <c r="H855" s="42">
        <f t="shared" si="40"/>
        <v>8.2500000001125962</v>
      </c>
    </row>
    <row r="856" spans="5:8" x14ac:dyDescent="0.3">
      <c r="E856" s="34">
        <v>854</v>
      </c>
      <c r="F856" s="42">
        <f t="shared" si="41"/>
        <v>1.3664000000000001</v>
      </c>
      <c r="G856" s="42">
        <f t="shared" si="39"/>
        <v>1.1272800000000001</v>
      </c>
      <c r="H856" s="42">
        <f t="shared" si="40"/>
        <v>8.2500000001127276</v>
      </c>
    </row>
    <row r="857" spans="5:8" x14ac:dyDescent="0.3">
      <c r="E857" s="34">
        <v>855</v>
      </c>
      <c r="F857" s="42">
        <f t="shared" si="41"/>
        <v>1.3680000000000001</v>
      </c>
      <c r="G857" s="42">
        <f t="shared" si="39"/>
        <v>1.1286</v>
      </c>
      <c r="H857" s="42">
        <f t="shared" si="40"/>
        <v>8.2500000001128608</v>
      </c>
    </row>
    <row r="858" spans="5:8" x14ac:dyDescent="0.3">
      <c r="E858" s="34">
        <v>856</v>
      </c>
      <c r="F858" s="42">
        <f t="shared" si="41"/>
        <v>1.3696000000000002</v>
      </c>
      <c r="G858" s="42">
        <f t="shared" si="39"/>
        <v>1.12992</v>
      </c>
      <c r="H858" s="42">
        <f t="shared" si="40"/>
        <v>8.2500000001129923</v>
      </c>
    </row>
    <row r="859" spans="5:8" x14ac:dyDescent="0.3">
      <c r="E859" s="34">
        <v>857</v>
      </c>
      <c r="F859" s="42">
        <f t="shared" si="41"/>
        <v>1.3712</v>
      </c>
      <c r="G859" s="42">
        <f t="shared" si="39"/>
        <v>1.13124</v>
      </c>
      <c r="H859" s="42">
        <f t="shared" si="40"/>
        <v>8.2500000001131237</v>
      </c>
    </row>
    <row r="860" spans="5:8" x14ac:dyDescent="0.3">
      <c r="E860" s="34">
        <v>858</v>
      </c>
      <c r="F860" s="42">
        <f t="shared" si="41"/>
        <v>1.3728</v>
      </c>
      <c r="G860" s="42">
        <f t="shared" si="39"/>
        <v>1.13256</v>
      </c>
      <c r="H860" s="42">
        <f t="shared" si="40"/>
        <v>8.2500000001132552</v>
      </c>
    </row>
    <row r="861" spans="5:8" x14ac:dyDescent="0.3">
      <c r="E861" s="34">
        <v>859</v>
      </c>
      <c r="F861" s="42">
        <f t="shared" si="41"/>
        <v>1.3744000000000001</v>
      </c>
      <c r="G861" s="42">
        <f t="shared" si="39"/>
        <v>1.13388</v>
      </c>
      <c r="H861" s="42">
        <f t="shared" si="40"/>
        <v>8.2500000001133884</v>
      </c>
    </row>
    <row r="862" spans="5:8" x14ac:dyDescent="0.3">
      <c r="E862" s="34">
        <v>860</v>
      </c>
      <c r="F862" s="42">
        <f t="shared" si="41"/>
        <v>1.3760000000000001</v>
      </c>
      <c r="G862" s="42">
        <f t="shared" si="39"/>
        <v>1.1352</v>
      </c>
      <c r="H862" s="42">
        <f t="shared" si="40"/>
        <v>8.2500000001135199</v>
      </c>
    </row>
    <row r="863" spans="5:8" x14ac:dyDescent="0.3">
      <c r="E863" s="34">
        <v>861</v>
      </c>
      <c r="F863" s="42">
        <f t="shared" si="41"/>
        <v>1.3776000000000002</v>
      </c>
      <c r="G863" s="42">
        <f t="shared" si="39"/>
        <v>1.1365200000000002</v>
      </c>
      <c r="H863" s="42">
        <f t="shared" si="40"/>
        <v>8.2500000001136513</v>
      </c>
    </row>
    <row r="864" spans="5:8" x14ac:dyDescent="0.3">
      <c r="E864" s="34">
        <v>862</v>
      </c>
      <c r="F864" s="42">
        <f t="shared" si="41"/>
        <v>1.3792</v>
      </c>
      <c r="G864" s="42">
        <f t="shared" si="39"/>
        <v>1.1378399999999997</v>
      </c>
      <c r="H864" s="42">
        <f t="shared" si="40"/>
        <v>8.2500000001137845</v>
      </c>
    </row>
    <row r="865" spans="5:8" x14ac:dyDescent="0.3">
      <c r="E865" s="34">
        <v>863</v>
      </c>
      <c r="F865" s="42">
        <f t="shared" si="41"/>
        <v>1.3808</v>
      </c>
      <c r="G865" s="42">
        <f t="shared" si="39"/>
        <v>1.13916</v>
      </c>
      <c r="H865" s="42">
        <f t="shared" si="40"/>
        <v>8.250000000113916</v>
      </c>
    </row>
    <row r="866" spans="5:8" x14ac:dyDescent="0.3">
      <c r="E866" s="34">
        <v>864</v>
      </c>
      <c r="F866" s="42">
        <f t="shared" si="41"/>
        <v>1.3824000000000001</v>
      </c>
      <c r="G866" s="42">
        <f t="shared" si="39"/>
        <v>1.1404799999999999</v>
      </c>
      <c r="H866" s="42">
        <f t="shared" si="40"/>
        <v>8.2500000001140474</v>
      </c>
    </row>
    <row r="867" spans="5:8" x14ac:dyDescent="0.3">
      <c r="E867" s="34">
        <v>865</v>
      </c>
      <c r="F867" s="42">
        <f t="shared" si="41"/>
        <v>1.3840000000000001</v>
      </c>
      <c r="G867" s="42">
        <f t="shared" si="39"/>
        <v>1.1418000000000001</v>
      </c>
      <c r="H867" s="42">
        <f t="shared" si="40"/>
        <v>8.2500000001141807</v>
      </c>
    </row>
    <row r="868" spans="5:8" x14ac:dyDescent="0.3">
      <c r="E868" s="34">
        <v>866</v>
      </c>
      <c r="F868" s="42">
        <f t="shared" si="41"/>
        <v>1.3856000000000002</v>
      </c>
      <c r="G868" s="42">
        <f t="shared" si="39"/>
        <v>1.1431200000000001</v>
      </c>
      <c r="H868" s="42">
        <f t="shared" si="40"/>
        <v>8.2500000001143121</v>
      </c>
    </row>
    <row r="869" spans="5:8" x14ac:dyDescent="0.3">
      <c r="E869" s="34">
        <v>867</v>
      </c>
      <c r="F869" s="42">
        <f t="shared" si="41"/>
        <v>1.3872</v>
      </c>
      <c r="G869" s="42">
        <f t="shared" si="39"/>
        <v>1.1444400000000001</v>
      </c>
      <c r="H869" s="42">
        <f t="shared" si="40"/>
        <v>8.2500000001144436</v>
      </c>
    </row>
    <row r="870" spans="5:8" x14ac:dyDescent="0.3">
      <c r="E870" s="34">
        <v>868</v>
      </c>
      <c r="F870" s="42">
        <f t="shared" si="41"/>
        <v>1.3888</v>
      </c>
      <c r="G870" s="42">
        <f t="shared" si="39"/>
        <v>1.1457600000000001</v>
      </c>
      <c r="H870" s="42">
        <f t="shared" si="40"/>
        <v>8.2500000001145768</v>
      </c>
    </row>
    <row r="871" spans="5:8" x14ac:dyDescent="0.3">
      <c r="E871" s="34">
        <v>869</v>
      </c>
      <c r="F871" s="42">
        <f t="shared" si="41"/>
        <v>1.3904000000000001</v>
      </c>
      <c r="G871" s="42">
        <f t="shared" si="39"/>
        <v>1.1470800000000001</v>
      </c>
      <c r="H871" s="42">
        <f t="shared" si="40"/>
        <v>8.2500000001147082</v>
      </c>
    </row>
    <row r="872" spans="5:8" x14ac:dyDescent="0.3">
      <c r="E872" s="34">
        <v>870</v>
      </c>
      <c r="F872" s="42">
        <f t="shared" si="41"/>
        <v>1.3920000000000001</v>
      </c>
      <c r="G872" s="42">
        <f t="shared" si="39"/>
        <v>1.1484000000000001</v>
      </c>
      <c r="H872" s="42">
        <f t="shared" si="40"/>
        <v>8.2500000001148397</v>
      </c>
    </row>
    <row r="873" spans="5:8" x14ac:dyDescent="0.3">
      <c r="E873" s="34">
        <v>871</v>
      </c>
      <c r="F873" s="42">
        <f t="shared" si="41"/>
        <v>1.3936000000000002</v>
      </c>
      <c r="G873" s="42">
        <f t="shared" si="39"/>
        <v>1.1497200000000001</v>
      </c>
      <c r="H873" s="42">
        <f t="shared" si="40"/>
        <v>8.2500000001149711</v>
      </c>
    </row>
    <row r="874" spans="5:8" x14ac:dyDescent="0.3">
      <c r="E874" s="34">
        <v>872</v>
      </c>
      <c r="F874" s="42">
        <f t="shared" si="41"/>
        <v>1.3952</v>
      </c>
      <c r="G874" s="42">
        <f t="shared" si="39"/>
        <v>1.1510400000000001</v>
      </c>
      <c r="H874" s="42">
        <f t="shared" si="40"/>
        <v>8.2500000001151044</v>
      </c>
    </row>
    <row r="875" spans="5:8" x14ac:dyDescent="0.3">
      <c r="E875" s="34">
        <v>873</v>
      </c>
      <c r="F875" s="42">
        <f t="shared" si="41"/>
        <v>1.3968</v>
      </c>
      <c r="G875" s="42">
        <f t="shared" si="39"/>
        <v>1.1523600000000001</v>
      </c>
      <c r="H875" s="42">
        <f t="shared" si="40"/>
        <v>8.2500000001152358</v>
      </c>
    </row>
    <row r="876" spans="5:8" x14ac:dyDescent="0.3">
      <c r="E876" s="34">
        <v>874</v>
      </c>
      <c r="F876" s="42">
        <f t="shared" si="41"/>
        <v>1.3984000000000001</v>
      </c>
      <c r="G876" s="42">
        <f t="shared" si="39"/>
        <v>1.15368</v>
      </c>
      <c r="H876" s="42">
        <f t="shared" si="40"/>
        <v>8.2500000001153673</v>
      </c>
    </row>
    <row r="877" spans="5:8" x14ac:dyDescent="0.3">
      <c r="E877" s="34">
        <v>875</v>
      </c>
      <c r="F877" s="42">
        <f t="shared" si="41"/>
        <v>1.4000000000000001</v>
      </c>
      <c r="G877" s="42">
        <f t="shared" si="39"/>
        <v>1.155</v>
      </c>
      <c r="H877" s="42">
        <f t="shared" si="40"/>
        <v>8.2500000001155005</v>
      </c>
    </row>
    <row r="878" spans="5:8" x14ac:dyDescent="0.3">
      <c r="E878" s="34">
        <v>876</v>
      </c>
      <c r="F878" s="42">
        <f t="shared" si="41"/>
        <v>1.4016</v>
      </c>
      <c r="G878" s="42">
        <f t="shared" si="39"/>
        <v>1.15632</v>
      </c>
      <c r="H878" s="42">
        <f t="shared" si="40"/>
        <v>8.2500000001156319</v>
      </c>
    </row>
    <row r="879" spans="5:8" x14ac:dyDescent="0.3">
      <c r="E879" s="34">
        <v>877</v>
      </c>
      <c r="F879" s="42">
        <f t="shared" si="41"/>
        <v>1.4032</v>
      </c>
      <c r="G879" s="42">
        <f t="shared" si="39"/>
        <v>1.15764</v>
      </c>
      <c r="H879" s="42">
        <f t="shared" si="40"/>
        <v>8.2500000001157634</v>
      </c>
    </row>
    <row r="880" spans="5:8" x14ac:dyDescent="0.3">
      <c r="E880" s="34">
        <v>878</v>
      </c>
      <c r="F880" s="42">
        <f t="shared" si="41"/>
        <v>1.4048</v>
      </c>
      <c r="G880" s="42">
        <f t="shared" si="39"/>
        <v>1.15896</v>
      </c>
      <c r="H880" s="42">
        <f t="shared" si="40"/>
        <v>8.2500000001158966</v>
      </c>
    </row>
    <row r="881" spans="5:8" x14ac:dyDescent="0.3">
      <c r="E881" s="34">
        <v>879</v>
      </c>
      <c r="F881" s="42">
        <f t="shared" si="41"/>
        <v>1.4064000000000001</v>
      </c>
      <c r="G881" s="42">
        <f t="shared" si="39"/>
        <v>1.16028</v>
      </c>
      <c r="H881" s="42">
        <f t="shared" si="40"/>
        <v>8.2500000001160281</v>
      </c>
    </row>
    <row r="882" spans="5:8" x14ac:dyDescent="0.3">
      <c r="E882" s="34">
        <v>880</v>
      </c>
      <c r="F882" s="42">
        <f t="shared" si="41"/>
        <v>1.4080000000000001</v>
      </c>
      <c r="G882" s="42">
        <f t="shared" si="39"/>
        <v>1.1616000000000002</v>
      </c>
      <c r="H882" s="42">
        <f t="shared" si="40"/>
        <v>8.2500000001161595</v>
      </c>
    </row>
    <row r="883" spans="5:8" x14ac:dyDescent="0.3">
      <c r="E883" s="34">
        <v>881</v>
      </c>
      <c r="F883" s="42">
        <f t="shared" si="41"/>
        <v>1.4096</v>
      </c>
      <c r="G883" s="42">
        <f t="shared" si="39"/>
        <v>1.16292</v>
      </c>
      <c r="H883" s="42">
        <f t="shared" si="40"/>
        <v>8.2500000001162928</v>
      </c>
    </row>
    <row r="884" spans="5:8" x14ac:dyDescent="0.3">
      <c r="E884" s="34">
        <v>882</v>
      </c>
      <c r="F884" s="42">
        <f t="shared" si="41"/>
        <v>1.4112</v>
      </c>
      <c r="G884" s="42">
        <f t="shared" si="39"/>
        <v>1.1642399999999999</v>
      </c>
      <c r="H884" s="42">
        <f t="shared" si="40"/>
        <v>8.2500000001164242</v>
      </c>
    </row>
    <row r="885" spans="5:8" x14ac:dyDescent="0.3">
      <c r="E885" s="34">
        <v>883</v>
      </c>
      <c r="F885" s="42">
        <f t="shared" si="41"/>
        <v>1.4128000000000001</v>
      </c>
      <c r="G885" s="42">
        <f t="shared" si="39"/>
        <v>1.1655599999999999</v>
      </c>
      <c r="H885" s="42">
        <f t="shared" si="40"/>
        <v>8.2500000001165557</v>
      </c>
    </row>
    <row r="886" spans="5:8" x14ac:dyDescent="0.3">
      <c r="E886" s="34">
        <v>884</v>
      </c>
      <c r="F886" s="42">
        <f t="shared" si="41"/>
        <v>1.4144000000000001</v>
      </c>
      <c r="G886" s="42">
        <f t="shared" si="39"/>
        <v>1.1668800000000001</v>
      </c>
      <c r="H886" s="42">
        <f t="shared" si="40"/>
        <v>8.2500000001166889</v>
      </c>
    </row>
    <row r="887" spans="5:8" x14ac:dyDescent="0.3">
      <c r="E887" s="34">
        <v>885</v>
      </c>
      <c r="F887" s="42">
        <f t="shared" si="41"/>
        <v>1.4160000000000001</v>
      </c>
      <c r="G887" s="42">
        <f t="shared" si="39"/>
        <v>1.1682000000000001</v>
      </c>
      <c r="H887" s="42">
        <f t="shared" si="40"/>
        <v>8.2500000001168203</v>
      </c>
    </row>
    <row r="888" spans="5:8" x14ac:dyDescent="0.3">
      <c r="E888" s="34">
        <v>886</v>
      </c>
      <c r="F888" s="42">
        <f t="shared" si="41"/>
        <v>1.4176</v>
      </c>
      <c r="G888" s="42">
        <f t="shared" si="39"/>
        <v>1.1695199999999999</v>
      </c>
      <c r="H888" s="42">
        <f t="shared" si="40"/>
        <v>8.2500000001169518</v>
      </c>
    </row>
    <row r="889" spans="5:8" x14ac:dyDescent="0.3">
      <c r="E889" s="34">
        <v>887</v>
      </c>
      <c r="F889" s="42">
        <f t="shared" si="41"/>
        <v>1.4192</v>
      </c>
      <c r="G889" s="42">
        <f t="shared" si="39"/>
        <v>1.1708400000000001</v>
      </c>
      <c r="H889" s="42">
        <f t="shared" si="40"/>
        <v>8.2500000001170832</v>
      </c>
    </row>
    <row r="890" spans="5:8" x14ac:dyDescent="0.3">
      <c r="E890" s="34">
        <v>888</v>
      </c>
      <c r="F890" s="42">
        <f t="shared" si="41"/>
        <v>1.4208000000000001</v>
      </c>
      <c r="G890" s="42">
        <f t="shared" si="39"/>
        <v>1.1721600000000001</v>
      </c>
      <c r="H890" s="42">
        <f t="shared" si="40"/>
        <v>8.2500000001172165</v>
      </c>
    </row>
    <row r="891" spans="5:8" x14ac:dyDescent="0.3">
      <c r="E891" s="34">
        <v>889</v>
      </c>
      <c r="F891" s="42">
        <f t="shared" si="41"/>
        <v>1.4224000000000001</v>
      </c>
      <c r="G891" s="42">
        <f t="shared" si="39"/>
        <v>1.1734800000000001</v>
      </c>
      <c r="H891" s="42">
        <f t="shared" si="40"/>
        <v>8.2500000001173479</v>
      </c>
    </row>
    <row r="892" spans="5:8" x14ac:dyDescent="0.3">
      <c r="E892" s="34">
        <v>890</v>
      </c>
      <c r="F892" s="42">
        <f t="shared" si="41"/>
        <v>1.4240000000000002</v>
      </c>
      <c r="G892" s="42">
        <f t="shared" si="39"/>
        <v>1.1748000000000001</v>
      </c>
      <c r="H892" s="42">
        <f t="shared" si="40"/>
        <v>8.2500000001174794</v>
      </c>
    </row>
    <row r="893" spans="5:8" x14ac:dyDescent="0.3">
      <c r="E893" s="34">
        <v>891</v>
      </c>
      <c r="F893" s="42">
        <f t="shared" si="41"/>
        <v>1.4256</v>
      </c>
      <c r="G893" s="42">
        <f t="shared" si="39"/>
        <v>1.1761200000000001</v>
      </c>
      <c r="H893" s="42">
        <f t="shared" si="40"/>
        <v>8.2500000001176126</v>
      </c>
    </row>
    <row r="894" spans="5:8" x14ac:dyDescent="0.3">
      <c r="E894" s="34">
        <v>892</v>
      </c>
      <c r="F894" s="42">
        <f t="shared" si="41"/>
        <v>1.4272</v>
      </c>
      <c r="G894" s="42">
        <f t="shared" si="39"/>
        <v>1.17744</v>
      </c>
      <c r="H894" s="42">
        <f t="shared" si="40"/>
        <v>8.250000000117744</v>
      </c>
    </row>
    <row r="895" spans="5:8" x14ac:dyDescent="0.3">
      <c r="E895" s="34">
        <v>893</v>
      </c>
      <c r="F895" s="42">
        <f t="shared" si="41"/>
        <v>1.4288000000000001</v>
      </c>
      <c r="G895" s="42">
        <f t="shared" si="39"/>
        <v>1.1787600000000003</v>
      </c>
      <c r="H895" s="42">
        <f t="shared" si="40"/>
        <v>8.2500000001178755</v>
      </c>
    </row>
    <row r="896" spans="5:8" x14ac:dyDescent="0.3">
      <c r="E896" s="34">
        <v>894</v>
      </c>
      <c r="F896" s="42">
        <f t="shared" si="41"/>
        <v>1.4304000000000001</v>
      </c>
      <c r="G896" s="42">
        <f t="shared" si="39"/>
        <v>1.18008</v>
      </c>
      <c r="H896" s="42">
        <f t="shared" si="40"/>
        <v>8.2500000001180087</v>
      </c>
    </row>
    <row r="897" spans="5:8" x14ac:dyDescent="0.3">
      <c r="E897" s="34">
        <v>895</v>
      </c>
      <c r="F897" s="42">
        <f t="shared" si="41"/>
        <v>1.4320000000000002</v>
      </c>
      <c r="G897" s="42">
        <f t="shared" si="39"/>
        <v>1.1814000000000002</v>
      </c>
      <c r="H897" s="42">
        <f t="shared" si="40"/>
        <v>8.2500000001181402</v>
      </c>
    </row>
    <row r="898" spans="5:8" x14ac:dyDescent="0.3">
      <c r="E898" s="34">
        <v>896</v>
      </c>
      <c r="F898" s="42">
        <f t="shared" si="41"/>
        <v>1.4336</v>
      </c>
      <c r="G898" s="42">
        <f t="shared" ref="G898:G961" si="42">$C$12*F898*10^-3/($C$3*10^-6)</f>
        <v>1.18272</v>
      </c>
      <c r="H898" s="42">
        <f t="shared" si="40"/>
        <v>8.2500000001182716</v>
      </c>
    </row>
    <row r="899" spans="5:8" x14ac:dyDescent="0.3">
      <c r="E899" s="34">
        <v>897</v>
      </c>
      <c r="F899" s="42">
        <f t="shared" si="41"/>
        <v>1.4352</v>
      </c>
      <c r="G899" s="42">
        <f t="shared" si="42"/>
        <v>1.18404</v>
      </c>
      <c r="H899" s="42">
        <f t="shared" ref="H899:H962" si="43">($C$12+IF(G899&gt;=$C$7,$C$6,0)+(IF(G899&gt;=$C$5,G899,0)/$C$4)+IF(G899&gt;$C$9,($C$8/G899),0))</f>
        <v>8.2500000001184048</v>
      </c>
    </row>
    <row r="900" spans="5:8" x14ac:dyDescent="0.3">
      <c r="E900" s="34">
        <v>898</v>
      </c>
      <c r="F900" s="42">
        <f t="shared" ref="F900:F963" si="44">($C$10/10000)*(E900)</f>
        <v>1.4368000000000001</v>
      </c>
      <c r="G900" s="42">
        <f t="shared" si="42"/>
        <v>1.18536</v>
      </c>
      <c r="H900" s="42">
        <f t="shared" si="43"/>
        <v>8.2500000001185363</v>
      </c>
    </row>
    <row r="901" spans="5:8" x14ac:dyDescent="0.3">
      <c r="E901" s="34">
        <v>899</v>
      </c>
      <c r="F901" s="42">
        <f t="shared" si="44"/>
        <v>1.4384000000000001</v>
      </c>
      <c r="G901" s="42">
        <f t="shared" si="42"/>
        <v>1.1866800000000002</v>
      </c>
      <c r="H901" s="42">
        <f t="shared" si="43"/>
        <v>8.2500000001186677</v>
      </c>
    </row>
    <row r="902" spans="5:8" x14ac:dyDescent="0.3">
      <c r="E902" s="34">
        <v>900</v>
      </c>
      <c r="F902" s="42">
        <f t="shared" si="44"/>
        <v>1.4400000000000002</v>
      </c>
      <c r="G902" s="42">
        <f t="shared" si="42"/>
        <v>1.1880000000000002</v>
      </c>
      <c r="H902" s="42">
        <f t="shared" si="43"/>
        <v>8.2500000001187992</v>
      </c>
    </row>
    <row r="903" spans="5:8" x14ac:dyDescent="0.3">
      <c r="E903" s="34">
        <v>901</v>
      </c>
      <c r="F903" s="42">
        <f t="shared" si="44"/>
        <v>1.4416</v>
      </c>
      <c r="G903" s="42">
        <f t="shared" si="42"/>
        <v>1.1893199999999999</v>
      </c>
      <c r="H903" s="42">
        <f t="shared" si="43"/>
        <v>8.2500000001189324</v>
      </c>
    </row>
    <row r="904" spans="5:8" x14ac:dyDescent="0.3">
      <c r="E904" s="34">
        <v>902</v>
      </c>
      <c r="F904" s="42">
        <f t="shared" si="44"/>
        <v>1.4432</v>
      </c>
      <c r="G904" s="42">
        <f t="shared" si="42"/>
        <v>1.1906399999999999</v>
      </c>
      <c r="H904" s="42">
        <f t="shared" si="43"/>
        <v>8.2500000001190639</v>
      </c>
    </row>
    <row r="905" spans="5:8" x14ac:dyDescent="0.3">
      <c r="E905" s="34">
        <v>903</v>
      </c>
      <c r="F905" s="42">
        <f t="shared" si="44"/>
        <v>1.4448000000000001</v>
      </c>
      <c r="G905" s="42">
        <f t="shared" si="42"/>
        <v>1.1919600000000001</v>
      </c>
      <c r="H905" s="42">
        <f t="shared" si="43"/>
        <v>8.2500000001191953</v>
      </c>
    </row>
    <row r="906" spans="5:8" x14ac:dyDescent="0.3">
      <c r="E906" s="34">
        <v>904</v>
      </c>
      <c r="F906" s="42">
        <f t="shared" si="44"/>
        <v>1.4464000000000001</v>
      </c>
      <c r="G906" s="42">
        <f t="shared" si="42"/>
        <v>1.1932800000000001</v>
      </c>
      <c r="H906" s="42">
        <f t="shared" si="43"/>
        <v>8.2500000001193285</v>
      </c>
    </row>
    <row r="907" spans="5:8" x14ac:dyDescent="0.3">
      <c r="E907" s="34">
        <v>905</v>
      </c>
      <c r="F907" s="42">
        <f t="shared" si="44"/>
        <v>1.4480000000000002</v>
      </c>
      <c r="G907" s="42">
        <f t="shared" si="42"/>
        <v>1.1946000000000001</v>
      </c>
      <c r="H907" s="42">
        <f t="shared" si="43"/>
        <v>8.25000000011946</v>
      </c>
    </row>
    <row r="908" spans="5:8" x14ac:dyDescent="0.3">
      <c r="E908" s="34">
        <v>906</v>
      </c>
      <c r="F908" s="42">
        <f t="shared" si="44"/>
        <v>1.4496</v>
      </c>
      <c r="G908" s="42">
        <f t="shared" si="42"/>
        <v>1.1959199999999999</v>
      </c>
      <c r="H908" s="42">
        <f t="shared" si="43"/>
        <v>8.2500000001195914</v>
      </c>
    </row>
    <row r="909" spans="5:8" x14ac:dyDescent="0.3">
      <c r="E909" s="34">
        <v>907</v>
      </c>
      <c r="F909" s="42">
        <f t="shared" si="44"/>
        <v>1.4512</v>
      </c>
      <c r="G909" s="42">
        <f t="shared" si="42"/>
        <v>1.1972400000000001</v>
      </c>
      <c r="H909" s="42">
        <f t="shared" si="43"/>
        <v>8.2500000001197247</v>
      </c>
    </row>
    <row r="910" spans="5:8" x14ac:dyDescent="0.3">
      <c r="E910" s="34">
        <v>908</v>
      </c>
      <c r="F910" s="42">
        <f t="shared" si="44"/>
        <v>1.4528000000000001</v>
      </c>
      <c r="G910" s="42">
        <f t="shared" si="42"/>
        <v>1.1985600000000003</v>
      </c>
      <c r="H910" s="42">
        <f t="shared" si="43"/>
        <v>8.2500000001198561</v>
      </c>
    </row>
    <row r="911" spans="5:8" x14ac:dyDescent="0.3">
      <c r="E911" s="34">
        <v>909</v>
      </c>
      <c r="F911" s="42">
        <f t="shared" si="44"/>
        <v>1.4544000000000001</v>
      </c>
      <c r="G911" s="42">
        <f t="shared" si="42"/>
        <v>1.1998800000000001</v>
      </c>
      <c r="H911" s="42">
        <f t="shared" si="43"/>
        <v>8.2500000001199876</v>
      </c>
    </row>
    <row r="912" spans="5:8" x14ac:dyDescent="0.3">
      <c r="E912" s="34">
        <v>910</v>
      </c>
      <c r="F912" s="42">
        <f t="shared" si="44"/>
        <v>1.456</v>
      </c>
      <c r="G912" s="42">
        <f t="shared" si="42"/>
        <v>1.2012</v>
      </c>
      <c r="H912" s="42">
        <f t="shared" si="43"/>
        <v>8.2500000001201208</v>
      </c>
    </row>
    <row r="913" spans="5:8" x14ac:dyDescent="0.3">
      <c r="E913" s="34">
        <v>911</v>
      </c>
      <c r="F913" s="42">
        <f t="shared" si="44"/>
        <v>1.4576</v>
      </c>
      <c r="G913" s="42">
        <f t="shared" si="42"/>
        <v>1.20252</v>
      </c>
      <c r="H913" s="42">
        <f t="shared" si="43"/>
        <v>8.2500000001202523</v>
      </c>
    </row>
    <row r="914" spans="5:8" x14ac:dyDescent="0.3">
      <c r="E914" s="34">
        <v>912</v>
      </c>
      <c r="F914" s="42">
        <f t="shared" si="44"/>
        <v>1.4592000000000001</v>
      </c>
      <c r="G914" s="42">
        <f t="shared" si="42"/>
        <v>1.20384</v>
      </c>
      <c r="H914" s="42">
        <f t="shared" si="43"/>
        <v>8.2500000001203837</v>
      </c>
    </row>
    <row r="915" spans="5:8" x14ac:dyDescent="0.3">
      <c r="E915" s="34">
        <v>913</v>
      </c>
      <c r="F915" s="42">
        <f t="shared" si="44"/>
        <v>1.4608000000000001</v>
      </c>
      <c r="G915" s="42">
        <f t="shared" si="42"/>
        <v>1.20516</v>
      </c>
      <c r="H915" s="42">
        <f t="shared" si="43"/>
        <v>8.2500000001205152</v>
      </c>
    </row>
    <row r="916" spans="5:8" x14ac:dyDescent="0.3">
      <c r="E916" s="34">
        <v>914</v>
      </c>
      <c r="F916" s="42">
        <f t="shared" si="44"/>
        <v>1.4624000000000001</v>
      </c>
      <c r="G916" s="42">
        <f t="shared" si="42"/>
        <v>1.2064800000000002</v>
      </c>
      <c r="H916" s="42">
        <f t="shared" si="43"/>
        <v>8.2500000001206484</v>
      </c>
    </row>
    <row r="917" spans="5:8" x14ac:dyDescent="0.3">
      <c r="E917" s="34">
        <v>915</v>
      </c>
      <c r="F917" s="42">
        <f t="shared" si="44"/>
        <v>1.464</v>
      </c>
      <c r="G917" s="42">
        <f t="shared" si="42"/>
        <v>1.2078</v>
      </c>
      <c r="H917" s="42">
        <f t="shared" si="43"/>
        <v>8.2500000001207798</v>
      </c>
    </row>
    <row r="918" spans="5:8" x14ac:dyDescent="0.3">
      <c r="E918" s="34">
        <v>916</v>
      </c>
      <c r="F918" s="42">
        <f t="shared" si="44"/>
        <v>1.4656</v>
      </c>
      <c r="G918" s="42">
        <f t="shared" si="42"/>
        <v>1.2091200000000002</v>
      </c>
      <c r="H918" s="42">
        <f t="shared" si="43"/>
        <v>8.2500000001209113</v>
      </c>
    </row>
    <row r="919" spans="5:8" x14ac:dyDescent="0.3">
      <c r="E919" s="34">
        <v>917</v>
      </c>
      <c r="F919" s="42">
        <f t="shared" si="44"/>
        <v>1.4672000000000001</v>
      </c>
      <c r="G919" s="42">
        <f t="shared" si="42"/>
        <v>1.21044</v>
      </c>
      <c r="H919" s="42">
        <f t="shared" si="43"/>
        <v>8.2500000001210445</v>
      </c>
    </row>
    <row r="920" spans="5:8" x14ac:dyDescent="0.3">
      <c r="E920" s="34">
        <v>918</v>
      </c>
      <c r="F920" s="42">
        <f t="shared" si="44"/>
        <v>1.4688000000000001</v>
      </c>
      <c r="G920" s="42">
        <f t="shared" si="42"/>
        <v>1.2117600000000002</v>
      </c>
      <c r="H920" s="42">
        <f t="shared" si="43"/>
        <v>8.250000000121176</v>
      </c>
    </row>
    <row r="921" spans="5:8" x14ac:dyDescent="0.3">
      <c r="E921" s="34">
        <v>919</v>
      </c>
      <c r="F921" s="42">
        <f t="shared" si="44"/>
        <v>1.4704000000000002</v>
      </c>
      <c r="G921" s="42">
        <f t="shared" si="42"/>
        <v>1.2130799999999999</v>
      </c>
      <c r="H921" s="42">
        <f t="shared" si="43"/>
        <v>8.2500000001213074</v>
      </c>
    </row>
    <row r="922" spans="5:8" x14ac:dyDescent="0.3">
      <c r="E922" s="34">
        <v>920</v>
      </c>
      <c r="F922" s="42">
        <f t="shared" si="44"/>
        <v>1.472</v>
      </c>
      <c r="G922" s="42">
        <f t="shared" si="42"/>
        <v>1.2143999999999999</v>
      </c>
      <c r="H922" s="42">
        <f t="shared" si="43"/>
        <v>8.2500000001214406</v>
      </c>
    </row>
    <row r="923" spans="5:8" x14ac:dyDescent="0.3">
      <c r="E923" s="34">
        <v>921</v>
      </c>
      <c r="F923" s="42">
        <f t="shared" si="44"/>
        <v>1.4736</v>
      </c>
      <c r="G923" s="42">
        <f t="shared" si="42"/>
        <v>1.2157199999999999</v>
      </c>
      <c r="H923" s="42">
        <f t="shared" si="43"/>
        <v>8.2500000001215721</v>
      </c>
    </row>
    <row r="924" spans="5:8" x14ac:dyDescent="0.3">
      <c r="E924" s="34">
        <v>922</v>
      </c>
      <c r="F924" s="42">
        <f t="shared" si="44"/>
        <v>1.4752000000000001</v>
      </c>
      <c r="G924" s="42">
        <f t="shared" si="42"/>
        <v>1.2170400000000001</v>
      </c>
      <c r="H924" s="42">
        <f t="shared" si="43"/>
        <v>8.2500000001217035</v>
      </c>
    </row>
    <row r="925" spans="5:8" x14ac:dyDescent="0.3">
      <c r="E925" s="34">
        <v>923</v>
      </c>
      <c r="F925" s="42">
        <f t="shared" si="44"/>
        <v>1.4768000000000001</v>
      </c>
      <c r="G925" s="42">
        <f t="shared" si="42"/>
        <v>1.2183600000000001</v>
      </c>
      <c r="H925" s="42">
        <f t="shared" si="43"/>
        <v>8.2500000001218368</v>
      </c>
    </row>
    <row r="926" spans="5:8" x14ac:dyDescent="0.3">
      <c r="E926" s="34">
        <v>924</v>
      </c>
      <c r="F926" s="42">
        <f t="shared" si="44"/>
        <v>1.4784000000000002</v>
      </c>
      <c r="G926" s="42">
        <f t="shared" si="42"/>
        <v>1.2196800000000003</v>
      </c>
      <c r="H926" s="42">
        <f t="shared" si="43"/>
        <v>8.2500000001219682</v>
      </c>
    </row>
    <row r="927" spans="5:8" x14ac:dyDescent="0.3">
      <c r="E927" s="34">
        <v>925</v>
      </c>
      <c r="F927" s="42">
        <f t="shared" si="44"/>
        <v>1.48</v>
      </c>
      <c r="G927" s="42">
        <f t="shared" si="42"/>
        <v>1.2209999999999999</v>
      </c>
      <c r="H927" s="42">
        <f t="shared" si="43"/>
        <v>8.2500000001220997</v>
      </c>
    </row>
    <row r="928" spans="5:8" x14ac:dyDescent="0.3">
      <c r="E928" s="34">
        <v>926</v>
      </c>
      <c r="F928" s="42">
        <f t="shared" si="44"/>
        <v>1.4816</v>
      </c>
      <c r="G928" s="42">
        <f t="shared" si="42"/>
        <v>1.2223200000000001</v>
      </c>
      <c r="H928" s="42">
        <f t="shared" si="43"/>
        <v>8.2500000001222311</v>
      </c>
    </row>
    <row r="929" spans="5:8" x14ac:dyDescent="0.3">
      <c r="E929" s="34">
        <v>927</v>
      </c>
      <c r="F929" s="42">
        <f t="shared" si="44"/>
        <v>1.4832000000000001</v>
      </c>
      <c r="G929" s="42">
        <f t="shared" si="42"/>
        <v>1.2236399999999998</v>
      </c>
      <c r="H929" s="42">
        <f t="shared" si="43"/>
        <v>8.2500000001223643</v>
      </c>
    </row>
    <row r="930" spans="5:8" x14ac:dyDescent="0.3">
      <c r="E930" s="34">
        <v>928</v>
      </c>
      <c r="F930" s="42">
        <f t="shared" si="44"/>
        <v>1.4848000000000001</v>
      </c>
      <c r="G930" s="42">
        <f t="shared" si="42"/>
        <v>1.22496</v>
      </c>
      <c r="H930" s="42">
        <f t="shared" si="43"/>
        <v>8.2500000001224958</v>
      </c>
    </row>
    <row r="931" spans="5:8" x14ac:dyDescent="0.3">
      <c r="E931" s="34">
        <v>929</v>
      </c>
      <c r="F931" s="42">
        <f t="shared" si="44"/>
        <v>1.4864000000000002</v>
      </c>
      <c r="G931" s="42">
        <f t="shared" si="42"/>
        <v>1.2262800000000003</v>
      </c>
      <c r="H931" s="42">
        <f t="shared" si="43"/>
        <v>8.2500000001226272</v>
      </c>
    </row>
    <row r="932" spans="5:8" x14ac:dyDescent="0.3">
      <c r="E932" s="34">
        <v>930</v>
      </c>
      <c r="F932" s="42">
        <f t="shared" si="44"/>
        <v>1.488</v>
      </c>
      <c r="G932" s="42">
        <f t="shared" si="42"/>
        <v>1.2276</v>
      </c>
      <c r="H932" s="42">
        <f t="shared" si="43"/>
        <v>8.2500000001227605</v>
      </c>
    </row>
    <row r="933" spans="5:8" x14ac:dyDescent="0.3">
      <c r="E933" s="34">
        <v>931</v>
      </c>
      <c r="F933" s="42">
        <f t="shared" si="44"/>
        <v>1.4896</v>
      </c>
      <c r="G933" s="42">
        <f t="shared" si="42"/>
        <v>1.2289200000000002</v>
      </c>
      <c r="H933" s="42">
        <f t="shared" si="43"/>
        <v>8.2500000001228919</v>
      </c>
    </row>
    <row r="934" spans="5:8" x14ac:dyDescent="0.3">
      <c r="E934" s="34">
        <v>932</v>
      </c>
      <c r="F934" s="42">
        <f t="shared" si="44"/>
        <v>1.4912000000000001</v>
      </c>
      <c r="G934" s="42">
        <f t="shared" si="42"/>
        <v>1.2302400000000002</v>
      </c>
      <c r="H934" s="42">
        <f t="shared" si="43"/>
        <v>8.2500000001230234</v>
      </c>
    </row>
    <row r="935" spans="5:8" x14ac:dyDescent="0.3">
      <c r="E935" s="34">
        <v>933</v>
      </c>
      <c r="F935" s="42">
        <f t="shared" si="44"/>
        <v>1.4928000000000001</v>
      </c>
      <c r="G935" s="42">
        <f t="shared" si="42"/>
        <v>1.23156</v>
      </c>
      <c r="H935" s="42">
        <f t="shared" si="43"/>
        <v>8.2500000001231566</v>
      </c>
    </row>
    <row r="936" spans="5:8" x14ac:dyDescent="0.3">
      <c r="E936" s="34">
        <v>934</v>
      </c>
      <c r="F936" s="42">
        <f t="shared" si="44"/>
        <v>1.4944000000000002</v>
      </c>
      <c r="G936" s="42">
        <f t="shared" si="42"/>
        <v>1.23288</v>
      </c>
      <c r="H936" s="42">
        <f t="shared" si="43"/>
        <v>8.250000000123288</v>
      </c>
    </row>
    <row r="937" spans="5:8" x14ac:dyDescent="0.3">
      <c r="E937" s="34">
        <v>935</v>
      </c>
      <c r="F937" s="42">
        <f t="shared" si="44"/>
        <v>1.496</v>
      </c>
      <c r="G937" s="42">
        <f t="shared" si="42"/>
        <v>1.2342</v>
      </c>
      <c r="H937" s="42">
        <f t="shared" si="43"/>
        <v>8.2500000001234195</v>
      </c>
    </row>
    <row r="938" spans="5:8" x14ac:dyDescent="0.3">
      <c r="E938" s="34">
        <v>936</v>
      </c>
      <c r="F938" s="42">
        <f t="shared" si="44"/>
        <v>1.4976</v>
      </c>
      <c r="G938" s="42">
        <f t="shared" si="42"/>
        <v>1.23552</v>
      </c>
      <c r="H938" s="42">
        <f t="shared" si="43"/>
        <v>8.2500000001235527</v>
      </c>
    </row>
    <row r="939" spans="5:8" x14ac:dyDescent="0.3">
      <c r="E939" s="34">
        <v>937</v>
      </c>
      <c r="F939" s="42">
        <f t="shared" si="44"/>
        <v>1.4992000000000001</v>
      </c>
      <c r="G939" s="42">
        <f t="shared" si="42"/>
        <v>1.2368400000000002</v>
      </c>
      <c r="H939" s="42">
        <f t="shared" si="43"/>
        <v>8.2500000001236842</v>
      </c>
    </row>
    <row r="940" spans="5:8" x14ac:dyDescent="0.3">
      <c r="E940" s="34">
        <v>938</v>
      </c>
      <c r="F940" s="42">
        <f t="shared" si="44"/>
        <v>1.5008000000000001</v>
      </c>
      <c r="G940" s="42">
        <f t="shared" si="42"/>
        <v>1.2381600000000001</v>
      </c>
      <c r="H940" s="42">
        <f t="shared" si="43"/>
        <v>8.2500000001238156</v>
      </c>
    </row>
    <row r="941" spans="5:8" x14ac:dyDescent="0.3">
      <c r="E941" s="34">
        <v>939</v>
      </c>
      <c r="F941" s="42">
        <f t="shared" si="44"/>
        <v>1.5024000000000002</v>
      </c>
      <c r="G941" s="42">
        <f t="shared" si="42"/>
        <v>1.2394800000000001</v>
      </c>
      <c r="H941" s="42">
        <f t="shared" si="43"/>
        <v>8.2500000001239489</v>
      </c>
    </row>
    <row r="942" spans="5:8" x14ac:dyDescent="0.3">
      <c r="E942" s="34">
        <v>940</v>
      </c>
      <c r="F942" s="42">
        <f t="shared" si="44"/>
        <v>1.504</v>
      </c>
      <c r="G942" s="42">
        <f t="shared" si="42"/>
        <v>1.2407999999999999</v>
      </c>
      <c r="H942" s="42">
        <f t="shared" si="43"/>
        <v>8.2500000001240803</v>
      </c>
    </row>
    <row r="943" spans="5:8" x14ac:dyDescent="0.3">
      <c r="E943" s="34">
        <v>941</v>
      </c>
      <c r="F943" s="42">
        <f t="shared" si="44"/>
        <v>1.5056</v>
      </c>
      <c r="G943" s="42">
        <f t="shared" si="42"/>
        <v>1.2421200000000001</v>
      </c>
      <c r="H943" s="42">
        <f t="shared" si="43"/>
        <v>8.2500000001242118</v>
      </c>
    </row>
    <row r="944" spans="5:8" x14ac:dyDescent="0.3">
      <c r="E944" s="34">
        <v>942</v>
      </c>
      <c r="F944" s="42">
        <f t="shared" si="44"/>
        <v>1.5072000000000001</v>
      </c>
      <c r="G944" s="42">
        <f t="shared" si="42"/>
        <v>1.2434399999999999</v>
      </c>
      <c r="H944" s="42">
        <f t="shared" si="43"/>
        <v>8.2500000001243432</v>
      </c>
    </row>
    <row r="945" spans="5:8" x14ac:dyDescent="0.3">
      <c r="E945" s="34">
        <v>943</v>
      </c>
      <c r="F945" s="42">
        <f t="shared" si="44"/>
        <v>1.5088000000000001</v>
      </c>
      <c r="G945" s="42">
        <f t="shared" si="42"/>
        <v>1.2447600000000001</v>
      </c>
      <c r="H945" s="42">
        <f t="shared" si="43"/>
        <v>8.2500000001244764</v>
      </c>
    </row>
    <row r="946" spans="5:8" x14ac:dyDescent="0.3">
      <c r="E946" s="34">
        <v>944</v>
      </c>
      <c r="F946" s="42">
        <f t="shared" si="44"/>
        <v>1.5104</v>
      </c>
      <c r="G946" s="42">
        <f t="shared" si="42"/>
        <v>1.2460799999999999</v>
      </c>
      <c r="H946" s="42">
        <f t="shared" si="43"/>
        <v>8.2500000001246079</v>
      </c>
    </row>
    <row r="947" spans="5:8" x14ac:dyDescent="0.3">
      <c r="E947" s="34">
        <v>945</v>
      </c>
      <c r="F947" s="42">
        <f t="shared" si="44"/>
        <v>1.512</v>
      </c>
      <c r="G947" s="42">
        <f t="shared" si="42"/>
        <v>1.2474000000000001</v>
      </c>
      <c r="H947" s="42">
        <f t="shared" si="43"/>
        <v>8.2500000001247393</v>
      </c>
    </row>
    <row r="948" spans="5:8" x14ac:dyDescent="0.3">
      <c r="E948" s="34">
        <v>946</v>
      </c>
      <c r="F948" s="42">
        <f t="shared" si="44"/>
        <v>1.5136000000000001</v>
      </c>
      <c r="G948" s="42">
        <f t="shared" si="42"/>
        <v>1.2487200000000001</v>
      </c>
      <c r="H948" s="42">
        <f t="shared" si="43"/>
        <v>8.2500000001248726</v>
      </c>
    </row>
    <row r="949" spans="5:8" x14ac:dyDescent="0.3">
      <c r="E949" s="34">
        <v>947</v>
      </c>
      <c r="F949" s="42">
        <f t="shared" si="44"/>
        <v>1.5152000000000001</v>
      </c>
      <c r="G949" s="42">
        <f t="shared" si="42"/>
        <v>1.2500400000000003</v>
      </c>
      <c r="H949" s="42">
        <f t="shared" si="43"/>
        <v>8.250000000125004</v>
      </c>
    </row>
    <row r="950" spans="5:8" x14ac:dyDescent="0.3">
      <c r="E950" s="34">
        <v>948</v>
      </c>
      <c r="F950" s="42">
        <f t="shared" si="44"/>
        <v>1.5168000000000001</v>
      </c>
      <c r="G950" s="42">
        <f t="shared" si="42"/>
        <v>1.25136</v>
      </c>
      <c r="H950" s="42">
        <f t="shared" si="43"/>
        <v>8.2500000001251355</v>
      </c>
    </row>
    <row r="951" spans="5:8" x14ac:dyDescent="0.3">
      <c r="E951" s="34">
        <v>949</v>
      </c>
      <c r="F951" s="42">
        <f t="shared" si="44"/>
        <v>1.5184</v>
      </c>
      <c r="G951" s="42">
        <f t="shared" si="42"/>
        <v>1.25268</v>
      </c>
      <c r="H951" s="42">
        <f t="shared" si="43"/>
        <v>8.2500000001252687</v>
      </c>
    </row>
    <row r="952" spans="5:8" x14ac:dyDescent="0.3">
      <c r="E952" s="34">
        <v>950</v>
      </c>
      <c r="F952" s="42">
        <f t="shared" si="44"/>
        <v>1.52</v>
      </c>
      <c r="G952" s="42">
        <f t="shared" si="42"/>
        <v>1.254</v>
      </c>
      <c r="H952" s="42">
        <f t="shared" si="43"/>
        <v>8.2500000001254001</v>
      </c>
    </row>
    <row r="953" spans="5:8" x14ac:dyDescent="0.3">
      <c r="E953" s="34">
        <v>951</v>
      </c>
      <c r="F953" s="42">
        <f t="shared" si="44"/>
        <v>1.5216000000000001</v>
      </c>
      <c r="G953" s="42">
        <f t="shared" si="42"/>
        <v>1.25532</v>
      </c>
      <c r="H953" s="42">
        <f t="shared" si="43"/>
        <v>8.2500000001255316</v>
      </c>
    </row>
    <row r="954" spans="5:8" x14ac:dyDescent="0.3">
      <c r="E954" s="34">
        <v>952</v>
      </c>
      <c r="F954" s="42">
        <f t="shared" si="44"/>
        <v>1.5232000000000001</v>
      </c>
      <c r="G954" s="42">
        <f t="shared" si="42"/>
        <v>1.2566400000000002</v>
      </c>
      <c r="H954" s="42">
        <f t="shared" si="43"/>
        <v>8.2500000001256648</v>
      </c>
    </row>
    <row r="955" spans="5:8" x14ac:dyDescent="0.3">
      <c r="E955" s="34">
        <v>953</v>
      </c>
      <c r="F955" s="42">
        <f t="shared" si="44"/>
        <v>1.5248000000000002</v>
      </c>
      <c r="G955" s="42">
        <f t="shared" si="42"/>
        <v>1.2579600000000002</v>
      </c>
      <c r="H955" s="42">
        <f t="shared" si="43"/>
        <v>8.2500000001257963</v>
      </c>
    </row>
    <row r="956" spans="5:8" x14ac:dyDescent="0.3">
      <c r="E956" s="34">
        <v>954</v>
      </c>
      <c r="F956" s="42">
        <f t="shared" si="44"/>
        <v>1.5264</v>
      </c>
      <c r="G956" s="42">
        <f t="shared" si="42"/>
        <v>1.2592800000000002</v>
      </c>
      <c r="H956" s="42">
        <f t="shared" si="43"/>
        <v>8.2500000001259277</v>
      </c>
    </row>
    <row r="957" spans="5:8" x14ac:dyDescent="0.3">
      <c r="E957" s="34">
        <v>955</v>
      </c>
      <c r="F957" s="42">
        <f t="shared" si="44"/>
        <v>1.528</v>
      </c>
      <c r="G957" s="42">
        <f t="shared" si="42"/>
        <v>1.2606000000000002</v>
      </c>
      <c r="H957" s="42">
        <f t="shared" si="43"/>
        <v>8.2500000001260592</v>
      </c>
    </row>
    <row r="958" spans="5:8" x14ac:dyDescent="0.3">
      <c r="E958" s="34">
        <v>956</v>
      </c>
      <c r="F958" s="42">
        <f t="shared" si="44"/>
        <v>1.5296000000000001</v>
      </c>
      <c r="G958" s="42">
        <f t="shared" si="42"/>
        <v>1.2619199999999999</v>
      </c>
      <c r="H958" s="42">
        <f t="shared" si="43"/>
        <v>8.2500000001261924</v>
      </c>
    </row>
    <row r="959" spans="5:8" x14ac:dyDescent="0.3">
      <c r="E959" s="34">
        <v>957</v>
      </c>
      <c r="F959" s="42">
        <f t="shared" si="44"/>
        <v>1.5312000000000001</v>
      </c>
      <c r="G959" s="42">
        <f t="shared" si="42"/>
        <v>1.2632399999999999</v>
      </c>
      <c r="H959" s="42">
        <f t="shared" si="43"/>
        <v>8.2500000001263238</v>
      </c>
    </row>
    <row r="960" spans="5:8" x14ac:dyDescent="0.3">
      <c r="E960" s="34">
        <v>958</v>
      </c>
      <c r="F960" s="42">
        <f t="shared" si="44"/>
        <v>1.5328000000000002</v>
      </c>
      <c r="G960" s="42">
        <f t="shared" si="42"/>
        <v>1.2645600000000001</v>
      </c>
      <c r="H960" s="42">
        <f t="shared" si="43"/>
        <v>8.2500000001264553</v>
      </c>
    </row>
    <row r="961" spans="5:8" x14ac:dyDescent="0.3">
      <c r="E961" s="34">
        <v>959</v>
      </c>
      <c r="F961" s="42">
        <f t="shared" si="44"/>
        <v>1.5344</v>
      </c>
      <c r="G961" s="42">
        <f t="shared" si="42"/>
        <v>1.2658799999999999</v>
      </c>
      <c r="H961" s="42">
        <f t="shared" si="43"/>
        <v>8.2500000001265885</v>
      </c>
    </row>
    <row r="962" spans="5:8" x14ac:dyDescent="0.3">
      <c r="E962" s="34">
        <v>960</v>
      </c>
      <c r="F962" s="42">
        <f t="shared" si="44"/>
        <v>1.536</v>
      </c>
      <c r="G962" s="42">
        <f t="shared" ref="G962:G1025" si="45">$C$12*F962*10^-3/($C$3*10^-6)</f>
        <v>1.2672000000000001</v>
      </c>
      <c r="H962" s="42">
        <f t="shared" si="43"/>
        <v>8.25000000012672</v>
      </c>
    </row>
    <row r="963" spans="5:8" x14ac:dyDescent="0.3">
      <c r="E963" s="34">
        <v>961</v>
      </c>
      <c r="F963" s="42">
        <f t="shared" si="44"/>
        <v>1.5376000000000001</v>
      </c>
      <c r="G963" s="42">
        <f t="shared" si="45"/>
        <v>1.2685200000000001</v>
      </c>
      <c r="H963" s="42">
        <f t="shared" ref="H963:H1026" si="46">($C$12+IF(G963&gt;=$C$7,$C$6,0)+(IF(G963&gt;=$C$5,G963,0)/$C$4)+IF(G963&gt;$C$9,($C$8/G963),0))</f>
        <v>8.2500000001268514</v>
      </c>
    </row>
    <row r="964" spans="5:8" x14ac:dyDescent="0.3">
      <c r="E964" s="34">
        <v>962</v>
      </c>
      <c r="F964" s="42">
        <f t="shared" ref="F964:F1027" si="47">($C$10/10000)*(E964)</f>
        <v>1.5392000000000001</v>
      </c>
      <c r="G964" s="42">
        <f t="shared" si="45"/>
        <v>1.2698400000000001</v>
      </c>
      <c r="H964" s="42">
        <f t="shared" si="46"/>
        <v>8.2500000001269846</v>
      </c>
    </row>
    <row r="965" spans="5:8" x14ac:dyDescent="0.3">
      <c r="E965" s="34">
        <v>963</v>
      </c>
      <c r="F965" s="42">
        <f t="shared" si="47"/>
        <v>1.5408000000000002</v>
      </c>
      <c r="G965" s="42">
        <f t="shared" si="45"/>
        <v>1.2711600000000001</v>
      </c>
      <c r="H965" s="42">
        <f t="shared" si="46"/>
        <v>8.2500000001271161</v>
      </c>
    </row>
    <row r="966" spans="5:8" x14ac:dyDescent="0.3">
      <c r="E966" s="34">
        <v>964</v>
      </c>
      <c r="F966" s="42">
        <f t="shared" si="47"/>
        <v>1.5424</v>
      </c>
      <c r="G966" s="42">
        <f t="shared" si="45"/>
        <v>1.2724799999999998</v>
      </c>
      <c r="H966" s="42">
        <f t="shared" si="46"/>
        <v>8.2500000001272475</v>
      </c>
    </row>
    <row r="967" spans="5:8" x14ac:dyDescent="0.3">
      <c r="E967" s="34">
        <v>965</v>
      </c>
      <c r="F967" s="42">
        <f t="shared" si="47"/>
        <v>1.544</v>
      </c>
      <c r="G967" s="42">
        <f t="shared" si="45"/>
        <v>1.2737999999999998</v>
      </c>
      <c r="H967" s="42">
        <f t="shared" si="46"/>
        <v>8.2500000001273808</v>
      </c>
    </row>
    <row r="968" spans="5:8" x14ac:dyDescent="0.3">
      <c r="E968" s="34">
        <v>966</v>
      </c>
      <c r="F968" s="42">
        <f t="shared" si="47"/>
        <v>1.5456000000000001</v>
      </c>
      <c r="G968" s="42">
        <f t="shared" si="45"/>
        <v>1.27512</v>
      </c>
      <c r="H968" s="42">
        <f t="shared" si="46"/>
        <v>8.2500000001275122</v>
      </c>
    </row>
    <row r="969" spans="5:8" x14ac:dyDescent="0.3">
      <c r="E969" s="34">
        <v>967</v>
      </c>
      <c r="F969" s="42">
        <f t="shared" si="47"/>
        <v>1.5472000000000001</v>
      </c>
      <c r="G969" s="42">
        <f t="shared" si="45"/>
        <v>1.2764400000000002</v>
      </c>
      <c r="H969" s="42">
        <f t="shared" si="46"/>
        <v>8.2500000001276437</v>
      </c>
    </row>
    <row r="970" spans="5:8" x14ac:dyDescent="0.3">
      <c r="E970" s="34">
        <v>968</v>
      </c>
      <c r="F970" s="42">
        <f t="shared" si="47"/>
        <v>1.5488000000000002</v>
      </c>
      <c r="G970" s="42">
        <f t="shared" si="45"/>
        <v>1.2777600000000002</v>
      </c>
      <c r="H970" s="42">
        <f t="shared" si="46"/>
        <v>8.2500000001277751</v>
      </c>
    </row>
    <row r="971" spans="5:8" x14ac:dyDescent="0.3">
      <c r="E971" s="34">
        <v>969</v>
      </c>
      <c r="F971" s="42">
        <f t="shared" si="47"/>
        <v>1.5504</v>
      </c>
      <c r="G971" s="42">
        <f t="shared" si="45"/>
        <v>1.2790800000000002</v>
      </c>
      <c r="H971" s="42">
        <f t="shared" si="46"/>
        <v>8.2500000001279084</v>
      </c>
    </row>
    <row r="972" spans="5:8" x14ac:dyDescent="0.3">
      <c r="E972" s="34">
        <v>970</v>
      </c>
      <c r="F972" s="42">
        <f t="shared" si="47"/>
        <v>1.552</v>
      </c>
      <c r="G972" s="42">
        <f t="shared" si="45"/>
        <v>1.2804</v>
      </c>
      <c r="H972" s="42">
        <f t="shared" si="46"/>
        <v>8.2500000001280398</v>
      </c>
    </row>
    <row r="973" spans="5:8" x14ac:dyDescent="0.3">
      <c r="E973" s="34">
        <v>971</v>
      </c>
      <c r="F973" s="42">
        <f t="shared" si="47"/>
        <v>1.5536000000000001</v>
      </c>
      <c r="G973" s="42">
        <f t="shared" si="45"/>
        <v>1.2817200000000002</v>
      </c>
      <c r="H973" s="42">
        <f t="shared" si="46"/>
        <v>8.2500000001281713</v>
      </c>
    </row>
    <row r="974" spans="5:8" x14ac:dyDescent="0.3">
      <c r="E974" s="34">
        <v>972</v>
      </c>
      <c r="F974" s="42">
        <f t="shared" si="47"/>
        <v>1.5552000000000001</v>
      </c>
      <c r="G974" s="42">
        <f t="shared" si="45"/>
        <v>1.28304</v>
      </c>
      <c r="H974" s="42">
        <f t="shared" si="46"/>
        <v>8.2500000001283045</v>
      </c>
    </row>
    <row r="975" spans="5:8" x14ac:dyDescent="0.3">
      <c r="E975" s="34">
        <v>973</v>
      </c>
      <c r="F975" s="42">
        <f t="shared" si="47"/>
        <v>1.5568000000000002</v>
      </c>
      <c r="G975" s="42">
        <f t="shared" si="45"/>
        <v>1.2843600000000002</v>
      </c>
      <c r="H975" s="42">
        <f t="shared" si="46"/>
        <v>8.2500000001284359</v>
      </c>
    </row>
    <row r="976" spans="5:8" x14ac:dyDescent="0.3">
      <c r="E976" s="34">
        <v>974</v>
      </c>
      <c r="F976" s="42">
        <f t="shared" si="47"/>
        <v>1.5584</v>
      </c>
      <c r="G976" s="42">
        <f t="shared" si="45"/>
        <v>1.2856799999999999</v>
      </c>
      <c r="H976" s="42">
        <f t="shared" si="46"/>
        <v>8.2500000001285674</v>
      </c>
    </row>
    <row r="977" spans="5:8" x14ac:dyDescent="0.3">
      <c r="E977" s="34">
        <v>975</v>
      </c>
      <c r="F977" s="42">
        <f t="shared" si="47"/>
        <v>1.56</v>
      </c>
      <c r="G977" s="42">
        <f t="shared" si="45"/>
        <v>1.2870000000000001</v>
      </c>
      <c r="H977" s="42">
        <f t="shared" si="46"/>
        <v>8.2500000001287006</v>
      </c>
    </row>
    <row r="978" spans="5:8" x14ac:dyDescent="0.3">
      <c r="E978" s="34">
        <v>976</v>
      </c>
      <c r="F978" s="42">
        <f t="shared" si="47"/>
        <v>1.5616000000000001</v>
      </c>
      <c r="G978" s="42">
        <f t="shared" si="45"/>
        <v>1.2883200000000001</v>
      </c>
      <c r="H978" s="42">
        <f t="shared" si="46"/>
        <v>8.2500000001288321</v>
      </c>
    </row>
    <row r="979" spans="5:8" x14ac:dyDescent="0.3">
      <c r="E979" s="34">
        <v>977</v>
      </c>
      <c r="F979" s="42">
        <f t="shared" si="47"/>
        <v>1.5632000000000001</v>
      </c>
      <c r="G979" s="42">
        <f t="shared" si="45"/>
        <v>1.2896400000000001</v>
      </c>
      <c r="H979" s="42">
        <f t="shared" si="46"/>
        <v>8.2500000001289635</v>
      </c>
    </row>
    <row r="980" spans="5:8" x14ac:dyDescent="0.3">
      <c r="E980" s="34">
        <v>978</v>
      </c>
      <c r="F980" s="42">
        <f t="shared" si="47"/>
        <v>1.5648</v>
      </c>
      <c r="G980" s="42">
        <f t="shared" si="45"/>
        <v>1.2909600000000001</v>
      </c>
      <c r="H980" s="42">
        <f t="shared" si="46"/>
        <v>8.2500000001290967</v>
      </c>
    </row>
    <row r="981" spans="5:8" x14ac:dyDescent="0.3">
      <c r="E981" s="34">
        <v>979</v>
      </c>
      <c r="F981" s="42">
        <f t="shared" si="47"/>
        <v>1.5664</v>
      </c>
      <c r="G981" s="42">
        <f t="shared" si="45"/>
        <v>1.2922799999999999</v>
      </c>
      <c r="H981" s="42">
        <f t="shared" si="46"/>
        <v>8.2500000001292282</v>
      </c>
    </row>
    <row r="982" spans="5:8" x14ac:dyDescent="0.3">
      <c r="E982" s="34">
        <v>980</v>
      </c>
      <c r="F982" s="42">
        <f t="shared" si="47"/>
        <v>1.5680000000000001</v>
      </c>
      <c r="G982" s="42">
        <f t="shared" si="45"/>
        <v>1.2935999999999999</v>
      </c>
      <c r="H982" s="42">
        <f t="shared" si="46"/>
        <v>8.2500000001293596</v>
      </c>
    </row>
    <row r="983" spans="5:8" x14ac:dyDescent="0.3">
      <c r="E983" s="34">
        <v>981</v>
      </c>
      <c r="F983" s="42">
        <f t="shared" si="47"/>
        <v>1.5696000000000001</v>
      </c>
      <c r="G983" s="42">
        <f t="shared" si="45"/>
        <v>1.2949200000000001</v>
      </c>
      <c r="H983" s="42">
        <f t="shared" si="46"/>
        <v>8.2500000001294929</v>
      </c>
    </row>
    <row r="984" spans="5:8" x14ac:dyDescent="0.3">
      <c r="E984" s="34">
        <v>982</v>
      </c>
      <c r="F984" s="42">
        <f t="shared" si="47"/>
        <v>1.5712000000000002</v>
      </c>
      <c r="G984" s="42">
        <f t="shared" si="45"/>
        <v>1.2962400000000001</v>
      </c>
      <c r="H984" s="42">
        <f t="shared" si="46"/>
        <v>8.2500000001296243</v>
      </c>
    </row>
    <row r="985" spans="5:8" x14ac:dyDescent="0.3">
      <c r="E985" s="34">
        <v>983</v>
      </c>
      <c r="F985" s="42">
        <f t="shared" si="47"/>
        <v>1.5728</v>
      </c>
      <c r="G985" s="42">
        <f t="shared" si="45"/>
        <v>1.29756</v>
      </c>
      <c r="H985" s="42">
        <f t="shared" si="46"/>
        <v>8.2500000001297558</v>
      </c>
    </row>
    <row r="986" spans="5:8" x14ac:dyDescent="0.3">
      <c r="E986" s="34">
        <v>984</v>
      </c>
      <c r="F986" s="42">
        <f t="shared" si="47"/>
        <v>1.5744</v>
      </c>
      <c r="G986" s="42">
        <f t="shared" si="45"/>
        <v>1.29888</v>
      </c>
      <c r="H986" s="42">
        <f t="shared" si="46"/>
        <v>8.2500000001298872</v>
      </c>
    </row>
    <row r="987" spans="5:8" x14ac:dyDescent="0.3">
      <c r="E987" s="34">
        <v>985</v>
      </c>
      <c r="F987" s="42">
        <f t="shared" si="47"/>
        <v>1.5760000000000001</v>
      </c>
      <c r="G987" s="42">
        <f t="shared" si="45"/>
        <v>1.3002</v>
      </c>
      <c r="H987" s="42">
        <f t="shared" si="46"/>
        <v>8.2500000001300204</v>
      </c>
    </row>
    <row r="988" spans="5:8" x14ac:dyDescent="0.3">
      <c r="E988" s="34">
        <v>986</v>
      </c>
      <c r="F988" s="42">
        <f t="shared" si="47"/>
        <v>1.5776000000000001</v>
      </c>
      <c r="G988" s="42">
        <f t="shared" si="45"/>
        <v>1.30152</v>
      </c>
      <c r="H988" s="42">
        <f t="shared" si="46"/>
        <v>8.2500000001301519</v>
      </c>
    </row>
    <row r="989" spans="5:8" x14ac:dyDescent="0.3">
      <c r="E989" s="34">
        <v>987</v>
      </c>
      <c r="F989" s="42">
        <f t="shared" si="47"/>
        <v>1.5792000000000002</v>
      </c>
      <c r="G989" s="42">
        <f t="shared" si="45"/>
        <v>1.30284</v>
      </c>
      <c r="H989" s="42">
        <f t="shared" si="46"/>
        <v>8.2500000001302833</v>
      </c>
    </row>
    <row r="990" spans="5:8" x14ac:dyDescent="0.3">
      <c r="E990" s="34">
        <v>988</v>
      </c>
      <c r="F990" s="42">
        <f t="shared" si="47"/>
        <v>1.5808</v>
      </c>
      <c r="G990" s="42">
        <f t="shared" si="45"/>
        <v>1.3041599999999998</v>
      </c>
      <c r="H990" s="42">
        <f t="shared" si="46"/>
        <v>8.2500000001304166</v>
      </c>
    </row>
    <row r="991" spans="5:8" x14ac:dyDescent="0.3">
      <c r="E991" s="34">
        <v>989</v>
      </c>
      <c r="F991" s="42">
        <f t="shared" si="47"/>
        <v>1.5824</v>
      </c>
      <c r="G991" s="42">
        <f t="shared" si="45"/>
        <v>1.30548</v>
      </c>
      <c r="H991" s="42">
        <f t="shared" si="46"/>
        <v>8.250000000130548</v>
      </c>
    </row>
    <row r="992" spans="5:8" x14ac:dyDescent="0.3">
      <c r="E992" s="34">
        <v>990</v>
      </c>
      <c r="F992" s="42">
        <f t="shared" si="47"/>
        <v>1.5840000000000001</v>
      </c>
      <c r="G992" s="42">
        <f t="shared" si="45"/>
        <v>1.3068000000000002</v>
      </c>
      <c r="H992" s="42">
        <f t="shared" si="46"/>
        <v>8.2500000001306795</v>
      </c>
    </row>
    <row r="993" spans="5:8" x14ac:dyDescent="0.3">
      <c r="E993" s="34">
        <v>991</v>
      </c>
      <c r="F993" s="42">
        <f t="shared" si="47"/>
        <v>1.5856000000000001</v>
      </c>
      <c r="G993" s="42">
        <f t="shared" si="45"/>
        <v>1.3081200000000002</v>
      </c>
      <c r="H993" s="42">
        <f t="shared" si="46"/>
        <v>8.2500000001308127</v>
      </c>
    </row>
    <row r="994" spans="5:8" x14ac:dyDescent="0.3">
      <c r="E994" s="34">
        <v>992</v>
      </c>
      <c r="F994" s="42">
        <f t="shared" si="47"/>
        <v>1.5872000000000002</v>
      </c>
      <c r="G994" s="42">
        <f t="shared" si="45"/>
        <v>1.3094400000000002</v>
      </c>
      <c r="H994" s="42">
        <f t="shared" si="46"/>
        <v>8.2500000001309441</v>
      </c>
    </row>
    <row r="995" spans="5:8" x14ac:dyDescent="0.3">
      <c r="E995" s="34">
        <v>993</v>
      </c>
      <c r="F995" s="42">
        <f t="shared" si="47"/>
        <v>1.5888</v>
      </c>
      <c r="G995" s="42">
        <f t="shared" si="45"/>
        <v>1.3107599999999999</v>
      </c>
      <c r="H995" s="42">
        <f t="shared" si="46"/>
        <v>8.2500000001310756</v>
      </c>
    </row>
    <row r="996" spans="5:8" x14ac:dyDescent="0.3">
      <c r="E996" s="34">
        <v>994</v>
      </c>
      <c r="F996" s="42">
        <f t="shared" si="47"/>
        <v>1.5904</v>
      </c>
      <c r="G996" s="42">
        <f t="shared" si="45"/>
        <v>1.3120800000000001</v>
      </c>
      <c r="H996" s="42">
        <f t="shared" si="46"/>
        <v>8.2500000001312088</v>
      </c>
    </row>
    <row r="997" spans="5:8" x14ac:dyDescent="0.3">
      <c r="E997" s="34">
        <v>995</v>
      </c>
      <c r="F997" s="42">
        <f t="shared" si="47"/>
        <v>1.5920000000000001</v>
      </c>
      <c r="G997" s="42">
        <f t="shared" si="45"/>
        <v>1.3133999999999999</v>
      </c>
      <c r="H997" s="42">
        <f t="shared" si="46"/>
        <v>8.2500000001313403</v>
      </c>
    </row>
    <row r="998" spans="5:8" x14ac:dyDescent="0.3">
      <c r="E998" s="34">
        <v>996</v>
      </c>
      <c r="F998" s="42">
        <f t="shared" si="47"/>
        <v>1.5936000000000001</v>
      </c>
      <c r="G998" s="42">
        <f t="shared" si="45"/>
        <v>1.3147200000000001</v>
      </c>
      <c r="H998" s="42">
        <f t="shared" si="46"/>
        <v>8.2500000001314717</v>
      </c>
    </row>
    <row r="999" spans="5:8" x14ac:dyDescent="0.3">
      <c r="E999" s="34">
        <v>997</v>
      </c>
      <c r="F999" s="42">
        <f t="shared" si="47"/>
        <v>1.5952000000000002</v>
      </c>
      <c r="G999" s="42">
        <f t="shared" si="45"/>
        <v>1.3160400000000001</v>
      </c>
      <c r="H999" s="42">
        <f t="shared" si="46"/>
        <v>8.2500000001316032</v>
      </c>
    </row>
    <row r="1000" spans="5:8" x14ac:dyDescent="0.3">
      <c r="E1000" s="34">
        <v>998</v>
      </c>
      <c r="F1000" s="42">
        <f t="shared" si="47"/>
        <v>1.5968</v>
      </c>
      <c r="G1000" s="42">
        <f t="shared" si="45"/>
        <v>1.3173600000000001</v>
      </c>
      <c r="H1000" s="42">
        <f t="shared" si="46"/>
        <v>8.2500000001317364</v>
      </c>
    </row>
    <row r="1001" spans="5:8" x14ac:dyDescent="0.3">
      <c r="E1001" s="34">
        <v>999</v>
      </c>
      <c r="F1001" s="42">
        <f t="shared" si="47"/>
        <v>1.5984</v>
      </c>
      <c r="G1001" s="42">
        <f t="shared" si="45"/>
        <v>1.3186800000000001</v>
      </c>
      <c r="H1001" s="42">
        <f t="shared" si="46"/>
        <v>8.2500000001318678</v>
      </c>
    </row>
    <row r="1002" spans="5:8" x14ac:dyDescent="0.3">
      <c r="E1002" s="34">
        <v>1000</v>
      </c>
      <c r="F1002" s="42">
        <f t="shared" si="47"/>
        <v>1.6</v>
      </c>
      <c r="G1002" s="42">
        <f t="shared" si="45"/>
        <v>1.32</v>
      </c>
      <c r="H1002" s="42">
        <f t="shared" si="46"/>
        <v>8.2500000001319993</v>
      </c>
    </row>
    <row r="1003" spans="5:8" x14ac:dyDescent="0.3">
      <c r="E1003" s="34">
        <v>1001</v>
      </c>
      <c r="F1003" s="42">
        <f t="shared" si="47"/>
        <v>1.6016000000000001</v>
      </c>
      <c r="G1003" s="42">
        <f t="shared" si="45"/>
        <v>1.3213200000000001</v>
      </c>
      <c r="H1003" s="42">
        <f t="shared" si="46"/>
        <v>8.2500000001321325</v>
      </c>
    </row>
    <row r="1004" spans="5:8" x14ac:dyDescent="0.3">
      <c r="E1004" s="34">
        <v>1002</v>
      </c>
      <c r="F1004" s="42">
        <f t="shared" si="47"/>
        <v>1.6032000000000002</v>
      </c>
      <c r="G1004" s="42">
        <f t="shared" si="45"/>
        <v>1.3226400000000003</v>
      </c>
      <c r="H1004" s="42">
        <f t="shared" si="46"/>
        <v>8.250000000132264</v>
      </c>
    </row>
    <row r="1005" spans="5:8" x14ac:dyDescent="0.3">
      <c r="E1005" s="34">
        <v>1003</v>
      </c>
      <c r="F1005" s="42">
        <f t="shared" si="47"/>
        <v>1.6048</v>
      </c>
      <c r="G1005" s="42">
        <f t="shared" si="45"/>
        <v>1.3239599999999998</v>
      </c>
      <c r="H1005" s="42">
        <f t="shared" si="46"/>
        <v>8.2500000001323954</v>
      </c>
    </row>
    <row r="1006" spans="5:8" x14ac:dyDescent="0.3">
      <c r="E1006" s="34">
        <v>1004</v>
      </c>
      <c r="F1006" s="42">
        <f t="shared" si="47"/>
        <v>1.6064000000000001</v>
      </c>
      <c r="G1006" s="42">
        <f t="shared" si="45"/>
        <v>1.32528</v>
      </c>
      <c r="H1006" s="42">
        <f t="shared" si="46"/>
        <v>8.2500000001325287</v>
      </c>
    </row>
    <row r="1007" spans="5:8" x14ac:dyDescent="0.3">
      <c r="E1007" s="34">
        <v>1005</v>
      </c>
      <c r="F1007" s="42">
        <f t="shared" si="47"/>
        <v>1.6080000000000001</v>
      </c>
      <c r="G1007" s="42">
        <f t="shared" si="45"/>
        <v>1.3266</v>
      </c>
      <c r="H1007" s="42">
        <f t="shared" si="46"/>
        <v>8.2500000001326601</v>
      </c>
    </row>
    <row r="1008" spans="5:8" x14ac:dyDescent="0.3">
      <c r="E1008" s="34">
        <v>1006</v>
      </c>
      <c r="F1008" s="42">
        <f t="shared" si="47"/>
        <v>1.6096000000000001</v>
      </c>
      <c r="G1008" s="42">
        <f t="shared" si="45"/>
        <v>1.3279200000000002</v>
      </c>
      <c r="H1008" s="42">
        <f t="shared" si="46"/>
        <v>8.2500000001327916</v>
      </c>
    </row>
    <row r="1009" spans="5:8" x14ac:dyDescent="0.3">
      <c r="E1009" s="34">
        <v>1007</v>
      </c>
      <c r="F1009" s="42">
        <f t="shared" si="47"/>
        <v>1.6112000000000002</v>
      </c>
      <c r="G1009" s="42">
        <f t="shared" si="45"/>
        <v>1.32924</v>
      </c>
      <c r="H1009" s="42">
        <f t="shared" si="46"/>
        <v>8.2500000001329248</v>
      </c>
    </row>
    <row r="1010" spans="5:8" x14ac:dyDescent="0.3">
      <c r="E1010" s="34">
        <v>1008</v>
      </c>
      <c r="F1010" s="42">
        <f t="shared" si="47"/>
        <v>1.6128</v>
      </c>
      <c r="G1010" s="42">
        <f t="shared" si="45"/>
        <v>1.33056</v>
      </c>
      <c r="H1010" s="42">
        <f t="shared" si="46"/>
        <v>8.2500000001330562</v>
      </c>
    </row>
    <row r="1011" spans="5:8" x14ac:dyDescent="0.3">
      <c r="E1011" s="34">
        <v>1009</v>
      </c>
      <c r="F1011" s="42">
        <f t="shared" si="47"/>
        <v>1.6144000000000001</v>
      </c>
      <c r="G1011" s="42">
        <f t="shared" si="45"/>
        <v>1.3318800000000002</v>
      </c>
      <c r="H1011" s="42">
        <f t="shared" si="46"/>
        <v>8.2500000001331877</v>
      </c>
    </row>
    <row r="1012" spans="5:8" x14ac:dyDescent="0.3">
      <c r="E1012" s="34">
        <v>1010</v>
      </c>
      <c r="F1012" s="42">
        <f t="shared" si="47"/>
        <v>1.6160000000000001</v>
      </c>
      <c r="G1012" s="42">
        <f t="shared" si="45"/>
        <v>1.3332000000000002</v>
      </c>
      <c r="H1012" s="42">
        <f t="shared" si="46"/>
        <v>8.2500000001333191</v>
      </c>
    </row>
    <row r="1013" spans="5:8" x14ac:dyDescent="0.3">
      <c r="E1013" s="34">
        <v>1011</v>
      </c>
      <c r="F1013" s="42">
        <f t="shared" si="47"/>
        <v>1.6176000000000001</v>
      </c>
      <c r="G1013" s="42">
        <f t="shared" si="45"/>
        <v>1.3345200000000002</v>
      </c>
      <c r="H1013" s="42">
        <f t="shared" si="46"/>
        <v>8.2500000001334524</v>
      </c>
    </row>
    <row r="1014" spans="5:8" x14ac:dyDescent="0.3">
      <c r="E1014" s="34">
        <v>1012</v>
      </c>
      <c r="F1014" s="42">
        <f t="shared" si="47"/>
        <v>1.6192</v>
      </c>
      <c r="G1014" s="42">
        <f t="shared" si="45"/>
        <v>1.3358399999999999</v>
      </c>
      <c r="H1014" s="42">
        <f t="shared" si="46"/>
        <v>8.2500000001335838</v>
      </c>
    </row>
    <row r="1015" spans="5:8" x14ac:dyDescent="0.3">
      <c r="E1015" s="34">
        <v>1013</v>
      </c>
      <c r="F1015" s="42">
        <f t="shared" si="47"/>
        <v>1.6208</v>
      </c>
      <c r="G1015" s="42">
        <f t="shared" si="45"/>
        <v>1.3371600000000001</v>
      </c>
      <c r="H1015" s="42">
        <f t="shared" si="46"/>
        <v>8.2500000001337153</v>
      </c>
    </row>
    <row r="1016" spans="5:8" x14ac:dyDescent="0.3">
      <c r="E1016" s="34">
        <v>1014</v>
      </c>
      <c r="F1016" s="42">
        <f t="shared" si="47"/>
        <v>1.6224000000000001</v>
      </c>
      <c r="G1016" s="42">
        <f t="shared" si="45"/>
        <v>1.3384800000000001</v>
      </c>
      <c r="H1016" s="42">
        <f t="shared" si="46"/>
        <v>8.2500000001338485</v>
      </c>
    </row>
    <row r="1017" spans="5:8" x14ac:dyDescent="0.3">
      <c r="E1017" s="34">
        <v>1015</v>
      </c>
      <c r="F1017" s="42">
        <f t="shared" si="47"/>
        <v>1.6240000000000001</v>
      </c>
      <c r="G1017" s="42">
        <f t="shared" si="45"/>
        <v>1.3398000000000001</v>
      </c>
      <c r="H1017" s="42">
        <f t="shared" si="46"/>
        <v>8.2500000001339799</v>
      </c>
    </row>
    <row r="1018" spans="5:8" x14ac:dyDescent="0.3">
      <c r="E1018" s="34">
        <v>1016</v>
      </c>
      <c r="F1018" s="42">
        <f t="shared" si="47"/>
        <v>1.6256000000000002</v>
      </c>
      <c r="G1018" s="42">
        <f t="shared" si="45"/>
        <v>1.3411200000000001</v>
      </c>
      <c r="H1018" s="42">
        <f t="shared" si="46"/>
        <v>8.2500000001341114</v>
      </c>
    </row>
    <row r="1019" spans="5:8" x14ac:dyDescent="0.3">
      <c r="E1019" s="34">
        <v>1017</v>
      </c>
      <c r="F1019" s="42">
        <f t="shared" si="47"/>
        <v>1.6272</v>
      </c>
      <c r="G1019" s="42">
        <f t="shared" si="45"/>
        <v>1.3424400000000001</v>
      </c>
      <c r="H1019" s="42">
        <f t="shared" si="46"/>
        <v>8.2500000001342446</v>
      </c>
    </row>
    <row r="1020" spans="5:8" x14ac:dyDescent="0.3">
      <c r="E1020" s="34">
        <v>1018</v>
      </c>
      <c r="F1020" s="42">
        <f t="shared" si="47"/>
        <v>1.6288</v>
      </c>
      <c r="G1020" s="42">
        <f t="shared" si="45"/>
        <v>1.3437599999999998</v>
      </c>
      <c r="H1020" s="42">
        <f t="shared" si="46"/>
        <v>8.2500000001343761</v>
      </c>
    </row>
    <row r="1021" spans="5:8" x14ac:dyDescent="0.3">
      <c r="E1021" s="34">
        <v>1019</v>
      </c>
      <c r="F1021" s="42">
        <f t="shared" si="47"/>
        <v>1.6304000000000001</v>
      </c>
      <c r="G1021" s="42">
        <f t="shared" si="45"/>
        <v>1.3450800000000001</v>
      </c>
      <c r="H1021" s="42">
        <f t="shared" si="46"/>
        <v>8.2500000001345075</v>
      </c>
    </row>
    <row r="1022" spans="5:8" x14ac:dyDescent="0.3">
      <c r="E1022" s="34">
        <v>1020</v>
      </c>
      <c r="F1022" s="42">
        <f t="shared" si="47"/>
        <v>1.6320000000000001</v>
      </c>
      <c r="G1022" s="42">
        <f t="shared" si="45"/>
        <v>1.3464</v>
      </c>
      <c r="H1022" s="42">
        <f t="shared" si="46"/>
        <v>8.2500000001346407</v>
      </c>
    </row>
    <row r="1023" spans="5:8" x14ac:dyDescent="0.3">
      <c r="E1023" s="34">
        <v>1021</v>
      </c>
      <c r="F1023" s="42">
        <f t="shared" si="47"/>
        <v>1.6336000000000002</v>
      </c>
      <c r="G1023" s="42">
        <f t="shared" si="45"/>
        <v>1.34772</v>
      </c>
      <c r="H1023" s="42">
        <f t="shared" si="46"/>
        <v>8.2500000001347722</v>
      </c>
    </row>
    <row r="1024" spans="5:8" x14ac:dyDescent="0.3">
      <c r="E1024" s="34">
        <v>1022</v>
      </c>
      <c r="F1024" s="42">
        <f t="shared" si="47"/>
        <v>1.6352</v>
      </c>
      <c r="G1024" s="42">
        <f t="shared" si="45"/>
        <v>1.34904</v>
      </c>
      <c r="H1024" s="42">
        <f t="shared" si="46"/>
        <v>8.2500000001349036</v>
      </c>
    </row>
    <row r="1025" spans="5:8" x14ac:dyDescent="0.3">
      <c r="E1025" s="34">
        <v>1023</v>
      </c>
      <c r="F1025" s="42">
        <f t="shared" si="47"/>
        <v>1.6368</v>
      </c>
      <c r="G1025" s="42">
        <f t="shared" si="45"/>
        <v>1.35036</v>
      </c>
      <c r="H1025" s="42">
        <f t="shared" si="46"/>
        <v>8.2500000001350369</v>
      </c>
    </row>
    <row r="1026" spans="5:8" x14ac:dyDescent="0.3">
      <c r="E1026" s="34">
        <v>1024</v>
      </c>
      <c r="F1026" s="42">
        <f t="shared" si="47"/>
        <v>1.6384000000000001</v>
      </c>
      <c r="G1026" s="42">
        <f t="shared" ref="G1026:G1089" si="48">$C$12*F1026*10^-3/($C$3*10^-6)</f>
        <v>1.35168</v>
      </c>
      <c r="H1026" s="42">
        <f t="shared" si="46"/>
        <v>8.2500000001351683</v>
      </c>
    </row>
    <row r="1027" spans="5:8" x14ac:dyDescent="0.3">
      <c r="E1027" s="34">
        <v>1025</v>
      </c>
      <c r="F1027" s="42">
        <f t="shared" si="47"/>
        <v>1.6400000000000001</v>
      </c>
      <c r="G1027" s="42">
        <f t="shared" si="48"/>
        <v>1.3530000000000002</v>
      </c>
      <c r="H1027" s="42">
        <f t="shared" ref="H1027:H1090" si="49">($C$12+IF(G1027&gt;=$C$7,$C$6,0)+(IF(G1027&gt;=$C$5,G1027,0)/$C$4)+IF(G1027&gt;$C$9,($C$8/G1027),0))</f>
        <v>8.2500000001352998</v>
      </c>
    </row>
    <row r="1028" spans="5:8" x14ac:dyDescent="0.3">
      <c r="E1028" s="34">
        <v>1026</v>
      </c>
      <c r="F1028" s="42">
        <f t="shared" ref="F1028:F1091" si="50">($C$10/10000)*(E1028)</f>
        <v>1.6416000000000002</v>
      </c>
      <c r="G1028" s="42">
        <f t="shared" si="48"/>
        <v>1.35432</v>
      </c>
      <c r="H1028" s="42">
        <f t="shared" si="49"/>
        <v>8.2500000001354312</v>
      </c>
    </row>
    <row r="1029" spans="5:8" x14ac:dyDescent="0.3">
      <c r="E1029" s="34">
        <v>1027</v>
      </c>
      <c r="F1029" s="42">
        <f t="shared" si="50"/>
        <v>1.6432</v>
      </c>
      <c r="G1029" s="42">
        <f t="shared" si="48"/>
        <v>1.35564</v>
      </c>
      <c r="H1029" s="42">
        <f t="shared" si="49"/>
        <v>8.2500000001355644</v>
      </c>
    </row>
    <row r="1030" spans="5:8" x14ac:dyDescent="0.3">
      <c r="E1030" s="34">
        <v>1028</v>
      </c>
      <c r="F1030" s="42">
        <f t="shared" si="50"/>
        <v>1.6448</v>
      </c>
      <c r="G1030" s="42">
        <f t="shared" si="48"/>
        <v>1.3569600000000002</v>
      </c>
      <c r="H1030" s="42">
        <f t="shared" si="49"/>
        <v>8.2500000001356959</v>
      </c>
    </row>
    <row r="1031" spans="5:8" x14ac:dyDescent="0.3">
      <c r="E1031" s="34">
        <v>1029</v>
      </c>
      <c r="F1031" s="42">
        <f t="shared" si="50"/>
        <v>1.6464000000000001</v>
      </c>
      <c r="G1031" s="42">
        <f t="shared" si="48"/>
        <v>1.3582800000000002</v>
      </c>
      <c r="H1031" s="42">
        <f t="shared" si="49"/>
        <v>8.2500000001358273</v>
      </c>
    </row>
    <row r="1032" spans="5:8" x14ac:dyDescent="0.3">
      <c r="E1032" s="34">
        <v>1030</v>
      </c>
      <c r="F1032" s="42">
        <f t="shared" si="50"/>
        <v>1.6480000000000001</v>
      </c>
      <c r="G1032" s="42">
        <f t="shared" si="48"/>
        <v>1.3596000000000001</v>
      </c>
      <c r="H1032" s="42">
        <f t="shared" si="49"/>
        <v>8.2500000001359606</v>
      </c>
    </row>
    <row r="1033" spans="5:8" x14ac:dyDescent="0.3">
      <c r="E1033" s="34">
        <v>1031</v>
      </c>
      <c r="F1033" s="42">
        <f t="shared" si="50"/>
        <v>1.6496000000000002</v>
      </c>
      <c r="G1033" s="42">
        <f t="shared" si="48"/>
        <v>1.3609200000000001</v>
      </c>
      <c r="H1033" s="42">
        <f t="shared" si="49"/>
        <v>8.250000000136092</v>
      </c>
    </row>
    <row r="1034" spans="5:8" x14ac:dyDescent="0.3">
      <c r="E1034" s="34">
        <v>1032</v>
      </c>
      <c r="F1034" s="42">
        <f t="shared" si="50"/>
        <v>1.6512</v>
      </c>
      <c r="G1034" s="42">
        <f t="shared" si="48"/>
        <v>1.3622400000000001</v>
      </c>
      <c r="H1034" s="42">
        <f t="shared" si="49"/>
        <v>8.2500000001362235</v>
      </c>
    </row>
    <row r="1035" spans="5:8" x14ac:dyDescent="0.3">
      <c r="E1035" s="34">
        <v>1033</v>
      </c>
      <c r="F1035" s="42">
        <f t="shared" si="50"/>
        <v>1.6528</v>
      </c>
      <c r="G1035" s="42">
        <f t="shared" si="48"/>
        <v>1.3635600000000001</v>
      </c>
      <c r="H1035" s="42">
        <f t="shared" si="49"/>
        <v>8.2500000001363567</v>
      </c>
    </row>
    <row r="1036" spans="5:8" x14ac:dyDescent="0.3">
      <c r="E1036" s="34">
        <v>1034</v>
      </c>
      <c r="F1036" s="42">
        <f t="shared" si="50"/>
        <v>1.6544000000000001</v>
      </c>
      <c r="G1036" s="42">
        <f t="shared" si="48"/>
        <v>1.3648800000000001</v>
      </c>
      <c r="H1036" s="42">
        <f t="shared" si="49"/>
        <v>8.2500000001364882</v>
      </c>
    </row>
    <row r="1037" spans="5:8" x14ac:dyDescent="0.3">
      <c r="E1037" s="34">
        <v>1035</v>
      </c>
      <c r="F1037" s="42">
        <f t="shared" si="50"/>
        <v>1.6560000000000001</v>
      </c>
      <c r="G1037" s="42">
        <f t="shared" si="48"/>
        <v>1.3662000000000001</v>
      </c>
      <c r="H1037" s="42">
        <f t="shared" si="49"/>
        <v>8.2500000001366196</v>
      </c>
    </row>
    <row r="1038" spans="5:8" x14ac:dyDescent="0.3">
      <c r="E1038" s="34">
        <v>1036</v>
      </c>
      <c r="F1038" s="42">
        <f t="shared" si="50"/>
        <v>1.6576000000000002</v>
      </c>
      <c r="G1038" s="42">
        <f t="shared" si="48"/>
        <v>1.3675200000000001</v>
      </c>
      <c r="H1038" s="42">
        <f t="shared" si="49"/>
        <v>8.2500000001367528</v>
      </c>
    </row>
    <row r="1039" spans="5:8" x14ac:dyDescent="0.3">
      <c r="E1039" s="34">
        <v>1037</v>
      </c>
      <c r="F1039" s="42">
        <f t="shared" si="50"/>
        <v>1.6592</v>
      </c>
      <c r="G1039" s="42">
        <f t="shared" si="48"/>
        <v>1.3688400000000001</v>
      </c>
      <c r="H1039" s="42">
        <f t="shared" si="49"/>
        <v>8.2500000001368843</v>
      </c>
    </row>
    <row r="1040" spans="5:8" x14ac:dyDescent="0.3">
      <c r="E1040" s="34">
        <v>1038</v>
      </c>
      <c r="F1040" s="42">
        <f t="shared" si="50"/>
        <v>1.6608000000000001</v>
      </c>
      <c r="G1040" s="42">
        <f t="shared" si="48"/>
        <v>1.37016</v>
      </c>
      <c r="H1040" s="42">
        <f t="shared" si="49"/>
        <v>8.2500000001370157</v>
      </c>
    </row>
    <row r="1041" spans="5:8" x14ac:dyDescent="0.3">
      <c r="E1041" s="34">
        <v>1039</v>
      </c>
      <c r="F1041" s="42">
        <f t="shared" si="50"/>
        <v>1.6624000000000001</v>
      </c>
      <c r="G1041" s="42">
        <f t="shared" si="48"/>
        <v>1.37148</v>
      </c>
      <c r="H1041" s="42">
        <f t="shared" si="49"/>
        <v>8.2500000001371472</v>
      </c>
    </row>
    <row r="1042" spans="5:8" x14ac:dyDescent="0.3">
      <c r="E1042" s="34">
        <v>1040</v>
      </c>
      <c r="F1042" s="42">
        <f t="shared" si="50"/>
        <v>1.6640000000000001</v>
      </c>
      <c r="G1042" s="42">
        <f t="shared" si="48"/>
        <v>1.3728000000000002</v>
      </c>
      <c r="H1042" s="42">
        <f t="shared" si="49"/>
        <v>8.2500000001372804</v>
      </c>
    </row>
    <row r="1043" spans="5:8" x14ac:dyDescent="0.3">
      <c r="E1043" s="34">
        <v>1041</v>
      </c>
      <c r="F1043" s="42">
        <f t="shared" si="50"/>
        <v>1.6656</v>
      </c>
      <c r="G1043" s="42">
        <f t="shared" si="48"/>
        <v>1.37412</v>
      </c>
      <c r="H1043" s="42">
        <f t="shared" si="49"/>
        <v>8.2500000001374119</v>
      </c>
    </row>
    <row r="1044" spans="5:8" x14ac:dyDescent="0.3">
      <c r="E1044" s="34">
        <v>1042</v>
      </c>
      <c r="F1044" s="42">
        <f t="shared" si="50"/>
        <v>1.6672</v>
      </c>
      <c r="G1044" s="42">
        <f t="shared" si="48"/>
        <v>1.37544</v>
      </c>
      <c r="H1044" s="42">
        <f t="shared" si="49"/>
        <v>8.2500000001375433</v>
      </c>
    </row>
    <row r="1045" spans="5:8" x14ac:dyDescent="0.3">
      <c r="E1045" s="34">
        <v>1043</v>
      </c>
      <c r="F1045" s="42">
        <f t="shared" si="50"/>
        <v>1.6688000000000001</v>
      </c>
      <c r="G1045" s="42">
        <f t="shared" si="48"/>
        <v>1.37676</v>
      </c>
      <c r="H1045" s="42">
        <f t="shared" si="49"/>
        <v>8.2500000001376765</v>
      </c>
    </row>
    <row r="1046" spans="5:8" x14ac:dyDescent="0.3">
      <c r="E1046" s="34">
        <v>1044</v>
      </c>
      <c r="F1046" s="42">
        <f t="shared" si="50"/>
        <v>1.6704000000000001</v>
      </c>
      <c r="G1046" s="42">
        <f t="shared" si="48"/>
        <v>1.37808</v>
      </c>
      <c r="H1046" s="42">
        <f t="shared" si="49"/>
        <v>8.250000000137808</v>
      </c>
    </row>
    <row r="1047" spans="5:8" x14ac:dyDescent="0.3">
      <c r="E1047" s="34">
        <v>1045</v>
      </c>
      <c r="F1047" s="42">
        <f t="shared" si="50"/>
        <v>1.6720000000000002</v>
      </c>
      <c r="G1047" s="42">
        <f t="shared" si="48"/>
        <v>1.3794</v>
      </c>
      <c r="H1047" s="42">
        <f t="shared" si="49"/>
        <v>8.2500000001379394</v>
      </c>
    </row>
    <row r="1048" spans="5:8" x14ac:dyDescent="0.3">
      <c r="E1048" s="34">
        <v>1046</v>
      </c>
      <c r="F1048" s="42">
        <f t="shared" si="50"/>
        <v>1.6736</v>
      </c>
      <c r="G1048" s="42">
        <f t="shared" si="48"/>
        <v>1.3807199999999999</v>
      </c>
      <c r="H1048" s="42">
        <f t="shared" si="49"/>
        <v>8.2500000001380727</v>
      </c>
    </row>
    <row r="1049" spans="5:8" x14ac:dyDescent="0.3">
      <c r="E1049" s="34">
        <v>1047</v>
      </c>
      <c r="F1049" s="42">
        <f t="shared" si="50"/>
        <v>1.6752</v>
      </c>
      <c r="G1049" s="42">
        <f t="shared" si="48"/>
        <v>1.3820399999999999</v>
      </c>
      <c r="H1049" s="42">
        <f t="shared" si="49"/>
        <v>8.2500000001382041</v>
      </c>
    </row>
    <row r="1050" spans="5:8" x14ac:dyDescent="0.3">
      <c r="E1050" s="34">
        <v>1048</v>
      </c>
      <c r="F1050" s="42">
        <f t="shared" si="50"/>
        <v>1.6768000000000001</v>
      </c>
      <c r="G1050" s="42">
        <f t="shared" si="48"/>
        <v>1.3833600000000001</v>
      </c>
      <c r="H1050" s="42">
        <f t="shared" si="49"/>
        <v>8.2500000001383356</v>
      </c>
    </row>
    <row r="1051" spans="5:8" x14ac:dyDescent="0.3">
      <c r="E1051" s="34">
        <v>1049</v>
      </c>
      <c r="F1051" s="42">
        <f t="shared" si="50"/>
        <v>1.6784000000000001</v>
      </c>
      <c r="G1051" s="42">
        <f t="shared" si="48"/>
        <v>1.3846800000000004</v>
      </c>
      <c r="H1051" s="42">
        <f t="shared" si="49"/>
        <v>8.2500000001384688</v>
      </c>
    </row>
    <row r="1052" spans="5:8" x14ac:dyDescent="0.3">
      <c r="E1052" s="34">
        <v>1050</v>
      </c>
      <c r="F1052" s="42">
        <f t="shared" si="50"/>
        <v>1.6800000000000002</v>
      </c>
      <c r="G1052" s="42">
        <f t="shared" si="48"/>
        <v>1.3860000000000001</v>
      </c>
      <c r="H1052" s="42">
        <f t="shared" si="49"/>
        <v>8.2500000001386002</v>
      </c>
    </row>
    <row r="1053" spans="5:8" x14ac:dyDescent="0.3">
      <c r="E1053" s="34">
        <v>1051</v>
      </c>
      <c r="F1053" s="42">
        <f t="shared" si="50"/>
        <v>1.6816</v>
      </c>
      <c r="G1053" s="42">
        <f t="shared" si="48"/>
        <v>1.3873200000000001</v>
      </c>
      <c r="H1053" s="42">
        <f t="shared" si="49"/>
        <v>8.2500000001387317</v>
      </c>
    </row>
    <row r="1054" spans="5:8" x14ac:dyDescent="0.3">
      <c r="E1054" s="34">
        <v>1052</v>
      </c>
      <c r="F1054" s="42">
        <f t="shared" si="50"/>
        <v>1.6832</v>
      </c>
      <c r="G1054" s="42">
        <f t="shared" si="48"/>
        <v>1.3886399999999999</v>
      </c>
      <c r="H1054" s="42">
        <f t="shared" si="49"/>
        <v>8.2500000001388631</v>
      </c>
    </row>
    <row r="1055" spans="5:8" x14ac:dyDescent="0.3">
      <c r="E1055" s="34">
        <v>1053</v>
      </c>
      <c r="F1055" s="42">
        <f t="shared" si="50"/>
        <v>1.6848000000000001</v>
      </c>
      <c r="G1055" s="42">
        <f t="shared" si="48"/>
        <v>1.3899600000000001</v>
      </c>
      <c r="H1055" s="42">
        <f t="shared" si="49"/>
        <v>8.2500000001389964</v>
      </c>
    </row>
    <row r="1056" spans="5:8" x14ac:dyDescent="0.3">
      <c r="E1056" s="34">
        <v>1054</v>
      </c>
      <c r="F1056" s="42">
        <f t="shared" si="50"/>
        <v>1.6864000000000001</v>
      </c>
      <c r="G1056" s="42">
        <f t="shared" si="48"/>
        <v>1.3912800000000001</v>
      </c>
      <c r="H1056" s="42">
        <f t="shared" si="49"/>
        <v>8.2500000001391278</v>
      </c>
    </row>
    <row r="1057" spans="5:8" x14ac:dyDescent="0.3">
      <c r="E1057" s="34">
        <v>1055</v>
      </c>
      <c r="F1057" s="42">
        <f t="shared" si="50"/>
        <v>1.6880000000000002</v>
      </c>
      <c r="G1057" s="42">
        <f t="shared" si="48"/>
        <v>1.3926000000000003</v>
      </c>
      <c r="H1057" s="42">
        <f t="shared" si="49"/>
        <v>8.2500000001392593</v>
      </c>
    </row>
    <row r="1058" spans="5:8" x14ac:dyDescent="0.3">
      <c r="E1058" s="34">
        <v>1056</v>
      </c>
      <c r="F1058" s="42">
        <f t="shared" si="50"/>
        <v>1.6896</v>
      </c>
      <c r="G1058" s="42">
        <f t="shared" si="48"/>
        <v>1.39392</v>
      </c>
      <c r="H1058" s="42">
        <f t="shared" si="49"/>
        <v>8.2500000001393925</v>
      </c>
    </row>
    <row r="1059" spans="5:8" x14ac:dyDescent="0.3">
      <c r="E1059" s="34">
        <v>1057</v>
      </c>
      <c r="F1059" s="42">
        <f t="shared" si="50"/>
        <v>1.6912</v>
      </c>
      <c r="G1059" s="42">
        <f t="shared" si="48"/>
        <v>1.3952400000000003</v>
      </c>
      <c r="H1059" s="42">
        <f t="shared" si="49"/>
        <v>8.2500000001395239</v>
      </c>
    </row>
    <row r="1060" spans="5:8" x14ac:dyDescent="0.3">
      <c r="E1060" s="34">
        <v>1058</v>
      </c>
      <c r="F1060" s="42">
        <f t="shared" si="50"/>
        <v>1.6928000000000001</v>
      </c>
      <c r="G1060" s="42">
        <f t="shared" si="48"/>
        <v>1.39656</v>
      </c>
      <c r="H1060" s="42">
        <f t="shared" si="49"/>
        <v>8.2500000001396554</v>
      </c>
    </row>
    <row r="1061" spans="5:8" x14ac:dyDescent="0.3">
      <c r="E1061" s="34">
        <v>1059</v>
      </c>
      <c r="F1061" s="42">
        <f t="shared" si="50"/>
        <v>1.6944000000000001</v>
      </c>
      <c r="G1061" s="42">
        <f t="shared" si="48"/>
        <v>1.39788</v>
      </c>
      <c r="H1061" s="42">
        <f t="shared" si="49"/>
        <v>8.2500000001397886</v>
      </c>
    </row>
    <row r="1062" spans="5:8" x14ac:dyDescent="0.3">
      <c r="E1062" s="34">
        <v>1060</v>
      </c>
      <c r="F1062" s="42">
        <f t="shared" si="50"/>
        <v>1.6960000000000002</v>
      </c>
      <c r="G1062" s="42">
        <f t="shared" si="48"/>
        <v>1.3992</v>
      </c>
      <c r="H1062" s="42">
        <f t="shared" si="49"/>
        <v>8.2500000001399201</v>
      </c>
    </row>
    <row r="1063" spans="5:8" x14ac:dyDescent="0.3">
      <c r="E1063" s="34">
        <v>1061</v>
      </c>
      <c r="F1063" s="42">
        <f t="shared" si="50"/>
        <v>1.6976</v>
      </c>
      <c r="G1063" s="42">
        <f t="shared" si="48"/>
        <v>1.40052</v>
      </c>
      <c r="H1063" s="42">
        <f t="shared" si="49"/>
        <v>8.2500000001400515</v>
      </c>
    </row>
    <row r="1064" spans="5:8" x14ac:dyDescent="0.3">
      <c r="E1064" s="34">
        <v>1062</v>
      </c>
      <c r="F1064" s="42">
        <f t="shared" si="50"/>
        <v>1.6992</v>
      </c>
      <c r="G1064" s="42">
        <f t="shared" si="48"/>
        <v>1.40184</v>
      </c>
      <c r="H1064" s="42">
        <f t="shared" si="49"/>
        <v>8.2500000001401848</v>
      </c>
    </row>
    <row r="1065" spans="5:8" x14ac:dyDescent="0.3">
      <c r="E1065" s="34">
        <v>1063</v>
      </c>
      <c r="F1065" s="42">
        <f t="shared" si="50"/>
        <v>1.7008000000000001</v>
      </c>
      <c r="G1065" s="42">
        <f t="shared" si="48"/>
        <v>1.4031600000000002</v>
      </c>
      <c r="H1065" s="42">
        <f t="shared" si="49"/>
        <v>8.2500000001403162</v>
      </c>
    </row>
    <row r="1066" spans="5:8" x14ac:dyDescent="0.3">
      <c r="E1066" s="34">
        <v>1064</v>
      </c>
      <c r="F1066" s="42">
        <f t="shared" si="50"/>
        <v>1.7024000000000001</v>
      </c>
      <c r="G1066" s="42">
        <f t="shared" si="48"/>
        <v>1.4044800000000002</v>
      </c>
      <c r="H1066" s="42">
        <f t="shared" si="49"/>
        <v>8.2500000001404477</v>
      </c>
    </row>
    <row r="1067" spans="5:8" x14ac:dyDescent="0.3">
      <c r="E1067" s="34">
        <v>1065</v>
      </c>
      <c r="F1067" s="42">
        <f t="shared" si="50"/>
        <v>1.7040000000000002</v>
      </c>
      <c r="G1067" s="42">
        <f t="shared" si="48"/>
        <v>1.4058000000000002</v>
      </c>
      <c r="H1067" s="42">
        <f t="shared" si="49"/>
        <v>8.2500000001405809</v>
      </c>
    </row>
    <row r="1068" spans="5:8" x14ac:dyDescent="0.3">
      <c r="E1068" s="34">
        <v>1066</v>
      </c>
      <c r="F1068" s="42">
        <f t="shared" si="50"/>
        <v>1.7056</v>
      </c>
      <c r="G1068" s="42">
        <f t="shared" si="48"/>
        <v>1.4071199999999999</v>
      </c>
      <c r="H1068" s="42">
        <f t="shared" si="49"/>
        <v>8.2500000001407123</v>
      </c>
    </row>
    <row r="1069" spans="5:8" x14ac:dyDescent="0.3">
      <c r="E1069" s="34">
        <v>1067</v>
      </c>
      <c r="F1069" s="42">
        <f t="shared" si="50"/>
        <v>1.7072000000000001</v>
      </c>
      <c r="G1069" s="42">
        <f t="shared" si="48"/>
        <v>1.4084399999999999</v>
      </c>
      <c r="H1069" s="42">
        <f t="shared" si="49"/>
        <v>8.2500000001408438</v>
      </c>
    </row>
    <row r="1070" spans="5:8" x14ac:dyDescent="0.3">
      <c r="E1070" s="34">
        <v>1068</v>
      </c>
      <c r="F1070" s="42">
        <f t="shared" si="50"/>
        <v>1.7088000000000001</v>
      </c>
      <c r="G1070" s="42">
        <f t="shared" si="48"/>
        <v>1.4097599999999999</v>
      </c>
      <c r="H1070" s="42">
        <f t="shared" si="49"/>
        <v>8.2500000001409752</v>
      </c>
    </row>
    <row r="1071" spans="5:8" x14ac:dyDescent="0.3">
      <c r="E1071" s="34">
        <v>1069</v>
      </c>
      <c r="F1071" s="42">
        <f t="shared" si="50"/>
        <v>1.7104000000000001</v>
      </c>
      <c r="G1071" s="42">
        <f t="shared" si="48"/>
        <v>1.4110800000000001</v>
      </c>
      <c r="H1071" s="42">
        <f t="shared" si="49"/>
        <v>8.2500000001411085</v>
      </c>
    </row>
    <row r="1072" spans="5:8" x14ac:dyDescent="0.3">
      <c r="E1072" s="34">
        <v>1070</v>
      </c>
      <c r="F1072" s="42">
        <f t="shared" si="50"/>
        <v>1.7120000000000002</v>
      </c>
      <c r="G1072" s="42">
        <f t="shared" si="48"/>
        <v>1.4124000000000003</v>
      </c>
      <c r="H1072" s="42">
        <f t="shared" si="49"/>
        <v>8.2500000001412399</v>
      </c>
    </row>
    <row r="1073" spans="5:8" x14ac:dyDescent="0.3">
      <c r="E1073" s="34">
        <v>1071</v>
      </c>
      <c r="F1073" s="42">
        <f t="shared" si="50"/>
        <v>1.7136</v>
      </c>
      <c r="G1073" s="42">
        <f t="shared" si="48"/>
        <v>1.4137200000000001</v>
      </c>
      <c r="H1073" s="42">
        <f t="shared" si="49"/>
        <v>8.2500000001413714</v>
      </c>
    </row>
    <row r="1074" spans="5:8" x14ac:dyDescent="0.3">
      <c r="E1074" s="34">
        <v>1072</v>
      </c>
      <c r="F1074" s="42">
        <f t="shared" si="50"/>
        <v>1.7152000000000001</v>
      </c>
      <c r="G1074" s="42">
        <f t="shared" si="48"/>
        <v>1.4150400000000003</v>
      </c>
      <c r="H1074" s="42">
        <f t="shared" si="49"/>
        <v>8.2500000001415046</v>
      </c>
    </row>
    <row r="1075" spans="5:8" x14ac:dyDescent="0.3">
      <c r="E1075" s="34">
        <v>1073</v>
      </c>
      <c r="F1075" s="42">
        <f t="shared" si="50"/>
        <v>1.7168000000000001</v>
      </c>
      <c r="G1075" s="42">
        <f t="shared" si="48"/>
        <v>1.4163600000000001</v>
      </c>
      <c r="H1075" s="42">
        <f t="shared" si="49"/>
        <v>8.250000000141636</v>
      </c>
    </row>
    <row r="1076" spans="5:8" x14ac:dyDescent="0.3">
      <c r="E1076" s="34">
        <v>1074</v>
      </c>
      <c r="F1076" s="42">
        <f t="shared" si="50"/>
        <v>1.7184000000000001</v>
      </c>
      <c r="G1076" s="42">
        <f t="shared" si="48"/>
        <v>1.4176800000000001</v>
      </c>
      <c r="H1076" s="42">
        <f t="shared" si="49"/>
        <v>8.2500000001417675</v>
      </c>
    </row>
    <row r="1077" spans="5:8" x14ac:dyDescent="0.3">
      <c r="E1077" s="34">
        <v>1075</v>
      </c>
      <c r="F1077" s="42">
        <f t="shared" si="50"/>
        <v>1.72</v>
      </c>
      <c r="G1077" s="42">
        <f t="shared" si="48"/>
        <v>1.4189999999999998</v>
      </c>
      <c r="H1077" s="42">
        <f t="shared" si="49"/>
        <v>8.2500000001419007</v>
      </c>
    </row>
    <row r="1078" spans="5:8" x14ac:dyDescent="0.3">
      <c r="E1078" s="34">
        <v>1076</v>
      </c>
      <c r="F1078" s="42">
        <f t="shared" si="50"/>
        <v>1.7216</v>
      </c>
      <c r="G1078" s="42">
        <f t="shared" si="48"/>
        <v>1.42032</v>
      </c>
      <c r="H1078" s="42">
        <f t="shared" si="49"/>
        <v>8.2500000001420322</v>
      </c>
    </row>
    <row r="1079" spans="5:8" x14ac:dyDescent="0.3">
      <c r="E1079" s="34">
        <v>1077</v>
      </c>
      <c r="F1079" s="42">
        <f t="shared" si="50"/>
        <v>1.7232000000000001</v>
      </c>
      <c r="G1079" s="42">
        <f t="shared" si="48"/>
        <v>1.42164</v>
      </c>
      <c r="H1079" s="42">
        <f t="shared" si="49"/>
        <v>8.2500000001421636</v>
      </c>
    </row>
    <row r="1080" spans="5:8" x14ac:dyDescent="0.3">
      <c r="E1080" s="34">
        <v>1078</v>
      </c>
      <c r="F1080" s="42">
        <f t="shared" si="50"/>
        <v>1.7248000000000001</v>
      </c>
      <c r="G1080" s="42">
        <f t="shared" si="48"/>
        <v>1.4229600000000002</v>
      </c>
      <c r="H1080" s="42">
        <f t="shared" si="49"/>
        <v>8.2500000001422968</v>
      </c>
    </row>
    <row r="1081" spans="5:8" x14ac:dyDescent="0.3">
      <c r="E1081" s="34">
        <v>1079</v>
      </c>
      <c r="F1081" s="42">
        <f t="shared" si="50"/>
        <v>1.7264000000000002</v>
      </c>
      <c r="G1081" s="42">
        <f t="shared" si="48"/>
        <v>1.4242800000000002</v>
      </c>
      <c r="H1081" s="42">
        <f t="shared" si="49"/>
        <v>8.2500000001424283</v>
      </c>
    </row>
    <row r="1082" spans="5:8" x14ac:dyDescent="0.3">
      <c r="E1082" s="34">
        <v>1080</v>
      </c>
      <c r="F1082" s="42">
        <f t="shared" si="50"/>
        <v>1.728</v>
      </c>
      <c r="G1082" s="42">
        <f t="shared" si="48"/>
        <v>1.4256000000000002</v>
      </c>
      <c r="H1082" s="42">
        <f t="shared" si="49"/>
        <v>8.2500000001425597</v>
      </c>
    </row>
    <row r="1083" spans="5:8" x14ac:dyDescent="0.3">
      <c r="E1083" s="34">
        <v>1081</v>
      </c>
      <c r="F1083" s="42">
        <f t="shared" si="50"/>
        <v>1.7296</v>
      </c>
      <c r="G1083" s="42">
        <f t="shared" si="48"/>
        <v>1.42692</v>
      </c>
      <c r="H1083" s="42">
        <f t="shared" si="49"/>
        <v>8.2500000001426912</v>
      </c>
    </row>
    <row r="1084" spans="5:8" x14ac:dyDescent="0.3">
      <c r="E1084" s="34">
        <v>1082</v>
      </c>
      <c r="F1084" s="42">
        <f t="shared" si="50"/>
        <v>1.7312000000000001</v>
      </c>
      <c r="G1084" s="42">
        <f t="shared" si="48"/>
        <v>1.42824</v>
      </c>
      <c r="H1084" s="42">
        <f t="shared" si="49"/>
        <v>8.2500000001428244</v>
      </c>
    </row>
    <row r="1085" spans="5:8" x14ac:dyDescent="0.3">
      <c r="E1085" s="34">
        <v>1083</v>
      </c>
      <c r="F1085" s="42">
        <f t="shared" si="50"/>
        <v>1.7328000000000001</v>
      </c>
      <c r="G1085" s="42">
        <f t="shared" si="48"/>
        <v>1.4295599999999999</v>
      </c>
      <c r="H1085" s="42">
        <f t="shared" si="49"/>
        <v>8.2500000001429559</v>
      </c>
    </row>
    <row r="1086" spans="5:8" x14ac:dyDescent="0.3">
      <c r="E1086" s="34">
        <v>1084</v>
      </c>
      <c r="F1086" s="42">
        <f t="shared" si="50"/>
        <v>1.7344000000000002</v>
      </c>
      <c r="G1086" s="42">
        <f t="shared" si="48"/>
        <v>1.4308800000000002</v>
      </c>
      <c r="H1086" s="42">
        <f t="shared" si="49"/>
        <v>8.2500000001430873</v>
      </c>
    </row>
    <row r="1087" spans="5:8" x14ac:dyDescent="0.3">
      <c r="E1087" s="34">
        <v>1085</v>
      </c>
      <c r="F1087" s="42">
        <f t="shared" si="50"/>
        <v>1.736</v>
      </c>
      <c r="G1087" s="42">
        <f t="shared" si="48"/>
        <v>1.4321999999999999</v>
      </c>
      <c r="H1087" s="42">
        <f t="shared" si="49"/>
        <v>8.2500000001432205</v>
      </c>
    </row>
    <row r="1088" spans="5:8" x14ac:dyDescent="0.3">
      <c r="E1088" s="34">
        <v>1086</v>
      </c>
      <c r="F1088" s="42">
        <f t="shared" si="50"/>
        <v>1.7376</v>
      </c>
      <c r="G1088" s="42">
        <f t="shared" si="48"/>
        <v>1.4335200000000001</v>
      </c>
      <c r="H1088" s="42">
        <f t="shared" si="49"/>
        <v>8.250000000143352</v>
      </c>
    </row>
    <row r="1089" spans="5:8" x14ac:dyDescent="0.3">
      <c r="E1089" s="34">
        <v>1087</v>
      </c>
      <c r="F1089" s="42">
        <f t="shared" si="50"/>
        <v>1.7392000000000001</v>
      </c>
      <c r="G1089" s="42">
        <f t="shared" si="48"/>
        <v>1.4348400000000001</v>
      </c>
      <c r="H1089" s="42">
        <f t="shared" si="49"/>
        <v>8.2500000001434834</v>
      </c>
    </row>
    <row r="1090" spans="5:8" x14ac:dyDescent="0.3">
      <c r="E1090" s="34">
        <v>1088</v>
      </c>
      <c r="F1090" s="42">
        <f t="shared" si="50"/>
        <v>1.7408000000000001</v>
      </c>
      <c r="G1090" s="42">
        <f t="shared" ref="G1090:G1153" si="51">$C$12*F1090*10^-3/($C$3*10^-6)</f>
        <v>1.4361600000000001</v>
      </c>
      <c r="H1090" s="42">
        <f t="shared" si="49"/>
        <v>8.2500000001436167</v>
      </c>
    </row>
    <row r="1091" spans="5:8" x14ac:dyDescent="0.3">
      <c r="E1091" s="34">
        <v>1089</v>
      </c>
      <c r="F1091" s="42">
        <f t="shared" si="50"/>
        <v>1.7424000000000002</v>
      </c>
      <c r="G1091" s="42">
        <f t="shared" si="51"/>
        <v>1.4374800000000001</v>
      </c>
      <c r="H1091" s="42">
        <f t="shared" ref="H1091:H1154" si="52">($C$12+IF(G1091&gt;=$C$7,$C$6,0)+(IF(G1091&gt;=$C$5,G1091,0)/$C$4)+IF(G1091&gt;$C$9,($C$8/G1091),0))</f>
        <v>8.2500000001437481</v>
      </c>
    </row>
    <row r="1092" spans="5:8" x14ac:dyDescent="0.3">
      <c r="E1092" s="34">
        <v>1090</v>
      </c>
      <c r="F1092" s="42">
        <f t="shared" ref="F1092:F1155" si="53">($C$10/10000)*(E1092)</f>
        <v>1.744</v>
      </c>
      <c r="G1092" s="42">
        <f t="shared" si="51"/>
        <v>1.4387999999999999</v>
      </c>
      <c r="H1092" s="42">
        <f t="shared" si="52"/>
        <v>8.2500000001438796</v>
      </c>
    </row>
    <row r="1093" spans="5:8" x14ac:dyDescent="0.3">
      <c r="E1093" s="34">
        <v>1091</v>
      </c>
      <c r="F1093" s="42">
        <f t="shared" si="53"/>
        <v>1.7456</v>
      </c>
      <c r="G1093" s="42">
        <f t="shared" si="51"/>
        <v>1.4401200000000001</v>
      </c>
      <c r="H1093" s="42">
        <f t="shared" si="52"/>
        <v>8.2500000001440128</v>
      </c>
    </row>
    <row r="1094" spans="5:8" x14ac:dyDescent="0.3">
      <c r="E1094" s="34">
        <v>1092</v>
      </c>
      <c r="F1094" s="42">
        <f t="shared" si="53"/>
        <v>1.7472000000000001</v>
      </c>
      <c r="G1094" s="42">
        <f t="shared" si="51"/>
        <v>1.4414400000000001</v>
      </c>
      <c r="H1094" s="42">
        <f t="shared" si="52"/>
        <v>8.2500000001441443</v>
      </c>
    </row>
    <row r="1095" spans="5:8" x14ac:dyDescent="0.3">
      <c r="E1095" s="34">
        <v>1093</v>
      </c>
      <c r="F1095" s="42">
        <f t="shared" si="53"/>
        <v>1.7488000000000001</v>
      </c>
      <c r="G1095" s="42">
        <f t="shared" si="51"/>
        <v>1.4427600000000003</v>
      </c>
      <c r="H1095" s="42">
        <f t="shared" si="52"/>
        <v>8.2500000001442757</v>
      </c>
    </row>
    <row r="1096" spans="5:8" x14ac:dyDescent="0.3">
      <c r="E1096" s="34">
        <v>1094</v>
      </c>
      <c r="F1096" s="42">
        <f t="shared" si="53"/>
        <v>1.7504000000000002</v>
      </c>
      <c r="G1096" s="42">
        <f t="shared" si="51"/>
        <v>1.4440800000000003</v>
      </c>
      <c r="H1096" s="42">
        <f t="shared" si="52"/>
        <v>8.2500000001444072</v>
      </c>
    </row>
    <row r="1097" spans="5:8" x14ac:dyDescent="0.3">
      <c r="E1097" s="34">
        <v>1095</v>
      </c>
      <c r="F1097" s="42">
        <f t="shared" si="53"/>
        <v>1.752</v>
      </c>
      <c r="G1097" s="42">
        <f t="shared" si="51"/>
        <v>1.4454</v>
      </c>
      <c r="H1097" s="42">
        <f t="shared" si="52"/>
        <v>8.2500000001445404</v>
      </c>
    </row>
    <row r="1098" spans="5:8" x14ac:dyDescent="0.3">
      <c r="E1098" s="34">
        <v>1096</v>
      </c>
      <c r="F1098" s="42">
        <f t="shared" si="53"/>
        <v>1.7536</v>
      </c>
      <c r="G1098" s="42">
        <f t="shared" si="51"/>
        <v>1.44672</v>
      </c>
      <c r="H1098" s="42">
        <f t="shared" si="52"/>
        <v>8.2500000001446718</v>
      </c>
    </row>
    <row r="1099" spans="5:8" x14ac:dyDescent="0.3">
      <c r="E1099" s="34">
        <v>1097</v>
      </c>
      <c r="F1099" s="42">
        <f t="shared" si="53"/>
        <v>1.7552000000000001</v>
      </c>
      <c r="G1099" s="42">
        <f t="shared" si="51"/>
        <v>1.44804</v>
      </c>
      <c r="H1099" s="42">
        <f t="shared" si="52"/>
        <v>8.2500000001448033</v>
      </c>
    </row>
    <row r="1100" spans="5:8" x14ac:dyDescent="0.3">
      <c r="E1100" s="34">
        <v>1098</v>
      </c>
      <c r="F1100" s="42">
        <f t="shared" si="53"/>
        <v>1.7568000000000001</v>
      </c>
      <c r="G1100" s="42">
        <f t="shared" si="51"/>
        <v>1.44936</v>
      </c>
      <c r="H1100" s="42">
        <f t="shared" si="52"/>
        <v>8.2500000001449365</v>
      </c>
    </row>
    <row r="1101" spans="5:8" x14ac:dyDescent="0.3">
      <c r="E1101" s="34">
        <v>1099</v>
      </c>
      <c r="F1101" s="42">
        <f t="shared" si="53"/>
        <v>1.7584000000000002</v>
      </c>
      <c r="G1101" s="42">
        <f t="shared" si="51"/>
        <v>1.4506800000000002</v>
      </c>
      <c r="H1101" s="42">
        <f t="shared" si="52"/>
        <v>8.250000000145068</v>
      </c>
    </row>
    <row r="1102" spans="5:8" x14ac:dyDescent="0.3">
      <c r="E1102" s="34">
        <v>1100</v>
      </c>
      <c r="F1102" s="42">
        <f t="shared" si="53"/>
        <v>1.76</v>
      </c>
      <c r="G1102" s="42">
        <f t="shared" si="51"/>
        <v>1.452</v>
      </c>
      <c r="H1102" s="42">
        <f t="shared" si="52"/>
        <v>8.2500000001451994</v>
      </c>
    </row>
    <row r="1103" spans="5:8" x14ac:dyDescent="0.3">
      <c r="E1103" s="34">
        <v>1101</v>
      </c>
      <c r="F1103" s="42">
        <f t="shared" si="53"/>
        <v>1.7616000000000001</v>
      </c>
      <c r="G1103" s="42">
        <f t="shared" si="51"/>
        <v>1.4533200000000002</v>
      </c>
      <c r="H1103" s="42">
        <f t="shared" si="52"/>
        <v>8.2500000001453326</v>
      </c>
    </row>
    <row r="1104" spans="5:8" x14ac:dyDescent="0.3">
      <c r="E1104" s="34">
        <v>1102</v>
      </c>
      <c r="F1104" s="42">
        <f t="shared" si="53"/>
        <v>1.7632000000000001</v>
      </c>
      <c r="G1104" s="42">
        <f t="shared" si="51"/>
        <v>1.4546400000000002</v>
      </c>
      <c r="H1104" s="42">
        <f t="shared" si="52"/>
        <v>8.2500000001454641</v>
      </c>
    </row>
    <row r="1105" spans="5:8" x14ac:dyDescent="0.3">
      <c r="E1105" s="34">
        <v>1103</v>
      </c>
      <c r="F1105" s="42">
        <f t="shared" si="53"/>
        <v>1.7648000000000001</v>
      </c>
      <c r="G1105" s="42">
        <f t="shared" si="51"/>
        <v>1.4559600000000001</v>
      </c>
      <c r="H1105" s="42">
        <f t="shared" si="52"/>
        <v>8.2500000001455955</v>
      </c>
    </row>
    <row r="1106" spans="5:8" x14ac:dyDescent="0.3">
      <c r="E1106" s="34">
        <v>1104</v>
      </c>
      <c r="F1106" s="42">
        <f t="shared" si="53"/>
        <v>1.7664000000000002</v>
      </c>
      <c r="G1106" s="42">
        <f t="shared" si="51"/>
        <v>1.4572799999999999</v>
      </c>
      <c r="H1106" s="42">
        <f t="shared" si="52"/>
        <v>8.2500000001457288</v>
      </c>
    </row>
    <row r="1107" spans="5:8" x14ac:dyDescent="0.3">
      <c r="E1107" s="34">
        <v>1105</v>
      </c>
      <c r="F1107" s="42">
        <f t="shared" si="53"/>
        <v>1.768</v>
      </c>
      <c r="G1107" s="42">
        <f t="shared" si="51"/>
        <v>1.4585999999999999</v>
      </c>
      <c r="H1107" s="42">
        <f t="shared" si="52"/>
        <v>8.2500000001458602</v>
      </c>
    </row>
    <row r="1108" spans="5:8" x14ac:dyDescent="0.3">
      <c r="E1108" s="34">
        <v>1106</v>
      </c>
      <c r="F1108" s="42">
        <f t="shared" si="53"/>
        <v>1.7696000000000001</v>
      </c>
      <c r="G1108" s="42">
        <f t="shared" si="51"/>
        <v>1.4599199999999999</v>
      </c>
      <c r="H1108" s="42">
        <f t="shared" si="52"/>
        <v>8.2500000001459917</v>
      </c>
    </row>
    <row r="1109" spans="5:8" x14ac:dyDescent="0.3">
      <c r="E1109" s="34">
        <v>1107</v>
      </c>
      <c r="F1109" s="42">
        <f t="shared" si="53"/>
        <v>1.7712000000000001</v>
      </c>
      <c r="G1109" s="42">
        <f t="shared" si="51"/>
        <v>1.4612400000000001</v>
      </c>
      <c r="H1109" s="42">
        <f t="shared" si="52"/>
        <v>8.2500000001461231</v>
      </c>
    </row>
    <row r="1110" spans="5:8" x14ac:dyDescent="0.3">
      <c r="E1110" s="34">
        <v>1108</v>
      </c>
      <c r="F1110" s="42">
        <f t="shared" si="53"/>
        <v>1.7728000000000002</v>
      </c>
      <c r="G1110" s="42">
        <f t="shared" si="51"/>
        <v>1.4625600000000003</v>
      </c>
      <c r="H1110" s="42">
        <f t="shared" si="52"/>
        <v>8.2500000001462563</v>
      </c>
    </row>
    <row r="1111" spans="5:8" x14ac:dyDescent="0.3">
      <c r="E1111" s="34">
        <v>1109</v>
      </c>
      <c r="F1111" s="42">
        <f t="shared" si="53"/>
        <v>1.7744</v>
      </c>
      <c r="G1111" s="42">
        <f t="shared" si="51"/>
        <v>1.4638800000000001</v>
      </c>
      <c r="H1111" s="42">
        <f t="shared" si="52"/>
        <v>8.2500000001463878</v>
      </c>
    </row>
    <row r="1112" spans="5:8" x14ac:dyDescent="0.3">
      <c r="E1112" s="34">
        <v>1110</v>
      </c>
      <c r="F1112" s="42">
        <f t="shared" si="53"/>
        <v>1.776</v>
      </c>
      <c r="G1112" s="42">
        <f t="shared" si="51"/>
        <v>1.4652000000000001</v>
      </c>
      <c r="H1112" s="42">
        <f t="shared" si="52"/>
        <v>8.2500000001465192</v>
      </c>
    </row>
    <row r="1113" spans="5:8" x14ac:dyDescent="0.3">
      <c r="E1113" s="34">
        <v>1111</v>
      </c>
      <c r="F1113" s="42">
        <f t="shared" si="53"/>
        <v>1.7776000000000001</v>
      </c>
      <c r="G1113" s="42">
        <f t="shared" si="51"/>
        <v>1.46652</v>
      </c>
      <c r="H1113" s="42">
        <f t="shared" si="52"/>
        <v>8.2500000001466525</v>
      </c>
    </row>
    <row r="1114" spans="5:8" x14ac:dyDescent="0.3">
      <c r="E1114" s="34">
        <v>1112</v>
      </c>
      <c r="F1114" s="42">
        <f t="shared" si="53"/>
        <v>1.7792000000000001</v>
      </c>
      <c r="G1114" s="42">
        <f t="shared" si="51"/>
        <v>1.46784</v>
      </c>
      <c r="H1114" s="42">
        <f t="shared" si="52"/>
        <v>8.2500000001467839</v>
      </c>
    </row>
    <row r="1115" spans="5:8" x14ac:dyDescent="0.3">
      <c r="E1115" s="34">
        <v>1113</v>
      </c>
      <c r="F1115" s="42">
        <f t="shared" si="53"/>
        <v>1.7808000000000002</v>
      </c>
      <c r="G1115" s="42">
        <f t="shared" si="51"/>
        <v>1.46916</v>
      </c>
      <c r="H1115" s="42">
        <f t="shared" si="52"/>
        <v>8.2500000001469154</v>
      </c>
    </row>
    <row r="1116" spans="5:8" x14ac:dyDescent="0.3">
      <c r="E1116" s="34">
        <v>1114</v>
      </c>
      <c r="F1116" s="42">
        <f t="shared" si="53"/>
        <v>1.7824</v>
      </c>
      <c r="G1116" s="42">
        <f t="shared" si="51"/>
        <v>1.47048</v>
      </c>
      <c r="H1116" s="42">
        <f t="shared" si="52"/>
        <v>8.2500000001470486</v>
      </c>
    </row>
    <row r="1117" spans="5:8" x14ac:dyDescent="0.3">
      <c r="E1117" s="34">
        <v>1115</v>
      </c>
      <c r="F1117" s="42">
        <f t="shared" si="53"/>
        <v>1.784</v>
      </c>
      <c r="G1117" s="42">
        <f t="shared" si="51"/>
        <v>1.4718</v>
      </c>
      <c r="H1117" s="42">
        <f t="shared" si="52"/>
        <v>8.25000000014718</v>
      </c>
    </row>
    <row r="1118" spans="5:8" x14ac:dyDescent="0.3">
      <c r="E1118" s="34">
        <v>1116</v>
      </c>
      <c r="F1118" s="42">
        <f t="shared" si="53"/>
        <v>1.7856000000000001</v>
      </c>
      <c r="G1118" s="42">
        <f t="shared" si="51"/>
        <v>1.4731200000000002</v>
      </c>
      <c r="H1118" s="42">
        <f t="shared" si="52"/>
        <v>8.2500000001473115</v>
      </c>
    </row>
    <row r="1119" spans="5:8" x14ac:dyDescent="0.3">
      <c r="E1119" s="34">
        <v>1117</v>
      </c>
      <c r="F1119" s="42">
        <f t="shared" si="53"/>
        <v>1.7872000000000001</v>
      </c>
      <c r="G1119" s="42">
        <f t="shared" si="51"/>
        <v>1.4744400000000002</v>
      </c>
      <c r="H1119" s="42">
        <f t="shared" si="52"/>
        <v>8.2500000001474447</v>
      </c>
    </row>
    <row r="1120" spans="5:8" x14ac:dyDescent="0.3">
      <c r="E1120" s="34">
        <v>1118</v>
      </c>
      <c r="F1120" s="42">
        <f t="shared" si="53"/>
        <v>1.7888000000000002</v>
      </c>
      <c r="G1120" s="42">
        <f t="shared" si="51"/>
        <v>1.4757600000000002</v>
      </c>
      <c r="H1120" s="42">
        <f t="shared" si="52"/>
        <v>8.2500000001475762</v>
      </c>
    </row>
    <row r="1121" spans="5:8" x14ac:dyDescent="0.3">
      <c r="E1121" s="34">
        <v>1119</v>
      </c>
      <c r="F1121" s="42">
        <f t="shared" si="53"/>
        <v>1.7904</v>
      </c>
      <c r="G1121" s="42">
        <f t="shared" si="51"/>
        <v>1.4770799999999999</v>
      </c>
      <c r="H1121" s="42">
        <f t="shared" si="52"/>
        <v>8.2500000001477076</v>
      </c>
    </row>
    <row r="1122" spans="5:8" x14ac:dyDescent="0.3">
      <c r="E1122" s="34">
        <v>1120</v>
      </c>
      <c r="F1122" s="42">
        <f t="shared" si="53"/>
        <v>1.792</v>
      </c>
      <c r="G1122" s="42">
        <f t="shared" si="51"/>
        <v>1.4783999999999999</v>
      </c>
      <c r="H1122" s="42">
        <f t="shared" si="52"/>
        <v>8.2500000001478409</v>
      </c>
    </row>
    <row r="1123" spans="5:8" x14ac:dyDescent="0.3">
      <c r="E1123" s="34">
        <v>1121</v>
      </c>
      <c r="F1123" s="42">
        <f t="shared" si="53"/>
        <v>1.7936000000000001</v>
      </c>
      <c r="G1123" s="42">
        <f t="shared" si="51"/>
        <v>1.4797199999999999</v>
      </c>
      <c r="H1123" s="42">
        <f t="shared" si="52"/>
        <v>8.2500000001479723</v>
      </c>
    </row>
    <row r="1124" spans="5:8" x14ac:dyDescent="0.3">
      <c r="E1124" s="34">
        <v>1122</v>
      </c>
      <c r="F1124" s="42">
        <f t="shared" si="53"/>
        <v>1.7952000000000001</v>
      </c>
      <c r="G1124" s="42">
        <f t="shared" si="51"/>
        <v>1.4810400000000001</v>
      </c>
      <c r="H1124" s="42">
        <f t="shared" si="52"/>
        <v>8.2500000001481038</v>
      </c>
    </row>
    <row r="1125" spans="5:8" x14ac:dyDescent="0.3">
      <c r="E1125" s="34">
        <v>1123</v>
      </c>
      <c r="F1125" s="42">
        <f t="shared" si="53"/>
        <v>1.7968000000000002</v>
      </c>
      <c r="G1125" s="42">
        <f t="shared" si="51"/>
        <v>1.4823600000000001</v>
      </c>
      <c r="H1125" s="42">
        <f t="shared" si="52"/>
        <v>8.2500000001482352</v>
      </c>
    </row>
    <row r="1126" spans="5:8" x14ac:dyDescent="0.3">
      <c r="E1126" s="34">
        <v>1124</v>
      </c>
      <c r="F1126" s="42">
        <f t="shared" si="53"/>
        <v>1.7984</v>
      </c>
      <c r="G1126" s="42">
        <f t="shared" si="51"/>
        <v>1.4836800000000001</v>
      </c>
      <c r="H1126" s="42">
        <f t="shared" si="52"/>
        <v>8.2500000001483684</v>
      </c>
    </row>
    <row r="1127" spans="5:8" x14ac:dyDescent="0.3">
      <c r="E1127" s="34">
        <v>1125</v>
      </c>
      <c r="F1127" s="42">
        <f t="shared" si="53"/>
        <v>1.8</v>
      </c>
      <c r="G1127" s="42">
        <f t="shared" si="51"/>
        <v>1.4850000000000001</v>
      </c>
      <c r="H1127" s="42">
        <f t="shared" si="52"/>
        <v>8.2500000001484999</v>
      </c>
    </row>
    <row r="1128" spans="5:8" x14ac:dyDescent="0.3">
      <c r="E1128" s="34">
        <v>1126</v>
      </c>
      <c r="F1128" s="42">
        <f t="shared" si="53"/>
        <v>1.8016000000000001</v>
      </c>
      <c r="G1128" s="42">
        <f t="shared" si="51"/>
        <v>1.4863200000000001</v>
      </c>
      <c r="H1128" s="42">
        <f t="shared" si="52"/>
        <v>8.2500000001486313</v>
      </c>
    </row>
    <row r="1129" spans="5:8" x14ac:dyDescent="0.3">
      <c r="E1129" s="34">
        <v>1127</v>
      </c>
      <c r="F1129" s="42">
        <f t="shared" si="53"/>
        <v>1.8032000000000001</v>
      </c>
      <c r="G1129" s="42">
        <f t="shared" si="51"/>
        <v>1.4876400000000001</v>
      </c>
      <c r="H1129" s="42">
        <f t="shared" si="52"/>
        <v>8.2500000001487646</v>
      </c>
    </row>
    <row r="1130" spans="5:8" x14ac:dyDescent="0.3">
      <c r="E1130" s="34">
        <v>1128</v>
      </c>
      <c r="F1130" s="42">
        <f t="shared" si="53"/>
        <v>1.8048000000000002</v>
      </c>
      <c r="G1130" s="42">
        <f t="shared" si="51"/>
        <v>1.4889600000000001</v>
      </c>
      <c r="H1130" s="42">
        <f t="shared" si="52"/>
        <v>8.250000000148896</v>
      </c>
    </row>
    <row r="1131" spans="5:8" x14ac:dyDescent="0.3">
      <c r="E1131" s="34">
        <v>1129</v>
      </c>
      <c r="F1131" s="42">
        <f t="shared" si="53"/>
        <v>1.8064</v>
      </c>
      <c r="G1131" s="42">
        <f t="shared" si="51"/>
        <v>1.4902799999999998</v>
      </c>
      <c r="H1131" s="42">
        <f t="shared" si="52"/>
        <v>8.2500000001490275</v>
      </c>
    </row>
    <row r="1132" spans="5:8" x14ac:dyDescent="0.3">
      <c r="E1132" s="34">
        <v>1130</v>
      </c>
      <c r="F1132" s="42">
        <f t="shared" si="53"/>
        <v>1.8080000000000001</v>
      </c>
      <c r="G1132" s="42">
        <f t="shared" si="51"/>
        <v>1.4916</v>
      </c>
      <c r="H1132" s="42">
        <f t="shared" si="52"/>
        <v>8.2500000001491607</v>
      </c>
    </row>
    <row r="1133" spans="5:8" x14ac:dyDescent="0.3">
      <c r="E1133" s="34">
        <v>1131</v>
      </c>
      <c r="F1133" s="42">
        <f t="shared" si="53"/>
        <v>1.8096000000000001</v>
      </c>
      <c r="G1133" s="42">
        <f t="shared" si="51"/>
        <v>1.4929200000000002</v>
      </c>
      <c r="H1133" s="42">
        <f t="shared" si="52"/>
        <v>8.2500000001492921</v>
      </c>
    </row>
    <row r="1134" spans="5:8" x14ac:dyDescent="0.3">
      <c r="E1134" s="34">
        <v>1132</v>
      </c>
      <c r="F1134" s="42">
        <f t="shared" si="53"/>
        <v>1.8112000000000001</v>
      </c>
      <c r="G1134" s="42">
        <f t="shared" si="51"/>
        <v>1.49424</v>
      </c>
      <c r="H1134" s="42">
        <f t="shared" si="52"/>
        <v>8.2500000001494236</v>
      </c>
    </row>
    <row r="1135" spans="5:8" x14ac:dyDescent="0.3">
      <c r="E1135" s="34">
        <v>1133</v>
      </c>
      <c r="F1135" s="42">
        <f t="shared" si="53"/>
        <v>1.8128000000000002</v>
      </c>
      <c r="G1135" s="42">
        <f t="shared" si="51"/>
        <v>1.4955600000000002</v>
      </c>
      <c r="H1135" s="42">
        <f t="shared" si="52"/>
        <v>8.2500000001495568</v>
      </c>
    </row>
    <row r="1136" spans="5:8" x14ac:dyDescent="0.3">
      <c r="E1136" s="34">
        <v>1134</v>
      </c>
      <c r="F1136" s="42">
        <f t="shared" si="53"/>
        <v>1.8144</v>
      </c>
      <c r="G1136" s="42">
        <f t="shared" si="51"/>
        <v>1.49688</v>
      </c>
      <c r="H1136" s="42">
        <f t="shared" si="52"/>
        <v>8.2500000001496883</v>
      </c>
    </row>
    <row r="1137" spans="5:8" x14ac:dyDescent="0.3">
      <c r="E1137" s="34">
        <v>1135</v>
      </c>
      <c r="F1137" s="42">
        <f t="shared" si="53"/>
        <v>1.8160000000000001</v>
      </c>
      <c r="G1137" s="42">
        <f t="shared" si="51"/>
        <v>1.4982000000000002</v>
      </c>
      <c r="H1137" s="42">
        <f t="shared" si="52"/>
        <v>8.2500000001498197</v>
      </c>
    </row>
    <row r="1138" spans="5:8" x14ac:dyDescent="0.3">
      <c r="E1138" s="34">
        <v>1136</v>
      </c>
      <c r="F1138" s="42">
        <f t="shared" si="53"/>
        <v>1.8176000000000001</v>
      </c>
      <c r="G1138" s="42">
        <f t="shared" si="51"/>
        <v>1.49952</v>
      </c>
      <c r="H1138" s="42">
        <f t="shared" si="52"/>
        <v>8.2500000001499512</v>
      </c>
    </row>
    <row r="1139" spans="5:8" x14ac:dyDescent="0.3">
      <c r="E1139" s="34">
        <v>1137</v>
      </c>
      <c r="F1139" s="42">
        <f t="shared" si="53"/>
        <v>1.8192000000000002</v>
      </c>
      <c r="G1139" s="42">
        <f t="shared" si="51"/>
        <v>1.5008400000000002</v>
      </c>
      <c r="H1139" s="42">
        <f t="shared" si="52"/>
        <v>8.2500000001500844</v>
      </c>
    </row>
    <row r="1140" spans="5:8" x14ac:dyDescent="0.3">
      <c r="E1140" s="34">
        <v>1138</v>
      </c>
      <c r="F1140" s="42">
        <f t="shared" si="53"/>
        <v>1.8208000000000002</v>
      </c>
      <c r="G1140" s="42">
        <f t="shared" si="51"/>
        <v>1.5021600000000002</v>
      </c>
      <c r="H1140" s="42">
        <f t="shared" si="52"/>
        <v>8.2500000001502158</v>
      </c>
    </row>
    <row r="1141" spans="5:8" x14ac:dyDescent="0.3">
      <c r="E1141" s="34">
        <v>1139</v>
      </c>
      <c r="F1141" s="42">
        <f t="shared" si="53"/>
        <v>1.8224</v>
      </c>
      <c r="G1141" s="42">
        <f t="shared" si="51"/>
        <v>1.5034800000000001</v>
      </c>
      <c r="H1141" s="42">
        <f t="shared" si="52"/>
        <v>8.2500000001503473</v>
      </c>
    </row>
    <row r="1142" spans="5:8" x14ac:dyDescent="0.3">
      <c r="E1142" s="34">
        <v>1140</v>
      </c>
      <c r="F1142" s="42">
        <f t="shared" si="53"/>
        <v>1.8240000000000001</v>
      </c>
      <c r="G1142" s="42">
        <f t="shared" si="51"/>
        <v>1.5048000000000001</v>
      </c>
      <c r="H1142" s="42">
        <f t="shared" si="52"/>
        <v>8.2500000001504805</v>
      </c>
    </row>
    <row r="1143" spans="5:8" x14ac:dyDescent="0.3">
      <c r="E1143" s="34">
        <v>1141</v>
      </c>
      <c r="F1143" s="42">
        <f t="shared" si="53"/>
        <v>1.8256000000000001</v>
      </c>
      <c r="G1143" s="42">
        <f t="shared" si="51"/>
        <v>1.5061200000000001</v>
      </c>
      <c r="H1143" s="42">
        <f t="shared" si="52"/>
        <v>8.250000000150612</v>
      </c>
    </row>
    <row r="1144" spans="5:8" x14ac:dyDescent="0.3">
      <c r="E1144" s="34">
        <v>1142</v>
      </c>
      <c r="F1144" s="42">
        <f t="shared" si="53"/>
        <v>1.8272000000000002</v>
      </c>
      <c r="G1144" s="42">
        <f t="shared" si="51"/>
        <v>1.5074400000000001</v>
      </c>
      <c r="H1144" s="42">
        <f t="shared" si="52"/>
        <v>8.2500000001507434</v>
      </c>
    </row>
    <row r="1145" spans="5:8" x14ac:dyDescent="0.3">
      <c r="E1145" s="34">
        <v>1143</v>
      </c>
      <c r="F1145" s="42">
        <f t="shared" si="53"/>
        <v>1.8288</v>
      </c>
      <c r="G1145" s="42">
        <f t="shared" si="51"/>
        <v>1.5087599999999999</v>
      </c>
      <c r="H1145" s="42">
        <f t="shared" si="52"/>
        <v>8.2500000001508766</v>
      </c>
    </row>
    <row r="1146" spans="5:8" x14ac:dyDescent="0.3">
      <c r="E1146" s="34">
        <v>1144</v>
      </c>
      <c r="F1146" s="42">
        <f t="shared" si="53"/>
        <v>1.8304</v>
      </c>
      <c r="G1146" s="42">
        <f t="shared" si="51"/>
        <v>1.5100799999999999</v>
      </c>
      <c r="H1146" s="42">
        <f t="shared" si="52"/>
        <v>8.2500000001510081</v>
      </c>
    </row>
    <row r="1147" spans="5:8" x14ac:dyDescent="0.3">
      <c r="E1147" s="34">
        <v>1145</v>
      </c>
      <c r="F1147" s="42">
        <f t="shared" si="53"/>
        <v>1.8320000000000001</v>
      </c>
      <c r="G1147" s="42">
        <f t="shared" si="51"/>
        <v>1.5114000000000001</v>
      </c>
      <c r="H1147" s="42">
        <f t="shared" si="52"/>
        <v>8.2500000001511395</v>
      </c>
    </row>
    <row r="1148" spans="5:8" x14ac:dyDescent="0.3">
      <c r="E1148" s="34">
        <v>1146</v>
      </c>
      <c r="F1148" s="42">
        <f t="shared" si="53"/>
        <v>1.8336000000000001</v>
      </c>
      <c r="G1148" s="42">
        <f t="shared" si="51"/>
        <v>1.5127200000000001</v>
      </c>
      <c r="H1148" s="42">
        <f t="shared" si="52"/>
        <v>8.2500000001512728</v>
      </c>
    </row>
    <row r="1149" spans="5:8" x14ac:dyDescent="0.3">
      <c r="E1149" s="34">
        <v>1147</v>
      </c>
      <c r="F1149" s="42">
        <f t="shared" si="53"/>
        <v>1.8352000000000002</v>
      </c>
      <c r="G1149" s="42">
        <f t="shared" si="51"/>
        <v>1.5140400000000001</v>
      </c>
      <c r="H1149" s="42">
        <f t="shared" si="52"/>
        <v>8.2500000001514042</v>
      </c>
    </row>
    <row r="1150" spans="5:8" x14ac:dyDescent="0.3">
      <c r="E1150" s="34">
        <v>1148</v>
      </c>
      <c r="F1150" s="42">
        <f t="shared" si="53"/>
        <v>1.8368</v>
      </c>
      <c r="G1150" s="42">
        <f t="shared" si="51"/>
        <v>1.51536</v>
      </c>
      <c r="H1150" s="42">
        <f t="shared" si="52"/>
        <v>8.2500000001515357</v>
      </c>
    </row>
    <row r="1151" spans="5:8" x14ac:dyDescent="0.3">
      <c r="E1151" s="34">
        <v>1149</v>
      </c>
      <c r="F1151" s="42">
        <f t="shared" si="53"/>
        <v>1.8384</v>
      </c>
      <c r="G1151" s="42">
        <f t="shared" si="51"/>
        <v>1.51668</v>
      </c>
      <c r="H1151" s="42">
        <f t="shared" si="52"/>
        <v>8.2500000001516671</v>
      </c>
    </row>
    <row r="1152" spans="5:8" x14ac:dyDescent="0.3">
      <c r="E1152" s="34">
        <v>1150</v>
      </c>
      <c r="F1152" s="42">
        <f t="shared" si="53"/>
        <v>1.84</v>
      </c>
      <c r="G1152" s="42">
        <f t="shared" si="51"/>
        <v>1.5180000000000002</v>
      </c>
      <c r="H1152" s="42">
        <f t="shared" si="52"/>
        <v>8.2500000001518004</v>
      </c>
    </row>
    <row r="1153" spans="5:8" x14ac:dyDescent="0.3">
      <c r="E1153" s="34">
        <v>1151</v>
      </c>
      <c r="F1153" s="42">
        <f t="shared" si="53"/>
        <v>1.8416000000000001</v>
      </c>
      <c r="G1153" s="42">
        <f t="shared" si="51"/>
        <v>1.51932</v>
      </c>
      <c r="H1153" s="42">
        <f t="shared" si="52"/>
        <v>8.2500000001519318</v>
      </c>
    </row>
    <row r="1154" spans="5:8" x14ac:dyDescent="0.3">
      <c r="E1154" s="34">
        <v>1152</v>
      </c>
      <c r="F1154" s="42">
        <f t="shared" si="53"/>
        <v>1.8432000000000002</v>
      </c>
      <c r="G1154" s="42">
        <f t="shared" ref="G1154:G1217" si="54">$C$12*F1154*10^-3/($C$3*10^-6)</f>
        <v>1.5206400000000002</v>
      </c>
      <c r="H1154" s="42">
        <f t="shared" si="52"/>
        <v>8.2500000001520633</v>
      </c>
    </row>
    <row r="1155" spans="5:8" x14ac:dyDescent="0.3">
      <c r="E1155" s="34">
        <v>1153</v>
      </c>
      <c r="F1155" s="42">
        <f t="shared" si="53"/>
        <v>1.8448</v>
      </c>
      <c r="G1155" s="42">
        <f t="shared" si="54"/>
        <v>1.52196</v>
      </c>
      <c r="H1155" s="42">
        <f t="shared" ref="H1155:H1218" si="55">($C$12+IF(G1155&gt;=$C$7,$C$6,0)+(IF(G1155&gt;=$C$5,G1155,0)/$C$4)+IF(G1155&gt;$C$9,($C$8/G1155),0))</f>
        <v>8.2500000001521965</v>
      </c>
    </row>
    <row r="1156" spans="5:8" x14ac:dyDescent="0.3">
      <c r="E1156" s="34">
        <v>1154</v>
      </c>
      <c r="F1156" s="42">
        <f t="shared" ref="F1156:F1219" si="56">($C$10/10000)*(E1156)</f>
        <v>1.8464</v>
      </c>
      <c r="G1156" s="42">
        <f t="shared" si="54"/>
        <v>1.5232800000000002</v>
      </c>
      <c r="H1156" s="42">
        <f t="shared" si="55"/>
        <v>8.2500000001523279</v>
      </c>
    </row>
    <row r="1157" spans="5:8" x14ac:dyDescent="0.3">
      <c r="E1157" s="34">
        <v>1155</v>
      </c>
      <c r="F1157" s="42">
        <f t="shared" si="56"/>
        <v>1.8480000000000001</v>
      </c>
      <c r="G1157" s="42">
        <f t="shared" si="54"/>
        <v>1.5246</v>
      </c>
      <c r="H1157" s="42">
        <f t="shared" si="55"/>
        <v>8.2500000001524594</v>
      </c>
    </row>
    <row r="1158" spans="5:8" x14ac:dyDescent="0.3">
      <c r="E1158" s="34">
        <v>1156</v>
      </c>
      <c r="F1158" s="42">
        <f t="shared" si="56"/>
        <v>1.8496000000000001</v>
      </c>
      <c r="G1158" s="42">
        <f t="shared" si="54"/>
        <v>1.5259200000000002</v>
      </c>
      <c r="H1158" s="42">
        <f t="shared" si="55"/>
        <v>8.2500000001525926</v>
      </c>
    </row>
    <row r="1159" spans="5:8" x14ac:dyDescent="0.3">
      <c r="E1159" s="34">
        <v>1157</v>
      </c>
      <c r="F1159" s="42">
        <f t="shared" si="56"/>
        <v>1.8512000000000002</v>
      </c>
      <c r="G1159" s="42">
        <f t="shared" si="54"/>
        <v>1.5272400000000002</v>
      </c>
      <c r="H1159" s="42">
        <f t="shared" si="55"/>
        <v>8.2500000001527241</v>
      </c>
    </row>
    <row r="1160" spans="5:8" x14ac:dyDescent="0.3">
      <c r="E1160" s="34">
        <v>1158</v>
      </c>
      <c r="F1160" s="42">
        <f t="shared" si="56"/>
        <v>1.8528</v>
      </c>
      <c r="G1160" s="42">
        <f t="shared" si="54"/>
        <v>1.5285600000000001</v>
      </c>
      <c r="H1160" s="42">
        <f t="shared" si="55"/>
        <v>8.2500000001528555</v>
      </c>
    </row>
    <row r="1161" spans="5:8" x14ac:dyDescent="0.3">
      <c r="E1161" s="34">
        <v>1159</v>
      </c>
      <c r="F1161" s="42">
        <f t="shared" si="56"/>
        <v>1.8544</v>
      </c>
      <c r="G1161" s="42">
        <f t="shared" si="54"/>
        <v>1.5298799999999999</v>
      </c>
      <c r="H1161" s="42">
        <f t="shared" si="55"/>
        <v>8.2500000001529887</v>
      </c>
    </row>
    <row r="1162" spans="5:8" x14ac:dyDescent="0.3">
      <c r="E1162" s="34">
        <v>1160</v>
      </c>
      <c r="F1162" s="42">
        <f t="shared" si="56"/>
        <v>1.8560000000000001</v>
      </c>
      <c r="G1162" s="42">
        <f t="shared" si="54"/>
        <v>1.5312000000000001</v>
      </c>
      <c r="H1162" s="42">
        <f t="shared" si="55"/>
        <v>8.2500000001531202</v>
      </c>
    </row>
    <row r="1163" spans="5:8" x14ac:dyDescent="0.3">
      <c r="E1163" s="34">
        <v>1161</v>
      </c>
      <c r="F1163" s="42">
        <f t="shared" si="56"/>
        <v>1.8576000000000001</v>
      </c>
      <c r="G1163" s="42">
        <f t="shared" si="54"/>
        <v>1.5325200000000001</v>
      </c>
      <c r="H1163" s="42">
        <f t="shared" si="55"/>
        <v>8.2500000001532516</v>
      </c>
    </row>
    <row r="1164" spans="5:8" x14ac:dyDescent="0.3">
      <c r="E1164" s="34">
        <v>1162</v>
      </c>
      <c r="F1164" s="42">
        <f t="shared" si="56"/>
        <v>1.8592000000000002</v>
      </c>
      <c r="G1164" s="42">
        <f t="shared" si="54"/>
        <v>1.5338400000000001</v>
      </c>
      <c r="H1164" s="42">
        <f t="shared" si="55"/>
        <v>8.2500000001533849</v>
      </c>
    </row>
    <row r="1165" spans="5:8" x14ac:dyDescent="0.3">
      <c r="E1165" s="34">
        <v>1163</v>
      </c>
      <c r="F1165" s="42">
        <f t="shared" si="56"/>
        <v>1.8608</v>
      </c>
      <c r="G1165" s="42">
        <f t="shared" si="54"/>
        <v>1.5351599999999999</v>
      </c>
      <c r="H1165" s="42">
        <f t="shared" si="55"/>
        <v>8.2500000001535163</v>
      </c>
    </row>
    <row r="1166" spans="5:8" x14ac:dyDescent="0.3">
      <c r="E1166" s="34">
        <v>1164</v>
      </c>
      <c r="F1166" s="42">
        <f t="shared" si="56"/>
        <v>1.8624000000000001</v>
      </c>
      <c r="G1166" s="42">
        <f t="shared" si="54"/>
        <v>1.5364800000000001</v>
      </c>
      <c r="H1166" s="42">
        <f t="shared" si="55"/>
        <v>8.2500000001536478</v>
      </c>
    </row>
    <row r="1167" spans="5:8" x14ac:dyDescent="0.3">
      <c r="E1167" s="34">
        <v>1165</v>
      </c>
      <c r="F1167" s="42">
        <f t="shared" si="56"/>
        <v>1.8640000000000001</v>
      </c>
      <c r="G1167" s="42">
        <f t="shared" si="54"/>
        <v>1.5378000000000001</v>
      </c>
      <c r="H1167" s="42">
        <f t="shared" si="55"/>
        <v>8.2500000001537792</v>
      </c>
    </row>
    <row r="1168" spans="5:8" x14ac:dyDescent="0.3">
      <c r="E1168" s="34">
        <v>1166</v>
      </c>
      <c r="F1168" s="42">
        <f t="shared" si="56"/>
        <v>1.8656000000000001</v>
      </c>
      <c r="G1168" s="42">
        <f t="shared" si="54"/>
        <v>1.5391200000000003</v>
      </c>
      <c r="H1168" s="42">
        <f t="shared" si="55"/>
        <v>8.2500000001539124</v>
      </c>
    </row>
    <row r="1169" spans="5:8" x14ac:dyDescent="0.3">
      <c r="E1169" s="34">
        <v>1167</v>
      </c>
      <c r="F1169" s="42">
        <f t="shared" si="56"/>
        <v>1.8672000000000002</v>
      </c>
      <c r="G1169" s="42">
        <f t="shared" si="54"/>
        <v>1.54044</v>
      </c>
      <c r="H1169" s="42">
        <f t="shared" si="55"/>
        <v>8.2500000001540439</v>
      </c>
    </row>
    <row r="1170" spans="5:8" x14ac:dyDescent="0.3">
      <c r="E1170" s="34">
        <v>1168</v>
      </c>
      <c r="F1170" s="42">
        <f t="shared" si="56"/>
        <v>1.8688</v>
      </c>
      <c r="G1170" s="42">
        <f t="shared" si="54"/>
        <v>1.54176</v>
      </c>
      <c r="H1170" s="42">
        <f t="shared" si="55"/>
        <v>8.2500000001541753</v>
      </c>
    </row>
    <row r="1171" spans="5:8" x14ac:dyDescent="0.3">
      <c r="E1171" s="34">
        <v>1169</v>
      </c>
      <c r="F1171" s="42">
        <f t="shared" si="56"/>
        <v>1.8704000000000001</v>
      </c>
      <c r="G1171" s="42">
        <f t="shared" si="54"/>
        <v>1.54308</v>
      </c>
      <c r="H1171" s="42">
        <f t="shared" si="55"/>
        <v>8.2500000001543086</v>
      </c>
    </row>
    <row r="1172" spans="5:8" x14ac:dyDescent="0.3">
      <c r="E1172" s="34">
        <v>1170</v>
      </c>
      <c r="F1172" s="42">
        <f t="shared" si="56"/>
        <v>1.8720000000000001</v>
      </c>
      <c r="G1172" s="42">
        <f t="shared" si="54"/>
        <v>1.5444</v>
      </c>
      <c r="H1172" s="42">
        <f t="shared" si="55"/>
        <v>8.25000000015444</v>
      </c>
    </row>
    <row r="1173" spans="5:8" x14ac:dyDescent="0.3">
      <c r="E1173" s="34">
        <v>1171</v>
      </c>
      <c r="F1173" s="42">
        <f t="shared" si="56"/>
        <v>1.8736000000000002</v>
      </c>
      <c r="G1173" s="42">
        <f t="shared" si="54"/>
        <v>1.5457200000000002</v>
      </c>
      <c r="H1173" s="42">
        <f t="shared" si="55"/>
        <v>8.2500000001545715</v>
      </c>
    </row>
    <row r="1174" spans="5:8" x14ac:dyDescent="0.3">
      <c r="E1174" s="34">
        <v>1172</v>
      </c>
      <c r="F1174" s="42">
        <f t="shared" si="56"/>
        <v>1.8752000000000002</v>
      </c>
      <c r="G1174" s="42">
        <f t="shared" si="54"/>
        <v>1.5470400000000002</v>
      </c>
      <c r="H1174" s="42">
        <f t="shared" si="55"/>
        <v>8.2500000001547047</v>
      </c>
    </row>
    <row r="1175" spans="5:8" x14ac:dyDescent="0.3">
      <c r="E1175" s="34">
        <v>1173</v>
      </c>
      <c r="F1175" s="42">
        <f t="shared" si="56"/>
        <v>1.8768</v>
      </c>
      <c r="G1175" s="42">
        <f t="shared" si="54"/>
        <v>1.5483600000000002</v>
      </c>
      <c r="H1175" s="42">
        <f t="shared" si="55"/>
        <v>8.2500000001548361</v>
      </c>
    </row>
    <row r="1176" spans="5:8" x14ac:dyDescent="0.3">
      <c r="E1176" s="34">
        <v>1174</v>
      </c>
      <c r="F1176" s="42">
        <f t="shared" si="56"/>
        <v>1.8784000000000001</v>
      </c>
      <c r="G1176" s="42">
        <f t="shared" si="54"/>
        <v>1.5496799999999999</v>
      </c>
      <c r="H1176" s="42">
        <f t="shared" si="55"/>
        <v>8.2500000001549676</v>
      </c>
    </row>
    <row r="1177" spans="5:8" x14ac:dyDescent="0.3">
      <c r="E1177" s="34">
        <v>1175</v>
      </c>
      <c r="F1177" s="42">
        <f t="shared" si="56"/>
        <v>1.8800000000000001</v>
      </c>
      <c r="G1177" s="42">
        <f t="shared" si="54"/>
        <v>1.5510000000000002</v>
      </c>
      <c r="H1177" s="42">
        <f t="shared" si="55"/>
        <v>8.2500000001551008</v>
      </c>
    </row>
    <row r="1178" spans="5:8" x14ac:dyDescent="0.3">
      <c r="E1178" s="34">
        <v>1176</v>
      </c>
      <c r="F1178" s="42">
        <f t="shared" si="56"/>
        <v>1.8816000000000002</v>
      </c>
      <c r="G1178" s="42">
        <f t="shared" si="54"/>
        <v>1.5523200000000001</v>
      </c>
      <c r="H1178" s="42">
        <f t="shared" si="55"/>
        <v>8.2500000001552323</v>
      </c>
    </row>
    <row r="1179" spans="5:8" x14ac:dyDescent="0.3">
      <c r="E1179" s="34">
        <v>1177</v>
      </c>
      <c r="F1179" s="42">
        <f t="shared" si="56"/>
        <v>1.8832</v>
      </c>
      <c r="G1179" s="42">
        <f t="shared" si="54"/>
        <v>1.5536400000000001</v>
      </c>
      <c r="H1179" s="42">
        <f t="shared" si="55"/>
        <v>8.2500000001553637</v>
      </c>
    </row>
    <row r="1180" spans="5:8" x14ac:dyDescent="0.3">
      <c r="E1180" s="34">
        <v>1178</v>
      </c>
      <c r="F1180" s="42">
        <f t="shared" si="56"/>
        <v>1.8848</v>
      </c>
      <c r="G1180" s="42">
        <f t="shared" si="54"/>
        <v>1.5549599999999999</v>
      </c>
      <c r="H1180" s="42">
        <f t="shared" si="55"/>
        <v>8.2500000001554952</v>
      </c>
    </row>
    <row r="1181" spans="5:8" x14ac:dyDescent="0.3">
      <c r="E1181" s="34">
        <v>1179</v>
      </c>
      <c r="F1181" s="42">
        <f t="shared" si="56"/>
        <v>1.8864000000000001</v>
      </c>
      <c r="G1181" s="42">
        <f t="shared" si="54"/>
        <v>1.5562800000000001</v>
      </c>
      <c r="H1181" s="42">
        <f t="shared" si="55"/>
        <v>8.2500000001556284</v>
      </c>
    </row>
    <row r="1182" spans="5:8" x14ac:dyDescent="0.3">
      <c r="E1182" s="34">
        <v>1180</v>
      </c>
      <c r="F1182" s="42">
        <f t="shared" si="56"/>
        <v>1.8880000000000001</v>
      </c>
      <c r="G1182" s="42">
        <f t="shared" si="54"/>
        <v>1.5576000000000001</v>
      </c>
      <c r="H1182" s="42">
        <f t="shared" si="55"/>
        <v>8.2500000001557598</v>
      </c>
    </row>
    <row r="1183" spans="5:8" x14ac:dyDescent="0.3">
      <c r="E1183" s="34">
        <v>1181</v>
      </c>
      <c r="F1183" s="42">
        <f t="shared" si="56"/>
        <v>1.8896000000000002</v>
      </c>
      <c r="G1183" s="42">
        <f t="shared" si="54"/>
        <v>1.5589200000000003</v>
      </c>
      <c r="H1183" s="42">
        <f t="shared" si="55"/>
        <v>8.2500000001558913</v>
      </c>
    </row>
    <row r="1184" spans="5:8" x14ac:dyDescent="0.3">
      <c r="E1184" s="34">
        <v>1182</v>
      </c>
      <c r="F1184" s="42">
        <f t="shared" si="56"/>
        <v>1.8912</v>
      </c>
      <c r="G1184" s="42">
        <f t="shared" si="54"/>
        <v>1.5602399999999998</v>
      </c>
      <c r="H1184" s="42">
        <f t="shared" si="55"/>
        <v>8.2500000001560245</v>
      </c>
    </row>
    <row r="1185" spans="5:8" x14ac:dyDescent="0.3">
      <c r="E1185" s="34">
        <v>1183</v>
      </c>
      <c r="F1185" s="42">
        <f t="shared" si="56"/>
        <v>1.8928</v>
      </c>
      <c r="G1185" s="42">
        <f t="shared" si="54"/>
        <v>1.5615600000000001</v>
      </c>
      <c r="H1185" s="42">
        <f t="shared" si="55"/>
        <v>8.250000000156156</v>
      </c>
    </row>
    <row r="1186" spans="5:8" x14ac:dyDescent="0.3">
      <c r="E1186" s="34">
        <v>1184</v>
      </c>
      <c r="F1186" s="42">
        <f t="shared" si="56"/>
        <v>1.8944000000000001</v>
      </c>
      <c r="G1186" s="42">
        <f t="shared" si="54"/>
        <v>1.56288</v>
      </c>
      <c r="H1186" s="42">
        <f t="shared" si="55"/>
        <v>8.2500000001562874</v>
      </c>
    </row>
    <row r="1187" spans="5:8" x14ac:dyDescent="0.3">
      <c r="E1187" s="34">
        <v>1185</v>
      </c>
      <c r="F1187" s="42">
        <f t="shared" si="56"/>
        <v>1.8960000000000001</v>
      </c>
      <c r="G1187" s="42">
        <f t="shared" si="54"/>
        <v>1.5642000000000003</v>
      </c>
      <c r="H1187" s="42">
        <f t="shared" si="55"/>
        <v>8.2500000001564207</v>
      </c>
    </row>
    <row r="1188" spans="5:8" x14ac:dyDescent="0.3">
      <c r="E1188" s="34">
        <v>1186</v>
      </c>
      <c r="F1188" s="42">
        <f t="shared" si="56"/>
        <v>1.8976000000000002</v>
      </c>
      <c r="G1188" s="42">
        <f t="shared" si="54"/>
        <v>1.56552</v>
      </c>
      <c r="H1188" s="42">
        <f t="shared" si="55"/>
        <v>8.2500000001565521</v>
      </c>
    </row>
    <row r="1189" spans="5:8" x14ac:dyDescent="0.3">
      <c r="E1189" s="34">
        <v>1187</v>
      </c>
      <c r="F1189" s="42">
        <f t="shared" si="56"/>
        <v>1.8992</v>
      </c>
      <c r="G1189" s="42">
        <f t="shared" si="54"/>
        <v>1.5668399999999998</v>
      </c>
      <c r="H1189" s="42">
        <f t="shared" si="55"/>
        <v>8.2500000001566836</v>
      </c>
    </row>
    <row r="1190" spans="5:8" x14ac:dyDescent="0.3">
      <c r="E1190" s="34">
        <v>1188</v>
      </c>
      <c r="F1190" s="42">
        <f t="shared" si="56"/>
        <v>1.9008</v>
      </c>
      <c r="G1190" s="42">
        <f t="shared" si="54"/>
        <v>1.56816</v>
      </c>
      <c r="H1190" s="42">
        <f t="shared" si="55"/>
        <v>8.2500000001568168</v>
      </c>
    </row>
    <row r="1191" spans="5:8" x14ac:dyDescent="0.3">
      <c r="E1191" s="34">
        <v>1189</v>
      </c>
      <c r="F1191" s="42">
        <f t="shared" si="56"/>
        <v>1.9024000000000001</v>
      </c>
      <c r="G1191" s="42">
        <f t="shared" si="54"/>
        <v>1.5694800000000002</v>
      </c>
      <c r="H1191" s="42">
        <f t="shared" si="55"/>
        <v>8.2500000001569482</v>
      </c>
    </row>
    <row r="1192" spans="5:8" x14ac:dyDescent="0.3">
      <c r="E1192" s="34">
        <v>1190</v>
      </c>
      <c r="F1192" s="42">
        <f t="shared" si="56"/>
        <v>1.9040000000000001</v>
      </c>
      <c r="G1192" s="42">
        <f t="shared" si="54"/>
        <v>1.5708000000000002</v>
      </c>
      <c r="H1192" s="42">
        <f t="shared" si="55"/>
        <v>8.2500000001570797</v>
      </c>
    </row>
    <row r="1193" spans="5:8" x14ac:dyDescent="0.3">
      <c r="E1193" s="34">
        <v>1191</v>
      </c>
      <c r="F1193" s="42">
        <f t="shared" si="56"/>
        <v>1.9056000000000002</v>
      </c>
      <c r="G1193" s="42">
        <f t="shared" si="54"/>
        <v>1.5721200000000002</v>
      </c>
      <c r="H1193" s="42">
        <f t="shared" si="55"/>
        <v>8.2500000001572111</v>
      </c>
    </row>
    <row r="1194" spans="5:8" x14ac:dyDescent="0.3">
      <c r="E1194" s="34">
        <v>1192</v>
      </c>
      <c r="F1194" s="42">
        <f t="shared" si="56"/>
        <v>1.9072</v>
      </c>
      <c r="G1194" s="42">
        <f t="shared" si="54"/>
        <v>1.5734400000000002</v>
      </c>
      <c r="H1194" s="42">
        <f t="shared" si="55"/>
        <v>8.2500000001573444</v>
      </c>
    </row>
    <row r="1195" spans="5:8" x14ac:dyDescent="0.3">
      <c r="E1195" s="34">
        <v>1193</v>
      </c>
      <c r="F1195" s="42">
        <f t="shared" si="56"/>
        <v>1.9088000000000001</v>
      </c>
      <c r="G1195" s="42">
        <f t="shared" si="54"/>
        <v>1.5747599999999999</v>
      </c>
      <c r="H1195" s="42">
        <f t="shared" si="55"/>
        <v>8.2500000001574758</v>
      </c>
    </row>
    <row r="1196" spans="5:8" x14ac:dyDescent="0.3">
      <c r="E1196" s="34">
        <v>1194</v>
      </c>
      <c r="F1196" s="42">
        <f t="shared" si="56"/>
        <v>1.9104000000000001</v>
      </c>
      <c r="G1196" s="42">
        <f t="shared" si="54"/>
        <v>1.5760800000000001</v>
      </c>
      <c r="H1196" s="42">
        <f t="shared" si="55"/>
        <v>8.2500000001576073</v>
      </c>
    </row>
    <row r="1197" spans="5:8" x14ac:dyDescent="0.3">
      <c r="E1197" s="34">
        <v>1195</v>
      </c>
      <c r="F1197" s="42">
        <f t="shared" si="56"/>
        <v>1.9120000000000001</v>
      </c>
      <c r="G1197" s="42">
        <f t="shared" si="54"/>
        <v>1.5773999999999999</v>
      </c>
      <c r="H1197" s="42">
        <f t="shared" si="55"/>
        <v>8.2500000001577405</v>
      </c>
    </row>
    <row r="1198" spans="5:8" x14ac:dyDescent="0.3">
      <c r="E1198" s="34">
        <v>1196</v>
      </c>
      <c r="F1198" s="42">
        <f t="shared" si="56"/>
        <v>1.9136000000000002</v>
      </c>
      <c r="G1198" s="42">
        <f t="shared" si="54"/>
        <v>1.5787200000000001</v>
      </c>
      <c r="H1198" s="42">
        <f t="shared" si="55"/>
        <v>8.2500000001578719</v>
      </c>
    </row>
    <row r="1199" spans="5:8" x14ac:dyDescent="0.3">
      <c r="E1199" s="34">
        <v>1197</v>
      </c>
      <c r="F1199" s="42">
        <f t="shared" si="56"/>
        <v>1.9152</v>
      </c>
      <c r="G1199" s="42">
        <f t="shared" si="54"/>
        <v>1.5800399999999999</v>
      </c>
      <c r="H1199" s="42">
        <f t="shared" si="55"/>
        <v>8.2500000001580034</v>
      </c>
    </row>
    <row r="1200" spans="5:8" x14ac:dyDescent="0.3">
      <c r="E1200" s="34">
        <v>1198</v>
      </c>
      <c r="F1200" s="42">
        <f t="shared" si="56"/>
        <v>1.9168000000000001</v>
      </c>
      <c r="G1200" s="42">
        <f t="shared" si="54"/>
        <v>1.5813600000000001</v>
      </c>
      <c r="H1200" s="42">
        <f t="shared" si="55"/>
        <v>8.2500000001581366</v>
      </c>
    </row>
    <row r="1201" spans="5:8" x14ac:dyDescent="0.3">
      <c r="E1201" s="34">
        <v>1199</v>
      </c>
      <c r="F1201" s="42">
        <f t="shared" si="56"/>
        <v>1.9184000000000001</v>
      </c>
      <c r="G1201" s="42">
        <f t="shared" si="54"/>
        <v>1.5826800000000001</v>
      </c>
      <c r="H1201" s="42">
        <f t="shared" si="55"/>
        <v>8.2500000001582681</v>
      </c>
    </row>
    <row r="1202" spans="5:8" x14ac:dyDescent="0.3">
      <c r="E1202" s="34">
        <v>1200</v>
      </c>
      <c r="F1202" s="42">
        <f t="shared" si="56"/>
        <v>1.9200000000000002</v>
      </c>
      <c r="G1202" s="42">
        <f t="shared" si="54"/>
        <v>1.5840000000000003</v>
      </c>
      <c r="H1202" s="42">
        <f t="shared" si="55"/>
        <v>8.2500000001583995</v>
      </c>
    </row>
    <row r="1203" spans="5:8" x14ac:dyDescent="0.3">
      <c r="E1203" s="34">
        <v>1201</v>
      </c>
      <c r="F1203" s="42">
        <f t="shared" si="56"/>
        <v>1.9216000000000002</v>
      </c>
      <c r="G1203" s="42">
        <f t="shared" si="54"/>
        <v>1.5853200000000001</v>
      </c>
      <c r="H1203" s="42">
        <f t="shared" si="55"/>
        <v>8.2500000001585327</v>
      </c>
    </row>
    <row r="1204" spans="5:8" x14ac:dyDescent="0.3">
      <c r="E1204" s="34">
        <v>1202</v>
      </c>
      <c r="F1204" s="42">
        <f t="shared" si="56"/>
        <v>1.9232</v>
      </c>
      <c r="G1204" s="42">
        <f t="shared" si="54"/>
        <v>1.5866399999999998</v>
      </c>
      <c r="H1204" s="42">
        <f t="shared" si="55"/>
        <v>8.2500000001586642</v>
      </c>
    </row>
    <row r="1205" spans="5:8" x14ac:dyDescent="0.3">
      <c r="E1205" s="34">
        <v>1203</v>
      </c>
      <c r="F1205" s="42">
        <f t="shared" si="56"/>
        <v>1.9248000000000001</v>
      </c>
      <c r="G1205" s="42">
        <f t="shared" si="54"/>
        <v>1.58796</v>
      </c>
      <c r="H1205" s="42">
        <f t="shared" si="55"/>
        <v>8.2500000001587956</v>
      </c>
    </row>
    <row r="1206" spans="5:8" x14ac:dyDescent="0.3">
      <c r="E1206" s="34">
        <v>1204</v>
      </c>
      <c r="F1206" s="42">
        <f t="shared" si="56"/>
        <v>1.9264000000000001</v>
      </c>
      <c r="G1206" s="42">
        <f t="shared" si="54"/>
        <v>1.5892800000000002</v>
      </c>
      <c r="H1206" s="42">
        <f t="shared" si="55"/>
        <v>8.2500000001589289</v>
      </c>
    </row>
    <row r="1207" spans="5:8" x14ac:dyDescent="0.3">
      <c r="E1207" s="34">
        <v>1205</v>
      </c>
      <c r="F1207" s="42">
        <f t="shared" si="56"/>
        <v>1.9280000000000002</v>
      </c>
      <c r="G1207" s="42">
        <f t="shared" si="54"/>
        <v>1.5906</v>
      </c>
      <c r="H1207" s="42">
        <f t="shared" si="55"/>
        <v>8.2500000001590603</v>
      </c>
    </row>
    <row r="1208" spans="5:8" x14ac:dyDescent="0.3">
      <c r="E1208" s="34">
        <v>1206</v>
      </c>
      <c r="F1208" s="42">
        <f t="shared" si="56"/>
        <v>1.9296</v>
      </c>
      <c r="G1208" s="42">
        <f t="shared" si="54"/>
        <v>1.59192</v>
      </c>
      <c r="H1208" s="42">
        <f t="shared" si="55"/>
        <v>8.2500000001591918</v>
      </c>
    </row>
    <row r="1209" spans="5:8" x14ac:dyDescent="0.3">
      <c r="E1209" s="34">
        <v>1207</v>
      </c>
      <c r="F1209" s="42">
        <f t="shared" si="56"/>
        <v>1.9312</v>
      </c>
      <c r="G1209" s="42">
        <f t="shared" si="54"/>
        <v>1.59324</v>
      </c>
      <c r="H1209" s="42">
        <f t="shared" si="55"/>
        <v>8.2500000001593232</v>
      </c>
    </row>
    <row r="1210" spans="5:8" x14ac:dyDescent="0.3">
      <c r="E1210" s="34">
        <v>1208</v>
      </c>
      <c r="F1210" s="42">
        <f t="shared" si="56"/>
        <v>1.9328000000000001</v>
      </c>
      <c r="G1210" s="42">
        <f t="shared" si="54"/>
        <v>1.59456</v>
      </c>
      <c r="H1210" s="42">
        <f t="shared" si="55"/>
        <v>8.2500000001594564</v>
      </c>
    </row>
    <row r="1211" spans="5:8" x14ac:dyDescent="0.3">
      <c r="E1211" s="34">
        <v>1209</v>
      </c>
      <c r="F1211" s="42">
        <f t="shared" si="56"/>
        <v>1.9344000000000001</v>
      </c>
      <c r="G1211" s="42">
        <f t="shared" si="54"/>
        <v>1.5958800000000002</v>
      </c>
      <c r="H1211" s="42">
        <f t="shared" si="55"/>
        <v>8.2500000001595879</v>
      </c>
    </row>
    <row r="1212" spans="5:8" x14ac:dyDescent="0.3">
      <c r="E1212" s="34">
        <v>1210</v>
      </c>
      <c r="F1212" s="42">
        <f t="shared" si="56"/>
        <v>1.9360000000000002</v>
      </c>
      <c r="G1212" s="42">
        <f t="shared" si="54"/>
        <v>1.5972</v>
      </c>
      <c r="H1212" s="42">
        <f t="shared" si="55"/>
        <v>8.2500000001597193</v>
      </c>
    </row>
    <row r="1213" spans="5:8" x14ac:dyDescent="0.3">
      <c r="E1213" s="34">
        <v>1211</v>
      </c>
      <c r="F1213" s="42">
        <f t="shared" si="56"/>
        <v>1.9376</v>
      </c>
      <c r="G1213" s="42">
        <f t="shared" si="54"/>
        <v>1.5985200000000002</v>
      </c>
      <c r="H1213" s="42">
        <f t="shared" si="55"/>
        <v>8.2500000001598526</v>
      </c>
    </row>
    <row r="1214" spans="5:8" x14ac:dyDescent="0.3">
      <c r="E1214" s="34">
        <v>1212</v>
      </c>
      <c r="F1214" s="42">
        <f t="shared" si="56"/>
        <v>1.9392</v>
      </c>
      <c r="G1214" s="42">
        <f t="shared" si="54"/>
        <v>1.5998399999999999</v>
      </c>
      <c r="H1214" s="42">
        <f t="shared" si="55"/>
        <v>8.250000000159984</v>
      </c>
    </row>
    <row r="1215" spans="5:8" x14ac:dyDescent="0.3">
      <c r="E1215" s="34">
        <v>1213</v>
      </c>
      <c r="F1215" s="42">
        <f t="shared" si="56"/>
        <v>1.9408000000000001</v>
      </c>
      <c r="G1215" s="42">
        <f t="shared" si="54"/>
        <v>1.6011600000000001</v>
      </c>
      <c r="H1215" s="42">
        <f t="shared" si="55"/>
        <v>8.2500000001601155</v>
      </c>
    </row>
    <row r="1216" spans="5:8" x14ac:dyDescent="0.3">
      <c r="E1216" s="34">
        <v>1214</v>
      </c>
      <c r="F1216" s="42">
        <f t="shared" si="56"/>
        <v>1.9424000000000001</v>
      </c>
      <c r="G1216" s="42">
        <f t="shared" si="54"/>
        <v>1.6024800000000001</v>
      </c>
      <c r="H1216" s="42">
        <f t="shared" si="55"/>
        <v>8.2500000001602487</v>
      </c>
    </row>
    <row r="1217" spans="5:8" x14ac:dyDescent="0.3">
      <c r="E1217" s="34">
        <v>1215</v>
      </c>
      <c r="F1217" s="42">
        <f t="shared" si="56"/>
        <v>1.9440000000000002</v>
      </c>
      <c r="G1217" s="42">
        <f t="shared" si="54"/>
        <v>1.6037999999999999</v>
      </c>
      <c r="H1217" s="42">
        <f t="shared" si="55"/>
        <v>8.2500000001603802</v>
      </c>
    </row>
    <row r="1218" spans="5:8" x14ac:dyDescent="0.3">
      <c r="E1218" s="34">
        <v>1216</v>
      </c>
      <c r="F1218" s="42">
        <f t="shared" si="56"/>
        <v>1.9456</v>
      </c>
      <c r="G1218" s="42">
        <f t="shared" ref="G1218:G1281" si="57">$C$12*F1218*10^-3/($C$3*10^-6)</f>
        <v>1.6051200000000001</v>
      </c>
      <c r="H1218" s="42">
        <f t="shared" si="55"/>
        <v>8.2500000001605116</v>
      </c>
    </row>
    <row r="1219" spans="5:8" x14ac:dyDescent="0.3">
      <c r="E1219" s="34">
        <v>1217</v>
      </c>
      <c r="F1219" s="42">
        <f t="shared" si="56"/>
        <v>1.9472</v>
      </c>
      <c r="G1219" s="42">
        <f t="shared" si="57"/>
        <v>1.6064399999999999</v>
      </c>
      <c r="H1219" s="42">
        <f t="shared" ref="H1219:H1282" si="58">($C$12+IF(G1219&gt;=$C$7,$C$6,0)+(IF(G1219&gt;=$C$5,G1219,0)/$C$4)+IF(G1219&gt;$C$9,($C$8/G1219),0))</f>
        <v>8.2500000001606448</v>
      </c>
    </row>
    <row r="1220" spans="5:8" x14ac:dyDescent="0.3">
      <c r="E1220" s="34">
        <v>1218</v>
      </c>
      <c r="F1220" s="42">
        <f t="shared" ref="F1220:F1283" si="59">($C$10/10000)*(E1220)</f>
        <v>1.9488000000000001</v>
      </c>
      <c r="G1220" s="42">
        <f t="shared" si="57"/>
        <v>1.6077600000000001</v>
      </c>
      <c r="H1220" s="42">
        <f t="shared" si="58"/>
        <v>8.2500000001607763</v>
      </c>
    </row>
    <row r="1221" spans="5:8" x14ac:dyDescent="0.3">
      <c r="E1221" s="34">
        <v>1219</v>
      </c>
      <c r="F1221" s="42">
        <f t="shared" si="59"/>
        <v>1.9504000000000001</v>
      </c>
      <c r="G1221" s="42">
        <f t="shared" si="57"/>
        <v>1.6090800000000003</v>
      </c>
      <c r="H1221" s="42">
        <f t="shared" si="58"/>
        <v>8.2500000001609077</v>
      </c>
    </row>
    <row r="1222" spans="5:8" x14ac:dyDescent="0.3">
      <c r="E1222" s="34">
        <v>1220</v>
      </c>
      <c r="F1222" s="42">
        <f t="shared" si="59"/>
        <v>1.9520000000000002</v>
      </c>
      <c r="G1222" s="42">
        <f t="shared" si="57"/>
        <v>1.6104000000000003</v>
      </c>
      <c r="H1222" s="42">
        <f t="shared" si="58"/>
        <v>8.2500000001610392</v>
      </c>
    </row>
    <row r="1223" spans="5:8" x14ac:dyDescent="0.3">
      <c r="E1223" s="34">
        <v>1221</v>
      </c>
      <c r="F1223" s="42">
        <f t="shared" si="59"/>
        <v>1.9536</v>
      </c>
      <c r="G1223" s="42">
        <f t="shared" si="57"/>
        <v>1.61172</v>
      </c>
      <c r="H1223" s="42">
        <f t="shared" si="58"/>
        <v>8.2500000001611724</v>
      </c>
    </row>
    <row r="1224" spans="5:8" x14ac:dyDescent="0.3">
      <c r="E1224" s="34">
        <v>1222</v>
      </c>
      <c r="F1224" s="42">
        <f t="shared" si="59"/>
        <v>1.9552</v>
      </c>
      <c r="G1224" s="42">
        <f t="shared" si="57"/>
        <v>1.6130400000000003</v>
      </c>
      <c r="H1224" s="42">
        <f t="shared" si="58"/>
        <v>8.2500000001613039</v>
      </c>
    </row>
    <row r="1225" spans="5:8" x14ac:dyDescent="0.3">
      <c r="E1225" s="34">
        <v>1223</v>
      </c>
      <c r="F1225" s="42">
        <f t="shared" si="59"/>
        <v>1.9568000000000001</v>
      </c>
      <c r="G1225" s="42">
        <f t="shared" si="57"/>
        <v>1.61436</v>
      </c>
      <c r="H1225" s="42">
        <f t="shared" si="58"/>
        <v>8.2500000001614353</v>
      </c>
    </row>
    <row r="1226" spans="5:8" x14ac:dyDescent="0.3">
      <c r="E1226" s="34">
        <v>1224</v>
      </c>
      <c r="F1226" s="42">
        <f t="shared" si="59"/>
        <v>1.9584000000000001</v>
      </c>
      <c r="G1226" s="42">
        <f t="shared" si="57"/>
        <v>1.6156800000000002</v>
      </c>
      <c r="H1226" s="42">
        <f t="shared" si="58"/>
        <v>8.2500000001615685</v>
      </c>
    </row>
    <row r="1227" spans="5:8" x14ac:dyDescent="0.3">
      <c r="E1227" s="34">
        <v>1225</v>
      </c>
      <c r="F1227" s="42">
        <f t="shared" si="59"/>
        <v>1.9600000000000002</v>
      </c>
      <c r="G1227" s="42">
        <f t="shared" si="57"/>
        <v>1.617</v>
      </c>
      <c r="H1227" s="42">
        <f t="shared" si="58"/>
        <v>8.2500000001617</v>
      </c>
    </row>
    <row r="1228" spans="5:8" x14ac:dyDescent="0.3">
      <c r="E1228" s="34">
        <v>1226</v>
      </c>
      <c r="F1228" s="42">
        <f t="shared" si="59"/>
        <v>1.9616</v>
      </c>
      <c r="G1228" s="42">
        <f t="shared" si="57"/>
        <v>1.6183199999999998</v>
      </c>
      <c r="H1228" s="42">
        <f t="shared" si="58"/>
        <v>8.2500000001618314</v>
      </c>
    </row>
    <row r="1229" spans="5:8" x14ac:dyDescent="0.3">
      <c r="E1229" s="34">
        <v>1227</v>
      </c>
      <c r="F1229" s="42">
        <f t="shared" si="59"/>
        <v>1.9632000000000001</v>
      </c>
      <c r="G1229" s="42">
        <f t="shared" si="57"/>
        <v>1.61964</v>
      </c>
      <c r="H1229" s="42">
        <f t="shared" si="58"/>
        <v>8.2500000001619647</v>
      </c>
    </row>
    <row r="1230" spans="5:8" x14ac:dyDescent="0.3">
      <c r="E1230" s="34">
        <v>1228</v>
      </c>
      <c r="F1230" s="42">
        <f t="shared" si="59"/>
        <v>1.9648000000000001</v>
      </c>
      <c r="G1230" s="42">
        <f t="shared" si="57"/>
        <v>1.6209600000000002</v>
      </c>
      <c r="H1230" s="42">
        <f t="shared" si="58"/>
        <v>8.2500000001620961</v>
      </c>
    </row>
    <row r="1231" spans="5:8" x14ac:dyDescent="0.3">
      <c r="E1231" s="34">
        <v>1229</v>
      </c>
      <c r="F1231" s="42">
        <f t="shared" si="59"/>
        <v>1.9664000000000001</v>
      </c>
      <c r="G1231" s="42">
        <f t="shared" si="57"/>
        <v>1.6222799999999999</v>
      </c>
      <c r="H1231" s="42">
        <f t="shared" si="58"/>
        <v>8.2500000001622276</v>
      </c>
    </row>
    <row r="1232" spans="5:8" x14ac:dyDescent="0.3">
      <c r="E1232" s="34">
        <v>1230</v>
      </c>
      <c r="F1232" s="42">
        <f t="shared" si="59"/>
        <v>1.9680000000000002</v>
      </c>
      <c r="G1232" s="42">
        <f t="shared" si="57"/>
        <v>1.6235999999999999</v>
      </c>
      <c r="H1232" s="42">
        <f t="shared" si="58"/>
        <v>8.2500000001623608</v>
      </c>
    </row>
    <row r="1233" spans="5:8" x14ac:dyDescent="0.3">
      <c r="E1233" s="34">
        <v>1231</v>
      </c>
      <c r="F1233" s="42">
        <f t="shared" si="59"/>
        <v>1.9696</v>
      </c>
      <c r="G1233" s="42">
        <f t="shared" si="57"/>
        <v>1.6249200000000001</v>
      </c>
      <c r="H1233" s="42">
        <f t="shared" si="58"/>
        <v>8.2500000001624922</v>
      </c>
    </row>
    <row r="1234" spans="5:8" x14ac:dyDescent="0.3">
      <c r="E1234" s="34">
        <v>1232</v>
      </c>
      <c r="F1234" s="42">
        <f t="shared" si="59"/>
        <v>1.9712000000000001</v>
      </c>
      <c r="G1234" s="42">
        <f t="shared" si="57"/>
        <v>1.6262399999999999</v>
      </c>
      <c r="H1234" s="42">
        <f t="shared" si="58"/>
        <v>8.2500000001626237</v>
      </c>
    </row>
    <row r="1235" spans="5:8" x14ac:dyDescent="0.3">
      <c r="E1235" s="34">
        <v>1233</v>
      </c>
      <c r="F1235" s="42">
        <f t="shared" si="59"/>
        <v>1.9728000000000001</v>
      </c>
      <c r="G1235" s="42">
        <f t="shared" si="57"/>
        <v>1.6275600000000001</v>
      </c>
      <c r="H1235" s="42">
        <f t="shared" si="58"/>
        <v>8.2500000001627551</v>
      </c>
    </row>
    <row r="1236" spans="5:8" x14ac:dyDescent="0.3">
      <c r="E1236" s="34">
        <v>1234</v>
      </c>
      <c r="F1236" s="42">
        <f t="shared" si="59"/>
        <v>1.9744000000000002</v>
      </c>
      <c r="G1236" s="42">
        <f t="shared" si="57"/>
        <v>1.6288800000000003</v>
      </c>
      <c r="H1236" s="42">
        <f t="shared" si="58"/>
        <v>8.2500000001628884</v>
      </c>
    </row>
    <row r="1237" spans="5:8" x14ac:dyDescent="0.3">
      <c r="E1237" s="34">
        <v>1235</v>
      </c>
      <c r="F1237" s="42">
        <f t="shared" si="59"/>
        <v>1.9760000000000002</v>
      </c>
      <c r="G1237" s="42">
        <f t="shared" si="57"/>
        <v>1.6302000000000003</v>
      </c>
      <c r="H1237" s="42">
        <f t="shared" si="58"/>
        <v>8.2500000001630198</v>
      </c>
    </row>
    <row r="1238" spans="5:8" x14ac:dyDescent="0.3">
      <c r="E1238" s="34">
        <v>1236</v>
      </c>
      <c r="F1238" s="42">
        <f t="shared" si="59"/>
        <v>1.9776</v>
      </c>
      <c r="G1238" s="42">
        <f t="shared" si="57"/>
        <v>1.6315200000000001</v>
      </c>
      <c r="H1238" s="42">
        <f t="shared" si="58"/>
        <v>8.2500000001631513</v>
      </c>
    </row>
    <row r="1239" spans="5:8" x14ac:dyDescent="0.3">
      <c r="E1239" s="34">
        <v>1237</v>
      </c>
      <c r="F1239" s="42">
        <f t="shared" si="59"/>
        <v>1.9792000000000001</v>
      </c>
      <c r="G1239" s="42">
        <f t="shared" si="57"/>
        <v>1.6328400000000003</v>
      </c>
      <c r="H1239" s="42">
        <f t="shared" si="58"/>
        <v>8.2500000001632845</v>
      </c>
    </row>
    <row r="1240" spans="5:8" x14ac:dyDescent="0.3">
      <c r="E1240" s="34">
        <v>1238</v>
      </c>
      <c r="F1240" s="42">
        <f t="shared" si="59"/>
        <v>1.9808000000000001</v>
      </c>
      <c r="G1240" s="42">
        <f t="shared" si="57"/>
        <v>1.6341600000000001</v>
      </c>
      <c r="H1240" s="42">
        <f t="shared" si="58"/>
        <v>8.2500000001634159</v>
      </c>
    </row>
    <row r="1241" spans="5:8" x14ac:dyDescent="0.3">
      <c r="E1241" s="34">
        <v>1239</v>
      </c>
      <c r="F1241" s="42">
        <f t="shared" si="59"/>
        <v>1.9824000000000002</v>
      </c>
      <c r="G1241" s="42">
        <f t="shared" si="57"/>
        <v>1.6354800000000003</v>
      </c>
      <c r="H1241" s="42">
        <f t="shared" si="58"/>
        <v>8.2500000001635474</v>
      </c>
    </row>
    <row r="1242" spans="5:8" x14ac:dyDescent="0.3">
      <c r="E1242" s="34">
        <v>1240</v>
      </c>
      <c r="F1242" s="42">
        <f t="shared" si="59"/>
        <v>1.984</v>
      </c>
      <c r="G1242" s="42">
        <f t="shared" si="57"/>
        <v>1.6368</v>
      </c>
      <c r="H1242" s="42">
        <f t="shared" si="58"/>
        <v>8.2500000001636806</v>
      </c>
    </row>
    <row r="1243" spans="5:8" x14ac:dyDescent="0.3">
      <c r="E1243" s="34">
        <v>1241</v>
      </c>
      <c r="F1243" s="42">
        <f t="shared" si="59"/>
        <v>1.9856</v>
      </c>
      <c r="G1243" s="42">
        <f t="shared" si="57"/>
        <v>1.6381199999999998</v>
      </c>
      <c r="H1243" s="42">
        <f t="shared" si="58"/>
        <v>8.2500000001638121</v>
      </c>
    </row>
    <row r="1244" spans="5:8" x14ac:dyDescent="0.3">
      <c r="E1244" s="34">
        <v>1242</v>
      </c>
      <c r="F1244" s="42">
        <f t="shared" si="59"/>
        <v>1.9872000000000001</v>
      </c>
      <c r="G1244" s="42">
        <f t="shared" si="57"/>
        <v>1.63944</v>
      </c>
      <c r="H1244" s="42">
        <f t="shared" si="58"/>
        <v>8.2500000001639435</v>
      </c>
    </row>
    <row r="1245" spans="5:8" x14ac:dyDescent="0.3">
      <c r="E1245" s="34">
        <v>1243</v>
      </c>
      <c r="F1245" s="42">
        <f t="shared" si="59"/>
        <v>1.9888000000000001</v>
      </c>
      <c r="G1245" s="42">
        <f t="shared" si="57"/>
        <v>1.64076</v>
      </c>
      <c r="H1245" s="42">
        <f t="shared" si="58"/>
        <v>8.2500000001640768</v>
      </c>
    </row>
    <row r="1246" spans="5:8" x14ac:dyDescent="0.3">
      <c r="E1246" s="34">
        <v>1244</v>
      </c>
      <c r="F1246" s="42">
        <f t="shared" si="59"/>
        <v>1.9904000000000002</v>
      </c>
      <c r="G1246" s="42">
        <f t="shared" si="57"/>
        <v>1.64208</v>
      </c>
      <c r="H1246" s="42">
        <f t="shared" si="58"/>
        <v>8.2500000001642082</v>
      </c>
    </row>
    <row r="1247" spans="5:8" x14ac:dyDescent="0.3">
      <c r="E1247" s="34">
        <v>1245</v>
      </c>
      <c r="F1247" s="42">
        <f t="shared" si="59"/>
        <v>1.992</v>
      </c>
      <c r="G1247" s="42">
        <f t="shared" si="57"/>
        <v>1.6434</v>
      </c>
      <c r="H1247" s="42">
        <f t="shared" si="58"/>
        <v>8.2500000001643397</v>
      </c>
    </row>
    <row r="1248" spans="5:8" x14ac:dyDescent="0.3">
      <c r="E1248" s="34">
        <v>1246</v>
      </c>
      <c r="F1248" s="42">
        <f t="shared" si="59"/>
        <v>1.9936</v>
      </c>
      <c r="G1248" s="42">
        <f t="shared" si="57"/>
        <v>1.6447199999999997</v>
      </c>
      <c r="H1248" s="42">
        <f t="shared" si="58"/>
        <v>8.2500000001644729</v>
      </c>
    </row>
    <row r="1249" spans="5:8" x14ac:dyDescent="0.3">
      <c r="E1249" s="34">
        <v>1247</v>
      </c>
      <c r="F1249" s="42">
        <f t="shared" si="59"/>
        <v>1.9952000000000001</v>
      </c>
      <c r="G1249" s="42">
        <f t="shared" si="57"/>
        <v>1.6460399999999999</v>
      </c>
      <c r="H1249" s="42">
        <f t="shared" si="58"/>
        <v>8.2500000001646043</v>
      </c>
    </row>
    <row r="1250" spans="5:8" x14ac:dyDescent="0.3">
      <c r="E1250" s="34">
        <v>1248</v>
      </c>
      <c r="F1250" s="42">
        <f t="shared" si="59"/>
        <v>1.9968000000000001</v>
      </c>
      <c r="G1250" s="42">
        <f t="shared" si="57"/>
        <v>1.6473600000000002</v>
      </c>
      <c r="H1250" s="42">
        <f t="shared" si="58"/>
        <v>8.2500000001647358</v>
      </c>
    </row>
    <row r="1251" spans="5:8" x14ac:dyDescent="0.3">
      <c r="E1251" s="34">
        <v>1249</v>
      </c>
      <c r="F1251" s="42">
        <f t="shared" si="59"/>
        <v>1.9984000000000002</v>
      </c>
      <c r="G1251" s="42">
        <f t="shared" si="57"/>
        <v>1.6486800000000001</v>
      </c>
      <c r="H1251" s="42">
        <f t="shared" si="58"/>
        <v>8.2500000001648672</v>
      </c>
    </row>
    <row r="1252" spans="5:8" x14ac:dyDescent="0.3">
      <c r="E1252" s="34">
        <v>1250</v>
      </c>
      <c r="F1252" s="42">
        <f t="shared" si="59"/>
        <v>2</v>
      </c>
      <c r="G1252" s="42">
        <f t="shared" si="57"/>
        <v>1.6500000000000001</v>
      </c>
      <c r="H1252" s="42">
        <f t="shared" si="58"/>
        <v>8.2500000001650005</v>
      </c>
    </row>
    <row r="1253" spans="5:8" x14ac:dyDescent="0.3">
      <c r="E1253" s="34">
        <v>1251</v>
      </c>
      <c r="F1253" s="42">
        <f t="shared" si="59"/>
        <v>2.0016000000000003</v>
      </c>
      <c r="G1253" s="42">
        <f t="shared" si="57"/>
        <v>1.6513200000000001</v>
      </c>
      <c r="H1253" s="42">
        <f t="shared" si="58"/>
        <v>8.2500000001651319</v>
      </c>
    </row>
    <row r="1254" spans="5:8" x14ac:dyDescent="0.3">
      <c r="E1254" s="34">
        <v>1252</v>
      </c>
      <c r="F1254" s="42">
        <f t="shared" si="59"/>
        <v>2.0032000000000001</v>
      </c>
      <c r="G1254" s="42">
        <f t="shared" si="57"/>
        <v>1.6526400000000003</v>
      </c>
      <c r="H1254" s="42">
        <f t="shared" si="58"/>
        <v>8.2500000001652634</v>
      </c>
    </row>
    <row r="1255" spans="5:8" x14ac:dyDescent="0.3">
      <c r="E1255" s="34">
        <v>1253</v>
      </c>
      <c r="F1255" s="42">
        <f t="shared" si="59"/>
        <v>2.0047999999999999</v>
      </c>
      <c r="G1255" s="42">
        <f t="shared" si="57"/>
        <v>1.6539600000000001</v>
      </c>
      <c r="H1255" s="42">
        <f t="shared" si="58"/>
        <v>8.2500000001653966</v>
      </c>
    </row>
    <row r="1256" spans="5:8" x14ac:dyDescent="0.3">
      <c r="E1256" s="34">
        <v>1254</v>
      </c>
      <c r="F1256" s="42">
        <f t="shared" si="59"/>
        <v>2.0064000000000002</v>
      </c>
      <c r="G1256" s="42">
        <f t="shared" si="57"/>
        <v>1.6552800000000003</v>
      </c>
      <c r="H1256" s="42">
        <f t="shared" si="58"/>
        <v>8.250000000165528</v>
      </c>
    </row>
    <row r="1257" spans="5:8" x14ac:dyDescent="0.3">
      <c r="E1257" s="34">
        <v>1255</v>
      </c>
      <c r="F1257" s="42">
        <f t="shared" si="59"/>
        <v>2.008</v>
      </c>
      <c r="G1257" s="42">
        <f t="shared" si="57"/>
        <v>1.6566000000000001</v>
      </c>
      <c r="H1257" s="42">
        <f t="shared" si="58"/>
        <v>8.2500000001656595</v>
      </c>
    </row>
    <row r="1258" spans="5:8" x14ac:dyDescent="0.3">
      <c r="E1258" s="34">
        <v>1256</v>
      </c>
      <c r="F1258" s="42">
        <f t="shared" si="59"/>
        <v>2.0096000000000003</v>
      </c>
      <c r="G1258" s="42">
        <f t="shared" si="57"/>
        <v>1.6579200000000005</v>
      </c>
      <c r="H1258" s="42">
        <f t="shared" si="58"/>
        <v>8.2500000001657927</v>
      </c>
    </row>
    <row r="1259" spans="5:8" x14ac:dyDescent="0.3">
      <c r="E1259" s="34">
        <v>1257</v>
      </c>
      <c r="F1259" s="42">
        <f t="shared" si="59"/>
        <v>2.0112000000000001</v>
      </c>
      <c r="G1259" s="42">
        <f t="shared" si="57"/>
        <v>1.65924</v>
      </c>
      <c r="H1259" s="42">
        <f t="shared" si="58"/>
        <v>8.2500000001659242</v>
      </c>
    </row>
    <row r="1260" spans="5:8" x14ac:dyDescent="0.3">
      <c r="E1260" s="34">
        <v>1258</v>
      </c>
      <c r="F1260" s="42">
        <f t="shared" si="59"/>
        <v>2.0127999999999999</v>
      </c>
      <c r="G1260" s="42">
        <f t="shared" si="57"/>
        <v>1.6605599999999998</v>
      </c>
      <c r="H1260" s="42">
        <f t="shared" si="58"/>
        <v>8.2500000001660556</v>
      </c>
    </row>
    <row r="1261" spans="5:8" x14ac:dyDescent="0.3">
      <c r="E1261" s="34">
        <v>1259</v>
      </c>
      <c r="F1261" s="42">
        <f t="shared" si="59"/>
        <v>2.0144000000000002</v>
      </c>
      <c r="G1261" s="42">
        <f t="shared" si="57"/>
        <v>1.66188</v>
      </c>
      <c r="H1261" s="42">
        <f t="shared" si="58"/>
        <v>8.2500000001661888</v>
      </c>
    </row>
    <row r="1262" spans="5:8" x14ac:dyDescent="0.3">
      <c r="E1262" s="34">
        <v>1260</v>
      </c>
      <c r="F1262" s="42">
        <f t="shared" si="59"/>
        <v>2.016</v>
      </c>
      <c r="G1262" s="42">
        <f t="shared" si="57"/>
        <v>1.6632</v>
      </c>
      <c r="H1262" s="42">
        <f t="shared" si="58"/>
        <v>8.2500000001663203</v>
      </c>
    </row>
    <row r="1263" spans="5:8" x14ac:dyDescent="0.3">
      <c r="E1263" s="34">
        <v>1261</v>
      </c>
      <c r="F1263" s="42">
        <f t="shared" si="59"/>
        <v>2.0176000000000003</v>
      </c>
      <c r="G1263" s="42">
        <f t="shared" si="57"/>
        <v>1.6645200000000002</v>
      </c>
      <c r="H1263" s="42">
        <f t="shared" si="58"/>
        <v>8.2500000001664517</v>
      </c>
    </row>
    <row r="1264" spans="5:8" x14ac:dyDescent="0.3">
      <c r="E1264" s="34">
        <v>1262</v>
      </c>
      <c r="F1264" s="42">
        <f t="shared" si="59"/>
        <v>2.0192000000000001</v>
      </c>
      <c r="G1264" s="42">
        <f t="shared" si="57"/>
        <v>1.66584</v>
      </c>
      <c r="H1264" s="42">
        <f t="shared" si="58"/>
        <v>8.2500000001665832</v>
      </c>
    </row>
    <row r="1265" spans="5:8" x14ac:dyDescent="0.3">
      <c r="E1265" s="34">
        <v>1263</v>
      </c>
      <c r="F1265" s="42">
        <f t="shared" si="59"/>
        <v>2.0207999999999999</v>
      </c>
      <c r="G1265" s="42">
        <f t="shared" si="57"/>
        <v>1.6671599999999998</v>
      </c>
      <c r="H1265" s="42">
        <f t="shared" si="58"/>
        <v>8.2500000001667164</v>
      </c>
    </row>
    <row r="1266" spans="5:8" x14ac:dyDescent="0.3">
      <c r="E1266" s="34">
        <v>1264</v>
      </c>
      <c r="F1266" s="42">
        <f t="shared" si="59"/>
        <v>2.0224000000000002</v>
      </c>
      <c r="G1266" s="42">
        <f t="shared" si="57"/>
        <v>1.6684800000000002</v>
      </c>
      <c r="H1266" s="42">
        <f t="shared" si="58"/>
        <v>8.2500000001668479</v>
      </c>
    </row>
    <row r="1267" spans="5:8" x14ac:dyDescent="0.3">
      <c r="E1267" s="34">
        <v>1265</v>
      </c>
      <c r="F1267" s="42">
        <f t="shared" si="59"/>
        <v>2.024</v>
      </c>
      <c r="G1267" s="42">
        <f t="shared" si="57"/>
        <v>1.6698000000000002</v>
      </c>
      <c r="H1267" s="42">
        <f t="shared" si="58"/>
        <v>8.2500000001669793</v>
      </c>
    </row>
    <row r="1268" spans="5:8" x14ac:dyDescent="0.3">
      <c r="E1268" s="34">
        <v>1266</v>
      </c>
      <c r="F1268" s="42">
        <f t="shared" si="59"/>
        <v>2.0256000000000003</v>
      </c>
      <c r="G1268" s="42">
        <f t="shared" si="57"/>
        <v>1.6711200000000002</v>
      </c>
      <c r="H1268" s="42">
        <f t="shared" si="58"/>
        <v>8.2500000001671125</v>
      </c>
    </row>
    <row r="1269" spans="5:8" x14ac:dyDescent="0.3">
      <c r="E1269" s="34">
        <v>1267</v>
      </c>
      <c r="F1269" s="42">
        <f t="shared" si="59"/>
        <v>2.0272000000000001</v>
      </c>
      <c r="G1269" s="42">
        <f t="shared" si="57"/>
        <v>1.6724399999999999</v>
      </c>
      <c r="H1269" s="42">
        <f t="shared" si="58"/>
        <v>8.250000000167244</v>
      </c>
    </row>
    <row r="1270" spans="5:8" x14ac:dyDescent="0.3">
      <c r="E1270" s="34">
        <v>1268</v>
      </c>
      <c r="F1270" s="42">
        <f t="shared" si="59"/>
        <v>2.0287999999999999</v>
      </c>
      <c r="G1270" s="42">
        <f t="shared" si="57"/>
        <v>1.6737600000000001</v>
      </c>
      <c r="H1270" s="42">
        <f t="shared" si="58"/>
        <v>8.2500000001673754</v>
      </c>
    </row>
    <row r="1271" spans="5:8" x14ac:dyDescent="0.3">
      <c r="E1271" s="34">
        <v>1269</v>
      </c>
      <c r="F1271" s="42">
        <f t="shared" si="59"/>
        <v>2.0304000000000002</v>
      </c>
      <c r="G1271" s="42">
        <f t="shared" si="57"/>
        <v>1.6750800000000003</v>
      </c>
      <c r="H1271" s="42">
        <f t="shared" si="58"/>
        <v>8.2500000001675087</v>
      </c>
    </row>
    <row r="1272" spans="5:8" x14ac:dyDescent="0.3">
      <c r="E1272" s="34">
        <v>1270</v>
      </c>
      <c r="F1272" s="42">
        <f t="shared" si="59"/>
        <v>2.032</v>
      </c>
      <c r="G1272" s="42">
        <f t="shared" si="57"/>
        <v>1.6764000000000001</v>
      </c>
      <c r="H1272" s="42">
        <f t="shared" si="58"/>
        <v>8.2500000001676401</v>
      </c>
    </row>
    <row r="1273" spans="5:8" x14ac:dyDescent="0.3">
      <c r="E1273" s="34">
        <v>1271</v>
      </c>
      <c r="F1273" s="42">
        <f t="shared" si="59"/>
        <v>2.0336000000000003</v>
      </c>
      <c r="G1273" s="42">
        <f t="shared" si="57"/>
        <v>1.6777200000000005</v>
      </c>
      <c r="H1273" s="42">
        <f t="shared" si="58"/>
        <v>8.2500000001677716</v>
      </c>
    </row>
    <row r="1274" spans="5:8" x14ac:dyDescent="0.3">
      <c r="E1274" s="34">
        <v>1272</v>
      </c>
      <c r="F1274" s="42">
        <f t="shared" si="59"/>
        <v>2.0352000000000001</v>
      </c>
      <c r="G1274" s="42">
        <f t="shared" si="57"/>
        <v>1.6790400000000001</v>
      </c>
      <c r="H1274" s="42">
        <f t="shared" si="58"/>
        <v>8.2500000001679048</v>
      </c>
    </row>
    <row r="1275" spans="5:8" x14ac:dyDescent="0.3">
      <c r="E1275" s="34">
        <v>1273</v>
      </c>
      <c r="F1275" s="42">
        <f t="shared" si="59"/>
        <v>2.0367999999999999</v>
      </c>
      <c r="G1275" s="42">
        <f t="shared" si="57"/>
        <v>1.6803599999999999</v>
      </c>
      <c r="H1275" s="42">
        <f t="shared" si="58"/>
        <v>8.2500000001680363</v>
      </c>
    </row>
    <row r="1276" spans="5:8" x14ac:dyDescent="0.3">
      <c r="E1276" s="34">
        <v>1274</v>
      </c>
      <c r="F1276" s="42">
        <f t="shared" si="59"/>
        <v>2.0384000000000002</v>
      </c>
      <c r="G1276" s="42">
        <f t="shared" si="57"/>
        <v>1.6816799999999998</v>
      </c>
      <c r="H1276" s="42">
        <f t="shared" si="58"/>
        <v>8.2500000001681677</v>
      </c>
    </row>
    <row r="1277" spans="5:8" x14ac:dyDescent="0.3">
      <c r="E1277" s="34">
        <v>1275</v>
      </c>
      <c r="F1277" s="42">
        <f t="shared" si="59"/>
        <v>2.04</v>
      </c>
      <c r="G1277" s="42">
        <f t="shared" si="57"/>
        <v>1.6830000000000001</v>
      </c>
      <c r="H1277" s="42">
        <f t="shared" si="58"/>
        <v>8.2500000001682992</v>
      </c>
    </row>
    <row r="1278" spans="5:8" x14ac:dyDescent="0.3">
      <c r="E1278" s="34">
        <v>1276</v>
      </c>
      <c r="F1278" s="42">
        <f t="shared" si="59"/>
        <v>2.0416000000000003</v>
      </c>
      <c r="G1278" s="42">
        <f t="shared" si="57"/>
        <v>1.6843200000000003</v>
      </c>
      <c r="H1278" s="42">
        <f t="shared" si="58"/>
        <v>8.2500000001684324</v>
      </c>
    </row>
    <row r="1279" spans="5:8" x14ac:dyDescent="0.3">
      <c r="E1279" s="34">
        <v>1277</v>
      </c>
      <c r="F1279" s="42">
        <f t="shared" si="59"/>
        <v>2.0432000000000001</v>
      </c>
      <c r="G1279" s="42">
        <f t="shared" si="57"/>
        <v>1.68564</v>
      </c>
      <c r="H1279" s="42">
        <f t="shared" si="58"/>
        <v>8.2500000001685638</v>
      </c>
    </row>
    <row r="1280" spans="5:8" x14ac:dyDescent="0.3">
      <c r="E1280" s="34">
        <v>1278</v>
      </c>
      <c r="F1280" s="42">
        <f t="shared" si="59"/>
        <v>2.0448</v>
      </c>
      <c r="G1280" s="42">
        <f t="shared" si="57"/>
        <v>1.6869599999999998</v>
      </c>
      <c r="H1280" s="42">
        <f t="shared" si="58"/>
        <v>8.2500000001686953</v>
      </c>
    </row>
    <row r="1281" spans="5:8" x14ac:dyDescent="0.3">
      <c r="E1281" s="34">
        <v>1279</v>
      </c>
      <c r="F1281" s="42">
        <f t="shared" si="59"/>
        <v>2.0464000000000002</v>
      </c>
      <c r="G1281" s="42">
        <f t="shared" si="57"/>
        <v>1.6882800000000002</v>
      </c>
      <c r="H1281" s="42">
        <f t="shared" si="58"/>
        <v>8.2500000001688285</v>
      </c>
    </row>
    <row r="1282" spans="5:8" x14ac:dyDescent="0.3">
      <c r="E1282" s="34">
        <v>1280</v>
      </c>
      <c r="F1282" s="42">
        <f t="shared" si="59"/>
        <v>2.048</v>
      </c>
      <c r="G1282" s="42">
        <f t="shared" ref="G1282:G1345" si="60">$C$12*F1282*10^-3/($C$3*10^-6)</f>
        <v>1.6896</v>
      </c>
      <c r="H1282" s="42">
        <f t="shared" si="58"/>
        <v>8.25000000016896</v>
      </c>
    </row>
    <row r="1283" spans="5:8" x14ac:dyDescent="0.3">
      <c r="E1283" s="34">
        <v>1281</v>
      </c>
      <c r="F1283" s="42">
        <f t="shared" si="59"/>
        <v>2.0496000000000003</v>
      </c>
      <c r="G1283" s="42">
        <f t="shared" si="60"/>
        <v>1.6909200000000002</v>
      </c>
      <c r="H1283" s="42">
        <f t="shared" ref="H1283:H1346" si="61">($C$12+IF(G1283&gt;=$C$7,$C$6,0)+(IF(G1283&gt;=$C$5,G1283,0)/$C$4)+IF(G1283&gt;$C$9,($C$8/G1283),0))</f>
        <v>8.2500000001690914</v>
      </c>
    </row>
    <row r="1284" spans="5:8" x14ac:dyDescent="0.3">
      <c r="E1284" s="34">
        <v>1282</v>
      </c>
      <c r="F1284" s="42">
        <f t="shared" ref="F1284:F1347" si="62">($C$10/10000)*(E1284)</f>
        <v>2.0512000000000001</v>
      </c>
      <c r="G1284" s="42">
        <f t="shared" si="60"/>
        <v>1.69224</v>
      </c>
      <c r="H1284" s="42">
        <f t="shared" si="61"/>
        <v>8.2500000001692246</v>
      </c>
    </row>
    <row r="1285" spans="5:8" x14ac:dyDescent="0.3">
      <c r="E1285" s="34">
        <v>1283</v>
      </c>
      <c r="F1285" s="42">
        <f t="shared" si="62"/>
        <v>2.0528</v>
      </c>
      <c r="G1285" s="42">
        <f t="shared" si="60"/>
        <v>1.6935600000000002</v>
      </c>
      <c r="H1285" s="42">
        <f t="shared" si="61"/>
        <v>8.2500000001693561</v>
      </c>
    </row>
    <row r="1286" spans="5:8" x14ac:dyDescent="0.3">
      <c r="E1286" s="34">
        <v>1284</v>
      </c>
      <c r="F1286" s="42">
        <f t="shared" si="62"/>
        <v>2.0544000000000002</v>
      </c>
      <c r="G1286" s="42">
        <f t="shared" si="60"/>
        <v>1.6948800000000004</v>
      </c>
      <c r="H1286" s="42">
        <f t="shared" si="61"/>
        <v>8.2500000001694875</v>
      </c>
    </row>
    <row r="1287" spans="5:8" x14ac:dyDescent="0.3">
      <c r="E1287" s="34">
        <v>1285</v>
      </c>
      <c r="F1287" s="42">
        <f t="shared" si="62"/>
        <v>2.056</v>
      </c>
      <c r="G1287" s="42">
        <f t="shared" si="60"/>
        <v>1.6962000000000002</v>
      </c>
      <c r="H1287" s="42">
        <f t="shared" si="61"/>
        <v>8.2500000001696208</v>
      </c>
    </row>
    <row r="1288" spans="5:8" x14ac:dyDescent="0.3">
      <c r="E1288" s="34">
        <v>1286</v>
      </c>
      <c r="F1288" s="42">
        <f t="shared" si="62"/>
        <v>2.0576000000000003</v>
      </c>
      <c r="G1288" s="42">
        <f t="shared" si="60"/>
        <v>1.6975200000000001</v>
      </c>
      <c r="H1288" s="42">
        <f t="shared" si="61"/>
        <v>8.2500000001697522</v>
      </c>
    </row>
    <row r="1289" spans="5:8" x14ac:dyDescent="0.3">
      <c r="E1289" s="34">
        <v>1287</v>
      </c>
      <c r="F1289" s="42">
        <f t="shared" si="62"/>
        <v>2.0592000000000001</v>
      </c>
      <c r="G1289" s="42">
        <f t="shared" si="60"/>
        <v>1.6988400000000003</v>
      </c>
      <c r="H1289" s="42">
        <f t="shared" si="61"/>
        <v>8.2500000001698837</v>
      </c>
    </row>
    <row r="1290" spans="5:8" x14ac:dyDescent="0.3">
      <c r="E1290" s="34">
        <v>1288</v>
      </c>
      <c r="F1290" s="42">
        <f t="shared" si="62"/>
        <v>2.0608</v>
      </c>
      <c r="G1290" s="42">
        <f t="shared" si="60"/>
        <v>1.7001599999999999</v>
      </c>
      <c r="H1290" s="42">
        <f t="shared" si="61"/>
        <v>8.2500000001700151</v>
      </c>
    </row>
    <row r="1291" spans="5:8" x14ac:dyDescent="0.3">
      <c r="E1291" s="34">
        <v>1289</v>
      </c>
      <c r="F1291" s="42">
        <f t="shared" si="62"/>
        <v>2.0624000000000002</v>
      </c>
      <c r="G1291" s="42">
        <f t="shared" si="60"/>
        <v>1.7014799999999999</v>
      </c>
      <c r="H1291" s="42">
        <f t="shared" si="61"/>
        <v>8.2500000001701483</v>
      </c>
    </row>
    <row r="1292" spans="5:8" x14ac:dyDescent="0.3">
      <c r="E1292" s="34">
        <v>1290</v>
      </c>
      <c r="F1292" s="42">
        <f t="shared" si="62"/>
        <v>2.0640000000000001</v>
      </c>
      <c r="G1292" s="42">
        <f t="shared" si="60"/>
        <v>1.7027999999999999</v>
      </c>
      <c r="H1292" s="42">
        <f t="shared" si="61"/>
        <v>8.2500000001702798</v>
      </c>
    </row>
    <row r="1293" spans="5:8" x14ac:dyDescent="0.3">
      <c r="E1293" s="34">
        <v>1291</v>
      </c>
      <c r="F1293" s="42">
        <f t="shared" si="62"/>
        <v>2.0655999999999999</v>
      </c>
      <c r="G1293" s="42">
        <f t="shared" si="60"/>
        <v>1.7041199999999999</v>
      </c>
      <c r="H1293" s="42">
        <f t="shared" si="61"/>
        <v>8.2500000001704112</v>
      </c>
    </row>
    <row r="1294" spans="5:8" x14ac:dyDescent="0.3">
      <c r="E1294" s="34">
        <v>1292</v>
      </c>
      <c r="F1294" s="42">
        <f t="shared" si="62"/>
        <v>2.0672000000000001</v>
      </c>
      <c r="G1294" s="42">
        <f t="shared" si="60"/>
        <v>1.7054400000000001</v>
      </c>
      <c r="H1294" s="42">
        <f t="shared" si="61"/>
        <v>8.2500000001705445</v>
      </c>
    </row>
    <row r="1295" spans="5:8" x14ac:dyDescent="0.3">
      <c r="E1295" s="34">
        <v>1293</v>
      </c>
      <c r="F1295" s="42">
        <f t="shared" si="62"/>
        <v>2.0688</v>
      </c>
      <c r="G1295" s="42">
        <f t="shared" si="60"/>
        <v>1.7067599999999998</v>
      </c>
      <c r="H1295" s="42">
        <f t="shared" si="61"/>
        <v>8.2500000001706759</v>
      </c>
    </row>
    <row r="1296" spans="5:8" x14ac:dyDescent="0.3">
      <c r="E1296" s="34">
        <v>1294</v>
      </c>
      <c r="F1296" s="42">
        <f t="shared" si="62"/>
        <v>2.0704000000000002</v>
      </c>
      <c r="G1296" s="42">
        <f t="shared" si="60"/>
        <v>1.7080800000000003</v>
      </c>
      <c r="H1296" s="42">
        <f t="shared" si="61"/>
        <v>8.2500000001708074</v>
      </c>
    </row>
    <row r="1297" spans="5:8" x14ac:dyDescent="0.3">
      <c r="E1297" s="34">
        <v>1295</v>
      </c>
      <c r="F1297" s="42">
        <f t="shared" si="62"/>
        <v>2.0720000000000001</v>
      </c>
      <c r="G1297" s="42">
        <f t="shared" si="60"/>
        <v>1.7094</v>
      </c>
      <c r="H1297" s="42">
        <f t="shared" si="61"/>
        <v>8.2500000001709406</v>
      </c>
    </row>
    <row r="1298" spans="5:8" x14ac:dyDescent="0.3">
      <c r="E1298" s="34">
        <v>1296</v>
      </c>
      <c r="F1298" s="42">
        <f t="shared" si="62"/>
        <v>2.0735999999999999</v>
      </c>
      <c r="G1298" s="42">
        <f t="shared" si="60"/>
        <v>1.71072</v>
      </c>
      <c r="H1298" s="42">
        <f t="shared" si="61"/>
        <v>8.250000000171072</v>
      </c>
    </row>
    <row r="1299" spans="5:8" x14ac:dyDescent="0.3">
      <c r="E1299" s="34">
        <v>1297</v>
      </c>
      <c r="F1299" s="42">
        <f t="shared" si="62"/>
        <v>2.0752000000000002</v>
      </c>
      <c r="G1299" s="42">
        <f t="shared" si="60"/>
        <v>1.71204</v>
      </c>
      <c r="H1299" s="42">
        <f t="shared" si="61"/>
        <v>8.2500000001712035</v>
      </c>
    </row>
    <row r="1300" spans="5:8" x14ac:dyDescent="0.3">
      <c r="E1300" s="34">
        <v>1298</v>
      </c>
      <c r="F1300" s="42">
        <f t="shared" si="62"/>
        <v>2.0768</v>
      </c>
      <c r="G1300" s="42">
        <f t="shared" si="60"/>
        <v>1.7133600000000002</v>
      </c>
      <c r="H1300" s="42">
        <f t="shared" si="61"/>
        <v>8.2500000001713367</v>
      </c>
    </row>
    <row r="1301" spans="5:8" x14ac:dyDescent="0.3">
      <c r="E1301" s="34">
        <v>1299</v>
      </c>
      <c r="F1301" s="42">
        <f t="shared" si="62"/>
        <v>2.0784000000000002</v>
      </c>
      <c r="G1301" s="42">
        <f t="shared" si="60"/>
        <v>1.7146800000000004</v>
      </c>
      <c r="H1301" s="42">
        <f t="shared" si="61"/>
        <v>8.2500000001714682</v>
      </c>
    </row>
    <row r="1302" spans="5:8" x14ac:dyDescent="0.3">
      <c r="E1302" s="34">
        <v>1300</v>
      </c>
      <c r="F1302" s="42">
        <f t="shared" si="62"/>
        <v>2.08</v>
      </c>
      <c r="G1302" s="42">
        <f t="shared" si="60"/>
        <v>1.7160000000000002</v>
      </c>
      <c r="H1302" s="42">
        <f t="shared" si="61"/>
        <v>8.2500000001715996</v>
      </c>
    </row>
    <row r="1303" spans="5:8" x14ac:dyDescent="0.3">
      <c r="E1303" s="34">
        <v>1301</v>
      </c>
      <c r="F1303" s="42">
        <f t="shared" si="62"/>
        <v>2.0815999999999999</v>
      </c>
      <c r="G1303" s="42">
        <f t="shared" si="60"/>
        <v>1.71732</v>
      </c>
      <c r="H1303" s="42">
        <f t="shared" si="61"/>
        <v>8.2500000001717329</v>
      </c>
    </row>
    <row r="1304" spans="5:8" x14ac:dyDescent="0.3">
      <c r="E1304" s="34">
        <v>1302</v>
      </c>
      <c r="F1304" s="42">
        <f t="shared" si="62"/>
        <v>2.0832000000000002</v>
      </c>
      <c r="G1304" s="42">
        <f t="shared" si="60"/>
        <v>1.7186400000000004</v>
      </c>
      <c r="H1304" s="42">
        <f t="shared" si="61"/>
        <v>8.2500000001718643</v>
      </c>
    </row>
    <row r="1305" spans="5:8" x14ac:dyDescent="0.3">
      <c r="E1305" s="34">
        <v>1303</v>
      </c>
      <c r="F1305" s="42">
        <f t="shared" si="62"/>
        <v>2.0848</v>
      </c>
      <c r="G1305" s="42">
        <f t="shared" si="60"/>
        <v>1.7199599999999999</v>
      </c>
      <c r="H1305" s="42">
        <f t="shared" si="61"/>
        <v>8.2500000001719958</v>
      </c>
    </row>
    <row r="1306" spans="5:8" x14ac:dyDescent="0.3">
      <c r="E1306" s="34">
        <v>1304</v>
      </c>
      <c r="F1306" s="42">
        <f t="shared" si="62"/>
        <v>2.0864000000000003</v>
      </c>
      <c r="G1306" s="42">
        <f t="shared" si="60"/>
        <v>1.7212799999999999</v>
      </c>
      <c r="H1306" s="42">
        <f t="shared" si="61"/>
        <v>8.2500000001721272</v>
      </c>
    </row>
    <row r="1307" spans="5:8" x14ac:dyDescent="0.3">
      <c r="E1307" s="34">
        <v>1305</v>
      </c>
      <c r="F1307" s="42">
        <f t="shared" si="62"/>
        <v>2.0880000000000001</v>
      </c>
      <c r="G1307" s="42">
        <f t="shared" si="60"/>
        <v>1.7225999999999997</v>
      </c>
      <c r="H1307" s="42">
        <f t="shared" si="61"/>
        <v>8.2500000001722604</v>
      </c>
    </row>
    <row r="1308" spans="5:8" x14ac:dyDescent="0.3">
      <c r="E1308" s="34">
        <v>1306</v>
      </c>
      <c r="F1308" s="42">
        <f t="shared" si="62"/>
        <v>2.0895999999999999</v>
      </c>
      <c r="G1308" s="42">
        <f t="shared" si="60"/>
        <v>1.7239199999999999</v>
      </c>
      <c r="H1308" s="42">
        <f t="shared" si="61"/>
        <v>8.2500000001723919</v>
      </c>
    </row>
    <row r="1309" spans="5:8" x14ac:dyDescent="0.3">
      <c r="E1309" s="34">
        <v>1307</v>
      </c>
      <c r="F1309" s="42">
        <f t="shared" si="62"/>
        <v>2.0912000000000002</v>
      </c>
      <c r="G1309" s="42">
        <f t="shared" si="60"/>
        <v>1.7252400000000001</v>
      </c>
      <c r="H1309" s="42">
        <f t="shared" si="61"/>
        <v>8.2500000001725233</v>
      </c>
    </row>
    <row r="1310" spans="5:8" x14ac:dyDescent="0.3">
      <c r="E1310" s="34">
        <v>1308</v>
      </c>
      <c r="F1310" s="42">
        <f t="shared" si="62"/>
        <v>2.0928</v>
      </c>
      <c r="G1310" s="42">
        <f t="shared" si="60"/>
        <v>1.7265599999999999</v>
      </c>
      <c r="H1310" s="42">
        <f t="shared" si="61"/>
        <v>8.2500000001726566</v>
      </c>
    </row>
    <row r="1311" spans="5:8" x14ac:dyDescent="0.3">
      <c r="E1311" s="34">
        <v>1309</v>
      </c>
      <c r="F1311" s="42">
        <f t="shared" si="62"/>
        <v>2.0944000000000003</v>
      </c>
      <c r="G1311" s="42">
        <f t="shared" si="60"/>
        <v>1.7278800000000003</v>
      </c>
      <c r="H1311" s="42">
        <f t="shared" si="61"/>
        <v>8.250000000172788</v>
      </c>
    </row>
    <row r="1312" spans="5:8" x14ac:dyDescent="0.3">
      <c r="E1312" s="34">
        <v>1310</v>
      </c>
      <c r="F1312" s="42">
        <f t="shared" si="62"/>
        <v>2.0960000000000001</v>
      </c>
      <c r="G1312" s="42">
        <f t="shared" si="60"/>
        <v>1.7292000000000001</v>
      </c>
      <c r="H1312" s="42">
        <f t="shared" si="61"/>
        <v>8.2500000001729195</v>
      </c>
    </row>
    <row r="1313" spans="5:8" x14ac:dyDescent="0.3">
      <c r="E1313" s="34">
        <v>1311</v>
      </c>
      <c r="F1313" s="42">
        <f t="shared" si="62"/>
        <v>2.0975999999999999</v>
      </c>
      <c r="G1313" s="42">
        <f t="shared" si="60"/>
        <v>1.7305199999999998</v>
      </c>
      <c r="H1313" s="42">
        <f t="shared" si="61"/>
        <v>8.2500000001730527</v>
      </c>
    </row>
    <row r="1314" spans="5:8" x14ac:dyDescent="0.3">
      <c r="E1314" s="34">
        <v>1312</v>
      </c>
      <c r="F1314" s="42">
        <f t="shared" si="62"/>
        <v>2.0992000000000002</v>
      </c>
      <c r="G1314" s="42">
        <f t="shared" si="60"/>
        <v>1.73184</v>
      </c>
      <c r="H1314" s="42">
        <f t="shared" si="61"/>
        <v>8.2500000001731841</v>
      </c>
    </row>
    <row r="1315" spans="5:8" x14ac:dyDescent="0.3">
      <c r="E1315" s="34">
        <v>1313</v>
      </c>
      <c r="F1315" s="42">
        <f t="shared" si="62"/>
        <v>2.1008</v>
      </c>
      <c r="G1315" s="42">
        <f t="shared" si="60"/>
        <v>1.7331600000000003</v>
      </c>
      <c r="H1315" s="42">
        <f t="shared" si="61"/>
        <v>8.2500000001733156</v>
      </c>
    </row>
    <row r="1316" spans="5:8" x14ac:dyDescent="0.3">
      <c r="E1316" s="34">
        <v>1314</v>
      </c>
      <c r="F1316" s="42">
        <f t="shared" si="62"/>
        <v>2.1024000000000003</v>
      </c>
      <c r="G1316" s="42">
        <f t="shared" si="60"/>
        <v>1.7344800000000005</v>
      </c>
      <c r="H1316" s="42">
        <f t="shared" si="61"/>
        <v>8.2500000001734488</v>
      </c>
    </row>
    <row r="1317" spans="5:8" x14ac:dyDescent="0.3">
      <c r="E1317" s="34">
        <v>1315</v>
      </c>
      <c r="F1317" s="42">
        <f t="shared" si="62"/>
        <v>2.1040000000000001</v>
      </c>
      <c r="G1317" s="42">
        <f t="shared" si="60"/>
        <v>1.7358000000000002</v>
      </c>
      <c r="H1317" s="42">
        <f t="shared" si="61"/>
        <v>8.2500000001735803</v>
      </c>
    </row>
    <row r="1318" spans="5:8" x14ac:dyDescent="0.3">
      <c r="E1318" s="34">
        <v>1316</v>
      </c>
      <c r="F1318" s="42">
        <f t="shared" si="62"/>
        <v>2.1055999999999999</v>
      </c>
      <c r="G1318" s="42">
        <f t="shared" si="60"/>
        <v>1.73712</v>
      </c>
      <c r="H1318" s="42">
        <f t="shared" si="61"/>
        <v>8.2500000001737117</v>
      </c>
    </row>
    <row r="1319" spans="5:8" x14ac:dyDescent="0.3">
      <c r="E1319" s="34">
        <v>1317</v>
      </c>
      <c r="F1319" s="42">
        <f t="shared" si="62"/>
        <v>2.1072000000000002</v>
      </c>
      <c r="G1319" s="42">
        <f t="shared" si="60"/>
        <v>1.7384400000000004</v>
      </c>
      <c r="H1319" s="42">
        <f t="shared" si="61"/>
        <v>8.2500000001738432</v>
      </c>
    </row>
    <row r="1320" spans="5:8" x14ac:dyDescent="0.3">
      <c r="E1320" s="34">
        <v>1318</v>
      </c>
      <c r="F1320" s="42">
        <f t="shared" si="62"/>
        <v>2.1088</v>
      </c>
      <c r="G1320" s="42">
        <f t="shared" si="60"/>
        <v>1.7397600000000002</v>
      </c>
      <c r="H1320" s="42">
        <f t="shared" si="61"/>
        <v>8.2500000001739764</v>
      </c>
    </row>
    <row r="1321" spans="5:8" x14ac:dyDescent="0.3">
      <c r="E1321" s="34">
        <v>1319</v>
      </c>
      <c r="F1321" s="42">
        <f t="shared" si="62"/>
        <v>2.1104000000000003</v>
      </c>
      <c r="G1321" s="42">
        <f t="shared" si="60"/>
        <v>1.74108</v>
      </c>
      <c r="H1321" s="42">
        <f t="shared" si="61"/>
        <v>8.2500000001741078</v>
      </c>
    </row>
    <row r="1322" spans="5:8" x14ac:dyDescent="0.3">
      <c r="E1322" s="34">
        <v>1320</v>
      </c>
      <c r="F1322" s="42">
        <f t="shared" si="62"/>
        <v>2.1120000000000001</v>
      </c>
      <c r="G1322" s="42">
        <f t="shared" si="60"/>
        <v>1.7423999999999997</v>
      </c>
      <c r="H1322" s="42">
        <f t="shared" si="61"/>
        <v>8.2500000001742393</v>
      </c>
    </row>
    <row r="1323" spans="5:8" x14ac:dyDescent="0.3">
      <c r="E1323" s="34">
        <v>1321</v>
      </c>
      <c r="F1323" s="42">
        <f t="shared" si="62"/>
        <v>2.1135999999999999</v>
      </c>
      <c r="G1323" s="42">
        <f t="shared" si="60"/>
        <v>1.7437199999999999</v>
      </c>
      <c r="H1323" s="42">
        <f t="shared" si="61"/>
        <v>8.2500000001743725</v>
      </c>
    </row>
    <row r="1324" spans="5:8" x14ac:dyDescent="0.3">
      <c r="E1324" s="34">
        <v>1322</v>
      </c>
      <c r="F1324" s="42">
        <f t="shared" si="62"/>
        <v>2.1152000000000002</v>
      </c>
      <c r="G1324" s="42">
        <f t="shared" si="60"/>
        <v>1.7450400000000001</v>
      </c>
      <c r="H1324" s="42">
        <f t="shared" si="61"/>
        <v>8.250000000174504</v>
      </c>
    </row>
    <row r="1325" spans="5:8" x14ac:dyDescent="0.3">
      <c r="E1325" s="34">
        <v>1323</v>
      </c>
      <c r="F1325" s="42">
        <f t="shared" si="62"/>
        <v>2.1168</v>
      </c>
      <c r="G1325" s="42">
        <f t="shared" si="60"/>
        <v>1.7463599999999999</v>
      </c>
      <c r="H1325" s="42">
        <f t="shared" si="61"/>
        <v>8.2500000001746354</v>
      </c>
    </row>
    <row r="1326" spans="5:8" x14ac:dyDescent="0.3">
      <c r="E1326" s="34">
        <v>1324</v>
      </c>
      <c r="F1326" s="42">
        <f t="shared" si="62"/>
        <v>2.1184000000000003</v>
      </c>
      <c r="G1326" s="42">
        <f t="shared" si="60"/>
        <v>1.7476800000000001</v>
      </c>
      <c r="H1326" s="42">
        <f t="shared" si="61"/>
        <v>8.2500000001747686</v>
      </c>
    </row>
    <row r="1327" spans="5:8" x14ac:dyDescent="0.3">
      <c r="E1327" s="34">
        <v>1325</v>
      </c>
      <c r="F1327" s="42">
        <f t="shared" si="62"/>
        <v>2.12</v>
      </c>
      <c r="G1327" s="42">
        <f t="shared" si="60"/>
        <v>1.7490000000000001</v>
      </c>
      <c r="H1327" s="42">
        <f t="shared" si="61"/>
        <v>8.2500000001749001</v>
      </c>
    </row>
    <row r="1328" spans="5:8" x14ac:dyDescent="0.3">
      <c r="E1328" s="34">
        <v>1326</v>
      </c>
      <c r="F1328" s="42">
        <f t="shared" si="62"/>
        <v>2.1215999999999999</v>
      </c>
      <c r="G1328" s="42">
        <f t="shared" si="60"/>
        <v>1.7503199999999999</v>
      </c>
      <c r="H1328" s="42">
        <f t="shared" si="61"/>
        <v>8.2500000001750315</v>
      </c>
    </row>
    <row r="1329" spans="5:8" x14ac:dyDescent="0.3">
      <c r="E1329" s="34">
        <v>1327</v>
      </c>
      <c r="F1329" s="42">
        <f t="shared" si="62"/>
        <v>2.1232000000000002</v>
      </c>
      <c r="G1329" s="42">
        <f t="shared" si="60"/>
        <v>1.7516400000000001</v>
      </c>
      <c r="H1329" s="42">
        <f t="shared" si="61"/>
        <v>8.2500000001751648</v>
      </c>
    </row>
    <row r="1330" spans="5:8" x14ac:dyDescent="0.3">
      <c r="E1330" s="34">
        <v>1328</v>
      </c>
      <c r="F1330" s="42">
        <f t="shared" si="62"/>
        <v>2.1248</v>
      </c>
      <c r="G1330" s="42">
        <f t="shared" si="60"/>
        <v>1.7529599999999999</v>
      </c>
      <c r="H1330" s="42">
        <f t="shared" si="61"/>
        <v>8.2500000001752962</v>
      </c>
    </row>
    <row r="1331" spans="5:8" x14ac:dyDescent="0.3">
      <c r="E1331" s="34">
        <v>1329</v>
      </c>
      <c r="F1331" s="42">
        <f t="shared" si="62"/>
        <v>2.1264000000000003</v>
      </c>
      <c r="G1331" s="42">
        <f t="shared" si="60"/>
        <v>1.7542800000000003</v>
      </c>
      <c r="H1331" s="42">
        <f t="shared" si="61"/>
        <v>8.2500000001754277</v>
      </c>
    </row>
    <row r="1332" spans="5:8" x14ac:dyDescent="0.3">
      <c r="E1332" s="34">
        <v>1330</v>
      </c>
      <c r="F1332" s="42">
        <f t="shared" si="62"/>
        <v>2.1280000000000001</v>
      </c>
      <c r="G1332" s="42">
        <f t="shared" si="60"/>
        <v>1.7556000000000003</v>
      </c>
      <c r="H1332" s="42">
        <f t="shared" si="61"/>
        <v>8.2500000001755591</v>
      </c>
    </row>
    <row r="1333" spans="5:8" x14ac:dyDescent="0.3">
      <c r="E1333" s="34">
        <v>1331</v>
      </c>
      <c r="F1333" s="42">
        <f t="shared" si="62"/>
        <v>2.1295999999999999</v>
      </c>
      <c r="G1333" s="42">
        <f t="shared" si="60"/>
        <v>1.75692</v>
      </c>
      <c r="H1333" s="42">
        <f t="shared" si="61"/>
        <v>8.2500000001756923</v>
      </c>
    </row>
    <row r="1334" spans="5:8" x14ac:dyDescent="0.3">
      <c r="E1334" s="34">
        <v>1332</v>
      </c>
      <c r="F1334" s="42">
        <f t="shared" si="62"/>
        <v>2.1312000000000002</v>
      </c>
      <c r="G1334" s="42">
        <f t="shared" si="60"/>
        <v>1.7582400000000005</v>
      </c>
      <c r="H1334" s="42">
        <f t="shared" si="61"/>
        <v>8.2500000001758238</v>
      </c>
    </row>
    <row r="1335" spans="5:8" x14ac:dyDescent="0.3">
      <c r="E1335" s="34">
        <v>1333</v>
      </c>
      <c r="F1335" s="42">
        <f t="shared" si="62"/>
        <v>2.1328</v>
      </c>
      <c r="G1335" s="42">
        <f t="shared" si="60"/>
        <v>1.7595600000000002</v>
      </c>
      <c r="H1335" s="42">
        <f t="shared" si="61"/>
        <v>8.2500000001759553</v>
      </c>
    </row>
    <row r="1336" spans="5:8" x14ac:dyDescent="0.3">
      <c r="E1336" s="34">
        <v>1334</v>
      </c>
      <c r="F1336" s="42">
        <f t="shared" si="62"/>
        <v>2.1344000000000003</v>
      </c>
      <c r="G1336" s="42">
        <f t="shared" si="60"/>
        <v>1.7608800000000004</v>
      </c>
      <c r="H1336" s="42">
        <f t="shared" si="61"/>
        <v>8.2500000001760885</v>
      </c>
    </row>
    <row r="1337" spans="5:8" x14ac:dyDescent="0.3">
      <c r="E1337" s="34">
        <v>1335</v>
      </c>
      <c r="F1337" s="42">
        <f t="shared" si="62"/>
        <v>2.1360000000000001</v>
      </c>
      <c r="G1337" s="42">
        <f t="shared" si="60"/>
        <v>1.7621999999999998</v>
      </c>
      <c r="H1337" s="42">
        <f t="shared" si="61"/>
        <v>8.2500000001762199</v>
      </c>
    </row>
    <row r="1338" spans="5:8" x14ac:dyDescent="0.3">
      <c r="E1338" s="34">
        <v>1336</v>
      </c>
      <c r="F1338" s="42">
        <f t="shared" si="62"/>
        <v>2.1375999999999999</v>
      </c>
      <c r="G1338" s="42">
        <f t="shared" si="60"/>
        <v>1.76352</v>
      </c>
      <c r="H1338" s="42">
        <f t="shared" si="61"/>
        <v>8.2500000001763514</v>
      </c>
    </row>
    <row r="1339" spans="5:8" x14ac:dyDescent="0.3">
      <c r="E1339" s="34">
        <v>1337</v>
      </c>
      <c r="F1339" s="42">
        <f t="shared" si="62"/>
        <v>2.1392000000000002</v>
      </c>
      <c r="G1339" s="42">
        <f t="shared" si="60"/>
        <v>1.7648400000000002</v>
      </c>
      <c r="H1339" s="42">
        <f t="shared" si="61"/>
        <v>8.2500000001764846</v>
      </c>
    </row>
    <row r="1340" spans="5:8" x14ac:dyDescent="0.3">
      <c r="E1340" s="34">
        <v>1338</v>
      </c>
      <c r="F1340" s="42">
        <f t="shared" si="62"/>
        <v>2.1408</v>
      </c>
      <c r="G1340" s="42">
        <f t="shared" si="60"/>
        <v>1.76616</v>
      </c>
      <c r="H1340" s="42">
        <f t="shared" si="61"/>
        <v>8.2500000001766161</v>
      </c>
    </row>
    <row r="1341" spans="5:8" x14ac:dyDescent="0.3">
      <c r="E1341" s="34">
        <v>1339</v>
      </c>
      <c r="F1341" s="42">
        <f t="shared" si="62"/>
        <v>2.1424000000000003</v>
      </c>
      <c r="G1341" s="42">
        <f t="shared" si="60"/>
        <v>1.7674800000000002</v>
      </c>
      <c r="H1341" s="42">
        <f t="shared" si="61"/>
        <v>8.2500000001767475</v>
      </c>
    </row>
    <row r="1342" spans="5:8" x14ac:dyDescent="0.3">
      <c r="E1342" s="34">
        <v>1340</v>
      </c>
      <c r="F1342" s="42">
        <f t="shared" si="62"/>
        <v>2.1440000000000001</v>
      </c>
      <c r="G1342" s="42">
        <f t="shared" si="60"/>
        <v>1.7688000000000001</v>
      </c>
      <c r="H1342" s="42">
        <f t="shared" si="61"/>
        <v>8.2500000001768807</v>
      </c>
    </row>
    <row r="1343" spans="5:8" x14ac:dyDescent="0.3">
      <c r="E1343" s="34">
        <v>1341</v>
      </c>
      <c r="F1343" s="42">
        <f t="shared" si="62"/>
        <v>2.1456</v>
      </c>
      <c r="G1343" s="42">
        <f t="shared" si="60"/>
        <v>1.7701199999999999</v>
      </c>
      <c r="H1343" s="42">
        <f t="shared" si="61"/>
        <v>8.2500000001770122</v>
      </c>
    </row>
    <row r="1344" spans="5:8" x14ac:dyDescent="0.3">
      <c r="E1344" s="34">
        <v>1342</v>
      </c>
      <c r="F1344" s="42">
        <f t="shared" si="62"/>
        <v>2.1472000000000002</v>
      </c>
      <c r="G1344" s="42">
        <f t="shared" si="60"/>
        <v>1.7714400000000001</v>
      </c>
      <c r="H1344" s="42">
        <f t="shared" si="61"/>
        <v>8.2500000001771436</v>
      </c>
    </row>
    <row r="1345" spans="5:8" x14ac:dyDescent="0.3">
      <c r="E1345" s="34">
        <v>1343</v>
      </c>
      <c r="F1345" s="42">
        <f t="shared" si="62"/>
        <v>2.1488</v>
      </c>
      <c r="G1345" s="42">
        <f t="shared" si="60"/>
        <v>1.7727599999999999</v>
      </c>
      <c r="H1345" s="42">
        <f t="shared" si="61"/>
        <v>8.2500000001772769</v>
      </c>
    </row>
    <row r="1346" spans="5:8" x14ac:dyDescent="0.3">
      <c r="E1346" s="34">
        <v>1344</v>
      </c>
      <c r="F1346" s="42">
        <f t="shared" si="62"/>
        <v>2.1504000000000003</v>
      </c>
      <c r="G1346" s="42">
        <f t="shared" ref="G1346:G1409" si="63">$C$12*F1346*10^-3/($C$3*10^-6)</f>
        <v>1.7740800000000003</v>
      </c>
      <c r="H1346" s="42">
        <f t="shared" si="61"/>
        <v>8.2500000001774083</v>
      </c>
    </row>
    <row r="1347" spans="5:8" x14ac:dyDescent="0.3">
      <c r="E1347" s="34">
        <v>1345</v>
      </c>
      <c r="F1347" s="42">
        <f t="shared" si="62"/>
        <v>2.1520000000000001</v>
      </c>
      <c r="G1347" s="42">
        <f t="shared" si="63"/>
        <v>1.7754000000000003</v>
      </c>
      <c r="H1347" s="42">
        <f t="shared" ref="H1347:H1410" si="64">($C$12+IF(G1347&gt;=$C$7,$C$6,0)+(IF(G1347&gt;=$C$5,G1347,0)/$C$4)+IF(G1347&gt;$C$9,($C$8/G1347),0))</f>
        <v>8.2500000001775398</v>
      </c>
    </row>
    <row r="1348" spans="5:8" x14ac:dyDescent="0.3">
      <c r="E1348" s="34">
        <v>1346</v>
      </c>
      <c r="F1348" s="42">
        <f t="shared" ref="F1348:F1411" si="65">($C$10/10000)*(E1348)</f>
        <v>2.1536</v>
      </c>
      <c r="G1348" s="42">
        <f t="shared" si="63"/>
        <v>1.7767200000000001</v>
      </c>
      <c r="H1348" s="42">
        <f t="shared" si="64"/>
        <v>8.2500000001776712</v>
      </c>
    </row>
    <row r="1349" spans="5:8" x14ac:dyDescent="0.3">
      <c r="E1349" s="34">
        <v>1347</v>
      </c>
      <c r="F1349" s="42">
        <f t="shared" si="65"/>
        <v>2.1552000000000002</v>
      </c>
      <c r="G1349" s="42">
        <f t="shared" si="63"/>
        <v>1.7780400000000001</v>
      </c>
      <c r="H1349" s="42">
        <f t="shared" si="64"/>
        <v>8.2500000001778044</v>
      </c>
    </row>
    <row r="1350" spans="5:8" x14ac:dyDescent="0.3">
      <c r="E1350" s="34">
        <v>1348</v>
      </c>
      <c r="F1350" s="42">
        <f t="shared" si="65"/>
        <v>2.1568000000000001</v>
      </c>
      <c r="G1350" s="42">
        <f t="shared" si="63"/>
        <v>1.7793600000000003</v>
      </c>
      <c r="H1350" s="42">
        <f t="shared" si="64"/>
        <v>8.2500000001779359</v>
      </c>
    </row>
    <row r="1351" spans="5:8" x14ac:dyDescent="0.3">
      <c r="E1351" s="34">
        <v>1349</v>
      </c>
      <c r="F1351" s="42">
        <f t="shared" si="65"/>
        <v>2.1584000000000003</v>
      </c>
      <c r="G1351" s="42">
        <f t="shared" si="63"/>
        <v>1.7806800000000005</v>
      </c>
      <c r="H1351" s="42">
        <f t="shared" si="64"/>
        <v>8.2500000001780673</v>
      </c>
    </row>
    <row r="1352" spans="5:8" x14ac:dyDescent="0.3">
      <c r="E1352" s="34">
        <v>1350</v>
      </c>
      <c r="F1352" s="42">
        <f t="shared" si="65"/>
        <v>2.16</v>
      </c>
      <c r="G1352" s="42">
        <f t="shared" si="63"/>
        <v>1.7819999999999998</v>
      </c>
      <c r="H1352" s="42">
        <f t="shared" si="64"/>
        <v>8.2500000001782006</v>
      </c>
    </row>
    <row r="1353" spans="5:8" x14ac:dyDescent="0.3">
      <c r="E1353" s="34">
        <v>1351</v>
      </c>
      <c r="F1353" s="42">
        <f t="shared" si="65"/>
        <v>2.1616</v>
      </c>
      <c r="G1353" s="42">
        <f t="shared" si="63"/>
        <v>1.7833199999999996</v>
      </c>
      <c r="H1353" s="42">
        <f t="shared" si="64"/>
        <v>8.250000000178332</v>
      </c>
    </row>
    <row r="1354" spans="5:8" x14ac:dyDescent="0.3">
      <c r="E1354" s="34">
        <v>1352</v>
      </c>
      <c r="F1354" s="42">
        <f t="shared" si="65"/>
        <v>2.1632000000000002</v>
      </c>
      <c r="G1354" s="42">
        <f t="shared" si="63"/>
        <v>1.7846400000000002</v>
      </c>
      <c r="H1354" s="42">
        <f t="shared" si="64"/>
        <v>8.2500000001784635</v>
      </c>
    </row>
    <row r="1355" spans="5:8" x14ac:dyDescent="0.3">
      <c r="E1355" s="34">
        <v>1353</v>
      </c>
      <c r="F1355" s="42">
        <f t="shared" si="65"/>
        <v>2.1648000000000001</v>
      </c>
      <c r="G1355" s="42">
        <f t="shared" si="63"/>
        <v>1.78596</v>
      </c>
      <c r="H1355" s="42">
        <f t="shared" si="64"/>
        <v>8.2500000001785967</v>
      </c>
    </row>
    <row r="1356" spans="5:8" x14ac:dyDescent="0.3">
      <c r="E1356" s="34">
        <v>1354</v>
      </c>
      <c r="F1356" s="42">
        <f t="shared" si="65"/>
        <v>2.1664000000000003</v>
      </c>
      <c r="G1356" s="42">
        <f t="shared" si="63"/>
        <v>1.78728</v>
      </c>
      <c r="H1356" s="42">
        <f t="shared" si="64"/>
        <v>8.2500000001787281</v>
      </c>
    </row>
    <row r="1357" spans="5:8" x14ac:dyDescent="0.3">
      <c r="E1357" s="34">
        <v>1355</v>
      </c>
      <c r="F1357" s="42">
        <f t="shared" si="65"/>
        <v>2.1680000000000001</v>
      </c>
      <c r="G1357" s="42">
        <f t="shared" si="63"/>
        <v>1.7886000000000002</v>
      </c>
      <c r="H1357" s="42">
        <f t="shared" si="64"/>
        <v>8.2500000001788596</v>
      </c>
    </row>
    <row r="1358" spans="5:8" x14ac:dyDescent="0.3">
      <c r="E1358" s="34">
        <v>1356</v>
      </c>
      <c r="F1358" s="42">
        <f t="shared" si="65"/>
        <v>2.1696</v>
      </c>
      <c r="G1358" s="42">
        <f t="shared" si="63"/>
        <v>1.78992</v>
      </c>
      <c r="H1358" s="42">
        <f t="shared" si="64"/>
        <v>8.2500000001789928</v>
      </c>
    </row>
    <row r="1359" spans="5:8" x14ac:dyDescent="0.3">
      <c r="E1359" s="34">
        <v>1357</v>
      </c>
      <c r="F1359" s="42">
        <f t="shared" si="65"/>
        <v>2.1712000000000002</v>
      </c>
      <c r="G1359" s="42">
        <f t="shared" si="63"/>
        <v>1.7912400000000002</v>
      </c>
      <c r="H1359" s="42">
        <f t="shared" si="64"/>
        <v>8.2500000001791243</v>
      </c>
    </row>
    <row r="1360" spans="5:8" x14ac:dyDescent="0.3">
      <c r="E1360" s="34">
        <v>1358</v>
      </c>
      <c r="F1360" s="42">
        <f t="shared" si="65"/>
        <v>2.1728000000000001</v>
      </c>
      <c r="G1360" s="42">
        <f t="shared" si="63"/>
        <v>1.7925599999999999</v>
      </c>
      <c r="H1360" s="42">
        <f t="shared" si="64"/>
        <v>8.2500000001792557</v>
      </c>
    </row>
    <row r="1361" spans="5:8" x14ac:dyDescent="0.3">
      <c r="E1361" s="34">
        <v>1359</v>
      </c>
      <c r="F1361" s="42">
        <f t="shared" si="65"/>
        <v>2.1743999999999999</v>
      </c>
      <c r="G1361" s="42">
        <f t="shared" si="63"/>
        <v>1.7938800000000001</v>
      </c>
      <c r="H1361" s="42">
        <f t="shared" si="64"/>
        <v>8.2500000001793872</v>
      </c>
    </row>
    <row r="1362" spans="5:8" x14ac:dyDescent="0.3">
      <c r="E1362" s="34">
        <v>1360</v>
      </c>
      <c r="F1362" s="42">
        <f t="shared" si="65"/>
        <v>2.1760000000000002</v>
      </c>
      <c r="G1362" s="42">
        <f t="shared" si="63"/>
        <v>1.7952000000000001</v>
      </c>
      <c r="H1362" s="42">
        <f t="shared" si="64"/>
        <v>8.2500000001795204</v>
      </c>
    </row>
    <row r="1363" spans="5:8" x14ac:dyDescent="0.3">
      <c r="E1363" s="34">
        <v>1361</v>
      </c>
      <c r="F1363" s="42">
        <f t="shared" si="65"/>
        <v>2.1776</v>
      </c>
      <c r="G1363" s="42">
        <f t="shared" si="63"/>
        <v>1.7965200000000001</v>
      </c>
      <c r="H1363" s="42">
        <f t="shared" si="64"/>
        <v>8.2500000001796518</v>
      </c>
    </row>
    <row r="1364" spans="5:8" x14ac:dyDescent="0.3">
      <c r="E1364" s="34">
        <v>1362</v>
      </c>
      <c r="F1364" s="42">
        <f t="shared" si="65"/>
        <v>2.1792000000000002</v>
      </c>
      <c r="G1364" s="42">
        <f t="shared" si="63"/>
        <v>1.7978400000000001</v>
      </c>
      <c r="H1364" s="42">
        <f t="shared" si="64"/>
        <v>8.2500000001797833</v>
      </c>
    </row>
    <row r="1365" spans="5:8" x14ac:dyDescent="0.3">
      <c r="E1365" s="34">
        <v>1363</v>
      </c>
      <c r="F1365" s="42">
        <f t="shared" si="65"/>
        <v>2.1808000000000001</v>
      </c>
      <c r="G1365" s="42">
        <f t="shared" si="63"/>
        <v>1.7991600000000003</v>
      </c>
      <c r="H1365" s="42">
        <f t="shared" si="64"/>
        <v>8.2500000001799165</v>
      </c>
    </row>
    <row r="1366" spans="5:8" x14ac:dyDescent="0.3">
      <c r="E1366" s="34">
        <v>1364</v>
      </c>
      <c r="F1366" s="42">
        <f t="shared" si="65"/>
        <v>2.1823999999999999</v>
      </c>
      <c r="G1366" s="42">
        <f t="shared" si="63"/>
        <v>1.8004800000000001</v>
      </c>
      <c r="H1366" s="42">
        <f t="shared" si="64"/>
        <v>8.250000000180048</v>
      </c>
    </row>
    <row r="1367" spans="5:8" x14ac:dyDescent="0.3">
      <c r="E1367" s="34">
        <v>1365</v>
      </c>
      <c r="F1367" s="42">
        <f t="shared" si="65"/>
        <v>2.1840000000000002</v>
      </c>
      <c r="G1367" s="42">
        <f t="shared" si="63"/>
        <v>1.8018000000000003</v>
      </c>
      <c r="H1367" s="42">
        <f t="shared" si="64"/>
        <v>8.2500000001801794</v>
      </c>
    </row>
    <row r="1368" spans="5:8" x14ac:dyDescent="0.3">
      <c r="E1368" s="34">
        <v>1366</v>
      </c>
      <c r="F1368" s="42">
        <f t="shared" si="65"/>
        <v>2.1856</v>
      </c>
      <c r="G1368" s="42">
        <f t="shared" si="63"/>
        <v>1.8031199999999996</v>
      </c>
      <c r="H1368" s="42">
        <f t="shared" si="64"/>
        <v>8.2500000001803127</v>
      </c>
    </row>
    <row r="1369" spans="5:8" x14ac:dyDescent="0.3">
      <c r="E1369" s="34">
        <v>1367</v>
      </c>
      <c r="F1369" s="42">
        <f t="shared" si="65"/>
        <v>2.1872000000000003</v>
      </c>
      <c r="G1369" s="42">
        <f t="shared" si="63"/>
        <v>1.8044400000000003</v>
      </c>
      <c r="H1369" s="42">
        <f t="shared" si="64"/>
        <v>8.2500000001804441</v>
      </c>
    </row>
    <row r="1370" spans="5:8" x14ac:dyDescent="0.3">
      <c r="E1370" s="34">
        <v>1368</v>
      </c>
      <c r="F1370" s="42">
        <f t="shared" si="65"/>
        <v>2.1888000000000001</v>
      </c>
      <c r="G1370" s="42">
        <f t="shared" si="63"/>
        <v>1.80576</v>
      </c>
      <c r="H1370" s="42">
        <f t="shared" si="64"/>
        <v>8.2500000001805756</v>
      </c>
    </row>
    <row r="1371" spans="5:8" x14ac:dyDescent="0.3">
      <c r="E1371" s="34">
        <v>1369</v>
      </c>
      <c r="F1371" s="42">
        <f t="shared" si="65"/>
        <v>2.1903999999999999</v>
      </c>
      <c r="G1371" s="42">
        <f t="shared" si="63"/>
        <v>1.8070799999999998</v>
      </c>
      <c r="H1371" s="42">
        <f t="shared" si="64"/>
        <v>8.2500000001807088</v>
      </c>
    </row>
    <row r="1372" spans="5:8" x14ac:dyDescent="0.3">
      <c r="E1372" s="34">
        <v>1370</v>
      </c>
      <c r="F1372" s="42">
        <f t="shared" si="65"/>
        <v>2.1920000000000002</v>
      </c>
      <c r="G1372" s="42">
        <f t="shared" si="63"/>
        <v>1.8084000000000002</v>
      </c>
      <c r="H1372" s="42">
        <f t="shared" si="64"/>
        <v>8.2500000001808402</v>
      </c>
    </row>
    <row r="1373" spans="5:8" x14ac:dyDescent="0.3">
      <c r="E1373" s="34">
        <v>1371</v>
      </c>
      <c r="F1373" s="42">
        <f t="shared" si="65"/>
        <v>2.1936</v>
      </c>
      <c r="G1373" s="42">
        <f t="shared" si="63"/>
        <v>1.80972</v>
      </c>
      <c r="H1373" s="42">
        <f t="shared" si="64"/>
        <v>8.2500000001809717</v>
      </c>
    </row>
    <row r="1374" spans="5:8" x14ac:dyDescent="0.3">
      <c r="E1374" s="34">
        <v>1372</v>
      </c>
      <c r="F1374" s="42">
        <f t="shared" si="65"/>
        <v>2.1952000000000003</v>
      </c>
      <c r="G1374" s="42">
        <f t="shared" si="63"/>
        <v>1.8110400000000002</v>
      </c>
      <c r="H1374" s="42">
        <f t="shared" si="64"/>
        <v>8.2500000001811031</v>
      </c>
    </row>
    <row r="1375" spans="5:8" x14ac:dyDescent="0.3">
      <c r="E1375" s="34">
        <v>1373</v>
      </c>
      <c r="F1375" s="42">
        <f t="shared" si="65"/>
        <v>2.1968000000000001</v>
      </c>
      <c r="G1375" s="42">
        <f t="shared" si="63"/>
        <v>1.81236</v>
      </c>
      <c r="H1375" s="42">
        <f t="shared" si="64"/>
        <v>8.2500000001812364</v>
      </c>
    </row>
    <row r="1376" spans="5:8" x14ac:dyDescent="0.3">
      <c r="E1376" s="34">
        <v>1374</v>
      </c>
      <c r="F1376" s="42">
        <f t="shared" si="65"/>
        <v>2.1983999999999999</v>
      </c>
      <c r="G1376" s="42">
        <f t="shared" si="63"/>
        <v>1.8136800000000002</v>
      </c>
      <c r="H1376" s="42">
        <f t="shared" si="64"/>
        <v>8.2500000001813678</v>
      </c>
    </row>
    <row r="1377" spans="5:8" x14ac:dyDescent="0.3">
      <c r="E1377" s="34">
        <v>1375</v>
      </c>
      <c r="F1377" s="42">
        <f t="shared" si="65"/>
        <v>2.2000000000000002</v>
      </c>
      <c r="G1377" s="42">
        <f t="shared" si="63"/>
        <v>1.8150000000000002</v>
      </c>
      <c r="H1377" s="42">
        <f t="shared" si="64"/>
        <v>8.2500000001814993</v>
      </c>
    </row>
    <row r="1378" spans="5:8" x14ac:dyDescent="0.3">
      <c r="E1378" s="34">
        <v>1376</v>
      </c>
      <c r="F1378" s="42">
        <f t="shared" si="65"/>
        <v>2.2016</v>
      </c>
      <c r="G1378" s="42">
        <f t="shared" si="63"/>
        <v>1.8163200000000002</v>
      </c>
      <c r="H1378" s="42">
        <f t="shared" si="64"/>
        <v>8.2500000001816325</v>
      </c>
    </row>
    <row r="1379" spans="5:8" x14ac:dyDescent="0.3">
      <c r="E1379" s="34">
        <v>1377</v>
      </c>
      <c r="F1379" s="42">
        <f t="shared" si="65"/>
        <v>2.2032000000000003</v>
      </c>
      <c r="G1379" s="42">
        <f t="shared" si="63"/>
        <v>1.8176400000000001</v>
      </c>
      <c r="H1379" s="42">
        <f t="shared" si="64"/>
        <v>8.2500000001817639</v>
      </c>
    </row>
    <row r="1380" spans="5:8" x14ac:dyDescent="0.3">
      <c r="E1380" s="34">
        <v>1378</v>
      </c>
      <c r="F1380" s="42">
        <f t="shared" si="65"/>
        <v>2.2048000000000001</v>
      </c>
      <c r="G1380" s="42">
        <f t="shared" si="63"/>
        <v>1.8189600000000004</v>
      </c>
      <c r="H1380" s="42">
        <f t="shared" si="64"/>
        <v>8.2500000001818954</v>
      </c>
    </row>
    <row r="1381" spans="5:8" x14ac:dyDescent="0.3">
      <c r="E1381" s="34">
        <v>1379</v>
      </c>
      <c r="F1381" s="42">
        <f t="shared" si="65"/>
        <v>2.2063999999999999</v>
      </c>
      <c r="G1381" s="42">
        <f t="shared" si="63"/>
        <v>1.8202800000000001</v>
      </c>
      <c r="H1381" s="42">
        <f t="shared" si="64"/>
        <v>8.2500000001820286</v>
      </c>
    </row>
    <row r="1382" spans="5:8" x14ac:dyDescent="0.3">
      <c r="E1382" s="34">
        <v>1380</v>
      </c>
      <c r="F1382" s="42">
        <f t="shared" si="65"/>
        <v>2.2080000000000002</v>
      </c>
      <c r="G1382" s="42">
        <f t="shared" si="63"/>
        <v>1.8216000000000003</v>
      </c>
      <c r="H1382" s="42">
        <f t="shared" si="64"/>
        <v>8.2500000001821601</v>
      </c>
    </row>
    <row r="1383" spans="5:8" x14ac:dyDescent="0.3">
      <c r="E1383" s="34">
        <v>1381</v>
      </c>
      <c r="F1383" s="42">
        <f t="shared" si="65"/>
        <v>2.2096</v>
      </c>
      <c r="G1383" s="42">
        <f t="shared" si="63"/>
        <v>1.8229199999999997</v>
      </c>
      <c r="H1383" s="42">
        <f t="shared" si="64"/>
        <v>8.2500000001822915</v>
      </c>
    </row>
    <row r="1384" spans="5:8" x14ac:dyDescent="0.3">
      <c r="E1384" s="34">
        <v>1382</v>
      </c>
      <c r="F1384" s="42">
        <f t="shared" si="65"/>
        <v>2.2112000000000003</v>
      </c>
      <c r="G1384" s="42">
        <f t="shared" si="63"/>
        <v>1.8242400000000003</v>
      </c>
      <c r="H1384" s="42">
        <f t="shared" si="64"/>
        <v>8.2500000001824247</v>
      </c>
    </row>
    <row r="1385" spans="5:8" x14ac:dyDescent="0.3">
      <c r="E1385" s="34">
        <v>1383</v>
      </c>
      <c r="F1385" s="42">
        <f t="shared" si="65"/>
        <v>2.2128000000000001</v>
      </c>
      <c r="G1385" s="42">
        <f t="shared" si="63"/>
        <v>1.8255600000000001</v>
      </c>
      <c r="H1385" s="42">
        <f t="shared" si="64"/>
        <v>8.2500000001825562</v>
      </c>
    </row>
    <row r="1386" spans="5:8" x14ac:dyDescent="0.3">
      <c r="E1386" s="34">
        <v>1384</v>
      </c>
      <c r="F1386" s="42">
        <f t="shared" si="65"/>
        <v>2.2143999999999999</v>
      </c>
      <c r="G1386" s="42">
        <f t="shared" si="63"/>
        <v>1.8268799999999998</v>
      </c>
      <c r="H1386" s="42">
        <f t="shared" si="64"/>
        <v>8.2500000001826876</v>
      </c>
    </row>
    <row r="1387" spans="5:8" x14ac:dyDescent="0.3">
      <c r="E1387" s="34">
        <v>1385</v>
      </c>
      <c r="F1387" s="42">
        <f t="shared" si="65"/>
        <v>2.2160000000000002</v>
      </c>
      <c r="G1387" s="42">
        <f t="shared" si="63"/>
        <v>1.8281999999999998</v>
      </c>
      <c r="H1387" s="42">
        <f t="shared" si="64"/>
        <v>8.2500000001828209</v>
      </c>
    </row>
    <row r="1388" spans="5:8" x14ac:dyDescent="0.3">
      <c r="E1388" s="34">
        <v>1386</v>
      </c>
      <c r="F1388" s="42">
        <f t="shared" si="65"/>
        <v>2.2176</v>
      </c>
      <c r="G1388" s="42">
        <f t="shared" si="63"/>
        <v>1.82952</v>
      </c>
      <c r="H1388" s="42">
        <f t="shared" si="64"/>
        <v>8.2500000001829523</v>
      </c>
    </row>
    <row r="1389" spans="5:8" x14ac:dyDescent="0.3">
      <c r="E1389" s="34">
        <v>1387</v>
      </c>
      <c r="F1389" s="42">
        <f t="shared" si="65"/>
        <v>2.2192000000000003</v>
      </c>
      <c r="G1389" s="42">
        <f t="shared" si="63"/>
        <v>1.8308400000000002</v>
      </c>
      <c r="H1389" s="42">
        <f t="shared" si="64"/>
        <v>8.2500000001830838</v>
      </c>
    </row>
    <row r="1390" spans="5:8" x14ac:dyDescent="0.3">
      <c r="E1390" s="34">
        <v>1388</v>
      </c>
      <c r="F1390" s="42">
        <f t="shared" si="65"/>
        <v>2.2208000000000001</v>
      </c>
      <c r="G1390" s="42">
        <f t="shared" si="63"/>
        <v>1.83216</v>
      </c>
      <c r="H1390" s="42">
        <f t="shared" si="64"/>
        <v>8.2500000001832152</v>
      </c>
    </row>
    <row r="1391" spans="5:8" x14ac:dyDescent="0.3">
      <c r="E1391" s="34">
        <v>1389</v>
      </c>
      <c r="F1391" s="42">
        <f t="shared" si="65"/>
        <v>2.2223999999999999</v>
      </c>
      <c r="G1391" s="42">
        <f t="shared" si="63"/>
        <v>1.8334799999999998</v>
      </c>
      <c r="H1391" s="42">
        <f t="shared" si="64"/>
        <v>8.2500000001833484</v>
      </c>
    </row>
    <row r="1392" spans="5:8" x14ac:dyDescent="0.3">
      <c r="E1392" s="34">
        <v>1390</v>
      </c>
      <c r="F1392" s="42">
        <f t="shared" si="65"/>
        <v>2.2240000000000002</v>
      </c>
      <c r="G1392" s="42">
        <f t="shared" si="63"/>
        <v>1.8348000000000002</v>
      </c>
      <c r="H1392" s="42">
        <f t="shared" si="64"/>
        <v>8.2500000001834799</v>
      </c>
    </row>
    <row r="1393" spans="5:8" x14ac:dyDescent="0.3">
      <c r="E1393" s="34">
        <v>1391</v>
      </c>
      <c r="F1393" s="42">
        <f t="shared" si="65"/>
        <v>2.2256</v>
      </c>
      <c r="G1393" s="42">
        <f t="shared" si="63"/>
        <v>1.83612</v>
      </c>
      <c r="H1393" s="42">
        <f t="shared" si="64"/>
        <v>8.2500000001836113</v>
      </c>
    </row>
    <row r="1394" spans="5:8" x14ac:dyDescent="0.3">
      <c r="E1394" s="34">
        <v>1392</v>
      </c>
      <c r="F1394" s="42">
        <f t="shared" si="65"/>
        <v>2.2272000000000003</v>
      </c>
      <c r="G1394" s="42">
        <f t="shared" si="63"/>
        <v>1.8374400000000002</v>
      </c>
      <c r="H1394" s="42">
        <f t="shared" si="64"/>
        <v>8.2500000001837446</v>
      </c>
    </row>
    <row r="1395" spans="5:8" x14ac:dyDescent="0.3">
      <c r="E1395" s="34">
        <v>1393</v>
      </c>
      <c r="F1395" s="42">
        <f t="shared" si="65"/>
        <v>2.2288000000000001</v>
      </c>
      <c r="G1395" s="42">
        <f t="shared" si="63"/>
        <v>1.8387600000000004</v>
      </c>
      <c r="H1395" s="42">
        <f t="shared" si="64"/>
        <v>8.250000000183876</v>
      </c>
    </row>
    <row r="1396" spans="5:8" x14ac:dyDescent="0.3">
      <c r="E1396" s="34">
        <v>1394</v>
      </c>
      <c r="F1396" s="42">
        <f t="shared" si="65"/>
        <v>2.2303999999999999</v>
      </c>
      <c r="G1396" s="42">
        <f t="shared" si="63"/>
        <v>1.8400800000000002</v>
      </c>
      <c r="H1396" s="42">
        <f t="shared" si="64"/>
        <v>8.2500000001840075</v>
      </c>
    </row>
    <row r="1397" spans="5:8" x14ac:dyDescent="0.3">
      <c r="E1397" s="34">
        <v>1395</v>
      </c>
      <c r="F1397" s="42">
        <f t="shared" si="65"/>
        <v>2.2320000000000002</v>
      </c>
      <c r="G1397" s="42">
        <f t="shared" si="63"/>
        <v>1.8414000000000004</v>
      </c>
      <c r="H1397" s="42">
        <f t="shared" si="64"/>
        <v>8.2500000001841407</v>
      </c>
    </row>
    <row r="1398" spans="5:8" x14ac:dyDescent="0.3">
      <c r="E1398" s="34">
        <v>1396</v>
      </c>
      <c r="F1398" s="42">
        <f t="shared" si="65"/>
        <v>2.2336</v>
      </c>
      <c r="G1398" s="42">
        <f t="shared" si="63"/>
        <v>1.8427200000000001</v>
      </c>
      <c r="H1398" s="42">
        <f t="shared" si="64"/>
        <v>8.2500000001842722</v>
      </c>
    </row>
    <row r="1399" spans="5:8" x14ac:dyDescent="0.3">
      <c r="E1399" s="34">
        <v>1397</v>
      </c>
      <c r="F1399" s="42">
        <f t="shared" si="65"/>
        <v>2.2352000000000003</v>
      </c>
      <c r="G1399" s="42">
        <f t="shared" si="63"/>
        <v>1.8440400000000001</v>
      </c>
      <c r="H1399" s="42">
        <f t="shared" si="64"/>
        <v>8.2500000001844036</v>
      </c>
    </row>
    <row r="1400" spans="5:8" x14ac:dyDescent="0.3">
      <c r="E1400" s="34">
        <v>1398</v>
      </c>
      <c r="F1400" s="42">
        <f t="shared" si="65"/>
        <v>2.2368000000000001</v>
      </c>
      <c r="G1400" s="42">
        <f t="shared" si="63"/>
        <v>1.8453600000000001</v>
      </c>
      <c r="H1400" s="42">
        <f t="shared" si="64"/>
        <v>8.2500000001845368</v>
      </c>
    </row>
    <row r="1401" spans="5:8" x14ac:dyDescent="0.3">
      <c r="E1401" s="34">
        <v>1399</v>
      </c>
      <c r="F1401" s="42">
        <f t="shared" si="65"/>
        <v>2.2383999999999999</v>
      </c>
      <c r="G1401" s="42">
        <f t="shared" si="63"/>
        <v>1.8466799999999999</v>
      </c>
      <c r="H1401" s="42">
        <f t="shared" si="64"/>
        <v>8.2500000001846683</v>
      </c>
    </row>
    <row r="1402" spans="5:8" x14ac:dyDescent="0.3">
      <c r="E1402" s="34">
        <v>1400</v>
      </c>
      <c r="F1402" s="42">
        <f t="shared" si="65"/>
        <v>2.2400000000000002</v>
      </c>
      <c r="G1402" s="42">
        <f t="shared" si="63"/>
        <v>1.8479999999999999</v>
      </c>
      <c r="H1402" s="42">
        <f t="shared" si="64"/>
        <v>8.2500000001847997</v>
      </c>
    </row>
    <row r="1403" spans="5:8" x14ac:dyDescent="0.3">
      <c r="E1403" s="34">
        <v>1401</v>
      </c>
      <c r="F1403" s="42">
        <f t="shared" si="65"/>
        <v>2.2416</v>
      </c>
      <c r="G1403" s="42">
        <f t="shared" si="63"/>
        <v>1.8493200000000001</v>
      </c>
      <c r="H1403" s="42">
        <f t="shared" si="64"/>
        <v>8.2500000001849312</v>
      </c>
    </row>
    <row r="1404" spans="5:8" x14ac:dyDescent="0.3">
      <c r="E1404" s="34">
        <v>1402</v>
      </c>
      <c r="F1404" s="42">
        <f t="shared" si="65"/>
        <v>2.2432000000000003</v>
      </c>
      <c r="G1404" s="42">
        <f t="shared" si="63"/>
        <v>1.8506400000000003</v>
      </c>
      <c r="H1404" s="42">
        <f t="shared" si="64"/>
        <v>8.2500000001850644</v>
      </c>
    </row>
    <row r="1405" spans="5:8" x14ac:dyDescent="0.3">
      <c r="E1405" s="34">
        <v>1403</v>
      </c>
      <c r="F1405" s="42">
        <f t="shared" si="65"/>
        <v>2.2448000000000001</v>
      </c>
      <c r="G1405" s="42">
        <f t="shared" si="63"/>
        <v>1.8519600000000001</v>
      </c>
      <c r="H1405" s="42">
        <f t="shared" si="64"/>
        <v>8.2500000001851959</v>
      </c>
    </row>
    <row r="1406" spans="5:8" x14ac:dyDescent="0.3">
      <c r="E1406" s="34">
        <v>1404</v>
      </c>
      <c r="F1406" s="42">
        <f t="shared" si="65"/>
        <v>2.2464</v>
      </c>
      <c r="G1406" s="42">
        <f t="shared" si="63"/>
        <v>1.8532799999999998</v>
      </c>
      <c r="H1406" s="42">
        <f t="shared" si="64"/>
        <v>8.2500000001853273</v>
      </c>
    </row>
    <row r="1407" spans="5:8" x14ac:dyDescent="0.3">
      <c r="E1407" s="34">
        <v>1405</v>
      </c>
      <c r="F1407" s="42">
        <f t="shared" si="65"/>
        <v>2.2480000000000002</v>
      </c>
      <c r="G1407" s="42">
        <f t="shared" si="63"/>
        <v>1.8546000000000002</v>
      </c>
      <c r="H1407" s="42">
        <f t="shared" si="64"/>
        <v>8.2500000001854605</v>
      </c>
    </row>
    <row r="1408" spans="5:8" x14ac:dyDescent="0.3">
      <c r="E1408" s="34">
        <v>1406</v>
      </c>
      <c r="F1408" s="42">
        <f t="shared" si="65"/>
        <v>2.2496</v>
      </c>
      <c r="G1408" s="42">
        <f t="shared" si="63"/>
        <v>1.85592</v>
      </c>
      <c r="H1408" s="42">
        <f t="shared" si="64"/>
        <v>8.250000000185592</v>
      </c>
    </row>
    <row r="1409" spans="5:8" x14ac:dyDescent="0.3">
      <c r="E1409" s="34">
        <v>1407</v>
      </c>
      <c r="F1409" s="42">
        <f t="shared" si="65"/>
        <v>2.2512000000000003</v>
      </c>
      <c r="G1409" s="42">
        <f t="shared" si="63"/>
        <v>1.8572400000000002</v>
      </c>
      <c r="H1409" s="42">
        <f t="shared" si="64"/>
        <v>8.2500000001857234</v>
      </c>
    </row>
    <row r="1410" spans="5:8" x14ac:dyDescent="0.3">
      <c r="E1410" s="34">
        <v>1408</v>
      </c>
      <c r="F1410" s="42">
        <f t="shared" si="65"/>
        <v>2.2528000000000001</v>
      </c>
      <c r="G1410" s="42">
        <f t="shared" ref="G1410:G1473" si="66">$C$12*F1410*10^-3/($C$3*10^-6)</f>
        <v>1.85856</v>
      </c>
      <c r="H1410" s="42">
        <f t="shared" si="64"/>
        <v>8.2500000001858567</v>
      </c>
    </row>
    <row r="1411" spans="5:8" x14ac:dyDescent="0.3">
      <c r="E1411" s="34">
        <v>1409</v>
      </c>
      <c r="F1411" s="42">
        <f t="shared" si="65"/>
        <v>2.2544</v>
      </c>
      <c r="G1411" s="42">
        <f t="shared" si="66"/>
        <v>1.8598800000000002</v>
      </c>
      <c r="H1411" s="42">
        <f t="shared" ref="H1411:H1474" si="67">($C$12+IF(G1411&gt;=$C$7,$C$6,0)+(IF(G1411&gt;=$C$5,G1411,0)/$C$4)+IF(G1411&gt;$C$9,($C$8/G1411),0))</f>
        <v>8.2500000001859881</v>
      </c>
    </row>
    <row r="1412" spans="5:8" x14ac:dyDescent="0.3">
      <c r="E1412" s="34">
        <v>1410</v>
      </c>
      <c r="F1412" s="42">
        <f t="shared" ref="F1412:F1475" si="68">($C$10/10000)*(E1412)</f>
        <v>2.2560000000000002</v>
      </c>
      <c r="G1412" s="42">
        <f t="shared" si="66"/>
        <v>1.8612000000000004</v>
      </c>
      <c r="H1412" s="42">
        <f t="shared" si="67"/>
        <v>8.2500000001861196</v>
      </c>
    </row>
    <row r="1413" spans="5:8" x14ac:dyDescent="0.3">
      <c r="E1413" s="34">
        <v>1411</v>
      </c>
      <c r="F1413" s="42">
        <f t="shared" si="68"/>
        <v>2.2576000000000001</v>
      </c>
      <c r="G1413" s="42">
        <f t="shared" si="66"/>
        <v>1.8625200000000002</v>
      </c>
      <c r="H1413" s="42">
        <f t="shared" si="67"/>
        <v>8.2500000001862528</v>
      </c>
    </row>
    <row r="1414" spans="5:8" x14ac:dyDescent="0.3">
      <c r="E1414" s="34">
        <v>1412</v>
      </c>
      <c r="F1414" s="42">
        <f t="shared" si="68"/>
        <v>2.2592000000000003</v>
      </c>
      <c r="G1414" s="42">
        <f t="shared" si="66"/>
        <v>1.8638400000000006</v>
      </c>
      <c r="H1414" s="42">
        <f t="shared" si="67"/>
        <v>8.2500000001863842</v>
      </c>
    </row>
    <row r="1415" spans="5:8" x14ac:dyDescent="0.3">
      <c r="E1415" s="34">
        <v>1413</v>
      </c>
      <c r="F1415" s="42">
        <f t="shared" si="68"/>
        <v>2.2608000000000001</v>
      </c>
      <c r="G1415" s="42">
        <f t="shared" si="66"/>
        <v>1.8651600000000002</v>
      </c>
      <c r="H1415" s="42">
        <f t="shared" si="67"/>
        <v>8.2500000001865157</v>
      </c>
    </row>
    <row r="1416" spans="5:8" x14ac:dyDescent="0.3">
      <c r="E1416" s="34">
        <v>1414</v>
      </c>
      <c r="F1416" s="42">
        <f t="shared" si="68"/>
        <v>2.2624</v>
      </c>
      <c r="G1416" s="42">
        <f t="shared" si="66"/>
        <v>1.8664799999999999</v>
      </c>
      <c r="H1416" s="42">
        <f t="shared" si="67"/>
        <v>8.2500000001866471</v>
      </c>
    </row>
    <row r="1417" spans="5:8" x14ac:dyDescent="0.3">
      <c r="E1417" s="34">
        <v>1415</v>
      </c>
      <c r="F1417" s="42">
        <f t="shared" si="68"/>
        <v>2.2640000000000002</v>
      </c>
      <c r="G1417" s="42">
        <f t="shared" si="66"/>
        <v>1.8677999999999999</v>
      </c>
      <c r="H1417" s="42">
        <f t="shared" si="67"/>
        <v>8.2500000001867804</v>
      </c>
    </row>
    <row r="1418" spans="5:8" x14ac:dyDescent="0.3">
      <c r="E1418" s="34">
        <v>1416</v>
      </c>
      <c r="F1418" s="42">
        <f t="shared" si="68"/>
        <v>2.2656000000000001</v>
      </c>
      <c r="G1418" s="42">
        <f t="shared" si="66"/>
        <v>1.8691200000000001</v>
      </c>
      <c r="H1418" s="42">
        <f t="shared" si="67"/>
        <v>8.2500000001869118</v>
      </c>
    </row>
    <row r="1419" spans="5:8" x14ac:dyDescent="0.3">
      <c r="E1419" s="34">
        <v>1417</v>
      </c>
      <c r="F1419" s="42">
        <f t="shared" si="68"/>
        <v>2.2672000000000003</v>
      </c>
      <c r="G1419" s="42">
        <f t="shared" si="66"/>
        <v>1.8704400000000003</v>
      </c>
      <c r="H1419" s="42">
        <f t="shared" si="67"/>
        <v>8.2500000001870433</v>
      </c>
    </row>
    <row r="1420" spans="5:8" x14ac:dyDescent="0.3">
      <c r="E1420" s="34">
        <v>1418</v>
      </c>
      <c r="F1420" s="42">
        <f t="shared" si="68"/>
        <v>2.2688000000000001</v>
      </c>
      <c r="G1420" s="42">
        <f t="shared" si="66"/>
        <v>1.8717600000000001</v>
      </c>
      <c r="H1420" s="42">
        <f t="shared" si="67"/>
        <v>8.2500000001871765</v>
      </c>
    </row>
    <row r="1421" spans="5:8" x14ac:dyDescent="0.3">
      <c r="E1421" s="34">
        <v>1419</v>
      </c>
      <c r="F1421" s="42">
        <f t="shared" si="68"/>
        <v>2.2704</v>
      </c>
      <c r="G1421" s="42">
        <f t="shared" si="66"/>
        <v>1.8730799999999999</v>
      </c>
      <c r="H1421" s="42">
        <f t="shared" si="67"/>
        <v>8.2500000001873079</v>
      </c>
    </row>
    <row r="1422" spans="5:8" x14ac:dyDescent="0.3">
      <c r="E1422" s="34">
        <v>1420</v>
      </c>
      <c r="F1422" s="42">
        <f t="shared" si="68"/>
        <v>2.2720000000000002</v>
      </c>
      <c r="G1422" s="42">
        <f t="shared" si="66"/>
        <v>1.8744000000000003</v>
      </c>
      <c r="H1422" s="42">
        <f t="shared" si="67"/>
        <v>8.2500000001874394</v>
      </c>
    </row>
    <row r="1423" spans="5:8" x14ac:dyDescent="0.3">
      <c r="E1423" s="34">
        <v>1421</v>
      </c>
      <c r="F1423" s="42">
        <f t="shared" si="68"/>
        <v>2.2736000000000001</v>
      </c>
      <c r="G1423" s="42">
        <f t="shared" si="66"/>
        <v>1.8757200000000001</v>
      </c>
      <c r="H1423" s="42">
        <f t="shared" si="67"/>
        <v>8.2500000001875726</v>
      </c>
    </row>
    <row r="1424" spans="5:8" x14ac:dyDescent="0.3">
      <c r="E1424" s="34">
        <v>1422</v>
      </c>
      <c r="F1424" s="42">
        <f t="shared" si="68"/>
        <v>2.2751999999999999</v>
      </c>
      <c r="G1424" s="42">
        <f t="shared" si="66"/>
        <v>1.8770399999999998</v>
      </c>
      <c r="H1424" s="42">
        <f t="shared" si="67"/>
        <v>8.2500000001877041</v>
      </c>
    </row>
    <row r="1425" spans="5:8" x14ac:dyDescent="0.3">
      <c r="E1425" s="34">
        <v>1423</v>
      </c>
      <c r="F1425" s="42">
        <f t="shared" si="68"/>
        <v>2.2768000000000002</v>
      </c>
      <c r="G1425" s="42">
        <f t="shared" si="66"/>
        <v>1.87836</v>
      </c>
      <c r="H1425" s="42">
        <f t="shared" si="67"/>
        <v>8.2500000001878355</v>
      </c>
    </row>
    <row r="1426" spans="5:8" x14ac:dyDescent="0.3">
      <c r="E1426" s="34">
        <v>1424</v>
      </c>
      <c r="F1426" s="42">
        <f t="shared" si="68"/>
        <v>2.2784</v>
      </c>
      <c r="G1426" s="42">
        <f t="shared" si="66"/>
        <v>1.8796800000000002</v>
      </c>
      <c r="H1426" s="42">
        <f t="shared" si="67"/>
        <v>8.2500000001879688</v>
      </c>
    </row>
    <row r="1427" spans="5:8" x14ac:dyDescent="0.3">
      <c r="E1427" s="34">
        <v>1425</v>
      </c>
      <c r="F1427" s="42">
        <f t="shared" si="68"/>
        <v>2.2800000000000002</v>
      </c>
      <c r="G1427" s="42">
        <f t="shared" si="66"/>
        <v>1.8810000000000004</v>
      </c>
      <c r="H1427" s="42">
        <f t="shared" si="67"/>
        <v>8.2500000001881002</v>
      </c>
    </row>
    <row r="1428" spans="5:8" x14ac:dyDescent="0.3">
      <c r="E1428" s="34">
        <v>1426</v>
      </c>
      <c r="F1428" s="42">
        <f t="shared" si="68"/>
        <v>2.2816000000000001</v>
      </c>
      <c r="G1428" s="42">
        <f t="shared" si="66"/>
        <v>1.8823200000000002</v>
      </c>
      <c r="H1428" s="42">
        <f t="shared" si="67"/>
        <v>8.2500000001882317</v>
      </c>
    </row>
    <row r="1429" spans="5:8" x14ac:dyDescent="0.3">
      <c r="E1429" s="34">
        <v>1427</v>
      </c>
      <c r="F1429" s="42">
        <f t="shared" si="68"/>
        <v>2.2831999999999999</v>
      </c>
      <c r="G1429" s="42">
        <f t="shared" si="66"/>
        <v>1.88364</v>
      </c>
      <c r="H1429" s="42">
        <f t="shared" si="67"/>
        <v>8.2500000001883649</v>
      </c>
    </row>
    <row r="1430" spans="5:8" x14ac:dyDescent="0.3">
      <c r="E1430" s="34">
        <v>1428</v>
      </c>
      <c r="F1430" s="42">
        <f t="shared" si="68"/>
        <v>2.2848000000000002</v>
      </c>
      <c r="G1430" s="42">
        <f t="shared" si="66"/>
        <v>1.88496</v>
      </c>
      <c r="H1430" s="42">
        <f t="shared" si="67"/>
        <v>8.2500000001884963</v>
      </c>
    </row>
    <row r="1431" spans="5:8" x14ac:dyDescent="0.3">
      <c r="E1431" s="34">
        <v>1429</v>
      </c>
      <c r="F1431" s="42">
        <f t="shared" si="68"/>
        <v>2.2864</v>
      </c>
      <c r="G1431" s="42">
        <f t="shared" si="66"/>
        <v>1.88628</v>
      </c>
      <c r="H1431" s="42">
        <f t="shared" si="67"/>
        <v>8.2500000001886278</v>
      </c>
    </row>
    <row r="1432" spans="5:8" x14ac:dyDescent="0.3">
      <c r="E1432" s="34">
        <v>1430</v>
      </c>
      <c r="F1432" s="42">
        <f t="shared" si="68"/>
        <v>2.2880000000000003</v>
      </c>
      <c r="G1432" s="42">
        <f t="shared" si="66"/>
        <v>1.8875999999999999</v>
      </c>
      <c r="H1432" s="42">
        <f t="shared" si="67"/>
        <v>8.2500000001887592</v>
      </c>
    </row>
    <row r="1433" spans="5:8" x14ac:dyDescent="0.3">
      <c r="E1433" s="34">
        <v>1431</v>
      </c>
      <c r="F1433" s="42">
        <f t="shared" si="68"/>
        <v>2.2896000000000001</v>
      </c>
      <c r="G1433" s="42">
        <f t="shared" si="66"/>
        <v>1.8889200000000002</v>
      </c>
      <c r="H1433" s="42">
        <f t="shared" si="67"/>
        <v>8.2500000001888925</v>
      </c>
    </row>
    <row r="1434" spans="5:8" x14ac:dyDescent="0.3">
      <c r="E1434" s="34">
        <v>1432</v>
      </c>
      <c r="F1434" s="42">
        <f t="shared" si="68"/>
        <v>2.2911999999999999</v>
      </c>
      <c r="G1434" s="42">
        <f t="shared" si="66"/>
        <v>1.8902399999999999</v>
      </c>
      <c r="H1434" s="42">
        <f t="shared" si="67"/>
        <v>8.2500000001890239</v>
      </c>
    </row>
    <row r="1435" spans="5:8" x14ac:dyDescent="0.3">
      <c r="E1435" s="34">
        <v>1433</v>
      </c>
      <c r="F1435" s="42">
        <f t="shared" si="68"/>
        <v>2.2928000000000002</v>
      </c>
      <c r="G1435" s="42">
        <f t="shared" si="66"/>
        <v>1.8915600000000001</v>
      </c>
      <c r="H1435" s="42">
        <f t="shared" si="67"/>
        <v>8.2500000001891554</v>
      </c>
    </row>
    <row r="1436" spans="5:8" x14ac:dyDescent="0.3">
      <c r="E1436" s="34">
        <v>1434</v>
      </c>
      <c r="F1436" s="42">
        <f t="shared" si="68"/>
        <v>2.2944</v>
      </c>
      <c r="G1436" s="42">
        <f t="shared" si="66"/>
        <v>1.8928799999999999</v>
      </c>
      <c r="H1436" s="42">
        <f t="shared" si="67"/>
        <v>8.2500000001892886</v>
      </c>
    </row>
    <row r="1437" spans="5:8" x14ac:dyDescent="0.3">
      <c r="E1437" s="34">
        <v>1435</v>
      </c>
      <c r="F1437" s="42">
        <f t="shared" si="68"/>
        <v>2.2960000000000003</v>
      </c>
      <c r="G1437" s="42">
        <f t="shared" si="66"/>
        <v>1.8942000000000003</v>
      </c>
      <c r="H1437" s="42">
        <f t="shared" si="67"/>
        <v>8.25000000018942</v>
      </c>
    </row>
    <row r="1438" spans="5:8" x14ac:dyDescent="0.3">
      <c r="E1438" s="34">
        <v>1436</v>
      </c>
      <c r="F1438" s="42">
        <f t="shared" si="68"/>
        <v>2.2976000000000001</v>
      </c>
      <c r="G1438" s="42">
        <f t="shared" si="66"/>
        <v>1.8955200000000001</v>
      </c>
      <c r="H1438" s="42">
        <f t="shared" si="67"/>
        <v>8.2500000001895515</v>
      </c>
    </row>
    <row r="1439" spans="5:8" x14ac:dyDescent="0.3">
      <c r="E1439" s="34">
        <v>1437</v>
      </c>
      <c r="F1439" s="42">
        <f t="shared" si="68"/>
        <v>2.2991999999999999</v>
      </c>
      <c r="G1439" s="42">
        <f t="shared" si="66"/>
        <v>1.8968399999999999</v>
      </c>
      <c r="H1439" s="42">
        <f t="shared" si="67"/>
        <v>8.2500000001896847</v>
      </c>
    </row>
    <row r="1440" spans="5:8" x14ac:dyDescent="0.3">
      <c r="E1440" s="34">
        <v>1438</v>
      </c>
      <c r="F1440" s="42">
        <f t="shared" si="68"/>
        <v>2.3008000000000002</v>
      </c>
      <c r="G1440" s="42">
        <f t="shared" si="66"/>
        <v>1.8981600000000001</v>
      </c>
      <c r="H1440" s="42">
        <f t="shared" si="67"/>
        <v>8.2500000001898162</v>
      </c>
    </row>
    <row r="1441" spans="5:8" x14ac:dyDescent="0.3">
      <c r="E1441" s="34">
        <v>1439</v>
      </c>
      <c r="F1441" s="42">
        <f t="shared" si="68"/>
        <v>2.3024</v>
      </c>
      <c r="G1441" s="42">
        <f t="shared" si="66"/>
        <v>1.8994800000000003</v>
      </c>
      <c r="H1441" s="42">
        <f t="shared" si="67"/>
        <v>8.2500000001899476</v>
      </c>
    </row>
    <row r="1442" spans="5:8" x14ac:dyDescent="0.3">
      <c r="E1442" s="34">
        <v>1440</v>
      </c>
      <c r="F1442" s="42">
        <f t="shared" si="68"/>
        <v>2.3040000000000003</v>
      </c>
      <c r="G1442" s="42">
        <f t="shared" si="66"/>
        <v>1.9008000000000003</v>
      </c>
      <c r="H1442" s="42">
        <f t="shared" si="67"/>
        <v>8.2500000001900808</v>
      </c>
    </row>
    <row r="1443" spans="5:8" x14ac:dyDescent="0.3">
      <c r="E1443" s="34">
        <v>1441</v>
      </c>
      <c r="F1443" s="42">
        <f t="shared" si="68"/>
        <v>2.3056000000000001</v>
      </c>
      <c r="G1443" s="42">
        <f t="shared" si="66"/>
        <v>1.9021200000000003</v>
      </c>
      <c r="H1443" s="42">
        <f t="shared" si="67"/>
        <v>8.2500000001902123</v>
      </c>
    </row>
    <row r="1444" spans="5:8" x14ac:dyDescent="0.3">
      <c r="E1444" s="34">
        <v>1442</v>
      </c>
      <c r="F1444" s="42">
        <f t="shared" si="68"/>
        <v>2.3071999999999999</v>
      </c>
      <c r="G1444" s="42">
        <f t="shared" si="66"/>
        <v>1.90344</v>
      </c>
      <c r="H1444" s="42">
        <f t="shared" si="67"/>
        <v>8.2500000001903437</v>
      </c>
    </row>
    <row r="1445" spans="5:8" x14ac:dyDescent="0.3">
      <c r="E1445" s="34">
        <v>1443</v>
      </c>
      <c r="F1445" s="42">
        <f t="shared" si="68"/>
        <v>2.3088000000000002</v>
      </c>
      <c r="G1445" s="42">
        <f t="shared" si="66"/>
        <v>1.9047600000000005</v>
      </c>
      <c r="H1445" s="42">
        <f t="shared" si="67"/>
        <v>8.2500000001904752</v>
      </c>
    </row>
    <row r="1446" spans="5:8" x14ac:dyDescent="0.3">
      <c r="E1446" s="34">
        <v>1444</v>
      </c>
      <c r="F1446" s="42">
        <f t="shared" si="68"/>
        <v>2.3104</v>
      </c>
      <c r="G1446" s="42">
        <f t="shared" si="66"/>
        <v>1.90608</v>
      </c>
      <c r="H1446" s="42">
        <f t="shared" si="67"/>
        <v>8.2500000001906084</v>
      </c>
    </row>
    <row r="1447" spans="5:8" x14ac:dyDescent="0.3">
      <c r="E1447" s="34">
        <v>1445</v>
      </c>
      <c r="F1447" s="42">
        <f t="shared" si="68"/>
        <v>2.3120000000000003</v>
      </c>
      <c r="G1447" s="42">
        <f t="shared" si="66"/>
        <v>1.9074</v>
      </c>
      <c r="H1447" s="42">
        <f t="shared" si="67"/>
        <v>8.2500000001907399</v>
      </c>
    </row>
    <row r="1448" spans="5:8" x14ac:dyDescent="0.3">
      <c r="E1448" s="34">
        <v>1446</v>
      </c>
      <c r="F1448" s="42">
        <f t="shared" si="68"/>
        <v>2.3136000000000001</v>
      </c>
      <c r="G1448" s="42">
        <f t="shared" si="66"/>
        <v>1.9087199999999998</v>
      </c>
      <c r="H1448" s="42">
        <f t="shared" si="67"/>
        <v>8.2500000001908713</v>
      </c>
    </row>
    <row r="1449" spans="5:8" x14ac:dyDescent="0.3">
      <c r="E1449" s="34">
        <v>1447</v>
      </c>
      <c r="F1449" s="42">
        <f t="shared" si="68"/>
        <v>2.3151999999999999</v>
      </c>
      <c r="G1449" s="42">
        <f t="shared" si="66"/>
        <v>1.91004</v>
      </c>
      <c r="H1449" s="42">
        <f t="shared" si="67"/>
        <v>8.2500000001910045</v>
      </c>
    </row>
    <row r="1450" spans="5:8" x14ac:dyDescent="0.3">
      <c r="E1450" s="34">
        <v>1448</v>
      </c>
      <c r="F1450" s="42">
        <f t="shared" si="68"/>
        <v>2.3168000000000002</v>
      </c>
      <c r="G1450" s="42">
        <f t="shared" si="66"/>
        <v>1.9113600000000002</v>
      </c>
      <c r="H1450" s="42">
        <f t="shared" si="67"/>
        <v>8.250000000191136</v>
      </c>
    </row>
    <row r="1451" spans="5:8" x14ac:dyDescent="0.3">
      <c r="E1451" s="34">
        <v>1449</v>
      </c>
      <c r="F1451" s="42">
        <f t="shared" si="68"/>
        <v>2.3184</v>
      </c>
      <c r="G1451" s="42">
        <f t="shared" si="66"/>
        <v>1.9126799999999999</v>
      </c>
      <c r="H1451" s="42">
        <f t="shared" si="67"/>
        <v>8.2500000001912674</v>
      </c>
    </row>
    <row r="1452" spans="5:8" x14ac:dyDescent="0.3">
      <c r="E1452" s="34">
        <v>1450</v>
      </c>
      <c r="F1452" s="42">
        <f t="shared" si="68"/>
        <v>2.3200000000000003</v>
      </c>
      <c r="G1452" s="42">
        <f t="shared" si="66"/>
        <v>1.9140000000000001</v>
      </c>
      <c r="H1452" s="42">
        <f t="shared" si="67"/>
        <v>8.2500000001914007</v>
      </c>
    </row>
    <row r="1453" spans="5:8" x14ac:dyDescent="0.3">
      <c r="E1453" s="34">
        <v>1451</v>
      </c>
      <c r="F1453" s="42">
        <f t="shared" si="68"/>
        <v>2.3216000000000001</v>
      </c>
      <c r="G1453" s="42">
        <f t="shared" si="66"/>
        <v>1.9153200000000001</v>
      </c>
      <c r="H1453" s="42">
        <f t="shared" si="67"/>
        <v>8.2500000001915321</v>
      </c>
    </row>
    <row r="1454" spans="5:8" x14ac:dyDescent="0.3">
      <c r="E1454" s="34">
        <v>1452</v>
      </c>
      <c r="F1454" s="42">
        <f t="shared" si="68"/>
        <v>2.3231999999999999</v>
      </c>
      <c r="G1454" s="42">
        <f t="shared" si="66"/>
        <v>1.9166399999999999</v>
      </c>
      <c r="H1454" s="42">
        <f t="shared" si="67"/>
        <v>8.2500000001916636</v>
      </c>
    </row>
    <row r="1455" spans="5:8" x14ac:dyDescent="0.3">
      <c r="E1455" s="34">
        <v>1453</v>
      </c>
      <c r="F1455" s="42">
        <f t="shared" si="68"/>
        <v>2.3248000000000002</v>
      </c>
      <c r="G1455" s="42">
        <f t="shared" si="66"/>
        <v>1.9179600000000001</v>
      </c>
      <c r="H1455" s="42">
        <f t="shared" si="67"/>
        <v>8.2500000001917968</v>
      </c>
    </row>
    <row r="1456" spans="5:8" x14ac:dyDescent="0.3">
      <c r="E1456" s="34">
        <v>1454</v>
      </c>
      <c r="F1456" s="42">
        <f t="shared" si="68"/>
        <v>2.3264</v>
      </c>
      <c r="G1456" s="42">
        <f t="shared" si="66"/>
        <v>1.9192800000000003</v>
      </c>
      <c r="H1456" s="42">
        <f t="shared" si="67"/>
        <v>8.2500000001919283</v>
      </c>
    </row>
    <row r="1457" spans="5:8" x14ac:dyDescent="0.3">
      <c r="E1457" s="34">
        <v>1455</v>
      </c>
      <c r="F1457" s="42">
        <f t="shared" si="68"/>
        <v>2.3280000000000003</v>
      </c>
      <c r="G1457" s="42">
        <f t="shared" si="66"/>
        <v>1.9206000000000003</v>
      </c>
      <c r="H1457" s="42">
        <f t="shared" si="67"/>
        <v>8.2500000001920597</v>
      </c>
    </row>
    <row r="1458" spans="5:8" x14ac:dyDescent="0.3">
      <c r="E1458" s="34">
        <v>1456</v>
      </c>
      <c r="F1458" s="42">
        <f t="shared" si="68"/>
        <v>2.3296000000000001</v>
      </c>
      <c r="G1458" s="42">
        <f t="shared" si="66"/>
        <v>1.9219200000000003</v>
      </c>
      <c r="H1458" s="42">
        <f t="shared" si="67"/>
        <v>8.2500000001921912</v>
      </c>
    </row>
    <row r="1459" spans="5:8" x14ac:dyDescent="0.3">
      <c r="E1459" s="34">
        <v>1457</v>
      </c>
      <c r="F1459" s="42">
        <f t="shared" si="68"/>
        <v>2.3311999999999999</v>
      </c>
      <c r="G1459" s="42">
        <f t="shared" si="66"/>
        <v>1.9232400000000001</v>
      </c>
      <c r="H1459" s="42">
        <f t="shared" si="67"/>
        <v>8.2500000001923244</v>
      </c>
    </row>
    <row r="1460" spans="5:8" x14ac:dyDescent="0.3">
      <c r="E1460" s="34">
        <v>1458</v>
      </c>
      <c r="F1460" s="42">
        <f t="shared" si="68"/>
        <v>2.3328000000000002</v>
      </c>
      <c r="G1460" s="42">
        <f t="shared" si="66"/>
        <v>1.9245600000000005</v>
      </c>
      <c r="H1460" s="42">
        <f t="shared" si="67"/>
        <v>8.2500000001924558</v>
      </c>
    </row>
    <row r="1461" spans="5:8" x14ac:dyDescent="0.3">
      <c r="E1461" s="34">
        <v>1459</v>
      </c>
      <c r="F1461" s="42">
        <f t="shared" si="68"/>
        <v>2.3344</v>
      </c>
      <c r="G1461" s="42">
        <f t="shared" si="66"/>
        <v>1.9258799999999998</v>
      </c>
      <c r="H1461" s="42">
        <f t="shared" si="67"/>
        <v>8.2500000001925873</v>
      </c>
    </row>
    <row r="1462" spans="5:8" x14ac:dyDescent="0.3">
      <c r="E1462" s="34">
        <v>1460</v>
      </c>
      <c r="F1462" s="42">
        <f t="shared" si="68"/>
        <v>2.3360000000000003</v>
      </c>
      <c r="G1462" s="42">
        <f t="shared" si="66"/>
        <v>1.9272</v>
      </c>
      <c r="H1462" s="42">
        <f t="shared" si="67"/>
        <v>8.2500000001927205</v>
      </c>
    </row>
    <row r="1463" spans="5:8" x14ac:dyDescent="0.3">
      <c r="E1463" s="34">
        <v>1461</v>
      </c>
      <c r="F1463" s="42">
        <f t="shared" si="68"/>
        <v>2.3376000000000001</v>
      </c>
      <c r="G1463" s="42">
        <f t="shared" si="66"/>
        <v>1.9285199999999998</v>
      </c>
      <c r="H1463" s="42">
        <f t="shared" si="67"/>
        <v>8.250000000192852</v>
      </c>
    </row>
    <row r="1464" spans="5:8" x14ac:dyDescent="0.3">
      <c r="E1464" s="34">
        <v>1462</v>
      </c>
      <c r="F1464" s="42">
        <f t="shared" si="68"/>
        <v>2.3391999999999999</v>
      </c>
      <c r="G1464" s="42">
        <f t="shared" si="66"/>
        <v>1.92984</v>
      </c>
      <c r="H1464" s="42">
        <f t="shared" si="67"/>
        <v>8.2500000001929834</v>
      </c>
    </row>
    <row r="1465" spans="5:8" x14ac:dyDescent="0.3">
      <c r="E1465" s="34">
        <v>1463</v>
      </c>
      <c r="F1465" s="42">
        <f t="shared" si="68"/>
        <v>2.3408000000000002</v>
      </c>
      <c r="G1465" s="42">
        <f t="shared" si="66"/>
        <v>1.9311600000000002</v>
      </c>
      <c r="H1465" s="42">
        <f t="shared" si="67"/>
        <v>8.2500000001931166</v>
      </c>
    </row>
    <row r="1466" spans="5:8" x14ac:dyDescent="0.3">
      <c r="E1466" s="34">
        <v>1464</v>
      </c>
      <c r="F1466" s="42">
        <f t="shared" si="68"/>
        <v>2.3424</v>
      </c>
      <c r="G1466" s="42">
        <f t="shared" si="66"/>
        <v>1.93248</v>
      </c>
      <c r="H1466" s="42">
        <f t="shared" si="67"/>
        <v>8.2500000001932481</v>
      </c>
    </row>
    <row r="1467" spans="5:8" x14ac:dyDescent="0.3">
      <c r="E1467" s="34">
        <v>1465</v>
      </c>
      <c r="F1467" s="42">
        <f t="shared" si="68"/>
        <v>2.3440000000000003</v>
      </c>
      <c r="G1467" s="42">
        <f t="shared" si="66"/>
        <v>1.9338</v>
      </c>
      <c r="H1467" s="42">
        <f t="shared" si="67"/>
        <v>8.2500000001933795</v>
      </c>
    </row>
    <row r="1468" spans="5:8" x14ac:dyDescent="0.3">
      <c r="E1468" s="34">
        <v>1466</v>
      </c>
      <c r="F1468" s="42">
        <f t="shared" si="68"/>
        <v>2.3456000000000001</v>
      </c>
      <c r="G1468" s="42">
        <f t="shared" si="66"/>
        <v>1.9351200000000002</v>
      </c>
      <c r="H1468" s="42">
        <f t="shared" si="67"/>
        <v>8.2500000001935128</v>
      </c>
    </row>
    <row r="1469" spans="5:8" x14ac:dyDescent="0.3">
      <c r="E1469" s="34">
        <v>1467</v>
      </c>
      <c r="F1469" s="42">
        <f t="shared" si="68"/>
        <v>2.3472</v>
      </c>
      <c r="G1469" s="42">
        <f t="shared" si="66"/>
        <v>1.9364399999999999</v>
      </c>
      <c r="H1469" s="42">
        <f t="shared" si="67"/>
        <v>8.2500000001936442</v>
      </c>
    </row>
    <row r="1470" spans="5:8" x14ac:dyDescent="0.3">
      <c r="E1470" s="34">
        <v>1468</v>
      </c>
      <c r="F1470" s="42">
        <f t="shared" si="68"/>
        <v>2.3488000000000002</v>
      </c>
      <c r="G1470" s="42">
        <f t="shared" si="66"/>
        <v>1.9377600000000001</v>
      </c>
      <c r="H1470" s="42">
        <f t="shared" si="67"/>
        <v>8.2500000001937757</v>
      </c>
    </row>
    <row r="1471" spans="5:8" x14ac:dyDescent="0.3">
      <c r="E1471" s="34">
        <v>1469</v>
      </c>
      <c r="F1471" s="42">
        <f t="shared" si="68"/>
        <v>2.3504</v>
      </c>
      <c r="G1471" s="42">
        <f t="shared" si="66"/>
        <v>1.9390799999999999</v>
      </c>
      <c r="H1471" s="42">
        <f t="shared" si="67"/>
        <v>8.2500000001939071</v>
      </c>
    </row>
    <row r="1472" spans="5:8" x14ac:dyDescent="0.3">
      <c r="E1472" s="34">
        <v>1470</v>
      </c>
      <c r="F1472" s="42">
        <f t="shared" si="68"/>
        <v>2.3520000000000003</v>
      </c>
      <c r="G1472" s="42">
        <f t="shared" si="66"/>
        <v>1.9404000000000003</v>
      </c>
      <c r="H1472" s="42">
        <f t="shared" si="67"/>
        <v>8.2500000001940403</v>
      </c>
    </row>
    <row r="1473" spans="5:8" x14ac:dyDescent="0.3">
      <c r="E1473" s="34">
        <v>1471</v>
      </c>
      <c r="F1473" s="42">
        <f t="shared" si="68"/>
        <v>2.3536000000000001</v>
      </c>
      <c r="G1473" s="42">
        <f t="shared" si="66"/>
        <v>1.9417200000000001</v>
      </c>
      <c r="H1473" s="42">
        <f t="shared" si="67"/>
        <v>8.2500000001941718</v>
      </c>
    </row>
    <row r="1474" spans="5:8" x14ac:dyDescent="0.3">
      <c r="E1474" s="34">
        <v>1472</v>
      </c>
      <c r="F1474" s="42">
        <f t="shared" si="68"/>
        <v>2.3552</v>
      </c>
      <c r="G1474" s="42">
        <f t="shared" ref="G1474:G1537" si="69">$C$12*F1474*10^-3/($C$3*10^-6)</f>
        <v>1.9430400000000001</v>
      </c>
      <c r="H1474" s="42">
        <f t="shared" si="67"/>
        <v>8.2500000001943032</v>
      </c>
    </row>
    <row r="1475" spans="5:8" x14ac:dyDescent="0.3">
      <c r="E1475" s="34">
        <v>1473</v>
      </c>
      <c r="F1475" s="42">
        <f t="shared" si="68"/>
        <v>2.3568000000000002</v>
      </c>
      <c r="G1475" s="42">
        <f t="shared" si="69"/>
        <v>1.9443600000000005</v>
      </c>
      <c r="H1475" s="42">
        <f t="shared" ref="H1475:H1538" si="70">($C$12+IF(G1475&gt;=$C$7,$C$6,0)+(IF(G1475&gt;=$C$5,G1475,0)/$C$4)+IF(G1475&gt;$C$9,($C$8/G1475),0))</f>
        <v>8.2500000001944365</v>
      </c>
    </row>
    <row r="1476" spans="5:8" x14ac:dyDescent="0.3">
      <c r="E1476" s="34">
        <v>1474</v>
      </c>
      <c r="F1476" s="42">
        <f t="shared" ref="F1476:F1539" si="71">($C$10/10000)*(E1476)</f>
        <v>2.3584000000000001</v>
      </c>
      <c r="G1476" s="42">
        <f t="shared" si="69"/>
        <v>1.9456800000000003</v>
      </c>
      <c r="H1476" s="42">
        <f t="shared" si="70"/>
        <v>8.2500000001945679</v>
      </c>
    </row>
    <row r="1477" spans="5:8" x14ac:dyDescent="0.3">
      <c r="E1477" s="34">
        <v>1475</v>
      </c>
      <c r="F1477" s="42">
        <f t="shared" si="71"/>
        <v>2.3600000000000003</v>
      </c>
      <c r="G1477" s="42">
        <f t="shared" si="69"/>
        <v>1.9470000000000001</v>
      </c>
      <c r="H1477" s="42">
        <f t="shared" si="70"/>
        <v>8.2500000001946994</v>
      </c>
    </row>
    <row r="1478" spans="5:8" x14ac:dyDescent="0.3">
      <c r="E1478" s="34">
        <v>1476</v>
      </c>
      <c r="F1478" s="42">
        <f t="shared" si="71"/>
        <v>2.3616000000000001</v>
      </c>
      <c r="G1478" s="42">
        <f t="shared" si="69"/>
        <v>1.9483199999999998</v>
      </c>
      <c r="H1478" s="42">
        <f t="shared" si="70"/>
        <v>8.2500000001948326</v>
      </c>
    </row>
    <row r="1479" spans="5:8" x14ac:dyDescent="0.3">
      <c r="E1479" s="34">
        <v>1477</v>
      </c>
      <c r="F1479" s="42">
        <f t="shared" si="71"/>
        <v>2.3632</v>
      </c>
      <c r="G1479" s="42">
        <f t="shared" si="69"/>
        <v>1.94964</v>
      </c>
      <c r="H1479" s="42">
        <f t="shared" si="70"/>
        <v>8.250000000194964</v>
      </c>
    </row>
    <row r="1480" spans="5:8" x14ac:dyDescent="0.3">
      <c r="E1480" s="34">
        <v>1478</v>
      </c>
      <c r="F1480" s="42">
        <f t="shared" si="71"/>
        <v>2.3648000000000002</v>
      </c>
      <c r="G1480" s="42">
        <f t="shared" si="69"/>
        <v>1.9509600000000002</v>
      </c>
      <c r="H1480" s="42">
        <f t="shared" si="70"/>
        <v>8.2500000001950955</v>
      </c>
    </row>
    <row r="1481" spans="5:8" x14ac:dyDescent="0.3">
      <c r="E1481" s="34">
        <v>1479</v>
      </c>
      <c r="F1481" s="42">
        <f t="shared" si="71"/>
        <v>2.3664000000000001</v>
      </c>
      <c r="G1481" s="42">
        <f t="shared" si="69"/>
        <v>1.95228</v>
      </c>
      <c r="H1481" s="42">
        <f t="shared" si="70"/>
        <v>8.2500000001952287</v>
      </c>
    </row>
    <row r="1482" spans="5:8" x14ac:dyDescent="0.3">
      <c r="E1482" s="34">
        <v>1480</v>
      </c>
      <c r="F1482" s="42">
        <f t="shared" si="71"/>
        <v>2.3680000000000003</v>
      </c>
      <c r="G1482" s="42">
        <f t="shared" si="69"/>
        <v>1.9536</v>
      </c>
      <c r="H1482" s="42">
        <f t="shared" si="70"/>
        <v>8.2500000001953602</v>
      </c>
    </row>
    <row r="1483" spans="5:8" x14ac:dyDescent="0.3">
      <c r="E1483" s="34">
        <v>1481</v>
      </c>
      <c r="F1483" s="42">
        <f t="shared" si="71"/>
        <v>2.3696000000000002</v>
      </c>
      <c r="G1483" s="42">
        <f t="shared" si="69"/>
        <v>1.9549200000000002</v>
      </c>
      <c r="H1483" s="42">
        <f t="shared" si="70"/>
        <v>8.2500000001954916</v>
      </c>
    </row>
    <row r="1484" spans="5:8" x14ac:dyDescent="0.3">
      <c r="E1484" s="34">
        <v>1482</v>
      </c>
      <c r="F1484" s="42">
        <f t="shared" si="71"/>
        <v>2.3712</v>
      </c>
      <c r="G1484" s="42">
        <f t="shared" si="69"/>
        <v>1.95624</v>
      </c>
      <c r="H1484" s="42">
        <f t="shared" si="70"/>
        <v>8.2500000001956248</v>
      </c>
    </row>
    <row r="1485" spans="5:8" x14ac:dyDescent="0.3">
      <c r="E1485" s="34">
        <v>1483</v>
      </c>
      <c r="F1485" s="42">
        <f t="shared" si="71"/>
        <v>2.3728000000000002</v>
      </c>
      <c r="G1485" s="42">
        <f t="shared" si="69"/>
        <v>1.9575600000000002</v>
      </c>
      <c r="H1485" s="42">
        <f t="shared" si="70"/>
        <v>8.2500000001957563</v>
      </c>
    </row>
    <row r="1486" spans="5:8" x14ac:dyDescent="0.3">
      <c r="E1486" s="34">
        <v>1484</v>
      </c>
      <c r="F1486" s="42">
        <f t="shared" si="71"/>
        <v>2.3744000000000001</v>
      </c>
      <c r="G1486" s="42">
        <f t="shared" si="69"/>
        <v>1.95888</v>
      </c>
      <c r="H1486" s="42">
        <f t="shared" si="70"/>
        <v>8.2500000001958878</v>
      </c>
    </row>
    <row r="1487" spans="5:8" x14ac:dyDescent="0.3">
      <c r="E1487" s="34">
        <v>1485</v>
      </c>
      <c r="F1487" s="42">
        <f t="shared" si="71"/>
        <v>2.3760000000000003</v>
      </c>
      <c r="G1487" s="42">
        <f t="shared" si="69"/>
        <v>1.9602000000000004</v>
      </c>
      <c r="H1487" s="42">
        <f t="shared" si="70"/>
        <v>8.2500000001960192</v>
      </c>
    </row>
    <row r="1488" spans="5:8" x14ac:dyDescent="0.3">
      <c r="E1488" s="34">
        <v>1486</v>
      </c>
      <c r="F1488" s="42">
        <f t="shared" si="71"/>
        <v>2.3776000000000002</v>
      </c>
      <c r="G1488" s="42">
        <f t="shared" si="69"/>
        <v>1.9615200000000002</v>
      </c>
      <c r="H1488" s="42">
        <f t="shared" si="70"/>
        <v>8.2500000001961524</v>
      </c>
    </row>
    <row r="1489" spans="5:8" x14ac:dyDescent="0.3">
      <c r="E1489" s="34">
        <v>1487</v>
      </c>
      <c r="F1489" s="42">
        <f t="shared" si="71"/>
        <v>2.3792</v>
      </c>
      <c r="G1489" s="42">
        <f t="shared" si="69"/>
        <v>1.9628400000000001</v>
      </c>
      <c r="H1489" s="42">
        <f t="shared" si="70"/>
        <v>8.2500000001962839</v>
      </c>
    </row>
    <row r="1490" spans="5:8" x14ac:dyDescent="0.3">
      <c r="E1490" s="34">
        <v>1488</v>
      </c>
      <c r="F1490" s="42">
        <f t="shared" si="71"/>
        <v>2.3808000000000002</v>
      </c>
      <c r="G1490" s="42">
        <f t="shared" si="69"/>
        <v>1.9641600000000001</v>
      </c>
      <c r="H1490" s="42">
        <f t="shared" si="70"/>
        <v>8.2500000001964153</v>
      </c>
    </row>
    <row r="1491" spans="5:8" x14ac:dyDescent="0.3">
      <c r="E1491" s="34">
        <v>1489</v>
      </c>
      <c r="F1491" s="42">
        <f t="shared" si="71"/>
        <v>2.3824000000000001</v>
      </c>
      <c r="G1491" s="42">
        <f t="shared" si="69"/>
        <v>1.9654800000000003</v>
      </c>
      <c r="H1491" s="42">
        <f t="shared" si="70"/>
        <v>8.2500000001965486</v>
      </c>
    </row>
    <row r="1492" spans="5:8" x14ac:dyDescent="0.3">
      <c r="E1492" s="34">
        <v>1490</v>
      </c>
      <c r="F1492" s="42">
        <f t="shared" si="71"/>
        <v>2.3839999999999999</v>
      </c>
      <c r="G1492" s="42">
        <f t="shared" si="69"/>
        <v>1.9667999999999997</v>
      </c>
      <c r="H1492" s="42">
        <f t="shared" si="70"/>
        <v>8.25000000019668</v>
      </c>
    </row>
    <row r="1493" spans="5:8" x14ac:dyDescent="0.3">
      <c r="E1493" s="34">
        <v>1491</v>
      </c>
      <c r="F1493" s="42">
        <f t="shared" si="71"/>
        <v>2.3856000000000002</v>
      </c>
      <c r="G1493" s="42">
        <f t="shared" si="69"/>
        <v>1.9681199999999999</v>
      </c>
      <c r="H1493" s="42">
        <f t="shared" si="70"/>
        <v>8.2500000001968115</v>
      </c>
    </row>
    <row r="1494" spans="5:8" x14ac:dyDescent="0.3">
      <c r="E1494" s="34">
        <v>1492</v>
      </c>
      <c r="F1494" s="42">
        <f t="shared" si="71"/>
        <v>2.3872</v>
      </c>
      <c r="G1494" s="42">
        <f t="shared" si="69"/>
        <v>1.9694400000000001</v>
      </c>
      <c r="H1494" s="42">
        <f t="shared" si="70"/>
        <v>8.2500000001969447</v>
      </c>
    </row>
    <row r="1495" spans="5:8" x14ac:dyDescent="0.3">
      <c r="E1495" s="34">
        <v>1493</v>
      </c>
      <c r="F1495" s="42">
        <f t="shared" si="71"/>
        <v>2.3888000000000003</v>
      </c>
      <c r="G1495" s="42">
        <f t="shared" si="69"/>
        <v>1.9707600000000003</v>
      </c>
      <c r="H1495" s="42">
        <f t="shared" si="70"/>
        <v>8.2500000001970761</v>
      </c>
    </row>
    <row r="1496" spans="5:8" x14ac:dyDescent="0.3">
      <c r="E1496" s="34">
        <v>1494</v>
      </c>
      <c r="F1496" s="42">
        <f t="shared" si="71"/>
        <v>2.3904000000000001</v>
      </c>
      <c r="G1496" s="42">
        <f t="shared" si="69"/>
        <v>1.9720800000000001</v>
      </c>
      <c r="H1496" s="42">
        <f t="shared" si="70"/>
        <v>8.2500000001972076</v>
      </c>
    </row>
    <row r="1497" spans="5:8" x14ac:dyDescent="0.3">
      <c r="E1497" s="34">
        <v>1495</v>
      </c>
      <c r="F1497" s="42">
        <f t="shared" si="71"/>
        <v>2.3919999999999999</v>
      </c>
      <c r="G1497" s="42">
        <f t="shared" si="69"/>
        <v>1.9733999999999998</v>
      </c>
      <c r="H1497" s="42">
        <f t="shared" si="70"/>
        <v>8.2500000001973408</v>
      </c>
    </row>
    <row r="1498" spans="5:8" x14ac:dyDescent="0.3">
      <c r="E1498" s="34">
        <v>1496</v>
      </c>
      <c r="F1498" s="42">
        <f t="shared" si="71"/>
        <v>2.3936000000000002</v>
      </c>
      <c r="G1498" s="42">
        <f t="shared" si="69"/>
        <v>1.9747200000000003</v>
      </c>
      <c r="H1498" s="42">
        <f t="shared" si="70"/>
        <v>8.2500000001974723</v>
      </c>
    </row>
    <row r="1499" spans="5:8" x14ac:dyDescent="0.3">
      <c r="E1499" s="34">
        <v>1497</v>
      </c>
      <c r="F1499" s="42">
        <f t="shared" si="71"/>
        <v>2.3952</v>
      </c>
      <c r="G1499" s="42">
        <f t="shared" si="69"/>
        <v>1.97604</v>
      </c>
      <c r="H1499" s="42">
        <f t="shared" si="70"/>
        <v>8.2500000001976037</v>
      </c>
    </row>
    <row r="1500" spans="5:8" x14ac:dyDescent="0.3">
      <c r="E1500" s="34">
        <v>1498</v>
      </c>
      <c r="F1500" s="42">
        <f t="shared" si="71"/>
        <v>2.3968000000000003</v>
      </c>
      <c r="G1500" s="42">
        <f t="shared" si="69"/>
        <v>1.9773600000000002</v>
      </c>
      <c r="H1500" s="42">
        <f t="shared" si="70"/>
        <v>8.2500000001977352</v>
      </c>
    </row>
    <row r="1501" spans="5:8" x14ac:dyDescent="0.3">
      <c r="E1501" s="34">
        <v>1499</v>
      </c>
      <c r="F1501" s="42">
        <f t="shared" si="71"/>
        <v>2.3984000000000001</v>
      </c>
      <c r="G1501" s="42">
        <f t="shared" si="69"/>
        <v>1.97868</v>
      </c>
      <c r="H1501" s="42">
        <f t="shared" si="70"/>
        <v>8.2500000001978684</v>
      </c>
    </row>
    <row r="1502" spans="5:8" x14ac:dyDescent="0.3">
      <c r="E1502" s="34">
        <v>1500</v>
      </c>
      <c r="F1502" s="42">
        <f t="shared" si="71"/>
        <v>2.4</v>
      </c>
      <c r="G1502" s="42">
        <f t="shared" si="69"/>
        <v>1.9800000000000002</v>
      </c>
      <c r="H1502" s="42">
        <f t="shared" si="70"/>
        <v>8.2500000001979998</v>
      </c>
    </row>
    <row r="1503" spans="5:8" x14ac:dyDescent="0.3">
      <c r="E1503" s="34">
        <v>1501</v>
      </c>
      <c r="F1503" s="42">
        <f t="shared" si="71"/>
        <v>2.4016000000000002</v>
      </c>
      <c r="G1503" s="42">
        <f t="shared" si="69"/>
        <v>1.9813200000000002</v>
      </c>
      <c r="H1503" s="42">
        <f t="shared" si="70"/>
        <v>8.2500000001981313</v>
      </c>
    </row>
    <row r="1504" spans="5:8" x14ac:dyDescent="0.3">
      <c r="E1504" s="34">
        <v>1502</v>
      </c>
      <c r="F1504" s="42">
        <f t="shared" si="71"/>
        <v>2.4032</v>
      </c>
      <c r="G1504" s="42">
        <f t="shared" si="69"/>
        <v>1.98264</v>
      </c>
      <c r="H1504" s="42">
        <f t="shared" si="70"/>
        <v>8.2500000001982645</v>
      </c>
    </row>
    <row r="1505" spans="5:8" x14ac:dyDescent="0.3">
      <c r="E1505" s="34">
        <v>1503</v>
      </c>
      <c r="F1505" s="42">
        <f t="shared" si="71"/>
        <v>2.4048000000000003</v>
      </c>
      <c r="G1505" s="42">
        <f t="shared" si="69"/>
        <v>1.9839600000000002</v>
      </c>
      <c r="H1505" s="42">
        <f t="shared" si="70"/>
        <v>8.250000000198396</v>
      </c>
    </row>
    <row r="1506" spans="5:8" x14ac:dyDescent="0.3">
      <c r="E1506" s="34">
        <v>1504</v>
      </c>
      <c r="F1506" s="42">
        <f t="shared" si="71"/>
        <v>2.4064000000000001</v>
      </c>
      <c r="G1506" s="42">
        <f t="shared" si="69"/>
        <v>1.9852800000000004</v>
      </c>
      <c r="H1506" s="42">
        <f t="shared" si="70"/>
        <v>8.2500000001985274</v>
      </c>
    </row>
    <row r="1507" spans="5:8" x14ac:dyDescent="0.3">
      <c r="E1507" s="34">
        <v>1505</v>
      </c>
      <c r="F1507" s="42">
        <f t="shared" si="71"/>
        <v>2.4079999999999999</v>
      </c>
      <c r="G1507" s="42">
        <f t="shared" si="69"/>
        <v>1.9866000000000001</v>
      </c>
      <c r="H1507" s="42">
        <f t="shared" si="70"/>
        <v>8.2500000001986606</v>
      </c>
    </row>
    <row r="1508" spans="5:8" x14ac:dyDescent="0.3">
      <c r="E1508" s="34">
        <v>1506</v>
      </c>
      <c r="F1508" s="42">
        <f t="shared" si="71"/>
        <v>2.4096000000000002</v>
      </c>
      <c r="G1508" s="42">
        <f t="shared" si="69"/>
        <v>1.9879199999999999</v>
      </c>
      <c r="H1508" s="42">
        <f t="shared" si="70"/>
        <v>8.2500000001987921</v>
      </c>
    </row>
    <row r="1509" spans="5:8" x14ac:dyDescent="0.3">
      <c r="E1509" s="34">
        <v>1507</v>
      </c>
      <c r="F1509" s="42">
        <f t="shared" si="71"/>
        <v>2.4112</v>
      </c>
      <c r="G1509" s="42">
        <f t="shared" si="69"/>
        <v>1.9892399999999997</v>
      </c>
      <c r="H1509" s="42">
        <f t="shared" si="70"/>
        <v>8.2500000001989235</v>
      </c>
    </row>
    <row r="1510" spans="5:8" x14ac:dyDescent="0.3">
      <c r="E1510" s="34">
        <v>1508</v>
      </c>
      <c r="F1510" s="42">
        <f t="shared" si="71"/>
        <v>2.4128000000000003</v>
      </c>
      <c r="G1510" s="42">
        <f t="shared" si="69"/>
        <v>1.9905600000000001</v>
      </c>
      <c r="H1510" s="42">
        <f t="shared" si="70"/>
        <v>8.2500000001990568</v>
      </c>
    </row>
    <row r="1511" spans="5:8" x14ac:dyDescent="0.3">
      <c r="E1511" s="34">
        <v>1509</v>
      </c>
      <c r="F1511" s="42">
        <f t="shared" si="71"/>
        <v>2.4144000000000001</v>
      </c>
      <c r="G1511" s="42">
        <f t="shared" si="69"/>
        <v>1.9918800000000001</v>
      </c>
      <c r="H1511" s="42">
        <f t="shared" si="70"/>
        <v>8.2500000001991882</v>
      </c>
    </row>
    <row r="1512" spans="5:8" x14ac:dyDescent="0.3">
      <c r="E1512" s="34">
        <v>1510</v>
      </c>
      <c r="F1512" s="42">
        <f t="shared" si="71"/>
        <v>2.4159999999999999</v>
      </c>
      <c r="G1512" s="42">
        <f t="shared" si="69"/>
        <v>1.9931999999999999</v>
      </c>
      <c r="H1512" s="42">
        <f t="shared" si="70"/>
        <v>8.2500000001993197</v>
      </c>
    </row>
    <row r="1513" spans="5:8" x14ac:dyDescent="0.3">
      <c r="E1513" s="34">
        <v>1511</v>
      </c>
      <c r="F1513" s="42">
        <f t="shared" si="71"/>
        <v>2.4176000000000002</v>
      </c>
      <c r="G1513" s="42">
        <f t="shared" si="69"/>
        <v>1.9945199999999998</v>
      </c>
      <c r="H1513" s="42">
        <f t="shared" si="70"/>
        <v>8.2500000001994511</v>
      </c>
    </row>
    <row r="1514" spans="5:8" x14ac:dyDescent="0.3">
      <c r="E1514" s="34">
        <v>1512</v>
      </c>
      <c r="F1514" s="42">
        <f t="shared" si="71"/>
        <v>2.4192</v>
      </c>
      <c r="G1514" s="42">
        <f t="shared" si="69"/>
        <v>1.9958400000000001</v>
      </c>
      <c r="H1514" s="42">
        <f t="shared" si="70"/>
        <v>8.2500000001995843</v>
      </c>
    </row>
    <row r="1515" spans="5:8" x14ac:dyDescent="0.3">
      <c r="E1515" s="34">
        <v>1513</v>
      </c>
      <c r="F1515" s="42">
        <f t="shared" si="71"/>
        <v>2.4208000000000003</v>
      </c>
      <c r="G1515" s="42">
        <f t="shared" si="69"/>
        <v>1.9971600000000003</v>
      </c>
      <c r="H1515" s="42">
        <f t="shared" si="70"/>
        <v>8.2500000001997158</v>
      </c>
    </row>
    <row r="1516" spans="5:8" x14ac:dyDescent="0.3">
      <c r="E1516" s="34">
        <v>1514</v>
      </c>
      <c r="F1516" s="42">
        <f t="shared" si="71"/>
        <v>2.4224000000000001</v>
      </c>
      <c r="G1516" s="42">
        <f t="shared" si="69"/>
        <v>1.99848</v>
      </c>
      <c r="H1516" s="42">
        <f t="shared" si="70"/>
        <v>8.2500000001998472</v>
      </c>
    </row>
    <row r="1517" spans="5:8" x14ac:dyDescent="0.3">
      <c r="E1517" s="34">
        <v>1515</v>
      </c>
      <c r="F1517" s="42">
        <f t="shared" si="71"/>
        <v>2.4239999999999999</v>
      </c>
      <c r="G1517" s="42">
        <f t="shared" si="69"/>
        <v>1.9998000000000002</v>
      </c>
      <c r="H1517" s="42">
        <f t="shared" si="70"/>
        <v>8.2500000001999805</v>
      </c>
    </row>
    <row r="1518" spans="5:8" x14ac:dyDescent="0.3">
      <c r="E1518" s="34">
        <v>1516</v>
      </c>
      <c r="F1518" s="42">
        <f t="shared" si="71"/>
        <v>2.4256000000000002</v>
      </c>
      <c r="G1518" s="42">
        <f t="shared" si="69"/>
        <v>2.0011200000000002</v>
      </c>
      <c r="H1518" s="42">
        <f t="shared" si="70"/>
        <v>8.2500000002001119</v>
      </c>
    </row>
    <row r="1519" spans="5:8" x14ac:dyDescent="0.3">
      <c r="E1519" s="34">
        <v>1517</v>
      </c>
      <c r="F1519" s="42">
        <f t="shared" si="71"/>
        <v>2.4272</v>
      </c>
      <c r="G1519" s="42">
        <f t="shared" si="69"/>
        <v>2.00244</v>
      </c>
      <c r="H1519" s="42">
        <f t="shared" si="70"/>
        <v>8.2500000002002434</v>
      </c>
    </row>
    <row r="1520" spans="5:8" x14ac:dyDescent="0.3">
      <c r="E1520" s="34">
        <v>1518</v>
      </c>
      <c r="F1520" s="42">
        <f t="shared" si="71"/>
        <v>2.4288000000000003</v>
      </c>
      <c r="G1520" s="42">
        <f t="shared" si="69"/>
        <v>2.0037600000000002</v>
      </c>
      <c r="H1520" s="42">
        <f t="shared" si="70"/>
        <v>8.2500000002003766</v>
      </c>
    </row>
    <row r="1521" spans="5:8" x14ac:dyDescent="0.3">
      <c r="E1521" s="34">
        <v>1519</v>
      </c>
      <c r="F1521" s="42">
        <f t="shared" si="71"/>
        <v>2.4304000000000001</v>
      </c>
      <c r="G1521" s="42">
        <f t="shared" si="69"/>
        <v>2.0050800000000004</v>
      </c>
      <c r="H1521" s="42">
        <f t="shared" si="70"/>
        <v>8.2500000002005081</v>
      </c>
    </row>
    <row r="1522" spans="5:8" x14ac:dyDescent="0.3">
      <c r="E1522" s="34">
        <v>1520</v>
      </c>
      <c r="F1522" s="42">
        <f t="shared" si="71"/>
        <v>2.4319999999999999</v>
      </c>
      <c r="G1522" s="42">
        <f t="shared" si="69"/>
        <v>2.0064000000000002</v>
      </c>
      <c r="H1522" s="42">
        <f t="shared" si="70"/>
        <v>8.2500000002006395</v>
      </c>
    </row>
    <row r="1523" spans="5:8" x14ac:dyDescent="0.3">
      <c r="E1523" s="34">
        <v>1521</v>
      </c>
      <c r="F1523" s="42">
        <f t="shared" si="71"/>
        <v>2.4336000000000002</v>
      </c>
      <c r="G1523" s="42">
        <f t="shared" si="69"/>
        <v>2.0077200000000004</v>
      </c>
      <c r="H1523" s="42">
        <f t="shared" si="70"/>
        <v>8.2500000002007727</v>
      </c>
    </row>
    <row r="1524" spans="5:8" x14ac:dyDescent="0.3">
      <c r="E1524" s="34">
        <v>1522</v>
      </c>
      <c r="F1524" s="42">
        <f t="shared" si="71"/>
        <v>2.4352</v>
      </c>
      <c r="G1524" s="42">
        <f t="shared" si="69"/>
        <v>2.0090399999999997</v>
      </c>
      <c r="H1524" s="42">
        <f t="shared" si="70"/>
        <v>8.2500000002009042</v>
      </c>
    </row>
    <row r="1525" spans="5:8" x14ac:dyDescent="0.3">
      <c r="E1525" s="34">
        <v>1523</v>
      </c>
      <c r="F1525" s="42">
        <f t="shared" si="71"/>
        <v>2.4368000000000003</v>
      </c>
      <c r="G1525" s="42">
        <f t="shared" si="69"/>
        <v>2.0103600000000004</v>
      </c>
      <c r="H1525" s="42">
        <f t="shared" si="70"/>
        <v>8.2500000002010356</v>
      </c>
    </row>
    <row r="1526" spans="5:8" x14ac:dyDescent="0.3">
      <c r="E1526" s="34">
        <v>1524</v>
      </c>
      <c r="F1526" s="42">
        <f t="shared" si="71"/>
        <v>2.4384000000000001</v>
      </c>
      <c r="G1526" s="42">
        <f t="shared" si="69"/>
        <v>2.0116800000000001</v>
      </c>
      <c r="H1526" s="42">
        <f t="shared" si="70"/>
        <v>8.2500000002011689</v>
      </c>
    </row>
    <row r="1527" spans="5:8" x14ac:dyDescent="0.3">
      <c r="E1527" s="34">
        <v>1525</v>
      </c>
      <c r="F1527" s="42">
        <f t="shared" si="71"/>
        <v>2.44</v>
      </c>
      <c r="G1527" s="42">
        <f t="shared" si="69"/>
        <v>2.0129999999999999</v>
      </c>
      <c r="H1527" s="42">
        <f t="shared" si="70"/>
        <v>8.2500000002013003</v>
      </c>
    </row>
    <row r="1528" spans="5:8" x14ac:dyDescent="0.3">
      <c r="E1528" s="34">
        <v>1526</v>
      </c>
      <c r="F1528" s="42">
        <f t="shared" si="71"/>
        <v>2.4416000000000002</v>
      </c>
      <c r="G1528" s="42">
        <f t="shared" si="69"/>
        <v>2.0143200000000001</v>
      </c>
      <c r="H1528" s="42">
        <f t="shared" si="70"/>
        <v>8.2500000002014318</v>
      </c>
    </row>
    <row r="1529" spans="5:8" x14ac:dyDescent="0.3">
      <c r="E1529" s="34">
        <v>1527</v>
      </c>
      <c r="F1529" s="42">
        <f t="shared" si="71"/>
        <v>2.4432</v>
      </c>
      <c r="G1529" s="42">
        <f t="shared" si="69"/>
        <v>2.0156399999999999</v>
      </c>
      <c r="H1529" s="42">
        <f t="shared" si="70"/>
        <v>8.2500000002015632</v>
      </c>
    </row>
    <row r="1530" spans="5:8" x14ac:dyDescent="0.3">
      <c r="E1530" s="34">
        <v>1528</v>
      </c>
      <c r="F1530" s="42">
        <f t="shared" si="71"/>
        <v>2.4448000000000003</v>
      </c>
      <c r="G1530" s="42">
        <f t="shared" si="69"/>
        <v>2.0169600000000001</v>
      </c>
      <c r="H1530" s="42">
        <f t="shared" si="70"/>
        <v>8.2500000002016964</v>
      </c>
    </row>
    <row r="1531" spans="5:8" x14ac:dyDescent="0.3">
      <c r="E1531" s="34">
        <v>1529</v>
      </c>
      <c r="F1531" s="42">
        <f t="shared" si="71"/>
        <v>2.4464000000000001</v>
      </c>
      <c r="G1531" s="42">
        <f t="shared" si="69"/>
        <v>2.0182799999999999</v>
      </c>
      <c r="H1531" s="42">
        <f t="shared" si="70"/>
        <v>8.2500000002018279</v>
      </c>
    </row>
    <row r="1532" spans="5:8" x14ac:dyDescent="0.3">
      <c r="E1532" s="34">
        <v>1530</v>
      </c>
      <c r="F1532" s="42">
        <f t="shared" si="71"/>
        <v>2.448</v>
      </c>
      <c r="G1532" s="42">
        <f t="shared" si="69"/>
        <v>2.0195999999999996</v>
      </c>
      <c r="H1532" s="42">
        <f t="shared" si="70"/>
        <v>8.2500000002019593</v>
      </c>
    </row>
    <row r="1533" spans="5:8" x14ac:dyDescent="0.3">
      <c r="E1533" s="34">
        <v>1531</v>
      </c>
      <c r="F1533" s="42">
        <f t="shared" si="71"/>
        <v>2.4496000000000002</v>
      </c>
      <c r="G1533" s="42">
        <f t="shared" si="69"/>
        <v>2.0209200000000003</v>
      </c>
      <c r="H1533" s="42">
        <f t="shared" si="70"/>
        <v>8.2500000002020926</v>
      </c>
    </row>
    <row r="1534" spans="5:8" x14ac:dyDescent="0.3">
      <c r="E1534" s="34">
        <v>1532</v>
      </c>
      <c r="F1534" s="42">
        <f t="shared" si="71"/>
        <v>2.4512</v>
      </c>
      <c r="G1534" s="42">
        <f t="shared" si="69"/>
        <v>2.02224</v>
      </c>
      <c r="H1534" s="42">
        <f t="shared" si="70"/>
        <v>8.250000000202224</v>
      </c>
    </row>
    <row r="1535" spans="5:8" x14ac:dyDescent="0.3">
      <c r="E1535" s="34">
        <v>1533</v>
      </c>
      <c r="F1535" s="42">
        <f t="shared" si="71"/>
        <v>2.4528000000000003</v>
      </c>
      <c r="G1535" s="42">
        <f t="shared" si="69"/>
        <v>2.0235600000000002</v>
      </c>
      <c r="H1535" s="42">
        <f t="shared" si="70"/>
        <v>8.2500000002023555</v>
      </c>
    </row>
    <row r="1536" spans="5:8" x14ac:dyDescent="0.3">
      <c r="E1536" s="34">
        <v>1534</v>
      </c>
      <c r="F1536" s="42">
        <f t="shared" si="71"/>
        <v>2.4544000000000001</v>
      </c>
      <c r="G1536" s="42">
        <f t="shared" si="69"/>
        <v>2.0248800000000005</v>
      </c>
      <c r="H1536" s="42">
        <f t="shared" si="70"/>
        <v>8.2500000002024887</v>
      </c>
    </row>
    <row r="1537" spans="5:8" x14ac:dyDescent="0.3">
      <c r="E1537" s="34">
        <v>1535</v>
      </c>
      <c r="F1537" s="42">
        <f t="shared" si="71"/>
        <v>2.456</v>
      </c>
      <c r="G1537" s="42">
        <f t="shared" si="69"/>
        <v>2.0262000000000002</v>
      </c>
      <c r="H1537" s="42">
        <f t="shared" si="70"/>
        <v>8.2500000002026201</v>
      </c>
    </row>
    <row r="1538" spans="5:8" x14ac:dyDescent="0.3">
      <c r="E1538" s="34">
        <v>1536</v>
      </c>
      <c r="F1538" s="42">
        <f t="shared" si="71"/>
        <v>2.4576000000000002</v>
      </c>
      <c r="G1538" s="42">
        <f t="shared" ref="G1538:G1601" si="72">$C$12*F1538*10^-3/($C$3*10^-6)</f>
        <v>2.0275200000000004</v>
      </c>
      <c r="H1538" s="42">
        <f t="shared" si="70"/>
        <v>8.2500000002027516</v>
      </c>
    </row>
    <row r="1539" spans="5:8" x14ac:dyDescent="0.3">
      <c r="E1539" s="34">
        <v>1537</v>
      </c>
      <c r="F1539" s="42">
        <f t="shared" si="71"/>
        <v>2.4592000000000001</v>
      </c>
      <c r="G1539" s="42">
        <f t="shared" si="72"/>
        <v>2.0288399999999998</v>
      </c>
      <c r="H1539" s="42">
        <f t="shared" ref="H1539:H1602" si="73">($C$12+IF(G1539&gt;=$C$7,$C$6,0)+(IF(G1539&gt;=$C$5,G1539,0)/$C$4)+IF(G1539&gt;$C$9,($C$8/G1539),0))</f>
        <v>8.2500000002028848</v>
      </c>
    </row>
    <row r="1540" spans="5:8" x14ac:dyDescent="0.3">
      <c r="E1540" s="34">
        <v>1538</v>
      </c>
      <c r="F1540" s="42">
        <f t="shared" ref="F1540:F1603" si="74">($C$10/10000)*(E1540)</f>
        <v>2.4608000000000003</v>
      </c>
      <c r="G1540" s="42">
        <f t="shared" si="72"/>
        <v>2.0301600000000004</v>
      </c>
      <c r="H1540" s="42">
        <f t="shared" si="73"/>
        <v>8.2500000002030163</v>
      </c>
    </row>
    <row r="1541" spans="5:8" x14ac:dyDescent="0.3">
      <c r="E1541" s="34">
        <v>1539</v>
      </c>
      <c r="F1541" s="42">
        <f t="shared" si="74"/>
        <v>2.4624000000000001</v>
      </c>
      <c r="G1541" s="42">
        <f t="shared" si="72"/>
        <v>2.0314800000000002</v>
      </c>
      <c r="H1541" s="42">
        <f t="shared" si="73"/>
        <v>8.2500000002031477</v>
      </c>
    </row>
    <row r="1542" spans="5:8" x14ac:dyDescent="0.3">
      <c r="E1542" s="34">
        <v>1540</v>
      </c>
      <c r="F1542" s="42">
        <f t="shared" si="74"/>
        <v>2.464</v>
      </c>
      <c r="G1542" s="42">
        <f t="shared" si="72"/>
        <v>2.0327999999999999</v>
      </c>
      <c r="H1542" s="42">
        <f t="shared" si="73"/>
        <v>8.2500000002032792</v>
      </c>
    </row>
    <row r="1543" spans="5:8" x14ac:dyDescent="0.3">
      <c r="E1543" s="34">
        <v>1541</v>
      </c>
      <c r="F1543" s="42">
        <f t="shared" si="74"/>
        <v>2.4656000000000002</v>
      </c>
      <c r="G1543" s="42">
        <f t="shared" si="72"/>
        <v>2.0341200000000002</v>
      </c>
      <c r="H1543" s="42">
        <f t="shared" si="73"/>
        <v>8.2500000002034124</v>
      </c>
    </row>
    <row r="1544" spans="5:8" x14ac:dyDescent="0.3">
      <c r="E1544" s="34">
        <v>1542</v>
      </c>
      <c r="F1544" s="42">
        <f t="shared" si="74"/>
        <v>2.4672000000000001</v>
      </c>
      <c r="G1544" s="42">
        <f t="shared" si="72"/>
        <v>2.0354399999999999</v>
      </c>
      <c r="H1544" s="42">
        <f t="shared" si="73"/>
        <v>8.2500000002035438</v>
      </c>
    </row>
    <row r="1545" spans="5:8" x14ac:dyDescent="0.3">
      <c r="E1545" s="34">
        <v>1543</v>
      </c>
      <c r="F1545" s="42">
        <f t="shared" si="74"/>
        <v>2.4688000000000003</v>
      </c>
      <c r="G1545" s="42">
        <f t="shared" si="72"/>
        <v>2.0367600000000001</v>
      </c>
      <c r="H1545" s="42">
        <f t="shared" si="73"/>
        <v>8.2500000002036753</v>
      </c>
    </row>
    <row r="1546" spans="5:8" x14ac:dyDescent="0.3">
      <c r="E1546" s="34">
        <v>1544</v>
      </c>
      <c r="F1546" s="42">
        <f t="shared" si="74"/>
        <v>2.4704000000000002</v>
      </c>
      <c r="G1546" s="42">
        <f t="shared" si="72"/>
        <v>2.0380799999999999</v>
      </c>
      <c r="H1546" s="42">
        <f t="shared" si="73"/>
        <v>8.2500000002038085</v>
      </c>
    </row>
    <row r="1547" spans="5:8" x14ac:dyDescent="0.3">
      <c r="E1547" s="34">
        <v>1545</v>
      </c>
      <c r="F1547" s="42">
        <f t="shared" si="74"/>
        <v>2.472</v>
      </c>
      <c r="G1547" s="42">
        <f t="shared" si="72"/>
        <v>2.0393999999999997</v>
      </c>
      <c r="H1547" s="42">
        <f t="shared" si="73"/>
        <v>8.25000000020394</v>
      </c>
    </row>
    <row r="1548" spans="5:8" x14ac:dyDescent="0.3">
      <c r="E1548" s="34">
        <v>1546</v>
      </c>
      <c r="F1548" s="42">
        <f t="shared" si="74"/>
        <v>2.4736000000000002</v>
      </c>
      <c r="G1548" s="42">
        <f t="shared" si="72"/>
        <v>2.0407200000000003</v>
      </c>
      <c r="H1548" s="42">
        <f t="shared" si="73"/>
        <v>8.2500000002040714</v>
      </c>
    </row>
    <row r="1549" spans="5:8" x14ac:dyDescent="0.3">
      <c r="E1549" s="34">
        <v>1547</v>
      </c>
      <c r="F1549" s="42">
        <f t="shared" si="74"/>
        <v>2.4752000000000001</v>
      </c>
      <c r="G1549" s="42">
        <f t="shared" si="72"/>
        <v>2.0420400000000001</v>
      </c>
      <c r="H1549" s="42">
        <f t="shared" si="73"/>
        <v>8.2500000002042047</v>
      </c>
    </row>
    <row r="1550" spans="5:8" x14ac:dyDescent="0.3">
      <c r="E1550" s="34">
        <v>1548</v>
      </c>
      <c r="F1550" s="42">
        <f t="shared" si="74"/>
        <v>2.4768000000000003</v>
      </c>
      <c r="G1550" s="42">
        <f t="shared" si="72"/>
        <v>2.0433600000000003</v>
      </c>
      <c r="H1550" s="42">
        <f t="shared" si="73"/>
        <v>8.2500000002043361</v>
      </c>
    </row>
    <row r="1551" spans="5:8" x14ac:dyDescent="0.3">
      <c r="E1551" s="34">
        <v>1549</v>
      </c>
      <c r="F1551" s="42">
        <f t="shared" si="74"/>
        <v>2.4784000000000002</v>
      </c>
      <c r="G1551" s="42">
        <f t="shared" si="72"/>
        <v>2.0446800000000001</v>
      </c>
      <c r="H1551" s="42">
        <f t="shared" si="73"/>
        <v>8.2500000002044676</v>
      </c>
    </row>
    <row r="1552" spans="5:8" x14ac:dyDescent="0.3">
      <c r="E1552" s="34">
        <v>1550</v>
      </c>
      <c r="F1552" s="42">
        <f t="shared" si="74"/>
        <v>2.48</v>
      </c>
      <c r="G1552" s="42">
        <f t="shared" si="72"/>
        <v>2.0460000000000003</v>
      </c>
      <c r="H1552" s="42">
        <f t="shared" si="73"/>
        <v>8.2500000002046008</v>
      </c>
    </row>
    <row r="1553" spans="5:8" x14ac:dyDescent="0.3">
      <c r="E1553" s="34">
        <v>1551</v>
      </c>
      <c r="F1553" s="42">
        <f t="shared" si="74"/>
        <v>2.4816000000000003</v>
      </c>
      <c r="G1553" s="42">
        <f t="shared" si="72"/>
        <v>2.0473200000000005</v>
      </c>
      <c r="H1553" s="42">
        <f t="shared" si="73"/>
        <v>8.2500000002047322</v>
      </c>
    </row>
    <row r="1554" spans="5:8" x14ac:dyDescent="0.3">
      <c r="E1554" s="34">
        <v>1552</v>
      </c>
      <c r="F1554" s="42">
        <f t="shared" si="74"/>
        <v>2.4832000000000001</v>
      </c>
      <c r="G1554" s="42">
        <f t="shared" si="72"/>
        <v>2.0486400000000002</v>
      </c>
      <c r="H1554" s="42">
        <f t="shared" si="73"/>
        <v>8.2500000002048637</v>
      </c>
    </row>
    <row r="1555" spans="5:8" x14ac:dyDescent="0.3">
      <c r="E1555" s="34">
        <v>1553</v>
      </c>
      <c r="F1555" s="42">
        <f t="shared" si="74"/>
        <v>2.4847999999999999</v>
      </c>
      <c r="G1555" s="42">
        <f t="shared" si="72"/>
        <v>2.04996</v>
      </c>
      <c r="H1555" s="42">
        <f t="shared" si="73"/>
        <v>8.2500000002049951</v>
      </c>
    </row>
    <row r="1556" spans="5:8" x14ac:dyDescent="0.3">
      <c r="E1556" s="34">
        <v>1554</v>
      </c>
      <c r="F1556" s="42">
        <f t="shared" si="74"/>
        <v>2.4864000000000002</v>
      </c>
      <c r="G1556" s="42">
        <f t="shared" si="72"/>
        <v>2.0512800000000002</v>
      </c>
      <c r="H1556" s="42">
        <f t="shared" si="73"/>
        <v>8.2500000002051284</v>
      </c>
    </row>
    <row r="1557" spans="5:8" x14ac:dyDescent="0.3">
      <c r="E1557" s="34">
        <v>1555</v>
      </c>
      <c r="F1557" s="42">
        <f t="shared" si="74"/>
        <v>2.488</v>
      </c>
      <c r="G1557" s="42">
        <f t="shared" si="72"/>
        <v>2.0526</v>
      </c>
      <c r="H1557" s="42">
        <f t="shared" si="73"/>
        <v>8.2500000002052598</v>
      </c>
    </row>
    <row r="1558" spans="5:8" x14ac:dyDescent="0.3">
      <c r="E1558" s="34">
        <v>1556</v>
      </c>
      <c r="F1558" s="42">
        <f t="shared" si="74"/>
        <v>2.4896000000000003</v>
      </c>
      <c r="G1558" s="42">
        <f t="shared" si="72"/>
        <v>2.0539200000000002</v>
      </c>
      <c r="H1558" s="42">
        <f t="shared" si="73"/>
        <v>8.2500000002053913</v>
      </c>
    </row>
    <row r="1559" spans="5:8" x14ac:dyDescent="0.3">
      <c r="E1559" s="34">
        <v>1557</v>
      </c>
      <c r="F1559" s="42">
        <f t="shared" si="74"/>
        <v>2.4912000000000001</v>
      </c>
      <c r="G1559" s="42">
        <f t="shared" si="72"/>
        <v>2.05524</v>
      </c>
      <c r="H1559" s="42">
        <f t="shared" si="73"/>
        <v>8.2500000002055245</v>
      </c>
    </row>
    <row r="1560" spans="5:8" x14ac:dyDescent="0.3">
      <c r="E1560" s="34">
        <v>1558</v>
      </c>
      <c r="F1560" s="42">
        <f t="shared" si="74"/>
        <v>2.4927999999999999</v>
      </c>
      <c r="G1560" s="42">
        <f t="shared" si="72"/>
        <v>2.0565599999999997</v>
      </c>
      <c r="H1560" s="42">
        <f t="shared" si="73"/>
        <v>8.2500000002056559</v>
      </c>
    </row>
    <row r="1561" spans="5:8" x14ac:dyDescent="0.3">
      <c r="E1561" s="34">
        <v>1559</v>
      </c>
      <c r="F1561" s="42">
        <f t="shared" si="74"/>
        <v>2.4944000000000002</v>
      </c>
      <c r="G1561" s="42">
        <f t="shared" si="72"/>
        <v>2.0578799999999999</v>
      </c>
      <c r="H1561" s="42">
        <f t="shared" si="73"/>
        <v>8.2500000002057874</v>
      </c>
    </row>
    <row r="1562" spans="5:8" x14ac:dyDescent="0.3">
      <c r="E1562" s="34">
        <v>1560</v>
      </c>
      <c r="F1562" s="42">
        <f t="shared" si="74"/>
        <v>2.496</v>
      </c>
      <c r="G1562" s="42">
        <f t="shared" si="72"/>
        <v>2.0591999999999997</v>
      </c>
      <c r="H1562" s="42">
        <f t="shared" si="73"/>
        <v>8.2500000002059206</v>
      </c>
    </row>
    <row r="1563" spans="5:8" x14ac:dyDescent="0.3">
      <c r="E1563" s="34">
        <v>1561</v>
      </c>
      <c r="F1563" s="42">
        <f t="shared" si="74"/>
        <v>2.4976000000000003</v>
      </c>
      <c r="G1563" s="42">
        <f t="shared" si="72"/>
        <v>2.0605200000000004</v>
      </c>
      <c r="H1563" s="42">
        <f t="shared" si="73"/>
        <v>8.2500000002060521</v>
      </c>
    </row>
    <row r="1564" spans="5:8" x14ac:dyDescent="0.3">
      <c r="E1564" s="34">
        <v>1562</v>
      </c>
      <c r="F1564" s="42">
        <f t="shared" si="74"/>
        <v>2.4992000000000001</v>
      </c>
      <c r="G1564" s="42">
        <f t="shared" si="72"/>
        <v>2.0618400000000001</v>
      </c>
      <c r="H1564" s="42">
        <f t="shared" si="73"/>
        <v>8.2500000002061835</v>
      </c>
    </row>
    <row r="1565" spans="5:8" x14ac:dyDescent="0.3">
      <c r="E1565" s="34">
        <v>1563</v>
      </c>
      <c r="F1565" s="42">
        <f t="shared" si="74"/>
        <v>2.5007999999999999</v>
      </c>
      <c r="G1565" s="42">
        <f t="shared" si="72"/>
        <v>2.0631599999999999</v>
      </c>
      <c r="H1565" s="42">
        <f t="shared" si="73"/>
        <v>8.2500000002063167</v>
      </c>
    </row>
    <row r="1566" spans="5:8" x14ac:dyDescent="0.3">
      <c r="E1566" s="34">
        <v>1564</v>
      </c>
      <c r="F1566" s="42">
        <f t="shared" si="74"/>
        <v>2.5024000000000002</v>
      </c>
      <c r="G1566" s="42">
        <f t="shared" si="72"/>
        <v>2.0644800000000001</v>
      </c>
      <c r="H1566" s="42">
        <f t="shared" si="73"/>
        <v>8.2500000002064482</v>
      </c>
    </row>
    <row r="1567" spans="5:8" x14ac:dyDescent="0.3">
      <c r="E1567" s="34">
        <v>1565</v>
      </c>
      <c r="F1567" s="42">
        <f t="shared" si="74"/>
        <v>2.504</v>
      </c>
      <c r="G1567" s="42">
        <f t="shared" si="72"/>
        <v>2.0658000000000003</v>
      </c>
      <c r="H1567" s="42">
        <f t="shared" si="73"/>
        <v>8.2500000002065796</v>
      </c>
    </row>
    <row r="1568" spans="5:8" x14ac:dyDescent="0.3">
      <c r="E1568" s="34">
        <v>1566</v>
      </c>
      <c r="F1568" s="42">
        <f t="shared" si="74"/>
        <v>2.5056000000000003</v>
      </c>
      <c r="G1568" s="42">
        <f t="shared" si="72"/>
        <v>2.0671200000000005</v>
      </c>
      <c r="H1568" s="42">
        <f t="shared" si="73"/>
        <v>8.2500000002067129</v>
      </c>
    </row>
    <row r="1569" spans="5:8" x14ac:dyDescent="0.3">
      <c r="E1569" s="34">
        <v>1567</v>
      </c>
      <c r="F1569" s="42">
        <f t="shared" si="74"/>
        <v>2.5072000000000001</v>
      </c>
      <c r="G1569" s="42">
        <f t="shared" si="72"/>
        <v>2.0684400000000003</v>
      </c>
      <c r="H1569" s="42">
        <f t="shared" si="73"/>
        <v>8.2500000002068443</v>
      </c>
    </row>
    <row r="1570" spans="5:8" x14ac:dyDescent="0.3">
      <c r="E1570" s="34">
        <v>1568</v>
      </c>
      <c r="F1570" s="42">
        <f t="shared" si="74"/>
        <v>2.5087999999999999</v>
      </c>
      <c r="G1570" s="42">
        <f t="shared" si="72"/>
        <v>2.0697599999999996</v>
      </c>
      <c r="H1570" s="42">
        <f t="shared" si="73"/>
        <v>8.2500000002069758</v>
      </c>
    </row>
    <row r="1571" spans="5:8" x14ac:dyDescent="0.3">
      <c r="E1571" s="34">
        <v>1569</v>
      </c>
      <c r="F1571" s="42">
        <f t="shared" si="74"/>
        <v>2.5104000000000002</v>
      </c>
      <c r="G1571" s="42">
        <f t="shared" si="72"/>
        <v>2.0710800000000003</v>
      </c>
      <c r="H1571" s="42">
        <f t="shared" si="73"/>
        <v>8.2500000002071072</v>
      </c>
    </row>
    <row r="1572" spans="5:8" x14ac:dyDescent="0.3">
      <c r="E1572" s="34">
        <v>1570</v>
      </c>
      <c r="F1572" s="42">
        <f t="shared" si="74"/>
        <v>2.512</v>
      </c>
      <c r="G1572" s="42">
        <f t="shared" si="72"/>
        <v>2.0724</v>
      </c>
      <c r="H1572" s="42">
        <f t="shared" si="73"/>
        <v>8.2500000002072404</v>
      </c>
    </row>
    <row r="1573" spans="5:8" x14ac:dyDescent="0.3">
      <c r="E1573" s="34">
        <v>1571</v>
      </c>
      <c r="F1573" s="42">
        <f t="shared" si="74"/>
        <v>2.5136000000000003</v>
      </c>
      <c r="G1573" s="42">
        <f t="shared" si="72"/>
        <v>2.0737200000000002</v>
      </c>
      <c r="H1573" s="42">
        <f t="shared" si="73"/>
        <v>8.2500000002073719</v>
      </c>
    </row>
    <row r="1574" spans="5:8" x14ac:dyDescent="0.3">
      <c r="E1574" s="34">
        <v>1572</v>
      </c>
      <c r="F1574" s="42">
        <f t="shared" si="74"/>
        <v>2.5152000000000001</v>
      </c>
      <c r="G1574" s="42">
        <f t="shared" si="72"/>
        <v>2.07504</v>
      </c>
      <c r="H1574" s="42">
        <f t="shared" si="73"/>
        <v>8.2500000002075033</v>
      </c>
    </row>
    <row r="1575" spans="5:8" x14ac:dyDescent="0.3">
      <c r="E1575" s="34">
        <v>1573</v>
      </c>
      <c r="F1575" s="42">
        <f t="shared" si="74"/>
        <v>2.5167999999999999</v>
      </c>
      <c r="G1575" s="42">
        <f t="shared" si="72"/>
        <v>2.0763599999999998</v>
      </c>
      <c r="H1575" s="42">
        <f t="shared" si="73"/>
        <v>8.2500000002076366</v>
      </c>
    </row>
    <row r="1576" spans="5:8" x14ac:dyDescent="0.3">
      <c r="E1576" s="34">
        <v>1574</v>
      </c>
      <c r="F1576" s="42">
        <f t="shared" si="74"/>
        <v>2.5184000000000002</v>
      </c>
      <c r="G1576" s="42">
        <f t="shared" si="72"/>
        <v>2.07768</v>
      </c>
      <c r="H1576" s="42">
        <f t="shared" si="73"/>
        <v>8.250000000207768</v>
      </c>
    </row>
    <row r="1577" spans="5:8" x14ac:dyDescent="0.3">
      <c r="E1577" s="34">
        <v>1575</v>
      </c>
      <c r="F1577" s="42">
        <f t="shared" si="74"/>
        <v>2.52</v>
      </c>
      <c r="G1577" s="42">
        <f t="shared" si="72"/>
        <v>2.0789999999999997</v>
      </c>
      <c r="H1577" s="42">
        <f t="shared" si="73"/>
        <v>8.2500000002078995</v>
      </c>
    </row>
    <row r="1578" spans="5:8" x14ac:dyDescent="0.3">
      <c r="E1578" s="34">
        <v>1576</v>
      </c>
      <c r="F1578" s="42">
        <f t="shared" si="74"/>
        <v>2.5216000000000003</v>
      </c>
      <c r="G1578" s="42">
        <f t="shared" si="72"/>
        <v>2.0803200000000004</v>
      </c>
      <c r="H1578" s="42">
        <f t="shared" si="73"/>
        <v>8.2500000002080327</v>
      </c>
    </row>
    <row r="1579" spans="5:8" x14ac:dyDescent="0.3">
      <c r="E1579" s="34">
        <v>1577</v>
      </c>
      <c r="F1579" s="42">
        <f t="shared" si="74"/>
        <v>2.5232000000000001</v>
      </c>
      <c r="G1579" s="42">
        <f t="shared" si="72"/>
        <v>2.0816400000000002</v>
      </c>
      <c r="H1579" s="42">
        <f t="shared" si="73"/>
        <v>8.2500000002081642</v>
      </c>
    </row>
    <row r="1580" spans="5:8" x14ac:dyDescent="0.3">
      <c r="E1580" s="34">
        <v>1578</v>
      </c>
      <c r="F1580" s="42">
        <f t="shared" si="74"/>
        <v>2.5247999999999999</v>
      </c>
      <c r="G1580" s="42">
        <f t="shared" si="72"/>
        <v>2.0829599999999999</v>
      </c>
      <c r="H1580" s="42">
        <f t="shared" si="73"/>
        <v>8.2500000002082956</v>
      </c>
    </row>
    <row r="1581" spans="5:8" x14ac:dyDescent="0.3">
      <c r="E1581" s="34">
        <v>1579</v>
      </c>
      <c r="F1581" s="42">
        <f t="shared" si="74"/>
        <v>2.5264000000000002</v>
      </c>
      <c r="G1581" s="42">
        <f t="shared" si="72"/>
        <v>2.0842800000000001</v>
      </c>
      <c r="H1581" s="42">
        <f t="shared" si="73"/>
        <v>8.2500000002084288</v>
      </c>
    </row>
    <row r="1582" spans="5:8" x14ac:dyDescent="0.3">
      <c r="E1582" s="34">
        <v>1580</v>
      </c>
      <c r="F1582" s="42">
        <f t="shared" si="74"/>
        <v>2.528</v>
      </c>
      <c r="G1582" s="42">
        <f t="shared" si="72"/>
        <v>2.0856000000000003</v>
      </c>
      <c r="H1582" s="42">
        <f t="shared" si="73"/>
        <v>8.2500000002085603</v>
      </c>
    </row>
    <row r="1583" spans="5:8" x14ac:dyDescent="0.3">
      <c r="E1583" s="34">
        <v>1581</v>
      </c>
      <c r="F1583" s="42">
        <f t="shared" si="74"/>
        <v>2.5296000000000003</v>
      </c>
      <c r="G1583" s="42">
        <f t="shared" si="72"/>
        <v>2.0869200000000006</v>
      </c>
      <c r="H1583" s="42">
        <f t="shared" si="73"/>
        <v>8.2500000002086917</v>
      </c>
    </row>
    <row r="1584" spans="5:8" x14ac:dyDescent="0.3">
      <c r="E1584" s="34">
        <v>1582</v>
      </c>
      <c r="F1584" s="42">
        <f t="shared" si="74"/>
        <v>2.5312000000000001</v>
      </c>
      <c r="G1584" s="42">
        <f t="shared" si="72"/>
        <v>2.0882400000000003</v>
      </c>
      <c r="H1584" s="42">
        <f t="shared" si="73"/>
        <v>8.2500000002088232</v>
      </c>
    </row>
    <row r="1585" spans="5:8" x14ac:dyDescent="0.3">
      <c r="E1585" s="34">
        <v>1583</v>
      </c>
      <c r="F1585" s="42">
        <f t="shared" si="74"/>
        <v>2.5327999999999999</v>
      </c>
      <c r="G1585" s="42">
        <f t="shared" si="72"/>
        <v>2.0895600000000001</v>
      </c>
      <c r="H1585" s="42">
        <f t="shared" si="73"/>
        <v>8.2500000002089564</v>
      </c>
    </row>
    <row r="1586" spans="5:8" x14ac:dyDescent="0.3">
      <c r="E1586" s="34">
        <v>1584</v>
      </c>
      <c r="F1586" s="42">
        <f t="shared" si="74"/>
        <v>2.5344000000000002</v>
      </c>
      <c r="G1586" s="42">
        <f t="shared" si="72"/>
        <v>2.0908800000000003</v>
      </c>
      <c r="H1586" s="42">
        <f t="shared" si="73"/>
        <v>8.2500000002090879</v>
      </c>
    </row>
    <row r="1587" spans="5:8" x14ac:dyDescent="0.3">
      <c r="E1587" s="34">
        <v>1585</v>
      </c>
      <c r="F1587" s="42">
        <f t="shared" si="74"/>
        <v>2.536</v>
      </c>
      <c r="G1587" s="42">
        <f t="shared" si="72"/>
        <v>2.0922000000000001</v>
      </c>
      <c r="H1587" s="42">
        <f t="shared" si="73"/>
        <v>8.2500000002092193</v>
      </c>
    </row>
    <row r="1588" spans="5:8" x14ac:dyDescent="0.3">
      <c r="E1588" s="34">
        <v>1586</v>
      </c>
      <c r="F1588" s="42">
        <f t="shared" si="74"/>
        <v>2.5376000000000003</v>
      </c>
      <c r="G1588" s="42">
        <f t="shared" si="72"/>
        <v>2.0935200000000003</v>
      </c>
      <c r="H1588" s="42">
        <f t="shared" si="73"/>
        <v>8.2500000002093525</v>
      </c>
    </row>
    <row r="1589" spans="5:8" x14ac:dyDescent="0.3">
      <c r="E1589" s="34">
        <v>1587</v>
      </c>
      <c r="F1589" s="42">
        <f t="shared" si="74"/>
        <v>2.5392000000000001</v>
      </c>
      <c r="G1589" s="42">
        <f t="shared" si="72"/>
        <v>2.09484</v>
      </c>
      <c r="H1589" s="42">
        <f t="shared" si="73"/>
        <v>8.250000000209484</v>
      </c>
    </row>
    <row r="1590" spans="5:8" x14ac:dyDescent="0.3">
      <c r="E1590" s="34">
        <v>1588</v>
      </c>
      <c r="F1590" s="42">
        <f t="shared" si="74"/>
        <v>2.5407999999999999</v>
      </c>
      <c r="G1590" s="42">
        <f t="shared" si="72"/>
        <v>2.0961599999999998</v>
      </c>
      <c r="H1590" s="42">
        <f t="shared" si="73"/>
        <v>8.2500000002096154</v>
      </c>
    </row>
    <row r="1591" spans="5:8" x14ac:dyDescent="0.3">
      <c r="E1591" s="34">
        <v>1589</v>
      </c>
      <c r="F1591" s="42">
        <f t="shared" si="74"/>
        <v>2.5424000000000002</v>
      </c>
      <c r="G1591" s="42">
        <f t="shared" si="72"/>
        <v>2.09748</v>
      </c>
      <c r="H1591" s="42">
        <f t="shared" si="73"/>
        <v>8.2500000002097487</v>
      </c>
    </row>
    <row r="1592" spans="5:8" x14ac:dyDescent="0.3">
      <c r="E1592" s="34">
        <v>1590</v>
      </c>
      <c r="F1592" s="42">
        <f t="shared" si="74"/>
        <v>2.544</v>
      </c>
      <c r="G1592" s="42">
        <f t="shared" si="72"/>
        <v>2.0987999999999998</v>
      </c>
      <c r="H1592" s="42">
        <f t="shared" si="73"/>
        <v>8.2500000002098801</v>
      </c>
    </row>
    <row r="1593" spans="5:8" x14ac:dyDescent="0.3">
      <c r="E1593" s="34">
        <v>1591</v>
      </c>
      <c r="F1593" s="42">
        <f t="shared" si="74"/>
        <v>2.5456000000000003</v>
      </c>
      <c r="G1593" s="42">
        <f t="shared" si="72"/>
        <v>2.1001200000000004</v>
      </c>
      <c r="H1593" s="42">
        <f t="shared" si="73"/>
        <v>8.2500000002100116</v>
      </c>
    </row>
    <row r="1594" spans="5:8" x14ac:dyDescent="0.3">
      <c r="E1594" s="34">
        <v>1592</v>
      </c>
      <c r="F1594" s="42">
        <f t="shared" si="74"/>
        <v>2.5472000000000001</v>
      </c>
      <c r="G1594" s="42">
        <f t="shared" si="72"/>
        <v>2.1014400000000002</v>
      </c>
      <c r="H1594" s="42">
        <f t="shared" si="73"/>
        <v>8.2500000002101448</v>
      </c>
    </row>
    <row r="1595" spans="5:8" x14ac:dyDescent="0.3">
      <c r="E1595" s="34">
        <v>1593</v>
      </c>
      <c r="F1595" s="42">
        <f t="shared" si="74"/>
        <v>2.5488</v>
      </c>
      <c r="G1595" s="42">
        <f t="shared" si="72"/>
        <v>2.10276</v>
      </c>
      <c r="H1595" s="42">
        <f t="shared" si="73"/>
        <v>8.2500000002102762</v>
      </c>
    </row>
    <row r="1596" spans="5:8" x14ac:dyDescent="0.3">
      <c r="E1596" s="34">
        <v>1594</v>
      </c>
      <c r="F1596" s="42">
        <f t="shared" si="74"/>
        <v>2.5504000000000002</v>
      </c>
      <c r="G1596" s="42">
        <f t="shared" si="72"/>
        <v>2.1040800000000002</v>
      </c>
      <c r="H1596" s="42">
        <f t="shared" si="73"/>
        <v>8.2500000002104077</v>
      </c>
    </row>
    <row r="1597" spans="5:8" x14ac:dyDescent="0.3">
      <c r="E1597" s="34">
        <v>1595</v>
      </c>
      <c r="F1597" s="42">
        <f t="shared" si="74"/>
        <v>2.552</v>
      </c>
      <c r="G1597" s="42">
        <f t="shared" si="72"/>
        <v>2.1054000000000004</v>
      </c>
      <c r="H1597" s="42">
        <f t="shared" si="73"/>
        <v>8.2500000002105391</v>
      </c>
    </row>
    <row r="1598" spans="5:8" x14ac:dyDescent="0.3">
      <c r="E1598" s="34">
        <v>1596</v>
      </c>
      <c r="F1598" s="42">
        <f t="shared" si="74"/>
        <v>2.5536000000000003</v>
      </c>
      <c r="G1598" s="42">
        <f t="shared" si="72"/>
        <v>2.1067200000000006</v>
      </c>
      <c r="H1598" s="42">
        <f t="shared" si="73"/>
        <v>8.2500000002106724</v>
      </c>
    </row>
    <row r="1599" spans="5:8" x14ac:dyDescent="0.3">
      <c r="E1599" s="34">
        <v>1597</v>
      </c>
      <c r="F1599" s="42">
        <f t="shared" si="74"/>
        <v>2.5552000000000001</v>
      </c>
      <c r="G1599" s="42">
        <f t="shared" si="72"/>
        <v>2.1080400000000004</v>
      </c>
      <c r="H1599" s="42">
        <f t="shared" si="73"/>
        <v>8.2500000002108038</v>
      </c>
    </row>
    <row r="1600" spans="5:8" x14ac:dyDescent="0.3">
      <c r="E1600" s="34">
        <v>1598</v>
      </c>
      <c r="F1600" s="42">
        <f t="shared" si="74"/>
        <v>2.5568</v>
      </c>
      <c r="G1600" s="42">
        <f t="shared" si="72"/>
        <v>2.1093600000000001</v>
      </c>
      <c r="H1600" s="42">
        <f t="shared" si="73"/>
        <v>8.2500000002109353</v>
      </c>
    </row>
    <row r="1601" spans="5:8" x14ac:dyDescent="0.3">
      <c r="E1601" s="34">
        <v>1599</v>
      </c>
      <c r="F1601" s="42">
        <f t="shared" si="74"/>
        <v>2.5584000000000002</v>
      </c>
      <c r="G1601" s="42">
        <f t="shared" si="72"/>
        <v>2.1106800000000003</v>
      </c>
      <c r="H1601" s="42">
        <f t="shared" si="73"/>
        <v>8.2500000002110685</v>
      </c>
    </row>
    <row r="1602" spans="5:8" x14ac:dyDescent="0.3">
      <c r="E1602" s="34">
        <v>1600</v>
      </c>
      <c r="F1602" s="42">
        <f t="shared" si="74"/>
        <v>2.56</v>
      </c>
      <c r="G1602" s="42">
        <f t="shared" ref="G1602:G1665" si="75">$C$12*F1602*10^-3/($C$3*10^-6)</f>
        <v>2.1120000000000001</v>
      </c>
      <c r="H1602" s="42">
        <f t="shared" si="73"/>
        <v>8.2500000002111999</v>
      </c>
    </row>
    <row r="1603" spans="5:8" x14ac:dyDescent="0.3">
      <c r="E1603" s="34">
        <v>1601</v>
      </c>
      <c r="F1603" s="42">
        <f t="shared" si="74"/>
        <v>2.5616000000000003</v>
      </c>
      <c r="G1603" s="42">
        <f t="shared" si="75"/>
        <v>2.1133199999999999</v>
      </c>
      <c r="H1603" s="42">
        <f t="shared" ref="H1603:H1666" si="76">($C$12+IF(G1603&gt;=$C$7,$C$6,0)+(IF(G1603&gt;=$C$5,G1603,0)/$C$4)+IF(G1603&gt;$C$9,($C$8/G1603),0))</f>
        <v>8.2500000002113314</v>
      </c>
    </row>
    <row r="1604" spans="5:8" x14ac:dyDescent="0.3">
      <c r="E1604" s="34">
        <v>1602</v>
      </c>
      <c r="F1604" s="42">
        <f t="shared" ref="F1604:F1667" si="77">($C$10/10000)*(E1604)</f>
        <v>2.5632000000000001</v>
      </c>
      <c r="G1604" s="42">
        <f t="shared" si="75"/>
        <v>2.1146400000000001</v>
      </c>
      <c r="H1604" s="42">
        <f t="shared" si="76"/>
        <v>8.2500000002114646</v>
      </c>
    </row>
    <row r="1605" spans="5:8" x14ac:dyDescent="0.3">
      <c r="E1605" s="34">
        <v>1603</v>
      </c>
      <c r="F1605" s="42">
        <f t="shared" si="77"/>
        <v>2.5648</v>
      </c>
      <c r="G1605" s="42">
        <f t="shared" si="75"/>
        <v>2.1159599999999998</v>
      </c>
      <c r="H1605" s="42">
        <f t="shared" si="76"/>
        <v>8.2500000002115961</v>
      </c>
    </row>
    <row r="1606" spans="5:8" x14ac:dyDescent="0.3">
      <c r="E1606" s="34">
        <v>1604</v>
      </c>
      <c r="F1606" s="42">
        <f t="shared" si="77"/>
        <v>2.5664000000000002</v>
      </c>
      <c r="G1606" s="42">
        <f t="shared" si="75"/>
        <v>2.1172800000000001</v>
      </c>
      <c r="H1606" s="42">
        <f t="shared" si="76"/>
        <v>8.2500000002117275</v>
      </c>
    </row>
    <row r="1607" spans="5:8" x14ac:dyDescent="0.3">
      <c r="E1607" s="34">
        <v>1605</v>
      </c>
      <c r="F1607" s="42">
        <f t="shared" si="77"/>
        <v>2.5680000000000001</v>
      </c>
      <c r="G1607" s="42">
        <f t="shared" si="75"/>
        <v>2.1185999999999998</v>
      </c>
      <c r="H1607" s="42">
        <f t="shared" si="76"/>
        <v>8.2500000002118608</v>
      </c>
    </row>
    <row r="1608" spans="5:8" x14ac:dyDescent="0.3">
      <c r="E1608" s="34">
        <v>1606</v>
      </c>
      <c r="F1608" s="42">
        <f t="shared" si="77"/>
        <v>2.5696000000000003</v>
      </c>
      <c r="G1608" s="42">
        <f t="shared" si="75"/>
        <v>2.11992</v>
      </c>
      <c r="H1608" s="42">
        <f t="shared" si="76"/>
        <v>8.2500000002119922</v>
      </c>
    </row>
    <row r="1609" spans="5:8" x14ac:dyDescent="0.3">
      <c r="E1609" s="34">
        <v>1607</v>
      </c>
      <c r="F1609" s="42">
        <f t="shared" si="77"/>
        <v>2.5712000000000002</v>
      </c>
      <c r="G1609" s="42">
        <f t="shared" si="75"/>
        <v>2.1212400000000002</v>
      </c>
      <c r="H1609" s="42">
        <f t="shared" si="76"/>
        <v>8.2500000002121237</v>
      </c>
    </row>
    <row r="1610" spans="5:8" x14ac:dyDescent="0.3">
      <c r="E1610" s="34">
        <v>1608</v>
      </c>
      <c r="F1610" s="42">
        <f t="shared" si="77"/>
        <v>2.5728</v>
      </c>
      <c r="G1610" s="42">
        <f t="shared" si="75"/>
        <v>2.12256</v>
      </c>
      <c r="H1610" s="42">
        <f t="shared" si="76"/>
        <v>8.2500000002122569</v>
      </c>
    </row>
    <row r="1611" spans="5:8" x14ac:dyDescent="0.3">
      <c r="E1611" s="34">
        <v>1609</v>
      </c>
      <c r="F1611" s="42">
        <f t="shared" si="77"/>
        <v>2.5744000000000002</v>
      </c>
      <c r="G1611" s="42">
        <f t="shared" si="75"/>
        <v>2.1238800000000002</v>
      </c>
      <c r="H1611" s="42">
        <f t="shared" si="76"/>
        <v>8.2500000002123883</v>
      </c>
    </row>
    <row r="1612" spans="5:8" x14ac:dyDescent="0.3">
      <c r="E1612" s="34">
        <v>1610</v>
      </c>
      <c r="F1612" s="42">
        <f t="shared" si="77"/>
        <v>2.5760000000000001</v>
      </c>
      <c r="G1612" s="42">
        <f t="shared" si="75"/>
        <v>2.1252</v>
      </c>
      <c r="H1612" s="42">
        <f t="shared" si="76"/>
        <v>8.2500000002125198</v>
      </c>
    </row>
    <row r="1613" spans="5:8" x14ac:dyDescent="0.3">
      <c r="E1613" s="34">
        <v>1611</v>
      </c>
      <c r="F1613" s="42">
        <f t="shared" si="77"/>
        <v>2.5776000000000003</v>
      </c>
      <c r="G1613" s="42">
        <f t="shared" si="75"/>
        <v>2.1265200000000006</v>
      </c>
      <c r="H1613" s="42">
        <f t="shared" si="76"/>
        <v>8.2500000002126512</v>
      </c>
    </row>
    <row r="1614" spans="5:8" x14ac:dyDescent="0.3">
      <c r="E1614" s="34">
        <v>1612</v>
      </c>
      <c r="F1614" s="42">
        <f t="shared" si="77"/>
        <v>2.5792000000000002</v>
      </c>
      <c r="G1614" s="42">
        <f t="shared" si="75"/>
        <v>2.1278400000000004</v>
      </c>
      <c r="H1614" s="42">
        <f t="shared" si="76"/>
        <v>8.2500000002127845</v>
      </c>
    </row>
    <row r="1615" spans="5:8" x14ac:dyDescent="0.3">
      <c r="E1615" s="34">
        <v>1613</v>
      </c>
      <c r="F1615" s="42">
        <f t="shared" si="77"/>
        <v>2.5808</v>
      </c>
      <c r="G1615" s="42">
        <f t="shared" si="75"/>
        <v>2.1291600000000002</v>
      </c>
      <c r="H1615" s="42">
        <f t="shared" si="76"/>
        <v>8.2500000002129159</v>
      </c>
    </row>
    <row r="1616" spans="5:8" x14ac:dyDescent="0.3">
      <c r="E1616" s="34">
        <v>1614</v>
      </c>
      <c r="F1616" s="42">
        <f t="shared" si="77"/>
        <v>2.5824000000000003</v>
      </c>
      <c r="G1616" s="42">
        <f t="shared" si="75"/>
        <v>2.1304800000000004</v>
      </c>
      <c r="H1616" s="42">
        <f t="shared" si="76"/>
        <v>8.2500000002130474</v>
      </c>
    </row>
    <row r="1617" spans="5:8" x14ac:dyDescent="0.3">
      <c r="E1617" s="34">
        <v>1615</v>
      </c>
      <c r="F1617" s="42">
        <f t="shared" si="77"/>
        <v>2.5840000000000001</v>
      </c>
      <c r="G1617" s="42">
        <f t="shared" si="75"/>
        <v>2.1318000000000001</v>
      </c>
      <c r="H1617" s="42">
        <f t="shared" si="76"/>
        <v>8.2500000002131806</v>
      </c>
    </row>
    <row r="1618" spans="5:8" x14ac:dyDescent="0.3">
      <c r="E1618" s="34">
        <v>1616</v>
      </c>
      <c r="F1618" s="42">
        <f t="shared" si="77"/>
        <v>2.5856000000000003</v>
      </c>
      <c r="G1618" s="42">
        <f t="shared" si="75"/>
        <v>2.1331199999999999</v>
      </c>
      <c r="H1618" s="42">
        <f t="shared" si="76"/>
        <v>8.250000000213312</v>
      </c>
    </row>
    <row r="1619" spans="5:8" x14ac:dyDescent="0.3">
      <c r="E1619" s="34">
        <v>1617</v>
      </c>
      <c r="F1619" s="42">
        <f t="shared" si="77"/>
        <v>2.5872000000000002</v>
      </c>
      <c r="G1619" s="42">
        <f t="shared" si="75"/>
        <v>2.1344400000000001</v>
      </c>
      <c r="H1619" s="42">
        <f t="shared" si="76"/>
        <v>8.2500000002134435</v>
      </c>
    </row>
    <row r="1620" spans="5:8" x14ac:dyDescent="0.3">
      <c r="E1620" s="34">
        <v>1618</v>
      </c>
      <c r="F1620" s="42">
        <f t="shared" si="77"/>
        <v>2.5888</v>
      </c>
      <c r="G1620" s="42">
        <f t="shared" si="75"/>
        <v>2.1357599999999999</v>
      </c>
      <c r="H1620" s="42">
        <f t="shared" si="76"/>
        <v>8.2500000002135767</v>
      </c>
    </row>
    <row r="1621" spans="5:8" x14ac:dyDescent="0.3">
      <c r="E1621" s="34">
        <v>1619</v>
      </c>
      <c r="F1621" s="42">
        <f t="shared" si="77"/>
        <v>2.5904000000000003</v>
      </c>
      <c r="G1621" s="42">
        <f t="shared" si="75"/>
        <v>2.1370800000000001</v>
      </c>
      <c r="H1621" s="42">
        <f t="shared" si="76"/>
        <v>8.2500000002137082</v>
      </c>
    </row>
    <row r="1622" spans="5:8" x14ac:dyDescent="0.3">
      <c r="E1622" s="34">
        <v>1620</v>
      </c>
      <c r="F1622" s="42">
        <f t="shared" si="77"/>
        <v>2.5920000000000001</v>
      </c>
      <c r="G1622" s="42">
        <f t="shared" si="75"/>
        <v>2.1383999999999999</v>
      </c>
      <c r="H1622" s="42">
        <f t="shared" si="76"/>
        <v>8.2500000002138396</v>
      </c>
    </row>
    <row r="1623" spans="5:8" x14ac:dyDescent="0.3">
      <c r="E1623" s="34">
        <v>1621</v>
      </c>
      <c r="F1623" s="42">
        <f t="shared" si="77"/>
        <v>2.5935999999999999</v>
      </c>
      <c r="G1623" s="42">
        <f t="shared" si="75"/>
        <v>2.1397199999999996</v>
      </c>
      <c r="H1623" s="42">
        <f t="shared" si="76"/>
        <v>8.2500000002139728</v>
      </c>
    </row>
    <row r="1624" spans="5:8" x14ac:dyDescent="0.3">
      <c r="E1624" s="34">
        <v>1622</v>
      </c>
      <c r="F1624" s="42">
        <f t="shared" si="77"/>
        <v>2.5952000000000002</v>
      </c>
      <c r="G1624" s="42">
        <f t="shared" si="75"/>
        <v>2.1410400000000003</v>
      </c>
      <c r="H1624" s="42">
        <f t="shared" si="76"/>
        <v>8.2500000002141043</v>
      </c>
    </row>
    <row r="1625" spans="5:8" x14ac:dyDescent="0.3">
      <c r="E1625" s="34">
        <v>1623</v>
      </c>
      <c r="F1625" s="42">
        <f t="shared" si="77"/>
        <v>2.5968</v>
      </c>
      <c r="G1625" s="42">
        <f t="shared" si="75"/>
        <v>2.14236</v>
      </c>
      <c r="H1625" s="42">
        <f t="shared" si="76"/>
        <v>8.2500000002142357</v>
      </c>
    </row>
    <row r="1626" spans="5:8" x14ac:dyDescent="0.3">
      <c r="E1626" s="34">
        <v>1624</v>
      </c>
      <c r="F1626" s="42">
        <f t="shared" si="77"/>
        <v>2.5984000000000003</v>
      </c>
      <c r="G1626" s="42">
        <f t="shared" si="75"/>
        <v>2.1436800000000003</v>
      </c>
      <c r="H1626" s="42">
        <f t="shared" si="76"/>
        <v>8.2500000002143672</v>
      </c>
    </row>
    <row r="1627" spans="5:8" x14ac:dyDescent="0.3">
      <c r="E1627" s="34">
        <v>1625</v>
      </c>
      <c r="F1627" s="42">
        <f t="shared" si="77"/>
        <v>2.6</v>
      </c>
      <c r="G1627" s="42">
        <f t="shared" si="75"/>
        <v>2.145</v>
      </c>
      <c r="H1627" s="42">
        <f t="shared" si="76"/>
        <v>8.2500000002145004</v>
      </c>
    </row>
    <row r="1628" spans="5:8" x14ac:dyDescent="0.3">
      <c r="E1628" s="34">
        <v>1626</v>
      </c>
      <c r="F1628" s="42">
        <f t="shared" si="77"/>
        <v>2.6015999999999999</v>
      </c>
      <c r="G1628" s="42">
        <f t="shared" si="75"/>
        <v>2.1463200000000002</v>
      </c>
      <c r="H1628" s="42">
        <f t="shared" si="76"/>
        <v>8.2500000002146319</v>
      </c>
    </row>
    <row r="1629" spans="5:8" x14ac:dyDescent="0.3">
      <c r="E1629" s="34">
        <v>1627</v>
      </c>
      <c r="F1629" s="42">
        <f t="shared" si="77"/>
        <v>2.6032000000000002</v>
      </c>
      <c r="G1629" s="42">
        <f t="shared" si="75"/>
        <v>2.1476400000000004</v>
      </c>
      <c r="H1629" s="42">
        <f t="shared" si="76"/>
        <v>8.2500000002147633</v>
      </c>
    </row>
    <row r="1630" spans="5:8" x14ac:dyDescent="0.3">
      <c r="E1630" s="34">
        <v>1628</v>
      </c>
      <c r="F1630" s="42">
        <f t="shared" si="77"/>
        <v>2.6048</v>
      </c>
      <c r="G1630" s="42">
        <f t="shared" si="75"/>
        <v>2.1489600000000002</v>
      </c>
      <c r="H1630" s="42">
        <f t="shared" si="76"/>
        <v>8.2500000002148965</v>
      </c>
    </row>
    <row r="1631" spans="5:8" x14ac:dyDescent="0.3">
      <c r="E1631" s="34">
        <v>1629</v>
      </c>
      <c r="F1631" s="42">
        <f t="shared" si="77"/>
        <v>2.6064000000000003</v>
      </c>
      <c r="G1631" s="42">
        <f t="shared" si="75"/>
        <v>2.1502800000000004</v>
      </c>
      <c r="H1631" s="42">
        <f t="shared" si="76"/>
        <v>8.250000000215028</v>
      </c>
    </row>
    <row r="1632" spans="5:8" x14ac:dyDescent="0.3">
      <c r="E1632" s="34">
        <v>1630</v>
      </c>
      <c r="F1632" s="42">
        <f t="shared" si="77"/>
        <v>2.6080000000000001</v>
      </c>
      <c r="G1632" s="42">
        <f t="shared" si="75"/>
        <v>2.1516000000000002</v>
      </c>
      <c r="H1632" s="42">
        <f t="shared" si="76"/>
        <v>8.2500000002151594</v>
      </c>
    </row>
    <row r="1633" spans="5:8" x14ac:dyDescent="0.3">
      <c r="E1633" s="34">
        <v>1631</v>
      </c>
      <c r="F1633" s="42">
        <f t="shared" si="77"/>
        <v>2.6095999999999999</v>
      </c>
      <c r="G1633" s="42">
        <f t="shared" si="75"/>
        <v>2.1529199999999999</v>
      </c>
      <c r="H1633" s="42">
        <f t="shared" si="76"/>
        <v>8.2500000002152927</v>
      </c>
    </row>
    <row r="1634" spans="5:8" x14ac:dyDescent="0.3">
      <c r="E1634" s="34">
        <v>1632</v>
      </c>
      <c r="F1634" s="42">
        <f t="shared" si="77"/>
        <v>2.6112000000000002</v>
      </c>
      <c r="G1634" s="42">
        <f t="shared" si="75"/>
        <v>2.1542399999999997</v>
      </c>
      <c r="H1634" s="42">
        <f t="shared" si="76"/>
        <v>8.2500000002154241</v>
      </c>
    </row>
    <row r="1635" spans="5:8" x14ac:dyDescent="0.3">
      <c r="E1635" s="34">
        <v>1633</v>
      </c>
      <c r="F1635" s="42">
        <f t="shared" si="77"/>
        <v>2.6128</v>
      </c>
      <c r="G1635" s="42">
        <f t="shared" si="75"/>
        <v>2.1555599999999999</v>
      </c>
      <c r="H1635" s="42">
        <f t="shared" si="76"/>
        <v>8.2500000002155556</v>
      </c>
    </row>
    <row r="1636" spans="5:8" x14ac:dyDescent="0.3">
      <c r="E1636" s="34">
        <v>1634</v>
      </c>
      <c r="F1636" s="42">
        <f t="shared" si="77"/>
        <v>2.6144000000000003</v>
      </c>
      <c r="G1636" s="42">
        <f t="shared" si="75"/>
        <v>2.1568800000000001</v>
      </c>
      <c r="H1636" s="42">
        <f t="shared" si="76"/>
        <v>8.2500000002156888</v>
      </c>
    </row>
    <row r="1637" spans="5:8" x14ac:dyDescent="0.3">
      <c r="E1637" s="34">
        <v>1635</v>
      </c>
      <c r="F1637" s="42">
        <f t="shared" si="77"/>
        <v>2.6160000000000001</v>
      </c>
      <c r="G1637" s="42">
        <f t="shared" si="75"/>
        <v>2.1581999999999999</v>
      </c>
      <c r="H1637" s="42">
        <f t="shared" si="76"/>
        <v>8.2500000002158203</v>
      </c>
    </row>
    <row r="1638" spans="5:8" x14ac:dyDescent="0.3">
      <c r="E1638" s="34">
        <v>1636</v>
      </c>
      <c r="F1638" s="42">
        <f t="shared" si="77"/>
        <v>2.6175999999999999</v>
      </c>
      <c r="G1638" s="42">
        <f t="shared" si="75"/>
        <v>2.1595199999999997</v>
      </c>
      <c r="H1638" s="42">
        <f t="shared" si="76"/>
        <v>8.2500000002159517</v>
      </c>
    </row>
    <row r="1639" spans="5:8" x14ac:dyDescent="0.3">
      <c r="E1639" s="34">
        <v>1637</v>
      </c>
      <c r="F1639" s="42">
        <f t="shared" si="77"/>
        <v>2.6192000000000002</v>
      </c>
      <c r="G1639" s="42">
        <f t="shared" si="75"/>
        <v>2.1608400000000003</v>
      </c>
      <c r="H1639" s="42">
        <f t="shared" si="76"/>
        <v>8.2500000002160832</v>
      </c>
    </row>
    <row r="1640" spans="5:8" x14ac:dyDescent="0.3">
      <c r="E1640" s="34">
        <v>1638</v>
      </c>
      <c r="F1640" s="42">
        <f t="shared" si="77"/>
        <v>2.6208</v>
      </c>
      <c r="G1640" s="42">
        <f t="shared" si="75"/>
        <v>2.1621600000000001</v>
      </c>
      <c r="H1640" s="42">
        <f t="shared" si="76"/>
        <v>8.2500000002162164</v>
      </c>
    </row>
    <row r="1641" spans="5:8" x14ac:dyDescent="0.3">
      <c r="E1641" s="34">
        <v>1639</v>
      </c>
      <c r="F1641" s="42">
        <f t="shared" si="77"/>
        <v>2.6224000000000003</v>
      </c>
      <c r="G1641" s="42">
        <f t="shared" si="75"/>
        <v>2.1634800000000003</v>
      </c>
      <c r="H1641" s="42">
        <f t="shared" si="76"/>
        <v>8.2500000002163478</v>
      </c>
    </row>
    <row r="1642" spans="5:8" x14ac:dyDescent="0.3">
      <c r="E1642" s="34">
        <v>1640</v>
      </c>
      <c r="F1642" s="42">
        <f t="shared" si="77"/>
        <v>2.6240000000000001</v>
      </c>
      <c r="G1642" s="42">
        <f t="shared" si="75"/>
        <v>2.1648000000000001</v>
      </c>
      <c r="H1642" s="42">
        <f t="shared" si="76"/>
        <v>8.2500000002164793</v>
      </c>
    </row>
    <row r="1643" spans="5:8" x14ac:dyDescent="0.3">
      <c r="E1643" s="34">
        <v>1641</v>
      </c>
      <c r="F1643" s="42">
        <f t="shared" si="77"/>
        <v>2.6255999999999999</v>
      </c>
      <c r="G1643" s="42">
        <f t="shared" si="75"/>
        <v>2.1661200000000003</v>
      </c>
      <c r="H1643" s="42">
        <f t="shared" si="76"/>
        <v>8.2500000002166125</v>
      </c>
    </row>
    <row r="1644" spans="5:8" x14ac:dyDescent="0.3">
      <c r="E1644" s="34">
        <v>1642</v>
      </c>
      <c r="F1644" s="42">
        <f t="shared" si="77"/>
        <v>2.6272000000000002</v>
      </c>
      <c r="G1644" s="42">
        <f t="shared" si="75"/>
        <v>2.1674400000000005</v>
      </c>
      <c r="H1644" s="42">
        <f t="shared" si="76"/>
        <v>8.250000000216744</v>
      </c>
    </row>
    <row r="1645" spans="5:8" x14ac:dyDescent="0.3">
      <c r="E1645" s="34">
        <v>1643</v>
      </c>
      <c r="F1645" s="42">
        <f t="shared" si="77"/>
        <v>2.6288</v>
      </c>
      <c r="G1645" s="42">
        <f t="shared" si="75"/>
        <v>2.1687600000000002</v>
      </c>
      <c r="H1645" s="42">
        <f t="shared" si="76"/>
        <v>8.2500000002168754</v>
      </c>
    </row>
    <row r="1646" spans="5:8" x14ac:dyDescent="0.3">
      <c r="E1646" s="34">
        <v>1644</v>
      </c>
      <c r="F1646" s="42">
        <f t="shared" si="77"/>
        <v>2.6304000000000003</v>
      </c>
      <c r="G1646" s="42">
        <f t="shared" si="75"/>
        <v>2.17008</v>
      </c>
      <c r="H1646" s="42">
        <f t="shared" si="76"/>
        <v>8.2500000002170086</v>
      </c>
    </row>
    <row r="1647" spans="5:8" x14ac:dyDescent="0.3">
      <c r="E1647" s="34">
        <v>1645</v>
      </c>
      <c r="F1647" s="42">
        <f t="shared" si="77"/>
        <v>2.6320000000000001</v>
      </c>
      <c r="G1647" s="42">
        <f t="shared" si="75"/>
        <v>2.1714000000000002</v>
      </c>
      <c r="H1647" s="42">
        <f t="shared" si="76"/>
        <v>8.2500000002171401</v>
      </c>
    </row>
    <row r="1648" spans="5:8" x14ac:dyDescent="0.3">
      <c r="E1648" s="34">
        <v>1646</v>
      </c>
      <c r="F1648" s="42">
        <f t="shared" si="77"/>
        <v>2.6335999999999999</v>
      </c>
      <c r="G1648" s="42">
        <f t="shared" si="75"/>
        <v>2.17272</v>
      </c>
      <c r="H1648" s="42">
        <f t="shared" si="76"/>
        <v>8.2500000002172715</v>
      </c>
    </row>
    <row r="1649" spans="5:8" x14ac:dyDescent="0.3">
      <c r="E1649" s="34">
        <v>1647</v>
      </c>
      <c r="F1649" s="42">
        <f t="shared" si="77"/>
        <v>2.6352000000000002</v>
      </c>
      <c r="G1649" s="42">
        <f t="shared" si="75"/>
        <v>2.1740399999999998</v>
      </c>
      <c r="H1649" s="42">
        <f t="shared" si="76"/>
        <v>8.2500000002174048</v>
      </c>
    </row>
    <row r="1650" spans="5:8" x14ac:dyDescent="0.3">
      <c r="E1650" s="34">
        <v>1648</v>
      </c>
      <c r="F1650" s="42">
        <f t="shared" si="77"/>
        <v>2.6368</v>
      </c>
      <c r="G1650" s="42">
        <f t="shared" si="75"/>
        <v>2.17536</v>
      </c>
      <c r="H1650" s="42">
        <f t="shared" si="76"/>
        <v>8.2500000002175362</v>
      </c>
    </row>
    <row r="1651" spans="5:8" x14ac:dyDescent="0.3">
      <c r="E1651" s="34">
        <v>1649</v>
      </c>
      <c r="F1651" s="42">
        <f t="shared" si="77"/>
        <v>2.6384000000000003</v>
      </c>
      <c r="G1651" s="42">
        <f t="shared" si="75"/>
        <v>2.1766800000000002</v>
      </c>
      <c r="H1651" s="42">
        <f t="shared" si="76"/>
        <v>8.2500000002176677</v>
      </c>
    </row>
    <row r="1652" spans="5:8" x14ac:dyDescent="0.3">
      <c r="E1652" s="34">
        <v>1650</v>
      </c>
      <c r="F1652" s="42">
        <f t="shared" si="77"/>
        <v>2.64</v>
      </c>
      <c r="G1652" s="42">
        <f t="shared" si="75"/>
        <v>2.1779999999999999</v>
      </c>
      <c r="H1652" s="42">
        <f t="shared" si="76"/>
        <v>8.2500000002177991</v>
      </c>
    </row>
    <row r="1653" spans="5:8" x14ac:dyDescent="0.3">
      <c r="E1653" s="34">
        <v>1651</v>
      </c>
      <c r="F1653" s="42">
        <f t="shared" si="77"/>
        <v>2.6415999999999999</v>
      </c>
      <c r="G1653" s="42">
        <f t="shared" si="75"/>
        <v>2.1793199999999997</v>
      </c>
      <c r="H1653" s="42">
        <f t="shared" si="76"/>
        <v>8.2500000002179323</v>
      </c>
    </row>
    <row r="1654" spans="5:8" x14ac:dyDescent="0.3">
      <c r="E1654" s="34">
        <v>1652</v>
      </c>
      <c r="F1654" s="42">
        <f t="shared" si="77"/>
        <v>2.6432000000000002</v>
      </c>
      <c r="G1654" s="42">
        <f t="shared" si="75"/>
        <v>2.1806400000000004</v>
      </c>
      <c r="H1654" s="42">
        <f t="shared" si="76"/>
        <v>8.2500000002180638</v>
      </c>
    </row>
    <row r="1655" spans="5:8" x14ac:dyDescent="0.3">
      <c r="E1655" s="34">
        <v>1653</v>
      </c>
      <c r="F1655" s="42">
        <f t="shared" si="77"/>
        <v>2.6448</v>
      </c>
      <c r="G1655" s="42">
        <f t="shared" si="75"/>
        <v>2.1819600000000001</v>
      </c>
      <c r="H1655" s="42">
        <f t="shared" si="76"/>
        <v>8.2500000002181952</v>
      </c>
    </row>
    <row r="1656" spans="5:8" x14ac:dyDescent="0.3">
      <c r="E1656" s="34">
        <v>1654</v>
      </c>
      <c r="F1656" s="42">
        <f t="shared" si="77"/>
        <v>2.6464000000000003</v>
      </c>
      <c r="G1656" s="42">
        <f t="shared" si="75"/>
        <v>2.1832800000000003</v>
      </c>
      <c r="H1656" s="42">
        <f t="shared" si="76"/>
        <v>8.2500000002183285</v>
      </c>
    </row>
    <row r="1657" spans="5:8" x14ac:dyDescent="0.3">
      <c r="E1657" s="34">
        <v>1655</v>
      </c>
      <c r="F1657" s="42">
        <f t="shared" si="77"/>
        <v>2.6480000000000001</v>
      </c>
      <c r="G1657" s="42">
        <f t="shared" si="75"/>
        <v>2.1846000000000001</v>
      </c>
      <c r="H1657" s="42">
        <f t="shared" si="76"/>
        <v>8.2500000002184599</v>
      </c>
    </row>
    <row r="1658" spans="5:8" x14ac:dyDescent="0.3">
      <c r="E1658" s="34">
        <v>1656</v>
      </c>
      <c r="F1658" s="42">
        <f t="shared" si="77"/>
        <v>2.6496</v>
      </c>
      <c r="G1658" s="42">
        <f t="shared" si="75"/>
        <v>2.1859200000000003</v>
      </c>
      <c r="H1658" s="42">
        <f t="shared" si="76"/>
        <v>8.2500000002185914</v>
      </c>
    </row>
    <row r="1659" spans="5:8" x14ac:dyDescent="0.3">
      <c r="E1659" s="34">
        <v>1657</v>
      </c>
      <c r="F1659" s="42">
        <f t="shared" si="77"/>
        <v>2.6512000000000002</v>
      </c>
      <c r="G1659" s="42">
        <f t="shared" si="75"/>
        <v>2.1872400000000005</v>
      </c>
      <c r="H1659" s="42">
        <f t="shared" si="76"/>
        <v>8.2500000002187246</v>
      </c>
    </row>
    <row r="1660" spans="5:8" x14ac:dyDescent="0.3">
      <c r="E1660" s="34">
        <v>1658</v>
      </c>
      <c r="F1660" s="42">
        <f t="shared" si="77"/>
        <v>2.6528</v>
      </c>
      <c r="G1660" s="42">
        <f t="shared" si="75"/>
        <v>2.1885600000000003</v>
      </c>
      <c r="H1660" s="42">
        <f t="shared" si="76"/>
        <v>8.250000000218856</v>
      </c>
    </row>
    <row r="1661" spans="5:8" x14ac:dyDescent="0.3">
      <c r="E1661" s="34">
        <v>1659</v>
      </c>
      <c r="F1661" s="42">
        <f t="shared" si="77"/>
        <v>2.6544000000000003</v>
      </c>
      <c r="G1661" s="42">
        <f t="shared" si="75"/>
        <v>2.18988</v>
      </c>
      <c r="H1661" s="42">
        <f t="shared" si="76"/>
        <v>8.2500000002189875</v>
      </c>
    </row>
    <row r="1662" spans="5:8" x14ac:dyDescent="0.3">
      <c r="E1662" s="34">
        <v>1660</v>
      </c>
      <c r="F1662" s="42">
        <f t="shared" si="77"/>
        <v>2.6560000000000001</v>
      </c>
      <c r="G1662" s="42">
        <f t="shared" si="75"/>
        <v>2.1912000000000003</v>
      </c>
      <c r="H1662" s="42">
        <f t="shared" si="76"/>
        <v>8.2500000002191207</v>
      </c>
    </row>
    <row r="1663" spans="5:8" x14ac:dyDescent="0.3">
      <c r="E1663" s="34">
        <v>1661</v>
      </c>
      <c r="F1663" s="42">
        <f t="shared" si="77"/>
        <v>2.6576</v>
      </c>
      <c r="G1663" s="42">
        <f t="shared" si="75"/>
        <v>2.19252</v>
      </c>
      <c r="H1663" s="42">
        <f t="shared" si="76"/>
        <v>8.2500000002192522</v>
      </c>
    </row>
    <row r="1664" spans="5:8" x14ac:dyDescent="0.3">
      <c r="E1664" s="34">
        <v>1662</v>
      </c>
      <c r="F1664" s="42">
        <f t="shared" si="77"/>
        <v>2.6592000000000002</v>
      </c>
      <c r="G1664" s="42">
        <f t="shared" si="75"/>
        <v>2.1938399999999998</v>
      </c>
      <c r="H1664" s="42">
        <f t="shared" si="76"/>
        <v>8.2500000002193836</v>
      </c>
    </row>
    <row r="1665" spans="5:8" x14ac:dyDescent="0.3">
      <c r="E1665" s="34">
        <v>1663</v>
      </c>
      <c r="F1665" s="42">
        <f t="shared" si="77"/>
        <v>2.6608000000000001</v>
      </c>
      <c r="G1665" s="42">
        <f t="shared" si="75"/>
        <v>2.1951599999999996</v>
      </c>
      <c r="H1665" s="42">
        <f t="shared" si="76"/>
        <v>8.2500000002195168</v>
      </c>
    </row>
    <row r="1666" spans="5:8" x14ac:dyDescent="0.3">
      <c r="E1666" s="34">
        <v>1664</v>
      </c>
      <c r="F1666" s="42">
        <f t="shared" si="77"/>
        <v>2.6624000000000003</v>
      </c>
      <c r="G1666" s="42">
        <f t="shared" ref="G1666:G1729" si="78">$C$12*F1666*10^-3/($C$3*10^-6)</f>
        <v>2.1964800000000002</v>
      </c>
      <c r="H1666" s="42">
        <f t="shared" si="76"/>
        <v>8.2500000002196483</v>
      </c>
    </row>
    <row r="1667" spans="5:8" x14ac:dyDescent="0.3">
      <c r="E1667" s="34">
        <v>1665</v>
      </c>
      <c r="F1667" s="42">
        <f t="shared" si="77"/>
        <v>2.6640000000000001</v>
      </c>
      <c r="G1667" s="42">
        <f t="shared" si="78"/>
        <v>2.1978</v>
      </c>
      <c r="H1667" s="42">
        <f t="shared" ref="H1667:H1730" si="79">($C$12+IF(G1667&gt;=$C$7,$C$6,0)+(IF(G1667&gt;=$C$5,G1667,0)/$C$4)+IF(G1667&gt;$C$9,($C$8/G1667),0))</f>
        <v>8.2500000002197797</v>
      </c>
    </row>
    <row r="1668" spans="5:8" x14ac:dyDescent="0.3">
      <c r="E1668" s="34">
        <v>1666</v>
      </c>
      <c r="F1668" s="42">
        <f t="shared" ref="F1668:F1731" si="80">($C$10/10000)*(E1668)</f>
        <v>2.6656</v>
      </c>
      <c r="G1668" s="42">
        <f t="shared" si="78"/>
        <v>2.1991199999999997</v>
      </c>
      <c r="H1668" s="42">
        <f t="shared" si="79"/>
        <v>8.2500000002199112</v>
      </c>
    </row>
    <row r="1669" spans="5:8" x14ac:dyDescent="0.3">
      <c r="E1669" s="34">
        <v>1667</v>
      </c>
      <c r="F1669" s="42">
        <f t="shared" si="80"/>
        <v>2.6672000000000002</v>
      </c>
      <c r="G1669" s="42">
        <f t="shared" si="78"/>
        <v>2.20044</v>
      </c>
      <c r="H1669" s="42">
        <f t="shared" si="79"/>
        <v>8.2500000002200444</v>
      </c>
    </row>
    <row r="1670" spans="5:8" x14ac:dyDescent="0.3">
      <c r="E1670" s="34">
        <v>1668</v>
      </c>
      <c r="F1670" s="42">
        <f t="shared" si="80"/>
        <v>2.6688000000000001</v>
      </c>
      <c r="G1670" s="42">
        <f t="shared" si="78"/>
        <v>2.2017600000000002</v>
      </c>
      <c r="H1670" s="42">
        <f t="shared" si="79"/>
        <v>8.2500000002201759</v>
      </c>
    </row>
    <row r="1671" spans="5:8" x14ac:dyDescent="0.3">
      <c r="E1671" s="34">
        <v>1669</v>
      </c>
      <c r="F1671" s="42">
        <f t="shared" si="80"/>
        <v>2.6704000000000003</v>
      </c>
      <c r="G1671" s="42">
        <f t="shared" si="78"/>
        <v>2.2030800000000004</v>
      </c>
      <c r="H1671" s="42">
        <f t="shared" si="79"/>
        <v>8.2500000002203073</v>
      </c>
    </row>
    <row r="1672" spans="5:8" x14ac:dyDescent="0.3">
      <c r="E1672" s="34">
        <v>1670</v>
      </c>
      <c r="F1672" s="42">
        <f t="shared" si="80"/>
        <v>2.6720000000000002</v>
      </c>
      <c r="G1672" s="42">
        <f t="shared" si="78"/>
        <v>2.2044000000000001</v>
      </c>
      <c r="H1672" s="42">
        <f t="shared" si="79"/>
        <v>8.2500000002204406</v>
      </c>
    </row>
    <row r="1673" spans="5:8" x14ac:dyDescent="0.3">
      <c r="E1673" s="34">
        <v>1671</v>
      </c>
      <c r="F1673" s="42">
        <f t="shared" si="80"/>
        <v>2.6736</v>
      </c>
      <c r="G1673" s="42">
        <f t="shared" si="78"/>
        <v>2.2057199999999999</v>
      </c>
      <c r="H1673" s="42">
        <f t="shared" si="79"/>
        <v>8.250000000220572</v>
      </c>
    </row>
    <row r="1674" spans="5:8" x14ac:dyDescent="0.3">
      <c r="E1674" s="34">
        <v>1672</v>
      </c>
      <c r="F1674" s="42">
        <f t="shared" si="80"/>
        <v>2.6752000000000002</v>
      </c>
      <c r="G1674" s="42">
        <f t="shared" si="78"/>
        <v>2.2070400000000006</v>
      </c>
      <c r="H1674" s="42">
        <f t="shared" si="79"/>
        <v>8.2500000002207035</v>
      </c>
    </row>
    <row r="1675" spans="5:8" x14ac:dyDescent="0.3">
      <c r="E1675" s="34">
        <v>1673</v>
      </c>
      <c r="F1675" s="42">
        <f t="shared" si="80"/>
        <v>2.6768000000000001</v>
      </c>
      <c r="G1675" s="42">
        <f t="shared" si="78"/>
        <v>2.2083600000000003</v>
      </c>
      <c r="H1675" s="42">
        <f t="shared" si="79"/>
        <v>8.2500000002208367</v>
      </c>
    </row>
    <row r="1676" spans="5:8" x14ac:dyDescent="0.3">
      <c r="E1676" s="34">
        <v>1674</v>
      </c>
      <c r="F1676" s="42">
        <f t="shared" si="80"/>
        <v>2.6784000000000003</v>
      </c>
      <c r="G1676" s="42">
        <f t="shared" si="78"/>
        <v>2.2096800000000001</v>
      </c>
      <c r="H1676" s="42">
        <f t="shared" si="79"/>
        <v>8.2500000002209681</v>
      </c>
    </row>
    <row r="1677" spans="5:8" x14ac:dyDescent="0.3">
      <c r="E1677" s="34">
        <v>1675</v>
      </c>
      <c r="F1677" s="42">
        <f t="shared" si="80"/>
        <v>2.68</v>
      </c>
      <c r="G1677" s="42">
        <f t="shared" si="78"/>
        <v>2.2110000000000003</v>
      </c>
      <c r="H1677" s="42">
        <f t="shared" si="79"/>
        <v>8.2500000002210996</v>
      </c>
    </row>
    <row r="1678" spans="5:8" x14ac:dyDescent="0.3">
      <c r="E1678" s="34">
        <v>1676</v>
      </c>
      <c r="F1678" s="42">
        <f t="shared" si="80"/>
        <v>2.6816</v>
      </c>
      <c r="G1678" s="42">
        <f t="shared" si="78"/>
        <v>2.2123200000000001</v>
      </c>
      <c r="H1678" s="42">
        <f t="shared" si="79"/>
        <v>8.2500000002212328</v>
      </c>
    </row>
    <row r="1679" spans="5:8" x14ac:dyDescent="0.3">
      <c r="E1679" s="34">
        <v>1677</v>
      </c>
      <c r="F1679" s="42">
        <f t="shared" si="80"/>
        <v>2.6832000000000003</v>
      </c>
      <c r="G1679" s="42">
        <f t="shared" si="78"/>
        <v>2.2136400000000003</v>
      </c>
      <c r="H1679" s="42">
        <f t="shared" si="79"/>
        <v>8.2500000002213643</v>
      </c>
    </row>
    <row r="1680" spans="5:8" x14ac:dyDescent="0.3">
      <c r="E1680" s="34">
        <v>1678</v>
      </c>
      <c r="F1680" s="42">
        <f t="shared" si="80"/>
        <v>2.6848000000000001</v>
      </c>
      <c r="G1680" s="42">
        <f t="shared" si="78"/>
        <v>2.2149599999999996</v>
      </c>
      <c r="H1680" s="42">
        <f t="shared" si="79"/>
        <v>8.2500000002214957</v>
      </c>
    </row>
    <row r="1681" spans="5:8" x14ac:dyDescent="0.3">
      <c r="E1681" s="34">
        <v>1679</v>
      </c>
      <c r="F1681" s="42">
        <f t="shared" si="80"/>
        <v>2.6864000000000003</v>
      </c>
      <c r="G1681" s="42">
        <f t="shared" si="78"/>
        <v>2.2162800000000002</v>
      </c>
      <c r="H1681" s="42">
        <f t="shared" si="79"/>
        <v>8.2500000002216272</v>
      </c>
    </row>
    <row r="1682" spans="5:8" x14ac:dyDescent="0.3">
      <c r="E1682" s="34">
        <v>1680</v>
      </c>
      <c r="F1682" s="42">
        <f t="shared" si="80"/>
        <v>2.6880000000000002</v>
      </c>
      <c r="G1682" s="42">
        <f t="shared" si="78"/>
        <v>2.2176</v>
      </c>
      <c r="H1682" s="42">
        <f t="shared" si="79"/>
        <v>8.2500000002217604</v>
      </c>
    </row>
    <row r="1683" spans="5:8" x14ac:dyDescent="0.3">
      <c r="E1683" s="34">
        <v>1681</v>
      </c>
      <c r="F1683" s="42">
        <f t="shared" si="80"/>
        <v>2.6896</v>
      </c>
      <c r="G1683" s="42">
        <f t="shared" si="78"/>
        <v>2.2189199999999998</v>
      </c>
      <c r="H1683" s="42">
        <f t="shared" si="79"/>
        <v>8.2500000002218918</v>
      </c>
    </row>
    <row r="1684" spans="5:8" x14ac:dyDescent="0.3">
      <c r="E1684" s="34">
        <v>1682</v>
      </c>
      <c r="F1684" s="42">
        <f t="shared" si="80"/>
        <v>2.6912000000000003</v>
      </c>
      <c r="G1684" s="42">
        <f t="shared" si="78"/>
        <v>2.22024</v>
      </c>
      <c r="H1684" s="42">
        <f t="shared" si="79"/>
        <v>8.2500000002220233</v>
      </c>
    </row>
    <row r="1685" spans="5:8" x14ac:dyDescent="0.3">
      <c r="E1685" s="34">
        <v>1683</v>
      </c>
      <c r="F1685" s="42">
        <f t="shared" si="80"/>
        <v>2.6928000000000001</v>
      </c>
      <c r="G1685" s="42">
        <f t="shared" si="78"/>
        <v>2.2215600000000002</v>
      </c>
      <c r="H1685" s="42">
        <f t="shared" si="79"/>
        <v>8.2500000002221565</v>
      </c>
    </row>
    <row r="1686" spans="5:8" x14ac:dyDescent="0.3">
      <c r="E1686" s="34">
        <v>1684</v>
      </c>
      <c r="F1686" s="42">
        <f t="shared" si="80"/>
        <v>2.6944000000000004</v>
      </c>
      <c r="G1686" s="42">
        <f t="shared" si="78"/>
        <v>2.2228800000000004</v>
      </c>
      <c r="H1686" s="42">
        <f t="shared" si="79"/>
        <v>8.250000000222288</v>
      </c>
    </row>
    <row r="1687" spans="5:8" x14ac:dyDescent="0.3">
      <c r="E1687" s="34">
        <v>1685</v>
      </c>
      <c r="F1687" s="42">
        <f t="shared" si="80"/>
        <v>2.6960000000000002</v>
      </c>
      <c r="G1687" s="42">
        <f t="shared" si="78"/>
        <v>2.2242000000000002</v>
      </c>
      <c r="H1687" s="42">
        <f t="shared" si="79"/>
        <v>8.2500000002224194</v>
      </c>
    </row>
    <row r="1688" spans="5:8" x14ac:dyDescent="0.3">
      <c r="E1688" s="34">
        <v>1686</v>
      </c>
      <c r="F1688" s="42">
        <f t="shared" si="80"/>
        <v>2.6976</v>
      </c>
      <c r="G1688" s="42">
        <f t="shared" si="78"/>
        <v>2.2255199999999999</v>
      </c>
      <c r="H1688" s="42">
        <f t="shared" si="79"/>
        <v>8.2500000002225526</v>
      </c>
    </row>
    <row r="1689" spans="5:8" x14ac:dyDescent="0.3">
      <c r="E1689" s="34">
        <v>1687</v>
      </c>
      <c r="F1689" s="42">
        <f t="shared" si="80"/>
        <v>2.6992000000000003</v>
      </c>
      <c r="G1689" s="42">
        <f t="shared" si="78"/>
        <v>2.2268400000000002</v>
      </c>
      <c r="H1689" s="42">
        <f t="shared" si="79"/>
        <v>8.2500000002226841</v>
      </c>
    </row>
    <row r="1690" spans="5:8" x14ac:dyDescent="0.3">
      <c r="E1690" s="34">
        <v>1688</v>
      </c>
      <c r="F1690" s="42">
        <f t="shared" si="80"/>
        <v>2.7008000000000001</v>
      </c>
      <c r="G1690" s="42">
        <f t="shared" si="78"/>
        <v>2.2281600000000004</v>
      </c>
      <c r="H1690" s="42">
        <f t="shared" si="79"/>
        <v>8.2500000002228155</v>
      </c>
    </row>
    <row r="1691" spans="5:8" x14ac:dyDescent="0.3">
      <c r="E1691" s="34">
        <v>1689</v>
      </c>
      <c r="F1691" s="42">
        <f t="shared" si="80"/>
        <v>2.7023999999999999</v>
      </c>
      <c r="G1691" s="42">
        <f t="shared" si="78"/>
        <v>2.2294800000000001</v>
      </c>
      <c r="H1691" s="42">
        <f t="shared" si="79"/>
        <v>8.2500000002229488</v>
      </c>
    </row>
    <row r="1692" spans="5:8" x14ac:dyDescent="0.3">
      <c r="E1692" s="34">
        <v>1690</v>
      </c>
      <c r="F1692" s="42">
        <f t="shared" si="80"/>
        <v>2.7040000000000002</v>
      </c>
      <c r="G1692" s="42">
        <f t="shared" si="78"/>
        <v>2.2307999999999999</v>
      </c>
      <c r="H1692" s="42">
        <f t="shared" si="79"/>
        <v>8.2500000002230802</v>
      </c>
    </row>
    <row r="1693" spans="5:8" x14ac:dyDescent="0.3">
      <c r="E1693" s="34">
        <v>1691</v>
      </c>
      <c r="F1693" s="42">
        <f t="shared" si="80"/>
        <v>2.7056</v>
      </c>
      <c r="G1693" s="42">
        <f t="shared" si="78"/>
        <v>2.2321200000000001</v>
      </c>
      <c r="H1693" s="42">
        <f t="shared" si="79"/>
        <v>8.2500000002232117</v>
      </c>
    </row>
    <row r="1694" spans="5:8" x14ac:dyDescent="0.3">
      <c r="E1694" s="34">
        <v>1692</v>
      </c>
      <c r="F1694" s="42">
        <f t="shared" si="80"/>
        <v>2.7072000000000003</v>
      </c>
      <c r="G1694" s="42">
        <f t="shared" si="78"/>
        <v>2.2334400000000003</v>
      </c>
      <c r="H1694" s="42">
        <f t="shared" si="79"/>
        <v>8.2500000002233431</v>
      </c>
    </row>
    <row r="1695" spans="5:8" x14ac:dyDescent="0.3">
      <c r="E1695" s="34">
        <v>1693</v>
      </c>
      <c r="F1695" s="42">
        <f t="shared" si="80"/>
        <v>2.7088000000000001</v>
      </c>
      <c r="G1695" s="42">
        <f t="shared" si="78"/>
        <v>2.2347599999999996</v>
      </c>
      <c r="H1695" s="42">
        <f t="shared" si="79"/>
        <v>8.2500000002234763</v>
      </c>
    </row>
    <row r="1696" spans="5:8" x14ac:dyDescent="0.3">
      <c r="E1696" s="34">
        <v>1694</v>
      </c>
      <c r="F1696" s="42">
        <f t="shared" si="80"/>
        <v>2.7103999999999999</v>
      </c>
      <c r="G1696" s="42">
        <f t="shared" si="78"/>
        <v>2.2360799999999994</v>
      </c>
      <c r="H1696" s="42">
        <f t="shared" si="79"/>
        <v>8.2500000002236078</v>
      </c>
    </row>
    <row r="1697" spans="5:8" x14ac:dyDescent="0.3">
      <c r="E1697" s="34">
        <v>1695</v>
      </c>
      <c r="F1697" s="42">
        <f t="shared" si="80"/>
        <v>2.7120000000000002</v>
      </c>
      <c r="G1697" s="42">
        <f t="shared" si="78"/>
        <v>2.2374000000000001</v>
      </c>
      <c r="H1697" s="42">
        <f t="shared" si="79"/>
        <v>8.2500000002237392</v>
      </c>
    </row>
    <row r="1698" spans="5:8" x14ac:dyDescent="0.3">
      <c r="E1698" s="34">
        <v>1696</v>
      </c>
      <c r="F1698" s="42">
        <f t="shared" si="80"/>
        <v>2.7136</v>
      </c>
      <c r="G1698" s="42">
        <f t="shared" si="78"/>
        <v>2.2387199999999998</v>
      </c>
      <c r="H1698" s="42">
        <f t="shared" si="79"/>
        <v>8.2500000002238725</v>
      </c>
    </row>
    <row r="1699" spans="5:8" x14ac:dyDescent="0.3">
      <c r="E1699" s="34">
        <v>1697</v>
      </c>
      <c r="F1699" s="42">
        <f t="shared" si="80"/>
        <v>2.7152000000000003</v>
      </c>
      <c r="G1699" s="42">
        <f t="shared" si="78"/>
        <v>2.24004</v>
      </c>
      <c r="H1699" s="42">
        <f t="shared" si="79"/>
        <v>8.2500000002240039</v>
      </c>
    </row>
    <row r="1700" spans="5:8" x14ac:dyDescent="0.3">
      <c r="E1700" s="34">
        <v>1698</v>
      </c>
      <c r="F1700" s="42">
        <f t="shared" si="80"/>
        <v>2.7168000000000001</v>
      </c>
      <c r="G1700" s="42">
        <f t="shared" si="78"/>
        <v>2.2413600000000002</v>
      </c>
      <c r="H1700" s="42">
        <f t="shared" si="79"/>
        <v>8.2500000002241354</v>
      </c>
    </row>
    <row r="1701" spans="5:8" x14ac:dyDescent="0.3">
      <c r="E1701" s="34">
        <v>1699</v>
      </c>
      <c r="F1701" s="42">
        <f t="shared" si="80"/>
        <v>2.7183999999999999</v>
      </c>
      <c r="G1701" s="42">
        <f t="shared" si="78"/>
        <v>2.24268</v>
      </c>
      <c r="H1701" s="42">
        <f t="shared" si="79"/>
        <v>8.2500000002242686</v>
      </c>
    </row>
    <row r="1702" spans="5:8" x14ac:dyDescent="0.3">
      <c r="E1702" s="34">
        <v>1700</v>
      </c>
      <c r="F1702" s="42">
        <f t="shared" si="80"/>
        <v>2.72</v>
      </c>
      <c r="G1702" s="42">
        <f t="shared" si="78"/>
        <v>2.2440000000000002</v>
      </c>
      <c r="H1702" s="42">
        <f t="shared" si="79"/>
        <v>8.2500000002244001</v>
      </c>
    </row>
    <row r="1703" spans="5:8" x14ac:dyDescent="0.3">
      <c r="E1703" s="34">
        <v>1701</v>
      </c>
      <c r="F1703" s="42">
        <f t="shared" si="80"/>
        <v>2.7216</v>
      </c>
      <c r="G1703" s="42">
        <f t="shared" si="78"/>
        <v>2.24532</v>
      </c>
      <c r="H1703" s="42">
        <f t="shared" si="79"/>
        <v>8.2500000002245315</v>
      </c>
    </row>
    <row r="1704" spans="5:8" x14ac:dyDescent="0.3">
      <c r="E1704" s="34">
        <v>1702</v>
      </c>
      <c r="F1704" s="42">
        <f t="shared" si="80"/>
        <v>2.7232000000000003</v>
      </c>
      <c r="G1704" s="42">
        <f t="shared" si="78"/>
        <v>2.2466400000000002</v>
      </c>
      <c r="H1704" s="42">
        <f t="shared" si="79"/>
        <v>8.2500000002246647</v>
      </c>
    </row>
    <row r="1705" spans="5:8" x14ac:dyDescent="0.3">
      <c r="E1705" s="34">
        <v>1703</v>
      </c>
      <c r="F1705" s="42">
        <f t="shared" si="80"/>
        <v>2.7248000000000001</v>
      </c>
      <c r="G1705" s="42">
        <f t="shared" si="78"/>
        <v>2.2479600000000004</v>
      </c>
      <c r="H1705" s="42">
        <f t="shared" si="79"/>
        <v>8.2500000002247962</v>
      </c>
    </row>
    <row r="1706" spans="5:8" x14ac:dyDescent="0.3">
      <c r="E1706" s="34">
        <v>1704</v>
      </c>
      <c r="F1706" s="42">
        <f t="shared" si="80"/>
        <v>2.7263999999999999</v>
      </c>
      <c r="G1706" s="42">
        <f t="shared" si="78"/>
        <v>2.2492800000000002</v>
      </c>
      <c r="H1706" s="42">
        <f t="shared" si="79"/>
        <v>8.2500000002249276</v>
      </c>
    </row>
    <row r="1707" spans="5:8" x14ac:dyDescent="0.3">
      <c r="E1707" s="34">
        <v>1705</v>
      </c>
      <c r="F1707" s="42">
        <f t="shared" si="80"/>
        <v>2.7280000000000002</v>
      </c>
      <c r="G1707" s="42">
        <f t="shared" si="78"/>
        <v>2.2505999999999999</v>
      </c>
      <c r="H1707" s="42">
        <f t="shared" si="79"/>
        <v>8.2500000002250609</v>
      </c>
    </row>
    <row r="1708" spans="5:8" x14ac:dyDescent="0.3">
      <c r="E1708" s="34">
        <v>1706</v>
      </c>
      <c r="F1708" s="42">
        <f t="shared" si="80"/>
        <v>2.7296</v>
      </c>
      <c r="G1708" s="42">
        <f t="shared" si="78"/>
        <v>2.2519200000000001</v>
      </c>
      <c r="H1708" s="42">
        <f t="shared" si="79"/>
        <v>8.2500000002251923</v>
      </c>
    </row>
    <row r="1709" spans="5:8" x14ac:dyDescent="0.3">
      <c r="E1709" s="34">
        <v>1707</v>
      </c>
      <c r="F1709" s="42">
        <f t="shared" si="80"/>
        <v>2.7312000000000003</v>
      </c>
      <c r="G1709" s="42">
        <f t="shared" si="78"/>
        <v>2.2532400000000004</v>
      </c>
      <c r="H1709" s="42">
        <f t="shared" si="79"/>
        <v>8.2500000002253238</v>
      </c>
    </row>
    <row r="1710" spans="5:8" x14ac:dyDescent="0.3">
      <c r="E1710" s="34">
        <v>1708</v>
      </c>
      <c r="F1710" s="42">
        <f t="shared" si="80"/>
        <v>2.7328000000000001</v>
      </c>
      <c r="G1710" s="42">
        <f t="shared" si="78"/>
        <v>2.2545600000000001</v>
      </c>
      <c r="H1710" s="42">
        <f t="shared" si="79"/>
        <v>8.2500000002254552</v>
      </c>
    </row>
    <row r="1711" spans="5:8" x14ac:dyDescent="0.3">
      <c r="E1711" s="34">
        <v>1709</v>
      </c>
      <c r="F1711" s="42">
        <f t="shared" si="80"/>
        <v>2.7343999999999999</v>
      </c>
      <c r="G1711" s="42">
        <f t="shared" si="78"/>
        <v>2.2558799999999994</v>
      </c>
      <c r="H1711" s="42">
        <f t="shared" si="79"/>
        <v>8.2500000002255884</v>
      </c>
    </row>
    <row r="1712" spans="5:8" x14ac:dyDescent="0.3">
      <c r="E1712" s="34">
        <v>1710</v>
      </c>
      <c r="F1712" s="42">
        <f t="shared" si="80"/>
        <v>2.7360000000000002</v>
      </c>
      <c r="G1712" s="42">
        <f t="shared" si="78"/>
        <v>2.2572000000000001</v>
      </c>
      <c r="H1712" s="42">
        <f t="shared" si="79"/>
        <v>8.2500000002257199</v>
      </c>
    </row>
    <row r="1713" spans="5:8" x14ac:dyDescent="0.3">
      <c r="E1713" s="34">
        <v>1711</v>
      </c>
      <c r="F1713" s="42">
        <f t="shared" si="80"/>
        <v>2.7376</v>
      </c>
      <c r="G1713" s="42">
        <f t="shared" si="78"/>
        <v>2.2585199999999999</v>
      </c>
      <c r="H1713" s="42">
        <f t="shared" si="79"/>
        <v>8.2500000002258513</v>
      </c>
    </row>
    <row r="1714" spans="5:8" x14ac:dyDescent="0.3">
      <c r="E1714" s="34">
        <v>1712</v>
      </c>
      <c r="F1714" s="42">
        <f t="shared" si="80"/>
        <v>2.7392000000000003</v>
      </c>
      <c r="G1714" s="42">
        <f t="shared" si="78"/>
        <v>2.2598400000000001</v>
      </c>
      <c r="H1714" s="42">
        <f t="shared" si="79"/>
        <v>8.2500000002259846</v>
      </c>
    </row>
    <row r="1715" spans="5:8" x14ac:dyDescent="0.3">
      <c r="E1715" s="34">
        <v>1713</v>
      </c>
      <c r="F1715" s="42">
        <f t="shared" si="80"/>
        <v>2.7408000000000001</v>
      </c>
      <c r="G1715" s="42">
        <f t="shared" si="78"/>
        <v>2.2611600000000003</v>
      </c>
      <c r="H1715" s="42">
        <f t="shared" si="79"/>
        <v>8.250000000226116</v>
      </c>
    </row>
    <row r="1716" spans="5:8" x14ac:dyDescent="0.3">
      <c r="E1716" s="34">
        <v>1714</v>
      </c>
      <c r="F1716" s="42">
        <f t="shared" si="80"/>
        <v>2.7423999999999999</v>
      </c>
      <c r="G1716" s="42">
        <f t="shared" si="78"/>
        <v>2.26248</v>
      </c>
      <c r="H1716" s="42">
        <f t="shared" si="79"/>
        <v>8.2500000002262475</v>
      </c>
    </row>
    <row r="1717" spans="5:8" x14ac:dyDescent="0.3">
      <c r="E1717" s="34">
        <v>1715</v>
      </c>
      <c r="F1717" s="42">
        <f t="shared" si="80"/>
        <v>2.7440000000000002</v>
      </c>
      <c r="G1717" s="42">
        <f t="shared" si="78"/>
        <v>2.2638000000000003</v>
      </c>
      <c r="H1717" s="42">
        <f t="shared" si="79"/>
        <v>8.2500000002263807</v>
      </c>
    </row>
    <row r="1718" spans="5:8" x14ac:dyDescent="0.3">
      <c r="E1718" s="34">
        <v>1716</v>
      </c>
      <c r="F1718" s="42">
        <f t="shared" si="80"/>
        <v>2.7456</v>
      </c>
      <c r="G1718" s="42">
        <f t="shared" si="78"/>
        <v>2.26512</v>
      </c>
      <c r="H1718" s="42">
        <f t="shared" si="79"/>
        <v>8.2500000002265121</v>
      </c>
    </row>
    <row r="1719" spans="5:8" x14ac:dyDescent="0.3">
      <c r="E1719" s="34">
        <v>1717</v>
      </c>
      <c r="F1719" s="42">
        <f t="shared" si="80"/>
        <v>2.7472000000000003</v>
      </c>
      <c r="G1719" s="42">
        <f t="shared" si="78"/>
        <v>2.2664400000000002</v>
      </c>
      <c r="H1719" s="42">
        <f t="shared" si="79"/>
        <v>8.2500000002266436</v>
      </c>
    </row>
    <row r="1720" spans="5:8" x14ac:dyDescent="0.3">
      <c r="E1720" s="34">
        <v>1718</v>
      </c>
      <c r="F1720" s="42">
        <f t="shared" si="80"/>
        <v>2.7488000000000001</v>
      </c>
      <c r="G1720" s="42">
        <f t="shared" si="78"/>
        <v>2.26776</v>
      </c>
      <c r="H1720" s="42">
        <f t="shared" si="79"/>
        <v>8.2500000002267768</v>
      </c>
    </row>
    <row r="1721" spans="5:8" x14ac:dyDescent="0.3">
      <c r="E1721" s="34">
        <v>1719</v>
      </c>
      <c r="F1721" s="42">
        <f t="shared" si="80"/>
        <v>2.7504</v>
      </c>
      <c r="G1721" s="42">
        <f t="shared" si="78"/>
        <v>2.2690800000000002</v>
      </c>
      <c r="H1721" s="42">
        <f t="shared" si="79"/>
        <v>8.2500000002269083</v>
      </c>
    </row>
    <row r="1722" spans="5:8" x14ac:dyDescent="0.3">
      <c r="E1722" s="34">
        <v>1720</v>
      </c>
      <c r="F1722" s="42">
        <f t="shared" si="80"/>
        <v>2.7520000000000002</v>
      </c>
      <c r="G1722" s="42">
        <f t="shared" si="78"/>
        <v>2.2704</v>
      </c>
      <c r="H1722" s="42">
        <f t="shared" si="79"/>
        <v>8.2500000002270397</v>
      </c>
    </row>
    <row r="1723" spans="5:8" x14ac:dyDescent="0.3">
      <c r="E1723" s="34">
        <v>1721</v>
      </c>
      <c r="F1723" s="42">
        <f t="shared" si="80"/>
        <v>2.7536</v>
      </c>
      <c r="G1723" s="42">
        <f t="shared" si="78"/>
        <v>2.2717200000000002</v>
      </c>
      <c r="H1723" s="42">
        <f t="shared" si="79"/>
        <v>8.2500000002271712</v>
      </c>
    </row>
    <row r="1724" spans="5:8" x14ac:dyDescent="0.3">
      <c r="E1724" s="34">
        <v>1722</v>
      </c>
      <c r="F1724" s="42">
        <f t="shared" si="80"/>
        <v>2.7552000000000003</v>
      </c>
      <c r="G1724" s="42">
        <f t="shared" si="78"/>
        <v>2.2730400000000004</v>
      </c>
      <c r="H1724" s="42">
        <f t="shared" si="79"/>
        <v>8.2500000002273044</v>
      </c>
    </row>
    <row r="1725" spans="5:8" x14ac:dyDescent="0.3">
      <c r="E1725" s="34">
        <v>1723</v>
      </c>
      <c r="F1725" s="42">
        <f t="shared" si="80"/>
        <v>2.7568000000000001</v>
      </c>
      <c r="G1725" s="42">
        <f t="shared" si="78"/>
        <v>2.2743600000000002</v>
      </c>
      <c r="H1725" s="42">
        <f t="shared" si="79"/>
        <v>8.2500000002274358</v>
      </c>
    </row>
    <row r="1726" spans="5:8" x14ac:dyDescent="0.3">
      <c r="E1726" s="34">
        <v>1724</v>
      </c>
      <c r="F1726" s="42">
        <f t="shared" si="80"/>
        <v>2.7584</v>
      </c>
      <c r="G1726" s="42">
        <f t="shared" si="78"/>
        <v>2.2756799999999995</v>
      </c>
      <c r="H1726" s="42">
        <f t="shared" si="79"/>
        <v>8.2500000002275673</v>
      </c>
    </row>
    <row r="1727" spans="5:8" x14ac:dyDescent="0.3">
      <c r="E1727" s="34">
        <v>1725</v>
      </c>
      <c r="F1727" s="42">
        <f t="shared" si="80"/>
        <v>2.7600000000000002</v>
      </c>
      <c r="G1727" s="42">
        <f t="shared" si="78"/>
        <v>2.2770000000000001</v>
      </c>
      <c r="H1727" s="42">
        <f t="shared" si="79"/>
        <v>8.2500000002277005</v>
      </c>
    </row>
    <row r="1728" spans="5:8" x14ac:dyDescent="0.3">
      <c r="E1728" s="34">
        <v>1726</v>
      </c>
      <c r="F1728" s="42">
        <f t="shared" si="80"/>
        <v>2.7616000000000001</v>
      </c>
      <c r="G1728" s="42">
        <f t="shared" si="78"/>
        <v>2.2783199999999999</v>
      </c>
      <c r="H1728" s="42">
        <f t="shared" si="79"/>
        <v>8.250000000227832</v>
      </c>
    </row>
    <row r="1729" spans="5:8" x14ac:dyDescent="0.3">
      <c r="E1729" s="34">
        <v>1727</v>
      </c>
      <c r="F1729" s="42">
        <f t="shared" si="80"/>
        <v>2.7632000000000003</v>
      </c>
      <c r="G1729" s="42">
        <f t="shared" si="78"/>
        <v>2.2796400000000001</v>
      </c>
      <c r="H1729" s="42">
        <f t="shared" si="79"/>
        <v>8.2500000002279634</v>
      </c>
    </row>
    <row r="1730" spans="5:8" x14ac:dyDescent="0.3">
      <c r="E1730" s="34">
        <v>1728</v>
      </c>
      <c r="F1730" s="42">
        <f t="shared" si="80"/>
        <v>2.7648000000000001</v>
      </c>
      <c r="G1730" s="42">
        <f t="shared" ref="G1730:G1793" si="81">$C$12*F1730*10^-3/($C$3*10^-6)</f>
        <v>2.2809599999999999</v>
      </c>
      <c r="H1730" s="42">
        <f t="shared" si="79"/>
        <v>8.2500000002280967</v>
      </c>
    </row>
    <row r="1731" spans="5:8" x14ac:dyDescent="0.3">
      <c r="E1731" s="34">
        <v>1729</v>
      </c>
      <c r="F1731" s="42">
        <f t="shared" si="80"/>
        <v>2.7664</v>
      </c>
      <c r="G1731" s="42">
        <f t="shared" si="81"/>
        <v>2.2822800000000001</v>
      </c>
      <c r="H1731" s="42">
        <f t="shared" ref="H1731:H1794" si="82">($C$12+IF(G1731&gt;=$C$7,$C$6,0)+(IF(G1731&gt;=$C$5,G1731,0)/$C$4)+IF(G1731&gt;$C$9,($C$8/G1731),0))</f>
        <v>8.2500000002282281</v>
      </c>
    </row>
    <row r="1732" spans="5:8" x14ac:dyDescent="0.3">
      <c r="E1732" s="34">
        <v>1730</v>
      </c>
      <c r="F1732" s="42">
        <f t="shared" ref="F1732:F1795" si="83">($C$10/10000)*(E1732)</f>
        <v>2.7680000000000002</v>
      </c>
      <c r="G1732" s="42">
        <f t="shared" si="81"/>
        <v>2.2836000000000003</v>
      </c>
      <c r="H1732" s="42">
        <f t="shared" si="82"/>
        <v>8.2500000002283596</v>
      </c>
    </row>
    <row r="1733" spans="5:8" x14ac:dyDescent="0.3">
      <c r="E1733" s="34">
        <v>1731</v>
      </c>
      <c r="F1733" s="42">
        <f t="shared" si="83"/>
        <v>2.7696000000000001</v>
      </c>
      <c r="G1733" s="42">
        <f t="shared" si="81"/>
        <v>2.2849200000000001</v>
      </c>
      <c r="H1733" s="42">
        <f t="shared" si="82"/>
        <v>8.2500000002284928</v>
      </c>
    </row>
    <row r="1734" spans="5:8" x14ac:dyDescent="0.3">
      <c r="E1734" s="34">
        <v>1732</v>
      </c>
      <c r="F1734" s="42">
        <f t="shared" si="83"/>
        <v>2.7712000000000003</v>
      </c>
      <c r="G1734" s="42">
        <f t="shared" si="81"/>
        <v>2.2862400000000003</v>
      </c>
      <c r="H1734" s="42">
        <f t="shared" si="82"/>
        <v>8.2500000002286242</v>
      </c>
    </row>
    <row r="1735" spans="5:8" x14ac:dyDescent="0.3">
      <c r="E1735" s="34">
        <v>1733</v>
      </c>
      <c r="F1735" s="42">
        <f t="shared" si="83"/>
        <v>2.7728000000000002</v>
      </c>
      <c r="G1735" s="42">
        <f t="shared" si="81"/>
        <v>2.28756</v>
      </c>
      <c r="H1735" s="42">
        <f t="shared" si="82"/>
        <v>8.2500000002287557</v>
      </c>
    </row>
    <row r="1736" spans="5:8" x14ac:dyDescent="0.3">
      <c r="E1736" s="34">
        <v>1734</v>
      </c>
      <c r="F1736" s="42">
        <f t="shared" si="83"/>
        <v>2.7744</v>
      </c>
      <c r="G1736" s="42">
        <f t="shared" si="81"/>
        <v>2.2888800000000002</v>
      </c>
      <c r="H1736" s="42">
        <f t="shared" si="82"/>
        <v>8.2500000002288871</v>
      </c>
    </row>
    <row r="1737" spans="5:8" x14ac:dyDescent="0.3">
      <c r="E1737" s="34">
        <v>1735</v>
      </c>
      <c r="F1737" s="42">
        <f t="shared" si="83"/>
        <v>2.7760000000000002</v>
      </c>
      <c r="G1737" s="42">
        <f t="shared" si="81"/>
        <v>2.2902</v>
      </c>
      <c r="H1737" s="42">
        <f t="shared" si="82"/>
        <v>8.2500000002290204</v>
      </c>
    </row>
    <row r="1738" spans="5:8" x14ac:dyDescent="0.3">
      <c r="E1738" s="34">
        <v>1736</v>
      </c>
      <c r="F1738" s="42">
        <f t="shared" si="83"/>
        <v>2.7776000000000001</v>
      </c>
      <c r="G1738" s="42">
        <f t="shared" si="81"/>
        <v>2.2915200000000002</v>
      </c>
      <c r="H1738" s="42">
        <f t="shared" si="82"/>
        <v>8.2500000002291518</v>
      </c>
    </row>
    <row r="1739" spans="5:8" x14ac:dyDescent="0.3">
      <c r="E1739" s="34">
        <v>1737</v>
      </c>
      <c r="F1739" s="42">
        <f t="shared" si="83"/>
        <v>2.7792000000000003</v>
      </c>
      <c r="G1739" s="42">
        <f t="shared" si="81"/>
        <v>2.2928400000000004</v>
      </c>
      <c r="H1739" s="42">
        <f t="shared" si="82"/>
        <v>8.2500000002292833</v>
      </c>
    </row>
    <row r="1740" spans="5:8" x14ac:dyDescent="0.3">
      <c r="E1740" s="34">
        <v>1738</v>
      </c>
      <c r="F1740" s="42">
        <f t="shared" si="83"/>
        <v>2.7808000000000002</v>
      </c>
      <c r="G1740" s="42">
        <f t="shared" si="81"/>
        <v>2.2941600000000002</v>
      </c>
      <c r="H1740" s="42">
        <f t="shared" si="82"/>
        <v>8.2500000002294165</v>
      </c>
    </row>
    <row r="1741" spans="5:8" x14ac:dyDescent="0.3">
      <c r="E1741" s="34">
        <v>1739</v>
      </c>
      <c r="F1741" s="42">
        <f t="shared" si="83"/>
        <v>2.7824</v>
      </c>
      <c r="G1741" s="42">
        <f t="shared" si="81"/>
        <v>2.29548</v>
      </c>
      <c r="H1741" s="42">
        <f t="shared" si="82"/>
        <v>8.2500000002295479</v>
      </c>
    </row>
    <row r="1742" spans="5:8" x14ac:dyDescent="0.3">
      <c r="E1742" s="34">
        <v>1740</v>
      </c>
      <c r="F1742" s="42">
        <f t="shared" si="83"/>
        <v>2.7840000000000003</v>
      </c>
      <c r="G1742" s="42">
        <f t="shared" si="81"/>
        <v>2.2968000000000002</v>
      </c>
      <c r="H1742" s="42">
        <f t="shared" si="82"/>
        <v>8.2500000002296794</v>
      </c>
    </row>
    <row r="1743" spans="5:8" x14ac:dyDescent="0.3">
      <c r="E1743" s="34">
        <v>1741</v>
      </c>
      <c r="F1743" s="42">
        <f t="shared" si="83"/>
        <v>2.7856000000000001</v>
      </c>
      <c r="G1743" s="42">
        <f t="shared" si="81"/>
        <v>2.2981199999999999</v>
      </c>
      <c r="H1743" s="42">
        <f t="shared" si="82"/>
        <v>8.2500000002298126</v>
      </c>
    </row>
    <row r="1744" spans="5:8" x14ac:dyDescent="0.3">
      <c r="E1744" s="34">
        <v>1742</v>
      </c>
      <c r="F1744" s="42">
        <f t="shared" si="83"/>
        <v>2.7872000000000003</v>
      </c>
      <c r="G1744" s="42">
        <f t="shared" si="81"/>
        <v>2.2994400000000002</v>
      </c>
      <c r="H1744" s="42">
        <f t="shared" si="82"/>
        <v>8.2500000002299441</v>
      </c>
    </row>
    <row r="1745" spans="5:8" x14ac:dyDescent="0.3">
      <c r="E1745" s="34">
        <v>1743</v>
      </c>
      <c r="F1745" s="42">
        <f t="shared" si="83"/>
        <v>2.7888000000000002</v>
      </c>
      <c r="G1745" s="42">
        <f t="shared" si="81"/>
        <v>2.3007599999999999</v>
      </c>
      <c r="H1745" s="42">
        <f t="shared" si="82"/>
        <v>8.2500000002300755</v>
      </c>
    </row>
    <row r="1746" spans="5:8" x14ac:dyDescent="0.3">
      <c r="E1746" s="34">
        <v>1744</v>
      </c>
      <c r="F1746" s="42">
        <f t="shared" si="83"/>
        <v>2.7904</v>
      </c>
      <c r="G1746" s="42">
        <f t="shared" si="81"/>
        <v>2.3020800000000001</v>
      </c>
      <c r="H1746" s="42">
        <f t="shared" si="82"/>
        <v>8.2500000002302087</v>
      </c>
    </row>
    <row r="1747" spans="5:8" x14ac:dyDescent="0.3">
      <c r="E1747" s="34">
        <v>1745</v>
      </c>
      <c r="F1747" s="42">
        <f t="shared" si="83"/>
        <v>2.7920000000000003</v>
      </c>
      <c r="G1747" s="42">
        <f t="shared" si="81"/>
        <v>2.3034000000000003</v>
      </c>
      <c r="H1747" s="42">
        <f t="shared" si="82"/>
        <v>8.2500000002303402</v>
      </c>
    </row>
    <row r="1748" spans="5:8" x14ac:dyDescent="0.3">
      <c r="E1748" s="34">
        <v>1746</v>
      </c>
      <c r="F1748" s="42">
        <f t="shared" si="83"/>
        <v>2.7936000000000001</v>
      </c>
      <c r="G1748" s="42">
        <f t="shared" si="81"/>
        <v>2.3047200000000001</v>
      </c>
      <c r="H1748" s="42">
        <f t="shared" si="82"/>
        <v>8.2500000002304716</v>
      </c>
    </row>
    <row r="1749" spans="5:8" x14ac:dyDescent="0.3">
      <c r="E1749" s="34">
        <v>1747</v>
      </c>
      <c r="F1749" s="42">
        <f t="shared" si="83"/>
        <v>2.7952000000000004</v>
      </c>
      <c r="G1749" s="42">
        <f t="shared" si="81"/>
        <v>2.3060400000000003</v>
      </c>
      <c r="H1749" s="42">
        <f t="shared" si="82"/>
        <v>8.2500000002306049</v>
      </c>
    </row>
    <row r="1750" spans="5:8" x14ac:dyDescent="0.3">
      <c r="E1750" s="34">
        <v>1748</v>
      </c>
      <c r="F1750" s="42">
        <f t="shared" si="83"/>
        <v>2.7968000000000002</v>
      </c>
      <c r="G1750" s="42">
        <f t="shared" si="81"/>
        <v>2.3073600000000001</v>
      </c>
      <c r="H1750" s="42">
        <f t="shared" si="82"/>
        <v>8.2500000002307363</v>
      </c>
    </row>
    <row r="1751" spans="5:8" x14ac:dyDescent="0.3">
      <c r="E1751" s="34">
        <v>1749</v>
      </c>
      <c r="F1751" s="42">
        <f t="shared" si="83"/>
        <v>2.7984</v>
      </c>
      <c r="G1751" s="42">
        <f t="shared" si="81"/>
        <v>2.3086799999999998</v>
      </c>
      <c r="H1751" s="42">
        <f t="shared" si="82"/>
        <v>8.2500000002308678</v>
      </c>
    </row>
    <row r="1752" spans="5:8" x14ac:dyDescent="0.3">
      <c r="E1752" s="34">
        <v>1750</v>
      </c>
      <c r="F1752" s="42">
        <f t="shared" si="83"/>
        <v>2.8000000000000003</v>
      </c>
      <c r="G1752" s="42">
        <f t="shared" si="81"/>
        <v>2.31</v>
      </c>
      <c r="H1752" s="42">
        <f t="shared" si="82"/>
        <v>8.2500000002309992</v>
      </c>
    </row>
    <row r="1753" spans="5:8" x14ac:dyDescent="0.3">
      <c r="E1753" s="34">
        <v>1751</v>
      </c>
      <c r="F1753" s="42">
        <f t="shared" si="83"/>
        <v>2.8016000000000001</v>
      </c>
      <c r="G1753" s="42">
        <f t="shared" si="81"/>
        <v>2.3113199999999998</v>
      </c>
      <c r="H1753" s="42">
        <f t="shared" si="82"/>
        <v>8.2500000002311324</v>
      </c>
    </row>
    <row r="1754" spans="5:8" x14ac:dyDescent="0.3">
      <c r="E1754" s="34">
        <v>1752</v>
      </c>
      <c r="F1754" s="42">
        <f t="shared" si="83"/>
        <v>2.8031999999999999</v>
      </c>
      <c r="G1754" s="42">
        <f t="shared" si="81"/>
        <v>2.31264</v>
      </c>
      <c r="H1754" s="42">
        <f t="shared" si="82"/>
        <v>8.2500000002312639</v>
      </c>
    </row>
    <row r="1755" spans="5:8" x14ac:dyDescent="0.3">
      <c r="E1755" s="34">
        <v>1753</v>
      </c>
      <c r="F1755" s="42">
        <f t="shared" si="83"/>
        <v>2.8048000000000002</v>
      </c>
      <c r="G1755" s="42">
        <f t="shared" si="81"/>
        <v>2.3139600000000002</v>
      </c>
      <c r="H1755" s="42">
        <f t="shared" si="82"/>
        <v>8.2500000002313953</v>
      </c>
    </row>
    <row r="1756" spans="5:8" x14ac:dyDescent="0.3">
      <c r="E1756" s="34">
        <v>1754</v>
      </c>
      <c r="F1756" s="42">
        <f t="shared" si="83"/>
        <v>2.8064</v>
      </c>
      <c r="G1756" s="42">
        <f t="shared" si="81"/>
        <v>2.31528</v>
      </c>
      <c r="H1756" s="42">
        <f t="shared" si="82"/>
        <v>8.2500000002315286</v>
      </c>
    </row>
    <row r="1757" spans="5:8" x14ac:dyDescent="0.3">
      <c r="E1757" s="34">
        <v>1755</v>
      </c>
      <c r="F1757" s="42">
        <f t="shared" si="83"/>
        <v>2.8080000000000003</v>
      </c>
      <c r="G1757" s="42">
        <f t="shared" si="81"/>
        <v>2.3166000000000007</v>
      </c>
      <c r="H1757" s="42">
        <f t="shared" si="82"/>
        <v>8.25000000023166</v>
      </c>
    </row>
    <row r="1758" spans="5:8" x14ac:dyDescent="0.3">
      <c r="E1758" s="34">
        <v>1756</v>
      </c>
      <c r="F1758" s="42">
        <f t="shared" si="83"/>
        <v>2.8096000000000001</v>
      </c>
      <c r="G1758" s="42">
        <f t="shared" si="81"/>
        <v>2.31792</v>
      </c>
      <c r="H1758" s="42">
        <f t="shared" si="82"/>
        <v>8.2500000002317915</v>
      </c>
    </row>
    <row r="1759" spans="5:8" x14ac:dyDescent="0.3">
      <c r="E1759" s="34">
        <v>1757</v>
      </c>
      <c r="F1759" s="42">
        <f t="shared" si="83"/>
        <v>2.8111999999999999</v>
      </c>
      <c r="G1759" s="42">
        <f t="shared" si="81"/>
        <v>2.3192399999999997</v>
      </c>
      <c r="H1759" s="42">
        <f t="shared" si="82"/>
        <v>8.2500000002319247</v>
      </c>
    </row>
    <row r="1760" spans="5:8" x14ac:dyDescent="0.3">
      <c r="E1760" s="34">
        <v>1758</v>
      </c>
      <c r="F1760" s="42">
        <f t="shared" si="83"/>
        <v>2.8128000000000002</v>
      </c>
      <c r="G1760" s="42">
        <f t="shared" si="81"/>
        <v>2.32056</v>
      </c>
      <c r="H1760" s="42">
        <f t="shared" si="82"/>
        <v>8.2500000002320562</v>
      </c>
    </row>
    <row r="1761" spans="5:8" x14ac:dyDescent="0.3">
      <c r="E1761" s="34">
        <v>1759</v>
      </c>
      <c r="F1761" s="42">
        <f t="shared" si="83"/>
        <v>2.8144</v>
      </c>
      <c r="G1761" s="42">
        <f t="shared" si="81"/>
        <v>2.3218800000000002</v>
      </c>
      <c r="H1761" s="42">
        <f t="shared" si="82"/>
        <v>8.2500000002321876</v>
      </c>
    </row>
    <row r="1762" spans="5:8" x14ac:dyDescent="0.3">
      <c r="E1762" s="34">
        <v>1760</v>
      </c>
      <c r="F1762" s="42">
        <f t="shared" si="83"/>
        <v>2.8160000000000003</v>
      </c>
      <c r="G1762" s="42">
        <f t="shared" si="81"/>
        <v>2.3232000000000004</v>
      </c>
      <c r="H1762" s="42">
        <f t="shared" si="82"/>
        <v>8.2500000002323208</v>
      </c>
    </row>
    <row r="1763" spans="5:8" x14ac:dyDescent="0.3">
      <c r="E1763" s="34">
        <v>1761</v>
      </c>
      <c r="F1763" s="42">
        <f t="shared" si="83"/>
        <v>2.8176000000000001</v>
      </c>
      <c r="G1763" s="42">
        <f t="shared" si="81"/>
        <v>2.3245200000000001</v>
      </c>
      <c r="H1763" s="42">
        <f t="shared" si="82"/>
        <v>8.2500000002324523</v>
      </c>
    </row>
    <row r="1764" spans="5:8" x14ac:dyDescent="0.3">
      <c r="E1764" s="34">
        <v>1762</v>
      </c>
      <c r="F1764" s="42">
        <f t="shared" si="83"/>
        <v>2.8191999999999999</v>
      </c>
      <c r="G1764" s="42">
        <f t="shared" si="81"/>
        <v>2.3258399999999999</v>
      </c>
      <c r="H1764" s="42">
        <f t="shared" si="82"/>
        <v>8.2500000002325837</v>
      </c>
    </row>
    <row r="1765" spans="5:8" x14ac:dyDescent="0.3">
      <c r="E1765" s="34">
        <v>1763</v>
      </c>
      <c r="F1765" s="42">
        <f t="shared" si="83"/>
        <v>2.8208000000000002</v>
      </c>
      <c r="G1765" s="42">
        <f t="shared" si="81"/>
        <v>2.3271600000000001</v>
      </c>
      <c r="H1765" s="42">
        <f t="shared" si="82"/>
        <v>8.2500000002327152</v>
      </c>
    </row>
    <row r="1766" spans="5:8" x14ac:dyDescent="0.3">
      <c r="E1766" s="34">
        <v>1764</v>
      </c>
      <c r="F1766" s="42">
        <f t="shared" si="83"/>
        <v>2.8224</v>
      </c>
      <c r="G1766" s="42">
        <f t="shared" si="81"/>
        <v>2.3284799999999999</v>
      </c>
      <c r="H1766" s="42">
        <f t="shared" si="82"/>
        <v>8.2500000002328484</v>
      </c>
    </row>
    <row r="1767" spans="5:8" x14ac:dyDescent="0.3">
      <c r="E1767" s="34">
        <v>1765</v>
      </c>
      <c r="F1767" s="42">
        <f t="shared" si="83"/>
        <v>2.8240000000000003</v>
      </c>
      <c r="G1767" s="42">
        <f t="shared" si="81"/>
        <v>2.3298000000000001</v>
      </c>
      <c r="H1767" s="42">
        <f t="shared" si="82"/>
        <v>8.2500000002329799</v>
      </c>
    </row>
    <row r="1768" spans="5:8" x14ac:dyDescent="0.3">
      <c r="E1768" s="34">
        <v>1766</v>
      </c>
      <c r="F1768" s="42">
        <f t="shared" si="83"/>
        <v>2.8256000000000001</v>
      </c>
      <c r="G1768" s="42">
        <f t="shared" si="81"/>
        <v>2.3311199999999999</v>
      </c>
      <c r="H1768" s="42">
        <f t="shared" si="82"/>
        <v>8.2500000002331113</v>
      </c>
    </row>
    <row r="1769" spans="5:8" x14ac:dyDescent="0.3">
      <c r="E1769" s="34">
        <v>1767</v>
      </c>
      <c r="F1769" s="42">
        <f t="shared" si="83"/>
        <v>2.8271999999999999</v>
      </c>
      <c r="G1769" s="42">
        <f t="shared" si="81"/>
        <v>2.3324400000000001</v>
      </c>
      <c r="H1769" s="42">
        <f t="shared" si="82"/>
        <v>8.2500000002332445</v>
      </c>
    </row>
    <row r="1770" spans="5:8" x14ac:dyDescent="0.3">
      <c r="E1770" s="34">
        <v>1768</v>
      </c>
      <c r="F1770" s="42">
        <f t="shared" si="83"/>
        <v>2.8288000000000002</v>
      </c>
      <c r="G1770" s="42">
        <f t="shared" si="81"/>
        <v>2.3337600000000003</v>
      </c>
      <c r="H1770" s="42">
        <f t="shared" si="82"/>
        <v>8.250000000233376</v>
      </c>
    </row>
    <row r="1771" spans="5:8" x14ac:dyDescent="0.3">
      <c r="E1771" s="34">
        <v>1769</v>
      </c>
      <c r="F1771" s="42">
        <f t="shared" si="83"/>
        <v>2.8304</v>
      </c>
      <c r="G1771" s="42">
        <f t="shared" si="81"/>
        <v>2.33508</v>
      </c>
      <c r="H1771" s="42">
        <f t="shared" si="82"/>
        <v>8.2500000002335074</v>
      </c>
    </row>
    <row r="1772" spans="5:8" x14ac:dyDescent="0.3">
      <c r="E1772" s="34">
        <v>1770</v>
      </c>
      <c r="F1772" s="42">
        <f t="shared" si="83"/>
        <v>2.8320000000000003</v>
      </c>
      <c r="G1772" s="42">
        <f t="shared" si="81"/>
        <v>2.3364000000000003</v>
      </c>
      <c r="H1772" s="42">
        <f t="shared" si="82"/>
        <v>8.2500000002336407</v>
      </c>
    </row>
    <row r="1773" spans="5:8" x14ac:dyDescent="0.3">
      <c r="E1773" s="34">
        <v>1771</v>
      </c>
      <c r="F1773" s="42">
        <f t="shared" si="83"/>
        <v>2.8336000000000001</v>
      </c>
      <c r="G1773" s="42">
        <f t="shared" si="81"/>
        <v>2.33772</v>
      </c>
      <c r="H1773" s="42">
        <f t="shared" si="82"/>
        <v>8.2500000002337721</v>
      </c>
    </row>
    <row r="1774" spans="5:8" x14ac:dyDescent="0.3">
      <c r="E1774" s="34">
        <v>1772</v>
      </c>
      <c r="F1774" s="42">
        <f t="shared" si="83"/>
        <v>2.8351999999999999</v>
      </c>
      <c r="G1774" s="42">
        <f t="shared" si="81"/>
        <v>2.3390399999999998</v>
      </c>
      <c r="H1774" s="42">
        <f t="shared" si="82"/>
        <v>8.2500000002339036</v>
      </c>
    </row>
    <row r="1775" spans="5:8" x14ac:dyDescent="0.3">
      <c r="E1775" s="34">
        <v>1773</v>
      </c>
      <c r="F1775" s="42">
        <f t="shared" si="83"/>
        <v>2.8368000000000002</v>
      </c>
      <c r="G1775" s="42">
        <f t="shared" si="81"/>
        <v>2.34036</v>
      </c>
      <c r="H1775" s="42">
        <f t="shared" si="82"/>
        <v>8.2500000002340368</v>
      </c>
    </row>
    <row r="1776" spans="5:8" x14ac:dyDescent="0.3">
      <c r="E1776" s="34">
        <v>1774</v>
      </c>
      <c r="F1776" s="42">
        <f t="shared" si="83"/>
        <v>2.8384</v>
      </c>
      <c r="G1776" s="42">
        <f t="shared" si="81"/>
        <v>2.3416800000000002</v>
      </c>
      <c r="H1776" s="42">
        <f t="shared" si="82"/>
        <v>8.2500000002341682</v>
      </c>
    </row>
    <row r="1777" spans="5:8" x14ac:dyDescent="0.3">
      <c r="E1777" s="34">
        <v>1775</v>
      </c>
      <c r="F1777" s="42">
        <f t="shared" si="83"/>
        <v>2.8400000000000003</v>
      </c>
      <c r="G1777" s="42">
        <f t="shared" si="81"/>
        <v>2.3430000000000004</v>
      </c>
      <c r="H1777" s="42">
        <f t="shared" si="82"/>
        <v>8.2500000002342997</v>
      </c>
    </row>
    <row r="1778" spans="5:8" x14ac:dyDescent="0.3">
      <c r="E1778" s="34">
        <v>1776</v>
      </c>
      <c r="F1778" s="42">
        <f t="shared" si="83"/>
        <v>2.8416000000000001</v>
      </c>
      <c r="G1778" s="42">
        <f t="shared" si="81"/>
        <v>2.3443200000000002</v>
      </c>
      <c r="H1778" s="42">
        <f t="shared" si="82"/>
        <v>8.2500000002344311</v>
      </c>
    </row>
    <row r="1779" spans="5:8" x14ac:dyDescent="0.3">
      <c r="E1779" s="34">
        <v>1777</v>
      </c>
      <c r="F1779" s="42">
        <f t="shared" si="83"/>
        <v>2.8431999999999999</v>
      </c>
      <c r="G1779" s="42">
        <f t="shared" si="81"/>
        <v>2.3456399999999999</v>
      </c>
      <c r="H1779" s="42">
        <f t="shared" si="82"/>
        <v>8.2500000002345644</v>
      </c>
    </row>
    <row r="1780" spans="5:8" x14ac:dyDescent="0.3">
      <c r="E1780" s="34">
        <v>1778</v>
      </c>
      <c r="F1780" s="42">
        <f t="shared" si="83"/>
        <v>2.8448000000000002</v>
      </c>
      <c r="G1780" s="42">
        <f t="shared" si="81"/>
        <v>2.3469600000000002</v>
      </c>
      <c r="H1780" s="42">
        <f t="shared" si="82"/>
        <v>8.2500000002346958</v>
      </c>
    </row>
    <row r="1781" spans="5:8" x14ac:dyDescent="0.3">
      <c r="E1781" s="34">
        <v>1779</v>
      </c>
      <c r="F1781" s="42">
        <f t="shared" si="83"/>
        <v>2.8464</v>
      </c>
      <c r="G1781" s="42">
        <f t="shared" si="81"/>
        <v>2.3482799999999999</v>
      </c>
      <c r="H1781" s="42">
        <f t="shared" si="82"/>
        <v>8.2500000002348273</v>
      </c>
    </row>
    <row r="1782" spans="5:8" x14ac:dyDescent="0.3">
      <c r="E1782" s="34">
        <v>1780</v>
      </c>
      <c r="F1782" s="42">
        <f t="shared" si="83"/>
        <v>2.8480000000000003</v>
      </c>
      <c r="G1782" s="42">
        <f t="shared" si="81"/>
        <v>2.3496000000000001</v>
      </c>
      <c r="H1782" s="42">
        <f t="shared" si="82"/>
        <v>8.2500000002349605</v>
      </c>
    </row>
    <row r="1783" spans="5:8" x14ac:dyDescent="0.3">
      <c r="E1783" s="34">
        <v>1781</v>
      </c>
      <c r="F1783" s="42">
        <f t="shared" si="83"/>
        <v>2.8496000000000001</v>
      </c>
      <c r="G1783" s="42">
        <f t="shared" si="81"/>
        <v>2.3509199999999999</v>
      </c>
      <c r="H1783" s="42">
        <f t="shared" si="82"/>
        <v>8.2500000002350919</v>
      </c>
    </row>
    <row r="1784" spans="5:8" x14ac:dyDescent="0.3">
      <c r="E1784" s="34">
        <v>1782</v>
      </c>
      <c r="F1784" s="42">
        <f t="shared" si="83"/>
        <v>2.8512</v>
      </c>
      <c r="G1784" s="42">
        <f t="shared" si="81"/>
        <v>2.3522400000000001</v>
      </c>
      <c r="H1784" s="42">
        <f t="shared" si="82"/>
        <v>8.2500000002352234</v>
      </c>
    </row>
    <row r="1785" spans="5:8" x14ac:dyDescent="0.3">
      <c r="E1785" s="34">
        <v>1783</v>
      </c>
      <c r="F1785" s="42">
        <f t="shared" si="83"/>
        <v>2.8528000000000002</v>
      </c>
      <c r="G1785" s="42">
        <f t="shared" si="81"/>
        <v>2.3535600000000003</v>
      </c>
      <c r="H1785" s="42">
        <f t="shared" si="82"/>
        <v>8.2500000002353566</v>
      </c>
    </row>
    <row r="1786" spans="5:8" x14ac:dyDescent="0.3">
      <c r="E1786" s="34">
        <v>1784</v>
      </c>
      <c r="F1786" s="42">
        <f t="shared" si="83"/>
        <v>2.8544</v>
      </c>
      <c r="G1786" s="42">
        <f t="shared" si="81"/>
        <v>2.3548800000000001</v>
      </c>
      <c r="H1786" s="42">
        <f t="shared" si="82"/>
        <v>8.2500000002354881</v>
      </c>
    </row>
    <row r="1787" spans="5:8" x14ac:dyDescent="0.3">
      <c r="E1787" s="34">
        <v>1785</v>
      </c>
      <c r="F1787" s="42">
        <f t="shared" si="83"/>
        <v>2.8560000000000003</v>
      </c>
      <c r="G1787" s="42">
        <f t="shared" si="81"/>
        <v>2.3562000000000003</v>
      </c>
      <c r="H1787" s="42">
        <f t="shared" si="82"/>
        <v>8.2500000002356195</v>
      </c>
    </row>
    <row r="1788" spans="5:8" x14ac:dyDescent="0.3">
      <c r="E1788" s="34">
        <v>1786</v>
      </c>
      <c r="F1788" s="42">
        <f t="shared" si="83"/>
        <v>2.8576000000000001</v>
      </c>
      <c r="G1788" s="42">
        <f t="shared" si="81"/>
        <v>2.3575200000000005</v>
      </c>
      <c r="H1788" s="42">
        <f t="shared" si="82"/>
        <v>8.2500000002357528</v>
      </c>
    </row>
    <row r="1789" spans="5:8" x14ac:dyDescent="0.3">
      <c r="E1789" s="34">
        <v>1787</v>
      </c>
      <c r="F1789" s="42">
        <f t="shared" si="83"/>
        <v>2.8592</v>
      </c>
      <c r="G1789" s="42">
        <f t="shared" si="81"/>
        <v>2.3588399999999998</v>
      </c>
      <c r="H1789" s="42">
        <f t="shared" si="82"/>
        <v>8.2500000002358842</v>
      </c>
    </row>
    <row r="1790" spans="5:8" x14ac:dyDescent="0.3">
      <c r="E1790" s="34">
        <v>1788</v>
      </c>
      <c r="F1790" s="42">
        <f t="shared" si="83"/>
        <v>2.8608000000000002</v>
      </c>
      <c r="G1790" s="42">
        <f t="shared" si="81"/>
        <v>2.36016</v>
      </c>
      <c r="H1790" s="42">
        <f t="shared" si="82"/>
        <v>8.2500000002360157</v>
      </c>
    </row>
    <row r="1791" spans="5:8" x14ac:dyDescent="0.3">
      <c r="E1791" s="34">
        <v>1789</v>
      </c>
      <c r="F1791" s="42">
        <f t="shared" si="83"/>
        <v>2.8624000000000001</v>
      </c>
      <c r="G1791" s="42">
        <f t="shared" si="81"/>
        <v>2.3614799999999998</v>
      </c>
      <c r="H1791" s="42">
        <f t="shared" si="82"/>
        <v>8.2500000002361489</v>
      </c>
    </row>
    <row r="1792" spans="5:8" x14ac:dyDescent="0.3">
      <c r="E1792" s="34">
        <v>1790</v>
      </c>
      <c r="F1792" s="42">
        <f t="shared" si="83"/>
        <v>2.8640000000000003</v>
      </c>
      <c r="G1792" s="42">
        <f t="shared" si="81"/>
        <v>2.3628000000000005</v>
      </c>
      <c r="H1792" s="42">
        <f t="shared" si="82"/>
        <v>8.2500000002362803</v>
      </c>
    </row>
    <row r="1793" spans="5:8" x14ac:dyDescent="0.3">
      <c r="E1793" s="34">
        <v>1791</v>
      </c>
      <c r="F1793" s="42">
        <f t="shared" si="83"/>
        <v>2.8656000000000001</v>
      </c>
      <c r="G1793" s="42">
        <f t="shared" si="81"/>
        <v>2.3641200000000002</v>
      </c>
      <c r="H1793" s="42">
        <f t="shared" si="82"/>
        <v>8.2500000002364118</v>
      </c>
    </row>
    <row r="1794" spans="5:8" x14ac:dyDescent="0.3">
      <c r="E1794" s="34">
        <v>1792</v>
      </c>
      <c r="F1794" s="42">
        <f t="shared" si="83"/>
        <v>2.8672</v>
      </c>
      <c r="G1794" s="42">
        <f t="shared" ref="G1794:G1857" si="84">$C$12*F1794*10^-3/($C$3*10^-6)</f>
        <v>2.36544</v>
      </c>
      <c r="H1794" s="42">
        <f t="shared" si="82"/>
        <v>8.2500000002365432</v>
      </c>
    </row>
    <row r="1795" spans="5:8" x14ac:dyDescent="0.3">
      <c r="E1795" s="34">
        <v>1793</v>
      </c>
      <c r="F1795" s="42">
        <f t="shared" si="83"/>
        <v>2.8688000000000002</v>
      </c>
      <c r="G1795" s="42">
        <f t="shared" si="84"/>
        <v>2.3667600000000002</v>
      </c>
      <c r="H1795" s="42">
        <f t="shared" ref="H1795:H1858" si="85">($C$12+IF(G1795&gt;=$C$7,$C$6,0)+(IF(G1795&gt;=$C$5,G1795,0)/$C$4)+IF(G1795&gt;$C$9,($C$8/G1795),0))</f>
        <v>8.2500000002366765</v>
      </c>
    </row>
    <row r="1796" spans="5:8" x14ac:dyDescent="0.3">
      <c r="E1796" s="34">
        <v>1794</v>
      </c>
      <c r="F1796" s="42">
        <f t="shared" ref="F1796:F1859" si="86">($C$10/10000)*(E1796)</f>
        <v>2.8704000000000001</v>
      </c>
      <c r="G1796" s="42">
        <f t="shared" si="84"/>
        <v>2.36808</v>
      </c>
      <c r="H1796" s="42">
        <f t="shared" si="85"/>
        <v>8.2500000002368079</v>
      </c>
    </row>
    <row r="1797" spans="5:8" x14ac:dyDescent="0.3">
      <c r="E1797" s="34">
        <v>1795</v>
      </c>
      <c r="F1797" s="42">
        <f t="shared" si="86"/>
        <v>2.8720000000000003</v>
      </c>
      <c r="G1797" s="42">
        <f t="shared" si="84"/>
        <v>2.3694000000000002</v>
      </c>
      <c r="H1797" s="42">
        <f t="shared" si="85"/>
        <v>8.2500000002369394</v>
      </c>
    </row>
    <row r="1798" spans="5:8" x14ac:dyDescent="0.3">
      <c r="E1798" s="34">
        <v>1796</v>
      </c>
      <c r="F1798" s="42">
        <f t="shared" si="86"/>
        <v>2.8736000000000002</v>
      </c>
      <c r="G1798" s="42">
        <f t="shared" si="84"/>
        <v>2.3707199999999999</v>
      </c>
      <c r="H1798" s="42">
        <f t="shared" si="85"/>
        <v>8.2500000002370726</v>
      </c>
    </row>
    <row r="1799" spans="5:8" x14ac:dyDescent="0.3">
      <c r="E1799" s="34">
        <v>1797</v>
      </c>
      <c r="F1799" s="42">
        <f t="shared" si="86"/>
        <v>2.8752</v>
      </c>
      <c r="G1799" s="42">
        <f t="shared" si="84"/>
        <v>2.3720400000000001</v>
      </c>
      <c r="H1799" s="42">
        <f t="shared" si="85"/>
        <v>8.250000000237204</v>
      </c>
    </row>
    <row r="1800" spans="5:8" x14ac:dyDescent="0.3">
      <c r="E1800" s="34">
        <v>1798</v>
      </c>
      <c r="F1800" s="42">
        <f t="shared" si="86"/>
        <v>2.8768000000000002</v>
      </c>
      <c r="G1800" s="42">
        <f t="shared" si="84"/>
        <v>2.3733600000000004</v>
      </c>
      <c r="H1800" s="42">
        <f t="shared" si="85"/>
        <v>8.2500000002373355</v>
      </c>
    </row>
    <row r="1801" spans="5:8" x14ac:dyDescent="0.3">
      <c r="E1801" s="34">
        <v>1799</v>
      </c>
      <c r="F1801" s="42">
        <f t="shared" si="86"/>
        <v>2.8784000000000001</v>
      </c>
      <c r="G1801" s="42">
        <f t="shared" si="84"/>
        <v>2.3746800000000001</v>
      </c>
      <c r="H1801" s="42">
        <f t="shared" si="85"/>
        <v>8.2500000002374687</v>
      </c>
    </row>
    <row r="1802" spans="5:8" x14ac:dyDescent="0.3">
      <c r="E1802" s="34">
        <v>1800</v>
      </c>
      <c r="F1802" s="42">
        <f t="shared" si="86"/>
        <v>2.8800000000000003</v>
      </c>
      <c r="G1802" s="42">
        <f t="shared" si="84"/>
        <v>2.3760000000000003</v>
      </c>
      <c r="H1802" s="42">
        <f t="shared" si="85"/>
        <v>8.2500000002376002</v>
      </c>
    </row>
    <row r="1803" spans="5:8" x14ac:dyDescent="0.3">
      <c r="E1803" s="34">
        <v>1801</v>
      </c>
      <c r="F1803" s="42">
        <f t="shared" si="86"/>
        <v>2.8816000000000002</v>
      </c>
      <c r="G1803" s="42">
        <f t="shared" si="84"/>
        <v>2.3773200000000005</v>
      </c>
      <c r="H1803" s="42">
        <f t="shared" si="85"/>
        <v>8.2500000002377316</v>
      </c>
    </row>
    <row r="1804" spans="5:8" x14ac:dyDescent="0.3">
      <c r="E1804" s="34">
        <v>1802</v>
      </c>
      <c r="F1804" s="42">
        <f t="shared" si="86"/>
        <v>2.8832</v>
      </c>
      <c r="G1804" s="42">
        <f t="shared" si="84"/>
        <v>2.3786399999999999</v>
      </c>
      <c r="H1804" s="42">
        <f t="shared" si="85"/>
        <v>8.2500000002378648</v>
      </c>
    </row>
    <row r="1805" spans="5:8" x14ac:dyDescent="0.3">
      <c r="E1805" s="34">
        <v>1803</v>
      </c>
      <c r="F1805" s="42">
        <f t="shared" si="86"/>
        <v>2.8848000000000003</v>
      </c>
      <c r="G1805" s="42">
        <f t="shared" si="84"/>
        <v>2.3799600000000001</v>
      </c>
      <c r="H1805" s="42">
        <f t="shared" si="85"/>
        <v>8.2500000002379963</v>
      </c>
    </row>
    <row r="1806" spans="5:8" x14ac:dyDescent="0.3">
      <c r="E1806" s="34">
        <v>1804</v>
      </c>
      <c r="F1806" s="42">
        <f t="shared" si="86"/>
        <v>2.8864000000000001</v>
      </c>
      <c r="G1806" s="42">
        <f t="shared" si="84"/>
        <v>2.3812799999999998</v>
      </c>
      <c r="H1806" s="42">
        <f t="shared" si="85"/>
        <v>8.2500000002381277</v>
      </c>
    </row>
    <row r="1807" spans="5:8" x14ac:dyDescent="0.3">
      <c r="E1807" s="34">
        <v>1805</v>
      </c>
      <c r="F1807" s="42">
        <f t="shared" si="86"/>
        <v>2.8880000000000003</v>
      </c>
      <c r="G1807" s="42">
        <f t="shared" si="84"/>
        <v>2.3826000000000005</v>
      </c>
      <c r="H1807" s="42">
        <f t="shared" si="85"/>
        <v>8.2500000002382592</v>
      </c>
    </row>
    <row r="1808" spans="5:8" x14ac:dyDescent="0.3">
      <c r="E1808" s="34">
        <v>1806</v>
      </c>
      <c r="F1808" s="42">
        <f t="shared" si="86"/>
        <v>2.8896000000000002</v>
      </c>
      <c r="G1808" s="42">
        <f t="shared" si="84"/>
        <v>2.3839200000000003</v>
      </c>
      <c r="H1808" s="42">
        <f t="shared" si="85"/>
        <v>8.2500000002383924</v>
      </c>
    </row>
    <row r="1809" spans="5:8" x14ac:dyDescent="0.3">
      <c r="E1809" s="34">
        <v>1807</v>
      </c>
      <c r="F1809" s="42">
        <f t="shared" si="86"/>
        <v>2.8912</v>
      </c>
      <c r="G1809" s="42">
        <f t="shared" si="84"/>
        <v>2.38524</v>
      </c>
      <c r="H1809" s="42">
        <f t="shared" si="85"/>
        <v>8.2500000002385239</v>
      </c>
    </row>
    <row r="1810" spans="5:8" x14ac:dyDescent="0.3">
      <c r="E1810" s="34">
        <v>1808</v>
      </c>
      <c r="F1810" s="42">
        <f t="shared" si="86"/>
        <v>2.8928000000000003</v>
      </c>
      <c r="G1810" s="42">
        <f t="shared" si="84"/>
        <v>2.3865600000000002</v>
      </c>
      <c r="H1810" s="42">
        <f t="shared" si="85"/>
        <v>8.2500000002386553</v>
      </c>
    </row>
    <row r="1811" spans="5:8" x14ac:dyDescent="0.3">
      <c r="E1811" s="34">
        <v>1809</v>
      </c>
      <c r="F1811" s="42">
        <f t="shared" si="86"/>
        <v>2.8944000000000001</v>
      </c>
      <c r="G1811" s="42">
        <f t="shared" si="84"/>
        <v>2.38788</v>
      </c>
      <c r="H1811" s="42">
        <f t="shared" si="85"/>
        <v>8.2500000002387885</v>
      </c>
    </row>
    <row r="1812" spans="5:8" x14ac:dyDescent="0.3">
      <c r="E1812" s="34">
        <v>1810</v>
      </c>
      <c r="F1812" s="42">
        <f t="shared" si="86"/>
        <v>2.8960000000000004</v>
      </c>
      <c r="G1812" s="42">
        <f t="shared" si="84"/>
        <v>2.3892000000000002</v>
      </c>
      <c r="H1812" s="42">
        <f t="shared" si="85"/>
        <v>8.25000000023892</v>
      </c>
    </row>
    <row r="1813" spans="5:8" x14ac:dyDescent="0.3">
      <c r="E1813" s="34">
        <v>1811</v>
      </c>
      <c r="F1813" s="42">
        <f t="shared" si="86"/>
        <v>2.8976000000000002</v>
      </c>
      <c r="G1813" s="42">
        <f t="shared" si="84"/>
        <v>2.39052</v>
      </c>
      <c r="H1813" s="42">
        <f t="shared" si="85"/>
        <v>8.2500000002390514</v>
      </c>
    </row>
    <row r="1814" spans="5:8" x14ac:dyDescent="0.3">
      <c r="E1814" s="34">
        <v>1812</v>
      </c>
      <c r="F1814" s="42">
        <f t="shared" si="86"/>
        <v>2.8992</v>
      </c>
      <c r="G1814" s="42">
        <f t="shared" si="84"/>
        <v>2.3918399999999997</v>
      </c>
      <c r="H1814" s="42">
        <f t="shared" si="85"/>
        <v>8.2500000002391847</v>
      </c>
    </row>
    <row r="1815" spans="5:8" x14ac:dyDescent="0.3">
      <c r="E1815" s="34">
        <v>1813</v>
      </c>
      <c r="F1815" s="42">
        <f t="shared" si="86"/>
        <v>2.9008000000000003</v>
      </c>
      <c r="G1815" s="42">
        <f t="shared" si="84"/>
        <v>2.3931600000000004</v>
      </c>
      <c r="H1815" s="42">
        <f t="shared" si="85"/>
        <v>8.2500000002393161</v>
      </c>
    </row>
    <row r="1816" spans="5:8" x14ac:dyDescent="0.3">
      <c r="E1816" s="34">
        <v>1814</v>
      </c>
      <c r="F1816" s="42">
        <f t="shared" si="86"/>
        <v>2.9024000000000001</v>
      </c>
      <c r="G1816" s="42">
        <f t="shared" si="84"/>
        <v>2.3944800000000002</v>
      </c>
      <c r="H1816" s="42">
        <f t="shared" si="85"/>
        <v>8.2500000002394476</v>
      </c>
    </row>
    <row r="1817" spans="5:8" x14ac:dyDescent="0.3">
      <c r="E1817" s="34">
        <v>1815</v>
      </c>
      <c r="F1817" s="42">
        <f t="shared" si="86"/>
        <v>2.9040000000000004</v>
      </c>
      <c r="G1817" s="42">
        <f t="shared" si="84"/>
        <v>2.3958000000000004</v>
      </c>
      <c r="H1817" s="42">
        <f t="shared" si="85"/>
        <v>8.2500000002395808</v>
      </c>
    </row>
    <row r="1818" spans="5:8" x14ac:dyDescent="0.3">
      <c r="E1818" s="34">
        <v>1816</v>
      </c>
      <c r="F1818" s="42">
        <f t="shared" si="86"/>
        <v>2.9056000000000002</v>
      </c>
      <c r="G1818" s="42">
        <f t="shared" si="84"/>
        <v>2.3971200000000006</v>
      </c>
      <c r="H1818" s="42">
        <f t="shared" si="85"/>
        <v>8.2500000002397123</v>
      </c>
    </row>
    <row r="1819" spans="5:8" x14ac:dyDescent="0.3">
      <c r="E1819" s="34">
        <v>1817</v>
      </c>
      <c r="F1819" s="42">
        <f t="shared" si="86"/>
        <v>2.9072</v>
      </c>
      <c r="G1819" s="42">
        <f t="shared" si="84"/>
        <v>2.3984400000000003</v>
      </c>
      <c r="H1819" s="42">
        <f t="shared" si="85"/>
        <v>8.2500000002398437</v>
      </c>
    </row>
    <row r="1820" spans="5:8" x14ac:dyDescent="0.3">
      <c r="E1820" s="34">
        <v>1818</v>
      </c>
      <c r="F1820" s="42">
        <f t="shared" si="86"/>
        <v>2.9088000000000003</v>
      </c>
      <c r="G1820" s="42">
        <f t="shared" si="84"/>
        <v>2.3997600000000001</v>
      </c>
      <c r="H1820" s="42">
        <f t="shared" si="85"/>
        <v>8.2500000002399752</v>
      </c>
    </row>
    <row r="1821" spans="5:8" x14ac:dyDescent="0.3">
      <c r="E1821" s="34">
        <v>1819</v>
      </c>
      <c r="F1821" s="42">
        <f t="shared" si="86"/>
        <v>2.9104000000000001</v>
      </c>
      <c r="G1821" s="42">
        <f t="shared" si="84"/>
        <v>2.4010799999999999</v>
      </c>
      <c r="H1821" s="42">
        <f t="shared" si="85"/>
        <v>8.2500000002401084</v>
      </c>
    </row>
    <row r="1822" spans="5:8" x14ac:dyDescent="0.3">
      <c r="E1822" s="34">
        <v>1820</v>
      </c>
      <c r="F1822" s="42">
        <f t="shared" si="86"/>
        <v>2.9119999999999999</v>
      </c>
      <c r="G1822" s="42">
        <f t="shared" si="84"/>
        <v>2.4024000000000001</v>
      </c>
      <c r="H1822" s="42">
        <f t="shared" si="85"/>
        <v>8.2500000002402398</v>
      </c>
    </row>
    <row r="1823" spans="5:8" x14ac:dyDescent="0.3">
      <c r="E1823" s="34">
        <v>1821</v>
      </c>
      <c r="F1823" s="42">
        <f t="shared" si="86"/>
        <v>2.9136000000000002</v>
      </c>
      <c r="G1823" s="42">
        <f t="shared" si="84"/>
        <v>2.4037200000000003</v>
      </c>
      <c r="H1823" s="42">
        <f t="shared" si="85"/>
        <v>8.2500000002403713</v>
      </c>
    </row>
    <row r="1824" spans="5:8" x14ac:dyDescent="0.3">
      <c r="E1824" s="34">
        <v>1822</v>
      </c>
      <c r="F1824" s="42">
        <f t="shared" si="86"/>
        <v>2.9152</v>
      </c>
      <c r="G1824" s="42">
        <f t="shared" si="84"/>
        <v>2.4050400000000001</v>
      </c>
      <c r="H1824" s="42">
        <f t="shared" si="85"/>
        <v>8.2500000002405045</v>
      </c>
    </row>
    <row r="1825" spans="5:8" x14ac:dyDescent="0.3">
      <c r="E1825" s="34">
        <v>1823</v>
      </c>
      <c r="F1825" s="42">
        <f t="shared" si="86"/>
        <v>2.9168000000000003</v>
      </c>
      <c r="G1825" s="42">
        <f t="shared" si="84"/>
        <v>2.4063599999999998</v>
      </c>
      <c r="H1825" s="42">
        <f t="shared" si="85"/>
        <v>8.250000000240636</v>
      </c>
    </row>
    <row r="1826" spans="5:8" x14ac:dyDescent="0.3">
      <c r="E1826" s="34">
        <v>1824</v>
      </c>
      <c r="F1826" s="42">
        <f t="shared" si="86"/>
        <v>2.9184000000000001</v>
      </c>
      <c r="G1826" s="42">
        <f t="shared" si="84"/>
        <v>2.40768</v>
      </c>
      <c r="H1826" s="42">
        <f t="shared" si="85"/>
        <v>8.2500000002407674</v>
      </c>
    </row>
    <row r="1827" spans="5:8" x14ac:dyDescent="0.3">
      <c r="E1827" s="34">
        <v>1825</v>
      </c>
      <c r="F1827" s="42">
        <f t="shared" si="86"/>
        <v>2.92</v>
      </c>
      <c r="G1827" s="42">
        <f t="shared" si="84"/>
        <v>2.4089999999999998</v>
      </c>
      <c r="H1827" s="42">
        <f t="shared" si="85"/>
        <v>8.2500000002409006</v>
      </c>
    </row>
    <row r="1828" spans="5:8" x14ac:dyDescent="0.3">
      <c r="E1828" s="34">
        <v>1826</v>
      </c>
      <c r="F1828" s="42">
        <f t="shared" si="86"/>
        <v>2.9216000000000002</v>
      </c>
      <c r="G1828" s="42">
        <f t="shared" si="84"/>
        <v>2.41032</v>
      </c>
      <c r="H1828" s="42">
        <f t="shared" si="85"/>
        <v>8.2500000002410321</v>
      </c>
    </row>
    <row r="1829" spans="5:8" x14ac:dyDescent="0.3">
      <c r="E1829" s="34">
        <v>1827</v>
      </c>
      <c r="F1829" s="42">
        <f t="shared" si="86"/>
        <v>2.9232</v>
      </c>
      <c r="G1829" s="42">
        <f t="shared" si="84"/>
        <v>2.4116399999999998</v>
      </c>
      <c r="H1829" s="42">
        <f t="shared" si="85"/>
        <v>8.2500000002411635</v>
      </c>
    </row>
    <row r="1830" spans="5:8" x14ac:dyDescent="0.3">
      <c r="E1830" s="34">
        <v>1828</v>
      </c>
      <c r="F1830" s="42">
        <f t="shared" si="86"/>
        <v>2.9248000000000003</v>
      </c>
      <c r="G1830" s="42">
        <f t="shared" si="84"/>
        <v>2.4129600000000004</v>
      </c>
      <c r="H1830" s="42">
        <f t="shared" si="85"/>
        <v>8.2500000002412968</v>
      </c>
    </row>
    <row r="1831" spans="5:8" x14ac:dyDescent="0.3">
      <c r="E1831" s="34">
        <v>1829</v>
      </c>
      <c r="F1831" s="42">
        <f t="shared" si="86"/>
        <v>2.9264000000000001</v>
      </c>
      <c r="G1831" s="42">
        <f t="shared" si="84"/>
        <v>2.4142800000000002</v>
      </c>
      <c r="H1831" s="42">
        <f t="shared" si="85"/>
        <v>8.2500000002414282</v>
      </c>
    </row>
    <row r="1832" spans="5:8" x14ac:dyDescent="0.3">
      <c r="E1832" s="34">
        <v>1830</v>
      </c>
      <c r="F1832" s="42">
        <f t="shared" si="86"/>
        <v>2.9279999999999999</v>
      </c>
      <c r="G1832" s="42">
        <f t="shared" si="84"/>
        <v>2.4156</v>
      </c>
      <c r="H1832" s="42">
        <f t="shared" si="85"/>
        <v>8.2500000002415597</v>
      </c>
    </row>
    <row r="1833" spans="5:8" x14ac:dyDescent="0.3">
      <c r="E1833" s="34">
        <v>1831</v>
      </c>
      <c r="F1833" s="42">
        <f t="shared" si="86"/>
        <v>2.9296000000000002</v>
      </c>
      <c r="G1833" s="42">
        <f t="shared" si="84"/>
        <v>2.4169200000000002</v>
      </c>
      <c r="H1833" s="42">
        <f t="shared" si="85"/>
        <v>8.2500000002416911</v>
      </c>
    </row>
    <row r="1834" spans="5:8" x14ac:dyDescent="0.3">
      <c r="E1834" s="34">
        <v>1832</v>
      </c>
      <c r="F1834" s="42">
        <f t="shared" si="86"/>
        <v>2.9312</v>
      </c>
      <c r="G1834" s="42">
        <f t="shared" si="84"/>
        <v>2.4182400000000004</v>
      </c>
      <c r="H1834" s="42">
        <f t="shared" si="85"/>
        <v>8.2500000002418243</v>
      </c>
    </row>
    <row r="1835" spans="5:8" x14ac:dyDescent="0.3">
      <c r="E1835" s="34">
        <v>1833</v>
      </c>
      <c r="F1835" s="42">
        <f t="shared" si="86"/>
        <v>2.9328000000000003</v>
      </c>
      <c r="G1835" s="42">
        <f t="shared" si="84"/>
        <v>2.4195600000000006</v>
      </c>
      <c r="H1835" s="42">
        <f t="shared" si="85"/>
        <v>8.2500000002419558</v>
      </c>
    </row>
    <row r="1836" spans="5:8" x14ac:dyDescent="0.3">
      <c r="E1836" s="34">
        <v>1834</v>
      </c>
      <c r="F1836" s="42">
        <f t="shared" si="86"/>
        <v>2.9344000000000001</v>
      </c>
      <c r="G1836" s="42">
        <f t="shared" si="84"/>
        <v>2.4208799999999999</v>
      </c>
      <c r="H1836" s="42">
        <f t="shared" si="85"/>
        <v>8.2500000002420872</v>
      </c>
    </row>
    <row r="1837" spans="5:8" x14ac:dyDescent="0.3">
      <c r="E1837" s="34">
        <v>1835</v>
      </c>
      <c r="F1837" s="42">
        <f t="shared" si="86"/>
        <v>2.9359999999999999</v>
      </c>
      <c r="G1837" s="42">
        <f t="shared" si="84"/>
        <v>2.4222000000000001</v>
      </c>
      <c r="H1837" s="42">
        <f t="shared" si="85"/>
        <v>8.2500000002422205</v>
      </c>
    </row>
    <row r="1838" spans="5:8" x14ac:dyDescent="0.3">
      <c r="E1838" s="34">
        <v>1836</v>
      </c>
      <c r="F1838" s="42">
        <f t="shared" si="86"/>
        <v>2.9376000000000002</v>
      </c>
      <c r="G1838" s="42">
        <f t="shared" si="84"/>
        <v>2.4235200000000003</v>
      </c>
      <c r="H1838" s="42">
        <f t="shared" si="85"/>
        <v>8.2500000002423519</v>
      </c>
    </row>
    <row r="1839" spans="5:8" x14ac:dyDescent="0.3">
      <c r="E1839" s="34">
        <v>1837</v>
      </c>
      <c r="F1839" s="42">
        <f t="shared" si="86"/>
        <v>2.9392</v>
      </c>
      <c r="G1839" s="42">
        <f t="shared" si="84"/>
        <v>2.4248400000000001</v>
      </c>
      <c r="H1839" s="42">
        <f t="shared" si="85"/>
        <v>8.2500000002424834</v>
      </c>
    </row>
    <row r="1840" spans="5:8" x14ac:dyDescent="0.3">
      <c r="E1840" s="34">
        <v>1838</v>
      </c>
      <c r="F1840" s="42">
        <f t="shared" si="86"/>
        <v>2.9408000000000003</v>
      </c>
      <c r="G1840" s="42">
        <f t="shared" si="84"/>
        <v>2.4261599999999999</v>
      </c>
      <c r="H1840" s="42">
        <f t="shared" si="85"/>
        <v>8.2500000002426166</v>
      </c>
    </row>
    <row r="1841" spans="5:8" x14ac:dyDescent="0.3">
      <c r="E1841" s="34">
        <v>1839</v>
      </c>
      <c r="F1841" s="42">
        <f t="shared" si="86"/>
        <v>2.9424000000000001</v>
      </c>
      <c r="G1841" s="42">
        <f t="shared" si="84"/>
        <v>2.4274800000000001</v>
      </c>
      <c r="H1841" s="42">
        <f t="shared" si="85"/>
        <v>8.250000000242748</v>
      </c>
    </row>
    <row r="1842" spans="5:8" x14ac:dyDescent="0.3">
      <c r="E1842" s="34">
        <v>1840</v>
      </c>
      <c r="F1842" s="42">
        <f t="shared" si="86"/>
        <v>2.944</v>
      </c>
      <c r="G1842" s="42">
        <f t="shared" si="84"/>
        <v>2.4287999999999998</v>
      </c>
      <c r="H1842" s="42">
        <f t="shared" si="85"/>
        <v>8.2500000002428795</v>
      </c>
    </row>
    <row r="1843" spans="5:8" x14ac:dyDescent="0.3">
      <c r="E1843" s="34">
        <v>1841</v>
      </c>
      <c r="F1843" s="42">
        <f t="shared" si="86"/>
        <v>2.9456000000000002</v>
      </c>
      <c r="G1843" s="42">
        <f t="shared" si="84"/>
        <v>2.4301200000000001</v>
      </c>
      <c r="H1843" s="42">
        <f t="shared" si="85"/>
        <v>8.2500000002430127</v>
      </c>
    </row>
    <row r="1844" spans="5:8" x14ac:dyDescent="0.3">
      <c r="E1844" s="34">
        <v>1842</v>
      </c>
      <c r="F1844" s="42">
        <f t="shared" si="86"/>
        <v>2.9472</v>
      </c>
      <c r="G1844" s="42">
        <f t="shared" si="84"/>
        <v>2.4314399999999998</v>
      </c>
      <c r="H1844" s="42">
        <f t="shared" si="85"/>
        <v>8.2500000002431442</v>
      </c>
    </row>
    <row r="1845" spans="5:8" x14ac:dyDescent="0.3">
      <c r="E1845" s="34">
        <v>1843</v>
      </c>
      <c r="F1845" s="42">
        <f t="shared" si="86"/>
        <v>2.9488000000000003</v>
      </c>
      <c r="G1845" s="42">
        <f t="shared" si="84"/>
        <v>2.4327600000000005</v>
      </c>
      <c r="H1845" s="42">
        <f t="shared" si="85"/>
        <v>8.2500000002432756</v>
      </c>
    </row>
    <row r="1846" spans="5:8" x14ac:dyDescent="0.3">
      <c r="E1846" s="34">
        <v>1844</v>
      </c>
      <c r="F1846" s="42">
        <f t="shared" si="86"/>
        <v>2.9504000000000001</v>
      </c>
      <c r="G1846" s="42">
        <f t="shared" si="84"/>
        <v>2.4340800000000002</v>
      </c>
      <c r="H1846" s="42">
        <f t="shared" si="85"/>
        <v>8.2500000002434088</v>
      </c>
    </row>
    <row r="1847" spans="5:8" x14ac:dyDescent="0.3">
      <c r="E1847" s="34">
        <v>1845</v>
      </c>
      <c r="F1847" s="42">
        <f t="shared" si="86"/>
        <v>2.952</v>
      </c>
      <c r="G1847" s="42">
        <f t="shared" si="84"/>
        <v>2.4354</v>
      </c>
      <c r="H1847" s="42">
        <f t="shared" si="85"/>
        <v>8.2500000002435403</v>
      </c>
    </row>
    <row r="1848" spans="5:8" x14ac:dyDescent="0.3">
      <c r="E1848" s="34">
        <v>1846</v>
      </c>
      <c r="F1848" s="42">
        <f t="shared" si="86"/>
        <v>2.9536000000000002</v>
      </c>
      <c r="G1848" s="42">
        <f t="shared" si="84"/>
        <v>2.4367200000000002</v>
      </c>
      <c r="H1848" s="42">
        <f t="shared" si="85"/>
        <v>8.2500000002436717</v>
      </c>
    </row>
    <row r="1849" spans="5:8" x14ac:dyDescent="0.3">
      <c r="E1849" s="34">
        <v>1847</v>
      </c>
      <c r="F1849" s="42">
        <f t="shared" si="86"/>
        <v>2.9552</v>
      </c>
      <c r="G1849" s="42">
        <f t="shared" si="84"/>
        <v>2.4380400000000004</v>
      </c>
      <c r="H1849" s="42">
        <f t="shared" si="85"/>
        <v>8.2500000002438032</v>
      </c>
    </row>
    <row r="1850" spans="5:8" x14ac:dyDescent="0.3">
      <c r="E1850" s="34">
        <v>1848</v>
      </c>
      <c r="F1850" s="42">
        <f t="shared" si="86"/>
        <v>2.9568000000000003</v>
      </c>
      <c r="G1850" s="42">
        <f t="shared" si="84"/>
        <v>2.4393600000000006</v>
      </c>
      <c r="H1850" s="42">
        <f t="shared" si="85"/>
        <v>8.2500000002439364</v>
      </c>
    </row>
    <row r="1851" spans="5:8" x14ac:dyDescent="0.3">
      <c r="E1851" s="34">
        <v>1849</v>
      </c>
      <c r="F1851" s="42">
        <f t="shared" si="86"/>
        <v>2.9584000000000001</v>
      </c>
      <c r="G1851" s="42">
        <f t="shared" si="84"/>
        <v>2.44068</v>
      </c>
      <c r="H1851" s="42">
        <f t="shared" si="85"/>
        <v>8.2500000002440679</v>
      </c>
    </row>
    <row r="1852" spans="5:8" x14ac:dyDescent="0.3">
      <c r="E1852" s="34">
        <v>1850</v>
      </c>
      <c r="F1852" s="42">
        <f t="shared" si="86"/>
        <v>2.96</v>
      </c>
      <c r="G1852" s="42">
        <f t="shared" si="84"/>
        <v>2.4419999999999997</v>
      </c>
      <c r="H1852" s="42">
        <f t="shared" si="85"/>
        <v>8.2500000002441993</v>
      </c>
    </row>
    <row r="1853" spans="5:8" x14ac:dyDescent="0.3">
      <c r="E1853" s="34">
        <v>1851</v>
      </c>
      <c r="F1853" s="42">
        <f t="shared" si="86"/>
        <v>2.9616000000000002</v>
      </c>
      <c r="G1853" s="42">
        <f t="shared" si="84"/>
        <v>2.4433200000000004</v>
      </c>
      <c r="H1853" s="42">
        <f t="shared" si="85"/>
        <v>8.2500000002443326</v>
      </c>
    </row>
    <row r="1854" spans="5:8" x14ac:dyDescent="0.3">
      <c r="E1854" s="34">
        <v>1852</v>
      </c>
      <c r="F1854" s="42">
        <f t="shared" si="86"/>
        <v>2.9632000000000001</v>
      </c>
      <c r="G1854" s="42">
        <f t="shared" si="84"/>
        <v>2.4446400000000001</v>
      </c>
      <c r="H1854" s="42">
        <f t="shared" si="85"/>
        <v>8.250000000244464</v>
      </c>
    </row>
    <row r="1855" spans="5:8" x14ac:dyDescent="0.3">
      <c r="E1855" s="34">
        <v>1853</v>
      </c>
      <c r="F1855" s="42">
        <f t="shared" si="86"/>
        <v>2.9648000000000003</v>
      </c>
      <c r="G1855" s="42">
        <f t="shared" si="84"/>
        <v>2.4459599999999999</v>
      </c>
      <c r="H1855" s="42">
        <f t="shared" si="85"/>
        <v>8.2500000002445955</v>
      </c>
    </row>
    <row r="1856" spans="5:8" x14ac:dyDescent="0.3">
      <c r="E1856" s="34">
        <v>1854</v>
      </c>
      <c r="F1856" s="42">
        <f t="shared" si="86"/>
        <v>2.9664000000000001</v>
      </c>
      <c r="G1856" s="42">
        <f t="shared" si="84"/>
        <v>2.4472799999999997</v>
      </c>
      <c r="H1856" s="42">
        <f t="shared" si="85"/>
        <v>8.2500000002447287</v>
      </c>
    </row>
    <row r="1857" spans="5:8" x14ac:dyDescent="0.3">
      <c r="E1857" s="34">
        <v>1855</v>
      </c>
      <c r="F1857" s="42">
        <f t="shared" si="86"/>
        <v>2.968</v>
      </c>
      <c r="G1857" s="42">
        <f t="shared" si="84"/>
        <v>2.4485999999999999</v>
      </c>
      <c r="H1857" s="42">
        <f t="shared" si="85"/>
        <v>8.2500000002448601</v>
      </c>
    </row>
    <row r="1858" spans="5:8" x14ac:dyDescent="0.3">
      <c r="E1858" s="34">
        <v>1856</v>
      </c>
      <c r="F1858" s="42">
        <f t="shared" si="86"/>
        <v>2.9696000000000002</v>
      </c>
      <c r="G1858" s="42">
        <f t="shared" ref="G1858:G1921" si="87">$C$12*F1858*10^-3/($C$3*10^-6)</f>
        <v>2.4499200000000001</v>
      </c>
      <c r="H1858" s="42">
        <f t="shared" si="85"/>
        <v>8.2500000002449916</v>
      </c>
    </row>
    <row r="1859" spans="5:8" x14ac:dyDescent="0.3">
      <c r="E1859" s="34">
        <v>1857</v>
      </c>
      <c r="F1859" s="42">
        <f t="shared" si="86"/>
        <v>2.9712000000000001</v>
      </c>
      <c r="G1859" s="42">
        <f t="shared" si="87"/>
        <v>2.4512399999999999</v>
      </c>
      <c r="H1859" s="42">
        <f t="shared" ref="H1859:H1922" si="88">($C$12+IF(G1859&gt;=$C$7,$C$6,0)+(IF(G1859&gt;=$C$5,G1859,0)/$C$4)+IF(G1859&gt;$C$9,($C$8/G1859),0))</f>
        <v>8.2500000002451248</v>
      </c>
    </row>
    <row r="1860" spans="5:8" x14ac:dyDescent="0.3">
      <c r="E1860" s="34">
        <v>1858</v>
      </c>
      <c r="F1860" s="42">
        <f t="shared" ref="F1860:F1923" si="89">($C$10/10000)*(E1860)</f>
        <v>2.9728000000000003</v>
      </c>
      <c r="G1860" s="42">
        <f t="shared" si="87"/>
        <v>2.4525600000000005</v>
      </c>
      <c r="H1860" s="42">
        <f t="shared" si="88"/>
        <v>8.2500000002452563</v>
      </c>
    </row>
    <row r="1861" spans="5:8" x14ac:dyDescent="0.3">
      <c r="E1861" s="34">
        <v>1859</v>
      </c>
      <c r="F1861" s="42">
        <f t="shared" si="89"/>
        <v>2.9744000000000002</v>
      </c>
      <c r="G1861" s="42">
        <f t="shared" si="87"/>
        <v>2.4538800000000003</v>
      </c>
      <c r="H1861" s="42">
        <f t="shared" si="88"/>
        <v>8.2500000002453877</v>
      </c>
    </row>
    <row r="1862" spans="5:8" x14ac:dyDescent="0.3">
      <c r="E1862" s="34">
        <v>1860</v>
      </c>
      <c r="F1862" s="42">
        <f t="shared" si="89"/>
        <v>2.976</v>
      </c>
      <c r="G1862" s="42">
        <f t="shared" si="87"/>
        <v>2.4552</v>
      </c>
      <c r="H1862" s="42">
        <f t="shared" si="88"/>
        <v>8.2500000002455192</v>
      </c>
    </row>
    <row r="1863" spans="5:8" x14ac:dyDescent="0.3">
      <c r="E1863" s="34">
        <v>1861</v>
      </c>
      <c r="F1863" s="42">
        <f t="shared" si="89"/>
        <v>2.9776000000000002</v>
      </c>
      <c r="G1863" s="42">
        <f t="shared" si="87"/>
        <v>2.4565200000000003</v>
      </c>
      <c r="H1863" s="42">
        <f t="shared" si="88"/>
        <v>8.2500000002456524</v>
      </c>
    </row>
    <row r="1864" spans="5:8" x14ac:dyDescent="0.3">
      <c r="E1864" s="34">
        <v>1862</v>
      </c>
      <c r="F1864" s="42">
        <f t="shared" si="89"/>
        <v>2.9792000000000001</v>
      </c>
      <c r="G1864" s="42">
        <f t="shared" si="87"/>
        <v>2.4578400000000005</v>
      </c>
      <c r="H1864" s="42">
        <f t="shared" si="88"/>
        <v>8.2500000002457838</v>
      </c>
    </row>
    <row r="1865" spans="5:8" x14ac:dyDescent="0.3">
      <c r="E1865" s="34">
        <v>1863</v>
      </c>
      <c r="F1865" s="42">
        <f t="shared" si="89"/>
        <v>2.9808000000000003</v>
      </c>
      <c r="G1865" s="42">
        <f t="shared" si="87"/>
        <v>2.4591600000000007</v>
      </c>
      <c r="H1865" s="42">
        <f t="shared" si="88"/>
        <v>8.2500000002459153</v>
      </c>
    </row>
    <row r="1866" spans="5:8" x14ac:dyDescent="0.3">
      <c r="E1866" s="34">
        <v>1864</v>
      </c>
      <c r="F1866" s="42">
        <f t="shared" si="89"/>
        <v>2.9824000000000002</v>
      </c>
      <c r="G1866" s="42">
        <f t="shared" si="87"/>
        <v>2.4604800000000004</v>
      </c>
      <c r="H1866" s="42">
        <f t="shared" si="88"/>
        <v>8.2500000002460485</v>
      </c>
    </row>
    <row r="1867" spans="5:8" x14ac:dyDescent="0.3">
      <c r="E1867" s="34">
        <v>1865</v>
      </c>
      <c r="F1867" s="42">
        <f t="shared" si="89"/>
        <v>2.984</v>
      </c>
      <c r="G1867" s="42">
        <f t="shared" si="87"/>
        <v>2.4617999999999998</v>
      </c>
      <c r="H1867" s="42">
        <f t="shared" si="88"/>
        <v>8.25000000024618</v>
      </c>
    </row>
    <row r="1868" spans="5:8" x14ac:dyDescent="0.3">
      <c r="E1868" s="34">
        <v>1866</v>
      </c>
      <c r="F1868" s="42">
        <f t="shared" si="89"/>
        <v>2.9856000000000003</v>
      </c>
      <c r="G1868" s="42">
        <f t="shared" si="87"/>
        <v>2.46312</v>
      </c>
      <c r="H1868" s="42">
        <f t="shared" si="88"/>
        <v>8.2500000002463114</v>
      </c>
    </row>
    <row r="1869" spans="5:8" x14ac:dyDescent="0.3">
      <c r="E1869" s="34">
        <v>1867</v>
      </c>
      <c r="F1869" s="42">
        <f t="shared" si="89"/>
        <v>2.9872000000000001</v>
      </c>
      <c r="G1869" s="42">
        <f t="shared" si="87"/>
        <v>2.4644400000000002</v>
      </c>
      <c r="H1869" s="42">
        <f t="shared" si="88"/>
        <v>8.2500000002464446</v>
      </c>
    </row>
    <row r="1870" spans="5:8" x14ac:dyDescent="0.3">
      <c r="E1870" s="34">
        <v>1868</v>
      </c>
      <c r="F1870" s="42">
        <f t="shared" si="89"/>
        <v>2.9888000000000003</v>
      </c>
      <c r="G1870" s="42">
        <f t="shared" si="87"/>
        <v>2.46576</v>
      </c>
      <c r="H1870" s="42">
        <f t="shared" si="88"/>
        <v>8.2500000002465761</v>
      </c>
    </row>
    <row r="1871" spans="5:8" x14ac:dyDescent="0.3">
      <c r="E1871" s="34">
        <v>1869</v>
      </c>
      <c r="F1871" s="42">
        <f t="shared" si="89"/>
        <v>2.9904000000000002</v>
      </c>
      <c r="G1871" s="42">
        <f t="shared" si="87"/>
        <v>2.4670799999999997</v>
      </c>
      <c r="H1871" s="42">
        <f t="shared" si="88"/>
        <v>8.2500000002467075</v>
      </c>
    </row>
    <row r="1872" spans="5:8" x14ac:dyDescent="0.3">
      <c r="E1872" s="34">
        <v>1870</v>
      </c>
      <c r="F1872" s="42">
        <f t="shared" si="89"/>
        <v>2.992</v>
      </c>
      <c r="G1872" s="42">
        <f t="shared" si="87"/>
        <v>2.4683999999999999</v>
      </c>
      <c r="H1872" s="42">
        <f t="shared" si="88"/>
        <v>8.2500000002468408</v>
      </c>
    </row>
    <row r="1873" spans="5:8" x14ac:dyDescent="0.3">
      <c r="E1873" s="34">
        <v>1871</v>
      </c>
      <c r="F1873" s="42">
        <f t="shared" si="89"/>
        <v>2.9936000000000003</v>
      </c>
      <c r="G1873" s="42">
        <f t="shared" si="87"/>
        <v>2.4697200000000001</v>
      </c>
      <c r="H1873" s="42">
        <f t="shared" si="88"/>
        <v>8.2500000002469722</v>
      </c>
    </row>
    <row r="1874" spans="5:8" x14ac:dyDescent="0.3">
      <c r="E1874" s="34">
        <v>1872</v>
      </c>
      <c r="F1874" s="42">
        <f t="shared" si="89"/>
        <v>2.9952000000000001</v>
      </c>
      <c r="G1874" s="42">
        <f t="shared" si="87"/>
        <v>2.4710399999999999</v>
      </c>
      <c r="H1874" s="42">
        <f t="shared" si="88"/>
        <v>8.2500000002471037</v>
      </c>
    </row>
    <row r="1875" spans="5:8" x14ac:dyDescent="0.3">
      <c r="E1875" s="34">
        <v>1873</v>
      </c>
      <c r="F1875" s="42">
        <f t="shared" si="89"/>
        <v>2.9968000000000004</v>
      </c>
      <c r="G1875" s="42">
        <f t="shared" si="87"/>
        <v>2.4723600000000006</v>
      </c>
      <c r="H1875" s="42">
        <f t="shared" si="88"/>
        <v>8.2500000002472351</v>
      </c>
    </row>
    <row r="1876" spans="5:8" x14ac:dyDescent="0.3">
      <c r="E1876" s="34">
        <v>1874</v>
      </c>
      <c r="F1876" s="42">
        <f t="shared" si="89"/>
        <v>2.9984000000000002</v>
      </c>
      <c r="G1876" s="42">
        <f t="shared" si="87"/>
        <v>2.4736800000000003</v>
      </c>
      <c r="H1876" s="42">
        <f t="shared" si="88"/>
        <v>8.2500000002473683</v>
      </c>
    </row>
    <row r="1877" spans="5:8" x14ac:dyDescent="0.3">
      <c r="E1877" s="34">
        <v>1875</v>
      </c>
      <c r="F1877" s="42">
        <f t="shared" si="89"/>
        <v>3</v>
      </c>
      <c r="G1877" s="42">
        <f t="shared" si="87"/>
        <v>2.4750000000000001</v>
      </c>
      <c r="H1877" s="42">
        <f t="shared" si="88"/>
        <v>8.2500000002474998</v>
      </c>
    </row>
    <row r="1878" spans="5:8" x14ac:dyDescent="0.3">
      <c r="E1878" s="34">
        <v>1876</v>
      </c>
      <c r="F1878" s="42">
        <f t="shared" si="89"/>
        <v>3.0016000000000003</v>
      </c>
      <c r="G1878" s="42">
        <f t="shared" si="87"/>
        <v>2.4763200000000003</v>
      </c>
      <c r="H1878" s="42">
        <f t="shared" si="88"/>
        <v>8.2500000002476312</v>
      </c>
    </row>
    <row r="1879" spans="5:8" x14ac:dyDescent="0.3">
      <c r="E1879" s="34">
        <v>1877</v>
      </c>
      <c r="F1879" s="42">
        <f t="shared" si="89"/>
        <v>3.0032000000000001</v>
      </c>
      <c r="G1879" s="42">
        <f t="shared" si="87"/>
        <v>2.4776400000000005</v>
      </c>
      <c r="H1879" s="42">
        <f t="shared" si="88"/>
        <v>8.2500000002477645</v>
      </c>
    </row>
    <row r="1880" spans="5:8" x14ac:dyDescent="0.3">
      <c r="E1880" s="34">
        <v>1878</v>
      </c>
      <c r="F1880" s="42">
        <f t="shared" si="89"/>
        <v>3.0048000000000004</v>
      </c>
      <c r="G1880" s="42">
        <f t="shared" si="87"/>
        <v>2.4789600000000003</v>
      </c>
      <c r="H1880" s="42">
        <f t="shared" si="88"/>
        <v>8.2500000002478959</v>
      </c>
    </row>
    <row r="1881" spans="5:8" x14ac:dyDescent="0.3">
      <c r="E1881" s="34">
        <v>1879</v>
      </c>
      <c r="F1881" s="42">
        <f t="shared" si="89"/>
        <v>3.0064000000000002</v>
      </c>
      <c r="G1881" s="42">
        <f t="shared" si="87"/>
        <v>2.4802800000000005</v>
      </c>
      <c r="H1881" s="42">
        <f t="shared" si="88"/>
        <v>8.2500000002480274</v>
      </c>
    </row>
    <row r="1882" spans="5:8" x14ac:dyDescent="0.3">
      <c r="E1882" s="34">
        <v>1880</v>
      </c>
      <c r="F1882" s="42">
        <f t="shared" si="89"/>
        <v>3.008</v>
      </c>
      <c r="G1882" s="42">
        <f t="shared" si="87"/>
        <v>2.4815999999999998</v>
      </c>
      <c r="H1882" s="42">
        <f t="shared" si="88"/>
        <v>8.2500000002481606</v>
      </c>
    </row>
    <row r="1883" spans="5:8" x14ac:dyDescent="0.3">
      <c r="E1883" s="34">
        <v>1881</v>
      </c>
      <c r="F1883" s="42">
        <f t="shared" si="89"/>
        <v>3.0096000000000003</v>
      </c>
      <c r="G1883" s="42">
        <f t="shared" si="87"/>
        <v>2.48292</v>
      </c>
      <c r="H1883" s="42">
        <f t="shared" si="88"/>
        <v>8.2500000002482921</v>
      </c>
    </row>
    <row r="1884" spans="5:8" x14ac:dyDescent="0.3">
      <c r="E1884" s="34">
        <v>1882</v>
      </c>
      <c r="F1884" s="42">
        <f t="shared" si="89"/>
        <v>3.0112000000000001</v>
      </c>
      <c r="G1884" s="42">
        <f t="shared" si="87"/>
        <v>2.4842400000000002</v>
      </c>
      <c r="H1884" s="42">
        <f t="shared" si="88"/>
        <v>8.2500000002484235</v>
      </c>
    </row>
    <row r="1885" spans="5:8" x14ac:dyDescent="0.3">
      <c r="E1885" s="34">
        <v>1883</v>
      </c>
      <c r="F1885" s="42">
        <f t="shared" si="89"/>
        <v>3.0127999999999999</v>
      </c>
      <c r="G1885" s="42">
        <f t="shared" si="87"/>
        <v>2.48556</v>
      </c>
      <c r="H1885" s="42">
        <f t="shared" si="88"/>
        <v>8.2500000002485567</v>
      </c>
    </row>
    <row r="1886" spans="5:8" x14ac:dyDescent="0.3">
      <c r="E1886" s="34">
        <v>1884</v>
      </c>
      <c r="F1886" s="42">
        <f t="shared" si="89"/>
        <v>3.0144000000000002</v>
      </c>
      <c r="G1886" s="42">
        <f t="shared" si="87"/>
        <v>2.4868799999999998</v>
      </c>
      <c r="H1886" s="42">
        <f t="shared" si="88"/>
        <v>8.2500000002486882</v>
      </c>
    </row>
    <row r="1887" spans="5:8" x14ac:dyDescent="0.3">
      <c r="E1887" s="34">
        <v>1885</v>
      </c>
      <c r="F1887" s="42">
        <f t="shared" si="89"/>
        <v>3.016</v>
      </c>
      <c r="G1887" s="42">
        <f t="shared" si="87"/>
        <v>2.4882</v>
      </c>
      <c r="H1887" s="42">
        <f t="shared" si="88"/>
        <v>8.2500000002488196</v>
      </c>
    </row>
    <row r="1888" spans="5:8" x14ac:dyDescent="0.3">
      <c r="E1888" s="34">
        <v>1886</v>
      </c>
      <c r="F1888" s="42">
        <f t="shared" si="89"/>
        <v>3.0176000000000003</v>
      </c>
      <c r="G1888" s="42">
        <f t="shared" si="87"/>
        <v>2.4895200000000002</v>
      </c>
      <c r="H1888" s="42">
        <f t="shared" si="88"/>
        <v>8.2500000002489529</v>
      </c>
    </row>
    <row r="1889" spans="5:8" x14ac:dyDescent="0.3">
      <c r="E1889" s="34">
        <v>1887</v>
      </c>
      <c r="F1889" s="42">
        <f t="shared" si="89"/>
        <v>3.0192000000000001</v>
      </c>
      <c r="G1889" s="42">
        <f t="shared" si="87"/>
        <v>2.4908399999999999</v>
      </c>
      <c r="H1889" s="42">
        <f t="shared" si="88"/>
        <v>8.2500000002490843</v>
      </c>
    </row>
    <row r="1890" spans="5:8" x14ac:dyDescent="0.3">
      <c r="E1890" s="34">
        <v>1888</v>
      </c>
      <c r="F1890" s="42">
        <f t="shared" si="89"/>
        <v>3.0207999999999999</v>
      </c>
      <c r="G1890" s="42">
        <f t="shared" si="87"/>
        <v>2.4921599999999997</v>
      </c>
      <c r="H1890" s="42">
        <f t="shared" si="88"/>
        <v>8.2500000002492158</v>
      </c>
    </row>
    <row r="1891" spans="5:8" x14ac:dyDescent="0.3">
      <c r="E1891" s="34">
        <v>1889</v>
      </c>
      <c r="F1891" s="42">
        <f t="shared" si="89"/>
        <v>3.0224000000000002</v>
      </c>
      <c r="G1891" s="42">
        <f t="shared" si="87"/>
        <v>2.4934800000000004</v>
      </c>
      <c r="H1891" s="42">
        <f t="shared" si="88"/>
        <v>8.2500000002493472</v>
      </c>
    </row>
    <row r="1892" spans="5:8" x14ac:dyDescent="0.3">
      <c r="E1892" s="34">
        <v>1890</v>
      </c>
      <c r="F1892" s="42">
        <f t="shared" si="89"/>
        <v>3.024</v>
      </c>
      <c r="G1892" s="42">
        <f t="shared" si="87"/>
        <v>2.4948000000000001</v>
      </c>
      <c r="H1892" s="42">
        <f t="shared" si="88"/>
        <v>8.2500000002494804</v>
      </c>
    </row>
    <row r="1893" spans="5:8" x14ac:dyDescent="0.3">
      <c r="E1893" s="34">
        <v>1891</v>
      </c>
      <c r="F1893" s="42">
        <f t="shared" si="89"/>
        <v>3.0256000000000003</v>
      </c>
      <c r="G1893" s="42">
        <f t="shared" si="87"/>
        <v>2.4961200000000003</v>
      </c>
      <c r="H1893" s="42">
        <f t="shared" si="88"/>
        <v>8.2500000002496119</v>
      </c>
    </row>
    <row r="1894" spans="5:8" x14ac:dyDescent="0.3">
      <c r="E1894" s="34">
        <v>1892</v>
      </c>
      <c r="F1894" s="42">
        <f t="shared" si="89"/>
        <v>3.0272000000000001</v>
      </c>
      <c r="G1894" s="42">
        <f t="shared" si="87"/>
        <v>2.4974400000000001</v>
      </c>
      <c r="H1894" s="42">
        <f t="shared" si="88"/>
        <v>8.2500000002497433</v>
      </c>
    </row>
    <row r="1895" spans="5:8" x14ac:dyDescent="0.3">
      <c r="E1895" s="34">
        <v>1893</v>
      </c>
      <c r="F1895" s="42">
        <f t="shared" si="89"/>
        <v>3.0287999999999999</v>
      </c>
      <c r="G1895" s="42">
        <f t="shared" si="87"/>
        <v>2.4987600000000003</v>
      </c>
      <c r="H1895" s="42">
        <f t="shared" si="88"/>
        <v>8.2500000002498766</v>
      </c>
    </row>
    <row r="1896" spans="5:8" x14ac:dyDescent="0.3">
      <c r="E1896" s="34">
        <v>1894</v>
      </c>
      <c r="F1896" s="42">
        <f t="shared" si="89"/>
        <v>3.0304000000000002</v>
      </c>
      <c r="G1896" s="42">
        <f t="shared" si="87"/>
        <v>2.5000800000000005</v>
      </c>
      <c r="H1896" s="42">
        <f t="shared" si="88"/>
        <v>8.250000000250008</v>
      </c>
    </row>
    <row r="1897" spans="5:8" x14ac:dyDescent="0.3">
      <c r="E1897" s="34">
        <v>1895</v>
      </c>
      <c r="F1897" s="42">
        <f t="shared" si="89"/>
        <v>3.032</v>
      </c>
      <c r="G1897" s="42">
        <f t="shared" si="87"/>
        <v>2.5014000000000003</v>
      </c>
      <c r="H1897" s="42">
        <f t="shared" si="88"/>
        <v>8.2500000002501395</v>
      </c>
    </row>
    <row r="1898" spans="5:8" x14ac:dyDescent="0.3">
      <c r="E1898" s="34">
        <v>1896</v>
      </c>
      <c r="F1898" s="42">
        <f t="shared" si="89"/>
        <v>3.0336000000000003</v>
      </c>
      <c r="G1898" s="42">
        <f t="shared" si="87"/>
        <v>2.5027200000000001</v>
      </c>
      <c r="H1898" s="42">
        <f t="shared" si="88"/>
        <v>8.2500000002502727</v>
      </c>
    </row>
    <row r="1899" spans="5:8" x14ac:dyDescent="0.3">
      <c r="E1899" s="34">
        <v>1897</v>
      </c>
      <c r="F1899" s="42">
        <f t="shared" si="89"/>
        <v>3.0352000000000001</v>
      </c>
      <c r="G1899" s="42">
        <f t="shared" si="87"/>
        <v>2.5040399999999998</v>
      </c>
      <c r="H1899" s="42">
        <f t="shared" si="88"/>
        <v>8.2500000002504041</v>
      </c>
    </row>
    <row r="1900" spans="5:8" x14ac:dyDescent="0.3">
      <c r="E1900" s="34">
        <v>1898</v>
      </c>
      <c r="F1900" s="42">
        <f t="shared" si="89"/>
        <v>3.0367999999999999</v>
      </c>
      <c r="G1900" s="42">
        <f t="shared" si="87"/>
        <v>2.50536</v>
      </c>
      <c r="H1900" s="42">
        <f t="shared" si="88"/>
        <v>8.2500000002505356</v>
      </c>
    </row>
    <row r="1901" spans="5:8" x14ac:dyDescent="0.3">
      <c r="E1901" s="34">
        <v>1899</v>
      </c>
      <c r="F1901" s="42">
        <f t="shared" si="89"/>
        <v>3.0384000000000002</v>
      </c>
      <c r="G1901" s="42">
        <f t="shared" si="87"/>
        <v>2.5066799999999998</v>
      </c>
      <c r="H1901" s="42">
        <f t="shared" si="88"/>
        <v>8.2500000002506688</v>
      </c>
    </row>
    <row r="1902" spans="5:8" x14ac:dyDescent="0.3">
      <c r="E1902" s="34">
        <v>1900</v>
      </c>
      <c r="F1902" s="42">
        <f t="shared" si="89"/>
        <v>3.04</v>
      </c>
      <c r="G1902" s="42">
        <f t="shared" si="87"/>
        <v>2.508</v>
      </c>
      <c r="H1902" s="42">
        <f t="shared" si="88"/>
        <v>8.2500000002508003</v>
      </c>
    </row>
    <row r="1903" spans="5:8" x14ac:dyDescent="0.3">
      <c r="E1903" s="34">
        <v>1901</v>
      </c>
      <c r="F1903" s="42">
        <f t="shared" si="89"/>
        <v>3.0416000000000003</v>
      </c>
      <c r="G1903" s="42">
        <f t="shared" si="87"/>
        <v>2.5093200000000002</v>
      </c>
      <c r="H1903" s="42">
        <f t="shared" si="88"/>
        <v>8.2500000002509317</v>
      </c>
    </row>
    <row r="1904" spans="5:8" x14ac:dyDescent="0.3">
      <c r="E1904" s="34">
        <v>1902</v>
      </c>
      <c r="F1904" s="42">
        <f t="shared" si="89"/>
        <v>3.0432000000000001</v>
      </c>
      <c r="G1904" s="42">
        <f t="shared" si="87"/>
        <v>2.51064</v>
      </c>
      <c r="H1904" s="42">
        <f t="shared" si="88"/>
        <v>8.2500000002510632</v>
      </c>
    </row>
    <row r="1905" spans="5:8" x14ac:dyDescent="0.3">
      <c r="E1905" s="34">
        <v>1903</v>
      </c>
      <c r="F1905" s="42">
        <f t="shared" si="89"/>
        <v>3.0448</v>
      </c>
      <c r="G1905" s="42">
        <f t="shared" si="87"/>
        <v>2.5119599999999997</v>
      </c>
      <c r="H1905" s="42">
        <f t="shared" si="88"/>
        <v>8.2500000002511964</v>
      </c>
    </row>
    <row r="1906" spans="5:8" x14ac:dyDescent="0.3">
      <c r="E1906" s="34">
        <v>1904</v>
      </c>
      <c r="F1906" s="42">
        <f t="shared" si="89"/>
        <v>3.0464000000000002</v>
      </c>
      <c r="G1906" s="42">
        <f t="shared" si="87"/>
        <v>2.5132800000000004</v>
      </c>
      <c r="H1906" s="42">
        <f t="shared" si="88"/>
        <v>8.2500000002513278</v>
      </c>
    </row>
    <row r="1907" spans="5:8" x14ac:dyDescent="0.3">
      <c r="E1907" s="34">
        <v>1905</v>
      </c>
      <c r="F1907" s="42">
        <f t="shared" si="89"/>
        <v>3.048</v>
      </c>
      <c r="G1907" s="42">
        <f t="shared" si="87"/>
        <v>2.5146000000000002</v>
      </c>
      <c r="H1907" s="42">
        <f t="shared" si="88"/>
        <v>8.2500000002514593</v>
      </c>
    </row>
    <row r="1908" spans="5:8" x14ac:dyDescent="0.3">
      <c r="E1908" s="34">
        <v>1906</v>
      </c>
      <c r="F1908" s="42">
        <f t="shared" si="89"/>
        <v>3.0496000000000003</v>
      </c>
      <c r="G1908" s="42">
        <f t="shared" si="87"/>
        <v>2.5159200000000004</v>
      </c>
      <c r="H1908" s="42">
        <f t="shared" si="88"/>
        <v>8.2500000002515925</v>
      </c>
    </row>
    <row r="1909" spans="5:8" x14ac:dyDescent="0.3">
      <c r="E1909" s="34">
        <v>1907</v>
      </c>
      <c r="F1909" s="42">
        <f t="shared" si="89"/>
        <v>3.0512000000000001</v>
      </c>
      <c r="G1909" s="42">
        <f t="shared" si="87"/>
        <v>2.5172400000000001</v>
      </c>
      <c r="H1909" s="42">
        <f t="shared" si="88"/>
        <v>8.250000000251724</v>
      </c>
    </row>
    <row r="1910" spans="5:8" x14ac:dyDescent="0.3">
      <c r="E1910" s="34">
        <v>1908</v>
      </c>
      <c r="F1910" s="42">
        <f t="shared" si="89"/>
        <v>3.0528</v>
      </c>
      <c r="G1910" s="42">
        <f t="shared" si="87"/>
        <v>2.5185600000000004</v>
      </c>
      <c r="H1910" s="42">
        <f t="shared" si="88"/>
        <v>8.2500000002518554</v>
      </c>
    </row>
    <row r="1911" spans="5:8" x14ac:dyDescent="0.3">
      <c r="E1911" s="34">
        <v>1909</v>
      </c>
      <c r="F1911" s="42">
        <f t="shared" si="89"/>
        <v>3.0544000000000002</v>
      </c>
      <c r="G1911" s="42">
        <f t="shared" si="87"/>
        <v>2.5198800000000001</v>
      </c>
      <c r="H1911" s="42">
        <f t="shared" si="88"/>
        <v>8.2500000002519887</v>
      </c>
    </row>
    <row r="1912" spans="5:8" x14ac:dyDescent="0.3">
      <c r="E1912" s="34">
        <v>1910</v>
      </c>
      <c r="F1912" s="42">
        <f t="shared" si="89"/>
        <v>3.056</v>
      </c>
      <c r="G1912" s="42">
        <f t="shared" si="87"/>
        <v>2.5212000000000003</v>
      </c>
      <c r="H1912" s="42">
        <f t="shared" si="88"/>
        <v>8.2500000002521201</v>
      </c>
    </row>
    <row r="1913" spans="5:8" x14ac:dyDescent="0.3">
      <c r="E1913" s="34">
        <v>1911</v>
      </c>
      <c r="F1913" s="42">
        <f t="shared" si="89"/>
        <v>3.0576000000000003</v>
      </c>
      <c r="G1913" s="42">
        <f t="shared" si="87"/>
        <v>2.5225200000000001</v>
      </c>
      <c r="H1913" s="42">
        <f t="shared" si="88"/>
        <v>8.2500000002522516</v>
      </c>
    </row>
    <row r="1914" spans="5:8" x14ac:dyDescent="0.3">
      <c r="E1914" s="34">
        <v>1912</v>
      </c>
      <c r="F1914" s="42">
        <f t="shared" si="89"/>
        <v>3.0592000000000001</v>
      </c>
      <c r="G1914" s="42">
        <f t="shared" si="87"/>
        <v>2.5238399999999999</v>
      </c>
      <c r="H1914" s="42">
        <f t="shared" si="88"/>
        <v>8.2500000002523848</v>
      </c>
    </row>
    <row r="1915" spans="5:8" x14ac:dyDescent="0.3">
      <c r="E1915" s="34">
        <v>1913</v>
      </c>
      <c r="F1915" s="42">
        <f t="shared" si="89"/>
        <v>3.0608</v>
      </c>
      <c r="G1915" s="42">
        <f t="shared" si="87"/>
        <v>2.5251600000000001</v>
      </c>
      <c r="H1915" s="42">
        <f t="shared" si="88"/>
        <v>8.2500000002525162</v>
      </c>
    </row>
    <row r="1916" spans="5:8" x14ac:dyDescent="0.3">
      <c r="E1916" s="34">
        <v>1914</v>
      </c>
      <c r="F1916" s="42">
        <f t="shared" si="89"/>
        <v>3.0624000000000002</v>
      </c>
      <c r="G1916" s="42">
        <f t="shared" si="87"/>
        <v>2.5264799999999998</v>
      </c>
      <c r="H1916" s="42">
        <f t="shared" si="88"/>
        <v>8.2500000002526477</v>
      </c>
    </row>
    <row r="1917" spans="5:8" x14ac:dyDescent="0.3">
      <c r="E1917" s="34">
        <v>1915</v>
      </c>
      <c r="F1917" s="42">
        <f t="shared" si="89"/>
        <v>3.0640000000000001</v>
      </c>
      <c r="G1917" s="42">
        <f t="shared" si="87"/>
        <v>2.5277999999999996</v>
      </c>
      <c r="H1917" s="42">
        <f t="shared" si="88"/>
        <v>8.2500000002527791</v>
      </c>
    </row>
    <row r="1918" spans="5:8" x14ac:dyDescent="0.3">
      <c r="E1918" s="34">
        <v>1916</v>
      </c>
      <c r="F1918" s="42">
        <f t="shared" si="89"/>
        <v>3.0656000000000003</v>
      </c>
      <c r="G1918" s="42">
        <f t="shared" si="87"/>
        <v>2.5291200000000003</v>
      </c>
      <c r="H1918" s="42">
        <f t="shared" si="88"/>
        <v>8.2500000002529124</v>
      </c>
    </row>
    <row r="1919" spans="5:8" x14ac:dyDescent="0.3">
      <c r="E1919" s="34">
        <v>1917</v>
      </c>
      <c r="F1919" s="42">
        <f t="shared" si="89"/>
        <v>3.0672000000000001</v>
      </c>
      <c r="G1919" s="42">
        <f t="shared" si="87"/>
        <v>2.53044</v>
      </c>
      <c r="H1919" s="42">
        <f t="shared" si="88"/>
        <v>8.2500000002530438</v>
      </c>
    </row>
    <row r="1920" spans="5:8" x14ac:dyDescent="0.3">
      <c r="E1920" s="34">
        <v>1918</v>
      </c>
      <c r="F1920" s="42">
        <f t="shared" si="89"/>
        <v>3.0688</v>
      </c>
      <c r="G1920" s="42">
        <f t="shared" si="87"/>
        <v>2.5317599999999998</v>
      </c>
      <c r="H1920" s="42">
        <f t="shared" si="88"/>
        <v>8.2500000002531753</v>
      </c>
    </row>
    <row r="1921" spans="5:8" x14ac:dyDescent="0.3">
      <c r="E1921" s="34">
        <v>1919</v>
      </c>
      <c r="F1921" s="42">
        <f t="shared" si="89"/>
        <v>3.0704000000000002</v>
      </c>
      <c r="G1921" s="42">
        <f t="shared" si="87"/>
        <v>2.5330800000000004</v>
      </c>
      <c r="H1921" s="42">
        <f t="shared" si="88"/>
        <v>8.2500000002533085</v>
      </c>
    </row>
    <row r="1922" spans="5:8" x14ac:dyDescent="0.3">
      <c r="E1922" s="34">
        <v>1920</v>
      </c>
      <c r="F1922" s="42">
        <f t="shared" si="89"/>
        <v>3.0720000000000001</v>
      </c>
      <c r="G1922" s="42">
        <f t="shared" ref="G1922:G1985" si="90">$C$12*F1922*10^-3/($C$3*10^-6)</f>
        <v>2.5344000000000002</v>
      </c>
      <c r="H1922" s="42">
        <f t="shared" si="88"/>
        <v>8.2500000002534399</v>
      </c>
    </row>
    <row r="1923" spans="5:8" x14ac:dyDescent="0.3">
      <c r="E1923" s="34">
        <v>1921</v>
      </c>
      <c r="F1923" s="42">
        <f t="shared" si="89"/>
        <v>3.0736000000000003</v>
      </c>
      <c r="G1923" s="42">
        <f t="shared" si="90"/>
        <v>2.5357200000000004</v>
      </c>
      <c r="H1923" s="42">
        <f t="shared" ref="H1923:H1986" si="91">($C$12+IF(G1923&gt;=$C$7,$C$6,0)+(IF(G1923&gt;=$C$5,G1923,0)/$C$4)+IF(G1923&gt;$C$9,($C$8/G1923),0))</f>
        <v>8.2500000002535714</v>
      </c>
    </row>
    <row r="1924" spans="5:8" x14ac:dyDescent="0.3">
      <c r="E1924" s="34">
        <v>1922</v>
      </c>
      <c r="F1924" s="42">
        <f t="shared" ref="F1924:F1987" si="92">($C$10/10000)*(E1924)</f>
        <v>3.0752000000000002</v>
      </c>
      <c r="G1924" s="42">
        <f t="shared" si="90"/>
        <v>2.5370400000000002</v>
      </c>
      <c r="H1924" s="42">
        <f t="shared" si="91"/>
        <v>8.2500000002537046</v>
      </c>
    </row>
    <row r="1925" spans="5:8" x14ac:dyDescent="0.3">
      <c r="E1925" s="34">
        <v>1923</v>
      </c>
      <c r="F1925" s="42">
        <f t="shared" si="92"/>
        <v>3.0768</v>
      </c>
      <c r="G1925" s="42">
        <f t="shared" si="90"/>
        <v>2.5383600000000004</v>
      </c>
      <c r="H1925" s="42">
        <f t="shared" si="91"/>
        <v>8.2500000002538361</v>
      </c>
    </row>
    <row r="1926" spans="5:8" x14ac:dyDescent="0.3">
      <c r="E1926" s="34">
        <v>1924</v>
      </c>
      <c r="F1926" s="42">
        <f t="shared" si="92"/>
        <v>3.0784000000000002</v>
      </c>
      <c r="G1926" s="42">
        <f t="shared" si="90"/>
        <v>2.5396800000000002</v>
      </c>
      <c r="H1926" s="42">
        <f t="shared" si="91"/>
        <v>8.2500000002539675</v>
      </c>
    </row>
    <row r="1927" spans="5:8" x14ac:dyDescent="0.3">
      <c r="E1927" s="34">
        <v>1925</v>
      </c>
      <c r="F1927" s="42">
        <f t="shared" si="92"/>
        <v>3.08</v>
      </c>
      <c r="G1927" s="42">
        <f t="shared" si="90"/>
        <v>2.5410000000000004</v>
      </c>
      <c r="H1927" s="42">
        <f t="shared" si="91"/>
        <v>8.2500000002541007</v>
      </c>
    </row>
    <row r="1928" spans="5:8" x14ac:dyDescent="0.3">
      <c r="E1928" s="34">
        <v>1926</v>
      </c>
      <c r="F1928" s="42">
        <f t="shared" si="92"/>
        <v>3.0816000000000003</v>
      </c>
      <c r="G1928" s="42">
        <f t="shared" si="90"/>
        <v>2.5423200000000001</v>
      </c>
      <c r="H1928" s="42">
        <f t="shared" si="91"/>
        <v>8.2500000002542322</v>
      </c>
    </row>
    <row r="1929" spans="5:8" x14ac:dyDescent="0.3">
      <c r="E1929" s="34">
        <v>1927</v>
      </c>
      <c r="F1929" s="42">
        <f t="shared" si="92"/>
        <v>3.0832000000000002</v>
      </c>
      <c r="G1929" s="42">
        <f t="shared" si="90"/>
        <v>2.5436399999999999</v>
      </c>
      <c r="H1929" s="42">
        <f t="shared" si="91"/>
        <v>8.2500000002543636</v>
      </c>
    </row>
    <row r="1930" spans="5:8" x14ac:dyDescent="0.3">
      <c r="E1930" s="34">
        <v>1928</v>
      </c>
      <c r="F1930" s="42">
        <f t="shared" si="92"/>
        <v>3.0848</v>
      </c>
      <c r="G1930" s="42">
        <f t="shared" si="90"/>
        <v>2.5449599999999997</v>
      </c>
      <c r="H1930" s="42">
        <f t="shared" si="91"/>
        <v>8.2500000002544969</v>
      </c>
    </row>
    <row r="1931" spans="5:8" x14ac:dyDescent="0.3">
      <c r="E1931" s="34">
        <v>1929</v>
      </c>
      <c r="F1931" s="42">
        <f t="shared" si="92"/>
        <v>3.0864000000000003</v>
      </c>
      <c r="G1931" s="42">
        <f t="shared" si="90"/>
        <v>2.5462799999999999</v>
      </c>
      <c r="H1931" s="42">
        <f t="shared" si="91"/>
        <v>8.2500000002546283</v>
      </c>
    </row>
    <row r="1932" spans="5:8" x14ac:dyDescent="0.3">
      <c r="E1932" s="34">
        <v>1930</v>
      </c>
      <c r="F1932" s="42">
        <f t="shared" si="92"/>
        <v>3.0880000000000001</v>
      </c>
      <c r="G1932" s="42">
        <f t="shared" si="90"/>
        <v>2.5475999999999996</v>
      </c>
      <c r="H1932" s="42">
        <f t="shared" si="91"/>
        <v>8.2500000002547598</v>
      </c>
    </row>
    <row r="1933" spans="5:8" x14ac:dyDescent="0.3">
      <c r="E1933" s="34">
        <v>1931</v>
      </c>
      <c r="F1933" s="42">
        <f t="shared" si="92"/>
        <v>3.0896000000000003</v>
      </c>
      <c r="G1933" s="42">
        <f t="shared" si="90"/>
        <v>2.5489200000000003</v>
      </c>
      <c r="H1933" s="42">
        <f t="shared" si="91"/>
        <v>8.2500000002548912</v>
      </c>
    </row>
    <row r="1934" spans="5:8" x14ac:dyDescent="0.3">
      <c r="E1934" s="34">
        <v>1932</v>
      </c>
      <c r="F1934" s="42">
        <f t="shared" si="92"/>
        <v>3.0912000000000002</v>
      </c>
      <c r="G1934" s="42">
        <f t="shared" si="90"/>
        <v>2.5502400000000001</v>
      </c>
      <c r="H1934" s="42">
        <f t="shared" si="91"/>
        <v>8.2500000002550244</v>
      </c>
    </row>
    <row r="1935" spans="5:8" x14ac:dyDescent="0.3">
      <c r="E1935" s="34">
        <v>1933</v>
      </c>
      <c r="F1935" s="42">
        <f t="shared" si="92"/>
        <v>3.0928</v>
      </c>
      <c r="G1935" s="42">
        <f t="shared" si="90"/>
        <v>2.5515599999999998</v>
      </c>
      <c r="H1935" s="42">
        <f t="shared" si="91"/>
        <v>8.2500000002551559</v>
      </c>
    </row>
    <row r="1936" spans="5:8" x14ac:dyDescent="0.3">
      <c r="E1936" s="34">
        <v>1934</v>
      </c>
      <c r="F1936" s="42">
        <f t="shared" si="92"/>
        <v>3.0944000000000003</v>
      </c>
      <c r="G1936" s="42">
        <f t="shared" si="90"/>
        <v>2.5528800000000005</v>
      </c>
      <c r="H1936" s="42">
        <f t="shared" si="91"/>
        <v>8.2500000002552873</v>
      </c>
    </row>
    <row r="1937" spans="5:8" x14ac:dyDescent="0.3">
      <c r="E1937" s="34">
        <v>1935</v>
      </c>
      <c r="F1937" s="42">
        <f t="shared" si="92"/>
        <v>3.0960000000000001</v>
      </c>
      <c r="G1937" s="42">
        <f t="shared" si="90"/>
        <v>2.5542000000000002</v>
      </c>
      <c r="H1937" s="42">
        <f t="shared" si="91"/>
        <v>8.2500000002554206</v>
      </c>
    </row>
    <row r="1938" spans="5:8" x14ac:dyDescent="0.3">
      <c r="E1938" s="34">
        <v>1936</v>
      </c>
      <c r="F1938" s="42">
        <f t="shared" si="92"/>
        <v>3.0976000000000004</v>
      </c>
      <c r="G1938" s="42">
        <f t="shared" si="90"/>
        <v>2.5555200000000005</v>
      </c>
      <c r="H1938" s="42">
        <f t="shared" si="91"/>
        <v>8.250000000255552</v>
      </c>
    </row>
    <row r="1939" spans="5:8" x14ac:dyDescent="0.3">
      <c r="E1939" s="34">
        <v>1937</v>
      </c>
      <c r="F1939" s="42">
        <f t="shared" si="92"/>
        <v>3.0992000000000002</v>
      </c>
      <c r="G1939" s="42">
        <f t="shared" si="90"/>
        <v>2.5568400000000002</v>
      </c>
      <c r="H1939" s="42">
        <f t="shared" si="91"/>
        <v>8.2500000002556835</v>
      </c>
    </row>
    <row r="1940" spans="5:8" x14ac:dyDescent="0.3">
      <c r="E1940" s="34">
        <v>1938</v>
      </c>
      <c r="F1940" s="42">
        <f t="shared" si="92"/>
        <v>3.1008</v>
      </c>
      <c r="G1940" s="42">
        <f t="shared" si="90"/>
        <v>2.5581600000000004</v>
      </c>
      <c r="H1940" s="42">
        <f t="shared" si="91"/>
        <v>8.2500000002558167</v>
      </c>
    </row>
    <row r="1941" spans="5:8" x14ac:dyDescent="0.3">
      <c r="E1941" s="34">
        <v>1939</v>
      </c>
      <c r="F1941" s="42">
        <f t="shared" si="92"/>
        <v>3.1024000000000003</v>
      </c>
      <c r="G1941" s="42">
        <f t="shared" si="90"/>
        <v>2.5594800000000002</v>
      </c>
      <c r="H1941" s="42">
        <f t="shared" si="91"/>
        <v>8.2500000002559482</v>
      </c>
    </row>
    <row r="1942" spans="5:8" x14ac:dyDescent="0.3">
      <c r="E1942" s="34">
        <v>1940</v>
      </c>
      <c r="F1942" s="42">
        <f t="shared" si="92"/>
        <v>3.1040000000000001</v>
      </c>
      <c r="G1942" s="42">
        <f t="shared" si="90"/>
        <v>2.5608</v>
      </c>
      <c r="H1942" s="42">
        <f t="shared" si="91"/>
        <v>8.2500000002560796</v>
      </c>
    </row>
    <row r="1943" spans="5:8" x14ac:dyDescent="0.3">
      <c r="E1943" s="34">
        <v>1941</v>
      </c>
      <c r="F1943" s="42">
        <f t="shared" si="92"/>
        <v>3.1056000000000004</v>
      </c>
      <c r="G1943" s="42">
        <f t="shared" si="90"/>
        <v>2.5621200000000002</v>
      </c>
      <c r="H1943" s="42">
        <f t="shared" si="91"/>
        <v>8.2500000002562128</v>
      </c>
    </row>
    <row r="1944" spans="5:8" x14ac:dyDescent="0.3">
      <c r="E1944" s="34">
        <v>1942</v>
      </c>
      <c r="F1944" s="42">
        <f t="shared" si="92"/>
        <v>3.1072000000000002</v>
      </c>
      <c r="G1944" s="42">
        <f t="shared" si="90"/>
        <v>2.5634400000000004</v>
      </c>
      <c r="H1944" s="42">
        <f t="shared" si="91"/>
        <v>8.2500000002563443</v>
      </c>
    </row>
    <row r="1945" spans="5:8" x14ac:dyDescent="0.3">
      <c r="E1945" s="34">
        <v>1943</v>
      </c>
      <c r="F1945" s="42">
        <f t="shared" si="92"/>
        <v>3.1088</v>
      </c>
      <c r="G1945" s="42">
        <f t="shared" si="90"/>
        <v>2.5647599999999997</v>
      </c>
      <c r="H1945" s="42">
        <f t="shared" si="91"/>
        <v>8.2500000002564757</v>
      </c>
    </row>
    <row r="1946" spans="5:8" x14ac:dyDescent="0.3">
      <c r="E1946" s="34">
        <v>1944</v>
      </c>
      <c r="F1946" s="42">
        <f t="shared" si="92"/>
        <v>3.1104000000000003</v>
      </c>
      <c r="G1946" s="42">
        <f t="shared" si="90"/>
        <v>2.5660799999999999</v>
      </c>
      <c r="H1946" s="42">
        <f t="shared" si="91"/>
        <v>8.2500000002566072</v>
      </c>
    </row>
    <row r="1947" spans="5:8" x14ac:dyDescent="0.3">
      <c r="E1947" s="34">
        <v>1945</v>
      </c>
      <c r="F1947" s="42">
        <f t="shared" si="92"/>
        <v>3.1120000000000001</v>
      </c>
      <c r="G1947" s="42">
        <f t="shared" si="90"/>
        <v>2.5673999999999997</v>
      </c>
      <c r="H1947" s="42">
        <f t="shared" si="91"/>
        <v>8.2500000002567404</v>
      </c>
    </row>
    <row r="1948" spans="5:8" x14ac:dyDescent="0.3">
      <c r="E1948" s="34">
        <v>1946</v>
      </c>
      <c r="F1948" s="42">
        <f t="shared" si="92"/>
        <v>3.1136000000000004</v>
      </c>
      <c r="G1948" s="42">
        <f t="shared" si="90"/>
        <v>2.5687200000000003</v>
      </c>
      <c r="H1948" s="42">
        <f t="shared" si="91"/>
        <v>8.2500000002568719</v>
      </c>
    </row>
    <row r="1949" spans="5:8" x14ac:dyDescent="0.3">
      <c r="E1949" s="34">
        <v>1947</v>
      </c>
      <c r="F1949" s="42">
        <f t="shared" si="92"/>
        <v>3.1152000000000002</v>
      </c>
      <c r="G1949" s="42">
        <f t="shared" si="90"/>
        <v>2.5700400000000001</v>
      </c>
      <c r="H1949" s="42">
        <f t="shared" si="91"/>
        <v>8.2500000002570033</v>
      </c>
    </row>
    <row r="1950" spans="5:8" x14ac:dyDescent="0.3">
      <c r="E1950" s="34">
        <v>1948</v>
      </c>
      <c r="F1950" s="42">
        <f t="shared" si="92"/>
        <v>3.1168</v>
      </c>
      <c r="G1950" s="42">
        <f t="shared" si="90"/>
        <v>2.5713599999999999</v>
      </c>
      <c r="H1950" s="42">
        <f t="shared" si="91"/>
        <v>8.2500000002571365</v>
      </c>
    </row>
    <row r="1951" spans="5:8" x14ac:dyDescent="0.3">
      <c r="E1951" s="34">
        <v>1949</v>
      </c>
      <c r="F1951" s="42">
        <f t="shared" si="92"/>
        <v>3.1184000000000003</v>
      </c>
      <c r="G1951" s="42">
        <f t="shared" si="90"/>
        <v>2.5726800000000001</v>
      </c>
      <c r="H1951" s="42">
        <f t="shared" si="91"/>
        <v>8.250000000257268</v>
      </c>
    </row>
    <row r="1952" spans="5:8" x14ac:dyDescent="0.3">
      <c r="E1952" s="34">
        <v>1950</v>
      </c>
      <c r="F1952" s="42">
        <f t="shared" si="92"/>
        <v>3.12</v>
      </c>
      <c r="G1952" s="42">
        <f t="shared" si="90"/>
        <v>2.5740000000000003</v>
      </c>
      <c r="H1952" s="42">
        <f t="shared" si="91"/>
        <v>8.2500000002573994</v>
      </c>
    </row>
    <row r="1953" spans="5:8" x14ac:dyDescent="0.3">
      <c r="E1953" s="34">
        <v>1951</v>
      </c>
      <c r="F1953" s="42">
        <f t="shared" si="92"/>
        <v>3.1215999999999999</v>
      </c>
      <c r="G1953" s="42">
        <f t="shared" si="90"/>
        <v>2.5753200000000001</v>
      </c>
      <c r="H1953" s="42">
        <f t="shared" si="91"/>
        <v>8.2500000002575327</v>
      </c>
    </row>
    <row r="1954" spans="5:8" x14ac:dyDescent="0.3">
      <c r="E1954" s="34">
        <v>1952</v>
      </c>
      <c r="F1954" s="42">
        <f t="shared" si="92"/>
        <v>3.1232000000000002</v>
      </c>
      <c r="G1954" s="42">
        <f t="shared" si="90"/>
        <v>2.5766400000000003</v>
      </c>
      <c r="H1954" s="42">
        <f t="shared" si="91"/>
        <v>8.2500000002576641</v>
      </c>
    </row>
    <row r="1955" spans="5:8" x14ac:dyDescent="0.3">
      <c r="E1955" s="34">
        <v>1953</v>
      </c>
      <c r="F1955" s="42">
        <f t="shared" si="92"/>
        <v>3.1248</v>
      </c>
      <c r="G1955" s="42">
        <f t="shared" si="90"/>
        <v>2.57796</v>
      </c>
      <c r="H1955" s="42">
        <f t="shared" si="91"/>
        <v>8.2500000002577956</v>
      </c>
    </row>
    <row r="1956" spans="5:8" x14ac:dyDescent="0.3">
      <c r="E1956" s="34">
        <v>1954</v>
      </c>
      <c r="F1956" s="42">
        <f t="shared" si="92"/>
        <v>3.1264000000000003</v>
      </c>
      <c r="G1956" s="42">
        <f t="shared" si="90"/>
        <v>2.5792800000000002</v>
      </c>
      <c r="H1956" s="42">
        <f t="shared" si="91"/>
        <v>8.2500000002579288</v>
      </c>
    </row>
    <row r="1957" spans="5:8" x14ac:dyDescent="0.3">
      <c r="E1957" s="34">
        <v>1955</v>
      </c>
      <c r="F1957" s="42">
        <f t="shared" si="92"/>
        <v>3.1280000000000001</v>
      </c>
      <c r="G1957" s="42">
        <f t="shared" si="90"/>
        <v>2.5806</v>
      </c>
      <c r="H1957" s="42">
        <f t="shared" si="91"/>
        <v>8.2500000002580602</v>
      </c>
    </row>
    <row r="1958" spans="5:8" x14ac:dyDescent="0.3">
      <c r="E1958" s="34">
        <v>1956</v>
      </c>
      <c r="F1958" s="42">
        <f t="shared" si="92"/>
        <v>3.1295999999999999</v>
      </c>
      <c r="G1958" s="42">
        <f t="shared" si="90"/>
        <v>2.5819200000000002</v>
      </c>
      <c r="H1958" s="42">
        <f t="shared" si="91"/>
        <v>8.2500000002581917</v>
      </c>
    </row>
    <row r="1959" spans="5:8" x14ac:dyDescent="0.3">
      <c r="E1959" s="34">
        <v>1957</v>
      </c>
      <c r="F1959" s="42">
        <f t="shared" si="92"/>
        <v>3.1312000000000002</v>
      </c>
      <c r="G1959" s="42">
        <f t="shared" si="90"/>
        <v>2.5832400000000004</v>
      </c>
      <c r="H1959" s="42">
        <f t="shared" si="91"/>
        <v>8.2500000002583231</v>
      </c>
    </row>
    <row r="1960" spans="5:8" x14ac:dyDescent="0.3">
      <c r="E1960" s="34">
        <v>1958</v>
      </c>
      <c r="F1960" s="42">
        <f t="shared" si="92"/>
        <v>3.1328</v>
      </c>
      <c r="G1960" s="42">
        <f t="shared" si="90"/>
        <v>2.5845599999999997</v>
      </c>
      <c r="H1960" s="42">
        <f t="shared" si="91"/>
        <v>8.2500000002584564</v>
      </c>
    </row>
    <row r="1961" spans="5:8" x14ac:dyDescent="0.3">
      <c r="E1961" s="34">
        <v>1959</v>
      </c>
      <c r="F1961" s="42">
        <f t="shared" si="92"/>
        <v>3.1344000000000003</v>
      </c>
      <c r="G1961" s="42">
        <f t="shared" si="90"/>
        <v>2.58588</v>
      </c>
      <c r="H1961" s="42">
        <f t="shared" si="91"/>
        <v>8.2500000002585878</v>
      </c>
    </row>
    <row r="1962" spans="5:8" x14ac:dyDescent="0.3">
      <c r="E1962" s="34">
        <v>1960</v>
      </c>
      <c r="F1962" s="42">
        <f t="shared" si="92"/>
        <v>3.1360000000000001</v>
      </c>
      <c r="G1962" s="42">
        <f t="shared" si="90"/>
        <v>2.5871999999999997</v>
      </c>
      <c r="H1962" s="42">
        <f t="shared" si="91"/>
        <v>8.2500000002587193</v>
      </c>
    </row>
    <row r="1963" spans="5:8" x14ac:dyDescent="0.3">
      <c r="E1963" s="34">
        <v>1961</v>
      </c>
      <c r="F1963" s="42">
        <f t="shared" si="92"/>
        <v>3.1375999999999999</v>
      </c>
      <c r="G1963" s="42">
        <f t="shared" si="90"/>
        <v>2.5885199999999999</v>
      </c>
      <c r="H1963" s="42">
        <f t="shared" si="91"/>
        <v>8.2500000002588525</v>
      </c>
    </row>
    <row r="1964" spans="5:8" x14ac:dyDescent="0.3">
      <c r="E1964" s="34">
        <v>1962</v>
      </c>
      <c r="F1964" s="42">
        <f t="shared" si="92"/>
        <v>3.1392000000000002</v>
      </c>
      <c r="G1964" s="42">
        <f t="shared" si="90"/>
        <v>2.5898400000000001</v>
      </c>
      <c r="H1964" s="42">
        <f t="shared" si="91"/>
        <v>8.2500000002589839</v>
      </c>
    </row>
    <row r="1965" spans="5:8" x14ac:dyDescent="0.3">
      <c r="E1965" s="34">
        <v>1963</v>
      </c>
      <c r="F1965" s="42">
        <f t="shared" si="92"/>
        <v>3.1408</v>
      </c>
      <c r="G1965" s="42">
        <f t="shared" si="90"/>
        <v>2.5911599999999999</v>
      </c>
      <c r="H1965" s="42">
        <f t="shared" si="91"/>
        <v>8.2500000002591154</v>
      </c>
    </row>
    <row r="1966" spans="5:8" x14ac:dyDescent="0.3">
      <c r="E1966" s="34">
        <v>1964</v>
      </c>
      <c r="F1966" s="42">
        <f t="shared" si="92"/>
        <v>3.1424000000000003</v>
      </c>
      <c r="G1966" s="42">
        <f t="shared" si="90"/>
        <v>2.5924800000000001</v>
      </c>
      <c r="H1966" s="42">
        <f t="shared" si="91"/>
        <v>8.2500000002592486</v>
      </c>
    </row>
    <row r="1967" spans="5:8" x14ac:dyDescent="0.3">
      <c r="E1967" s="34">
        <v>1965</v>
      </c>
      <c r="F1967" s="42">
        <f t="shared" si="92"/>
        <v>3.1440000000000001</v>
      </c>
      <c r="G1967" s="42">
        <f t="shared" si="90"/>
        <v>2.5938000000000003</v>
      </c>
      <c r="H1967" s="42">
        <f t="shared" si="91"/>
        <v>8.2500000002593801</v>
      </c>
    </row>
    <row r="1968" spans="5:8" x14ac:dyDescent="0.3">
      <c r="E1968" s="34">
        <v>1966</v>
      </c>
      <c r="F1968" s="42">
        <f t="shared" si="92"/>
        <v>3.1456</v>
      </c>
      <c r="G1968" s="42">
        <f t="shared" si="90"/>
        <v>2.5951200000000001</v>
      </c>
      <c r="H1968" s="42">
        <f t="shared" si="91"/>
        <v>8.2500000002595115</v>
      </c>
    </row>
    <row r="1969" spans="5:8" x14ac:dyDescent="0.3">
      <c r="E1969" s="34">
        <v>1967</v>
      </c>
      <c r="F1969" s="42">
        <f t="shared" si="92"/>
        <v>3.1472000000000002</v>
      </c>
      <c r="G1969" s="42">
        <f t="shared" si="90"/>
        <v>2.5964400000000003</v>
      </c>
      <c r="H1969" s="42">
        <f t="shared" si="91"/>
        <v>8.2500000002596448</v>
      </c>
    </row>
    <row r="1970" spans="5:8" x14ac:dyDescent="0.3">
      <c r="E1970" s="34">
        <v>1968</v>
      </c>
      <c r="F1970" s="42">
        <f t="shared" si="92"/>
        <v>3.1488</v>
      </c>
      <c r="G1970" s="42">
        <f t="shared" si="90"/>
        <v>2.5977600000000001</v>
      </c>
      <c r="H1970" s="42">
        <f t="shared" si="91"/>
        <v>8.2500000002597762</v>
      </c>
    </row>
    <row r="1971" spans="5:8" x14ac:dyDescent="0.3">
      <c r="E1971" s="34">
        <v>1969</v>
      </c>
      <c r="F1971" s="42">
        <f t="shared" si="92"/>
        <v>3.1504000000000003</v>
      </c>
      <c r="G1971" s="42">
        <f t="shared" si="90"/>
        <v>2.5990800000000003</v>
      </c>
      <c r="H1971" s="42">
        <f t="shared" si="91"/>
        <v>8.2500000002599077</v>
      </c>
    </row>
    <row r="1972" spans="5:8" x14ac:dyDescent="0.3">
      <c r="E1972" s="34">
        <v>1970</v>
      </c>
      <c r="F1972" s="42">
        <f t="shared" si="92"/>
        <v>3.1520000000000001</v>
      </c>
      <c r="G1972" s="42">
        <f t="shared" si="90"/>
        <v>2.6004</v>
      </c>
      <c r="H1972" s="42">
        <f t="shared" si="91"/>
        <v>8.2500000002600409</v>
      </c>
    </row>
    <row r="1973" spans="5:8" x14ac:dyDescent="0.3">
      <c r="E1973" s="34">
        <v>1971</v>
      </c>
      <c r="F1973" s="42">
        <f t="shared" si="92"/>
        <v>3.1536</v>
      </c>
      <c r="G1973" s="42">
        <f t="shared" si="90"/>
        <v>2.6017199999999998</v>
      </c>
      <c r="H1973" s="42">
        <f t="shared" si="91"/>
        <v>8.2500000002601723</v>
      </c>
    </row>
    <row r="1974" spans="5:8" x14ac:dyDescent="0.3">
      <c r="E1974" s="34">
        <v>1972</v>
      </c>
      <c r="F1974" s="42">
        <f t="shared" si="92"/>
        <v>3.1552000000000002</v>
      </c>
      <c r="G1974" s="42">
        <f t="shared" si="90"/>
        <v>2.60304</v>
      </c>
      <c r="H1974" s="42">
        <f t="shared" si="91"/>
        <v>8.2500000002603038</v>
      </c>
    </row>
    <row r="1975" spans="5:8" x14ac:dyDescent="0.3">
      <c r="E1975" s="34">
        <v>1973</v>
      </c>
      <c r="F1975" s="42">
        <f t="shared" si="92"/>
        <v>3.1568000000000001</v>
      </c>
      <c r="G1975" s="42">
        <f t="shared" si="90"/>
        <v>2.6043600000000002</v>
      </c>
      <c r="H1975" s="42">
        <f t="shared" si="91"/>
        <v>8.2500000002604352</v>
      </c>
    </row>
    <row r="1976" spans="5:8" x14ac:dyDescent="0.3">
      <c r="E1976" s="34">
        <v>1974</v>
      </c>
      <c r="F1976" s="42">
        <f t="shared" si="92"/>
        <v>3.1584000000000003</v>
      </c>
      <c r="G1976" s="42">
        <f t="shared" si="90"/>
        <v>2.60568</v>
      </c>
      <c r="H1976" s="42">
        <f t="shared" si="91"/>
        <v>8.2500000002605685</v>
      </c>
    </row>
    <row r="1977" spans="5:8" x14ac:dyDescent="0.3">
      <c r="E1977" s="34">
        <v>1975</v>
      </c>
      <c r="F1977" s="42">
        <f t="shared" si="92"/>
        <v>3.16</v>
      </c>
      <c r="G1977" s="42">
        <f t="shared" si="90"/>
        <v>2.6069999999999998</v>
      </c>
      <c r="H1977" s="42">
        <f t="shared" si="91"/>
        <v>8.2500000002606999</v>
      </c>
    </row>
    <row r="1978" spans="5:8" x14ac:dyDescent="0.3">
      <c r="E1978" s="34">
        <v>1976</v>
      </c>
      <c r="F1978" s="42">
        <f t="shared" si="92"/>
        <v>3.1616</v>
      </c>
      <c r="G1978" s="42">
        <f t="shared" si="90"/>
        <v>2.6083199999999995</v>
      </c>
      <c r="H1978" s="42">
        <f t="shared" si="91"/>
        <v>8.2500000002608314</v>
      </c>
    </row>
    <row r="1979" spans="5:8" x14ac:dyDescent="0.3">
      <c r="E1979" s="34">
        <v>1977</v>
      </c>
      <c r="F1979" s="42">
        <f t="shared" si="92"/>
        <v>3.1632000000000002</v>
      </c>
      <c r="G1979" s="42">
        <f t="shared" si="90"/>
        <v>2.6096400000000002</v>
      </c>
      <c r="H1979" s="42">
        <f t="shared" si="91"/>
        <v>8.2500000002609646</v>
      </c>
    </row>
    <row r="1980" spans="5:8" x14ac:dyDescent="0.3">
      <c r="E1980" s="34">
        <v>1978</v>
      </c>
      <c r="F1980" s="42">
        <f t="shared" si="92"/>
        <v>3.1648000000000001</v>
      </c>
      <c r="G1980" s="42">
        <f t="shared" si="90"/>
        <v>2.6109599999999999</v>
      </c>
      <c r="H1980" s="42">
        <f t="shared" si="91"/>
        <v>8.250000000261096</v>
      </c>
    </row>
    <row r="1981" spans="5:8" x14ac:dyDescent="0.3">
      <c r="E1981" s="34">
        <v>1979</v>
      </c>
      <c r="F1981" s="42">
        <f t="shared" si="92"/>
        <v>3.1664000000000003</v>
      </c>
      <c r="G1981" s="42">
        <f t="shared" si="90"/>
        <v>2.6122800000000002</v>
      </c>
      <c r="H1981" s="42">
        <f t="shared" si="91"/>
        <v>8.2500000002612275</v>
      </c>
    </row>
    <row r="1982" spans="5:8" x14ac:dyDescent="0.3">
      <c r="E1982" s="34">
        <v>1980</v>
      </c>
      <c r="F1982" s="42">
        <f t="shared" si="92"/>
        <v>3.1680000000000001</v>
      </c>
      <c r="G1982" s="42">
        <f t="shared" si="90"/>
        <v>2.6136000000000004</v>
      </c>
      <c r="H1982" s="42">
        <f t="shared" si="91"/>
        <v>8.2500000002613607</v>
      </c>
    </row>
    <row r="1983" spans="5:8" x14ac:dyDescent="0.3">
      <c r="E1983" s="34">
        <v>1981</v>
      </c>
      <c r="F1983" s="42">
        <f t="shared" si="92"/>
        <v>3.1696</v>
      </c>
      <c r="G1983" s="42">
        <f t="shared" si="90"/>
        <v>2.6149200000000001</v>
      </c>
      <c r="H1983" s="42">
        <f t="shared" si="91"/>
        <v>8.2500000002614922</v>
      </c>
    </row>
    <row r="1984" spans="5:8" x14ac:dyDescent="0.3">
      <c r="E1984" s="34">
        <v>1982</v>
      </c>
      <c r="F1984" s="42">
        <f t="shared" si="92"/>
        <v>3.1712000000000002</v>
      </c>
      <c r="G1984" s="42">
        <f t="shared" si="90"/>
        <v>2.6162400000000003</v>
      </c>
      <c r="H1984" s="42">
        <f t="shared" si="91"/>
        <v>8.2500000002616236</v>
      </c>
    </row>
    <row r="1985" spans="5:8" x14ac:dyDescent="0.3">
      <c r="E1985" s="34">
        <v>1983</v>
      </c>
      <c r="F1985" s="42">
        <f t="shared" si="92"/>
        <v>3.1728000000000001</v>
      </c>
      <c r="G1985" s="42">
        <f t="shared" si="90"/>
        <v>2.6175600000000001</v>
      </c>
      <c r="H1985" s="42">
        <f t="shared" si="91"/>
        <v>8.2500000002617568</v>
      </c>
    </row>
    <row r="1986" spans="5:8" x14ac:dyDescent="0.3">
      <c r="E1986" s="34">
        <v>1984</v>
      </c>
      <c r="F1986" s="42">
        <f t="shared" si="92"/>
        <v>3.1744000000000003</v>
      </c>
      <c r="G1986" s="42">
        <f t="shared" ref="G1986:G2049" si="93">$C$12*F1986*10^-3/($C$3*10^-6)</f>
        <v>2.6188800000000003</v>
      </c>
      <c r="H1986" s="42">
        <f t="shared" si="91"/>
        <v>8.2500000002618883</v>
      </c>
    </row>
    <row r="1987" spans="5:8" x14ac:dyDescent="0.3">
      <c r="E1987" s="34">
        <v>1985</v>
      </c>
      <c r="F1987" s="42">
        <f t="shared" si="92"/>
        <v>3.1760000000000002</v>
      </c>
      <c r="G1987" s="42">
        <f t="shared" si="93"/>
        <v>2.6202000000000001</v>
      </c>
      <c r="H1987" s="42">
        <f t="shared" ref="H1987:H2050" si="94">($C$12+IF(G1987&gt;=$C$7,$C$6,0)+(IF(G1987&gt;=$C$5,G1987,0)/$C$4)+IF(G1987&gt;$C$9,($C$8/G1987),0))</f>
        <v>8.2500000002620197</v>
      </c>
    </row>
    <row r="1988" spans="5:8" x14ac:dyDescent="0.3">
      <c r="E1988" s="34">
        <v>1986</v>
      </c>
      <c r="F1988" s="42">
        <f t="shared" ref="F1988:F2051" si="95">($C$10/10000)*(E1988)</f>
        <v>3.1776</v>
      </c>
      <c r="G1988" s="42">
        <f t="shared" si="93"/>
        <v>2.6215199999999999</v>
      </c>
      <c r="H1988" s="42">
        <f t="shared" si="94"/>
        <v>8.2500000002621512</v>
      </c>
    </row>
    <row r="1989" spans="5:8" x14ac:dyDescent="0.3">
      <c r="E1989" s="34">
        <v>1987</v>
      </c>
      <c r="F1989" s="42">
        <f t="shared" si="95"/>
        <v>3.1792000000000002</v>
      </c>
      <c r="G1989" s="42">
        <f t="shared" si="93"/>
        <v>2.6228400000000001</v>
      </c>
      <c r="H1989" s="42">
        <f t="shared" si="94"/>
        <v>8.2500000002622844</v>
      </c>
    </row>
    <row r="1990" spans="5:8" x14ac:dyDescent="0.3">
      <c r="E1990" s="34">
        <v>1988</v>
      </c>
      <c r="F1990" s="42">
        <f t="shared" si="95"/>
        <v>3.1808000000000001</v>
      </c>
      <c r="G1990" s="42">
        <f t="shared" si="93"/>
        <v>2.6241600000000003</v>
      </c>
      <c r="H1990" s="42">
        <f t="shared" si="94"/>
        <v>8.2500000002624159</v>
      </c>
    </row>
    <row r="1991" spans="5:8" x14ac:dyDescent="0.3">
      <c r="E1991" s="34">
        <v>1989</v>
      </c>
      <c r="F1991" s="42">
        <f t="shared" si="95"/>
        <v>3.1824000000000003</v>
      </c>
      <c r="G1991" s="42">
        <f t="shared" si="93"/>
        <v>2.6254800000000005</v>
      </c>
      <c r="H1991" s="42">
        <f t="shared" si="94"/>
        <v>8.2500000002625473</v>
      </c>
    </row>
    <row r="1992" spans="5:8" x14ac:dyDescent="0.3">
      <c r="E1992" s="34">
        <v>1990</v>
      </c>
      <c r="F1992" s="42">
        <f t="shared" si="95"/>
        <v>3.1840000000000002</v>
      </c>
      <c r="G1992" s="42">
        <f t="shared" si="93"/>
        <v>2.6267999999999998</v>
      </c>
      <c r="H1992" s="42">
        <f t="shared" si="94"/>
        <v>8.2500000002626805</v>
      </c>
    </row>
    <row r="1993" spans="5:8" x14ac:dyDescent="0.3">
      <c r="E1993" s="34">
        <v>1991</v>
      </c>
      <c r="F1993" s="42">
        <f t="shared" si="95"/>
        <v>3.1856</v>
      </c>
      <c r="G1993" s="42">
        <f t="shared" si="93"/>
        <v>2.6281199999999996</v>
      </c>
      <c r="H1993" s="42">
        <f t="shared" si="94"/>
        <v>8.250000000262812</v>
      </c>
    </row>
    <row r="1994" spans="5:8" x14ac:dyDescent="0.3">
      <c r="E1994" s="34">
        <v>1992</v>
      </c>
      <c r="F1994" s="42">
        <f t="shared" si="95"/>
        <v>3.1872000000000003</v>
      </c>
      <c r="G1994" s="42">
        <f t="shared" si="93"/>
        <v>2.6294400000000002</v>
      </c>
      <c r="H1994" s="42">
        <f t="shared" si="94"/>
        <v>8.2500000002629434</v>
      </c>
    </row>
    <row r="1995" spans="5:8" x14ac:dyDescent="0.3">
      <c r="E1995" s="34">
        <v>1993</v>
      </c>
      <c r="F1995" s="42">
        <f t="shared" si="95"/>
        <v>3.1888000000000001</v>
      </c>
      <c r="G1995" s="42">
        <f t="shared" si="93"/>
        <v>2.63076</v>
      </c>
      <c r="H1995" s="42">
        <f t="shared" si="94"/>
        <v>8.2500000002630767</v>
      </c>
    </row>
    <row r="1996" spans="5:8" x14ac:dyDescent="0.3">
      <c r="E1996" s="34">
        <v>1994</v>
      </c>
      <c r="F1996" s="42">
        <f t="shared" si="95"/>
        <v>3.1904000000000003</v>
      </c>
      <c r="G1996" s="42">
        <f t="shared" si="93"/>
        <v>2.6320800000000002</v>
      </c>
      <c r="H1996" s="42">
        <f t="shared" si="94"/>
        <v>8.2500000002632081</v>
      </c>
    </row>
    <row r="1997" spans="5:8" x14ac:dyDescent="0.3">
      <c r="E1997" s="34">
        <v>1995</v>
      </c>
      <c r="F1997" s="42">
        <f t="shared" si="95"/>
        <v>3.1920000000000002</v>
      </c>
      <c r="G1997" s="42">
        <f t="shared" si="93"/>
        <v>2.6334000000000004</v>
      </c>
      <c r="H1997" s="42">
        <f t="shared" si="94"/>
        <v>8.2500000002633396</v>
      </c>
    </row>
    <row r="1998" spans="5:8" x14ac:dyDescent="0.3">
      <c r="E1998" s="34">
        <v>1996</v>
      </c>
      <c r="F1998" s="42">
        <f t="shared" si="95"/>
        <v>3.1936</v>
      </c>
      <c r="G1998" s="42">
        <f t="shared" si="93"/>
        <v>2.6347200000000002</v>
      </c>
      <c r="H1998" s="42">
        <f t="shared" si="94"/>
        <v>8.2500000002634728</v>
      </c>
    </row>
    <row r="1999" spans="5:8" x14ac:dyDescent="0.3">
      <c r="E1999" s="34">
        <v>1997</v>
      </c>
      <c r="F1999" s="42">
        <f t="shared" si="95"/>
        <v>3.1952000000000003</v>
      </c>
      <c r="G1999" s="42">
        <f t="shared" si="93"/>
        <v>2.6360400000000004</v>
      </c>
      <c r="H1999" s="42">
        <f t="shared" si="94"/>
        <v>8.2500000002636042</v>
      </c>
    </row>
    <row r="2000" spans="5:8" x14ac:dyDescent="0.3">
      <c r="E2000" s="34">
        <v>1998</v>
      </c>
      <c r="F2000" s="42">
        <f t="shared" si="95"/>
        <v>3.1968000000000001</v>
      </c>
      <c r="G2000" s="42">
        <f t="shared" si="93"/>
        <v>2.6373600000000001</v>
      </c>
      <c r="H2000" s="42">
        <f t="shared" si="94"/>
        <v>8.2500000002637357</v>
      </c>
    </row>
    <row r="2001" spans="5:8" x14ac:dyDescent="0.3">
      <c r="E2001" s="34">
        <v>1999</v>
      </c>
      <c r="F2001" s="42">
        <f t="shared" si="95"/>
        <v>3.1984000000000004</v>
      </c>
      <c r="G2001" s="42">
        <f t="shared" si="93"/>
        <v>2.6386800000000004</v>
      </c>
      <c r="H2001" s="42">
        <f t="shared" si="94"/>
        <v>8.2500000002638672</v>
      </c>
    </row>
    <row r="2002" spans="5:8" x14ac:dyDescent="0.3">
      <c r="E2002" s="34">
        <v>2000</v>
      </c>
      <c r="F2002" s="42">
        <f t="shared" si="95"/>
        <v>3.2</v>
      </c>
      <c r="G2002" s="42">
        <f t="shared" si="93"/>
        <v>2.64</v>
      </c>
      <c r="H2002" s="42">
        <f t="shared" si="94"/>
        <v>8.2500000002640004</v>
      </c>
    </row>
    <row r="2003" spans="5:8" x14ac:dyDescent="0.3">
      <c r="E2003" s="34">
        <v>2001</v>
      </c>
      <c r="F2003" s="42">
        <f t="shared" si="95"/>
        <v>3.2016</v>
      </c>
      <c r="G2003" s="42">
        <f t="shared" si="93"/>
        <v>2.6413199999999999</v>
      </c>
      <c r="H2003" s="42">
        <f t="shared" si="94"/>
        <v>8.2500000002641318</v>
      </c>
    </row>
    <row r="2004" spans="5:8" x14ac:dyDescent="0.3">
      <c r="E2004" s="34">
        <v>2002</v>
      </c>
      <c r="F2004" s="42">
        <f t="shared" si="95"/>
        <v>3.2032000000000003</v>
      </c>
      <c r="G2004" s="42">
        <f t="shared" si="93"/>
        <v>2.6426400000000001</v>
      </c>
      <c r="H2004" s="42">
        <f t="shared" si="94"/>
        <v>8.2500000002642633</v>
      </c>
    </row>
    <row r="2005" spans="5:8" x14ac:dyDescent="0.3">
      <c r="E2005" s="34">
        <v>2003</v>
      </c>
      <c r="F2005" s="42">
        <f t="shared" si="95"/>
        <v>3.2048000000000001</v>
      </c>
      <c r="G2005" s="42">
        <f t="shared" si="93"/>
        <v>2.6439600000000003</v>
      </c>
      <c r="H2005" s="42">
        <f t="shared" si="94"/>
        <v>8.2500000002643965</v>
      </c>
    </row>
    <row r="2006" spans="5:8" x14ac:dyDescent="0.3">
      <c r="E2006" s="34">
        <v>2004</v>
      </c>
      <c r="F2006" s="42">
        <f t="shared" si="95"/>
        <v>3.2064000000000004</v>
      </c>
      <c r="G2006" s="42">
        <f t="shared" si="93"/>
        <v>2.6452800000000005</v>
      </c>
      <c r="H2006" s="42">
        <f t="shared" si="94"/>
        <v>8.250000000264528</v>
      </c>
    </row>
    <row r="2007" spans="5:8" x14ac:dyDescent="0.3">
      <c r="E2007" s="34">
        <v>2005</v>
      </c>
      <c r="F2007" s="42">
        <f t="shared" si="95"/>
        <v>3.2080000000000002</v>
      </c>
      <c r="G2007" s="42">
        <f t="shared" si="93"/>
        <v>2.6465999999999998</v>
      </c>
      <c r="H2007" s="42">
        <f t="shared" si="94"/>
        <v>8.2500000002646594</v>
      </c>
    </row>
    <row r="2008" spans="5:8" x14ac:dyDescent="0.3">
      <c r="E2008" s="34">
        <v>2006</v>
      </c>
      <c r="F2008" s="42">
        <f t="shared" si="95"/>
        <v>3.2096</v>
      </c>
      <c r="G2008" s="42">
        <f t="shared" si="93"/>
        <v>2.6479199999999996</v>
      </c>
      <c r="H2008" s="42">
        <f t="shared" si="94"/>
        <v>8.2500000002647926</v>
      </c>
    </row>
    <row r="2009" spans="5:8" x14ac:dyDescent="0.3">
      <c r="E2009" s="34">
        <v>2007</v>
      </c>
      <c r="F2009" s="42">
        <f t="shared" si="95"/>
        <v>3.2112000000000003</v>
      </c>
      <c r="G2009" s="42">
        <f t="shared" si="93"/>
        <v>2.6492400000000003</v>
      </c>
      <c r="H2009" s="42">
        <f t="shared" si="94"/>
        <v>8.2500000002649241</v>
      </c>
    </row>
    <row r="2010" spans="5:8" x14ac:dyDescent="0.3">
      <c r="E2010" s="34">
        <v>2008</v>
      </c>
      <c r="F2010" s="42">
        <f t="shared" si="95"/>
        <v>3.2128000000000001</v>
      </c>
      <c r="G2010" s="42">
        <f t="shared" si="93"/>
        <v>2.65056</v>
      </c>
      <c r="H2010" s="42">
        <f t="shared" si="94"/>
        <v>8.2500000002650555</v>
      </c>
    </row>
    <row r="2011" spans="5:8" x14ac:dyDescent="0.3">
      <c r="E2011" s="34">
        <v>2009</v>
      </c>
      <c r="F2011" s="42">
        <f t="shared" si="95"/>
        <v>3.2144000000000004</v>
      </c>
      <c r="G2011" s="42">
        <f t="shared" si="93"/>
        <v>2.6518800000000002</v>
      </c>
      <c r="H2011" s="42">
        <f t="shared" si="94"/>
        <v>8.2500000002651888</v>
      </c>
    </row>
    <row r="2012" spans="5:8" x14ac:dyDescent="0.3">
      <c r="E2012" s="34">
        <v>2010</v>
      </c>
      <c r="F2012" s="42">
        <f t="shared" si="95"/>
        <v>3.2160000000000002</v>
      </c>
      <c r="G2012" s="42">
        <f t="shared" si="93"/>
        <v>2.6532</v>
      </c>
      <c r="H2012" s="42">
        <f t="shared" si="94"/>
        <v>8.2500000002653202</v>
      </c>
    </row>
    <row r="2013" spans="5:8" x14ac:dyDescent="0.3">
      <c r="E2013" s="34">
        <v>2011</v>
      </c>
      <c r="F2013" s="42">
        <f t="shared" si="95"/>
        <v>3.2176</v>
      </c>
      <c r="G2013" s="42">
        <f t="shared" si="93"/>
        <v>2.6545200000000002</v>
      </c>
      <c r="H2013" s="42">
        <f t="shared" si="94"/>
        <v>8.2500000002654517</v>
      </c>
    </row>
    <row r="2014" spans="5:8" x14ac:dyDescent="0.3">
      <c r="E2014" s="34">
        <v>2012</v>
      </c>
      <c r="F2014" s="42">
        <f t="shared" si="95"/>
        <v>3.2192000000000003</v>
      </c>
      <c r="G2014" s="42">
        <f t="shared" si="93"/>
        <v>2.6558400000000004</v>
      </c>
      <c r="H2014" s="42">
        <f t="shared" si="94"/>
        <v>8.2500000002655849</v>
      </c>
    </row>
    <row r="2015" spans="5:8" x14ac:dyDescent="0.3">
      <c r="E2015" s="34">
        <v>2013</v>
      </c>
      <c r="F2015" s="42">
        <f t="shared" si="95"/>
        <v>3.2208000000000001</v>
      </c>
      <c r="G2015" s="42">
        <f t="shared" si="93"/>
        <v>2.6571600000000002</v>
      </c>
      <c r="H2015" s="42">
        <f t="shared" si="94"/>
        <v>8.2500000002657163</v>
      </c>
    </row>
    <row r="2016" spans="5:8" x14ac:dyDescent="0.3">
      <c r="E2016" s="34">
        <v>2014</v>
      </c>
      <c r="F2016" s="42">
        <f t="shared" si="95"/>
        <v>3.2224000000000004</v>
      </c>
      <c r="G2016" s="42">
        <f t="shared" si="93"/>
        <v>2.65848</v>
      </c>
      <c r="H2016" s="42">
        <f t="shared" si="94"/>
        <v>8.2500000002658478</v>
      </c>
    </row>
    <row r="2017" spans="5:8" x14ac:dyDescent="0.3">
      <c r="E2017" s="34">
        <v>2015</v>
      </c>
      <c r="F2017" s="42">
        <f t="shared" si="95"/>
        <v>3.2240000000000002</v>
      </c>
      <c r="G2017" s="42">
        <f t="shared" si="93"/>
        <v>2.6598000000000002</v>
      </c>
      <c r="H2017" s="42">
        <f t="shared" si="94"/>
        <v>8.2500000002659792</v>
      </c>
    </row>
    <row r="2018" spans="5:8" x14ac:dyDescent="0.3">
      <c r="E2018" s="34">
        <v>2016</v>
      </c>
      <c r="F2018" s="42">
        <f t="shared" si="95"/>
        <v>3.2256</v>
      </c>
      <c r="G2018" s="42">
        <f t="shared" si="93"/>
        <v>2.6611199999999999</v>
      </c>
      <c r="H2018" s="42">
        <f t="shared" si="94"/>
        <v>8.2500000002661125</v>
      </c>
    </row>
    <row r="2019" spans="5:8" x14ac:dyDescent="0.3">
      <c r="E2019" s="34">
        <v>2017</v>
      </c>
      <c r="F2019" s="42">
        <f t="shared" si="95"/>
        <v>3.2272000000000003</v>
      </c>
      <c r="G2019" s="42">
        <f t="shared" si="93"/>
        <v>2.6624400000000001</v>
      </c>
      <c r="H2019" s="42">
        <f t="shared" si="94"/>
        <v>8.2500000002662439</v>
      </c>
    </row>
    <row r="2020" spans="5:8" x14ac:dyDescent="0.3">
      <c r="E2020" s="34">
        <v>2018</v>
      </c>
      <c r="F2020" s="42">
        <f t="shared" si="95"/>
        <v>3.2288000000000001</v>
      </c>
      <c r="G2020" s="42">
        <f t="shared" si="93"/>
        <v>2.6637600000000003</v>
      </c>
      <c r="H2020" s="42">
        <f t="shared" si="94"/>
        <v>8.2500000002663754</v>
      </c>
    </row>
    <row r="2021" spans="5:8" x14ac:dyDescent="0.3">
      <c r="E2021" s="34">
        <v>2019</v>
      </c>
      <c r="F2021" s="42">
        <f t="shared" si="95"/>
        <v>3.2303999999999999</v>
      </c>
      <c r="G2021" s="42">
        <f t="shared" si="93"/>
        <v>2.6650800000000001</v>
      </c>
      <c r="H2021" s="42">
        <f t="shared" si="94"/>
        <v>8.2500000002665086</v>
      </c>
    </row>
    <row r="2022" spans="5:8" x14ac:dyDescent="0.3">
      <c r="E2022" s="34">
        <v>2020</v>
      </c>
      <c r="F2022" s="42">
        <f t="shared" si="95"/>
        <v>3.2320000000000002</v>
      </c>
      <c r="G2022" s="42">
        <f t="shared" si="93"/>
        <v>2.6664000000000003</v>
      </c>
      <c r="H2022" s="42">
        <f t="shared" si="94"/>
        <v>8.25000000026664</v>
      </c>
    </row>
    <row r="2023" spans="5:8" x14ac:dyDescent="0.3">
      <c r="E2023" s="34">
        <v>2021</v>
      </c>
      <c r="F2023" s="42">
        <f t="shared" si="95"/>
        <v>3.2336</v>
      </c>
      <c r="G2023" s="42">
        <f t="shared" si="93"/>
        <v>2.6677199999999996</v>
      </c>
      <c r="H2023" s="42">
        <f t="shared" si="94"/>
        <v>8.2500000002667715</v>
      </c>
    </row>
    <row r="2024" spans="5:8" x14ac:dyDescent="0.3">
      <c r="E2024" s="34">
        <v>2022</v>
      </c>
      <c r="F2024" s="42">
        <f t="shared" si="95"/>
        <v>3.2352000000000003</v>
      </c>
      <c r="G2024" s="42">
        <f t="shared" si="93"/>
        <v>2.6690400000000003</v>
      </c>
      <c r="H2024" s="42">
        <f t="shared" si="94"/>
        <v>8.2500000002669047</v>
      </c>
    </row>
    <row r="2025" spans="5:8" x14ac:dyDescent="0.3">
      <c r="E2025" s="34">
        <v>2023</v>
      </c>
      <c r="F2025" s="42">
        <f t="shared" si="95"/>
        <v>3.2368000000000001</v>
      </c>
      <c r="G2025" s="42">
        <f t="shared" si="93"/>
        <v>2.6703600000000001</v>
      </c>
      <c r="H2025" s="42">
        <f t="shared" si="94"/>
        <v>8.2500000002670362</v>
      </c>
    </row>
    <row r="2026" spans="5:8" x14ac:dyDescent="0.3">
      <c r="E2026" s="34">
        <v>2024</v>
      </c>
      <c r="F2026" s="42">
        <f t="shared" si="95"/>
        <v>3.2383999999999999</v>
      </c>
      <c r="G2026" s="42">
        <f t="shared" si="93"/>
        <v>2.6716799999999998</v>
      </c>
      <c r="H2026" s="42">
        <f t="shared" si="94"/>
        <v>8.2500000002671676</v>
      </c>
    </row>
    <row r="2027" spans="5:8" x14ac:dyDescent="0.3">
      <c r="E2027" s="34">
        <v>2025</v>
      </c>
      <c r="F2027" s="42">
        <f t="shared" si="95"/>
        <v>3.24</v>
      </c>
      <c r="G2027" s="42">
        <f t="shared" si="93"/>
        <v>2.673</v>
      </c>
      <c r="H2027" s="42">
        <f t="shared" si="94"/>
        <v>8.2500000002673008</v>
      </c>
    </row>
    <row r="2028" spans="5:8" x14ac:dyDescent="0.3">
      <c r="E2028" s="34">
        <v>2026</v>
      </c>
      <c r="F2028" s="42">
        <f t="shared" si="95"/>
        <v>3.2416</v>
      </c>
      <c r="G2028" s="42">
        <f t="shared" si="93"/>
        <v>2.6743200000000003</v>
      </c>
      <c r="H2028" s="42">
        <f t="shared" si="94"/>
        <v>8.2500000002674323</v>
      </c>
    </row>
    <row r="2029" spans="5:8" x14ac:dyDescent="0.3">
      <c r="E2029" s="34">
        <v>2027</v>
      </c>
      <c r="F2029" s="42">
        <f t="shared" si="95"/>
        <v>3.2432000000000003</v>
      </c>
      <c r="G2029" s="42">
        <f t="shared" si="93"/>
        <v>2.6756400000000005</v>
      </c>
      <c r="H2029" s="42">
        <f t="shared" si="94"/>
        <v>8.2500000002675637</v>
      </c>
    </row>
    <row r="2030" spans="5:8" x14ac:dyDescent="0.3">
      <c r="E2030" s="34">
        <v>2028</v>
      </c>
      <c r="F2030" s="42">
        <f t="shared" si="95"/>
        <v>3.2448000000000001</v>
      </c>
      <c r="G2030" s="42">
        <f t="shared" si="93"/>
        <v>2.6769600000000002</v>
      </c>
      <c r="H2030" s="42">
        <f t="shared" si="94"/>
        <v>8.2500000002676952</v>
      </c>
    </row>
    <row r="2031" spans="5:8" x14ac:dyDescent="0.3">
      <c r="E2031" s="34">
        <v>2029</v>
      </c>
      <c r="F2031" s="42">
        <f t="shared" si="95"/>
        <v>3.2464</v>
      </c>
      <c r="G2031" s="42">
        <f t="shared" si="93"/>
        <v>2.67828</v>
      </c>
      <c r="H2031" s="42">
        <f t="shared" si="94"/>
        <v>8.2500000002678284</v>
      </c>
    </row>
    <row r="2032" spans="5:8" x14ac:dyDescent="0.3">
      <c r="E2032" s="34">
        <v>2030</v>
      </c>
      <c r="F2032" s="42">
        <f t="shared" si="95"/>
        <v>3.2480000000000002</v>
      </c>
      <c r="G2032" s="42">
        <f t="shared" si="93"/>
        <v>2.6796000000000002</v>
      </c>
      <c r="H2032" s="42">
        <f t="shared" si="94"/>
        <v>8.2500000002679599</v>
      </c>
    </row>
    <row r="2033" spans="5:8" x14ac:dyDescent="0.3">
      <c r="E2033" s="34">
        <v>2031</v>
      </c>
      <c r="F2033" s="42">
        <f t="shared" si="95"/>
        <v>3.2496</v>
      </c>
      <c r="G2033" s="42">
        <f t="shared" si="93"/>
        <v>2.68092</v>
      </c>
      <c r="H2033" s="42">
        <f t="shared" si="94"/>
        <v>8.2500000002680913</v>
      </c>
    </row>
    <row r="2034" spans="5:8" x14ac:dyDescent="0.3">
      <c r="E2034" s="34">
        <v>2032</v>
      </c>
      <c r="F2034" s="42">
        <f t="shared" si="95"/>
        <v>3.2512000000000003</v>
      </c>
      <c r="G2034" s="42">
        <f t="shared" si="93"/>
        <v>2.6822400000000002</v>
      </c>
      <c r="H2034" s="42">
        <f t="shared" si="94"/>
        <v>8.2500000002682246</v>
      </c>
    </row>
    <row r="2035" spans="5:8" x14ac:dyDescent="0.3">
      <c r="E2035" s="34">
        <v>2033</v>
      </c>
      <c r="F2035" s="42">
        <f t="shared" si="95"/>
        <v>3.2528000000000001</v>
      </c>
      <c r="G2035" s="42">
        <f t="shared" si="93"/>
        <v>2.6835599999999999</v>
      </c>
      <c r="H2035" s="42">
        <f t="shared" si="94"/>
        <v>8.250000000268356</v>
      </c>
    </row>
    <row r="2036" spans="5:8" x14ac:dyDescent="0.3">
      <c r="E2036" s="34">
        <v>2034</v>
      </c>
      <c r="F2036" s="42">
        <f t="shared" si="95"/>
        <v>3.2544</v>
      </c>
      <c r="G2036" s="42">
        <f t="shared" si="93"/>
        <v>2.6848800000000002</v>
      </c>
      <c r="H2036" s="42">
        <f t="shared" si="94"/>
        <v>8.2500000002684875</v>
      </c>
    </row>
    <row r="2037" spans="5:8" x14ac:dyDescent="0.3">
      <c r="E2037" s="34">
        <v>2035</v>
      </c>
      <c r="F2037" s="42">
        <f t="shared" si="95"/>
        <v>3.2560000000000002</v>
      </c>
      <c r="G2037" s="42">
        <f t="shared" si="93"/>
        <v>2.6862000000000004</v>
      </c>
      <c r="H2037" s="42">
        <f t="shared" si="94"/>
        <v>8.2500000002686207</v>
      </c>
    </row>
    <row r="2038" spans="5:8" x14ac:dyDescent="0.3">
      <c r="E2038" s="34">
        <v>2036</v>
      </c>
      <c r="F2038" s="42">
        <f t="shared" si="95"/>
        <v>3.2576000000000001</v>
      </c>
      <c r="G2038" s="42">
        <f t="shared" si="93"/>
        <v>2.6875199999999997</v>
      </c>
      <c r="H2038" s="42">
        <f t="shared" si="94"/>
        <v>8.2500000002687521</v>
      </c>
    </row>
    <row r="2039" spans="5:8" x14ac:dyDescent="0.3">
      <c r="E2039" s="34">
        <v>2037</v>
      </c>
      <c r="F2039" s="42">
        <f t="shared" si="95"/>
        <v>3.2592000000000003</v>
      </c>
      <c r="G2039" s="42">
        <f t="shared" si="93"/>
        <v>2.6888400000000003</v>
      </c>
      <c r="H2039" s="42">
        <f t="shared" si="94"/>
        <v>8.2500000002688836</v>
      </c>
    </row>
    <row r="2040" spans="5:8" x14ac:dyDescent="0.3">
      <c r="E2040" s="34">
        <v>2038</v>
      </c>
      <c r="F2040" s="42">
        <f t="shared" si="95"/>
        <v>3.2608000000000001</v>
      </c>
      <c r="G2040" s="42">
        <f t="shared" si="93"/>
        <v>2.6901600000000001</v>
      </c>
      <c r="H2040" s="42">
        <f t="shared" si="94"/>
        <v>8.2500000002690168</v>
      </c>
    </row>
    <row r="2041" spans="5:8" x14ac:dyDescent="0.3">
      <c r="E2041" s="34">
        <v>2039</v>
      </c>
      <c r="F2041" s="42">
        <f t="shared" si="95"/>
        <v>3.2624</v>
      </c>
      <c r="G2041" s="42">
        <f t="shared" si="93"/>
        <v>2.6914799999999999</v>
      </c>
      <c r="H2041" s="42">
        <f t="shared" si="94"/>
        <v>8.2500000002691483</v>
      </c>
    </row>
    <row r="2042" spans="5:8" x14ac:dyDescent="0.3">
      <c r="E2042" s="34">
        <v>2040</v>
      </c>
      <c r="F2042" s="42">
        <f t="shared" si="95"/>
        <v>3.2640000000000002</v>
      </c>
      <c r="G2042" s="42">
        <f t="shared" si="93"/>
        <v>2.6928000000000001</v>
      </c>
      <c r="H2042" s="42">
        <f t="shared" si="94"/>
        <v>8.2500000002692797</v>
      </c>
    </row>
    <row r="2043" spans="5:8" x14ac:dyDescent="0.3">
      <c r="E2043" s="34">
        <v>2041</v>
      </c>
      <c r="F2043" s="42">
        <f t="shared" si="95"/>
        <v>3.2656000000000001</v>
      </c>
      <c r="G2043" s="42">
        <f t="shared" si="93"/>
        <v>2.6941200000000003</v>
      </c>
      <c r="H2043" s="42">
        <f t="shared" si="94"/>
        <v>8.2500000002694112</v>
      </c>
    </row>
    <row r="2044" spans="5:8" x14ac:dyDescent="0.3">
      <c r="E2044" s="34">
        <v>2042</v>
      </c>
      <c r="F2044" s="42">
        <f t="shared" si="95"/>
        <v>3.2672000000000003</v>
      </c>
      <c r="G2044" s="42">
        <f t="shared" si="93"/>
        <v>2.6954400000000001</v>
      </c>
      <c r="H2044" s="42">
        <f t="shared" si="94"/>
        <v>8.2500000002695444</v>
      </c>
    </row>
    <row r="2045" spans="5:8" x14ac:dyDescent="0.3">
      <c r="E2045" s="34">
        <v>2043</v>
      </c>
      <c r="F2045" s="42">
        <f t="shared" si="95"/>
        <v>3.2688000000000001</v>
      </c>
      <c r="G2045" s="42">
        <f t="shared" si="93"/>
        <v>2.6967600000000003</v>
      </c>
      <c r="H2045" s="42">
        <f t="shared" si="94"/>
        <v>8.2500000002696758</v>
      </c>
    </row>
    <row r="2046" spans="5:8" x14ac:dyDescent="0.3">
      <c r="E2046" s="34">
        <v>2044</v>
      </c>
      <c r="F2046" s="42">
        <f t="shared" si="95"/>
        <v>3.2704</v>
      </c>
      <c r="G2046" s="42">
        <f t="shared" si="93"/>
        <v>2.69808</v>
      </c>
      <c r="H2046" s="42">
        <f t="shared" si="94"/>
        <v>8.2500000002698073</v>
      </c>
    </row>
    <row r="2047" spans="5:8" x14ac:dyDescent="0.3">
      <c r="E2047" s="34">
        <v>2045</v>
      </c>
      <c r="F2047" s="42">
        <f t="shared" si="95"/>
        <v>3.2720000000000002</v>
      </c>
      <c r="G2047" s="42">
        <f t="shared" si="93"/>
        <v>2.6994000000000002</v>
      </c>
      <c r="H2047" s="42">
        <f t="shared" si="94"/>
        <v>8.2500000002699405</v>
      </c>
    </row>
    <row r="2048" spans="5:8" x14ac:dyDescent="0.3">
      <c r="E2048" s="34">
        <v>2046</v>
      </c>
      <c r="F2048" s="42">
        <f t="shared" si="95"/>
        <v>3.2736000000000001</v>
      </c>
      <c r="G2048" s="42">
        <f t="shared" si="93"/>
        <v>2.70072</v>
      </c>
      <c r="H2048" s="42">
        <f t="shared" si="94"/>
        <v>8.250000000270072</v>
      </c>
    </row>
    <row r="2049" spans="5:8" x14ac:dyDescent="0.3">
      <c r="E2049" s="34">
        <v>2047</v>
      </c>
      <c r="F2049" s="42">
        <f t="shared" si="95"/>
        <v>3.2752000000000003</v>
      </c>
      <c r="G2049" s="42">
        <f t="shared" si="93"/>
        <v>2.7020400000000002</v>
      </c>
      <c r="H2049" s="42">
        <f t="shared" si="94"/>
        <v>8.2500000002702034</v>
      </c>
    </row>
    <row r="2050" spans="5:8" x14ac:dyDescent="0.3">
      <c r="E2050" s="34">
        <v>2048</v>
      </c>
      <c r="F2050" s="42">
        <f t="shared" si="95"/>
        <v>3.2768000000000002</v>
      </c>
      <c r="G2050" s="42">
        <f t="shared" ref="G2050:G2113" si="96">$C$12*F2050*10^-3/($C$3*10^-6)</f>
        <v>2.70336</v>
      </c>
      <c r="H2050" s="42">
        <f t="shared" si="94"/>
        <v>8.2500000002703366</v>
      </c>
    </row>
    <row r="2051" spans="5:8" x14ac:dyDescent="0.3">
      <c r="E2051" s="34">
        <v>2049</v>
      </c>
      <c r="F2051" s="42">
        <f t="shared" si="95"/>
        <v>3.2784</v>
      </c>
      <c r="G2051" s="42">
        <f t="shared" si="96"/>
        <v>2.7046800000000002</v>
      </c>
      <c r="H2051" s="42">
        <f t="shared" ref="H2051:H2114" si="97">($C$12+IF(G2051&gt;=$C$7,$C$6,0)+(IF(G2051&gt;=$C$5,G2051,0)/$C$4)+IF(G2051&gt;$C$9,($C$8/G2051),0))</f>
        <v>8.2500000002704681</v>
      </c>
    </row>
    <row r="2052" spans="5:8" x14ac:dyDescent="0.3">
      <c r="E2052" s="34">
        <v>2050</v>
      </c>
      <c r="F2052" s="42">
        <f t="shared" ref="F2052:F2115" si="98">($C$10/10000)*(E2052)</f>
        <v>3.2800000000000002</v>
      </c>
      <c r="G2052" s="42">
        <f t="shared" si="96"/>
        <v>2.7060000000000004</v>
      </c>
      <c r="H2052" s="42">
        <f t="shared" si="97"/>
        <v>8.2500000002705995</v>
      </c>
    </row>
    <row r="2053" spans="5:8" x14ac:dyDescent="0.3">
      <c r="E2053" s="34">
        <v>2051</v>
      </c>
      <c r="F2053" s="42">
        <f t="shared" si="98"/>
        <v>3.2816000000000001</v>
      </c>
      <c r="G2053" s="42">
        <f t="shared" si="96"/>
        <v>2.7073200000000002</v>
      </c>
      <c r="H2053" s="42">
        <f t="shared" si="97"/>
        <v>8.2500000002707328</v>
      </c>
    </row>
    <row r="2054" spans="5:8" x14ac:dyDescent="0.3">
      <c r="E2054" s="34">
        <v>2052</v>
      </c>
      <c r="F2054" s="42">
        <f t="shared" si="98"/>
        <v>3.2832000000000003</v>
      </c>
      <c r="G2054" s="42">
        <f t="shared" si="96"/>
        <v>2.7086399999999999</v>
      </c>
      <c r="H2054" s="42">
        <f t="shared" si="97"/>
        <v>8.2500000002708642</v>
      </c>
    </row>
    <row r="2055" spans="5:8" x14ac:dyDescent="0.3">
      <c r="E2055" s="34">
        <v>2053</v>
      </c>
      <c r="F2055" s="42">
        <f t="shared" si="98"/>
        <v>3.2848000000000002</v>
      </c>
      <c r="G2055" s="42">
        <f t="shared" si="96"/>
        <v>2.7099600000000001</v>
      </c>
      <c r="H2055" s="42">
        <f t="shared" si="97"/>
        <v>8.2500000002709957</v>
      </c>
    </row>
    <row r="2056" spans="5:8" x14ac:dyDescent="0.3">
      <c r="E2056" s="34">
        <v>2054</v>
      </c>
      <c r="F2056" s="42">
        <f t="shared" si="98"/>
        <v>3.2864</v>
      </c>
      <c r="G2056" s="42">
        <f t="shared" si="96"/>
        <v>2.7112799999999999</v>
      </c>
      <c r="H2056" s="42">
        <f t="shared" si="97"/>
        <v>8.2500000002711271</v>
      </c>
    </row>
    <row r="2057" spans="5:8" x14ac:dyDescent="0.3">
      <c r="E2057" s="34">
        <v>2055</v>
      </c>
      <c r="F2057" s="42">
        <f t="shared" si="98"/>
        <v>3.2880000000000003</v>
      </c>
      <c r="G2057" s="42">
        <f t="shared" si="96"/>
        <v>2.7126000000000001</v>
      </c>
      <c r="H2057" s="42">
        <f t="shared" si="97"/>
        <v>8.2500000002712603</v>
      </c>
    </row>
    <row r="2058" spans="5:8" x14ac:dyDescent="0.3">
      <c r="E2058" s="34">
        <v>2056</v>
      </c>
      <c r="F2058" s="42">
        <f t="shared" si="98"/>
        <v>3.2896000000000001</v>
      </c>
      <c r="G2058" s="42">
        <f t="shared" si="96"/>
        <v>2.7139200000000003</v>
      </c>
      <c r="H2058" s="42">
        <f t="shared" si="97"/>
        <v>8.2500000002713918</v>
      </c>
    </row>
    <row r="2059" spans="5:8" x14ac:dyDescent="0.3">
      <c r="E2059" s="34">
        <v>2057</v>
      </c>
      <c r="F2059" s="42">
        <f t="shared" si="98"/>
        <v>3.2912000000000003</v>
      </c>
      <c r="G2059" s="42">
        <f t="shared" si="96"/>
        <v>2.7152400000000001</v>
      </c>
      <c r="H2059" s="42">
        <f t="shared" si="97"/>
        <v>8.2500000002715232</v>
      </c>
    </row>
    <row r="2060" spans="5:8" x14ac:dyDescent="0.3">
      <c r="E2060" s="34">
        <v>2058</v>
      </c>
      <c r="F2060" s="42">
        <f t="shared" si="98"/>
        <v>3.2928000000000002</v>
      </c>
      <c r="G2060" s="42">
        <f t="shared" si="96"/>
        <v>2.7165600000000003</v>
      </c>
      <c r="H2060" s="42">
        <f t="shared" si="97"/>
        <v>8.2500000002716565</v>
      </c>
    </row>
    <row r="2061" spans="5:8" x14ac:dyDescent="0.3">
      <c r="E2061" s="34">
        <v>2059</v>
      </c>
      <c r="F2061" s="42">
        <f t="shared" si="98"/>
        <v>3.2944</v>
      </c>
      <c r="G2061" s="42">
        <f t="shared" si="96"/>
        <v>2.7178800000000001</v>
      </c>
      <c r="H2061" s="42">
        <f t="shared" si="97"/>
        <v>8.2500000002717879</v>
      </c>
    </row>
    <row r="2062" spans="5:8" x14ac:dyDescent="0.3">
      <c r="E2062" s="34">
        <v>2060</v>
      </c>
      <c r="F2062" s="42">
        <f t="shared" si="98"/>
        <v>3.2960000000000003</v>
      </c>
      <c r="G2062" s="42">
        <f t="shared" si="96"/>
        <v>2.7192000000000003</v>
      </c>
      <c r="H2062" s="42">
        <f t="shared" si="97"/>
        <v>8.2500000002719194</v>
      </c>
    </row>
    <row r="2063" spans="5:8" x14ac:dyDescent="0.3">
      <c r="E2063" s="34">
        <v>2061</v>
      </c>
      <c r="F2063" s="42">
        <f t="shared" si="98"/>
        <v>3.2976000000000001</v>
      </c>
      <c r="G2063" s="42">
        <f t="shared" si="96"/>
        <v>2.72052</v>
      </c>
      <c r="H2063" s="42">
        <f t="shared" si="97"/>
        <v>8.2500000002720526</v>
      </c>
    </row>
    <row r="2064" spans="5:8" x14ac:dyDescent="0.3">
      <c r="E2064" s="34">
        <v>2062</v>
      </c>
      <c r="F2064" s="42">
        <f t="shared" si="98"/>
        <v>3.2992000000000004</v>
      </c>
      <c r="G2064" s="42">
        <f t="shared" si="96"/>
        <v>2.7218400000000003</v>
      </c>
      <c r="H2064" s="42">
        <f t="shared" si="97"/>
        <v>8.2500000002721841</v>
      </c>
    </row>
    <row r="2065" spans="5:8" x14ac:dyDescent="0.3">
      <c r="E2065" s="34">
        <v>2063</v>
      </c>
      <c r="F2065" s="42">
        <f t="shared" si="98"/>
        <v>3.3008000000000002</v>
      </c>
      <c r="G2065" s="42">
        <f t="shared" si="96"/>
        <v>2.72316</v>
      </c>
      <c r="H2065" s="42">
        <f t="shared" si="97"/>
        <v>8.2500000002723155</v>
      </c>
    </row>
    <row r="2066" spans="5:8" x14ac:dyDescent="0.3">
      <c r="E2066" s="34">
        <v>2064</v>
      </c>
      <c r="F2066" s="42">
        <f t="shared" si="98"/>
        <v>3.3024</v>
      </c>
      <c r="G2066" s="42">
        <f t="shared" si="96"/>
        <v>2.7244800000000002</v>
      </c>
      <c r="H2066" s="42">
        <f t="shared" si="97"/>
        <v>8.2500000002724487</v>
      </c>
    </row>
    <row r="2067" spans="5:8" x14ac:dyDescent="0.3">
      <c r="E2067" s="34">
        <v>2065</v>
      </c>
      <c r="F2067" s="42">
        <f t="shared" si="98"/>
        <v>3.3040000000000003</v>
      </c>
      <c r="G2067" s="42">
        <f t="shared" si="96"/>
        <v>2.7258000000000004</v>
      </c>
      <c r="H2067" s="42">
        <f t="shared" si="97"/>
        <v>8.2500000002725802</v>
      </c>
    </row>
    <row r="2068" spans="5:8" x14ac:dyDescent="0.3">
      <c r="E2068" s="34">
        <v>2066</v>
      </c>
      <c r="F2068" s="42">
        <f t="shared" si="98"/>
        <v>3.3056000000000001</v>
      </c>
      <c r="G2068" s="42">
        <f t="shared" si="96"/>
        <v>2.7271200000000002</v>
      </c>
      <c r="H2068" s="42">
        <f t="shared" si="97"/>
        <v>8.2500000002727116</v>
      </c>
    </row>
    <row r="2069" spans="5:8" x14ac:dyDescent="0.3">
      <c r="E2069" s="34">
        <v>2067</v>
      </c>
      <c r="F2069" s="42">
        <f t="shared" si="98"/>
        <v>3.3072000000000004</v>
      </c>
      <c r="G2069" s="42">
        <f t="shared" si="96"/>
        <v>2.7284400000000004</v>
      </c>
      <c r="H2069" s="42">
        <f t="shared" si="97"/>
        <v>8.2500000002728449</v>
      </c>
    </row>
    <row r="2070" spans="5:8" x14ac:dyDescent="0.3">
      <c r="E2070" s="34">
        <v>2068</v>
      </c>
      <c r="F2070" s="42">
        <f t="shared" si="98"/>
        <v>3.3088000000000002</v>
      </c>
      <c r="G2070" s="42">
        <f t="shared" si="96"/>
        <v>2.7297600000000002</v>
      </c>
      <c r="H2070" s="42">
        <f t="shared" si="97"/>
        <v>8.2500000002729763</v>
      </c>
    </row>
    <row r="2071" spans="5:8" x14ac:dyDescent="0.3">
      <c r="E2071" s="34">
        <v>2069</v>
      </c>
      <c r="F2071" s="42">
        <f t="shared" si="98"/>
        <v>3.3104</v>
      </c>
      <c r="G2071" s="42">
        <f t="shared" si="96"/>
        <v>2.73108</v>
      </c>
      <c r="H2071" s="42">
        <f t="shared" si="97"/>
        <v>8.2500000002731078</v>
      </c>
    </row>
    <row r="2072" spans="5:8" x14ac:dyDescent="0.3">
      <c r="E2072" s="34">
        <v>2070</v>
      </c>
      <c r="F2072" s="42">
        <f t="shared" si="98"/>
        <v>3.3120000000000003</v>
      </c>
      <c r="G2072" s="42">
        <f t="shared" si="96"/>
        <v>2.7324000000000002</v>
      </c>
      <c r="H2072" s="42">
        <f t="shared" si="97"/>
        <v>8.2500000002732392</v>
      </c>
    </row>
    <row r="2073" spans="5:8" x14ac:dyDescent="0.3">
      <c r="E2073" s="34">
        <v>2071</v>
      </c>
      <c r="F2073" s="42">
        <f t="shared" si="98"/>
        <v>3.3136000000000001</v>
      </c>
      <c r="G2073" s="42">
        <f t="shared" si="96"/>
        <v>2.7337199999999999</v>
      </c>
      <c r="H2073" s="42">
        <f t="shared" si="97"/>
        <v>8.2500000002733724</v>
      </c>
    </row>
    <row r="2074" spans="5:8" x14ac:dyDescent="0.3">
      <c r="E2074" s="34">
        <v>2072</v>
      </c>
      <c r="F2074" s="42">
        <f t="shared" si="98"/>
        <v>3.3152000000000004</v>
      </c>
      <c r="G2074" s="42">
        <f t="shared" si="96"/>
        <v>2.7350400000000001</v>
      </c>
      <c r="H2074" s="42">
        <f t="shared" si="97"/>
        <v>8.2500000002735039</v>
      </c>
    </row>
    <row r="2075" spans="5:8" x14ac:dyDescent="0.3">
      <c r="E2075" s="34">
        <v>2073</v>
      </c>
      <c r="F2075" s="42">
        <f t="shared" si="98"/>
        <v>3.3168000000000002</v>
      </c>
      <c r="G2075" s="42">
        <f t="shared" si="96"/>
        <v>2.7363599999999999</v>
      </c>
      <c r="H2075" s="42">
        <f t="shared" si="97"/>
        <v>8.2500000002736353</v>
      </c>
    </row>
    <row r="2076" spans="5:8" x14ac:dyDescent="0.3">
      <c r="E2076" s="34">
        <v>2074</v>
      </c>
      <c r="F2076" s="42">
        <f t="shared" si="98"/>
        <v>3.3184</v>
      </c>
      <c r="G2076" s="42">
        <f t="shared" si="96"/>
        <v>2.7376800000000001</v>
      </c>
      <c r="H2076" s="42">
        <f t="shared" si="97"/>
        <v>8.2500000002737686</v>
      </c>
    </row>
    <row r="2077" spans="5:8" x14ac:dyDescent="0.3">
      <c r="E2077" s="34">
        <v>2075</v>
      </c>
      <c r="F2077" s="42">
        <f t="shared" si="98"/>
        <v>3.3200000000000003</v>
      </c>
      <c r="G2077" s="42">
        <f t="shared" si="96"/>
        <v>2.7389999999999999</v>
      </c>
      <c r="H2077" s="42">
        <f t="shared" si="97"/>
        <v>8.2500000002739</v>
      </c>
    </row>
    <row r="2078" spans="5:8" x14ac:dyDescent="0.3">
      <c r="E2078" s="34">
        <v>2076</v>
      </c>
      <c r="F2078" s="42">
        <f t="shared" si="98"/>
        <v>3.3216000000000001</v>
      </c>
      <c r="G2078" s="42">
        <f t="shared" si="96"/>
        <v>2.7403200000000001</v>
      </c>
      <c r="H2078" s="42">
        <f t="shared" si="97"/>
        <v>8.2500000002740315</v>
      </c>
    </row>
    <row r="2079" spans="5:8" x14ac:dyDescent="0.3">
      <c r="E2079" s="34">
        <v>2077</v>
      </c>
      <c r="F2079" s="42">
        <f t="shared" si="98"/>
        <v>3.3232000000000004</v>
      </c>
      <c r="G2079" s="42">
        <f t="shared" si="96"/>
        <v>2.7416400000000003</v>
      </c>
      <c r="H2079" s="42">
        <f t="shared" si="97"/>
        <v>8.2500000002741647</v>
      </c>
    </row>
    <row r="2080" spans="5:8" x14ac:dyDescent="0.3">
      <c r="E2080" s="34">
        <v>2078</v>
      </c>
      <c r="F2080" s="42">
        <f t="shared" si="98"/>
        <v>3.3248000000000002</v>
      </c>
      <c r="G2080" s="42">
        <f t="shared" si="96"/>
        <v>2.7429600000000001</v>
      </c>
      <c r="H2080" s="42">
        <f t="shared" si="97"/>
        <v>8.2500000002742961</v>
      </c>
    </row>
    <row r="2081" spans="5:8" x14ac:dyDescent="0.3">
      <c r="E2081" s="34">
        <v>2079</v>
      </c>
      <c r="F2081" s="42">
        <f t="shared" si="98"/>
        <v>3.3264</v>
      </c>
      <c r="G2081" s="42">
        <f t="shared" si="96"/>
        <v>2.7442800000000003</v>
      </c>
      <c r="H2081" s="42">
        <f t="shared" si="97"/>
        <v>8.2500000002744276</v>
      </c>
    </row>
    <row r="2082" spans="5:8" x14ac:dyDescent="0.3">
      <c r="E2082" s="34">
        <v>2080</v>
      </c>
      <c r="F2082" s="42">
        <f t="shared" si="98"/>
        <v>3.3280000000000003</v>
      </c>
      <c r="G2082" s="42">
        <f t="shared" si="96"/>
        <v>2.7456000000000005</v>
      </c>
      <c r="H2082" s="42">
        <f t="shared" si="97"/>
        <v>8.2500000002745608</v>
      </c>
    </row>
    <row r="2083" spans="5:8" x14ac:dyDescent="0.3">
      <c r="E2083" s="34">
        <v>2081</v>
      </c>
      <c r="F2083" s="42">
        <f t="shared" si="98"/>
        <v>3.3296000000000001</v>
      </c>
      <c r="G2083" s="42">
        <f t="shared" si="96"/>
        <v>2.7469200000000003</v>
      </c>
      <c r="H2083" s="42">
        <f t="shared" si="97"/>
        <v>8.2500000002746923</v>
      </c>
    </row>
    <row r="2084" spans="5:8" x14ac:dyDescent="0.3">
      <c r="E2084" s="34">
        <v>2082</v>
      </c>
      <c r="F2084" s="42">
        <f t="shared" si="98"/>
        <v>3.3311999999999999</v>
      </c>
      <c r="G2084" s="42">
        <f t="shared" si="96"/>
        <v>2.74824</v>
      </c>
      <c r="H2084" s="42">
        <f t="shared" si="97"/>
        <v>8.2500000002748237</v>
      </c>
    </row>
    <row r="2085" spans="5:8" x14ac:dyDescent="0.3">
      <c r="E2085" s="34">
        <v>2083</v>
      </c>
      <c r="F2085" s="42">
        <f t="shared" si="98"/>
        <v>3.3328000000000002</v>
      </c>
      <c r="G2085" s="42">
        <f t="shared" si="96"/>
        <v>2.7495600000000007</v>
      </c>
      <c r="H2085" s="42">
        <f t="shared" si="97"/>
        <v>8.2500000002749552</v>
      </c>
    </row>
    <row r="2086" spans="5:8" x14ac:dyDescent="0.3">
      <c r="E2086" s="34">
        <v>2084</v>
      </c>
      <c r="F2086" s="42">
        <f t="shared" si="98"/>
        <v>3.3344</v>
      </c>
      <c r="G2086" s="42">
        <f t="shared" si="96"/>
        <v>2.75088</v>
      </c>
      <c r="H2086" s="42">
        <f t="shared" si="97"/>
        <v>8.2500000002750884</v>
      </c>
    </row>
    <row r="2087" spans="5:8" x14ac:dyDescent="0.3">
      <c r="E2087" s="34">
        <v>2085</v>
      </c>
      <c r="F2087" s="42">
        <f t="shared" si="98"/>
        <v>3.3360000000000003</v>
      </c>
      <c r="G2087" s="42">
        <f t="shared" si="96"/>
        <v>2.7522000000000002</v>
      </c>
      <c r="H2087" s="42">
        <f t="shared" si="97"/>
        <v>8.2500000002752198</v>
      </c>
    </row>
    <row r="2088" spans="5:8" x14ac:dyDescent="0.3">
      <c r="E2088" s="34">
        <v>2086</v>
      </c>
      <c r="F2088" s="42">
        <f t="shared" si="98"/>
        <v>3.3376000000000001</v>
      </c>
      <c r="G2088" s="42">
        <f t="shared" si="96"/>
        <v>2.75352</v>
      </c>
      <c r="H2088" s="42">
        <f t="shared" si="97"/>
        <v>8.2500000002753513</v>
      </c>
    </row>
    <row r="2089" spans="5:8" x14ac:dyDescent="0.3">
      <c r="E2089" s="34">
        <v>2087</v>
      </c>
      <c r="F2089" s="42">
        <f t="shared" si="98"/>
        <v>3.3391999999999999</v>
      </c>
      <c r="G2089" s="42">
        <f t="shared" si="96"/>
        <v>2.7548400000000002</v>
      </c>
      <c r="H2089" s="42">
        <f t="shared" si="97"/>
        <v>8.2500000002754845</v>
      </c>
    </row>
    <row r="2090" spans="5:8" x14ac:dyDescent="0.3">
      <c r="E2090" s="34">
        <v>2088</v>
      </c>
      <c r="F2090" s="42">
        <f t="shared" si="98"/>
        <v>3.3408000000000002</v>
      </c>
      <c r="G2090" s="42">
        <f t="shared" si="96"/>
        <v>2.7561599999999999</v>
      </c>
      <c r="H2090" s="42">
        <f t="shared" si="97"/>
        <v>8.250000000275616</v>
      </c>
    </row>
    <row r="2091" spans="5:8" x14ac:dyDescent="0.3">
      <c r="E2091" s="34">
        <v>2089</v>
      </c>
      <c r="F2091" s="42">
        <f t="shared" si="98"/>
        <v>3.3424</v>
      </c>
      <c r="G2091" s="42">
        <f t="shared" si="96"/>
        <v>2.7574800000000002</v>
      </c>
      <c r="H2091" s="42">
        <f t="shared" si="97"/>
        <v>8.2500000002757474</v>
      </c>
    </row>
    <row r="2092" spans="5:8" x14ac:dyDescent="0.3">
      <c r="E2092" s="34">
        <v>2090</v>
      </c>
      <c r="F2092" s="42">
        <f t="shared" si="98"/>
        <v>3.3440000000000003</v>
      </c>
      <c r="G2092" s="42">
        <f t="shared" si="96"/>
        <v>2.7587999999999999</v>
      </c>
      <c r="H2092" s="42">
        <f t="shared" si="97"/>
        <v>8.2500000002758807</v>
      </c>
    </row>
    <row r="2093" spans="5:8" x14ac:dyDescent="0.3">
      <c r="E2093" s="34">
        <v>2091</v>
      </c>
      <c r="F2093" s="42">
        <f t="shared" si="98"/>
        <v>3.3456000000000001</v>
      </c>
      <c r="G2093" s="42">
        <f t="shared" si="96"/>
        <v>2.7601200000000001</v>
      </c>
      <c r="H2093" s="42">
        <f t="shared" si="97"/>
        <v>8.2500000002760121</v>
      </c>
    </row>
    <row r="2094" spans="5:8" x14ac:dyDescent="0.3">
      <c r="E2094" s="34">
        <v>2092</v>
      </c>
      <c r="F2094" s="42">
        <f t="shared" si="98"/>
        <v>3.3472</v>
      </c>
      <c r="G2094" s="42">
        <f t="shared" si="96"/>
        <v>2.7614399999999999</v>
      </c>
      <c r="H2094" s="42">
        <f t="shared" si="97"/>
        <v>8.2500000002761436</v>
      </c>
    </row>
    <row r="2095" spans="5:8" x14ac:dyDescent="0.3">
      <c r="E2095" s="34">
        <v>2093</v>
      </c>
      <c r="F2095" s="42">
        <f t="shared" si="98"/>
        <v>3.3488000000000002</v>
      </c>
      <c r="G2095" s="42">
        <f t="shared" si="96"/>
        <v>2.7627600000000001</v>
      </c>
      <c r="H2095" s="42">
        <f t="shared" si="97"/>
        <v>8.2500000002762768</v>
      </c>
    </row>
    <row r="2096" spans="5:8" x14ac:dyDescent="0.3">
      <c r="E2096" s="34">
        <v>2094</v>
      </c>
      <c r="F2096" s="42">
        <f t="shared" si="98"/>
        <v>3.3504</v>
      </c>
      <c r="G2096" s="42">
        <f t="shared" si="96"/>
        <v>2.7640799999999999</v>
      </c>
      <c r="H2096" s="42">
        <f t="shared" si="97"/>
        <v>8.2500000002764082</v>
      </c>
    </row>
    <row r="2097" spans="5:8" x14ac:dyDescent="0.3">
      <c r="E2097" s="34">
        <v>2095</v>
      </c>
      <c r="F2097" s="42">
        <f t="shared" si="98"/>
        <v>3.3520000000000003</v>
      </c>
      <c r="G2097" s="42">
        <f t="shared" si="96"/>
        <v>2.7654000000000005</v>
      </c>
      <c r="H2097" s="42">
        <f t="shared" si="97"/>
        <v>8.2500000002765397</v>
      </c>
    </row>
    <row r="2098" spans="5:8" x14ac:dyDescent="0.3">
      <c r="E2098" s="34">
        <v>2096</v>
      </c>
      <c r="F2098" s="42">
        <f t="shared" si="98"/>
        <v>3.3536000000000001</v>
      </c>
      <c r="G2098" s="42">
        <f t="shared" si="96"/>
        <v>2.7667200000000003</v>
      </c>
      <c r="H2098" s="42">
        <f t="shared" si="97"/>
        <v>8.2500000002766711</v>
      </c>
    </row>
    <row r="2099" spans="5:8" x14ac:dyDescent="0.3">
      <c r="E2099" s="34">
        <v>2097</v>
      </c>
      <c r="F2099" s="42">
        <f t="shared" si="98"/>
        <v>3.3552</v>
      </c>
      <c r="G2099" s="42">
        <f t="shared" si="96"/>
        <v>2.7680400000000001</v>
      </c>
      <c r="H2099" s="42">
        <f t="shared" si="97"/>
        <v>8.2500000002768044</v>
      </c>
    </row>
    <row r="2100" spans="5:8" x14ac:dyDescent="0.3">
      <c r="E2100" s="34">
        <v>2098</v>
      </c>
      <c r="F2100" s="42">
        <f t="shared" si="98"/>
        <v>3.3568000000000002</v>
      </c>
      <c r="G2100" s="42">
        <f t="shared" si="96"/>
        <v>2.7693600000000007</v>
      </c>
      <c r="H2100" s="42">
        <f t="shared" si="97"/>
        <v>8.2500000002769358</v>
      </c>
    </row>
    <row r="2101" spans="5:8" x14ac:dyDescent="0.3">
      <c r="E2101" s="34">
        <v>2099</v>
      </c>
      <c r="F2101" s="42">
        <f t="shared" si="98"/>
        <v>3.3584000000000001</v>
      </c>
      <c r="G2101" s="42">
        <f t="shared" si="96"/>
        <v>2.77068</v>
      </c>
      <c r="H2101" s="42">
        <f t="shared" si="97"/>
        <v>8.2500000002770673</v>
      </c>
    </row>
    <row r="2102" spans="5:8" x14ac:dyDescent="0.3">
      <c r="E2102" s="34">
        <v>2100</v>
      </c>
      <c r="F2102" s="42">
        <f t="shared" si="98"/>
        <v>3.3600000000000003</v>
      </c>
      <c r="G2102" s="42">
        <f t="shared" si="96"/>
        <v>2.7720000000000002</v>
      </c>
      <c r="H2102" s="42">
        <f t="shared" si="97"/>
        <v>8.2500000002772005</v>
      </c>
    </row>
    <row r="2103" spans="5:8" x14ac:dyDescent="0.3">
      <c r="E2103" s="34">
        <v>2101</v>
      </c>
      <c r="F2103" s="42">
        <f t="shared" si="98"/>
        <v>3.3616000000000001</v>
      </c>
      <c r="G2103" s="42">
        <f t="shared" si="96"/>
        <v>2.77332</v>
      </c>
      <c r="H2103" s="42">
        <f t="shared" si="97"/>
        <v>8.2500000002773319</v>
      </c>
    </row>
    <row r="2104" spans="5:8" x14ac:dyDescent="0.3">
      <c r="E2104" s="34">
        <v>2102</v>
      </c>
      <c r="F2104" s="42">
        <f t="shared" si="98"/>
        <v>3.3632</v>
      </c>
      <c r="G2104" s="42">
        <f t="shared" si="96"/>
        <v>2.7746400000000002</v>
      </c>
      <c r="H2104" s="42">
        <f t="shared" si="97"/>
        <v>8.2500000002774634</v>
      </c>
    </row>
    <row r="2105" spans="5:8" x14ac:dyDescent="0.3">
      <c r="E2105" s="34">
        <v>2103</v>
      </c>
      <c r="F2105" s="42">
        <f t="shared" si="98"/>
        <v>3.3648000000000002</v>
      </c>
      <c r="G2105" s="42">
        <f t="shared" si="96"/>
        <v>2.77596</v>
      </c>
      <c r="H2105" s="42">
        <f t="shared" si="97"/>
        <v>8.2500000002775966</v>
      </c>
    </row>
    <row r="2106" spans="5:8" x14ac:dyDescent="0.3">
      <c r="E2106" s="34">
        <v>2104</v>
      </c>
      <c r="F2106" s="42">
        <f t="shared" si="98"/>
        <v>3.3664000000000001</v>
      </c>
      <c r="G2106" s="42">
        <f t="shared" si="96"/>
        <v>2.7772799999999997</v>
      </c>
      <c r="H2106" s="42">
        <f t="shared" si="97"/>
        <v>8.2500000002777281</v>
      </c>
    </row>
    <row r="2107" spans="5:8" x14ac:dyDescent="0.3">
      <c r="E2107" s="34">
        <v>2105</v>
      </c>
      <c r="F2107" s="42">
        <f t="shared" si="98"/>
        <v>3.3680000000000003</v>
      </c>
      <c r="G2107" s="42">
        <f t="shared" si="96"/>
        <v>2.7786</v>
      </c>
      <c r="H2107" s="42">
        <f t="shared" si="97"/>
        <v>8.2500000002778595</v>
      </c>
    </row>
    <row r="2108" spans="5:8" x14ac:dyDescent="0.3">
      <c r="E2108" s="34">
        <v>2106</v>
      </c>
      <c r="F2108" s="42">
        <f t="shared" si="98"/>
        <v>3.3696000000000002</v>
      </c>
      <c r="G2108" s="42">
        <f t="shared" si="96"/>
        <v>2.7799200000000002</v>
      </c>
      <c r="H2108" s="42">
        <f t="shared" si="97"/>
        <v>8.2500000002779927</v>
      </c>
    </row>
    <row r="2109" spans="5:8" x14ac:dyDescent="0.3">
      <c r="E2109" s="34">
        <v>2107</v>
      </c>
      <c r="F2109" s="42">
        <f t="shared" si="98"/>
        <v>3.3712</v>
      </c>
      <c r="G2109" s="42">
        <f t="shared" si="96"/>
        <v>2.7812399999999999</v>
      </c>
      <c r="H2109" s="42">
        <f t="shared" si="97"/>
        <v>8.2500000002781242</v>
      </c>
    </row>
    <row r="2110" spans="5:8" x14ac:dyDescent="0.3">
      <c r="E2110" s="34">
        <v>2108</v>
      </c>
      <c r="F2110" s="42">
        <f t="shared" si="98"/>
        <v>3.3728000000000002</v>
      </c>
      <c r="G2110" s="42">
        <f t="shared" si="96"/>
        <v>2.7825600000000001</v>
      </c>
      <c r="H2110" s="42">
        <f t="shared" si="97"/>
        <v>8.2500000002782556</v>
      </c>
    </row>
    <row r="2111" spans="5:8" x14ac:dyDescent="0.3">
      <c r="E2111" s="34">
        <v>2109</v>
      </c>
      <c r="F2111" s="42">
        <f t="shared" si="98"/>
        <v>3.3744000000000001</v>
      </c>
      <c r="G2111" s="42">
        <f t="shared" si="96"/>
        <v>2.7838799999999999</v>
      </c>
      <c r="H2111" s="42">
        <f t="shared" si="97"/>
        <v>8.2500000002783889</v>
      </c>
    </row>
    <row r="2112" spans="5:8" x14ac:dyDescent="0.3">
      <c r="E2112" s="34">
        <v>2110</v>
      </c>
      <c r="F2112" s="42">
        <f t="shared" si="98"/>
        <v>3.3760000000000003</v>
      </c>
      <c r="G2112" s="42">
        <f t="shared" si="96"/>
        <v>2.7852000000000006</v>
      </c>
      <c r="H2112" s="42">
        <f t="shared" si="97"/>
        <v>8.2500000002785203</v>
      </c>
    </row>
    <row r="2113" spans="5:8" x14ac:dyDescent="0.3">
      <c r="E2113" s="34">
        <v>2111</v>
      </c>
      <c r="F2113" s="42">
        <f t="shared" si="98"/>
        <v>3.3776000000000002</v>
      </c>
      <c r="G2113" s="42">
        <f t="shared" si="96"/>
        <v>2.7865200000000003</v>
      </c>
      <c r="H2113" s="42">
        <f t="shared" si="97"/>
        <v>8.2500000002786518</v>
      </c>
    </row>
    <row r="2114" spans="5:8" x14ac:dyDescent="0.3">
      <c r="E2114" s="34">
        <v>2112</v>
      </c>
      <c r="F2114" s="42">
        <f t="shared" si="98"/>
        <v>3.3792</v>
      </c>
      <c r="G2114" s="42">
        <f t="shared" ref="G2114:G2177" si="99">$C$12*F2114*10^-3/($C$3*10^-6)</f>
        <v>2.7878400000000001</v>
      </c>
      <c r="H2114" s="42">
        <f t="shared" si="97"/>
        <v>8.2500000002787832</v>
      </c>
    </row>
    <row r="2115" spans="5:8" x14ac:dyDescent="0.3">
      <c r="E2115" s="34">
        <v>2113</v>
      </c>
      <c r="F2115" s="42">
        <f t="shared" si="98"/>
        <v>3.3808000000000002</v>
      </c>
      <c r="G2115" s="42">
        <f t="shared" si="99"/>
        <v>2.7891600000000003</v>
      </c>
      <c r="H2115" s="42">
        <f t="shared" ref="H2115:H2178" si="100">($C$12+IF(G2115&gt;=$C$7,$C$6,0)+(IF(G2115&gt;=$C$5,G2115,0)/$C$4)+IF(G2115&gt;$C$9,($C$8/G2115),0))</f>
        <v>8.2500000002789164</v>
      </c>
    </row>
    <row r="2116" spans="5:8" x14ac:dyDescent="0.3">
      <c r="E2116" s="34">
        <v>2114</v>
      </c>
      <c r="F2116" s="42">
        <f t="shared" ref="F2116:F2179" si="101">($C$10/10000)*(E2116)</f>
        <v>3.3824000000000001</v>
      </c>
      <c r="G2116" s="42">
        <f t="shared" si="99"/>
        <v>2.7904800000000005</v>
      </c>
      <c r="H2116" s="42">
        <f t="shared" si="100"/>
        <v>8.2500000002790479</v>
      </c>
    </row>
    <row r="2117" spans="5:8" x14ac:dyDescent="0.3">
      <c r="E2117" s="34">
        <v>2115</v>
      </c>
      <c r="F2117" s="42">
        <f t="shared" si="101"/>
        <v>3.3840000000000003</v>
      </c>
      <c r="G2117" s="42">
        <f t="shared" si="99"/>
        <v>2.7918000000000003</v>
      </c>
      <c r="H2117" s="42">
        <f t="shared" si="100"/>
        <v>8.2500000002791793</v>
      </c>
    </row>
    <row r="2118" spans="5:8" x14ac:dyDescent="0.3">
      <c r="E2118" s="34">
        <v>2116</v>
      </c>
      <c r="F2118" s="42">
        <f t="shared" si="101"/>
        <v>3.3856000000000002</v>
      </c>
      <c r="G2118" s="42">
        <f t="shared" si="99"/>
        <v>2.79312</v>
      </c>
      <c r="H2118" s="42">
        <f t="shared" si="100"/>
        <v>8.2500000002793126</v>
      </c>
    </row>
    <row r="2119" spans="5:8" x14ac:dyDescent="0.3">
      <c r="E2119" s="34">
        <v>2117</v>
      </c>
      <c r="F2119" s="42">
        <f t="shared" si="101"/>
        <v>3.3872</v>
      </c>
      <c r="G2119" s="42">
        <f t="shared" si="99"/>
        <v>2.7944400000000003</v>
      </c>
      <c r="H2119" s="42">
        <f t="shared" si="100"/>
        <v>8.250000000279444</v>
      </c>
    </row>
    <row r="2120" spans="5:8" x14ac:dyDescent="0.3">
      <c r="E2120" s="34">
        <v>2118</v>
      </c>
      <c r="F2120" s="42">
        <f t="shared" si="101"/>
        <v>3.3888000000000003</v>
      </c>
      <c r="G2120" s="42">
        <f t="shared" si="99"/>
        <v>2.79576</v>
      </c>
      <c r="H2120" s="42">
        <f t="shared" si="100"/>
        <v>8.2500000002795755</v>
      </c>
    </row>
    <row r="2121" spans="5:8" x14ac:dyDescent="0.3">
      <c r="E2121" s="34">
        <v>2119</v>
      </c>
      <c r="F2121" s="42">
        <f t="shared" si="101"/>
        <v>3.3904000000000001</v>
      </c>
      <c r="G2121" s="42">
        <f t="shared" si="99"/>
        <v>2.7970799999999998</v>
      </c>
      <c r="H2121" s="42">
        <f t="shared" si="100"/>
        <v>8.2500000002797087</v>
      </c>
    </row>
    <row r="2122" spans="5:8" x14ac:dyDescent="0.3">
      <c r="E2122" s="34">
        <v>2120</v>
      </c>
      <c r="F2122" s="42">
        <f t="shared" si="101"/>
        <v>3.3920000000000003</v>
      </c>
      <c r="G2122" s="42">
        <f t="shared" si="99"/>
        <v>2.7984</v>
      </c>
      <c r="H2122" s="42">
        <f t="shared" si="100"/>
        <v>8.2500000002798402</v>
      </c>
    </row>
    <row r="2123" spans="5:8" x14ac:dyDescent="0.3">
      <c r="E2123" s="34">
        <v>2121</v>
      </c>
      <c r="F2123" s="42">
        <f t="shared" si="101"/>
        <v>3.3936000000000002</v>
      </c>
      <c r="G2123" s="42">
        <f t="shared" si="99"/>
        <v>2.7997200000000002</v>
      </c>
      <c r="H2123" s="42">
        <f t="shared" si="100"/>
        <v>8.2500000002799716</v>
      </c>
    </row>
    <row r="2124" spans="5:8" x14ac:dyDescent="0.3">
      <c r="E2124" s="34">
        <v>2122</v>
      </c>
      <c r="F2124" s="42">
        <f t="shared" si="101"/>
        <v>3.3952</v>
      </c>
      <c r="G2124" s="42">
        <f t="shared" si="99"/>
        <v>2.80104</v>
      </c>
      <c r="H2124" s="42">
        <f t="shared" si="100"/>
        <v>8.2500000002801048</v>
      </c>
    </row>
    <row r="2125" spans="5:8" x14ac:dyDescent="0.3">
      <c r="E2125" s="34">
        <v>2123</v>
      </c>
      <c r="F2125" s="42">
        <f t="shared" si="101"/>
        <v>3.3968000000000003</v>
      </c>
      <c r="G2125" s="42">
        <f t="shared" si="99"/>
        <v>2.8023600000000002</v>
      </c>
      <c r="H2125" s="42">
        <f t="shared" si="100"/>
        <v>8.2500000002802363</v>
      </c>
    </row>
    <row r="2126" spans="5:8" x14ac:dyDescent="0.3">
      <c r="E2126" s="34">
        <v>2124</v>
      </c>
      <c r="F2126" s="42">
        <f t="shared" si="101"/>
        <v>3.3984000000000001</v>
      </c>
      <c r="G2126" s="42">
        <f t="shared" si="99"/>
        <v>2.8036799999999999</v>
      </c>
      <c r="H2126" s="42">
        <f t="shared" si="100"/>
        <v>8.2500000002803677</v>
      </c>
    </row>
    <row r="2127" spans="5:8" x14ac:dyDescent="0.3">
      <c r="E2127" s="34">
        <v>2125</v>
      </c>
      <c r="F2127" s="42">
        <f t="shared" si="101"/>
        <v>3.4000000000000004</v>
      </c>
      <c r="G2127" s="42">
        <f t="shared" si="99"/>
        <v>2.8050000000000006</v>
      </c>
      <c r="H2127" s="42">
        <f t="shared" si="100"/>
        <v>8.2500000002804992</v>
      </c>
    </row>
    <row r="2128" spans="5:8" x14ac:dyDescent="0.3">
      <c r="E2128" s="34">
        <v>2126</v>
      </c>
      <c r="F2128" s="42">
        <f t="shared" si="101"/>
        <v>3.4016000000000002</v>
      </c>
      <c r="G2128" s="42">
        <f t="shared" si="99"/>
        <v>2.8063200000000004</v>
      </c>
      <c r="H2128" s="42">
        <f t="shared" si="100"/>
        <v>8.2500000002806324</v>
      </c>
    </row>
    <row r="2129" spans="5:8" x14ac:dyDescent="0.3">
      <c r="E2129" s="34">
        <v>2127</v>
      </c>
      <c r="F2129" s="42">
        <f t="shared" si="101"/>
        <v>3.4032</v>
      </c>
      <c r="G2129" s="42">
        <f t="shared" si="99"/>
        <v>2.8076400000000001</v>
      </c>
      <c r="H2129" s="42">
        <f t="shared" si="100"/>
        <v>8.2500000002807639</v>
      </c>
    </row>
    <row r="2130" spans="5:8" x14ac:dyDescent="0.3">
      <c r="E2130" s="34">
        <v>2128</v>
      </c>
      <c r="F2130" s="42">
        <f t="shared" si="101"/>
        <v>3.4048000000000003</v>
      </c>
      <c r="G2130" s="42">
        <f t="shared" si="99"/>
        <v>2.8089600000000003</v>
      </c>
      <c r="H2130" s="42">
        <f t="shared" si="100"/>
        <v>8.2500000002808953</v>
      </c>
    </row>
    <row r="2131" spans="5:8" x14ac:dyDescent="0.3">
      <c r="E2131" s="34">
        <v>2129</v>
      </c>
      <c r="F2131" s="42">
        <f t="shared" si="101"/>
        <v>3.4064000000000001</v>
      </c>
      <c r="G2131" s="42">
        <f t="shared" si="99"/>
        <v>2.8102800000000006</v>
      </c>
      <c r="H2131" s="42">
        <f t="shared" si="100"/>
        <v>8.2500000002810285</v>
      </c>
    </row>
    <row r="2132" spans="5:8" x14ac:dyDescent="0.3">
      <c r="E2132" s="34">
        <v>2130</v>
      </c>
      <c r="F2132" s="42">
        <f t="shared" si="101"/>
        <v>3.4080000000000004</v>
      </c>
      <c r="G2132" s="42">
        <f t="shared" si="99"/>
        <v>2.8116000000000003</v>
      </c>
      <c r="H2132" s="42">
        <f t="shared" si="100"/>
        <v>8.25000000028116</v>
      </c>
    </row>
    <row r="2133" spans="5:8" x14ac:dyDescent="0.3">
      <c r="E2133" s="34">
        <v>2131</v>
      </c>
      <c r="F2133" s="42">
        <f t="shared" si="101"/>
        <v>3.4096000000000002</v>
      </c>
      <c r="G2133" s="42">
        <f t="shared" si="99"/>
        <v>2.8129200000000001</v>
      </c>
      <c r="H2133" s="42">
        <f t="shared" si="100"/>
        <v>8.2500000002812914</v>
      </c>
    </row>
    <row r="2134" spans="5:8" x14ac:dyDescent="0.3">
      <c r="E2134" s="34">
        <v>2132</v>
      </c>
      <c r="F2134" s="42">
        <f t="shared" si="101"/>
        <v>3.4112</v>
      </c>
      <c r="G2134" s="42">
        <f t="shared" si="99"/>
        <v>2.8142399999999999</v>
      </c>
      <c r="H2134" s="42">
        <f t="shared" si="100"/>
        <v>8.2500000002814247</v>
      </c>
    </row>
    <row r="2135" spans="5:8" x14ac:dyDescent="0.3">
      <c r="E2135" s="34">
        <v>2133</v>
      </c>
      <c r="F2135" s="42">
        <f t="shared" si="101"/>
        <v>3.4128000000000003</v>
      </c>
      <c r="G2135" s="42">
        <f t="shared" si="99"/>
        <v>2.8155600000000001</v>
      </c>
      <c r="H2135" s="42">
        <f t="shared" si="100"/>
        <v>8.2500000002815561</v>
      </c>
    </row>
    <row r="2136" spans="5:8" x14ac:dyDescent="0.3">
      <c r="E2136" s="34">
        <v>2134</v>
      </c>
      <c r="F2136" s="42">
        <f t="shared" si="101"/>
        <v>3.4144000000000001</v>
      </c>
      <c r="G2136" s="42">
        <f t="shared" si="99"/>
        <v>2.8168799999999998</v>
      </c>
      <c r="H2136" s="42">
        <f t="shared" si="100"/>
        <v>8.2500000002816876</v>
      </c>
    </row>
    <row r="2137" spans="5:8" x14ac:dyDescent="0.3">
      <c r="E2137" s="34">
        <v>2135</v>
      </c>
      <c r="F2137" s="42">
        <f t="shared" si="101"/>
        <v>3.4160000000000004</v>
      </c>
      <c r="G2137" s="42">
        <f t="shared" si="99"/>
        <v>2.8182</v>
      </c>
      <c r="H2137" s="42">
        <f t="shared" si="100"/>
        <v>8.2500000002818208</v>
      </c>
    </row>
    <row r="2138" spans="5:8" x14ac:dyDescent="0.3">
      <c r="E2138" s="34">
        <v>2136</v>
      </c>
      <c r="F2138" s="42">
        <f t="shared" si="101"/>
        <v>3.4176000000000002</v>
      </c>
      <c r="G2138" s="42">
        <f t="shared" si="99"/>
        <v>2.8195199999999998</v>
      </c>
      <c r="H2138" s="42">
        <f t="shared" si="100"/>
        <v>8.2500000002819522</v>
      </c>
    </row>
    <row r="2139" spans="5:8" x14ac:dyDescent="0.3">
      <c r="E2139" s="34">
        <v>2137</v>
      </c>
      <c r="F2139" s="42">
        <f t="shared" si="101"/>
        <v>3.4192</v>
      </c>
      <c r="G2139" s="42">
        <f t="shared" si="99"/>
        <v>2.82084</v>
      </c>
      <c r="H2139" s="42">
        <f t="shared" si="100"/>
        <v>8.2500000002820837</v>
      </c>
    </row>
    <row r="2140" spans="5:8" x14ac:dyDescent="0.3">
      <c r="E2140" s="34">
        <v>2138</v>
      </c>
      <c r="F2140" s="42">
        <f t="shared" si="101"/>
        <v>3.4208000000000003</v>
      </c>
      <c r="G2140" s="42">
        <f t="shared" si="99"/>
        <v>2.8221600000000002</v>
      </c>
      <c r="H2140" s="42">
        <f t="shared" si="100"/>
        <v>8.2500000002822151</v>
      </c>
    </row>
    <row r="2141" spans="5:8" x14ac:dyDescent="0.3">
      <c r="E2141" s="34">
        <v>2139</v>
      </c>
      <c r="F2141" s="42">
        <f t="shared" si="101"/>
        <v>3.4224000000000001</v>
      </c>
      <c r="G2141" s="42">
        <f t="shared" si="99"/>
        <v>2.82348</v>
      </c>
      <c r="H2141" s="42">
        <f t="shared" si="100"/>
        <v>8.2500000002823484</v>
      </c>
    </row>
    <row r="2142" spans="5:8" x14ac:dyDescent="0.3">
      <c r="E2142" s="34">
        <v>2140</v>
      </c>
      <c r="F2142" s="42">
        <f t="shared" si="101"/>
        <v>3.4240000000000004</v>
      </c>
      <c r="G2142" s="42">
        <f t="shared" si="99"/>
        <v>2.8248000000000006</v>
      </c>
      <c r="H2142" s="42">
        <f t="shared" si="100"/>
        <v>8.2500000002824798</v>
      </c>
    </row>
    <row r="2143" spans="5:8" x14ac:dyDescent="0.3">
      <c r="E2143" s="34">
        <v>2141</v>
      </c>
      <c r="F2143" s="42">
        <f t="shared" si="101"/>
        <v>3.4256000000000002</v>
      </c>
      <c r="G2143" s="42">
        <f t="shared" si="99"/>
        <v>2.8261200000000004</v>
      </c>
      <c r="H2143" s="42">
        <f t="shared" si="100"/>
        <v>8.2500000002826113</v>
      </c>
    </row>
    <row r="2144" spans="5:8" x14ac:dyDescent="0.3">
      <c r="E2144" s="34">
        <v>2142</v>
      </c>
      <c r="F2144" s="42">
        <f t="shared" si="101"/>
        <v>3.4272</v>
      </c>
      <c r="G2144" s="42">
        <f t="shared" si="99"/>
        <v>2.8274400000000002</v>
      </c>
      <c r="H2144" s="42">
        <f t="shared" si="100"/>
        <v>8.2500000002827445</v>
      </c>
    </row>
    <row r="2145" spans="5:8" x14ac:dyDescent="0.3">
      <c r="E2145" s="34">
        <v>2143</v>
      </c>
      <c r="F2145" s="42">
        <f t="shared" si="101"/>
        <v>3.4288000000000003</v>
      </c>
      <c r="G2145" s="42">
        <f t="shared" si="99"/>
        <v>2.8287600000000004</v>
      </c>
      <c r="H2145" s="42">
        <f t="shared" si="100"/>
        <v>8.2500000002828759</v>
      </c>
    </row>
    <row r="2146" spans="5:8" x14ac:dyDescent="0.3">
      <c r="E2146" s="34">
        <v>2144</v>
      </c>
      <c r="F2146" s="42">
        <f t="shared" si="101"/>
        <v>3.4304000000000001</v>
      </c>
      <c r="G2146" s="42">
        <f t="shared" si="99"/>
        <v>2.8300800000000006</v>
      </c>
      <c r="H2146" s="42">
        <f t="shared" si="100"/>
        <v>8.2500000002830074</v>
      </c>
    </row>
    <row r="2147" spans="5:8" x14ac:dyDescent="0.3">
      <c r="E2147" s="34">
        <v>2145</v>
      </c>
      <c r="F2147" s="42">
        <f t="shared" si="101"/>
        <v>3.4320000000000004</v>
      </c>
      <c r="G2147" s="42">
        <f t="shared" si="99"/>
        <v>2.8314000000000004</v>
      </c>
      <c r="H2147" s="42">
        <f t="shared" si="100"/>
        <v>8.2500000002831406</v>
      </c>
    </row>
    <row r="2148" spans="5:8" x14ac:dyDescent="0.3">
      <c r="E2148" s="34">
        <v>2146</v>
      </c>
      <c r="F2148" s="42">
        <f t="shared" si="101"/>
        <v>3.4336000000000002</v>
      </c>
      <c r="G2148" s="42">
        <f t="shared" si="99"/>
        <v>2.8327200000000001</v>
      </c>
      <c r="H2148" s="42">
        <f t="shared" si="100"/>
        <v>8.2500000002832721</v>
      </c>
    </row>
    <row r="2149" spans="5:8" x14ac:dyDescent="0.3">
      <c r="E2149" s="34">
        <v>2147</v>
      </c>
      <c r="F2149" s="42">
        <f t="shared" si="101"/>
        <v>3.4352</v>
      </c>
      <c r="G2149" s="42">
        <f t="shared" si="99"/>
        <v>2.8340399999999999</v>
      </c>
      <c r="H2149" s="42">
        <f t="shared" si="100"/>
        <v>8.2500000002834035</v>
      </c>
    </row>
    <row r="2150" spans="5:8" x14ac:dyDescent="0.3">
      <c r="E2150" s="34">
        <v>2148</v>
      </c>
      <c r="F2150" s="42">
        <f t="shared" si="101"/>
        <v>3.4368000000000003</v>
      </c>
      <c r="G2150" s="42">
        <f t="shared" si="99"/>
        <v>2.8353600000000001</v>
      </c>
      <c r="H2150" s="42">
        <f t="shared" si="100"/>
        <v>8.2500000002835367</v>
      </c>
    </row>
    <row r="2151" spans="5:8" x14ac:dyDescent="0.3">
      <c r="E2151" s="34">
        <v>2149</v>
      </c>
      <c r="F2151" s="42">
        <f t="shared" si="101"/>
        <v>3.4384000000000001</v>
      </c>
      <c r="G2151" s="42">
        <f t="shared" si="99"/>
        <v>2.8366799999999999</v>
      </c>
      <c r="H2151" s="42">
        <f t="shared" si="100"/>
        <v>8.2500000002836682</v>
      </c>
    </row>
    <row r="2152" spans="5:8" x14ac:dyDescent="0.3">
      <c r="E2152" s="34">
        <v>2150</v>
      </c>
      <c r="F2152" s="42">
        <f t="shared" si="101"/>
        <v>3.44</v>
      </c>
      <c r="G2152" s="42">
        <f t="shared" si="99"/>
        <v>2.8379999999999996</v>
      </c>
      <c r="H2152" s="42">
        <f t="shared" si="100"/>
        <v>8.2500000002837997</v>
      </c>
    </row>
    <row r="2153" spans="5:8" x14ac:dyDescent="0.3">
      <c r="E2153" s="34">
        <v>2151</v>
      </c>
      <c r="F2153" s="42">
        <f t="shared" si="101"/>
        <v>3.4416000000000002</v>
      </c>
      <c r="G2153" s="42">
        <f t="shared" si="99"/>
        <v>2.8393199999999998</v>
      </c>
      <c r="H2153" s="42">
        <f t="shared" si="100"/>
        <v>8.2500000002839329</v>
      </c>
    </row>
    <row r="2154" spans="5:8" x14ac:dyDescent="0.3">
      <c r="E2154" s="34">
        <v>2152</v>
      </c>
      <c r="F2154" s="42">
        <f t="shared" si="101"/>
        <v>3.4432</v>
      </c>
      <c r="G2154" s="42">
        <f t="shared" si="99"/>
        <v>2.8406400000000001</v>
      </c>
      <c r="H2154" s="42">
        <f t="shared" si="100"/>
        <v>8.2500000002840643</v>
      </c>
    </row>
    <row r="2155" spans="5:8" x14ac:dyDescent="0.3">
      <c r="E2155" s="34">
        <v>2153</v>
      </c>
      <c r="F2155" s="42">
        <f t="shared" si="101"/>
        <v>3.4448000000000003</v>
      </c>
      <c r="G2155" s="42">
        <f t="shared" si="99"/>
        <v>2.8419600000000003</v>
      </c>
      <c r="H2155" s="42">
        <f t="shared" si="100"/>
        <v>8.2500000002841958</v>
      </c>
    </row>
    <row r="2156" spans="5:8" x14ac:dyDescent="0.3">
      <c r="E2156" s="34">
        <v>2154</v>
      </c>
      <c r="F2156" s="42">
        <f t="shared" si="101"/>
        <v>3.4464000000000001</v>
      </c>
      <c r="G2156" s="42">
        <f t="shared" si="99"/>
        <v>2.84328</v>
      </c>
      <c r="H2156" s="42">
        <f t="shared" si="100"/>
        <v>8.2500000002843272</v>
      </c>
    </row>
    <row r="2157" spans="5:8" x14ac:dyDescent="0.3">
      <c r="E2157" s="34">
        <v>2155</v>
      </c>
      <c r="F2157" s="42">
        <f t="shared" si="101"/>
        <v>3.448</v>
      </c>
      <c r="G2157" s="42">
        <f t="shared" si="99"/>
        <v>2.8445999999999998</v>
      </c>
      <c r="H2157" s="42">
        <f t="shared" si="100"/>
        <v>8.2500000002844605</v>
      </c>
    </row>
    <row r="2158" spans="5:8" x14ac:dyDescent="0.3">
      <c r="E2158" s="34">
        <v>2156</v>
      </c>
      <c r="F2158" s="42">
        <f t="shared" si="101"/>
        <v>3.4496000000000002</v>
      </c>
      <c r="G2158" s="42">
        <f t="shared" si="99"/>
        <v>2.8459200000000004</v>
      </c>
      <c r="H2158" s="42">
        <f t="shared" si="100"/>
        <v>8.2500000002845919</v>
      </c>
    </row>
    <row r="2159" spans="5:8" x14ac:dyDescent="0.3">
      <c r="E2159" s="34">
        <v>2157</v>
      </c>
      <c r="F2159" s="42">
        <f t="shared" si="101"/>
        <v>3.4512</v>
      </c>
      <c r="G2159" s="42">
        <f t="shared" si="99"/>
        <v>2.8472400000000002</v>
      </c>
      <c r="H2159" s="42">
        <f t="shared" si="100"/>
        <v>8.2500000002847234</v>
      </c>
    </row>
    <row r="2160" spans="5:8" x14ac:dyDescent="0.3">
      <c r="E2160" s="34">
        <v>2158</v>
      </c>
      <c r="F2160" s="42">
        <f t="shared" si="101"/>
        <v>3.4528000000000003</v>
      </c>
      <c r="G2160" s="42">
        <f t="shared" si="99"/>
        <v>2.8485600000000004</v>
      </c>
      <c r="H2160" s="42">
        <f t="shared" si="100"/>
        <v>8.2500000002848566</v>
      </c>
    </row>
    <row r="2161" spans="5:8" x14ac:dyDescent="0.3">
      <c r="E2161" s="34">
        <v>2159</v>
      </c>
      <c r="F2161" s="42">
        <f t="shared" si="101"/>
        <v>3.4544000000000001</v>
      </c>
      <c r="G2161" s="42">
        <f t="shared" si="99"/>
        <v>2.8498800000000002</v>
      </c>
      <c r="H2161" s="42">
        <f t="shared" si="100"/>
        <v>8.250000000284988</v>
      </c>
    </row>
    <row r="2162" spans="5:8" x14ac:dyDescent="0.3">
      <c r="E2162" s="34">
        <v>2160</v>
      </c>
      <c r="F2162" s="42">
        <f t="shared" si="101"/>
        <v>3.456</v>
      </c>
      <c r="G2162" s="42">
        <f t="shared" si="99"/>
        <v>2.8512000000000004</v>
      </c>
      <c r="H2162" s="42">
        <f t="shared" si="100"/>
        <v>8.2500000002851195</v>
      </c>
    </row>
    <row r="2163" spans="5:8" x14ac:dyDescent="0.3">
      <c r="E2163" s="34">
        <v>2161</v>
      </c>
      <c r="F2163" s="42">
        <f t="shared" si="101"/>
        <v>3.4576000000000002</v>
      </c>
      <c r="G2163" s="42">
        <f t="shared" si="99"/>
        <v>2.8525200000000002</v>
      </c>
      <c r="H2163" s="42">
        <f t="shared" si="100"/>
        <v>8.2500000002852527</v>
      </c>
    </row>
    <row r="2164" spans="5:8" x14ac:dyDescent="0.3">
      <c r="E2164" s="34">
        <v>2162</v>
      </c>
      <c r="F2164" s="42">
        <f t="shared" si="101"/>
        <v>3.4592000000000001</v>
      </c>
      <c r="G2164" s="42">
        <f t="shared" si="99"/>
        <v>2.8538399999999999</v>
      </c>
      <c r="H2164" s="42">
        <f t="shared" si="100"/>
        <v>8.2500000002853842</v>
      </c>
    </row>
    <row r="2165" spans="5:8" x14ac:dyDescent="0.3">
      <c r="E2165" s="34">
        <v>2163</v>
      </c>
      <c r="F2165" s="42">
        <f t="shared" si="101"/>
        <v>3.4608000000000003</v>
      </c>
      <c r="G2165" s="42">
        <f t="shared" si="99"/>
        <v>2.8551600000000001</v>
      </c>
      <c r="H2165" s="42">
        <f t="shared" si="100"/>
        <v>8.2500000002855156</v>
      </c>
    </row>
    <row r="2166" spans="5:8" x14ac:dyDescent="0.3">
      <c r="E2166" s="34">
        <v>2164</v>
      </c>
      <c r="F2166" s="42">
        <f t="shared" si="101"/>
        <v>3.4624000000000001</v>
      </c>
      <c r="G2166" s="42">
        <f t="shared" si="99"/>
        <v>2.8564799999999999</v>
      </c>
      <c r="H2166" s="42">
        <f t="shared" si="100"/>
        <v>8.2500000002856488</v>
      </c>
    </row>
    <row r="2167" spans="5:8" x14ac:dyDescent="0.3">
      <c r="E2167" s="34">
        <v>2165</v>
      </c>
      <c r="F2167" s="42">
        <f t="shared" si="101"/>
        <v>3.464</v>
      </c>
      <c r="G2167" s="42">
        <f t="shared" si="99"/>
        <v>2.8577999999999997</v>
      </c>
      <c r="H2167" s="42">
        <f t="shared" si="100"/>
        <v>8.2500000002857803</v>
      </c>
    </row>
    <row r="2168" spans="5:8" x14ac:dyDescent="0.3">
      <c r="E2168" s="34">
        <v>2166</v>
      </c>
      <c r="F2168" s="42">
        <f t="shared" si="101"/>
        <v>3.4656000000000002</v>
      </c>
      <c r="G2168" s="42">
        <f t="shared" si="99"/>
        <v>2.8591199999999999</v>
      </c>
      <c r="H2168" s="42">
        <f t="shared" si="100"/>
        <v>8.2500000002859117</v>
      </c>
    </row>
    <row r="2169" spans="5:8" x14ac:dyDescent="0.3">
      <c r="E2169" s="34">
        <v>2167</v>
      </c>
      <c r="F2169" s="42">
        <f t="shared" si="101"/>
        <v>3.4672000000000001</v>
      </c>
      <c r="G2169" s="42">
        <f t="shared" si="99"/>
        <v>2.8604400000000001</v>
      </c>
      <c r="H2169" s="42">
        <f t="shared" si="100"/>
        <v>8.2500000002860432</v>
      </c>
    </row>
    <row r="2170" spans="5:8" x14ac:dyDescent="0.3">
      <c r="E2170" s="34">
        <v>2168</v>
      </c>
      <c r="F2170" s="42">
        <f t="shared" si="101"/>
        <v>3.4688000000000003</v>
      </c>
      <c r="G2170" s="42">
        <f t="shared" si="99"/>
        <v>2.8617600000000003</v>
      </c>
      <c r="H2170" s="42">
        <f t="shared" si="100"/>
        <v>8.2500000002861764</v>
      </c>
    </row>
    <row r="2171" spans="5:8" x14ac:dyDescent="0.3">
      <c r="E2171" s="34">
        <v>2169</v>
      </c>
      <c r="F2171" s="42">
        <f t="shared" si="101"/>
        <v>3.4704000000000002</v>
      </c>
      <c r="G2171" s="42">
        <f t="shared" si="99"/>
        <v>2.8630800000000001</v>
      </c>
      <c r="H2171" s="42">
        <f t="shared" si="100"/>
        <v>8.2500000002863079</v>
      </c>
    </row>
    <row r="2172" spans="5:8" x14ac:dyDescent="0.3">
      <c r="E2172" s="34">
        <v>2170</v>
      </c>
      <c r="F2172" s="42">
        <f t="shared" si="101"/>
        <v>3.472</v>
      </c>
      <c r="G2172" s="42">
        <f t="shared" si="99"/>
        <v>2.8643999999999998</v>
      </c>
      <c r="H2172" s="42">
        <f t="shared" si="100"/>
        <v>8.2500000002864393</v>
      </c>
    </row>
    <row r="2173" spans="5:8" x14ac:dyDescent="0.3">
      <c r="E2173" s="34">
        <v>2171</v>
      </c>
      <c r="F2173" s="42">
        <f t="shared" si="101"/>
        <v>3.4736000000000002</v>
      </c>
      <c r="G2173" s="42">
        <f t="shared" si="99"/>
        <v>2.8657200000000005</v>
      </c>
      <c r="H2173" s="42">
        <f t="shared" si="100"/>
        <v>8.2500000002865725</v>
      </c>
    </row>
    <row r="2174" spans="5:8" x14ac:dyDescent="0.3">
      <c r="E2174" s="34">
        <v>2172</v>
      </c>
      <c r="F2174" s="42">
        <f t="shared" si="101"/>
        <v>3.4752000000000001</v>
      </c>
      <c r="G2174" s="42">
        <f t="shared" si="99"/>
        <v>2.8670400000000003</v>
      </c>
      <c r="H2174" s="42">
        <f t="shared" si="100"/>
        <v>8.250000000286704</v>
      </c>
    </row>
    <row r="2175" spans="5:8" x14ac:dyDescent="0.3">
      <c r="E2175" s="34">
        <v>2173</v>
      </c>
      <c r="F2175" s="42">
        <f t="shared" si="101"/>
        <v>3.4768000000000003</v>
      </c>
      <c r="G2175" s="42">
        <f t="shared" si="99"/>
        <v>2.8683600000000005</v>
      </c>
      <c r="H2175" s="42">
        <f t="shared" si="100"/>
        <v>8.2500000002868354</v>
      </c>
    </row>
    <row r="2176" spans="5:8" x14ac:dyDescent="0.3">
      <c r="E2176" s="34">
        <v>2174</v>
      </c>
      <c r="F2176" s="42">
        <f t="shared" si="101"/>
        <v>3.4784000000000002</v>
      </c>
      <c r="G2176" s="42">
        <f t="shared" si="99"/>
        <v>2.8696800000000002</v>
      </c>
      <c r="H2176" s="42">
        <f t="shared" si="100"/>
        <v>8.2500000002869687</v>
      </c>
    </row>
    <row r="2177" spans="5:8" x14ac:dyDescent="0.3">
      <c r="E2177" s="34">
        <v>2175</v>
      </c>
      <c r="F2177" s="42">
        <f t="shared" si="101"/>
        <v>3.48</v>
      </c>
      <c r="G2177" s="42">
        <f t="shared" si="99"/>
        <v>2.8710000000000004</v>
      </c>
      <c r="H2177" s="42">
        <f t="shared" si="100"/>
        <v>8.2500000002871001</v>
      </c>
    </row>
    <row r="2178" spans="5:8" x14ac:dyDescent="0.3">
      <c r="E2178" s="34">
        <v>2176</v>
      </c>
      <c r="F2178" s="42">
        <f t="shared" si="101"/>
        <v>3.4816000000000003</v>
      </c>
      <c r="G2178" s="42">
        <f t="shared" ref="G2178:G2241" si="102">$C$12*F2178*10^-3/($C$3*10^-6)</f>
        <v>2.8723200000000002</v>
      </c>
      <c r="H2178" s="42">
        <f t="shared" si="100"/>
        <v>8.2500000002872316</v>
      </c>
    </row>
    <row r="2179" spans="5:8" x14ac:dyDescent="0.3">
      <c r="E2179" s="34">
        <v>2177</v>
      </c>
      <c r="F2179" s="42">
        <f t="shared" si="101"/>
        <v>3.4832000000000001</v>
      </c>
      <c r="G2179" s="42">
        <f t="shared" si="102"/>
        <v>2.87364</v>
      </c>
      <c r="H2179" s="42">
        <f t="shared" ref="H2179:H2242" si="103">($C$12+IF(G2179&gt;=$C$7,$C$6,0)+(IF(G2179&gt;=$C$5,G2179,0)/$C$4)+IF(G2179&gt;$C$9,($C$8/G2179),0))</f>
        <v>8.2500000002873648</v>
      </c>
    </row>
    <row r="2180" spans="5:8" x14ac:dyDescent="0.3">
      <c r="E2180" s="34">
        <v>2178</v>
      </c>
      <c r="F2180" s="42">
        <f t="shared" ref="F2180:F2243" si="104">($C$10/10000)*(E2180)</f>
        <v>3.4848000000000003</v>
      </c>
      <c r="G2180" s="42">
        <f t="shared" si="102"/>
        <v>2.8749600000000002</v>
      </c>
      <c r="H2180" s="42">
        <f t="shared" si="103"/>
        <v>8.2500000002874962</v>
      </c>
    </row>
    <row r="2181" spans="5:8" x14ac:dyDescent="0.3">
      <c r="E2181" s="34">
        <v>2179</v>
      </c>
      <c r="F2181" s="42">
        <f t="shared" si="104"/>
        <v>3.4864000000000002</v>
      </c>
      <c r="G2181" s="42">
        <f t="shared" si="102"/>
        <v>2.8762799999999999</v>
      </c>
      <c r="H2181" s="42">
        <f t="shared" si="103"/>
        <v>8.2500000002876277</v>
      </c>
    </row>
    <row r="2182" spans="5:8" x14ac:dyDescent="0.3">
      <c r="E2182" s="34">
        <v>2180</v>
      </c>
      <c r="F2182" s="42">
        <f t="shared" si="104"/>
        <v>3.488</v>
      </c>
      <c r="G2182" s="42">
        <f t="shared" si="102"/>
        <v>2.8775999999999997</v>
      </c>
      <c r="H2182" s="42">
        <f t="shared" si="103"/>
        <v>8.2500000002877591</v>
      </c>
    </row>
    <row r="2183" spans="5:8" x14ac:dyDescent="0.3">
      <c r="E2183" s="34">
        <v>2181</v>
      </c>
      <c r="F2183" s="42">
        <f t="shared" si="104"/>
        <v>3.4896000000000003</v>
      </c>
      <c r="G2183" s="42">
        <f t="shared" si="102"/>
        <v>2.8789199999999999</v>
      </c>
      <c r="H2183" s="42">
        <f t="shared" si="103"/>
        <v>8.2500000002878924</v>
      </c>
    </row>
    <row r="2184" spans="5:8" x14ac:dyDescent="0.3">
      <c r="E2184" s="34">
        <v>2182</v>
      </c>
      <c r="F2184" s="42">
        <f t="shared" si="104"/>
        <v>3.4912000000000001</v>
      </c>
      <c r="G2184" s="42">
        <f t="shared" si="102"/>
        <v>2.8802400000000001</v>
      </c>
      <c r="H2184" s="42">
        <f t="shared" si="103"/>
        <v>8.2500000002880238</v>
      </c>
    </row>
    <row r="2185" spans="5:8" x14ac:dyDescent="0.3">
      <c r="E2185" s="34">
        <v>2183</v>
      </c>
      <c r="F2185" s="42">
        <f t="shared" si="104"/>
        <v>3.4928000000000003</v>
      </c>
      <c r="G2185" s="42">
        <f t="shared" si="102"/>
        <v>2.8815600000000003</v>
      </c>
      <c r="H2185" s="42">
        <f t="shared" si="103"/>
        <v>8.2500000002881553</v>
      </c>
    </row>
    <row r="2186" spans="5:8" x14ac:dyDescent="0.3">
      <c r="E2186" s="34">
        <v>2184</v>
      </c>
      <c r="F2186" s="42">
        <f t="shared" si="104"/>
        <v>3.4944000000000002</v>
      </c>
      <c r="G2186" s="42">
        <f t="shared" si="102"/>
        <v>2.8828800000000001</v>
      </c>
      <c r="H2186" s="42">
        <f t="shared" si="103"/>
        <v>8.2500000002882885</v>
      </c>
    </row>
    <row r="2187" spans="5:8" x14ac:dyDescent="0.3">
      <c r="E2187" s="34">
        <v>2185</v>
      </c>
      <c r="F2187" s="42">
        <f t="shared" si="104"/>
        <v>3.496</v>
      </c>
      <c r="G2187" s="42">
        <f t="shared" si="102"/>
        <v>2.8841999999999999</v>
      </c>
      <c r="H2187" s="42">
        <f t="shared" si="103"/>
        <v>8.25000000028842</v>
      </c>
    </row>
    <row r="2188" spans="5:8" x14ac:dyDescent="0.3">
      <c r="E2188" s="34">
        <v>2186</v>
      </c>
      <c r="F2188" s="42">
        <f t="shared" si="104"/>
        <v>3.4976000000000003</v>
      </c>
      <c r="G2188" s="42">
        <f t="shared" si="102"/>
        <v>2.8855200000000005</v>
      </c>
      <c r="H2188" s="42">
        <f t="shared" si="103"/>
        <v>8.2500000002885514</v>
      </c>
    </row>
    <row r="2189" spans="5:8" x14ac:dyDescent="0.3">
      <c r="E2189" s="34">
        <v>2187</v>
      </c>
      <c r="F2189" s="42">
        <f t="shared" si="104"/>
        <v>3.4992000000000001</v>
      </c>
      <c r="G2189" s="42">
        <f t="shared" si="102"/>
        <v>2.8868400000000003</v>
      </c>
      <c r="H2189" s="42">
        <f t="shared" si="103"/>
        <v>8.2500000002886846</v>
      </c>
    </row>
    <row r="2190" spans="5:8" x14ac:dyDescent="0.3">
      <c r="E2190" s="34">
        <v>2188</v>
      </c>
      <c r="F2190" s="42">
        <f t="shared" si="104"/>
        <v>3.5008000000000004</v>
      </c>
      <c r="G2190" s="42">
        <f t="shared" si="102"/>
        <v>2.8881600000000005</v>
      </c>
      <c r="H2190" s="42">
        <f t="shared" si="103"/>
        <v>8.2500000002888161</v>
      </c>
    </row>
    <row r="2191" spans="5:8" x14ac:dyDescent="0.3">
      <c r="E2191" s="34">
        <v>2189</v>
      </c>
      <c r="F2191" s="42">
        <f t="shared" si="104"/>
        <v>3.5024000000000002</v>
      </c>
      <c r="G2191" s="42">
        <f t="shared" si="102"/>
        <v>2.8894800000000003</v>
      </c>
      <c r="H2191" s="42">
        <f t="shared" si="103"/>
        <v>8.2500000002889475</v>
      </c>
    </row>
    <row r="2192" spans="5:8" x14ac:dyDescent="0.3">
      <c r="E2192" s="34">
        <v>2190</v>
      </c>
      <c r="F2192" s="42">
        <f t="shared" si="104"/>
        <v>3.504</v>
      </c>
      <c r="G2192" s="42">
        <f t="shared" si="102"/>
        <v>2.8908</v>
      </c>
      <c r="H2192" s="42">
        <f t="shared" si="103"/>
        <v>8.2500000002890808</v>
      </c>
    </row>
    <row r="2193" spans="5:8" x14ac:dyDescent="0.3">
      <c r="E2193" s="34">
        <v>2191</v>
      </c>
      <c r="F2193" s="42">
        <f t="shared" si="104"/>
        <v>3.5056000000000003</v>
      </c>
      <c r="G2193" s="42">
        <f t="shared" si="102"/>
        <v>2.8921200000000002</v>
      </c>
      <c r="H2193" s="42">
        <f t="shared" si="103"/>
        <v>8.2500000002892122</v>
      </c>
    </row>
    <row r="2194" spans="5:8" x14ac:dyDescent="0.3">
      <c r="E2194" s="34">
        <v>2192</v>
      </c>
      <c r="F2194" s="42">
        <f t="shared" si="104"/>
        <v>3.5072000000000001</v>
      </c>
      <c r="G2194" s="42">
        <f t="shared" si="102"/>
        <v>2.89344</v>
      </c>
      <c r="H2194" s="42">
        <f t="shared" si="103"/>
        <v>8.2500000002893437</v>
      </c>
    </row>
    <row r="2195" spans="5:8" x14ac:dyDescent="0.3">
      <c r="E2195" s="34">
        <v>2193</v>
      </c>
      <c r="F2195" s="42">
        <f t="shared" si="104"/>
        <v>3.5088000000000004</v>
      </c>
      <c r="G2195" s="42">
        <f t="shared" si="102"/>
        <v>2.8947599999999998</v>
      </c>
      <c r="H2195" s="42">
        <f t="shared" si="103"/>
        <v>8.2500000002894769</v>
      </c>
    </row>
    <row r="2196" spans="5:8" x14ac:dyDescent="0.3">
      <c r="E2196" s="34">
        <v>2194</v>
      </c>
      <c r="F2196" s="42">
        <f t="shared" si="104"/>
        <v>3.5104000000000002</v>
      </c>
      <c r="G2196" s="42">
        <f t="shared" si="102"/>
        <v>2.89608</v>
      </c>
      <c r="H2196" s="42">
        <f t="shared" si="103"/>
        <v>8.2500000002896083</v>
      </c>
    </row>
    <row r="2197" spans="5:8" x14ac:dyDescent="0.3">
      <c r="E2197" s="34">
        <v>2195</v>
      </c>
      <c r="F2197" s="42">
        <f t="shared" si="104"/>
        <v>3.512</v>
      </c>
      <c r="G2197" s="42">
        <f t="shared" si="102"/>
        <v>2.8973999999999998</v>
      </c>
      <c r="H2197" s="42">
        <f t="shared" si="103"/>
        <v>8.2500000002897398</v>
      </c>
    </row>
    <row r="2198" spans="5:8" x14ac:dyDescent="0.3">
      <c r="E2198" s="34">
        <v>2196</v>
      </c>
      <c r="F2198" s="42">
        <f t="shared" si="104"/>
        <v>3.5136000000000003</v>
      </c>
      <c r="G2198" s="42">
        <f t="shared" si="102"/>
        <v>2.89872</v>
      </c>
      <c r="H2198" s="42">
        <f t="shared" si="103"/>
        <v>8.2500000002898712</v>
      </c>
    </row>
    <row r="2199" spans="5:8" x14ac:dyDescent="0.3">
      <c r="E2199" s="34">
        <v>2197</v>
      </c>
      <c r="F2199" s="42">
        <f t="shared" si="104"/>
        <v>3.5152000000000001</v>
      </c>
      <c r="G2199" s="42">
        <f t="shared" si="102"/>
        <v>2.9000399999999997</v>
      </c>
      <c r="H2199" s="42">
        <f t="shared" si="103"/>
        <v>8.2500000002900045</v>
      </c>
    </row>
    <row r="2200" spans="5:8" x14ac:dyDescent="0.3">
      <c r="E2200" s="34">
        <v>2198</v>
      </c>
      <c r="F2200" s="42">
        <f t="shared" si="104"/>
        <v>3.5168000000000004</v>
      </c>
      <c r="G2200" s="42">
        <f t="shared" si="102"/>
        <v>2.9013600000000004</v>
      </c>
      <c r="H2200" s="42">
        <f t="shared" si="103"/>
        <v>8.2500000002901359</v>
      </c>
    </row>
    <row r="2201" spans="5:8" x14ac:dyDescent="0.3">
      <c r="E2201" s="34">
        <v>2199</v>
      </c>
      <c r="F2201" s="42">
        <f t="shared" si="104"/>
        <v>3.5184000000000002</v>
      </c>
      <c r="G2201" s="42">
        <f t="shared" si="102"/>
        <v>2.9026800000000001</v>
      </c>
      <c r="H2201" s="42">
        <f t="shared" si="103"/>
        <v>8.2500000002902674</v>
      </c>
    </row>
    <row r="2202" spans="5:8" x14ac:dyDescent="0.3">
      <c r="E2202" s="34">
        <v>2200</v>
      </c>
      <c r="F2202" s="42">
        <f t="shared" si="104"/>
        <v>3.52</v>
      </c>
      <c r="G2202" s="42">
        <f t="shared" si="102"/>
        <v>2.9039999999999999</v>
      </c>
      <c r="H2202" s="42">
        <f t="shared" si="103"/>
        <v>8.2500000002904006</v>
      </c>
    </row>
    <row r="2203" spans="5:8" x14ac:dyDescent="0.3">
      <c r="E2203" s="34">
        <v>2201</v>
      </c>
      <c r="F2203" s="42">
        <f t="shared" si="104"/>
        <v>3.5216000000000003</v>
      </c>
      <c r="G2203" s="42">
        <f t="shared" si="102"/>
        <v>2.9053200000000006</v>
      </c>
      <c r="H2203" s="42">
        <f t="shared" si="103"/>
        <v>8.250000000290532</v>
      </c>
    </row>
    <row r="2204" spans="5:8" x14ac:dyDescent="0.3">
      <c r="E2204" s="34">
        <v>2202</v>
      </c>
      <c r="F2204" s="42">
        <f t="shared" si="104"/>
        <v>3.5232000000000001</v>
      </c>
      <c r="G2204" s="42">
        <f t="shared" si="102"/>
        <v>2.9066400000000003</v>
      </c>
      <c r="H2204" s="42">
        <f t="shared" si="103"/>
        <v>8.2500000002906635</v>
      </c>
    </row>
    <row r="2205" spans="5:8" x14ac:dyDescent="0.3">
      <c r="E2205" s="34">
        <v>2203</v>
      </c>
      <c r="F2205" s="42">
        <f t="shared" si="104"/>
        <v>3.5248000000000004</v>
      </c>
      <c r="G2205" s="42">
        <f t="shared" si="102"/>
        <v>2.9079600000000005</v>
      </c>
      <c r="H2205" s="42">
        <f t="shared" si="103"/>
        <v>8.2500000002907967</v>
      </c>
    </row>
    <row r="2206" spans="5:8" x14ac:dyDescent="0.3">
      <c r="E2206" s="34">
        <v>2204</v>
      </c>
      <c r="F2206" s="42">
        <f t="shared" si="104"/>
        <v>3.5264000000000002</v>
      </c>
      <c r="G2206" s="42">
        <f t="shared" si="102"/>
        <v>2.9092800000000003</v>
      </c>
      <c r="H2206" s="42">
        <f t="shared" si="103"/>
        <v>8.2500000002909282</v>
      </c>
    </row>
    <row r="2207" spans="5:8" x14ac:dyDescent="0.3">
      <c r="E2207" s="34">
        <v>2205</v>
      </c>
      <c r="F2207" s="42">
        <f t="shared" si="104"/>
        <v>3.528</v>
      </c>
      <c r="G2207" s="42">
        <f t="shared" si="102"/>
        <v>2.9106000000000001</v>
      </c>
      <c r="H2207" s="42">
        <f t="shared" si="103"/>
        <v>8.2500000002910596</v>
      </c>
    </row>
    <row r="2208" spans="5:8" x14ac:dyDescent="0.3">
      <c r="E2208" s="34">
        <v>2206</v>
      </c>
      <c r="F2208" s="42">
        <f t="shared" si="104"/>
        <v>3.5296000000000003</v>
      </c>
      <c r="G2208" s="42">
        <f t="shared" si="102"/>
        <v>2.9119200000000003</v>
      </c>
      <c r="H2208" s="42">
        <f t="shared" si="103"/>
        <v>8.2500000002911928</v>
      </c>
    </row>
    <row r="2209" spans="5:8" x14ac:dyDescent="0.3">
      <c r="E2209" s="34">
        <v>2207</v>
      </c>
      <c r="F2209" s="42">
        <f t="shared" si="104"/>
        <v>3.5312000000000001</v>
      </c>
      <c r="G2209" s="42">
        <f t="shared" si="102"/>
        <v>2.9132400000000001</v>
      </c>
      <c r="H2209" s="42">
        <f t="shared" si="103"/>
        <v>8.2500000002913243</v>
      </c>
    </row>
    <row r="2210" spans="5:8" x14ac:dyDescent="0.3">
      <c r="E2210" s="34">
        <v>2208</v>
      </c>
      <c r="F2210" s="42">
        <f t="shared" si="104"/>
        <v>3.5328000000000004</v>
      </c>
      <c r="G2210" s="42">
        <f t="shared" si="102"/>
        <v>2.9145599999999998</v>
      </c>
      <c r="H2210" s="42">
        <f t="shared" si="103"/>
        <v>8.2500000002914557</v>
      </c>
    </row>
    <row r="2211" spans="5:8" x14ac:dyDescent="0.3">
      <c r="E2211" s="34">
        <v>2209</v>
      </c>
      <c r="F2211" s="42">
        <f t="shared" si="104"/>
        <v>3.5344000000000002</v>
      </c>
      <c r="G2211" s="42">
        <f t="shared" si="102"/>
        <v>2.91588</v>
      </c>
      <c r="H2211" s="42">
        <f t="shared" si="103"/>
        <v>8.2500000002915872</v>
      </c>
    </row>
    <row r="2212" spans="5:8" x14ac:dyDescent="0.3">
      <c r="E2212" s="34">
        <v>2210</v>
      </c>
      <c r="F2212" s="42">
        <f t="shared" si="104"/>
        <v>3.536</v>
      </c>
      <c r="G2212" s="42">
        <f t="shared" si="102"/>
        <v>2.9171999999999998</v>
      </c>
      <c r="H2212" s="42">
        <f t="shared" si="103"/>
        <v>8.2500000002917204</v>
      </c>
    </row>
    <row r="2213" spans="5:8" x14ac:dyDescent="0.3">
      <c r="E2213" s="34">
        <v>2211</v>
      </c>
      <c r="F2213" s="42">
        <f t="shared" si="104"/>
        <v>3.5376000000000003</v>
      </c>
      <c r="G2213" s="42">
        <f t="shared" si="102"/>
        <v>2.91852</v>
      </c>
      <c r="H2213" s="42">
        <f t="shared" si="103"/>
        <v>8.2500000002918519</v>
      </c>
    </row>
    <row r="2214" spans="5:8" x14ac:dyDescent="0.3">
      <c r="E2214" s="34">
        <v>2212</v>
      </c>
      <c r="F2214" s="42">
        <f t="shared" si="104"/>
        <v>3.5392000000000001</v>
      </c>
      <c r="G2214" s="42">
        <f t="shared" si="102"/>
        <v>2.9198399999999998</v>
      </c>
      <c r="H2214" s="42">
        <f t="shared" si="103"/>
        <v>8.2500000002919833</v>
      </c>
    </row>
    <row r="2215" spans="5:8" x14ac:dyDescent="0.3">
      <c r="E2215" s="34">
        <v>2213</v>
      </c>
      <c r="F2215" s="42">
        <f t="shared" si="104"/>
        <v>3.5408000000000004</v>
      </c>
      <c r="G2215" s="42">
        <f t="shared" si="102"/>
        <v>2.9211600000000004</v>
      </c>
      <c r="H2215" s="42">
        <f t="shared" si="103"/>
        <v>8.2500000002921166</v>
      </c>
    </row>
    <row r="2216" spans="5:8" x14ac:dyDescent="0.3">
      <c r="E2216" s="34">
        <v>2214</v>
      </c>
      <c r="F2216" s="42">
        <f t="shared" si="104"/>
        <v>3.5424000000000002</v>
      </c>
      <c r="G2216" s="42">
        <f t="shared" si="102"/>
        <v>2.9224800000000002</v>
      </c>
      <c r="H2216" s="42">
        <f t="shared" si="103"/>
        <v>8.250000000292248</v>
      </c>
    </row>
    <row r="2217" spans="5:8" x14ac:dyDescent="0.3">
      <c r="E2217" s="34">
        <v>2215</v>
      </c>
      <c r="F2217" s="42">
        <f t="shared" si="104"/>
        <v>3.544</v>
      </c>
      <c r="G2217" s="42">
        <f t="shared" si="102"/>
        <v>2.9238</v>
      </c>
      <c r="H2217" s="42">
        <f t="shared" si="103"/>
        <v>8.2500000002923795</v>
      </c>
    </row>
    <row r="2218" spans="5:8" x14ac:dyDescent="0.3">
      <c r="E2218" s="34">
        <v>2216</v>
      </c>
      <c r="F2218" s="42">
        <f t="shared" si="104"/>
        <v>3.5456000000000003</v>
      </c>
      <c r="G2218" s="42">
        <f t="shared" si="102"/>
        <v>2.9251200000000006</v>
      </c>
      <c r="H2218" s="42">
        <f t="shared" si="103"/>
        <v>8.2500000002925127</v>
      </c>
    </row>
    <row r="2219" spans="5:8" x14ac:dyDescent="0.3">
      <c r="E2219" s="34">
        <v>2217</v>
      </c>
      <c r="F2219" s="42">
        <f t="shared" si="104"/>
        <v>3.5472000000000001</v>
      </c>
      <c r="G2219" s="42">
        <f t="shared" si="102"/>
        <v>2.9264400000000004</v>
      </c>
      <c r="H2219" s="42">
        <f t="shared" si="103"/>
        <v>8.2500000002926441</v>
      </c>
    </row>
    <row r="2220" spans="5:8" x14ac:dyDescent="0.3">
      <c r="E2220" s="34">
        <v>2218</v>
      </c>
      <c r="F2220" s="42">
        <f t="shared" si="104"/>
        <v>3.5488</v>
      </c>
      <c r="G2220" s="42">
        <f t="shared" si="102"/>
        <v>2.9277600000000001</v>
      </c>
      <c r="H2220" s="42">
        <f t="shared" si="103"/>
        <v>8.2500000002927756</v>
      </c>
    </row>
    <row r="2221" spans="5:8" x14ac:dyDescent="0.3">
      <c r="E2221" s="34">
        <v>2219</v>
      </c>
      <c r="F2221" s="42">
        <f t="shared" si="104"/>
        <v>3.5504000000000002</v>
      </c>
      <c r="G2221" s="42">
        <f t="shared" si="102"/>
        <v>2.9290800000000004</v>
      </c>
      <c r="H2221" s="42">
        <f t="shared" si="103"/>
        <v>8.2500000002929088</v>
      </c>
    </row>
    <row r="2222" spans="5:8" x14ac:dyDescent="0.3">
      <c r="E2222" s="34">
        <v>2220</v>
      </c>
      <c r="F2222" s="42">
        <f t="shared" si="104"/>
        <v>3.552</v>
      </c>
      <c r="G2222" s="42">
        <f t="shared" si="102"/>
        <v>2.9304000000000001</v>
      </c>
      <c r="H2222" s="42">
        <f t="shared" si="103"/>
        <v>8.2500000002930403</v>
      </c>
    </row>
    <row r="2223" spans="5:8" x14ac:dyDescent="0.3">
      <c r="E2223" s="34">
        <v>2221</v>
      </c>
      <c r="F2223" s="42">
        <f t="shared" si="104"/>
        <v>3.5536000000000003</v>
      </c>
      <c r="G2223" s="42">
        <f t="shared" si="102"/>
        <v>2.9317200000000003</v>
      </c>
      <c r="H2223" s="42">
        <f t="shared" si="103"/>
        <v>8.2500000002931717</v>
      </c>
    </row>
    <row r="2224" spans="5:8" x14ac:dyDescent="0.3">
      <c r="E2224" s="34">
        <v>2222</v>
      </c>
      <c r="F2224" s="42">
        <f t="shared" si="104"/>
        <v>3.5552000000000001</v>
      </c>
      <c r="G2224" s="42">
        <f t="shared" si="102"/>
        <v>2.9330400000000001</v>
      </c>
      <c r="H2224" s="42">
        <f t="shared" si="103"/>
        <v>8.2500000002933032</v>
      </c>
    </row>
    <row r="2225" spans="5:8" x14ac:dyDescent="0.3">
      <c r="E2225" s="34">
        <v>2223</v>
      </c>
      <c r="F2225" s="42">
        <f t="shared" si="104"/>
        <v>3.5568</v>
      </c>
      <c r="G2225" s="42">
        <f t="shared" si="102"/>
        <v>2.9343599999999999</v>
      </c>
      <c r="H2225" s="42">
        <f t="shared" si="103"/>
        <v>8.2500000002934364</v>
      </c>
    </row>
    <row r="2226" spans="5:8" x14ac:dyDescent="0.3">
      <c r="E2226" s="34">
        <v>2224</v>
      </c>
      <c r="F2226" s="42">
        <f t="shared" si="104"/>
        <v>3.5584000000000002</v>
      </c>
      <c r="G2226" s="42">
        <f t="shared" si="102"/>
        <v>2.9356800000000001</v>
      </c>
      <c r="H2226" s="42">
        <f t="shared" si="103"/>
        <v>8.2500000002935678</v>
      </c>
    </row>
    <row r="2227" spans="5:8" x14ac:dyDescent="0.3">
      <c r="E2227" s="34">
        <v>2225</v>
      </c>
      <c r="F2227" s="42">
        <f t="shared" si="104"/>
        <v>3.56</v>
      </c>
      <c r="G2227" s="42">
        <f t="shared" si="102"/>
        <v>2.9369999999999998</v>
      </c>
      <c r="H2227" s="42">
        <f t="shared" si="103"/>
        <v>8.2500000002936993</v>
      </c>
    </row>
    <row r="2228" spans="5:8" x14ac:dyDescent="0.3">
      <c r="E2228" s="34">
        <v>2226</v>
      </c>
      <c r="F2228" s="42">
        <f t="shared" si="104"/>
        <v>3.5616000000000003</v>
      </c>
      <c r="G2228" s="42">
        <f t="shared" si="102"/>
        <v>2.93832</v>
      </c>
      <c r="H2228" s="42">
        <f t="shared" si="103"/>
        <v>8.2500000002938325</v>
      </c>
    </row>
    <row r="2229" spans="5:8" x14ac:dyDescent="0.3">
      <c r="E2229" s="34">
        <v>2227</v>
      </c>
      <c r="F2229" s="42">
        <f t="shared" si="104"/>
        <v>3.5632000000000001</v>
      </c>
      <c r="G2229" s="42">
        <f t="shared" si="102"/>
        <v>2.9396399999999998</v>
      </c>
      <c r="H2229" s="42">
        <f t="shared" si="103"/>
        <v>8.250000000293964</v>
      </c>
    </row>
    <row r="2230" spans="5:8" x14ac:dyDescent="0.3">
      <c r="E2230" s="34">
        <v>2228</v>
      </c>
      <c r="F2230" s="42">
        <f t="shared" si="104"/>
        <v>3.5648</v>
      </c>
      <c r="G2230" s="42">
        <f t="shared" si="102"/>
        <v>2.94096</v>
      </c>
      <c r="H2230" s="42">
        <f t="shared" si="103"/>
        <v>8.2500000002940954</v>
      </c>
    </row>
    <row r="2231" spans="5:8" x14ac:dyDescent="0.3">
      <c r="E2231" s="34">
        <v>2229</v>
      </c>
      <c r="F2231" s="42">
        <f t="shared" si="104"/>
        <v>3.5664000000000002</v>
      </c>
      <c r="G2231" s="42">
        <f t="shared" si="102"/>
        <v>2.9422800000000002</v>
      </c>
      <c r="H2231" s="42">
        <f t="shared" si="103"/>
        <v>8.2500000002942286</v>
      </c>
    </row>
    <row r="2232" spans="5:8" x14ac:dyDescent="0.3">
      <c r="E2232" s="34">
        <v>2230</v>
      </c>
      <c r="F2232" s="42">
        <f t="shared" si="104"/>
        <v>3.5680000000000001</v>
      </c>
      <c r="G2232" s="42">
        <f t="shared" si="102"/>
        <v>2.9436</v>
      </c>
      <c r="H2232" s="42">
        <f t="shared" si="103"/>
        <v>8.2500000002943601</v>
      </c>
    </row>
    <row r="2233" spans="5:8" x14ac:dyDescent="0.3">
      <c r="E2233" s="34">
        <v>2231</v>
      </c>
      <c r="F2233" s="42">
        <f t="shared" si="104"/>
        <v>3.5696000000000003</v>
      </c>
      <c r="G2233" s="42">
        <f t="shared" si="102"/>
        <v>2.9449200000000002</v>
      </c>
      <c r="H2233" s="42">
        <f t="shared" si="103"/>
        <v>8.2500000002944915</v>
      </c>
    </row>
    <row r="2234" spans="5:8" x14ac:dyDescent="0.3">
      <c r="E2234" s="34">
        <v>2232</v>
      </c>
      <c r="F2234" s="42">
        <f t="shared" si="104"/>
        <v>3.5712000000000002</v>
      </c>
      <c r="G2234" s="42">
        <f t="shared" si="102"/>
        <v>2.9462400000000004</v>
      </c>
      <c r="H2234" s="42">
        <f t="shared" si="103"/>
        <v>8.2500000002946248</v>
      </c>
    </row>
    <row r="2235" spans="5:8" x14ac:dyDescent="0.3">
      <c r="E2235" s="34">
        <v>2233</v>
      </c>
      <c r="F2235" s="42">
        <f t="shared" si="104"/>
        <v>3.5728</v>
      </c>
      <c r="G2235" s="42">
        <f t="shared" si="102"/>
        <v>2.9475600000000002</v>
      </c>
      <c r="H2235" s="42">
        <f t="shared" si="103"/>
        <v>8.2500000002947562</v>
      </c>
    </row>
    <row r="2236" spans="5:8" x14ac:dyDescent="0.3">
      <c r="E2236" s="34">
        <v>2234</v>
      </c>
      <c r="F2236" s="42">
        <f t="shared" si="104"/>
        <v>3.5744000000000002</v>
      </c>
      <c r="G2236" s="42">
        <f t="shared" si="102"/>
        <v>2.9488800000000004</v>
      </c>
      <c r="H2236" s="42">
        <f t="shared" si="103"/>
        <v>8.2500000002948877</v>
      </c>
    </row>
    <row r="2237" spans="5:8" x14ac:dyDescent="0.3">
      <c r="E2237" s="34">
        <v>2235</v>
      </c>
      <c r="F2237" s="42">
        <f t="shared" si="104"/>
        <v>3.5760000000000001</v>
      </c>
      <c r="G2237" s="42">
        <f t="shared" si="102"/>
        <v>2.9502000000000002</v>
      </c>
      <c r="H2237" s="42">
        <f t="shared" si="103"/>
        <v>8.2500000002950191</v>
      </c>
    </row>
    <row r="2238" spans="5:8" x14ac:dyDescent="0.3">
      <c r="E2238" s="34">
        <v>2236</v>
      </c>
      <c r="F2238" s="42">
        <f t="shared" si="104"/>
        <v>3.5776000000000003</v>
      </c>
      <c r="G2238" s="42">
        <f t="shared" si="102"/>
        <v>2.9515200000000004</v>
      </c>
      <c r="H2238" s="42">
        <f t="shared" si="103"/>
        <v>8.2500000002951523</v>
      </c>
    </row>
    <row r="2239" spans="5:8" x14ac:dyDescent="0.3">
      <c r="E2239" s="34">
        <v>2237</v>
      </c>
      <c r="F2239" s="42">
        <f t="shared" si="104"/>
        <v>3.5792000000000002</v>
      </c>
      <c r="G2239" s="42">
        <f t="shared" si="102"/>
        <v>2.9528400000000001</v>
      </c>
      <c r="H2239" s="42">
        <f t="shared" si="103"/>
        <v>8.2500000002952838</v>
      </c>
    </row>
    <row r="2240" spans="5:8" x14ac:dyDescent="0.3">
      <c r="E2240" s="34">
        <v>2238</v>
      </c>
      <c r="F2240" s="42">
        <f t="shared" si="104"/>
        <v>3.5808</v>
      </c>
      <c r="G2240" s="42">
        <f t="shared" si="102"/>
        <v>2.9541599999999999</v>
      </c>
      <c r="H2240" s="42">
        <f t="shared" si="103"/>
        <v>8.2500000002954152</v>
      </c>
    </row>
    <row r="2241" spans="5:8" x14ac:dyDescent="0.3">
      <c r="E2241" s="34">
        <v>2239</v>
      </c>
      <c r="F2241" s="42">
        <f t="shared" si="104"/>
        <v>3.5824000000000003</v>
      </c>
      <c r="G2241" s="42">
        <f t="shared" si="102"/>
        <v>2.9554800000000006</v>
      </c>
      <c r="H2241" s="42">
        <f t="shared" si="103"/>
        <v>8.2500000002955485</v>
      </c>
    </row>
    <row r="2242" spans="5:8" x14ac:dyDescent="0.3">
      <c r="E2242" s="34">
        <v>2240</v>
      </c>
      <c r="F2242" s="42">
        <f t="shared" si="104"/>
        <v>3.5840000000000001</v>
      </c>
      <c r="G2242" s="42">
        <f t="shared" ref="G2242:G2305" si="105">$C$12*F2242*10^-3/($C$3*10^-6)</f>
        <v>2.9567999999999999</v>
      </c>
      <c r="H2242" s="42">
        <f t="shared" si="103"/>
        <v>8.2500000002956799</v>
      </c>
    </row>
    <row r="2243" spans="5:8" x14ac:dyDescent="0.3">
      <c r="E2243" s="34">
        <v>2241</v>
      </c>
      <c r="F2243" s="42">
        <f t="shared" si="104"/>
        <v>3.5856000000000003</v>
      </c>
      <c r="G2243" s="42">
        <f t="shared" si="105"/>
        <v>2.9581200000000001</v>
      </c>
      <c r="H2243" s="42">
        <f t="shared" ref="H2243:H2306" si="106">($C$12+IF(G2243&gt;=$C$7,$C$6,0)+(IF(G2243&gt;=$C$5,G2243,0)/$C$4)+IF(G2243&gt;$C$9,($C$8/G2243),0))</f>
        <v>8.2500000002958114</v>
      </c>
    </row>
    <row r="2244" spans="5:8" x14ac:dyDescent="0.3">
      <c r="E2244" s="34">
        <v>2242</v>
      </c>
      <c r="F2244" s="42">
        <f t="shared" ref="F2244:F2307" si="107">($C$10/10000)*(E2244)</f>
        <v>3.5872000000000002</v>
      </c>
      <c r="G2244" s="42">
        <f t="shared" si="105"/>
        <v>2.9594399999999998</v>
      </c>
      <c r="H2244" s="42">
        <f t="shared" si="106"/>
        <v>8.2500000002959446</v>
      </c>
    </row>
    <row r="2245" spans="5:8" x14ac:dyDescent="0.3">
      <c r="E2245" s="34">
        <v>2243</v>
      </c>
      <c r="F2245" s="42">
        <f t="shared" si="107"/>
        <v>3.5888</v>
      </c>
      <c r="G2245" s="42">
        <f t="shared" si="105"/>
        <v>2.9607600000000001</v>
      </c>
      <c r="H2245" s="42">
        <f t="shared" si="106"/>
        <v>8.2500000002960761</v>
      </c>
    </row>
    <row r="2246" spans="5:8" x14ac:dyDescent="0.3">
      <c r="E2246" s="34">
        <v>2244</v>
      </c>
      <c r="F2246" s="42">
        <f t="shared" si="107"/>
        <v>3.5904000000000003</v>
      </c>
      <c r="G2246" s="42">
        <f t="shared" si="105"/>
        <v>2.9620800000000003</v>
      </c>
      <c r="H2246" s="42">
        <f t="shared" si="106"/>
        <v>8.2500000002962075</v>
      </c>
    </row>
    <row r="2247" spans="5:8" x14ac:dyDescent="0.3">
      <c r="E2247" s="34">
        <v>2245</v>
      </c>
      <c r="F2247" s="42">
        <f t="shared" si="107"/>
        <v>3.5920000000000001</v>
      </c>
      <c r="G2247" s="42">
        <f t="shared" si="105"/>
        <v>2.9634</v>
      </c>
      <c r="H2247" s="42">
        <f t="shared" si="106"/>
        <v>8.2500000002963407</v>
      </c>
    </row>
    <row r="2248" spans="5:8" x14ac:dyDescent="0.3">
      <c r="E2248" s="34">
        <v>2246</v>
      </c>
      <c r="F2248" s="42">
        <f t="shared" si="107"/>
        <v>3.5936000000000003</v>
      </c>
      <c r="G2248" s="42">
        <f t="shared" si="105"/>
        <v>2.9647200000000002</v>
      </c>
      <c r="H2248" s="42">
        <f t="shared" si="106"/>
        <v>8.2500000002964722</v>
      </c>
    </row>
    <row r="2249" spans="5:8" x14ac:dyDescent="0.3">
      <c r="E2249" s="34">
        <v>2247</v>
      </c>
      <c r="F2249" s="42">
        <f t="shared" si="107"/>
        <v>3.5952000000000002</v>
      </c>
      <c r="G2249" s="42">
        <f t="shared" si="105"/>
        <v>2.9660400000000005</v>
      </c>
      <c r="H2249" s="42">
        <f t="shared" si="106"/>
        <v>8.2500000002966036</v>
      </c>
    </row>
    <row r="2250" spans="5:8" x14ac:dyDescent="0.3">
      <c r="E2250" s="34">
        <v>2248</v>
      </c>
      <c r="F2250" s="42">
        <f t="shared" si="107"/>
        <v>3.5968</v>
      </c>
      <c r="G2250" s="42">
        <f t="shared" si="105"/>
        <v>2.9673600000000002</v>
      </c>
      <c r="H2250" s="42">
        <f t="shared" si="106"/>
        <v>8.2500000002967369</v>
      </c>
    </row>
    <row r="2251" spans="5:8" x14ac:dyDescent="0.3">
      <c r="E2251" s="34">
        <v>2249</v>
      </c>
      <c r="F2251" s="42">
        <f t="shared" si="107"/>
        <v>3.5984000000000003</v>
      </c>
      <c r="G2251" s="42">
        <f t="shared" si="105"/>
        <v>2.9686800000000004</v>
      </c>
      <c r="H2251" s="42">
        <f t="shared" si="106"/>
        <v>8.2500000002968683</v>
      </c>
    </row>
    <row r="2252" spans="5:8" x14ac:dyDescent="0.3">
      <c r="E2252" s="34">
        <v>2250</v>
      </c>
      <c r="F2252" s="42">
        <f t="shared" si="107"/>
        <v>3.6</v>
      </c>
      <c r="G2252" s="42">
        <f t="shared" si="105"/>
        <v>2.97</v>
      </c>
      <c r="H2252" s="42">
        <f t="shared" si="106"/>
        <v>8.2500000002969998</v>
      </c>
    </row>
    <row r="2253" spans="5:8" x14ac:dyDescent="0.3">
      <c r="E2253" s="34">
        <v>2251</v>
      </c>
      <c r="F2253" s="42">
        <f t="shared" si="107"/>
        <v>3.6016000000000004</v>
      </c>
      <c r="G2253" s="42">
        <f t="shared" si="105"/>
        <v>2.9713200000000004</v>
      </c>
      <c r="H2253" s="42">
        <f t="shared" si="106"/>
        <v>8.2500000002971312</v>
      </c>
    </row>
    <row r="2254" spans="5:8" x14ac:dyDescent="0.3">
      <c r="E2254" s="34">
        <v>2252</v>
      </c>
      <c r="F2254" s="42">
        <f t="shared" si="107"/>
        <v>3.6032000000000002</v>
      </c>
      <c r="G2254" s="42">
        <f t="shared" si="105"/>
        <v>2.9726400000000002</v>
      </c>
      <c r="H2254" s="42">
        <f t="shared" si="106"/>
        <v>8.2500000002972644</v>
      </c>
    </row>
    <row r="2255" spans="5:8" x14ac:dyDescent="0.3">
      <c r="E2255" s="34">
        <v>2253</v>
      </c>
      <c r="F2255" s="42">
        <f t="shared" si="107"/>
        <v>3.6048</v>
      </c>
      <c r="G2255" s="42">
        <f t="shared" si="105"/>
        <v>2.9739599999999999</v>
      </c>
      <c r="H2255" s="42">
        <f t="shared" si="106"/>
        <v>8.2500000002973959</v>
      </c>
    </row>
    <row r="2256" spans="5:8" x14ac:dyDescent="0.3">
      <c r="E2256" s="34">
        <v>2254</v>
      </c>
      <c r="F2256" s="42">
        <f t="shared" si="107"/>
        <v>3.6064000000000003</v>
      </c>
      <c r="G2256" s="42">
        <f t="shared" si="105"/>
        <v>2.9752800000000001</v>
      </c>
      <c r="H2256" s="42">
        <f t="shared" si="106"/>
        <v>8.2500000002975273</v>
      </c>
    </row>
    <row r="2257" spans="5:8" x14ac:dyDescent="0.3">
      <c r="E2257" s="34">
        <v>2255</v>
      </c>
      <c r="F2257" s="42">
        <f t="shared" si="107"/>
        <v>3.6080000000000001</v>
      </c>
      <c r="G2257" s="42">
        <f t="shared" si="105"/>
        <v>2.9765999999999999</v>
      </c>
      <c r="H2257" s="42">
        <f t="shared" si="106"/>
        <v>8.2500000002976606</v>
      </c>
    </row>
    <row r="2258" spans="5:8" x14ac:dyDescent="0.3">
      <c r="E2258" s="34">
        <v>2256</v>
      </c>
      <c r="F2258" s="42">
        <f t="shared" si="107"/>
        <v>3.6096000000000004</v>
      </c>
      <c r="G2258" s="42">
        <f t="shared" si="105"/>
        <v>2.9779200000000001</v>
      </c>
      <c r="H2258" s="42">
        <f t="shared" si="106"/>
        <v>8.250000000297792</v>
      </c>
    </row>
    <row r="2259" spans="5:8" x14ac:dyDescent="0.3">
      <c r="E2259" s="34">
        <v>2257</v>
      </c>
      <c r="F2259" s="42">
        <f t="shared" si="107"/>
        <v>3.6112000000000002</v>
      </c>
      <c r="G2259" s="42">
        <f t="shared" si="105"/>
        <v>2.9792399999999999</v>
      </c>
      <c r="H2259" s="42">
        <f t="shared" si="106"/>
        <v>8.2500000002979235</v>
      </c>
    </row>
    <row r="2260" spans="5:8" x14ac:dyDescent="0.3">
      <c r="E2260" s="34">
        <v>2258</v>
      </c>
      <c r="F2260" s="42">
        <f t="shared" si="107"/>
        <v>3.6128</v>
      </c>
      <c r="G2260" s="42">
        <f t="shared" si="105"/>
        <v>2.9805599999999997</v>
      </c>
      <c r="H2260" s="42">
        <f t="shared" si="106"/>
        <v>8.2500000002980567</v>
      </c>
    </row>
    <row r="2261" spans="5:8" x14ac:dyDescent="0.3">
      <c r="E2261" s="34">
        <v>2259</v>
      </c>
      <c r="F2261" s="42">
        <f t="shared" si="107"/>
        <v>3.6144000000000003</v>
      </c>
      <c r="G2261" s="42">
        <f t="shared" si="105"/>
        <v>2.9818800000000003</v>
      </c>
      <c r="H2261" s="42">
        <f t="shared" si="106"/>
        <v>8.2500000002981881</v>
      </c>
    </row>
    <row r="2262" spans="5:8" x14ac:dyDescent="0.3">
      <c r="E2262" s="34">
        <v>2260</v>
      </c>
      <c r="F2262" s="42">
        <f t="shared" si="107"/>
        <v>3.6160000000000001</v>
      </c>
      <c r="G2262" s="42">
        <f t="shared" si="105"/>
        <v>2.9832000000000001</v>
      </c>
      <c r="H2262" s="42">
        <f t="shared" si="106"/>
        <v>8.2500000002983196</v>
      </c>
    </row>
    <row r="2263" spans="5:8" x14ac:dyDescent="0.3">
      <c r="E2263" s="34">
        <v>2261</v>
      </c>
      <c r="F2263" s="42">
        <f t="shared" si="107"/>
        <v>3.6176000000000004</v>
      </c>
      <c r="G2263" s="42">
        <f t="shared" si="105"/>
        <v>2.9845200000000003</v>
      </c>
      <c r="H2263" s="42">
        <f t="shared" si="106"/>
        <v>8.2500000002984528</v>
      </c>
    </row>
    <row r="2264" spans="5:8" x14ac:dyDescent="0.3">
      <c r="E2264" s="34">
        <v>2262</v>
      </c>
      <c r="F2264" s="42">
        <f t="shared" si="107"/>
        <v>3.6192000000000002</v>
      </c>
      <c r="G2264" s="42">
        <f t="shared" si="105"/>
        <v>2.9858400000000005</v>
      </c>
      <c r="H2264" s="42">
        <f t="shared" si="106"/>
        <v>8.2500000002985843</v>
      </c>
    </row>
    <row r="2265" spans="5:8" x14ac:dyDescent="0.3">
      <c r="E2265" s="34">
        <v>2263</v>
      </c>
      <c r="F2265" s="42">
        <f t="shared" si="107"/>
        <v>3.6208</v>
      </c>
      <c r="G2265" s="42">
        <f t="shared" si="105"/>
        <v>2.9871600000000003</v>
      </c>
      <c r="H2265" s="42">
        <f t="shared" si="106"/>
        <v>8.2500000002987157</v>
      </c>
    </row>
    <row r="2266" spans="5:8" x14ac:dyDescent="0.3">
      <c r="E2266" s="34">
        <v>2264</v>
      </c>
      <c r="F2266" s="42">
        <f t="shared" si="107"/>
        <v>3.6224000000000003</v>
      </c>
      <c r="G2266" s="42">
        <f t="shared" si="105"/>
        <v>2.98848</v>
      </c>
      <c r="H2266" s="42">
        <f t="shared" si="106"/>
        <v>8.2500000002988472</v>
      </c>
    </row>
    <row r="2267" spans="5:8" x14ac:dyDescent="0.3">
      <c r="E2267" s="34">
        <v>2265</v>
      </c>
      <c r="F2267" s="42">
        <f t="shared" si="107"/>
        <v>3.6240000000000001</v>
      </c>
      <c r="G2267" s="42">
        <f t="shared" si="105"/>
        <v>2.9898000000000002</v>
      </c>
      <c r="H2267" s="42">
        <f t="shared" si="106"/>
        <v>8.2500000002989804</v>
      </c>
    </row>
    <row r="2268" spans="5:8" x14ac:dyDescent="0.3">
      <c r="E2268" s="34">
        <v>2266</v>
      </c>
      <c r="F2268" s="42">
        <f t="shared" si="107"/>
        <v>3.6256000000000004</v>
      </c>
      <c r="G2268" s="42">
        <f t="shared" si="105"/>
        <v>2.9911200000000004</v>
      </c>
      <c r="H2268" s="42">
        <f t="shared" si="106"/>
        <v>8.2500000002991118</v>
      </c>
    </row>
    <row r="2269" spans="5:8" x14ac:dyDescent="0.3">
      <c r="E2269" s="34">
        <v>2267</v>
      </c>
      <c r="F2269" s="42">
        <f t="shared" si="107"/>
        <v>3.6272000000000002</v>
      </c>
      <c r="G2269" s="42">
        <f t="shared" si="105"/>
        <v>2.9924400000000002</v>
      </c>
      <c r="H2269" s="42">
        <f t="shared" si="106"/>
        <v>8.2500000002992433</v>
      </c>
    </row>
    <row r="2270" spans="5:8" x14ac:dyDescent="0.3">
      <c r="E2270" s="34">
        <v>2268</v>
      </c>
      <c r="F2270" s="42">
        <f t="shared" si="107"/>
        <v>3.6288</v>
      </c>
      <c r="G2270" s="42">
        <f t="shared" si="105"/>
        <v>2.99376</v>
      </c>
      <c r="H2270" s="42">
        <f t="shared" si="106"/>
        <v>8.2500000002993765</v>
      </c>
    </row>
    <row r="2271" spans="5:8" x14ac:dyDescent="0.3">
      <c r="E2271" s="34">
        <v>2269</v>
      </c>
      <c r="F2271" s="42">
        <f t="shared" si="107"/>
        <v>3.6304000000000003</v>
      </c>
      <c r="G2271" s="42">
        <f t="shared" si="105"/>
        <v>2.9950800000000002</v>
      </c>
      <c r="H2271" s="42">
        <f t="shared" si="106"/>
        <v>8.250000000299508</v>
      </c>
    </row>
    <row r="2272" spans="5:8" x14ac:dyDescent="0.3">
      <c r="E2272" s="34">
        <v>2270</v>
      </c>
      <c r="F2272" s="42">
        <f t="shared" si="107"/>
        <v>3.6320000000000001</v>
      </c>
      <c r="G2272" s="42">
        <f t="shared" si="105"/>
        <v>2.9964000000000004</v>
      </c>
      <c r="H2272" s="42">
        <f t="shared" si="106"/>
        <v>8.2500000002996394</v>
      </c>
    </row>
    <row r="2273" spans="5:8" x14ac:dyDescent="0.3">
      <c r="E2273" s="34">
        <v>2271</v>
      </c>
      <c r="F2273" s="42">
        <f t="shared" si="107"/>
        <v>3.6336000000000004</v>
      </c>
      <c r="G2273" s="42">
        <f t="shared" si="105"/>
        <v>2.9977200000000002</v>
      </c>
      <c r="H2273" s="42">
        <f t="shared" si="106"/>
        <v>8.2500000002997727</v>
      </c>
    </row>
    <row r="2274" spans="5:8" x14ac:dyDescent="0.3">
      <c r="E2274" s="34">
        <v>2272</v>
      </c>
      <c r="F2274" s="42">
        <f t="shared" si="107"/>
        <v>3.6352000000000002</v>
      </c>
      <c r="G2274" s="42">
        <f t="shared" si="105"/>
        <v>2.9990399999999999</v>
      </c>
      <c r="H2274" s="42">
        <f t="shared" si="106"/>
        <v>8.2500000002999041</v>
      </c>
    </row>
    <row r="2275" spans="5:8" x14ac:dyDescent="0.3">
      <c r="E2275" s="34">
        <v>2273</v>
      </c>
      <c r="F2275" s="42">
        <f t="shared" si="107"/>
        <v>3.6368</v>
      </c>
      <c r="G2275" s="42">
        <f t="shared" si="105"/>
        <v>3.0003599999999997</v>
      </c>
      <c r="H2275" s="42">
        <f t="shared" si="106"/>
        <v>8.2500000003000356</v>
      </c>
    </row>
    <row r="2276" spans="5:8" x14ac:dyDescent="0.3">
      <c r="E2276" s="34">
        <v>2274</v>
      </c>
      <c r="F2276" s="42">
        <f t="shared" si="107"/>
        <v>3.6384000000000003</v>
      </c>
      <c r="G2276" s="42">
        <f t="shared" si="105"/>
        <v>3.0016800000000003</v>
      </c>
      <c r="H2276" s="42">
        <f t="shared" si="106"/>
        <v>8.2500000003001688</v>
      </c>
    </row>
    <row r="2277" spans="5:8" x14ac:dyDescent="0.3">
      <c r="E2277" s="34">
        <v>2275</v>
      </c>
      <c r="F2277" s="42">
        <f t="shared" si="107"/>
        <v>3.64</v>
      </c>
      <c r="G2277" s="42">
        <f t="shared" si="105"/>
        <v>3.0030000000000001</v>
      </c>
      <c r="H2277" s="42">
        <f t="shared" si="106"/>
        <v>8.2500000003003002</v>
      </c>
    </row>
    <row r="2278" spans="5:8" x14ac:dyDescent="0.3">
      <c r="E2278" s="34">
        <v>2276</v>
      </c>
      <c r="F2278" s="42">
        <f t="shared" si="107"/>
        <v>3.6416000000000004</v>
      </c>
      <c r="G2278" s="42">
        <f t="shared" si="105"/>
        <v>3.0043200000000003</v>
      </c>
      <c r="H2278" s="42">
        <f t="shared" si="106"/>
        <v>8.2500000003004317</v>
      </c>
    </row>
    <row r="2279" spans="5:8" x14ac:dyDescent="0.3">
      <c r="E2279" s="34">
        <v>2277</v>
      </c>
      <c r="F2279" s="42">
        <f t="shared" si="107"/>
        <v>3.6432000000000002</v>
      </c>
      <c r="G2279" s="42">
        <f t="shared" si="105"/>
        <v>3.0056400000000005</v>
      </c>
      <c r="H2279" s="42">
        <f t="shared" si="106"/>
        <v>8.2500000003005631</v>
      </c>
    </row>
    <row r="2280" spans="5:8" x14ac:dyDescent="0.3">
      <c r="E2280" s="34">
        <v>2278</v>
      </c>
      <c r="F2280" s="42">
        <f t="shared" si="107"/>
        <v>3.6448</v>
      </c>
      <c r="G2280" s="42">
        <f t="shared" si="105"/>
        <v>3.0069600000000003</v>
      </c>
      <c r="H2280" s="42">
        <f t="shared" si="106"/>
        <v>8.2500000003006964</v>
      </c>
    </row>
    <row r="2281" spans="5:8" x14ac:dyDescent="0.3">
      <c r="E2281" s="34">
        <v>2279</v>
      </c>
      <c r="F2281" s="42">
        <f t="shared" si="107"/>
        <v>3.6464000000000003</v>
      </c>
      <c r="G2281" s="42">
        <f t="shared" si="105"/>
        <v>3.0082800000000001</v>
      </c>
      <c r="H2281" s="42">
        <f t="shared" si="106"/>
        <v>8.2500000003008278</v>
      </c>
    </row>
    <row r="2282" spans="5:8" x14ac:dyDescent="0.3">
      <c r="E2282" s="34">
        <v>2280</v>
      </c>
      <c r="F2282" s="42">
        <f t="shared" si="107"/>
        <v>3.6480000000000001</v>
      </c>
      <c r="G2282" s="42">
        <f t="shared" si="105"/>
        <v>3.0096000000000003</v>
      </c>
      <c r="H2282" s="42">
        <f t="shared" si="106"/>
        <v>8.2500000003009593</v>
      </c>
    </row>
    <row r="2283" spans="5:8" x14ac:dyDescent="0.3">
      <c r="E2283" s="34">
        <v>2281</v>
      </c>
      <c r="F2283" s="42">
        <f t="shared" si="107"/>
        <v>3.6496</v>
      </c>
      <c r="G2283" s="42">
        <f t="shared" si="105"/>
        <v>3.01092</v>
      </c>
      <c r="H2283" s="42">
        <f t="shared" si="106"/>
        <v>8.2500000003010925</v>
      </c>
    </row>
    <row r="2284" spans="5:8" x14ac:dyDescent="0.3">
      <c r="E2284" s="34">
        <v>2282</v>
      </c>
      <c r="F2284" s="42">
        <f t="shared" si="107"/>
        <v>3.6512000000000002</v>
      </c>
      <c r="G2284" s="42">
        <f t="shared" si="105"/>
        <v>3.0122400000000003</v>
      </c>
      <c r="H2284" s="42">
        <f t="shared" si="106"/>
        <v>8.2500000003012239</v>
      </c>
    </row>
    <row r="2285" spans="5:8" x14ac:dyDescent="0.3">
      <c r="E2285" s="34">
        <v>2283</v>
      </c>
      <c r="F2285" s="42">
        <f t="shared" si="107"/>
        <v>3.6528</v>
      </c>
      <c r="G2285" s="42">
        <f t="shared" si="105"/>
        <v>3.01356</v>
      </c>
      <c r="H2285" s="42">
        <f t="shared" si="106"/>
        <v>8.2500000003013554</v>
      </c>
    </row>
    <row r="2286" spans="5:8" x14ac:dyDescent="0.3">
      <c r="E2286" s="34">
        <v>2284</v>
      </c>
      <c r="F2286" s="42">
        <f t="shared" si="107"/>
        <v>3.6544000000000003</v>
      </c>
      <c r="G2286" s="42">
        <f t="shared" si="105"/>
        <v>3.0148800000000002</v>
      </c>
      <c r="H2286" s="42">
        <f t="shared" si="106"/>
        <v>8.2500000003014886</v>
      </c>
    </row>
    <row r="2287" spans="5:8" x14ac:dyDescent="0.3">
      <c r="E2287" s="34">
        <v>2285</v>
      </c>
      <c r="F2287" s="42">
        <f t="shared" si="107"/>
        <v>3.6560000000000001</v>
      </c>
      <c r="G2287" s="42">
        <f t="shared" si="105"/>
        <v>3.0162000000000004</v>
      </c>
      <c r="H2287" s="42">
        <f t="shared" si="106"/>
        <v>8.2500000003016201</v>
      </c>
    </row>
    <row r="2288" spans="5:8" x14ac:dyDescent="0.3">
      <c r="E2288" s="34">
        <v>2286</v>
      </c>
      <c r="F2288" s="42">
        <f t="shared" si="107"/>
        <v>3.6576</v>
      </c>
      <c r="G2288" s="42">
        <f t="shared" si="105"/>
        <v>3.0175199999999998</v>
      </c>
      <c r="H2288" s="42">
        <f t="shared" si="106"/>
        <v>8.2500000003017515</v>
      </c>
    </row>
    <row r="2289" spans="5:8" x14ac:dyDescent="0.3">
      <c r="E2289" s="34">
        <v>2287</v>
      </c>
      <c r="F2289" s="42">
        <f t="shared" si="107"/>
        <v>3.6592000000000002</v>
      </c>
      <c r="G2289" s="42">
        <f t="shared" si="105"/>
        <v>3.01884</v>
      </c>
      <c r="H2289" s="42">
        <f t="shared" si="106"/>
        <v>8.2500000003018847</v>
      </c>
    </row>
    <row r="2290" spans="5:8" x14ac:dyDescent="0.3">
      <c r="E2290" s="34">
        <v>2288</v>
      </c>
      <c r="F2290" s="42">
        <f t="shared" si="107"/>
        <v>3.6608000000000001</v>
      </c>
      <c r="G2290" s="42">
        <f t="shared" si="105"/>
        <v>3.0201599999999997</v>
      </c>
      <c r="H2290" s="42">
        <f t="shared" si="106"/>
        <v>8.2500000003020162</v>
      </c>
    </row>
    <row r="2291" spans="5:8" x14ac:dyDescent="0.3">
      <c r="E2291" s="34">
        <v>2289</v>
      </c>
      <c r="F2291" s="42">
        <f t="shared" si="107"/>
        <v>3.6624000000000003</v>
      </c>
      <c r="G2291" s="42">
        <f t="shared" si="105"/>
        <v>3.0214800000000004</v>
      </c>
      <c r="H2291" s="42">
        <f t="shared" si="106"/>
        <v>8.2500000003021476</v>
      </c>
    </row>
    <row r="2292" spans="5:8" x14ac:dyDescent="0.3">
      <c r="E2292" s="34">
        <v>2290</v>
      </c>
      <c r="F2292" s="42">
        <f t="shared" si="107"/>
        <v>3.6640000000000001</v>
      </c>
      <c r="G2292" s="42">
        <f t="shared" si="105"/>
        <v>3.0228000000000002</v>
      </c>
      <c r="H2292" s="42">
        <f t="shared" si="106"/>
        <v>8.2500000003022809</v>
      </c>
    </row>
    <row r="2293" spans="5:8" x14ac:dyDescent="0.3">
      <c r="E2293" s="34">
        <v>2291</v>
      </c>
      <c r="F2293" s="42">
        <f t="shared" si="107"/>
        <v>3.6656</v>
      </c>
      <c r="G2293" s="42">
        <f t="shared" si="105"/>
        <v>3.0241199999999999</v>
      </c>
      <c r="H2293" s="42">
        <f t="shared" si="106"/>
        <v>8.2500000003024123</v>
      </c>
    </row>
    <row r="2294" spans="5:8" x14ac:dyDescent="0.3">
      <c r="E2294" s="34">
        <v>2292</v>
      </c>
      <c r="F2294" s="42">
        <f t="shared" si="107"/>
        <v>3.6672000000000002</v>
      </c>
      <c r="G2294" s="42">
        <f t="shared" si="105"/>
        <v>3.0254400000000001</v>
      </c>
      <c r="H2294" s="42">
        <f t="shared" si="106"/>
        <v>8.2500000003025438</v>
      </c>
    </row>
    <row r="2295" spans="5:8" x14ac:dyDescent="0.3">
      <c r="E2295" s="34">
        <v>2293</v>
      </c>
      <c r="F2295" s="42">
        <f t="shared" si="107"/>
        <v>3.6688000000000001</v>
      </c>
      <c r="G2295" s="42">
        <f t="shared" si="105"/>
        <v>3.0267600000000003</v>
      </c>
      <c r="H2295" s="42">
        <f t="shared" si="106"/>
        <v>8.2500000003026752</v>
      </c>
    </row>
    <row r="2296" spans="5:8" x14ac:dyDescent="0.3">
      <c r="E2296" s="34">
        <v>2294</v>
      </c>
      <c r="F2296" s="42">
        <f t="shared" si="107"/>
        <v>3.6704000000000003</v>
      </c>
      <c r="G2296" s="42">
        <f t="shared" si="105"/>
        <v>3.0280800000000001</v>
      </c>
      <c r="H2296" s="42">
        <f t="shared" si="106"/>
        <v>8.2500000003028084</v>
      </c>
    </row>
    <row r="2297" spans="5:8" x14ac:dyDescent="0.3">
      <c r="E2297" s="34">
        <v>2295</v>
      </c>
      <c r="F2297" s="42">
        <f t="shared" si="107"/>
        <v>3.6720000000000002</v>
      </c>
      <c r="G2297" s="42">
        <f t="shared" si="105"/>
        <v>3.0293999999999999</v>
      </c>
      <c r="H2297" s="42">
        <f t="shared" si="106"/>
        <v>8.2500000003029399</v>
      </c>
    </row>
    <row r="2298" spans="5:8" x14ac:dyDescent="0.3">
      <c r="E2298" s="34">
        <v>2296</v>
      </c>
      <c r="F2298" s="42">
        <f t="shared" si="107"/>
        <v>3.6736</v>
      </c>
      <c r="G2298" s="42">
        <f t="shared" si="105"/>
        <v>3.0307200000000001</v>
      </c>
      <c r="H2298" s="42">
        <f t="shared" si="106"/>
        <v>8.2500000003030713</v>
      </c>
    </row>
    <row r="2299" spans="5:8" x14ac:dyDescent="0.3">
      <c r="E2299" s="34">
        <v>2297</v>
      </c>
      <c r="F2299" s="42">
        <f t="shared" si="107"/>
        <v>3.6752000000000002</v>
      </c>
      <c r="G2299" s="42">
        <f t="shared" si="105"/>
        <v>3.0320400000000003</v>
      </c>
      <c r="H2299" s="42">
        <f t="shared" si="106"/>
        <v>8.2500000003032046</v>
      </c>
    </row>
    <row r="2300" spans="5:8" x14ac:dyDescent="0.3">
      <c r="E2300" s="34">
        <v>2298</v>
      </c>
      <c r="F2300" s="42">
        <f t="shared" si="107"/>
        <v>3.6768000000000001</v>
      </c>
      <c r="G2300" s="42">
        <f t="shared" si="105"/>
        <v>3.0333600000000001</v>
      </c>
      <c r="H2300" s="42">
        <f t="shared" si="106"/>
        <v>8.250000000303336</v>
      </c>
    </row>
    <row r="2301" spans="5:8" x14ac:dyDescent="0.3">
      <c r="E2301" s="34">
        <v>2299</v>
      </c>
      <c r="F2301" s="42">
        <f t="shared" si="107"/>
        <v>3.6784000000000003</v>
      </c>
      <c r="G2301" s="42">
        <f t="shared" si="105"/>
        <v>3.0346800000000003</v>
      </c>
      <c r="H2301" s="42">
        <f t="shared" si="106"/>
        <v>8.2500000003034675</v>
      </c>
    </row>
    <row r="2302" spans="5:8" x14ac:dyDescent="0.3">
      <c r="E2302" s="34">
        <v>2300</v>
      </c>
      <c r="F2302" s="42">
        <f t="shared" si="107"/>
        <v>3.68</v>
      </c>
      <c r="G2302" s="42">
        <f t="shared" si="105"/>
        <v>3.0360000000000005</v>
      </c>
      <c r="H2302" s="42">
        <f t="shared" si="106"/>
        <v>8.2500000003036007</v>
      </c>
    </row>
    <row r="2303" spans="5:8" x14ac:dyDescent="0.3">
      <c r="E2303" s="34">
        <v>2301</v>
      </c>
      <c r="F2303" s="42">
        <f t="shared" si="107"/>
        <v>3.6816</v>
      </c>
      <c r="G2303" s="42">
        <f t="shared" si="105"/>
        <v>3.0373200000000002</v>
      </c>
      <c r="H2303" s="42">
        <f t="shared" si="106"/>
        <v>8.2500000003037322</v>
      </c>
    </row>
    <row r="2304" spans="5:8" x14ac:dyDescent="0.3">
      <c r="E2304" s="34">
        <v>2302</v>
      </c>
      <c r="F2304" s="42">
        <f t="shared" si="107"/>
        <v>3.6832000000000003</v>
      </c>
      <c r="G2304" s="42">
        <f t="shared" si="105"/>
        <v>3.03864</v>
      </c>
      <c r="H2304" s="42">
        <f t="shared" si="106"/>
        <v>8.2500000003038636</v>
      </c>
    </row>
    <row r="2305" spans="5:8" x14ac:dyDescent="0.3">
      <c r="E2305" s="34">
        <v>2303</v>
      </c>
      <c r="F2305" s="42">
        <f t="shared" si="107"/>
        <v>3.6848000000000001</v>
      </c>
      <c r="G2305" s="42">
        <f t="shared" si="105"/>
        <v>3.0399599999999998</v>
      </c>
      <c r="H2305" s="42">
        <f t="shared" si="106"/>
        <v>8.2500000003039968</v>
      </c>
    </row>
    <row r="2306" spans="5:8" x14ac:dyDescent="0.3">
      <c r="E2306" s="34">
        <v>2304</v>
      </c>
      <c r="F2306" s="42">
        <f t="shared" si="107"/>
        <v>3.6864000000000003</v>
      </c>
      <c r="G2306" s="42">
        <f t="shared" ref="G2306:G2369" si="108">$C$12*F2306*10^-3/($C$3*10^-6)</f>
        <v>3.0412800000000004</v>
      </c>
      <c r="H2306" s="42">
        <f t="shared" si="106"/>
        <v>8.2500000003041283</v>
      </c>
    </row>
    <row r="2307" spans="5:8" x14ac:dyDescent="0.3">
      <c r="E2307" s="34">
        <v>2305</v>
      </c>
      <c r="F2307" s="42">
        <f t="shared" si="107"/>
        <v>3.6880000000000002</v>
      </c>
      <c r="G2307" s="42">
        <f t="shared" si="108"/>
        <v>3.0426000000000002</v>
      </c>
      <c r="H2307" s="42">
        <f t="shared" ref="H2307:H2370" si="109">($C$12+IF(G2307&gt;=$C$7,$C$6,0)+(IF(G2307&gt;=$C$5,G2307,0)/$C$4)+IF(G2307&gt;$C$9,($C$8/G2307),0))</f>
        <v>8.2500000003042597</v>
      </c>
    </row>
    <row r="2308" spans="5:8" x14ac:dyDescent="0.3">
      <c r="E2308" s="34">
        <v>2306</v>
      </c>
      <c r="F2308" s="42">
        <f t="shared" ref="F2308:F2371" si="110">($C$10/10000)*(E2308)</f>
        <v>3.6896</v>
      </c>
      <c r="G2308" s="42">
        <f t="shared" si="108"/>
        <v>3.04392</v>
      </c>
      <c r="H2308" s="42">
        <f t="shared" si="109"/>
        <v>8.2500000003043912</v>
      </c>
    </row>
    <row r="2309" spans="5:8" x14ac:dyDescent="0.3">
      <c r="E2309" s="34">
        <v>2307</v>
      </c>
      <c r="F2309" s="42">
        <f t="shared" si="110"/>
        <v>3.6912000000000003</v>
      </c>
      <c r="G2309" s="42">
        <f t="shared" si="108"/>
        <v>3.0452400000000002</v>
      </c>
      <c r="H2309" s="42">
        <f t="shared" si="109"/>
        <v>8.2500000003045244</v>
      </c>
    </row>
    <row r="2310" spans="5:8" x14ac:dyDescent="0.3">
      <c r="E2310" s="34">
        <v>2308</v>
      </c>
      <c r="F2310" s="42">
        <f t="shared" si="110"/>
        <v>3.6928000000000001</v>
      </c>
      <c r="G2310" s="42">
        <f t="shared" si="108"/>
        <v>3.0465600000000004</v>
      </c>
      <c r="H2310" s="42">
        <f t="shared" si="109"/>
        <v>8.2500000003046559</v>
      </c>
    </row>
    <row r="2311" spans="5:8" x14ac:dyDescent="0.3">
      <c r="E2311" s="34">
        <v>2309</v>
      </c>
      <c r="F2311" s="42">
        <f t="shared" si="110"/>
        <v>3.6944000000000004</v>
      </c>
      <c r="G2311" s="42">
        <f t="shared" si="108"/>
        <v>3.0478800000000001</v>
      </c>
      <c r="H2311" s="42">
        <f t="shared" si="109"/>
        <v>8.2500000003047873</v>
      </c>
    </row>
    <row r="2312" spans="5:8" x14ac:dyDescent="0.3">
      <c r="E2312" s="34">
        <v>2310</v>
      </c>
      <c r="F2312" s="42">
        <f t="shared" si="110"/>
        <v>3.6960000000000002</v>
      </c>
      <c r="G2312" s="42">
        <f t="shared" si="108"/>
        <v>3.0491999999999999</v>
      </c>
      <c r="H2312" s="42">
        <f t="shared" si="109"/>
        <v>8.2500000003049205</v>
      </c>
    </row>
    <row r="2313" spans="5:8" x14ac:dyDescent="0.3">
      <c r="E2313" s="34">
        <v>2311</v>
      </c>
      <c r="F2313" s="42">
        <f t="shared" si="110"/>
        <v>3.6976</v>
      </c>
      <c r="G2313" s="42">
        <f t="shared" si="108"/>
        <v>3.0505200000000001</v>
      </c>
      <c r="H2313" s="42">
        <f t="shared" si="109"/>
        <v>8.250000000305052</v>
      </c>
    </row>
    <row r="2314" spans="5:8" x14ac:dyDescent="0.3">
      <c r="E2314" s="34">
        <v>2312</v>
      </c>
      <c r="F2314" s="42">
        <f t="shared" si="110"/>
        <v>3.6992000000000003</v>
      </c>
      <c r="G2314" s="42">
        <f t="shared" si="108"/>
        <v>3.0518400000000003</v>
      </c>
      <c r="H2314" s="42">
        <f t="shared" si="109"/>
        <v>8.2500000003051834</v>
      </c>
    </row>
    <row r="2315" spans="5:8" x14ac:dyDescent="0.3">
      <c r="E2315" s="34">
        <v>2313</v>
      </c>
      <c r="F2315" s="42">
        <f t="shared" si="110"/>
        <v>3.7008000000000001</v>
      </c>
      <c r="G2315" s="42">
        <f t="shared" si="108"/>
        <v>3.0531600000000001</v>
      </c>
      <c r="H2315" s="42">
        <f t="shared" si="109"/>
        <v>8.2500000003053167</v>
      </c>
    </row>
    <row r="2316" spans="5:8" x14ac:dyDescent="0.3">
      <c r="E2316" s="34">
        <v>2314</v>
      </c>
      <c r="F2316" s="42">
        <f t="shared" si="110"/>
        <v>3.7024000000000004</v>
      </c>
      <c r="G2316" s="42">
        <f t="shared" si="108"/>
        <v>3.0544800000000003</v>
      </c>
      <c r="H2316" s="42">
        <f t="shared" si="109"/>
        <v>8.2500000003054481</v>
      </c>
    </row>
    <row r="2317" spans="5:8" x14ac:dyDescent="0.3">
      <c r="E2317" s="34">
        <v>2315</v>
      </c>
      <c r="F2317" s="42">
        <f t="shared" si="110"/>
        <v>3.7040000000000002</v>
      </c>
      <c r="G2317" s="42">
        <f t="shared" si="108"/>
        <v>3.0558000000000001</v>
      </c>
      <c r="H2317" s="42">
        <f t="shared" si="109"/>
        <v>8.2500000003055796</v>
      </c>
    </row>
    <row r="2318" spans="5:8" x14ac:dyDescent="0.3">
      <c r="E2318" s="34">
        <v>2316</v>
      </c>
      <c r="F2318" s="42">
        <f t="shared" si="110"/>
        <v>3.7056</v>
      </c>
      <c r="G2318" s="42">
        <f t="shared" si="108"/>
        <v>3.0571200000000003</v>
      </c>
      <c r="H2318" s="42">
        <f t="shared" si="109"/>
        <v>8.2500000003057128</v>
      </c>
    </row>
    <row r="2319" spans="5:8" x14ac:dyDescent="0.3">
      <c r="E2319" s="34">
        <v>2317</v>
      </c>
      <c r="F2319" s="42">
        <f t="shared" si="110"/>
        <v>3.7072000000000003</v>
      </c>
      <c r="G2319" s="42">
        <f t="shared" si="108"/>
        <v>3.05844</v>
      </c>
      <c r="H2319" s="42">
        <f t="shared" si="109"/>
        <v>8.2500000003058442</v>
      </c>
    </row>
    <row r="2320" spans="5:8" x14ac:dyDescent="0.3">
      <c r="E2320" s="34">
        <v>2318</v>
      </c>
      <c r="F2320" s="42">
        <f t="shared" si="110"/>
        <v>3.7088000000000001</v>
      </c>
      <c r="G2320" s="42">
        <f t="shared" si="108"/>
        <v>3.0597599999999998</v>
      </c>
      <c r="H2320" s="42">
        <f t="shared" si="109"/>
        <v>8.2500000003059757</v>
      </c>
    </row>
    <row r="2321" spans="5:8" x14ac:dyDescent="0.3">
      <c r="E2321" s="34">
        <v>2319</v>
      </c>
      <c r="F2321" s="42">
        <f t="shared" si="110"/>
        <v>3.7104000000000004</v>
      </c>
      <c r="G2321" s="42">
        <f t="shared" si="108"/>
        <v>3.0610800000000005</v>
      </c>
      <c r="H2321" s="42">
        <f t="shared" si="109"/>
        <v>8.2500000003061071</v>
      </c>
    </row>
    <row r="2322" spans="5:8" x14ac:dyDescent="0.3">
      <c r="E2322" s="34">
        <v>2320</v>
      </c>
      <c r="F2322" s="42">
        <f t="shared" si="110"/>
        <v>3.7120000000000002</v>
      </c>
      <c r="G2322" s="42">
        <f t="shared" si="108"/>
        <v>3.0624000000000002</v>
      </c>
      <c r="H2322" s="42">
        <f t="shared" si="109"/>
        <v>8.2500000003062404</v>
      </c>
    </row>
    <row r="2323" spans="5:8" x14ac:dyDescent="0.3">
      <c r="E2323" s="34">
        <v>2321</v>
      </c>
      <c r="F2323" s="42">
        <f t="shared" si="110"/>
        <v>3.7136</v>
      </c>
      <c r="G2323" s="42">
        <f t="shared" si="108"/>
        <v>3.06372</v>
      </c>
      <c r="H2323" s="42">
        <f t="shared" si="109"/>
        <v>8.2500000003063718</v>
      </c>
    </row>
    <row r="2324" spans="5:8" x14ac:dyDescent="0.3">
      <c r="E2324" s="34">
        <v>2322</v>
      </c>
      <c r="F2324" s="42">
        <f t="shared" si="110"/>
        <v>3.7152000000000003</v>
      </c>
      <c r="G2324" s="42">
        <f t="shared" si="108"/>
        <v>3.0650400000000002</v>
      </c>
      <c r="H2324" s="42">
        <f t="shared" si="109"/>
        <v>8.2500000003065033</v>
      </c>
    </row>
    <row r="2325" spans="5:8" x14ac:dyDescent="0.3">
      <c r="E2325" s="34">
        <v>2323</v>
      </c>
      <c r="F2325" s="42">
        <f t="shared" si="110"/>
        <v>3.7168000000000001</v>
      </c>
      <c r="G2325" s="42">
        <f t="shared" si="108"/>
        <v>3.0663600000000004</v>
      </c>
      <c r="H2325" s="42">
        <f t="shared" si="109"/>
        <v>8.2500000003066365</v>
      </c>
    </row>
    <row r="2326" spans="5:8" x14ac:dyDescent="0.3">
      <c r="E2326" s="34">
        <v>2324</v>
      </c>
      <c r="F2326" s="42">
        <f t="shared" si="110"/>
        <v>3.7184000000000004</v>
      </c>
      <c r="G2326" s="42">
        <f t="shared" si="108"/>
        <v>3.0676800000000002</v>
      </c>
      <c r="H2326" s="42">
        <f t="shared" si="109"/>
        <v>8.2500000003067679</v>
      </c>
    </row>
    <row r="2327" spans="5:8" x14ac:dyDescent="0.3">
      <c r="E2327" s="34">
        <v>2325</v>
      </c>
      <c r="F2327" s="42">
        <f t="shared" si="110"/>
        <v>3.72</v>
      </c>
      <c r="G2327" s="42">
        <f t="shared" si="108"/>
        <v>3.069</v>
      </c>
      <c r="H2327" s="42">
        <f t="shared" si="109"/>
        <v>8.2500000003068994</v>
      </c>
    </row>
    <row r="2328" spans="5:8" x14ac:dyDescent="0.3">
      <c r="E2328" s="34">
        <v>2326</v>
      </c>
      <c r="F2328" s="42">
        <f t="shared" si="110"/>
        <v>3.7216</v>
      </c>
      <c r="G2328" s="42">
        <f t="shared" si="108"/>
        <v>3.0703199999999997</v>
      </c>
      <c r="H2328" s="42">
        <f t="shared" si="109"/>
        <v>8.2500000003070326</v>
      </c>
    </row>
    <row r="2329" spans="5:8" x14ac:dyDescent="0.3">
      <c r="E2329" s="34">
        <v>2327</v>
      </c>
      <c r="F2329" s="42">
        <f t="shared" si="110"/>
        <v>3.7232000000000003</v>
      </c>
      <c r="G2329" s="42">
        <f t="shared" si="108"/>
        <v>3.0716400000000004</v>
      </c>
      <c r="H2329" s="42">
        <f t="shared" si="109"/>
        <v>8.2500000003071641</v>
      </c>
    </row>
    <row r="2330" spans="5:8" x14ac:dyDescent="0.3">
      <c r="E2330" s="34">
        <v>2328</v>
      </c>
      <c r="F2330" s="42">
        <f t="shared" si="110"/>
        <v>3.7248000000000001</v>
      </c>
      <c r="G2330" s="42">
        <f t="shared" si="108"/>
        <v>3.0729600000000001</v>
      </c>
      <c r="H2330" s="42">
        <f t="shared" si="109"/>
        <v>8.2500000003072955</v>
      </c>
    </row>
    <row r="2331" spans="5:8" x14ac:dyDescent="0.3">
      <c r="E2331" s="34">
        <v>2329</v>
      </c>
      <c r="F2331" s="42">
        <f t="shared" si="110"/>
        <v>3.7264000000000004</v>
      </c>
      <c r="G2331" s="42">
        <f t="shared" si="108"/>
        <v>3.0742800000000003</v>
      </c>
      <c r="H2331" s="42">
        <f t="shared" si="109"/>
        <v>8.2500000003074287</v>
      </c>
    </row>
    <row r="2332" spans="5:8" x14ac:dyDescent="0.3">
      <c r="E2332" s="34">
        <v>2330</v>
      </c>
      <c r="F2332" s="42">
        <f t="shared" si="110"/>
        <v>3.7280000000000002</v>
      </c>
      <c r="G2332" s="42">
        <f t="shared" si="108"/>
        <v>3.0756000000000001</v>
      </c>
      <c r="H2332" s="42">
        <f t="shared" si="109"/>
        <v>8.2500000003075602</v>
      </c>
    </row>
    <row r="2333" spans="5:8" x14ac:dyDescent="0.3">
      <c r="E2333" s="34">
        <v>2331</v>
      </c>
      <c r="F2333" s="42">
        <f t="shared" si="110"/>
        <v>3.7296</v>
      </c>
      <c r="G2333" s="42">
        <f t="shared" si="108"/>
        <v>3.0769200000000003</v>
      </c>
      <c r="H2333" s="42">
        <f t="shared" si="109"/>
        <v>8.2500000003076916</v>
      </c>
    </row>
    <row r="2334" spans="5:8" x14ac:dyDescent="0.3">
      <c r="E2334" s="34">
        <v>2332</v>
      </c>
      <c r="F2334" s="42">
        <f t="shared" si="110"/>
        <v>3.7312000000000003</v>
      </c>
      <c r="G2334" s="42">
        <f t="shared" si="108"/>
        <v>3.0782400000000005</v>
      </c>
      <c r="H2334" s="42">
        <f t="shared" si="109"/>
        <v>8.2500000003078249</v>
      </c>
    </row>
    <row r="2335" spans="5:8" x14ac:dyDescent="0.3">
      <c r="E2335" s="34">
        <v>2333</v>
      </c>
      <c r="F2335" s="42">
        <f t="shared" si="110"/>
        <v>3.7328000000000001</v>
      </c>
      <c r="G2335" s="42">
        <f t="shared" si="108"/>
        <v>3.0795599999999999</v>
      </c>
      <c r="H2335" s="42">
        <f t="shared" si="109"/>
        <v>8.2500000003079563</v>
      </c>
    </row>
    <row r="2336" spans="5:8" x14ac:dyDescent="0.3">
      <c r="E2336" s="34">
        <v>2334</v>
      </c>
      <c r="F2336" s="42">
        <f t="shared" si="110"/>
        <v>3.7344000000000004</v>
      </c>
      <c r="G2336" s="42">
        <f t="shared" si="108"/>
        <v>3.0808800000000001</v>
      </c>
      <c r="H2336" s="42">
        <f t="shared" si="109"/>
        <v>8.2500000003080878</v>
      </c>
    </row>
    <row r="2337" spans="5:8" x14ac:dyDescent="0.3">
      <c r="E2337" s="34">
        <v>2335</v>
      </c>
      <c r="F2337" s="42">
        <f t="shared" si="110"/>
        <v>3.7360000000000002</v>
      </c>
      <c r="G2337" s="42">
        <f t="shared" si="108"/>
        <v>3.0822000000000003</v>
      </c>
      <c r="H2337" s="42">
        <f t="shared" si="109"/>
        <v>8.2500000003082192</v>
      </c>
    </row>
    <row r="2338" spans="5:8" x14ac:dyDescent="0.3">
      <c r="E2338" s="34">
        <v>2336</v>
      </c>
      <c r="F2338" s="42">
        <f t="shared" si="110"/>
        <v>3.7376</v>
      </c>
      <c r="G2338" s="42">
        <f t="shared" si="108"/>
        <v>3.08352</v>
      </c>
      <c r="H2338" s="42">
        <f t="shared" si="109"/>
        <v>8.2500000003083525</v>
      </c>
    </row>
    <row r="2339" spans="5:8" x14ac:dyDescent="0.3">
      <c r="E2339" s="34">
        <v>2337</v>
      </c>
      <c r="F2339" s="42">
        <f t="shared" si="110"/>
        <v>3.7392000000000003</v>
      </c>
      <c r="G2339" s="42">
        <f t="shared" si="108"/>
        <v>3.0848400000000002</v>
      </c>
      <c r="H2339" s="42">
        <f t="shared" si="109"/>
        <v>8.2500000003084839</v>
      </c>
    </row>
    <row r="2340" spans="5:8" x14ac:dyDescent="0.3">
      <c r="E2340" s="34">
        <v>2338</v>
      </c>
      <c r="F2340" s="42">
        <f t="shared" si="110"/>
        <v>3.7408000000000001</v>
      </c>
      <c r="G2340" s="42">
        <f t="shared" si="108"/>
        <v>3.08616</v>
      </c>
      <c r="H2340" s="42">
        <f t="shared" si="109"/>
        <v>8.2500000003086154</v>
      </c>
    </row>
    <row r="2341" spans="5:8" x14ac:dyDescent="0.3">
      <c r="E2341" s="34">
        <v>2339</v>
      </c>
      <c r="F2341" s="42">
        <f t="shared" si="110"/>
        <v>3.7424000000000004</v>
      </c>
      <c r="G2341" s="42">
        <f t="shared" si="108"/>
        <v>3.0874800000000002</v>
      </c>
      <c r="H2341" s="42">
        <f t="shared" si="109"/>
        <v>8.2500000003087486</v>
      </c>
    </row>
    <row r="2342" spans="5:8" x14ac:dyDescent="0.3">
      <c r="E2342" s="34">
        <v>2340</v>
      </c>
      <c r="F2342" s="42">
        <f t="shared" si="110"/>
        <v>3.7440000000000002</v>
      </c>
      <c r="G2342" s="42">
        <f t="shared" si="108"/>
        <v>3.0888</v>
      </c>
      <c r="H2342" s="42">
        <f t="shared" si="109"/>
        <v>8.25000000030888</v>
      </c>
    </row>
    <row r="2343" spans="5:8" x14ac:dyDescent="0.3">
      <c r="E2343" s="34">
        <v>2341</v>
      </c>
      <c r="F2343" s="42">
        <f t="shared" si="110"/>
        <v>3.7456</v>
      </c>
      <c r="G2343" s="42">
        <f t="shared" si="108"/>
        <v>3.0901199999999998</v>
      </c>
      <c r="H2343" s="42">
        <f t="shared" si="109"/>
        <v>8.2500000003090115</v>
      </c>
    </row>
    <row r="2344" spans="5:8" x14ac:dyDescent="0.3">
      <c r="E2344" s="34">
        <v>2342</v>
      </c>
      <c r="F2344" s="42">
        <f t="shared" si="110"/>
        <v>3.7472000000000003</v>
      </c>
      <c r="G2344" s="42">
        <f t="shared" si="108"/>
        <v>3.0914400000000004</v>
      </c>
      <c r="H2344" s="42">
        <f t="shared" si="109"/>
        <v>8.2500000003091447</v>
      </c>
    </row>
    <row r="2345" spans="5:8" x14ac:dyDescent="0.3">
      <c r="E2345" s="34">
        <v>2343</v>
      </c>
      <c r="F2345" s="42">
        <f t="shared" si="110"/>
        <v>3.7488000000000001</v>
      </c>
      <c r="G2345" s="42">
        <f t="shared" si="108"/>
        <v>3.0927600000000002</v>
      </c>
      <c r="H2345" s="42">
        <f t="shared" si="109"/>
        <v>8.2500000003092762</v>
      </c>
    </row>
    <row r="2346" spans="5:8" x14ac:dyDescent="0.3">
      <c r="E2346" s="34">
        <v>2344</v>
      </c>
      <c r="F2346" s="42">
        <f t="shared" si="110"/>
        <v>3.7504000000000004</v>
      </c>
      <c r="G2346" s="42">
        <f t="shared" si="108"/>
        <v>3.0940800000000004</v>
      </c>
      <c r="H2346" s="42">
        <f t="shared" si="109"/>
        <v>8.2500000003094076</v>
      </c>
    </row>
    <row r="2347" spans="5:8" x14ac:dyDescent="0.3">
      <c r="E2347" s="34">
        <v>2345</v>
      </c>
      <c r="F2347" s="42">
        <f t="shared" si="110"/>
        <v>3.7520000000000002</v>
      </c>
      <c r="G2347" s="42">
        <f t="shared" si="108"/>
        <v>3.0954000000000002</v>
      </c>
      <c r="H2347" s="42">
        <f t="shared" si="109"/>
        <v>8.2500000003095408</v>
      </c>
    </row>
    <row r="2348" spans="5:8" x14ac:dyDescent="0.3">
      <c r="E2348" s="34">
        <v>2346</v>
      </c>
      <c r="F2348" s="42">
        <f t="shared" si="110"/>
        <v>3.7536</v>
      </c>
      <c r="G2348" s="42">
        <f t="shared" si="108"/>
        <v>3.0967200000000004</v>
      </c>
      <c r="H2348" s="42">
        <f t="shared" si="109"/>
        <v>8.2500000003096723</v>
      </c>
    </row>
    <row r="2349" spans="5:8" x14ac:dyDescent="0.3">
      <c r="E2349" s="34">
        <v>2347</v>
      </c>
      <c r="F2349" s="42">
        <f t="shared" si="110"/>
        <v>3.7552000000000003</v>
      </c>
      <c r="G2349" s="42">
        <f t="shared" si="108"/>
        <v>3.0980400000000006</v>
      </c>
      <c r="H2349" s="42">
        <f t="shared" si="109"/>
        <v>8.2500000003098037</v>
      </c>
    </row>
    <row r="2350" spans="5:8" x14ac:dyDescent="0.3">
      <c r="E2350" s="34">
        <v>2348</v>
      </c>
      <c r="F2350" s="42">
        <f t="shared" si="110"/>
        <v>3.7568000000000001</v>
      </c>
      <c r="G2350" s="42">
        <f t="shared" si="108"/>
        <v>3.0993599999999999</v>
      </c>
      <c r="H2350" s="42">
        <f t="shared" si="109"/>
        <v>8.2500000003099352</v>
      </c>
    </row>
    <row r="2351" spans="5:8" x14ac:dyDescent="0.3">
      <c r="E2351" s="34">
        <v>2349</v>
      </c>
      <c r="F2351" s="42">
        <f t="shared" si="110"/>
        <v>3.7584</v>
      </c>
      <c r="G2351" s="42">
        <f t="shared" si="108"/>
        <v>3.1006799999999997</v>
      </c>
      <c r="H2351" s="42">
        <f t="shared" si="109"/>
        <v>8.2500000003100684</v>
      </c>
    </row>
    <row r="2352" spans="5:8" x14ac:dyDescent="0.3">
      <c r="E2352" s="34">
        <v>2350</v>
      </c>
      <c r="F2352" s="42">
        <f t="shared" si="110"/>
        <v>3.7600000000000002</v>
      </c>
      <c r="G2352" s="42">
        <f t="shared" si="108"/>
        <v>3.1020000000000003</v>
      </c>
      <c r="H2352" s="42">
        <f t="shared" si="109"/>
        <v>8.2500000003101999</v>
      </c>
    </row>
    <row r="2353" spans="5:8" x14ac:dyDescent="0.3">
      <c r="E2353" s="34">
        <v>2351</v>
      </c>
      <c r="F2353" s="42">
        <f t="shared" si="110"/>
        <v>3.7616000000000001</v>
      </c>
      <c r="G2353" s="42">
        <f t="shared" si="108"/>
        <v>3.1033200000000001</v>
      </c>
      <c r="H2353" s="42">
        <f t="shared" si="109"/>
        <v>8.2500000003103313</v>
      </c>
    </row>
    <row r="2354" spans="5:8" x14ac:dyDescent="0.3">
      <c r="E2354" s="34">
        <v>2352</v>
      </c>
      <c r="F2354" s="42">
        <f t="shared" si="110"/>
        <v>3.7632000000000003</v>
      </c>
      <c r="G2354" s="42">
        <f t="shared" si="108"/>
        <v>3.1046400000000003</v>
      </c>
      <c r="H2354" s="42">
        <f t="shared" si="109"/>
        <v>8.2500000003104645</v>
      </c>
    </row>
    <row r="2355" spans="5:8" x14ac:dyDescent="0.3">
      <c r="E2355" s="34">
        <v>2353</v>
      </c>
      <c r="F2355" s="42">
        <f t="shared" si="110"/>
        <v>3.7648000000000001</v>
      </c>
      <c r="G2355" s="42">
        <f t="shared" si="108"/>
        <v>3.1059600000000001</v>
      </c>
      <c r="H2355" s="42">
        <f t="shared" si="109"/>
        <v>8.250000000310596</v>
      </c>
    </row>
    <row r="2356" spans="5:8" x14ac:dyDescent="0.3">
      <c r="E2356" s="34">
        <v>2354</v>
      </c>
      <c r="F2356" s="42">
        <f t="shared" si="110"/>
        <v>3.7664</v>
      </c>
      <c r="G2356" s="42">
        <f t="shared" si="108"/>
        <v>3.1072800000000003</v>
      </c>
      <c r="H2356" s="42">
        <f t="shared" si="109"/>
        <v>8.2500000003107274</v>
      </c>
    </row>
    <row r="2357" spans="5:8" x14ac:dyDescent="0.3">
      <c r="E2357" s="34">
        <v>2355</v>
      </c>
      <c r="F2357" s="42">
        <f t="shared" si="110"/>
        <v>3.7680000000000002</v>
      </c>
      <c r="G2357" s="42">
        <f t="shared" si="108"/>
        <v>3.1086</v>
      </c>
      <c r="H2357" s="42">
        <f t="shared" si="109"/>
        <v>8.2500000003108607</v>
      </c>
    </row>
    <row r="2358" spans="5:8" x14ac:dyDescent="0.3">
      <c r="E2358" s="34">
        <v>2356</v>
      </c>
      <c r="F2358" s="42">
        <f t="shared" si="110"/>
        <v>3.7696000000000001</v>
      </c>
      <c r="G2358" s="42">
        <f t="shared" si="108"/>
        <v>3.1099199999999998</v>
      </c>
      <c r="H2358" s="42">
        <f t="shared" si="109"/>
        <v>8.2500000003109921</v>
      </c>
    </row>
    <row r="2359" spans="5:8" x14ac:dyDescent="0.3">
      <c r="E2359" s="34">
        <v>2357</v>
      </c>
      <c r="F2359" s="42">
        <f t="shared" si="110"/>
        <v>3.7712000000000003</v>
      </c>
      <c r="G2359" s="42">
        <f t="shared" si="108"/>
        <v>3.11124</v>
      </c>
      <c r="H2359" s="42">
        <f t="shared" si="109"/>
        <v>8.2500000003111236</v>
      </c>
    </row>
    <row r="2360" spans="5:8" x14ac:dyDescent="0.3">
      <c r="E2360" s="34">
        <v>2358</v>
      </c>
      <c r="F2360" s="42">
        <f t="shared" si="110"/>
        <v>3.7728000000000002</v>
      </c>
      <c r="G2360" s="42">
        <f t="shared" si="108"/>
        <v>3.1125600000000002</v>
      </c>
      <c r="H2360" s="42">
        <f t="shared" si="109"/>
        <v>8.2500000003112568</v>
      </c>
    </row>
    <row r="2361" spans="5:8" x14ac:dyDescent="0.3">
      <c r="E2361" s="34">
        <v>2359</v>
      </c>
      <c r="F2361" s="42">
        <f t="shared" si="110"/>
        <v>3.7744</v>
      </c>
      <c r="G2361" s="42">
        <f t="shared" si="108"/>
        <v>3.11388</v>
      </c>
      <c r="H2361" s="42">
        <f t="shared" si="109"/>
        <v>8.2500000003113882</v>
      </c>
    </row>
    <row r="2362" spans="5:8" x14ac:dyDescent="0.3">
      <c r="E2362" s="34">
        <v>2360</v>
      </c>
      <c r="F2362" s="42">
        <f t="shared" si="110"/>
        <v>3.7760000000000002</v>
      </c>
      <c r="G2362" s="42">
        <f t="shared" si="108"/>
        <v>3.1152000000000002</v>
      </c>
      <c r="H2362" s="42">
        <f t="shared" si="109"/>
        <v>8.2500000003115197</v>
      </c>
    </row>
    <row r="2363" spans="5:8" x14ac:dyDescent="0.3">
      <c r="E2363" s="34">
        <v>2361</v>
      </c>
      <c r="F2363" s="42">
        <f t="shared" si="110"/>
        <v>3.7776000000000001</v>
      </c>
      <c r="G2363" s="42">
        <f t="shared" si="108"/>
        <v>3.1165200000000004</v>
      </c>
      <c r="H2363" s="42">
        <f t="shared" si="109"/>
        <v>8.2500000003116511</v>
      </c>
    </row>
    <row r="2364" spans="5:8" x14ac:dyDescent="0.3">
      <c r="E2364" s="34">
        <v>2362</v>
      </c>
      <c r="F2364" s="42">
        <f t="shared" si="110"/>
        <v>3.7792000000000003</v>
      </c>
      <c r="G2364" s="42">
        <f t="shared" si="108"/>
        <v>3.1178400000000006</v>
      </c>
      <c r="H2364" s="42">
        <f t="shared" si="109"/>
        <v>8.2500000003117844</v>
      </c>
    </row>
    <row r="2365" spans="5:8" x14ac:dyDescent="0.3">
      <c r="E2365" s="34">
        <v>2363</v>
      </c>
      <c r="F2365" s="42">
        <f t="shared" si="110"/>
        <v>3.7808000000000002</v>
      </c>
      <c r="G2365" s="42">
        <f t="shared" si="108"/>
        <v>3.1191600000000004</v>
      </c>
      <c r="H2365" s="42">
        <f t="shared" si="109"/>
        <v>8.2500000003119158</v>
      </c>
    </row>
    <row r="2366" spans="5:8" x14ac:dyDescent="0.3">
      <c r="E2366" s="34">
        <v>2364</v>
      </c>
      <c r="F2366" s="42">
        <f t="shared" si="110"/>
        <v>3.7824</v>
      </c>
      <c r="G2366" s="42">
        <f t="shared" si="108"/>
        <v>3.1204799999999997</v>
      </c>
      <c r="H2366" s="42">
        <f t="shared" si="109"/>
        <v>8.2500000003120473</v>
      </c>
    </row>
    <row r="2367" spans="5:8" x14ac:dyDescent="0.3">
      <c r="E2367" s="34">
        <v>2365</v>
      </c>
      <c r="F2367" s="42">
        <f t="shared" si="110"/>
        <v>3.7840000000000003</v>
      </c>
      <c r="G2367" s="42">
        <f t="shared" si="108"/>
        <v>3.1218000000000004</v>
      </c>
      <c r="H2367" s="42">
        <f t="shared" si="109"/>
        <v>8.2500000003121805</v>
      </c>
    </row>
    <row r="2368" spans="5:8" x14ac:dyDescent="0.3">
      <c r="E2368" s="34">
        <v>2366</v>
      </c>
      <c r="F2368" s="42">
        <f t="shared" si="110"/>
        <v>3.7856000000000001</v>
      </c>
      <c r="G2368" s="42">
        <f t="shared" si="108"/>
        <v>3.1231200000000001</v>
      </c>
      <c r="H2368" s="42">
        <f t="shared" si="109"/>
        <v>8.250000000312312</v>
      </c>
    </row>
    <row r="2369" spans="5:8" x14ac:dyDescent="0.3">
      <c r="E2369" s="34">
        <v>2367</v>
      </c>
      <c r="F2369" s="42">
        <f t="shared" si="110"/>
        <v>3.7872000000000003</v>
      </c>
      <c r="G2369" s="42">
        <f t="shared" si="108"/>
        <v>3.1244400000000003</v>
      </c>
      <c r="H2369" s="42">
        <f t="shared" si="109"/>
        <v>8.2500000003124434</v>
      </c>
    </row>
    <row r="2370" spans="5:8" x14ac:dyDescent="0.3">
      <c r="E2370" s="34">
        <v>2368</v>
      </c>
      <c r="F2370" s="42">
        <f t="shared" si="110"/>
        <v>3.7888000000000002</v>
      </c>
      <c r="G2370" s="42">
        <f t="shared" ref="G2370:G2433" si="111">$C$12*F2370*10^-3/($C$3*10^-6)</f>
        <v>3.1257600000000001</v>
      </c>
      <c r="H2370" s="42">
        <f t="shared" si="109"/>
        <v>8.2500000003125766</v>
      </c>
    </row>
    <row r="2371" spans="5:8" x14ac:dyDescent="0.3">
      <c r="E2371" s="34">
        <v>2369</v>
      </c>
      <c r="F2371" s="42">
        <f t="shared" si="110"/>
        <v>3.7904</v>
      </c>
      <c r="G2371" s="42">
        <f t="shared" si="111"/>
        <v>3.1270799999999999</v>
      </c>
      <c r="H2371" s="42">
        <f t="shared" ref="H2371:H2434" si="112">($C$12+IF(G2371&gt;=$C$7,$C$6,0)+(IF(G2371&gt;=$C$5,G2371,0)/$C$4)+IF(G2371&gt;$C$9,($C$8/G2371),0))</f>
        <v>8.2500000003127081</v>
      </c>
    </row>
    <row r="2372" spans="5:8" x14ac:dyDescent="0.3">
      <c r="E2372" s="34">
        <v>2370</v>
      </c>
      <c r="F2372" s="42">
        <f t="shared" ref="F2372:F2435" si="113">($C$10/10000)*(E2372)</f>
        <v>3.7920000000000003</v>
      </c>
      <c r="G2372" s="42">
        <f t="shared" si="111"/>
        <v>3.1284000000000005</v>
      </c>
      <c r="H2372" s="42">
        <f t="shared" si="112"/>
        <v>8.2500000003128395</v>
      </c>
    </row>
    <row r="2373" spans="5:8" x14ac:dyDescent="0.3">
      <c r="E2373" s="34">
        <v>2371</v>
      </c>
      <c r="F2373" s="42">
        <f t="shared" si="113"/>
        <v>3.7936000000000001</v>
      </c>
      <c r="G2373" s="42">
        <f t="shared" si="111"/>
        <v>3.1297200000000003</v>
      </c>
      <c r="H2373" s="42">
        <f t="shared" si="112"/>
        <v>8.2500000003129728</v>
      </c>
    </row>
    <row r="2374" spans="5:8" x14ac:dyDescent="0.3">
      <c r="E2374" s="34">
        <v>2372</v>
      </c>
      <c r="F2374" s="42">
        <f t="shared" si="113"/>
        <v>3.7952000000000004</v>
      </c>
      <c r="G2374" s="42">
        <f t="shared" si="111"/>
        <v>3.13104</v>
      </c>
      <c r="H2374" s="42">
        <f t="shared" si="112"/>
        <v>8.2500000003131042</v>
      </c>
    </row>
    <row r="2375" spans="5:8" x14ac:dyDescent="0.3">
      <c r="E2375" s="34">
        <v>2373</v>
      </c>
      <c r="F2375" s="42">
        <f t="shared" si="113"/>
        <v>3.7968000000000002</v>
      </c>
      <c r="G2375" s="42">
        <f t="shared" si="111"/>
        <v>3.1323599999999998</v>
      </c>
      <c r="H2375" s="42">
        <f t="shared" si="112"/>
        <v>8.2500000003132357</v>
      </c>
    </row>
    <row r="2376" spans="5:8" x14ac:dyDescent="0.3">
      <c r="E2376" s="34">
        <v>2374</v>
      </c>
      <c r="F2376" s="42">
        <f t="shared" si="113"/>
        <v>3.7984</v>
      </c>
      <c r="G2376" s="42">
        <f t="shared" si="111"/>
        <v>3.1336799999999996</v>
      </c>
      <c r="H2376" s="42">
        <f t="shared" si="112"/>
        <v>8.2500000003133689</v>
      </c>
    </row>
    <row r="2377" spans="5:8" x14ac:dyDescent="0.3">
      <c r="E2377" s="34">
        <v>2375</v>
      </c>
      <c r="F2377" s="42">
        <f t="shared" si="113"/>
        <v>3.8000000000000003</v>
      </c>
      <c r="G2377" s="42">
        <f t="shared" si="111"/>
        <v>3.1350000000000002</v>
      </c>
      <c r="H2377" s="42">
        <f t="shared" si="112"/>
        <v>8.2500000003135003</v>
      </c>
    </row>
    <row r="2378" spans="5:8" x14ac:dyDescent="0.3">
      <c r="E2378" s="34">
        <v>2376</v>
      </c>
      <c r="F2378" s="42">
        <f t="shared" si="113"/>
        <v>3.8016000000000001</v>
      </c>
      <c r="G2378" s="42">
        <f t="shared" si="111"/>
        <v>3.13632</v>
      </c>
      <c r="H2378" s="42">
        <f t="shared" si="112"/>
        <v>8.2500000003136318</v>
      </c>
    </row>
    <row r="2379" spans="5:8" x14ac:dyDescent="0.3">
      <c r="E2379" s="34">
        <v>2377</v>
      </c>
      <c r="F2379" s="42">
        <f t="shared" si="113"/>
        <v>3.8032000000000004</v>
      </c>
      <c r="G2379" s="42">
        <f t="shared" si="111"/>
        <v>3.1376400000000007</v>
      </c>
      <c r="H2379" s="42">
        <f t="shared" si="112"/>
        <v>8.2500000003137632</v>
      </c>
    </row>
    <row r="2380" spans="5:8" x14ac:dyDescent="0.3">
      <c r="E2380" s="34">
        <v>2378</v>
      </c>
      <c r="F2380" s="42">
        <f t="shared" si="113"/>
        <v>3.8048000000000002</v>
      </c>
      <c r="G2380" s="42">
        <f t="shared" si="111"/>
        <v>3.1389600000000004</v>
      </c>
      <c r="H2380" s="42">
        <f t="shared" si="112"/>
        <v>8.2500000003138965</v>
      </c>
    </row>
    <row r="2381" spans="5:8" x14ac:dyDescent="0.3">
      <c r="E2381" s="34">
        <v>2379</v>
      </c>
      <c r="F2381" s="42">
        <f t="shared" si="113"/>
        <v>3.8064</v>
      </c>
      <c r="G2381" s="42">
        <f t="shared" si="111"/>
        <v>3.1402800000000002</v>
      </c>
      <c r="H2381" s="42">
        <f t="shared" si="112"/>
        <v>8.2500000003140279</v>
      </c>
    </row>
    <row r="2382" spans="5:8" x14ac:dyDescent="0.3">
      <c r="E2382" s="34">
        <v>2380</v>
      </c>
      <c r="F2382" s="42">
        <f t="shared" si="113"/>
        <v>3.8080000000000003</v>
      </c>
      <c r="G2382" s="42">
        <f t="shared" si="111"/>
        <v>3.1416000000000004</v>
      </c>
      <c r="H2382" s="42">
        <f t="shared" si="112"/>
        <v>8.2500000003141594</v>
      </c>
    </row>
    <row r="2383" spans="5:8" x14ac:dyDescent="0.3">
      <c r="E2383" s="34">
        <v>2381</v>
      </c>
      <c r="F2383" s="42">
        <f t="shared" si="113"/>
        <v>3.8096000000000001</v>
      </c>
      <c r="G2383" s="42">
        <f t="shared" si="111"/>
        <v>3.1429200000000002</v>
      </c>
      <c r="H2383" s="42">
        <f t="shared" si="112"/>
        <v>8.2500000003142926</v>
      </c>
    </row>
    <row r="2384" spans="5:8" x14ac:dyDescent="0.3">
      <c r="E2384" s="34">
        <v>2382</v>
      </c>
      <c r="F2384" s="42">
        <f t="shared" si="113"/>
        <v>3.8112000000000004</v>
      </c>
      <c r="G2384" s="42">
        <f t="shared" si="111"/>
        <v>3.1442400000000004</v>
      </c>
      <c r="H2384" s="42">
        <f t="shared" si="112"/>
        <v>8.250000000314424</v>
      </c>
    </row>
    <row r="2385" spans="5:8" x14ac:dyDescent="0.3">
      <c r="E2385" s="34">
        <v>2383</v>
      </c>
      <c r="F2385" s="42">
        <f t="shared" si="113"/>
        <v>3.8128000000000002</v>
      </c>
      <c r="G2385" s="42">
        <f t="shared" si="111"/>
        <v>3.1455600000000001</v>
      </c>
      <c r="H2385" s="42">
        <f t="shared" si="112"/>
        <v>8.2500000003145555</v>
      </c>
    </row>
    <row r="2386" spans="5:8" x14ac:dyDescent="0.3">
      <c r="E2386" s="34">
        <v>2384</v>
      </c>
      <c r="F2386" s="42">
        <f t="shared" si="113"/>
        <v>3.8144</v>
      </c>
      <c r="G2386" s="42">
        <f t="shared" si="111"/>
        <v>3.1468800000000003</v>
      </c>
      <c r="H2386" s="42">
        <f t="shared" si="112"/>
        <v>8.2500000003146887</v>
      </c>
    </row>
    <row r="2387" spans="5:8" x14ac:dyDescent="0.3">
      <c r="E2387" s="34">
        <v>2385</v>
      </c>
      <c r="F2387" s="42">
        <f t="shared" si="113"/>
        <v>3.8160000000000003</v>
      </c>
      <c r="G2387" s="42">
        <f t="shared" si="111"/>
        <v>3.1482000000000001</v>
      </c>
      <c r="H2387" s="42">
        <f t="shared" si="112"/>
        <v>8.2500000003148202</v>
      </c>
    </row>
    <row r="2388" spans="5:8" x14ac:dyDescent="0.3">
      <c r="E2388" s="34">
        <v>2386</v>
      </c>
      <c r="F2388" s="42">
        <f t="shared" si="113"/>
        <v>3.8176000000000001</v>
      </c>
      <c r="G2388" s="42">
        <f t="shared" si="111"/>
        <v>3.1495199999999999</v>
      </c>
      <c r="H2388" s="42">
        <f t="shared" si="112"/>
        <v>8.2500000003149516</v>
      </c>
    </row>
    <row r="2389" spans="5:8" x14ac:dyDescent="0.3">
      <c r="E2389" s="34">
        <v>2387</v>
      </c>
      <c r="F2389" s="42">
        <f t="shared" si="113"/>
        <v>3.8192000000000004</v>
      </c>
      <c r="G2389" s="42">
        <f t="shared" si="111"/>
        <v>3.1508400000000005</v>
      </c>
      <c r="H2389" s="42">
        <f t="shared" si="112"/>
        <v>8.2500000003150848</v>
      </c>
    </row>
    <row r="2390" spans="5:8" x14ac:dyDescent="0.3">
      <c r="E2390" s="34">
        <v>2388</v>
      </c>
      <c r="F2390" s="42">
        <f t="shared" si="113"/>
        <v>3.8208000000000002</v>
      </c>
      <c r="G2390" s="42">
        <f t="shared" si="111"/>
        <v>3.1521600000000003</v>
      </c>
      <c r="H2390" s="42">
        <f t="shared" si="112"/>
        <v>8.2500000003152163</v>
      </c>
    </row>
    <row r="2391" spans="5:8" x14ac:dyDescent="0.3">
      <c r="E2391" s="34">
        <v>2389</v>
      </c>
      <c r="F2391" s="42">
        <f t="shared" si="113"/>
        <v>3.8224</v>
      </c>
      <c r="G2391" s="42">
        <f t="shared" si="111"/>
        <v>3.1534800000000001</v>
      </c>
      <c r="H2391" s="42">
        <f t="shared" si="112"/>
        <v>8.2500000003153477</v>
      </c>
    </row>
    <row r="2392" spans="5:8" x14ac:dyDescent="0.3">
      <c r="E2392" s="34">
        <v>2390</v>
      </c>
      <c r="F2392" s="42">
        <f t="shared" si="113"/>
        <v>3.8240000000000003</v>
      </c>
      <c r="G2392" s="42">
        <f t="shared" si="111"/>
        <v>3.1547999999999998</v>
      </c>
      <c r="H2392" s="42">
        <f t="shared" si="112"/>
        <v>8.2500000003154792</v>
      </c>
    </row>
    <row r="2393" spans="5:8" x14ac:dyDescent="0.3">
      <c r="E2393" s="34">
        <v>2391</v>
      </c>
      <c r="F2393" s="42">
        <f t="shared" si="113"/>
        <v>3.8256000000000001</v>
      </c>
      <c r="G2393" s="42">
        <f t="shared" si="111"/>
        <v>3.1561199999999996</v>
      </c>
      <c r="H2393" s="42">
        <f t="shared" si="112"/>
        <v>8.2500000003156124</v>
      </c>
    </row>
    <row r="2394" spans="5:8" x14ac:dyDescent="0.3">
      <c r="E2394" s="34">
        <v>2392</v>
      </c>
      <c r="F2394" s="42">
        <f t="shared" si="113"/>
        <v>3.8272000000000004</v>
      </c>
      <c r="G2394" s="42">
        <f t="shared" si="111"/>
        <v>3.1574400000000002</v>
      </c>
      <c r="H2394" s="42">
        <f t="shared" si="112"/>
        <v>8.2500000003157439</v>
      </c>
    </row>
    <row r="2395" spans="5:8" x14ac:dyDescent="0.3">
      <c r="E2395" s="34">
        <v>2393</v>
      </c>
      <c r="F2395" s="42">
        <f t="shared" si="113"/>
        <v>3.8288000000000002</v>
      </c>
      <c r="G2395" s="42">
        <f t="shared" si="111"/>
        <v>3.15876</v>
      </c>
      <c r="H2395" s="42">
        <f t="shared" si="112"/>
        <v>8.2500000003158753</v>
      </c>
    </row>
    <row r="2396" spans="5:8" x14ac:dyDescent="0.3">
      <c r="E2396" s="34">
        <v>2394</v>
      </c>
      <c r="F2396" s="42">
        <f t="shared" si="113"/>
        <v>3.8304</v>
      </c>
      <c r="G2396" s="42">
        <f t="shared" si="111"/>
        <v>3.1600799999999998</v>
      </c>
      <c r="H2396" s="42">
        <f t="shared" si="112"/>
        <v>8.2500000003160086</v>
      </c>
    </row>
    <row r="2397" spans="5:8" x14ac:dyDescent="0.3">
      <c r="E2397" s="34">
        <v>2395</v>
      </c>
      <c r="F2397" s="42">
        <f t="shared" si="113"/>
        <v>3.8320000000000003</v>
      </c>
      <c r="G2397" s="42">
        <f t="shared" si="111"/>
        <v>3.1614000000000004</v>
      </c>
      <c r="H2397" s="42">
        <f t="shared" si="112"/>
        <v>8.25000000031614</v>
      </c>
    </row>
    <row r="2398" spans="5:8" x14ac:dyDescent="0.3">
      <c r="E2398" s="34">
        <v>2396</v>
      </c>
      <c r="F2398" s="42">
        <f t="shared" si="113"/>
        <v>3.8336000000000001</v>
      </c>
      <c r="G2398" s="42">
        <f t="shared" si="111"/>
        <v>3.1627200000000002</v>
      </c>
      <c r="H2398" s="42">
        <f t="shared" si="112"/>
        <v>8.2500000003162715</v>
      </c>
    </row>
    <row r="2399" spans="5:8" x14ac:dyDescent="0.3">
      <c r="E2399" s="34">
        <v>2397</v>
      </c>
      <c r="F2399" s="42">
        <f t="shared" si="113"/>
        <v>3.8352000000000004</v>
      </c>
      <c r="G2399" s="42">
        <f t="shared" si="111"/>
        <v>3.1640400000000004</v>
      </c>
      <c r="H2399" s="42">
        <f t="shared" si="112"/>
        <v>8.2500000003164047</v>
      </c>
    </row>
    <row r="2400" spans="5:8" x14ac:dyDescent="0.3">
      <c r="E2400" s="34">
        <v>2398</v>
      </c>
      <c r="F2400" s="42">
        <f t="shared" si="113"/>
        <v>3.8368000000000002</v>
      </c>
      <c r="G2400" s="42">
        <f t="shared" si="111"/>
        <v>3.1653600000000002</v>
      </c>
      <c r="H2400" s="42">
        <f t="shared" si="112"/>
        <v>8.2500000003165361</v>
      </c>
    </row>
    <row r="2401" spans="5:8" x14ac:dyDescent="0.3">
      <c r="E2401" s="34">
        <v>2399</v>
      </c>
      <c r="F2401" s="42">
        <f t="shared" si="113"/>
        <v>3.8384</v>
      </c>
      <c r="G2401" s="42">
        <f t="shared" si="111"/>
        <v>3.1666799999999999</v>
      </c>
      <c r="H2401" s="42">
        <f t="shared" si="112"/>
        <v>8.2500000003166676</v>
      </c>
    </row>
    <row r="2402" spans="5:8" x14ac:dyDescent="0.3">
      <c r="E2402" s="34">
        <v>2400</v>
      </c>
      <c r="F2402" s="42">
        <f t="shared" si="113"/>
        <v>3.8400000000000003</v>
      </c>
      <c r="G2402" s="42">
        <f t="shared" si="111"/>
        <v>3.1680000000000006</v>
      </c>
      <c r="H2402" s="42">
        <f t="shared" si="112"/>
        <v>8.2500000003168008</v>
      </c>
    </row>
    <row r="2403" spans="5:8" x14ac:dyDescent="0.3">
      <c r="E2403" s="34">
        <v>2401</v>
      </c>
      <c r="F2403" s="42">
        <f t="shared" si="113"/>
        <v>3.8416000000000001</v>
      </c>
      <c r="G2403" s="42">
        <f t="shared" si="111"/>
        <v>3.1693200000000004</v>
      </c>
      <c r="H2403" s="42">
        <f t="shared" si="112"/>
        <v>8.2500000003169323</v>
      </c>
    </row>
    <row r="2404" spans="5:8" x14ac:dyDescent="0.3">
      <c r="E2404" s="34">
        <v>2402</v>
      </c>
      <c r="F2404" s="42">
        <f t="shared" si="113"/>
        <v>3.8432000000000004</v>
      </c>
      <c r="G2404" s="42">
        <f t="shared" si="111"/>
        <v>3.1706400000000001</v>
      </c>
      <c r="H2404" s="42">
        <f t="shared" si="112"/>
        <v>8.2500000003170637</v>
      </c>
    </row>
    <row r="2405" spans="5:8" x14ac:dyDescent="0.3">
      <c r="E2405" s="34">
        <v>2403</v>
      </c>
      <c r="F2405" s="42">
        <f t="shared" si="113"/>
        <v>3.8448000000000002</v>
      </c>
      <c r="G2405" s="42">
        <f t="shared" si="111"/>
        <v>3.1719599999999999</v>
      </c>
      <c r="H2405" s="42">
        <f t="shared" si="112"/>
        <v>8.2500000003171952</v>
      </c>
    </row>
    <row r="2406" spans="5:8" x14ac:dyDescent="0.3">
      <c r="E2406" s="34">
        <v>2404</v>
      </c>
      <c r="F2406" s="42">
        <f t="shared" si="113"/>
        <v>3.8464</v>
      </c>
      <c r="G2406" s="42">
        <f t="shared" si="111"/>
        <v>3.1732799999999997</v>
      </c>
      <c r="H2406" s="42">
        <f t="shared" si="112"/>
        <v>8.2500000003173284</v>
      </c>
    </row>
    <row r="2407" spans="5:8" x14ac:dyDescent="0.3">
      <c r="E2407" s="34">
        <v>2405</v>
      </c>
      <c r="F2407" s="42">
        <f t="shared" si="113"/>
        <v>3.8480000000000003</v>
      </c>
      <c r="G2407" s="42">
        <f t="shared" si="111"/>
        <v>3.1746000000000003</v>
      </c>
      <c r="H2407" s="42">
        <f t="shared" si="112"/>
        <v>8.2500000003174598</v>
      </c>
    </row>
    <row r="2408" spans="5:8" x14ac:dyDescent="0.3">
      <c r="E2408" s="34">
        <v>2406</v>
      </c>
      <c r="F2408" s="42">
        <f t="shared" si="113"/>
        <v>3.8496000000000001</v>
      </c>
      <c r="G2408" s="42">
        <f t="shared" si="111"/>
        <v>3.1759200000000001</v>
      </c>
      <c r="H2408" s="42">
        <f t="shared" si="112"/>
        <v>8.2500000003175913</v>
      </c>
    </row>
    <row r="2409" spans="5:8" x14ac:dyDescent="0.3">
      <c r="E2409" s="34">
        <v>2407</v>
      </c>
      <c r="F2409" s="42">
        <f t="shared" si="113"/>
        <v>3.8512000000000004</v>
      </c>
      <c r="G2409" s="42">
        <f t="shared" si="111"/>
        <v>3.1772400000000007</v>
      </c>
      <c r="H2409" s="42">
        <f t="shared" si="112"/>
        <v>8.2500000003177245</v>
      </c>
    </row>
    <row r="2410" spans="5:8" x14ac:dyDescent="0.3">
      <c r="E2410" s="34">
        <v>2408</v>
      </c>
      <c r="F2410" s="42">
        <f t="shared" si="113"/>
        <v>3.8528000000000002</v>
      </c>
      <c r="G2410" s="42">
        <f t="shared" si="111"/>
        <v>3.1785600000000005</v>
      </c>
      <c r="H2410" s="42">
        <f t="shared" si="112"/>
        <v>8.250000000317856</v>
      </c>
    </row>
    <row r="2411" spans="5:8" x14ac:dyDescent="0.3">
      <c r="E2411" s="34">
        <v>2409</v>
      </c>
      <c r="F2411" s="42">
        <f t="shared" si="113"/>
        <v>3.8544</v>
      </c>
      <c r="G2411" s="42">
        <f t="shared" si="111"/>
        <v>3.1798800000000003</v>
      </c>
      <c r="H2411" s="42">
        <f t="shared" si="112"/>
        <v>8.2500000003179874</v>
      </c>
    </row>
    <row r="2412" spans="5:8" x14ac:dyDescent="0.3">
      <c r="E2412" s="34">
        <v>2410</v>
      </c>
      <c r="F2412" s="42">
        <f t="shared" si="113"/>
        <v>3.8560000000000003</v>
      </c>
      <c r="G2412" s="42">
        <f t="shared" si="111"/>
        <v>3.1812</v>
      </c>
      <c r="H2412" s="42">
        <f t="shared" si="112"/>
        <v>8.2500000003181206</v>
      </c>
    </row>
    <row r="2413" spans="5:8" x14ac:dyDescent="0.3">
      <c r="E2413" s="34">
        <v>2411</v>
      </c>
      <c r="F2413" s="42">
        <f t="shared" si="113"/>
        <v>3.8576000000000001</v>
      </c>
      <c r="G2413" s="42">
        <f t="shared" si="111"/>
        <v>3.1825200000000002</v>
      </c>
      <c r="H2413" s="42">
        <f t="shared" si="112"/>
        <v>8.2500000003182521</v>
      </c>
    </row>
    <row r="2414" spans="5:8" x14ac:dyDescent="0.3">
      <c r="E2414" s="34">
        <v>2412</v>
      </c>
      <c r="F2414" s="42">
        <f t="shared" si="113"/>
        <v>3.8592</v>
      </c>
      <c r="G2414" s="42">
        <f t="shared" si="111"/>
        <v>3.18384</v>
      </c>
      <c r="H2414" s="42">
        <f t="shared" si="112"/>
        <v>8.2500000003183835</v>
      </c>
    </row>
    <row r="2415" spans="5:8" x14ac:dyDescent="0.3">
      <c r="E2415" s="34">
        <v>2413</v>
      </c>
      <c r="F2415" s="42">
        <f t="shared" si="113"/>
        <v>3.8608000000000002</v>
      </c>
      <c r="G2415" s="42">
        <f t="shared" si="111"/>
        <v>3.1851600000000002</v>
      </c>
      <c r="H2415" s="42">
        <f t="shared" si="112"/>
        <v>8.2500000003185168</v>
      </c>
    </row>
    <row r="2416" spans="5:8" x14ac:dyDescent="0.3">
      <c r="E2416" s="34">
        <v>2414</v>
      </c>
      <c r="F2416" s="42">
        <f t="shared" si="113"/>
        <v>3.8624000000000001</v>
      </c>
      <c r="G2416" s="42">
        <f t="shared" si="111"/>
        <v>3.18648</v>
      </c>
      <c r="H2416" s="42">
        <f t="shared" si="112"/>
        <v>8.2500000003186482</v>
      </c>
    </row>
    <row r="2417" spans="5:8" x14ac:dyDescent="0.3">
      <c r="E2417" s="34">
        <v>2415</v>
      </c>
      <c r="F2417" s="42">
        <f t="shared" si="113"/>
        <v>3.8640000000000003</v>
      </c>
      <c r="G2417" s="42">
        <f t="shared" si="111"/>
        <v>3.1878000000000002</v>
      </c>
      <c r="H2417" s="42">
        <f t="shared" si="112"/>
        <v>8.2500000003187797</v>
      </c>
    </row>
    <row r="2418" spans="5:8" x14ac:dyDescent="0.3">
      <c r="E2418" s="34">
        <v>2416</v>
      </c>
      <c r="F2418" s="42">
        <f t="shared" si="113"/>
        <v>3.8656000000000001</v>
      </c>
      <c r="G2418" s="42">
        <f t="shared" si="111"/>
        <v>3.18912</v>
      </c>
      <c r="H2418" s="42">
        <f t="shared" si="112"/>
        <v>8.2500000003189111</v>
      </c>
    </row>
    <row r="2419" spans="5:8" x14ac:dyDescent="0.3">
      <c r="E2419" s="34">
        <v>2417</v>
      </c>
      <c r="F2419" s="42">
        <f t="shared" si="113"/>
        <v>3.8672</v>
      </c>
      <c r="G2419" s="42">
        <f t="shared" si="111"/>
        <v>3.1904399999999997</v>
      </c>
      <c r="H2419" s="42">
        <f t="shared" si="112"/>
        <v>8.2500000003190443</v>
      </c>
    </row>
    <row r="2420" spans="5:8" x14ac:dyDescent="0.3">
      <c r="E2420" s="34">
        <v>2418</v>
      </c>
      <c r="F2420" s="42">
        <f t="shared" si="113"/>
        <v>3.8688000000000002</v>
      </c>
      <c r="G2420" s="42">
        <f t="shared" si="111"/>
        <v>3.1917600000000004</v>
      </c>
      <c r="H2420" s="42">
        <f t="shared" si="112"/>
        <v>8.2500000003191758</v>
      </c>
    </row>
    <row r="2421" spans="5:8" x14ac:dyDescent="0.3">
      <c r="E2421" s="34">
        <v>2419</v>
      </c>
      <c r="F2421" s="42">
        <f t="shared" si="113"/>
        <v>3.8704000000000001</v>
      </c>
      <c r="G2421" s="42">
        <f t="shared" si="111"/>
        <v>3.1930800000000001</v>
      </c>
      <c r="H2421" s="42">
        <f t="shared" si="112"/>
        <v>8.2500000003193072</v>
      </c>
    </row>
    <row r="2422" spans="5:8" x14ac:dyDescent="0.3">
      <c r="E2422" s="34">
        <v>2420</v>
      </c>
      <c r="F2422" s="42">
        <f t="shared" si="113"/>
        <v>3.8720000000000003</v>
      </c>
      <c r="G2422" s="42">
        <f t="shared" si="111"/>
        <v>3.1943999999999999</v>
      </c>
      <c r="H2422" s="42">
        <f t="shared" si="112"/>
        <v>8.2500000003194405</v>
      </c>
    </row>
    <row r="2423" spans="5:8" x14ac:dyDescent="0.3">
      <c r="E2423" s="34">
        <v>2421</v>
      </c>
      <c r="F2423" s="42">
        <f t="shared" si="113"/>
        <v>3.8736000000000002</v>
      </c>
      <c r="G2423" s="42">
        <f t="shared" si="111"/>
        <v>3.1957199999999997</v>
      </c>
      <c r="H2423" s="42">
        <f t="shared" si="112"/>
        <v>8.2500000003195719</v>
      </c>
    </row>
    <row r="2424" spans="5:8" x14ac:dyDescent="0.3">
      <c r="E2424" s="34">
        <v>2422</v>
      </c>
      <c r="F2424" s="42">
        <f t="shared" si="113"/>
        <v>3.8752</v>
      </c>
      <c r="G2424" s="42">
        <f t="shared" si="111"/>
        <v>3.1970400000000003</v>
      </c>
      <c r="H2424" s="42">
        <f t="shared" si="112"/>
        <v>8.2500000003197034</v>
      </c>
    </row>
    <row r="2425" spans="5:8" x14ac:dyDescent="0.3">
      <c r="E2425" s="34">
        <v>2423</v>
      </c>
      <c r="F2425" s="42">
        <f t="shared" si="113"/>
        <v>3.8768000000000002</v>
      </c>
      <c r="G2425" s="42">
        <f t="shared" si="111"/>
        <v>3.1983600000000001</v>
      </c>
      <c r="H2425" s="42">
        <f t="shared" si="112"/>
        <v>8.2500000003198366</v>
      </c>
    </row>
    <row r="2426" spans="5:8" x14ac:dyDescent="0.3">
      <c r="E2426" s="34">
        <v>2424</v>
      </c>
      <c r="F2426" s="42">
        <f t="shared" si="113"/>
        <v>3.8784000000000001</v>
      </c>
      <c r="G2426" s="42">
        <f t="shared" si="111"/>
        <v>3.1996799999999999</v>
      </c>
      <c r="H2426" s="42">
        <f t="shared" si="112"/>
        <v>8.2500000003199681</v>
      </c>
    </row>
    <row r="2427" spans="5:8" x14ac:dyDescent="0.3">
      <c r="E2427" s="34">
        <v>2425</v>
      </c>
      <c r="F2427" s="42">
        <f t="shared" si="113"/>
        <v>3.8800000000000003</v>
      </c>
      <c r="G2427" s="42">
        <f t="shared" si="111"/>
        <v>3.2010000000000005</v>
      </c>
      <c r="H2427" s="42">
        <f t="shared" si="112"/>
        <v>8.2500000003200995</v>
      </c>
    </row>
    <row r="2428" spans="5:8" x14ac:dyDescent="0.3">
      <c r="E2428" s="34">
        <v>2426</v>
      </c>
      <c r="F2428" s="42">
        <f t="shared" si="113"/>
        <v>3.8816000000000002</v>
      </c>
      <c r="G2428" s="42">
        <f t="shared" si="111"/>
        <v>3.2023200000000003</v>
      </c>
      <c r="H2428" s="42">
        <f t="shared" si="112"/>
        <v>8.2500000003202327</v>
      </c>
    </row>
    <row r="2429" spans="5:8" x14ac:dyDescent="0.3">
      <c r="E2429" s="34">
        <v>2427</v>
      </c>
      <c r="F2429" s="42">
        <f t="shared" si="113"/>
        <v>3.8832</v>
      </c>
      <c r="G2429" s="42">
        <f t="shared" si="111"/>
        <v>3.20364</v>
      </c>
      <c r="H2429" s="42">
        <f t="shared" si="112"/>
        <v>8.2500000003203642</v>
      </c>
    </row>
    <row r="2430" spans="5:8" x14ac:dyDescent="0.3">
      <c r="E2430" s="34">
        <v>2428</v>
      </c>
      <c r="F2430" s="42">
        <f t="shared" si="113"/>
        <v>3.8848000000000003</v>
      </c>
      <c r="G2430" s="42">
        <f t="shared" si="111"/>
        <v>3.2049600000000003</v>
      </c>
      <c r="H2430" s="42">
        <f t="shared" si="112"/>
        <v>8.2500000003204956</v>
      </c>
    </row>
    <row r="2431" spans="5:8" x14ac:dyDescent="0.3">
      <c r="E2431" s="34">
        <v>2429</v>
      </c>
      <c r="F2431" s="42">
        <f t="shared" si="113"/>
        <v>3.8864000000000001</v>
      </c>
      <c r="G2431" s="42">
        <f t="shared" si="111"/>
        <v>3.20628</v>
      </c>
      <c r="H2431" s="42">
        <f t="shared" si="112"/>
        <v>8.2500000003206289</v>
      </c>
    </row>
    <row r="2432" spans="5:8" x14ac:dyDescent="0.3">
      <c r="E2432" s="34">
        <v>2430</v>
      </c>
      <c r="F2432" s="42">
        <f t="shared" si="113"/>
        <v>3.8880000000000003</v>
      </c>
      <c r="G2432" s="42">
        <f t="shared" si="111"/>
        <v>3.2075999999999998</v>
      </c>
      <c r="H2432" s="42">
        <f t="shared" si="112"/>
        <v>8.2500000003207603</v>
      </c>
    </row>
    <row r="2433" spans="5:8" x14ac:dyDescent="0.3">
      <c r="E2433" s="34">
        <v>2431</v>
      </c>
      <c r="F2433" s="42">
        <f t="shared" si="113"/>
        <v>3.8896000000000002</v>
      </c>
      <c r="G2433" s="42">
        <f t="shared" si="111"/>
        <v>3.2089199999999996</v>
      </c>
      <c r="H2433" s="42">
        <f t="shared" si="112"/>
        <v>8.2500000003208918</v>
      </c>
    </row>
    <row r="2434" spans="5:8" x14ac:dyDescent="0.3">
      <c r="E2434" s="34">
        <v>2432</v>
      </c>
      <c r="F2434" s="42">
        <f t="shared" si="113"/>
        <v>3.8912</v>
      </c>
      <c r="G2434" s="42">
        <f t="shared" ref="G2434:G2497" si="114">$C$12*F2434*10^-3/($C$3*10^-6)</f>
        <v>3.2102400000000002</v>
      </c>
      <c r="H2434" s="42">
        <f t="shared" si="112"/>
        <v>8.2500000003210232</v>
      </c>
    </row>
    <row r="2435" spans="5:8" x14ac:dyDescent="0.3">
      <c r="E2435" s="34">
        <v>2433</v>
      </c>
      <c r="F2435" s="42">
        <f t="shared" si="113"/>
        <v>3.8928000000000003</v>
      </c>
      <c r="G2435" s="42">
        <f t="shared" si="114"/>
        <v>3.21156</v>
      </c>
      <c r="H2435" s="42">
        <f t="shared" ref="H2435:H2498" si="115">($C$12+IF(G2435&gt;=$C$7,$C$6,0)+(IF(G2435&gt;=$C$5,G2435,0)/$C$4)+IF(G2435&gt;$C$9,($C$8/G2435),0))</f>
        <v>8.2500000003211564</v>
      </c>
    </row>
    <row r="2436" spans="5:8" x14ac:dyDescent="0.3">
      <c r="E2436" s="34">
        <v>2434</v>
      </c>
      <c r="F2436" s="42">
        <f t="shared" ref="F2436:F2499" si="116">($C$10/10000)*(E2436)</f>
        <v>3.8944000000000001</v>
      </c>
      <c r="G2436" s="42">
        <f t="shared" si="114"/>
        <v>3.2128799999999997</v>
      </c>
      <c r="H2436" s="42">
        <f t="shared" si="115"/>
        <v>8.2500000003212879</v>
      </c>
    </row>
    <row r="2437" spans="5:8" x14ac:dyDescent="0.3">
      <c r="E2437" s="34">
        <v>2435</v>
      </c>
      <c r="F2437" s="42">
        <f t="shared" si="116"/>
        <v>3.8960000000000004</v>
      </c>
      <c r="G2437" s="42">
        <f t="shared" si="114"/>
        <v>3.2142000000000004</v>
      </c>
      <c r="H2437" s="42">
        <f t="shared" si="115"/>
        <v>8.2500000003214193</v>
      </c>
    </row>
    <row r="2438" spans="5:8" x14ac:dyDescent="0.3">
      <c r="E2438" s="34">
        <v>2436</v>
      </c>
      <c r="F2438" s="42">
        <f t="shared" si="116"/>
        <v>3.8976000000000002</v>
      </c>
      <c r="G2438" s="42">
        <f t="shared" si="114"/>
        <v>3.2155200000000002</v>
      </c>
      <c r="H2438" s="42">
        <f t="shared" si="115"/>
        <v>8.2500000003215526</v>
      </c>
    </row>
    <row r="2439" spans="5:8" x14ac:dyDescent="0.3">
      <c r="E2439" s="34">
        <v>2437</v>
      </c>
      <c r="F2439" s="42">
        <f t="shared" si="116"/>
        <v>3.8992</v>
      </c>
      <c r="G2439" s="42">
        <f t="shared" si="114"/>
        <v>3.2168399999999999</v>
      </c>
      <c r="H2439" s="42">
        <f t="shared" si="115"/>
        <v>8.250000000321684</v>
      </c>
    </row>
    <row r="2440" spans="5:8" x14ac:dyDescent="0.3">
      <c r="E2440" s="34">
        <v>2438</v>
      </c>
      <c r="F2440" s="42">
        <f t="shared" si="116"/>
        <v>3.9008000000000003</v>
      </c>
      <c r="G2440" s="42">
        <f t="shared" si="114"/>
        <v>3.2181600000000006</v>
      </c>
      <c r="H2440" s="42">
        <f t="shared" si="115"/>
        <v>8.2500000003218155</v>
      </c>
    </row>
    <row r="2441" spans="5:8" x14ac:dyDescent="0.3">
      <c r="E2441" s="34">
        <v>2439</v>
      </c>
      <c r="F2441" s="42">
        <f t="shared" si="116"/>
        <v>3.9024000000000001</v>
      </c>
      <c r="G2441" s="42">
        <f t="shared" si="114"/>
        <v>3.2194800000000003</v>
      </c>
      <c r="H2441" s="42">
        <f t="shared" si="115"/>
        <v>8.2500000003219487</v>
      </c>
    </row>
    <row r="2442" spans="5:8" x14ac:dyDescent="0.3">
      <c r="E2442" s="34">
        <v>2440</v>
      </c>
      <c r="F2442" s="42">
        <f t="shared" si="116"/>
        <v>3.9040000000000004</v>
      </c>
      <c r="G2442" s="42">
        <f t="shared" si="114"/>
        <v>3.2208000000000006</v>
      </c>
      <c r="H2442" s="42">
        <f t="shared" si="115"/>
        <v>8.2500000003220801</v>
      </c>
    </row>
    <row r="2443" spans="5:8" x14ac:dyDescent="0.3">
      <c r="E2443" s="34">
        <v>2441</v>
      </c>
      <c r="F2443" s="42">
        <f t="shared" si="116"/>
        <v>3.9056000000000002</v>
      </c>
      <c r="G2443" s="42">
        <f t="shared" si="114"/>
        <v>3.2221200000000003</v>
      </c>
      <c r="H2443" s="42">
        <f t="shared" si="115"/>
        <v>8.2500000003222116</v>
      </c>
    </row>
    <row r="2444" spans="5:8" x14ac:dyDescent="0.3">
      <c r="E2444" s="34">
        <v>2442</v>
      </c>
      <c r="F2444" s="42">
        <f t="shared" si="116"/>
        <v>3.9072</v>
      </c>
      <c r="G2444" s="42">
        <f t="shared" si="114"/>
        <v>3.2234400000000001</v>
      </c>
      <c r="H2444" s="42">
        <f t="shared" si="115"/>
        <v>8.2500000003223448</v>
      </c>
    </row>
    <row r="2445" spans="5:8" x14ac:dyDescent="0.3">
      <c r="E2445" s="34">
        <v>2443</v>
      </c>
      <c r="F2445" s="42">
        <f t="shared" si="116"/>
        <v>3.9088000000000003</v>
      </c>
      <c r="G2445" s="42">
        <f t="shared" si="114"/>
        <v>3.2247600000000007</v>
      </c>
      <c r="H2445" s="42">
        <f t="shared" si="115"/>
        <v>8.2500000003224763</v>
      </c>
    </row>
    <row r="2446" spans="5:8" x14ac:dyDescent="0.3">
      <c r="E2446" s="34">
        <v>2444</v>
      </c>
      <c r="F2446" s="42">
        <f t="shared" si="116"/>
        <v>3.9104000000000001</v>
      </c>
      <c r="G2446" s="42">
        <f t="shared" si="114"/>
        <v>3.2260800000000005</v>
      </c>
      <c r="H2446" s="42">
        <f t="shared" si="115"/>
        <v>8.2500000003226077</v>
      </c>
    </row>
    <row r="2447" spans="5:8" x14ac:dyDescent="0.3">
      <c r="E2447" s="34">
        <v>2445</v>
      </c>
      <c r="F2447" s="42">
        <f t="shared" si="116"/>
        <v>3.9120000000000004</v>
      </c>
      <c r="G2447" s="42">
        <f t="shared" si="114"/>
        <v>3.2274000000000003</v>
      </c>
      <c r="H2447" s="42">
        <f t="shared" si="115"/>
        <v>8.2500000003227392</v>
      </c>
    </row>
    <row r="2448" spans="5:8" x14ac:dyDescent="0.3">
      <c r="E2448" s="34">
        <v>2446</v>
      </c>
      <c r="F2448" s="42">
        <f t="shared" si="116"/>
        <v>3.9136000000000002</v>
      </c>
      <c r="G2448" s="42">
        <f t="shared" si="114"/>
        <v>3.22872</v>
      </c>
      <c r="H2448" s="42">
        <f t="shared" si="115"/>
        <v>8.2500000003228724</v>
      </c>
    </row>
    <row r="2449" spans="5:8" x14ac:dyDescent="0.3">
      <c r="E2449" s="34">
        <v>2447</v>
      </c>
      <c r="F2449" s="42">
        <f t="shared" si="116"/>
        <v>3.9152</v>
      </c>
      <c r="G2449" s="42">
        <f t="shared" si="114"/>
        <v>3.2300400000000007</v>
      </c>
      <c r="H2449" s="42">
        <f t="shared" si="115"/>
        <v>8.2500000003230038</v>
      </c>
    </row>
    <row r="2450" spans="5:8" x14ac:dyDescent="0.3">
      <c r="E2450" s="34">
        <v>2448</v>
      </c>
      <c r="F2450" s="42">
        <f t="shared" si="116"/>
        <v>3.9168000000000003</v>
      </c>
      <c r="G2450" s="42">
        <f t="shared" si="114"/>
        <v>3.2313600000000005</v>
      </c>
      <c r="H2450" s="42">
        <f t="shared" si="115"/>
        <v>8.2500000003231353</v>
      </c>
    </row>
    <row r="2451" spans="5:8" x14ac:dyDescent="0.3">
      <c r="E2451" s="34">
        <v>2449</v>
      </c>
      <c r="F2451" s="42">
        <f t="shared" si="116"/>
        <v>3.9184000000000001</v>
      </c>
      <c r="G2451" s="42">
        <f t="shared" si="114"/>
        <v>3.2326800000000002</v>
      </c>
      <c r="H2451" s="42">
        <f t="shared" si="115"/>
        <v>8.2500000003232685</v>
      </c>
    </row>
    <row r="2452" spans="5:8" x14ac:dyDescent="0.3">
      <c r="E2452" s="34">
        <v>2450</v>
      </c>
      <c r="F2452" s="42">
        <f t="shared" si="116"/>
        <v>3.9200000000000004</v>
      </c>
      <c r="G2452" s="42">
        <f t="shared" si="114"/>
        <v>3.234</v>
      </c>
      <c r="H2452" s="42">
        <f t="shared" si="115"/>
        <v>8.2500000003234</v>
      </c>
    </row>
    <row r="2453" spans="5:8" x14ac:dyDescent="0.3">
      <c r="E2453" s="34">
        <v>2451</v>
      </c>
      <c r="F2453" s="42">
        <f t="shared" si="116"/>
        <v>3.9216000000000002</v>
      </c>
      <c r="G2453" s="42">
        <f t="shared" si="114"/>
        <v>3.2353199999999998</v>
      </c>
      <c r="H2453" s="42">
        <f t="shared" si="115"/>
        <v>8.2500000003235314</v>
      </c>
    </row>
    <row r="2454" spans="5:8" x14ac:dyDescent="0.3">
      <c r="E2454" s="34">
        <v>2452</v>
      </c>
      <c r="F2454" s="42">
        <f t="shared" si="116"/>
        <v>3.9232</v>
      </c>
      <c r="G2454" s="42">
        <f t="shared" si="114"/>
        <v>3.2366399999999995</v>
      </c>
      <c r="H2454" s="42">
        <f t="shared" si="115"/>
        <v>8.2500000003236647</v>
      </c>
    </row>
    <row r="2455" spans="5:8" x14ac:dyDescent="0.3">
      <c r="E2455" s="34">
        <v>2453</v>
      </c>
      <c r="F2455" s="42">
        <f t="shared" si="116"/>
        <v>3.9248000000000003</v>
      </c>
      <c r="G2455" s="42">
        <f t="shared" si="114"/>
        <v>3.2379600000000002</v>
      </c>
      <c r="H2455" s="42">
        <f t="shared" si="115"/>
        <v>8.2500000003237961</v>
      </c>
    </row>
    <row r="2456" spans="5:8" x14ac:dyDescent="0.3">
      <c r="E2456" s="34">
        <v>2454</v>
      </c>
      <c r="F2456" s="42">
        <f t="shared" si="116"/>
        <v>3.9264000000000001</v>
      </c>
      <c r="G2456" s="42">
        <f t="shared" si="114"/>
        <v>3.2392799999999999</v>
      </c>
      <c r="H2456" s="42">
        <f t="shared" si="115"/>
        <v>8.2500000003239276</v>
      </c>
    </row>
    <row r="2457" spans="5:8" x14ac:dyDescent="0.3">
      <c r="E2457" s="34">
        <v>2455</v>
      </c>
      <c r="F2457" s="42">
        <f t="shared" si="116"/>
        <v>3.9280000000000004</v>
      </c>
      <c r="G2457" s="42">
        <f t="shared" si="114"/>
        <v>3.2406000000000001</v>
      </c>
      <c r="H2457" s="42">
        <f t="shared" si="115"/>
        <v>8.2500000003240608</v>
      </c>
    </row>
    <row r="2458" spans="5:8" x14ac:dyDescent="0.3">
      <c r="E2458" s="34">
        <v>2456</v>
      </c>
      <c r="F2458" s="42">
        <f t="shared" si="116"/>
        <v>3.9296000000000002</v>
      </c>
      <c r="G2458" s="42">
        <f t="shared" si="114"/>
        <v>3.2419200000000004</v>
      </c>
      <c r="H2458" s="42">
        <f t="shared" si="115"/>
        <v>8.2500000003241922</v>
      </c>
    </row>
    <row r="2459" spans="5:8" x14ac:dyDescent="0.3">
      <c r="E2459" s="34">
        <v>2457</v>
      </c>
      <c r="F2459" s="42">
        <f t="shared" si="116"/>
        <v>3.9312</v>
      </c>
      <c r="G2459" s="42">
        <f t="shared" si="114"/>
        <v>3.2432400000000001</v>
      </c>
      <c r="H2459" s="42">
        <f t="shared" si="115"/>
        <v>8.2500000003243237</v>
      </c>
    </row>
    <row r="2460" spans="5:8" x14ac:dyDescent="0.3">
      <c r="E2460" s="34">
        <v>2458</v>
      </c>
      <c r="F2460" s="42">
        <f t="shared" si="116"/>
        <v>3.9328000000000003</v>
      </c>
      <c r="G2460" s="42">
        <f t="shared" si="114"/>
        <v>3.2445599999999999</v>
      </c>
      <c r="H2460" s="42">
        <f t="shared" si="115"/>
        <v>8.2500000003244551</v>
      </c>
    </row>
    <row r="2461" spans="5:8" x14ac:dyDescent="0.3">
      <c r="E2461" s="34">
        <v>2459</v>
      </c>
      <c r="F2461" s="42">
        <f t="shared" si="116"/>
        <v>3.9344000000000001</v>
      </c>
      <c r="G2461" s="42">
        <f t="shared" si="114"/>
        <v>3.2458800000000001</v>
      </c>
      <c r="H2461" s="42">
        <f t="shared" si="115"/>
        <v>8.2500000003245884</v>
      </c>
    </row>
    <row r="2462" spans="5:8" x14ac:dyDescent="0.3">
      <c r="E2462" s="34">
        <v>2460</v>
      </c>
      <c r="F2462" s="42">
        <f t="shared" si="116"/>
        <v>3.9360000000000004</v>
      </c>
      <c r="G2462" s="42">
        <f t="shared" si="114"/>
        <v>3.2471999999999999</v>
      </c>
      <c r="H2462" s="42">
        <f t="shared" si="115"/>
        <v>8.2500000003247198</v>
      </c>
    </row>
    <row r="2463" spans="5:8" x14ac:dyDescent="0.3">
      <c r="E2463" s="34">
        <v>2461</v>
      </c>
      <c r="F2463" s="42">
        <f t="shared" si="116"/>
        <v>3.9376000000000002</v>
      </c>
      <c r="G2463" s="42">
        <f t="shared" si="114"/>
        <v>3.2485199999999996</v>
      </c>
      <c r="H2463" s="42">
        <f t="shared" si="115"/>
        <v>8.2500000003248513</v>
      </c>
    </row>
    <row r="2464" spans="5:8" x14ac:dyDescent="0.3">
      <c r="E2464" s="34">
        <v>2462</v>
      </c>
      <c r="F2464" s="42">
        <f t="shared" si="116"/>
        <v>3.9392</v>
      </c>
      <c r="G2464" s="42">
        <f t="shared" si="114"/>
        <v>3.2498400000000003</v>
      </c>
      <c r="H2464" s="42">
        <f t="shared" si="115"/>
        <v>8.2500000003249845</v>
      </c>
    </row>
    <row r="2465" spans="5:8" x14ac:dyDescent="0.3">
      <c r="E2465" s="34">
        <v>2463</v>
      </c>
      <c r="F2465" s="42">
        <f t="shared" si="116"/>
        <v>3.9408000000000003</v>
      </c>
      <c r="G2465" s="42">
        <f t="shared" si="114"/>
        <v>3.25116</v>
      </c>
      <c r="H2465" s="42">
        <f t="shared" si="115"/>
        <v>8.2500000003251159</v>
      </c>
    </row>
    <row r="2466" spans="5:8" x14ac:dyDescent="0.3">
      <c r="E2466" s="34">
        <v>2464</v>
      </c>
      <c r="F2466" s="42">
        <f t="shared" si="116"/>
        <v>3.9424000000000001</v>
      </c>
      <c r="G2466" s="42">
        <f t="shared" si="114"/>
        <v>3.2524799999999998</v>
      </c>
      <c r="H2466" s="42">
        <f t="shared" si="115"/>
        <v>8.2500000003252474</v>
      </c>
    </row>
    <row r="2467" spans="5:8" x14ac:dyDescent="0.3">
      <c r="E2467" s="34">
        <v>2465</v>
      </c>
      <c r="F2467" s="42">
        <f t="shared" si="116"/>
        <v>3.9440000000000004</v>
      </c>
      <c r="G2467" s="42">
        <f t="shared" si="114"/>
        <v>3.2538000000000005</v>
      </c>
      <c r="H2467" s="42">
        <f t="shared" si="115"/>
        <v>8.2500000003253806</v>
      </c>
    </row>
    <row r="2468" spans="5:8" x14ac:dyDescent="0.3">
      <c r="E2468" s="34">
        <v>2466</v>
      </c>
      <c r="F2468" s="42">
        <f t="shared" si="116"/>
        <v>3.9456000000000002</v>
      </c>
      <c r="G2468" s="42">
        <f t="shared" si="114"/>
        <v>3.2551200000000002</v>
      </c>
      <c r="H2468" s="42">
        <f t="shared" si="115"/>
        <v>8.2500000003255121</v>
      </c>
    </row>
    <row r="2469" spans="5:8" x14ac:dyDescent="0.3">
      <c r="E2469" s="34">
        <v>2467</v>
      </c>
      <c r="F2469" s="42">
        <f t="shared" si="116"/>
        <v>3.9472</v>
      </c>
      <c r="G2469" s="42">
        <f t="shared" si="114"/>
        <v>3.25644</v>
      </c>
      <c r="H2469" s="42">
        <f t="shared" si="115"/>
        <v>8.2500000003256435</v>
      </c>
    </row>
    <row r="2470" spans="5:8" x14ac:dyDescent="0.3">
      <c r="E2470" s="34">
        <v>2468</v>
      </c>
      <c r="F2470" s="42">
        <f t="shared" si="116"/>
        <v>3.9488000000000003</v>
      </c>
      <c r="G2470" s="42">
        <f t="shared" si="114"/>
        <v>3.2577600000000007</v>
      </c>
      <c r="H2470" s="42">
        <f t="shared" si="115"/>
        <v>8.2500000003257767</v>
      </c>
    </row>
    <row r="2471" spans="5:8" x14ac:dyDescent="0.3">
      <c r="E2471" s="34">
        <v>2469</v>
      </c>
      <c r="F2471" s="42">
        <f t="shared" si="116"/>
        <v>3.9504000000000001</v>
      </c>
      <c r="G2471" s="42">
        <f t="shared" si="114"/>
        <v>3.2590800000000004</v>
      </c>
      <c r="H2471" s="42">
        <f t="shared" si="115"/>
        <v>8.2500000003259082</v>
      </c>
    </row>
    <row r="2472" spans="5:8" x14ac:dyDescent="0.3">
      <c r="E2472" s="34">
        <v>2470</v>
      </c>
      <c r="F2472" s="42">
        <f t="shared" si="116"/>
        <v>3.9520000000000004</v>
      </c>
      <c r="G2472" s="42">
        <f t="shared" si="114"/>
        <v>3.2604000000000006</v>
      </c>
      <c r="H2472" s="42">
        <f t="shared" si="115"/>
        <v>8.2500000003260396</v>
      </c>
    </row>
    <row r="2473" spans="5:8" x14ac:dyDescent="0.3">
      <c r="E2473" s="34">
        <v>2471</v>
      </c>
      <c r="F2473" s="42">
        <f t="shared" si="116"/>
        <v>3.9536000000000002</v>
      </c>
      <c r="G2473" s="42">
        <f t="shared" si="114"/>
        <v>3.2617200000000004</v>
      </c>
      <c r="H2473" s="42">
        <f t="shared" si="115"/>
        <v>8.2500000003261729</v>
      </c>
    </row>
    <row r="2474" spans="5:8" x14ac:dyDescent="0.3">
      <c r="E2474" s="34">
        <v>2472</v>
      </c>
      <c r="F2474" s="42">
        <f t="shared" si="116"/>
        <v>3.9552</v>
      </c>
      <c r="G2474" s="42">
        <f t="shared" si="114"/>
        <v>3.2630400000000002</v>
      </c>
      <c r="H2474" s="42">
        <f t="shared" si="115"/>
        <v>8.2500000003263043</v>
      </c>
    </row>
    <row r="2475" spans="5:8" x14ac:dyDescent="0.3">
      <c r="E2475" s="34">
        <v>2473</v>
      </c>
      <c r="F2475" s="42">
        <f t="shared" si="116"/>
        <v>3.9568000000000003</v>
      </c>
      <c r="G2475" s="42">
        <f t="shared" si="114"/>
        <v>3.2643599999999999</v>
      </c>
      <c r="H2475" s="42">
        <f t="shared" si="115"/>
        <v>8.2500000003264358</v>
      </c>
    </row>
    <row r="2476" spans="5:8" x14ac:dyDescent="0.3">
      <c r="E2476" s="34">
        <v>2474</v>
      </c>
      <c r="F2476" s="42">
        <f t="shared" si="116"/>
        <v>3.9584000000000001</v>
      </c>
      <c r="G2476" s="42">
        <f t="shared" si="114"/>
        <v>3.2656800000000006</v>
      </c>
      <c r="H2476" s="42">
        <f t="shared" si="115"/>
        <v>8.2500000003265672</v>
      </c>
    </row>
    <row r="2477" spans="5:8" x14ac:dyDescent="0.3">
      <c r="E2477" s="34">
        <v>2475</v>
      </c>
      <c r="F2477" s="42">
        <f t="shared" si="116"/>
        <v>3.9600000000000004</v>
      </c>
      <c r="G2477" s="42">
        <f t="shared" si="114"/>
        <v>3.2670000000000003</v>
      </c>
      <c r="H2477" s="42">
        <f t="shared" si="115"/>
        <v>8.2500000003267004</v>
      </c>
    </row>
    <row r="2478" spans="5:8" x14ac:dyDescent="0.3">
      <c r="E2478" s="34">
        <v>2476</v>
      </c>
      <c r="F2478" s="42">
        <f t="shared" si="116"/>
        <v>3.9616000000000002</v>
      </c>
      <c r="G2478" s="42">
        <f t="shared" si="114"/>
        <v>3.2683200000000001</v>
      </c>
      <c r="H2478" s="42">
        <f t="shared" si="115"/>
        <v>8.2500000003268319</v>
      </c>
    </row>
    <row r="2479" spans="5:8" x14ac:dyDescent="0.3">
      <c r="E2479" s="34">
        <v>2477</v>
      </c>
      <c r="F2479" s="42">
        <f t="shared" si="116"/>
        <v>3.9632000000000001</v>
      </c>
      <c r="G2479" s="42">
        <f t="shared" si="114"/>
        <v>3.2696399999999999</v>
      </c>
      <c r="H2479" s="42">
        <f t="shared" si="115"/>
        <v>8.2500000003269633</v>
      </c>
    </row>
    <row r="2480" spans="5:8" x14ac:dyDescent="0.3">
      <c r="E2480" s="34">
        <v>2478</v>
      </c>
      <c r="F2480" s="42">
        <f t="shared" si="116"/>
        <v>3.9648000000000003</v>
      </c>
      <c r="G2480" s="42">
        <f t="shared" si="114"/>
        <v>3.2709600000000005</v>
      </c>
      <c r="H2480" s="42">
        <f t="shared" si="115"/>
        <v>8.2500000003270966</v>
      </c>
    </row>
    <row r="2481" spans="5:8" x14ac:dyDescent="0.3">
      <c r="E2481" s="34">
        <v>2479</v>
      </c>
      <c r="F2481" s="42">
        <f t="shared" si="116"/>
        <v>3.9664000000000001</v>
      </c>
      <c r="G2481" s="42">
        <f t="shared" si="114"/>
        <v>3.2722800000000003</v>
      </c>
      <c r="H2481" s="42">
        <f t="shared" si="115"/>
        <v>8.250000000327228</v>
      </c>
    </row>
    <row r="2482" spans="5:8" x14ac:dyDescent="0.3">
      <c r="E2482" s="34">
        <v>2480</v>
      </c>
      <c r="F2482" s="42">
        <f t="shared" si="116"/>
        <v>3.968</v>
      </c>
      <c r="G2482" s="42">
        <f t="shared" si="114"/>
        <v>3.2736000000000001</v>
      </c>
      <c r="H2482" s="42">
        <f t="shared" si="115"/>
        <v>8.2500000003273595</v>
      </c>
    </row>
    <row r="2483" spans="5:8" x14ac:dyDescent="0.3">
      <c r="E2483" s="34">
        <v>2481</v>
      </c>
      <c r="F2483" s="42">
        <f t="shared" si="116"/>
        <v>3.9696000000000002</v>
      </c>
      <c r="G2483" s="42">
        <f t="shared" si="114"/>
        <v>3.2749199999999998</v>
      </c>
      <c r="H2483" s="42">
        <f t="shared" si="115"/>
        <v>8.2500000003274927</v>
      </c>
    </row>
    <row r="2484" spans="5:8" x14ac:dyDescent="0.3">
      <c r="E2484" s="34">
        <v>2482</v>
      </c>
      <c r="F2484" s="42">
        <f t="shared" si="116"/>
        <v>3.9712000000000001</v>
      </c>
      <c r="G2484" s="42">
        <f t="shared" si="114"/>
        <v>3.2762399999999996</v>
      </c>
      <c r="H2484" s="42">
        <f t="shared" si="115"/>
        <v>8.2500000003276242</v>
      </c>
    </row>
    <row r="2485" spans="5:8" x14ac:dyDescent="0.3">
      <c r="E2485" s="34">
        <v>2483</v>
      </c>
      <c r="F2485" s="42">
        <f t="shared" si="116"/>
        <v>3.9728000000000003</v>
      </c>
      <c r="G2485" s="42">
        <f t="shared" si="114"/>
        <v>3.2775600000000003</v>
      </c>
      <c r="H2485" s="42">
        <f t="shared" si="115"/>
        <v>8.2500000003277556</v>
      </c>
    </row>
    <row r="2486" spans="5:8" x14ac:dyDescent="0.3">
      <c r="E2486" s="34">
        <v>2484</v>
      </c>
      <c r="F2486" s="42">
        <f t="shared" si="116"/>
        <v>3.9744000000000002</v>
      </c>
      <c r="G2486" s="42">
        <f t="shared" si="114"/>
        <v>3.27888</v>
      </c>
      <c r="H2486" s="42">
        <f t="shared" si="115"/>
        <v>8.2500000003278888</v>
      </c>
    </row>
    <row r="2487" spans="5:8" x14ac:dyDescent="0.3">
      <c r="E2487" s="34">
        <v>2485</v>
      </c>
      <c r="F2487" s="42">
        <f t="shared" si="116"/>
        <v>3.976</v>
      </c>
      <c r="G2487" s="42">
        <f t="shared" si="114"/>
        <v>3.2801999999999998</v>
      </c>
      <c r="H2487" s="42">
        <f t="shared" si="115"/>
        <v>8.2500000003280203</v>
      </c>
    </row>
    <row r="2488" spans="5:8" x14ac:dyDescent="0.3">
      <c r="E2488" s="34">
        <v>2486</v>
      </c>
      <c r="F2488" s="42">
        <f t="shared" si="116"/>
        <v>3.9776000000000002</v>
      </c>
      <c r="G2488" s="42">
        <f t="shared" si="114"/>
        <v>3.28152</v>
      </c>
      <c r="H2488" s="42">
        <f t="shared" si="115"/>
        <v>8.2500000003281517</v>
      </c>
    </row>
    <row r="2489" spans="5:8" x14ac:dyDescent="0.3">
      <c r="E2489" s="34">
        <v>2487</v>
      </c>
      <c r="F2489" s="42">
        <f t="shared" si="116"/>
        <v>3.9792000000000001</v>
      </c>
      <c r="G2489" s="42">
        <f t="shared" si="114"/>
        <v>3.2828400000000002</v>
      </c>
      <c r="H2489" s="42">
        <f t="shared" si="115"/>
        <v>8.2500000003282832</v>
      </c>
    </row>
    <row r="2490" spans="5:8" x14ac:dyDescent="0.3">
      <c r="E2490" s="34">
        <v>2488</v>
      </c>
      <c r="F2490" s="42">
        <f t="shared" si="116"/>
        <v>3.9808000000000003</v>
      </c>
      <c r="G2490" s="42">
        <f t="shared" si="114"/>
        <v>3.28416</v>
      </c>
      <c r="H2490" s="42">
        <f t="shared" si="115"/>
        <v>8.2500000003284164</v>
      </c>
    </row>
    <row r="2491" spans="5:8" x14ac:dyDescent="0.3">
      <c r="E2491" s="34">
        <v>2489</v>
      </c>
      <c r="F2491" s="42">
        <f t="shared" si="116"/>
        <v>3.9824000000000002</v>
      </c>
      <c r="G2491" s="42">
        <f t="shared" si="114"/>
        <v>3.2854800000000002</v>
      </c>
      <c r="H2491" s="42">
        <f t="shared" si="115"/>
        <v>8.2500000003285479</v>
      </c>
    </row>
    <row r="2492" spans="5:8" x14ac:dyDescent="0.3">
      <c r="E2492" s="34">
        <v>2490</v>
      </c>
      <c r="F2492" s="42">
        <f t="shared" si="116"/>
        <v>3.984</v>
      </c>
      <c r="G2492" s="42">
        <f t="shared" si="114"/>
        <v>3.2867999999999999</v>
      </c>
      <c r="H2492" s="42">
        <f t="shared" si="115"/>
        <v>8.2500000003286793</v>
      </c>
    </row>
    <row r="2493" spans="5:8" x14ac:dyDescent="0.3">
      <c r="E2493" s="34">
        <v>2491</v>
      </c>
      <c r="F2493" s="42">
        <f t="shared" si="116"/>
        <v>3.9856000000000003</v>
      </c>
      <c r="G2493" s="42">
        <f t="shared" si="114"/>
        <v>3.2881199999999997</v>
      </c>
      <c r="H2493" s="42">
        <f t="shared" si="115"/>
        <v>8.2500000003288125</v>
      </c>
    </row>
    <row r="2494" spans="5:8" x14ac:dyDescent="0.3">
      <c r="E2494" s="34">
        <v>2492</v>
      </c>
      <c r="F2494" s="42">
        <f t="shared" si="116"/>
        <v>3.9872000000000001</v>
      </c>
      <c r="G2494" s="42">
        <f t="shared" si="114"/>
        <v>3.2894399999999995</v>
      </c>
      <c r="H2494" s="42">
        <f t="shared" si="115"/>
        <v>8.250000000328944</v>
      </c>
    </row>
    <row r="2495" spans="5:8" x14ac:dyDescent="0.3">
      <c r="E2495" s="34">
        <v>2493</v>
      </c>
      <c r="F2495" s="42">
        <f t="shared" si="116"/>
        <v>3.9888000000000003</v>
      </c>
      <c r="G2495" s="42">
        <f t="shared" si="114"/>
        <v>3.2907600000000001</v>
      </c>
      <c r="H2495" s="42">
        <f t="shared" si="115"/>
        <v>8.2500000003290754</v>
      </c>
    </row>
    <row r="2496" spans="5:8" x14ac:dyDescent="0.3">
      <c r="E2496" s="34">
        <v>2494</v>
      </c>
      <c r="F2496" s="42">
        <f t="shared" si="116"/>
        <v>3.9904000000000002</v>
      </c>
      <c r="G2496" s="42">
        <f t="shared" si="114"/>
        <v>3.2920799999999999</v>
      </c>
      <c r="H2496" s="42">
        <f t="shared" si="115"/>
        <v>8.2500000003292087</v>
      </c>
    </row>
    <row r="2497" spans="5:8" x14ac:dyDescent="0.3">
      <c r="E2497" s="34">
        <v>2495</v>
      </c>
      <c r="F2497" s="42">
        <f t="shared" si="116"/>
        <v>3.992</v>
      </c>
      <c r="G2497" s="42">
        <f t="shared" si="114"/>
        <v>3.2933999999999997</v>
      </c>
      <c r="H2497" s="42">
        <f t="shared" si="115"/>
        <v>8.2500000003293401</v>
      </c>
    </row>
    <row r="2498" spans="5:8" x14ac:dyDescent="0.3">
      <c r="E2498" s="34">
        <v>2496</v>
      </c>
      <c r="F2498" s="42">
        <f t="shared" si="116"/>
        <v>3.9936000000000003</v>
      </c>
      <c r="G2498" s="42">
        <f t="shared" ref="G2498:G2561" si="117">$C$12*F2498*10^-3/($C$3*10^-6)</f>
        <v>3.2947200000000003</v>
      </c>
      <c r="H2498" s="42">
        <f t="shared" si="115"/>
        <v>8.2500000003294716</v>
      </c>
    </row>
    <row r="2499" spans="5:8" x14ac:dyDescent="0.3">
      <c r="E2499" s="34">
        <v>2497</v>
      </c>
      <c r="F2499" s="42">
        <f t="shared" si="116"/>
        <v>3.9952000000000001</v>
      </c>
      <c r="G2499" s="42">
        <f t="shared" si="117"/>
        <v>3.2960400000000001</v>
      </c>
      <c r="H2499" s="42">
        <f t="shared" ref="H2499:H2562" si="118">($C$12+IF(G2499&gt;=$C$7,$C$6,0)+(IF(G2499&gt;=$C$5,G2499,0)/$C$4)+IF(G2499&gt;$C$9,($C$8/G2499),0))</f>
        <v>8.2500000003296048</v>
      </c>
    </row>
    <row r="2500" spans="5:8" x14ac:dyDescent="0.3">
      <c r="E2500" s="34">
        <v>2498</v>
      </c>
      <c r="F2500" s="42">
        <f t="shared" ref="F2500:F2563" si="119">($C$10/10000)*(E2500)</f>
        <v>3.9968000000000004</v>
      </c>
      <c r="G2500" s="42">
        <f t="shared" si="117"/>
        <v>3.2973600000000003</v>
      </c>
      <c r="H2500" s="42">
        <f t="shared" si="118"/>
        <v>8.2500000003297362</v>
      </c>
    </row>
    <row r="2501" spans="5:8" x14ac:dyDescent="0.3">
      <c r="E2501" s="34">
        <v>2499</v>
      </c>
      <c r="F2501" s="42">
        <f t="shared" si="119"/>
        <v>3.9984000000000002</v>
      </c>
      <c r="G2501" s="42">
        <f t="shared" si="117"/>
        <v>3.2986800000000005</v>
      </c>
      <c r="H2501" s="42">
        <f t="shared" si="118"/>
        <v>8.2500000003298677</v>
      </c>
    </row>
    <row r="2502" spans="5:8" x14ac:dyDescent="0.3">
      <c r="E2502" s="34">
        <v>2500</v>
      </c>
      <c r="F2502" s="42">
        <f t="shared" si="119"/>
        <v>4</v>
      </c>
      <c r="G2502" s="42">
        <f t="shared" si="117"/>
        <v>3.3000000000000003</v>
      </c>
      <c r="H2502" s="42">
        <f t="shared" si="118"/>
        <v>8.2500000003299991</v>
      </c>
    </row>
    <row r="2503" spans="5:8" x14ac:dyDescent="0.3">
      <c r="E2503" s="34">
        <v>2501</v>
      </c>
      <c r="F2503" s="42">
        <f t="shared" si="119"/>
        <v>4.0015999999999998</v>
      </c>
      <c r="G2503" s="42">
        <f t="shared" si="117"/>
        <v>3.30132</v>
      </c>
      <c r="H2503" s="42">
        <f t="shared" si="118"/>
        <v>8.2500000003301324</v>
      </c>
    </row>
    <row r="2504" spans="5:8" x14ac:dyDescent="0.3">
      <c r="E2504" s="34">
        <v>2502</v>
      </c>
      <c r="F2504" s="42">
        <f t="shared" si="119"/>
        <v>4.0032000000000005</v>
      </c>
      <c r="G2504" s="42">
        <f t="shared" si="117"/>
        <v>3.3026400000000002</v>
      </c>
      <c r="H2504" s="42">
        <f t="shared" si="118"/>
        <v>8.2500000003302638</v>
      </c>
    </row>
    <row r="2505" spans="5:8" x14ac:dyDescent="0.3">
      <c r="E2505" s="34">
        <v>2503</v>
      </c>
      <c r="F2505" s="42">
        <f t="shared" si="119"/>
        <v>4.0048000000000004</v>
      </c>
      <c r="G2505" s="42">
        <f t="shared" si="117"/>
        <v>3.30396</v>
      </c>
      <c r="H2505" s="42">
        <f t="shared" si="118"/>
        <v>8.2500000003303953</v>
      </c>
    </row>
    <row r="2506" spans="5:8" x14ac:dyDescent="0.3">
      <c r="E2506" s="34">
        <v>2504</v>
      </c>
      <c r="F2506" s="42">
        <f t="shared" si="119"/>
        <v>4.0064000000000002</v>
      </c>
      <c r="G2506" s="42">
        <f t="shared" si="117"/>
        <v>3.3052800000000007</v>
      </c>
      <c r="H2506" s="42">
        <f t="shared" si="118"/>
        <v>8.2500000003305285</v>
      </c>
    </row>
    <row r="2507" spans="5:8" x14ac:dyDescent="0.3">
      <c r="E2507" s="34">
        <v>2505</v>
      </c>
      <c r="F2507" s="42">
        <f t="shared" si="119"/>
        <v>4.008</v>
      </c>
      <c r="G2507" s="42">
        <f t="shared" si="117"/>
        <v>3.3066000000000004</v>
      </c>
      <c r="H2507" s="42">
        <f t="shared" si="118"/>
        <v>8.2500000003306599</v>
      </c>
    </row>
    <row r="2508" spans="5:8" x14ac:dyDescent="0.3">
      <c r="E2508" s="34">
        <v>2506</v>
      </c>
      <c r="F2508" s="42">
        <f t="shared" si="119"/>
        <v>4.0095999999999998</v>
      </c>
      <c r="G2508" s="42">
        <f t="shared" si="117"/>
        <v>3.3079200000000002</v>
      </c>
      <c r="H2508" s="42">
        <f t="shared" si="118"/>
        <v>8.2500000003307914</v>
      </c>
    </row>
    <row r="2509" spans="5:8" x14ac:dyDescent="0.3">
      <c r="E2509" s="34">
        <v>2507</v>
      </c>
      <c r="F2509" s="42">
        <f t="shared" si="119"/>
        <v>4.0112000000000005</v>
      </c>
      <c r="G2509" s="42">
        <f t="shared" si="117"/>
        <v>3.3092400000000008</v>
      </c>
      <c r="H2509" s="42">
        <f t="shared" si="118"/>
        <v>8.2500000003309246</v>
      </c>
    </row>
    <row r="2510" spans="5:8" x14ac:dyDescent="0.3">
      <c r="E2510" s="34">
        <v>2508</v>
      </c>
      <c r="F2510" s="42">
        <f t="shared" si="119"/>
        <v>4.0128000000000004</v>
      </c>
      <c r="G2510" s="42">
        <f t="shared" si="117"/>
        <v>3.3105600000000006</v>
      </c>
      <c r="H2510" s="42">
        <f t="shared" si="118"/>
        <v>8.2500000003310561</v>
      </c>
    </row>
    <row r="2511" spans="5:8" x14ac:dyDescent="0.3">
      <c r="E2511" s="34">
        <v>2509</v>
      </c>
      <c r="F2511" s="42">
        <f t="shared" si="119"/>
        <v>4.0144000000000002</v>
      </c>
      <c r="G2511" s="42">
        <f t="shared" si="117"/>
        <v>3.3118800000000004</v>
      </c>
      <c r="H2511" s="42">
        <f t="shared" si="118"/>
        <v>8.2500000003311875</v>
      </c>
    </row>
    <row r="2512" spans="5:8" x14ac:dyDescent="0.3">
      <c r="E2512" s="34">
        <v>2510</v>
      </c>
      <c r="F2512" s="42">
        <f t="shared" si="119"/>
        <v>4.016</v>
      </c>
      <c r="G2512" s="42">
        <f t="shared" si="117"/>
        <v>3.3132000000000001</v>
      </c>
      <c r="H2512" s="42">
        <f t="shared" si="118"/>
        <v>8.2500000003313207</v>
      </c>
    </row>
    <row r="2513" spans="5:8" x14ac:dyDescent="0.3">
      <c r="E2513" s="34">
        <v>2511</v>
      </c>
      <c r="F2513" s="42">
        <f t="shared" si="119"/>
        <v>4.0175999999999998</v>
      </c>
      <c r="G2513" s="42">
        <f t="shared" si="117"/>
        <v>3.3145199999999999</v>
      </c>
      <c r="H2513" s="42">
        <f t="shared" si="118"/>
        <v>8.2500000003314522</v>
      </c>
    </row>
    <row r="2514" spans="5:8" x14ac:dyDescent="0.3">
      <c r="E2514" s="34">
        <v>2512</v>
      </c>
      <c r="F2514" s="42">
        <f t="shared" si="119"/>
        <v>4.0192000000000005</v>
      </c>
      <c r="G2514" s="42">
        <f t="shared" si="117"/>
        <v>3.315840000000001</v>
      </c>
      <c r="H2514" s="42">
        <f t="shared" si="118"/>
        <v>8.2500000003315836</v>
      </c>
    </row>
    <row r="2515" spans="5:8" x14ac:dyDescent="0.3">
      <c r="E2515" s="34">
        <v>2513</v>
      </c>
      <c r="F2515" s="42">
        <f t="shared" si="119"/>
        <v>4.0208000000000004</v>
      </c>
      <c r="G2515" s="42">
        <f t="shared" si="117"/>
        <v>3.3171600000000003</v>
      </c>
      <c r="H2515" s="42">
        <f t="shared" si="118"/>
        <v>8.2500000003317169</v>
      </c>
    </row>
    <row r="2516" spans="5:8" x14ac:dyDescent="0.3">
      <c r="E2516" s="34">
        <v>2514</v>
      </c>
      <c r="F2516" s="42">
        <f t="shared" si="119"/>
        <v>4.0224000000000002</v>
      </c>
      <c r="G2516" s="42">
        <f t="shared" si="117"/>
        <v>3.3184800000000001</v>
      </c>
      <c r="H2516" s="42">
        <f t="shared" si="118"/>
        <v>8.2500000003318483</v>
      </c>
    </row>
    <row r="2517" spans="5:8" x14ac:dyDescent="0.3">
      <c r="E2517" s="34">
        <v>2515</v>
      </c>
      <c r="F2517" s="42">
        <f t="shared" si="119"/>
        <v>4.024</v>
      </c>
      <c r="G2517" s="42">
        <f t="shared" si="117"/>
        <v>3.3197999999999999</v>
      </c>
      <c r="H2517" s="42">
        <f t="shared" si="118"/>
        <v>8.2500000003319798</v>
      </c>
    </row>
    <row r="2518" spans="5:8" x14ac:dyDescent="0.3">
      <c r="E2518" s="34">
        <v>2516</v>
      </c>
      <c r="F2518" s="42">
        <f t="shared" si="119"/>
        <v>4.0255999999999998</v>
      </c>
      <c r="G2518" s="42">
        <f t="shared" si="117"/>
        <v>3.3211199999999996</v>
      </c>
      <c r="H2518" s="42">
        <f t="shared" si="118"/>
        <v>8.2500000003321112</v>
      </c>
    </row>
    <row r="2519" spans="5:8" x14ac:dyDescent="0.3">
      <c r="E2519" s="34">
        <v>2517</v>
      </c>
      <c r="F2519" s="42">
        <f t="shared" si="119"/>
        <v>4.0272000000000006</v>
      </c>
      <c r="G2519" s="42">
        <f t="shared" si="117"/>
        <v>3.3224399999999998</v>
      </c>
      <c r="H2519" s="42">
        <f t="shared" si="118"/>
        <v>8.2500000003322445</v>
      </c>
    </row>
    <row r="2520" spans="5:8" x14ac:dyDescent="0.3">
      <c r="E2520" s="34">
        <v>2518</v>
      </c>
      <c r="F2520" s="42">
        <f t="shared" si="119"/>
        <v>4.0288000000000004</v>
      </c>
      <c r="G2520" s="42">
        <f t="shared" si="117"/>
        <v>3.32376</v>
      </c>
      <c r="H2520" s="42">
        <f t="shared" si="118"/>
        <v>8.2500000003323759</v>
      </c>
    </row>
    <row r="2521" spans="5:8" x14ac:dyDescent="0.3">
      <c r="E2521" s="34">
        <v>2519</v>
      </c>
      <c r="F2521" s="42">
        <f t="shared" si="119"/>
        <v>4.0304000000000002</v>
      </c>
      <c r="G2521" s="42">
        <f t="shared" si="117"/>
        <v>3.3250799999999998</v>
      </c>
      <c r="H2521" s="42">
        <f t="shared" si="118"/>
        <v>8.2500000003325074</v>
      </c>
    </row>
    <row r="2522" spans="5:8" x14ac:dyDescent="0.3">
      <c r="E2522" s="34">
        <v>2520</v>
      </c>
      <c r="F2522" s="42">
        <f t="shared" si="119"/>
        <v>4.032</v>
      </c>
      <c r="G2522" s="42">
        <f t="shared" si="117"/>
        <v>3.3264</v>
      </c>
      <c r="H2522" s="42">
        <f t="shared" si="118"/>
        <v>8.2500000003326406</v>
      </c>
    </row>
    <row r="2523" spans="5:8" x14ac:dyDescent="0.3">
      <c r="E2523" s="34">
        <v>2521</v>
      </c>
      <c r="F2523" s="42">
        <f t="shared" si="119"/>
        <v>4.0335999999999999</v>
      </c>
      <c r="G2523" s="42">
        <f t="shared" si="117"/>
        <v>3.3277199999999998</v>
      </c>
      <c r="H2523" s="42">
        <f t="shared" si="118"/>
        <v>8.250000000332772</v>
      </c>
    </row>
    <row r="2524" spans="5:8" x14ac:dyDescent="0.3">
      <c r="E2524" s="34">
        <v>2522</v>
      </c>
      <c r="F2524" s="42">
        <f t="shared" si="119"/>
        <v>4.0352000000000006</v>
      </c>
      <c r="G2524" s="42">
        <f t="shared" si="117"/>
        <v>3.3290400000000004</v>
      </c>
      <c r="H2524" s="42">
        <f t="shared" si="118"/>
        <v>8.2500000003329035</v>
      </c>
    </row>
    <row r="2525" spans="5:8" x14ac:dyDescent="0.3">
      <c r="E2525" s="34">
        <v>2523</v>
      </c>
      <c r="F2525" s="42">
        <f t="shared" si="119"/>
        <v>4.0368000000000004</v>
      </c>
      <c r="G2525" s="42">
        <f t="shared" si="117"/>
        <v>3.3303600000000002</v>
      </c>
      <c r="H2525" s="42">
        <f t="shared" si="118"/>
        <v>8.2500000003330367</v>
      </c>
    </row>
    <row r="2526" spans="5:8" x14ac:dyDescent="0.3">
      <c r="E2526" s="34">
        <v>2524</v>
      </c>
      <c r="F2526" s="42">
        <f t="shared" si="119"/>
        <v>4.0384000000000002</v>
      </c>
      <c r="G2526" s="42">
        <f t="shared" si="117"/>
        <v>3.33168</v>
      </c>
      <c r="H2526" s="42">
        <f t="shared" si="118"/>
        <v>8.2500000003331682</v>
      </c>
    </row>
    <row r="2527" spans="5:8" x14ac:dyDescent="0.3">
      <c r="E2527" s="34">
        <v>2525</v>
      </c>
      <c r="F2527" s="42">
        <f t="shared" si="119"/>
        <v>4.04</v>
      </c>
      <c r="G2527" s="42">
        <f t="shared" si="117"/>
        <v>3.3329999999999997</v>
      </c>
      <c r="H2527" s="42">
        <f t="shared" si="118"/>
        <v>8.2500000003332996</v>
      </c>
    </row>
    <row r="2528" spans="5:8" x14ac:dyDescent="0.3">
      <c r="E2528" s="34">
        <v>2526</v>
      </c>
      <c r="F2528" s="42">
        <f t="shared" si="119"/>
        <v>4.0415999999999999</v>
      </c>
      <c r="G2528" s="42">
        <f t="shared" si="117"/>
        <v>3.3343199999999995</v>
      </c>
      <c r="H2528" s="42">
        <f t="shared" si="118"/>
        <v>8.2500000003334328</v>
      </c>
    </row>
    <row r="2529" spans="5:8" x14ac:dyDescent="0.3">
      <c r="E2529" s="34">
        <v>2527</v>
      </c>
      <c r="F2529" s="42">
        <f t="shared" si="119"/>
        <v>4.0432000000000006</v>
      </c>
      <c r="G2529" s="42">
        <f t="shared" si="117"/>
        <v>3.3356400000000006</v>
      </c>
      <c r="H2529" s="42">
        <f t="shared" si="118"/>
        <v>8.2500000003335643</v>
      </c>
    </row>
    <row r="2530" spans="5:8" x14ac:dyDescent="0.3">
      <c r="E2530" s="34">
        <v>2528</v>
      </c>
      <c r="F2530" s="42">
        <f t="shared" si="119"/>
        <v>4.0448000000000004</v>
      </c>
      <c r="G2530" s="42">
        <f t="shared" si="117"/>
        <v>3.3369600000000004</v>
      </c>
      <c r="H2530" s="42">
        <f t="shared" si="118"/>
        <v>8.2500000003336957</v>
      </c>
    </row>
    <row r="2531" spans="5:8" x14ac:dyDescent="0.3">
      <c r="E2531" s="34">
        <v>2529</v>
      </c>
      <c r="F2531" s="42">
        <f t="shared" si="119"/>
        <v>4.0464000000000002</v>
      </c>
      <c r="G2531" s="42">
        <f t="shared" si="117"/>
        <v>3.3382800000000001</v>
      </c>
      <c r="H2531" s="42">
        <f t="shared" si="118"/>
        <v>8.2500000003338272</v>
      </c>
    </row>
    <row r="2532" spans="5:8" x14ac:dyDescent="0.3">
      <c r="E2532" s="34">
        <v>2530</v>
      </c>
      <c r="F2532" s="42">
        <f t="shared" si="119"/>
        <v>4.048</v>
      </c>
      <c r="G2532" s="42">
        <f t="shared" si="117"/>
        <v>3.3396000000000003</v>
      </c>
      <c r="H2532" s="42">
        <f t="shared" si="118"/>
        <v>8.2500000003339604</v>
      </c>
    </row>
    <row r="2533" spans="5:8" x14ac:dyDescent="0.3">
      <c r="E2533" s="34">
        <v>2531</v>
      </c>
      <c r="F2533" s="42">
        <f t="shared" si="119"/>
        <v>4.0495999999999999</v>
      </c>
      <c r="G2533" s="42">
        <f t="shared" si="117"/>
        <v>3.3409200000000001</v>
      </c>
      <c r="H2533" s="42">
        <f t="shared" si="118"/>
        <v>8.2500000003340919</v>
      </c>
    </row>
    <row r="2534" spans="5:8" x14ac:dyDescent="0.3">
      <c r="E2534" s="34">
        <v>2532</v>
      </c>
      <c r="F2534" s="42">
        <f t="shared" si="119"/>
        <v>4.0512000000000006</v>
      </c>
      <c r="G2534" s="42">
        <f t="shared" si="117"/>
        <v>3.3422400000000003</v>
      </c>
      <c r="H2534" s="42">
        <f t="shared" si="118"/>
        <v>8.2500000003342233</v>
      </c>
    </row>
    <row r="2535" spans="5:8" x14ac:dyDescent="0.3">
      <c r="E2535" s="34">
        <v>2533</v>
      </c>
      <c r="F2535" s="42">
        <f t="shared" si="119"/>
        <v>4.0528000000000004</v>
      </c>
      <c r="G2535" s="42">
        <f t="shared" si="117"/>
        <v>3.3435600000000001</v>
      </c>
      <c r="H2535" s="42">
        <f t="shared" si="118"/>
        <v>8.2500000003343565</v>
      </c>
    </row>
    <row r="2536" spans="5:8" x14ac:dyDescent="0.3">
      <c r="E2536" s="34">
        <v>2534</v>
      </c>
      <c r="F2536" s="42">
        <f t="shared" si="119"/>
        <v>4.0544000000000002</v>
      </c>
      <c r="G2536" s="42">
        <f t="shared" si="117"/>
        <v>3.3448799999999999</v>
      </c>
      <c r="H2536" s="42">
        <f t="shared" si="118"/>
        <v>8.250000000334488</v>
      </c>
    </row>
    <row r="2537" spans="5:8" x14ac:dyDescent="0.3">
      <c r="E2537" s="34">
        <v>2535</v>
      </c>
      <c r="F2537" s="42">
        <f t="shared" si="119"/>
        <v>4.056</v>
      </c>
      <c r="G2537" s="42">
        <f t="shared" si="117"/>
        <v>3.3462000000000005</v>
      </c>
      <c r="H2537" s="42">
        <f t="shared" si="118"/>
        <v>8.2500000003346194</v>
      </c>
    </row>
    <row r="2538" spans="5:8" x14ac:dyDescent="0.3">
      <c r="E2538" s="34">
        <v>2536</v>
      </c>
      <c r="F2538" s="42">
        <f t="shared" si="119"/>
        <v>4.0575999999999999</v>
      </c>
      <c r="G2538" s="42">
        <f t="shared" si="117"/>
        <v>3.3475200000000003</v>
      </c>
      <c r="H2538" s="42">
        <f t="shared" si="118"/>
        <v>8.2500000003347527</v>
      </c>
    </row>
    <row r="2539" spans="5:8" x14ac:dyDescent="0.3">
      <c r="E2539" s="34">
        <v>2537</v>
      </c>
      <c r="F2539" s="42">
        <f t="shared" si="119"/>
        <v>4.0592000000000006</v>
      </c>
      <c r="G2539" s="42">
        <f t="shared" si="117"/>
        <v>3.3488400000000009</v>
      </c>
      <c r="H2539" s="42">
        <f t="shared" si="118"/>
        <v>8.2500000003348841</v>
      </c>
    </row>
    <row r="2540" spans="5:8" x14ac:dyDescent="0.3">
      <c r="E2540" s="34">
        <v>2538</v>
      </c>
      <c r="F2540" s="42">
        <f t="shared" si="119"/>
        <v>4.0608000000000004</v>
      </c>
      <c r="G2540" s="42">
        <f t="shared" si="117"/>
        <v>3.3501600000000007</v>
      </c>
      <c r="H2540" s="42">
        <f t="shared" si="118"/>
        <v>8.2500000003350156</v>
      </c>
    </row>
    <row r="2541" spans="5:8" x14ac:dyDescent="0.3">
      <c r="E2541" s="34">
        <v>2539</v>
      </c>
      <c r="F2541" s="42">
        <f t="shared" si="119"/>
        <v>4.0624000000000002</v>
      </c>
      <c r="G2541" s="42">
        <f t="shared" si="117"/>
        <v>3.3514800000000005</v>
      </c>
      <c r="H2541" s="42">
        <f t="shared" si="118"/>
        <v>8.2500000003351488</v>
      </c>
    </row>
    <row r="2542" spans="5:8" x14ac:dyDescent="0.3">
      <c r="E2542" s="34">
        <v>2540</v>
      </c>
      <c r="F2542" s="42">
        <f t="shared" si="119"/>
        <v>4.0640000000000001</v>
      </c>
      <c r="G2542" s="42">
        <f t="shared" si="117"/>
        <v>3.3528000000000002</v>
      </c>
      <c r="H2542" s="42">
        <f t="shared" si="118"/>
        <v>8.2500000003352802</v>
      </c>
    </row>
    <row r="2543" spans="5:8" x14ac:dyDescent="0.3">
      <c r="E2543" s="34">
        <v>2541</v>
      </c>
      <c r="F2543" s="42">
        <f t="shared" si="119"/>
        <v>4.0655999999999999</v>
      </c>
      <c r="G2543" s="42">
        <f t="shared" si="117"/>
        <v>3.35412</v>
      </c>
      <c r="H2543" s="42">
        <f t="shared" si="118"/>
        <v>8.2500000003354117</v>
      </c>
    </row>
    <row r="2544" spans="5:8" x14ac:dyDescent="0.3">
      <c r="E2544" s="34">
        <v>2542</v>
      </c>
      <c r="F2544" s="42">
        <f t="shared" si="119"/>
        <v>4.0672000000000006</v>
      </c>
      <c r="G2544" s="42">
        <f t="shared" si="117"/>
        <v>3.3554400000000011</v>
      </c>
      <c r="H2544" s="42">
        <f t="shared" si="118"/>
        <v>8.2500000003355431</v>
      </c>
    </row>
    <row r="2545" spans="5:8" x14ac:dyDescent="0.3">
      <c r="E2545" s="34">
        <v>2543</v>
      </c>
      <c r="F2545" s="42">
        <f t="shared" si="119"/>
        <v>4.0688000000000004</v>
      </c>
      <c r="G2545" s="42">
        <f t="shared" si="117"/>
        <v>3.3567600000000009</v>
      </c>
      <c r="H2545" s="42">
        <f t="shared" si="118"/>
        <v>8.2500000003356764</v>
      </c>
    </row>
    <row r="2546" spans="5:8" x14ac:dyDescent="0.3">
      <c r="E2546" s="34">
        <v>2544</v>
      </c>
      <c r="F2546" s="42">
        <f t="shared" si="119"/>
        <v>4.0704000000000002</v>
      </c>
      <c r="G2546" s="42">
        <f t="shared" si="117"/>
        <v>3.3580800000000002</v>
      </c>
      <c r="H2546" s="42">
        <f t="shared" si="118"/>
        <v>8.2500000003358078</v>
      </c>
    </row>
    <row r="2547" spans="5:8" x14ac:dyDescent="0.3">
      <c r="E2547" s="34">
        <v>2545</v>
      </c>
      <c r="F2547" s="42">
        <f t="shared" si="119"/>
        <v>4.0720000000000001</v>
      </c>
      <c r="G2547" s="42">
        <f t="shared" si="117"/>
        <v>3.3593999999999999</v>
      </c>
      <c r="H2547" s="42">
        <f t="shared" si="118"/>
        <v>8.2500000003359393</v>
      </c>
    </row>
    <row r="2548" spans="5:8" x14ac:dyDescent="0.3">
      <c r="E2548" s="34">
        <v>2546</v>
      </c>
      <c r="F2548" s="42">
        <f t="shared" si="119"/>
        <v>4.0735999999999999</v>
      </c>
      <c r="G2548" s="42">
        <f t="shared" si="117"/>
        <v>3.3607199999999997</v>
      </c>
      <c r="H2548" s="42">
        <f t="shared" si="118"/>
        <v>8.2500000003360725</v>
      </c>
    </row>
    <row r="2549" spans="5:8" x14ac:dyDescent="0.3">
      <c r="E2549" s="34">
        <v>2547</v>
      </c>
      <c r="F2549" s="42">
        <f t="shared" si="119"/>
        <v>4.0752000000000006</v>
      </c>
      <c r="G2549" s="42">
        <f t="shared" si="117"/>
        <v>3.3620399999999999</v>
      </c>
      <c r="H2549" s="42">
        <f t="shared" si="118"/>
        <v>8.250000000336204</v>
      </c>
    </row>
    <row r="2550" spans="5:8" x14ac:dyDescent="0.3">
      <c r="E2550" s="34">
        <v>2548</v>
      </c>
      <c r="F2550" s="42">
        <f t="shared" si="119"/>
        <v>4.0768000000000004</v>
      </c>
      <c r="G2550" s="42">
        <f t="shared" si="117"/>
        <v>3.3633599999999997</v>
      </c>
      <c r="H2550" s="42">
        <f t="shared" si="118"/>
        <v>8.2500000003363354</v>
      </c>
    </row>
    <row r="2551" spans="5:8" x14ac:dyDescent="0.3">
      <c r="E2551" s="34">
        <v>2549</v>
      </c>
      <c r="F2551" s="42">
        <f t="shared" si="119"/>
        <v>4.0784000000000002</v>
      </c>
      <c r="G2551" s="42">
        <f t="shared" si="117"/>
        <v>3.3646799999999999</v>
      </c>
      <c r="H2551" s="42">
        <f t="shared" si="118"/>
        <v>8.2500000003364686</v>
      </c>
    </row>
    <row r="2552" spans="5:8" x14ac:dyDescent="0.3">
      <c r="E2552" s="34">
        <v>2550</v>
      </c>
      <c r="F2552" s="42">
        <f t="shared" si="119"/>
        <v>4.08</v>
      </c>
      <c r="G2552" s="42">
        <f t="shared" si="117"/>
        <v>3.3660000000000001</v>
      </c>
      <c r="H2552" s="42">
        <f t="shared" si="118"/>
        <v>8.2500000003366001</v>
      </c>
    </row>
    <row r="2553" spans="5:8" x14ac:dyDescent="0.3">
      <c r="E2553" s="34">
        <v>2551</v>
      </c>
      <c r="F2553" s="42">
        <f t="shared" si="119"/>
        <v>4.0815999999999999</v>
      </c>
      <c r="G2553" s="42">
        <f t="shared" si="117"/>
        <v>3.3673199999999999</v>
      </c>
      <c r="H2553" s="42">
        <f t="shared" si="118"/>
        <v>8.2500000003367315</v>
      </c>
    </row>
    <row r="2554" spans="5:8" x14ac:dyDescent="0.3">
      <c r="E2554" s="34">
        <v>2552</v>
      </c>
      <c r="F2554" s="42">
        <f t="shared" si="119"/>
        <v>4.0832000000000006</v>
      </c>
      <c r="G2554" s="42">
        <f t="shared" si="117"/>
        <v>3.3686400000000005</v>
      </c>
      <c r="H2554" s="42">
        <f t="shared" si="118"/>
        <v>8.2500000003368648</v>
      </c>
    </row>
    <row r="2555" spans="5:8" x14ac:dyDescent="0.3">
      <c r="E2555" s="34">
        <v>2553</v>
      </c>
      <c r="F2555" s="42">
        <f t="shared" si="119"/>
        <v>4.0848000000000004</v>
      </c>
      <c r="G2555" s="42">
        <f t="shared" si="117"/>
        <v>3.3699600000000003</v>
      </c>
      <c r="H2555" s="42">
        <f t="shared" si="118"/>
        <v>8.2500000003369962</v>
      </c>
    </row>
    <row r="2556" spans="5:8" x14ac:dyDescent="0.3">
      <c r="E2556" s="34">
        <v>2554</v>
      </c>
      <c r="F2556" s="42">
        <f t="shared" si="119"/>
        <v>4.0864000000000003</v>
      </c>
      <c r="G2556" s="42">
        <f t="shared" si="117"/>
        <v>3.3712800000000001</v>
      </c>
      <c r="H2556" s="42">
        <f t="shared" si="118"/>
        <v>8.2500000003371277</v>
      </c>
    </row>
    <row r="2557" spans="5:8" x14ac:dyDescent="0.3">
      <c r="E2557" s="34">
        <v>2555</v>
      </c>
      <c r="F2557" s="42">
        <f t="shared" si="119"/>
        <v>4.0880000000000001</v>
      </c>
      <c r="G2557" s="42">
        <f t="shared" si="117"/>
        <v>3.3725999999999998</v>
      </c>
      <c r="H2557" s="42">
        <f t="shared" si="118"/>
        <v>8.2500000003372609</v>
      </c>
    </row>
    <row r="2558" spans="5:8" x14ac:dyDescent="0.3">
      <c r="E2558" s="34">
        <v>2556</v>
      </c>
      <c r="F2558" s="42">
        <f t="shared" si="119"/>
        <v>4.0895999999999999</v>
      </c>
      <c r="G2558" s="42">
        <f t="shared" si="117"/>
        <v>3.3739199999999996</v>
      </c>
      <c r="H2558" s="42">
        <f t="shared" si="118"/>
        <v>8.2500000003373923</v>
      </c>
    </row>
    <row r="2559" spans="5:8" x14ac:dyDescent="0.3">
      <c r="E2559" s="34">
        <v>2557</v>
      </c>
      <c r="F2559" s="42">
        <f t="shared" si="119"/>
        <v>4.0912000000000006</v>
      </c>
      <c r="G2559" s="42">
        <f t="shared" si="117"/>
        <v>3.3752400000000007</v>
      </c>
      <c r="H2559" s="42">
        <f t="shared" si="118"/>
        <v>8.2500000003375238</v>
      </c>
    </row>
    <row r="2560" spans="5:8" x14ac:dyDescent="0.3">
      <c r="E2560" s="34">
        <v>2558</v>
      </c>
      <c r="F2560" s="42">
        <f t="shared" si="119"/>
        <v>4.0928000000000004</v>
      </c>
      <c r="G2560" s="42">
        <f t="shared" si="117"/>
        <v>3.3765600000000004</v>
      </c>
      <c r="H2560" s="42">
        <f t="shared" si="118"/>
        <v>8.2500000003376552</v>
      </c>
    </row>
    <row r="2561" spans="5:8" x14ac:dyDescent="0.3">
      <c r="E2561" s="34">
        <v>2559</v>
      </c>
      <c r="F2561" s="42">
        <f t="shared" si="119"/>
        <v>4.0944000000000003</v>
      </c>
      <c r="G2561" s="42">
        <f t="shared" si="117"/>
        <v>3.3778800000000002</v>
      </c>
      <c r="H2561" s="42">
        <f t="shared" si="118"/>
        <v>8.2500000003377885</v>
      </c>
    </row>
    <row r="2562" spans="5:8" x14ac:dyDescent="0.3">
      <c r="E2562" s="34">
        <v>2560</v>
      </c>
      <c r="F2562" s="42">
        <f t="shared" si="119"/>
        <v>4.0960000000000001</v>
      </c>
      <c r="G2562" s="42">
        <f t="shared" ref="G2562:G2625" si="120">$C$12*F2562*10^-3/($C$3*10^-6)</f>
        <v>3.3792</v>
      </c>
      <c r="H2562" s="42">
        <f t="shared" si="118"/>
        <v>8.2500000003379199</v>
      </c>
    </row>
    <row r="2563" spans="5:8" x14ac:dyDescent="0.3">
      <c r="E2563" s="34">
        <v>2561</v>
      </c>
      <c r="F2563" s="42">
        <f t="shared" si="119"/>
        <v>4.0975999999999999</v>
      </c>
      <c r="G2563" s="42">
        <f t="shared" si="120"/>
        <v>3.3805200000000002</v>
      </c>
      <c r="H2563" s="42">
        <f t="shared" ref="H2563:H2626" si="121">($C$12+IF(G2563&gt;=$C$7,$C$6,0)+(IF(G2563&gt;=$C$5,G2563,0)/$C$4)+IF(G2563&gt;$C$9,($C$8/G2563),0))</f>
        <v>8.2500000003380514</v>
      </c>
    </row>
    <row r="2564" spans="5:8" x14ac:dyDescent="0.3">
      <c r="E2564" s="34">
        <v>2562</v>
      </c>
      <c r="F2564" s="42">
        <f t="shared" ref="F2564:F2627" si="122">($C$10/10000)*(E2564)</f>
        <v>4.0992000000000006</v>
      </c>
      <c r="G2564" s="42">
        <f t="shared" si="120"/>
        <v>3.3818400000000004</v>
      </c>
      <c r="H2564" s="42">
        <f t="shared" si="121"/>
        <v>8.2500000003381846</v>
      </c>
    </row>
    <row r="2565" spans="5:8" x14ac:dyDescent="0.3">
      <c r="E2565" s="34">
        <v>2563</v>
      </c>
      <c r="F2565" s="42">
        <f t="shared" si="122"/>
        <v>4.1008000000000004</v>
      </c>
      <c r="G2565" s="42">
        <f t="shared" si="120"/>
        <v>3.3831600000000002</v>
      </c>
      <c r="H2565" s="42">
        <f t="shared" si="121"/>
        <v>8.250000000338316</v>
      </c>
    </row>
    <row r="2566" spans="5:8" x14ac:dyDescent="0.3">
      <c r="E2566" s="34">
        <v>2564</v>
      </c>
      <c r="F2566" s="42">
        <f t="shared" si="122"/>
        <v>4.1024000000000003</v>
      </c>
      <c r="G2566" s="42">
        <f t="shared" si="120"/>
        <v>3.3844799999999999</v>
      </c>
      <c r="H2566" s="42">
        <f t="shared" si="121"/>
        <v>8.2500000003384475</v>
      </c>
    </row>
    <row r="2567" spans="5:8" x14ac:dyDescent="0.3">
      <c r="E2567" s="34">
        <v>2565</v>
      </c>
      <c r="F2567" s="42">
        <f t="shared" si="122"/>
        <v>4.1040000000000001</v>
      </c>
      <c r="G2567" s="42">
        <f t="shared" si="120"/>
        <v>3.3858000000000006</v>
      </c>
      <c r="H2567" s="42">
        <f t="shared" si="121"/>
        <v>8.2500000003385807</v>
      </c>
    </row>
    <row r="2568" spans="5:8" x14ac:dyDescent="0.3">
      <c r="E2568" s="34">
        <v>2566</v>
      </c>
      <c r="F2568" s="42">
        <f t="shared" si="122"/>
        <v>4.1055999999999999</v>
      </c>
      <c r="G2568" s="42">
        <f t="shared" si="120"/>
        <v>3.3871200000000004</v>
      </c>
      <c r="H2568" s="42">
        <f t="shared" si="121"/>
        <v>8.2500000003387122</v>
      </c>
    </row>
    <row r="2569" spans="5:8" x14ac:dyDescent="0.3">
      <c r="E2569" s="34">
        <v>2567</v>
      </c>
      <c r="F2569" s="42">
        <f t="shared" si="122"/>
        <v>4.1072000000000006</v>
      </c>
      <c r="G2569" s="42">
        <f t="shared" si="120"/>
        <v>3.388440000000001</v>
      </c>
      <c r="H2569" s="42">
        <f t="shared" si="121"/>
        <v>8.2500000003388436</v>
      </c>
    </row>
    <row r="2570" spans="5:8" x14ac:dyDescent="0.3">
      <c r="E2570" s="34">
        <v>2568</v>
      </c>
      <c r="F2570" s="42">
        <f t="shared" si="122"/>
        <v>4.1088000000000005</v>
      </c>
      <c r="G2570" s="42">
        <f t="shared" si="120"/>
        <v>3.3897600000000008</v>
      </c>
      <c r="H2570" s="42">
        <f t="shared" si="121"/>
        <v>8.2500000003389768</v>
      </c>
    </row>
    <row r="2571" spans="5:8" x14ac:dyDescent="0.3">
      <c r="E2571" s="34">
        <v>2569</v>
      </c>
      <c r="F2571" s="42">
        <f t="shared" si="122"/>
        <v>4.1104000000000003</v>
      </c>
      <c r="G2571" s="42">
        <f t="shared" si="120"/>
        <v>3.3910800000000005</v>
      </c>
      <c r="H2571" s="42">
        <f t="shared" si="121"/>
        <v>8.2500000003391083</v>
      </c>
    </row>
    <row r="2572" spans="5:8" x14ac:dyDescent="0.3">
      <c r="E2572" s="34">
        <v>2570</v>
      </c>
      <c r="F2572" s="42">
        <f t="shared" si="122"/>
        <v>4.1120000000000001</v>
      </c>
      <c r="G2572" s="42">
        <f t="shared" si="120"/>
        <v>3.3924000000000003</v>
      </c>
      <c r="H2572" s="42">
        <f t="shared" si="121"/>
        <v>8.2500000003392397</v>
      </c>
    </row>
    <row r="2573" spans="5:8" x14ac:dyDescent="0.3">
      <c r="E2573" s="34">
        <v>2571</v>
      </c>
      <c r="F2573" s="42">
        <f t="shared" si="122"/>
        <v>4.1135999999999999</v>
      </c>
      <c r="G2573" s="42">
        <f t="shared" si="120"/>
        <v>3.3937200000000001</v>
      </c>
      <c r="H2573" s="42">
        <f t="shared" si="121"/>
        <v>8.2500000003393712</v>
      </c>
    </row>
    <row r="2574" spans="5:8" x14ac:dyDescent="0.3">
      <c r="E2574" s="34">
        <v>2572</v>
      </c>
      <c r="F2574" s="42">
        <f t="shared" si="122"/>
        <v>4.1152000000000006</v>
      </c>
      <c r="G2574" s="42">
        <f t="shared" si="120"/>
        <v>3.3950400000000003</v>
      </c>
      <c r="H2574" s="42">
        <f t="shared" si="121"/>
        <v>8.2500000003395044</v>
      </c>
    </row>
    <row r="2575" spans="5:8" x14ac:dyDescent="0.3">
      <c r="E2575" s="34">
        <v>2573</v>
      </c>
      <c r="F2575" s="42">
        <f t="shared" si="122"/>
        <v>4.1168000000000005</v>
      </c>
      <c r="G2575" s="42">
        <f t="shared" si="120"/>
        <v>3.3963600000000009</v>
      </c>
      <c r="H2575" s="42">
        <f t="shared" si="121"/>
        <v>8.2500000003396359</v>
      </c>
    </row>
    <row r="2576" spans="5:8" x14ac:dyDescent="0.3">
      <c r="E2576" s="34">
        <v>2574</v>
      </c>
      <c r="F2576" s="42">
        <f t="shared" si="122"/>
        <v>4.1184000000000003</v>
      </c>
      <c r="G2576" s="42">
        <f t="shared" si="120"/>
        <v>3.3976800000000007</v>
      </c>
      <c r="H2576" s="42">
        <f t="shared" si="121"/>
        <v>8.2500000003397673</v>
      </c>
    </row>
    <row r="2577" spans="5:8" x14ac:dyDescent="0.3">
      <c r="E2577" s="34">
        <v>2575</v>
      </c>
      <c r="F2577" s="42">
        <f t="shared" si="122"/>
        <v>4.12</v>
      </c>
      <c r="G2577" s="42">
        <f t="shared" si="120"/>
        <v>3.399</v>
      </c>
      <c r="H2577" s="42">
        <f t="shared" si="121"/>
        <v>8.2500000003399006</v>
      </c>
    </row>
    <row r="2578" spans="5:8" x14ac:dyDescent="0.3">
      <c r="E2578" s="34">
        <v>2576</v>
      </c>
      <c r="F2578" s="42">
        <f t="shared" si="122"/>
        <v>4.1215999999999999</v>
      </c>
      <c r="G2578" s="42">
        <f t="shared" si="120"/>
        <v>3.4003199999999998</v>
      </c>
      <c r="H2578" s="42">
        <f t="shared" si="121"/>
        <v>8.250000000340032</v>
      </c>
    </row>
    <row r="2579" spans="5:8" x14ac:dyDescent="0.3">
      <c r="E2579" s="34">
        <v>2577</v>
      </c>
      <c r="F2579" s="42">
        <f t="shared" si="122"/>
        <v>4.1231999999999998</v>
      </c>
      <c r="G2579" s="42">
        <f t="shared" si="120"/>
        <v>3.4016399999999996</v>
      </c>
      <c r="H2579" s="42">
        <f t="shared" si="121"/>
        <v>8.2500000003401635</v>
      </c>
    </row>
    <row r="2580" spans="5:8" x14ac:dyDescent="0.3">
      <c r="E2580" s="34">
        <v>2578</v>
      </c>
      <c r="F2580" s="42">
        <f t="shared" si="122"/>
        <v>4.1248000000000005</v>
      </c>
      <c r="G2580" s="42">
        <f t="shared" si="120"/>
        <v>3.4029599999999998</v>
      </c>
      <c r="H2580" s="42">
        <f t="shared" si="121"/>
        <v>8.2500000003402967</v>
      </c>
    </row>
    <row r="2581" spans="5:8" x14ac:dyDescent="0.3">
      <c r="E2581" s="34">
        <v>2579</v>
      </c>
      <c r="F2581" s="42">
        <f t="shared" si="122"/>
        <v>4.1264000000000003</v>
      </c>
      <c r="G2581" s="42">
        <f t="shared" si="120"/>
        <v>3.4042799999999995</v>
      </c>
      <c r="H2581" s="42">
        <f t="shared" si="121"/>
        <v>8.2500000003404281</v>
      </c>
    </row>
    <row r="2582" spans="5:8" x14ac:dyDescent="0.3">
      <c r="E2582" s="34">
        <v>2580</v>
      </c>
      <c r="F2582" s="42">
        <f t="shared" si="122"/>
        <v>4.1280000000000001</v>
      </c>
      <c r="G2582" s="42">
        <f t="shared" si="120"/>
        <v>3.4055999999999997</v>
      </c>
      <c r="H2582" s="42">
        <f t="shared" si="121"/>
        <v>8.2500000003405596</v>
      </c>
    </row>
    <row r="2583" spans="5:8" x14ac:dyDescent="0.3">
      <c r="E2583" s="34">
        <v>2581</v>
      </c>
      <c r="F2583" s="42">
        <f t="shared" si="122"/>
        <v>4.1295999999999999</v>
      </c>
      <c r="G2583" s="42">
        <f t="shared" si="120"/>
        <v>3.4069199999999999</v>
      </c>
      <c r="H2583" s="42">
        <f t="shared" si="121"/>
        <v>8.2500000003406928</v>
      </c>
    </row>
    <row r="2584" spans="5:8" x14ac:dyDescent="0.3">
      <c r="E2584" s="34">
        <v>2582</v>
      </c>
      <c r="F2584" s="42">
        <f t="shared" si="122"/>
        <v>4.1311999999999998</v>
      </c>
      <c r="G2584" s="42">
        <f t="shared" si="120"/>
        <v>3.4082399999999997</v>
      </c>
      <c r="H2584" s="42">
        <f t="shared" si="121"/>
        <v>8.2500000003408243</v>
      </c>
    </row>
    <row r="2585" spans="5:8" x14ac:dyDescent="0.3">
      <c r="E2585" s="34">
        <v>2583</v>
      </c>
      <c r="F2585" s="42">
        <f t="shared" si="122"/>
        <v>4.1328000000000005</v>
      </c>
      <c r="G2585" s="42">
        <f t="shared" si="120"/>
        <v>3.4095600000000004</v>
      </c>
      <c r="H2585" s="42">
        <f t="shared" si="121"/>
        <v>8.2500000003409557</v>
      </c>
    </row>
    <row r="2586" spans="5:8" x14ac:dyDescent="0.3">
      <c r="E2586" s="34">
        <v>2584</v>
      </c>
      <c r="F2586" s="42">
        <f t="shared" si="122"/>
        <v>4.1344000000000003</v>
      </c>
      <c r="G2586" s="42">
        <f t="shared" si="120"/>
        <v>3.4108800000000001</v>
      </c>
      <c r="H2586" s="42">
        <f t="shared" si="121"/>
        <v>8.2500000003410872</v>
      </c>
    </row>
    <row r="2587" spans="5:8" x14ac:dyDescent="0.3">
      <c r="E2587" s="34">
        <v>2585</v>
      </c>
      <c r="F2587" s="42">
        <f t="shared" si="122"/>
        <v>4.1360000000000001</v>
      </c>
      <c r="G2587" s="42">
        <f t="shared" si="120"/>
        <v>3.4121999999999999</v>
      </c>
      <c r="H2587" s="42">
        <f t="shared" si="121"/>
        <v>8.2500000003412204</v>
      </c>
    </row>
    <row r="2588" spans="5:8" x14ac:dyDescent="0.3">
      <c r="E2588" s="34">
        <v>2586</v>
      </c>
      <c r="F2588" s="42">
        <f t="shared" si="122"/>
        <v>4.1375999999999999</v>
      </c>
      <c r="G2588" s="42">
        <f t="shared" si="120"/>
        <v>3.4135199999999997</v>
      </c>
      <c r="H2588" s="42">
        <f t="shared" si="121"/>
        <v>8.2500000003413518</v>
      </c>
    </row>
    <row r="2589" spans="5:8" x14ac:dyDescent="0.3">
      <c r="E2589" s="34">
        <v>2587</v>
      </c>
      <c r="F2589" s="42">
        <f t="shared" si="122"/>
        <v>4.1391999999999998</v>
      </c>
      <c r="G2589" s="42">
        <f t="shared" si="120"/>
        <v>3.4148399999999994</v>
      </c>
      <c r="H2589" s="42">
        <f t="shared" si="121"/>
        <v>8.2500000003414833</v>
      </c>
    </row>
    <row r="2590" spans="5:8" x14ac:dyDescent="0.3">
      <c r="E2590" s="34">
        <v>2588</v>
      </c>
      <c r="F2590" s="42">
        <f t="shared" si="122"/>
        <v>4.1408000000000005</v>
      </c>
      <c r="G2590" s="42">
        <f t="shared" si="120"/>
        <v>3.4161600000000005</v>
      </c>
      <c r="H2590" s="42">
        <f t="shared" si="121"/>
        <v>8.2500000003416165</v>
      </c>
    </row>
    <row r="2591" spans="5:8" x14ac:dyDescent="0.3">
      <c r="E2591" s="34">
        <v>2589</v>
      </c>
      <c r="F2591" s="42">
        <f t="shared" si="122"/>
        <v>4.1424000000000003</v>
      </c>
      <c r="G2591" s="42">
        <f t="shared" si="120"/>
        <v>3.4174800000000003</v>
      </c>
      <c r="H2591" s="42">
        <f t="shared" si="121"/>
        <v>8.250000000341748</v>
      </c>
    </row>
    <row r="2592" spans="5:8" x14ac:dyDescent="0.3">
      <c r="E2592" s="34">
        <v>2590</v>
      </c>
      <c r="F2592" s="42">
        <f t="shared" si="122"/>
        <v>4.1440000000000001</v>
      </c>
      <c r="G2592" s="42">
        <f t="shared" si="120"/>
        <v>3.4188000000000001</v>
      </c>
      <c r="H2592" s="42">
        <f t="shared" si="121"/>
        <v>8.2500000003418794</v>
      </c>
    </row>
    <row r="2593" spans="5:8" x14ac:dyDescent="0.3">
      <c r="E2593" s="34">
        <v>2591</v>
      </c>
      <c r="F2593" s="42">
        <f t="shared" si="122"/>
        <v>4.1456</v>
      </c>
      <c r="G2593" s="42">
        <f t="shared" si="120"/>
        <v>3.4201199999999998</v>
      </c>
      <c r="H2593" s="42">
        <f t="shared" si="121"/>
        <v>8.2500000003420126</v>
      </c>
    </row>
    <row r="2594" spans="5:8" x14ac:dyDescent="0.3">
      <c r="E2594" s="34">
        <v>2592</v>
      </c>
      <c r="F2594" s="42">
        <f t="shared" si="122"/>
        <v>4.1471999999999998</v>
      </c>
      <c r="G2594" s="42">
        <f t="shared" si="120"/>
        <v>3.42144</v>
      </c>
      <c r="H2594" s="42">
        <f t="shared" si="121"/>
        <v>8.2500000003421441</v>
      </c>
    </row>
    <row r="2595" spans="5:8" x14ac:dyDescent="0.3">
      <c r="E2595" s="34">
        <v>2593</v>
      </c>
      <c r="F2595" s="42">
        <f t="shared" si="122"/>
        <v>4.1488000000000005</v>
      </c>
      <c r="G2595" s="42">
        <f t="shared" si="120"/>
        <v>3.4227600000000002</v>
      </c>
      <c r="H2595" s="42">
        <f t="shared" si="121"/>
        <v>8.2500000003422755</v>
      </c>
    </row>
    <row r="2596" spans="5:8" x14ac:dyDescent="0.3">
      <c r="E2596" s="34">
        <v>2594</v>
      </c>
      <c r="F2596" s="42">
        <f t="shared" si="122"/>
        <v>4.1504000000000003</v>
      </c>
      <c r="G2596" s="42">
        <f t="shared" si="120"/>
        <v>3.42408</v>
      </c>
      <c r="H2596" s="42">
        <f t="shared" si="121"/>
        <v>8.2500000003424088</v>
      </c>
    </row>
    <row r="2597" spans="5:8" x14ac:dyDescent="0.3">
      <c r="E2597" s="34">
        <v>2595</v>
      </c>
      <c r="F2597" s="42">
        <f t="shared" si="122"/>
        <v>4.1520000000000001</v>
      </c>
      <c r="G2597" s="42">
        <f t="shared" si="120"/>
        <v>3.4253999999999998</v>
      </c>
      <c r="H2597" s="42">
        <f t="shared" si="121"/>
        <v>8.2500000003425402</v>
      </c>
    </row>
    <row r="2598" spans="5:8" x14ac:dyDescent="0.3">
      <c r="E2598" s="34">
        <v>2596</v>
      </c>
      <c r="F2598" s="42">
        <f t="shared" si="122"/>
        <v>4.1536</v>
      </c>
      <c r="G2598" s="42">
        <f t="shared" si="120"/>
        <v>3.4267200000000004</v>
      </c>
      <c r="H2598" s="42">
        <f t="shared" si="121"/>
        <v>8.2500000003426717</v>
      </c>
    </row>
    <row r="2599" spans="5:8" x14ac:dyDescent="0.3">
      <c r="E2599" s="34">
        <v>2597</v>
      </c>
      <c r="F2599" s="42">
        <f t="shared" si="122"/>
        <v>4.1551999999999998</v>
      </c>
      <c r="G2599" s="42">
        <f t="shared" si="120"/>
        <v>3.4280400000000002</v>
      </c>
      <c r="H2599" s="42">
        <f t="shared" si="121"/>
        <v>8.2500000003428031</v>
      </c>
    </row>
    <row r="2600" spans="5:8" x14ac:dyDescent="0.3">
      <c r="E2600" s="34">
        <v>2598</v>
      </c>
      <c r="F2600" s="42">
        <f t="shared" si="122"/>
        <v>4.1568000000000005</v>
      </c>
      <c r="G2600" s="42">
        <f t="shared" si="120"/>
        <v>3.4293600000000009</v>
      </c>
      <c r="H2600" s="42">
        <f t="shared" si="121"/>
        <v>8.2500000003429363</v>
      </c>
    </row>
    <row r="2601" spans="5:8" x14ac:dyDescent="0.3">
      <c r="E2601" s="34">
        <v>2599</v>
      </c>
      <c r="F2601" s="42">
        <f t="shared" si="122"/>
        <v>4.1584000000000003</v>
      </c>
      <c r="G2601" s="42">
        <f t="shared" si="120"/>
        <v>3.4306800000000006</v>
      </c>
      <c r="H2601" s="42">
        <f t="shared" si="121"/>
        <v>8.2500000003430678</v>
      </c>
    </row>
    <row r="2602" spans="5:8" x14ac:dyDescent="0.3">
      <c r="E2602" s="34">
        <v>2600</v>
      </c>
      <c r="F2602" s="42">
        <f t="shared" si="122"/>
        <v>4.16</v>
      </c>
      <c r="G2602" s="42">
        <f t="shared" si="120"/>
        <v>3.4320000000000004</v>
      </c>
      <c r="H2602" s="42">
        <f t="shared" si="121"/>
        <v>8.2500000003431992</v>
      </c>
    </row>
    <row r="2603" spans="5:8" x14ac:dyDescent="0.3">
      <c r="E2603" s="34">
        <v>2601</v>
      </c>
      <c r="F2603" s="42">
        <f t="shared" si="122"/>
        <v>4.1616</v>
      </c>
      <c r="G2603" s="42">
        <f t="shared" si="120"/>
        <v>3.4333200000000001</v>
      </c>
      <c r="H2603" s="42">
        <f t="shared" si="121"/>
        <v>8.2500000003433325</v>
      </c>
    </row>
    <row r="2604" spans="5:8" x14ac:dyDescent="0.3">
      <c r="E2604" s="34">
        <v>2602</v>
      </c>
      <c r="F2604" s="42">
        <f t="shared" si="122"/>
        <v>4.1631999999999998</v>
      </c>
      <c r="G2604" s="42">
        <f t="shared" si="120"/>
        <v>3.4346399999999999</v>
      </c>
      <c r="H2604" s="42">
        <f t="shared" si="121"/>
        <v>8.2500000003434639</v>
      </c>
    </row>
    <row r="2605" spans="5:8" x14ac:dyDescent="0.3">
      <c r="E2605" s="34">
        <v>2603</v>
      </c>
      <c r="F2605" s="42">
        <f t="shared" si="122"/>
        <v>4.1648000000000005</v>
      </c>
      <c r="G2605" s="42">
        <f t="shared" si="120"/>
        <v>3.435960000000001</v>
      </c>
      <c r="H2605" s="42">
        <f t="shared" si="121"/>
        <v>8.2500000003435954</v>
      </c>
    </row>
    <row r="2606" spans="5:8" x14ac:dyDescent="0.3">
      <c r="E2606" s="34">
        <v>2604</v>
      </c>
      <c r="F2606" s="42">
        <f t="shared" si="122"/>
        <v>4.1664000000000003</v>
      </c>
      <c r="G2606" s="42">
        <f t="shared" si="120"/>
        <v>3.4372800000000008</v>
      </c>
      <c r="H2606" s="42">
        <f t="shared" si="121"/>
        <v>8.2500000003437286</v>
      </c>
    </row>
    <row r="2607" spans="5:8" x14ac:dyDescent="0.3">
      <c r="E2607" s="34">
        <v>2605</v>
      </c>
      <c r="F2607" s="42">
        <f t="shared" si="122"/>
        <v>4.1680000000000001</v>
      </c>
      <c r="G2607" s="42">
        <f t="shared" si="120"/>
        <v>3.4386000000000005</v>
      </c>
      <c r="H2607" s="42">
        <f t="shared" si="121"/>
        <v>8.2500000003438601</v>
      </c>
    </row>
    <row r="2608" spans="5:8" x14ac:dyDescent="0.3">
      <c r="E2608" s="34">
        <v>2606</v>
      </c>
      <c r="F2608" s="42">
        <f t="shared" si="122"/>
        <v>4.1696</v>
      </c>
      <c r="G2608" s="42">
        <f t="shared" si="120"/>
        <v>3.4399199999999999</v>
      </c>
      <c r="H2608" s="42">
        <f t="shared" si="121"/>
        <v>8.2500000003439915</v>
      </c>
    </row>
    <row r="2609" spans="5:8" x14ac:dyDescent="0.3">
      <c r="E2609" s="34">
        <v>2607</v>
      </c>
      <c r="F2609" s="42">
        <f t="shared" si="122"/>
        <v>4.1711999999999998</v>
      </c>
      <c r="G2609" s="42">
        <f t="shared" si="120"/>
        <v>3.4412399999999996</v>
      </c>
      <c r="H2609" s="42">
        <f t="shared" si="121"/>
        <v>8.2500000003441247</v>
      </c>
    </row>
    <row r="2610" spans="5:8" x14ac:dyDescent="0.3">
      <c r="E2610" s="34">
        <v>2608</v>
      </c>
      <c r="F2610" s="42">
        <f t="shared" si="122"/>
        <v>4.1728000000000005</v>
      </c>
      <c r="G2610" s="42">
        <f t="shared" si="120"/>
        <v>3.4425599999999998</v>
      </c>
      <c r="H2610" s="42">
        <f t="shared" si="121"/>
        <v>8.2500000003442562</v>
      </c>
    </row>
    <row r="2611" spans="5:8" x14ac:dyDescent="0.3">
      <c r="E2611" s="34">
        <v>2609</v>
      </c>
      <c r="F2611" s="42">
        <f t="shared" si="122"/>
        <v>4.1744000000000003</v>
      </c>
      <c r="G2611" s="42">
        <f t="shared" si="120"/>
        <v>3.4438799999999996</v>
      </c>
      <c r="H2611" s="42">
        <f t="shared" si="121"/>
        <v>8.2500000003443876</v>
      </c>
    </row>
    <row r="2612" spans="5:8" x14ac:dyDescent="0.3">
      <c r="E2612" s="34">
        <v>2610</v>
      </c>
      <c r="F2612" s="42">
        <f t="shared" si="122"/>
        <v>4.1760000000000002</v>
      </c>
      <c r="G2612" s="42">
        <f t="shared" si="120"/>
        <v>3.4451999999999994</v>
      </c>
      <c r="H2612" s="42">
        <f t="shared" si="121"/>
        <v>8.2500000003445209</v>
      </c>
    </row>
    <row r="2613" spans="5:8" x14ac:dyDescent="0.3">
      <c r="E2613" s="34">
        <v>2611</v>
      </c>
      <c r="F2613" s="42">
        <f t="shared" si="122"/>
        <v>4.1776</v>
      </c>
      <c r="G2613" s="42">
        <f t="shared" si="120"/>
        <v>3.44652</v>
      </c>
      <c r="H2613" s="42">
        <f t="shared" si="121"/>
        <v>8.2500000003446523</v>
      </c>
    </row>
    <row r="2614" spans="5:8" x14ac:dyDescent="0.3">
      <c r="E2614" s="34">
        <v>2612</v>
      </c>
      <c r="F2614" s="42">
        <f t="shared" si="122"/>
        <v>4.1791999999999998</v>
      </c>
      <c r="G2614" s="42">
        <f t="shared" si="120"/>
        <v>3.4478399999999998</v>
      </c>
      <c r="H2614" s="42">
        <f t="shared" si="121"/>
        <v>8.2500000003447838</v>
      </c>
    </row>
    <row r="2615" spans="5:8" x14ac:dyDescent="0.3">
      <c r="E2615" s="34">
        <v>2613</v>
      </c>
      <c r="F2615" s="42">
        <f t="shared" si="122"/>
        <v>4.1808000000000005</v>
      </c>
      <c r="G2615" s="42">
        <f t="shared" si="120"/>
        <v>3.4491600000000004</v>
      </c>
      <c r="H2615" s="42">
        <f t="shared" si="121"/>
        <v>8.2500000003449152</v>
      </c>
    </row>
    <row r="2616" spans="5:8" x14ac:dyDescent="0.3">
      <c r="E2616" s="34">
        <v>2614</v>
      </c>
      <c r="F2616" s="42">
        <f t="shared" si="122"/>
        <v>4.1824000000000003</v>
      </c>
      <c r="G2616" s="42">
        <f t="shared" si="120"/>
        <v>3.4504800000000002</v>
      </c>
      <c r="H2616" s="42">
        <f t="shared" si="121"/>
        <v>8.2500000003450484</v>
      </c>
    </row>
    <row r="2617" spans="5:8" x14ac:dyDescent="0.3">
      <c r="E2617" s="34">
        <v>2615</v>
      </c>
      <c r="F2617" s="42">
        <f t="shared" si="122"/>
        <v>4.1840000000000002</v>
      </c>
      <c r="G2617" s="42">
        <f t="shared" si="120"/>
        <v>3.4518</v>
      </c>
      <c r="H2617" s="42">
        <f t="shared" si="121"/>
        <v>8.2500000003451799</v>
      </c>
    </row>
    <row r="2618" spans="5:8" x14ac:dyDescent="0.3">
      <c r="E2618" s="34">
        <v>2616</v>
      </c>
      <c r="F2618" s="42">
        <f t="shared" si="122"/>
        <v>4.1856</v>
      </c>
      <c r="G2618" s="42">
        <f t="shared" si="120"/>
        <v>3.4531199999999997</v>
      </c>
      <c r="H2618" s="42">
        <f t="shared" si="121"/>
        <v>8.2500000003453113</v>
      </c>
    </row>
    <row r="2619" spans="5:8" x14ac:dyDescent="0.3">
      <c r="E2619" s="34">
        <v>2617</v>
      </c>
      <c r="F2619" s="42">
        <f t="shared" si="122"/>
        <v>4.1871999999999998</v>
      </c>
      <c r="G2619" s="42">
        <f t="shared" si="120"/>
        <v>3.4544399999999995</v>
      </c>
      <c r="H2619" s="42">
        <f t="shared" si="121"/>
        <v>8.2500000003454446</v>
      </c>
    </row>
    <row r="2620" spans="5:8" x14ac:dyDescent="0.3">
      <c r="E2620" s="34">
        <v>2618</v>
      </c>
      <c r="F2620" s="42">
        <f t="shared" si="122"/>
        <v>4.1888000000000005</v>
      </c>
      <c r="G2620" s="42">
        <f t="shared" si="120"/>
        <v>3.4557600000000006</v>
      </c>
      <c r="H2620" s="42">
        <f t="shared" si="121"/>
        <v>8.250000000345576</v>
      </c>
    </row>
    <row r="2621" spans="5:8" x14ac:dyDescent="0.3">
      <c r="E2621" s="34">
        <v>2619</v>
      </c>
      <c r="F2621" s="42">
        <f t="shared" si="122"/>
        <v>4.1904000000000003</v>
      </c>
      <c r="G2621" s="42">
        <f t="shared" si="120"/>
        <v>3.4570800000000004</v>
      </c>
      <c r="H2621" s="42">
        <f t="shared" si="121"/>
        <v>8.2500000003457075</v>
      </c>
    </row>
    <row r="2622" spans="5:8" x14ac:dyDescent="0.3">
      <c r="E2622" s="34">
        <v>2620</v>
      </c>
      <c r="F2622" s="42">
        <f t="shared" si="122"/>
        <v>4.1920000000000002</v>
      </c>
      <c r="G2622" s="42">
        <f t="shared" si="120"/>
        <v>3.4584000000000001</v>
      </c>
      <c r="H2622" s="42">
        <f t="shared" si="121"/>
        <v>8.2500000003458407</v>
      </c>
    </row>
    <row r="2623" spans="5:8" x14ac:dyDescent="0.3">
      <c r="E2623" s="34">
        <v>2621</v>
      </c>
      <c r="F2623" s="42">
        <f t="shared" si="122"/>
        <v>4.1936</v>
      </c>
      <c r="G2623" s="42">
        <f t="shared" si="120"/>
        <v>3.4597199999999999</v>
      </c>
      <c r="H2623" s="42">
        <f t="shared" si="121"/>
        <v>8.2500000003459721</v>
      </c>
    </row>
    <row r="2624" spans="5:8" x14ac:dyDescent="0.3">
      <c r="E2624" s="34">
        <v>2622</v>
      </c>
      <c r="F2624" s="42">
        <f t="shared" si="122"/>
        <v>4.1951999999999998</v>
      </c>
      <c r="G2624" s="42">
        <f t="shared" si="120"/>
        <v>3.4610399999999997</v>
      </c>
      <c r="H2624" s="42">
        <f t="shared" si="121"/>
        <v>8.2500000003461036</v>
      </c>
    </row>
    <row r="2625" spans="5:8" x14ac:dyDescent="0.3">
      <c r="E2625" s="34">
        <v>2623</v>
      </c>
      <c r="F2625" s="42">
        <f t="shared" si="122"/>
        <v>4.1968000000000005</v>
      </c>
      <c r="G2625" s="42">
        <f t="shared" si="120"/>
        <v>3.4623600000000003</v>
      </c>
      <c r="H2625" s="42">
        <f t="shared" si="121"/>
        <v>8.2500000003462368</v>
      </c>
    </row>
    <row r="2626" spans="5:8" x14ac:dyDescent="0.3">
      <c r="E2626" s="34">
        <v>2624</v>
      </c>
      <c r="F2626" s="42">
        <f t="shared" si="122"/>
        <v>4.1984000000000004</v>
      </c>
      <c r="G2626" s="42">
        <f t="shared" ref="G2626:G2689" si="123">$C$12*F2626*10^-3/($C$3*10^-6)</f>
        <v>3.4636800000000001</v>
      </c>
      <c r="H2626" s="42">
        <f t="shared" si="121"/>
        <v>8.2500000003463683</v>
      </c>
    </row>
    <row r="2627" spans="5:8" x14ac:dyDescent="0.3">
      <c r="E2627" s="34">
        <v>2625</v>
      </c>
      <c r="F2627" s="42">
        <f t="shared" si="122"/>
        <v>4.2</v>
      </c>
      <c r="G2627" s="42">
        <f t="shared" si="123"/>
        <v>3.4649999999999999</v>
      </c>
      <c r="H2627" s="42">
        <f t="shared" ref="H2627:H2690" si="124">($C$12+IF(G2627&gt;=$C$7,$C$6,0)+(IF(G2627&gt;=$C$5,G2627,0)/$C$4)+IF(G2627&gt;$C$9,($C$8/G2627),0))</f>
        <v>8.2500000003464997</v>
      </c>
    </row>
    <row r="2628" spans="5:8" x14ac:dyDescent="0.3">
      <c r="E2628" s="34">
        <v>2626</v>
      </c>
      <c r="F2628" s="42">
        <f t="shared" ref="F2628:F2691" si="125">($C$10/10000)*(E2628)</f>
        <v>4.2016</v>
      </c>
      <c r="G2628" s="42">
        <f t="shared" si="123"/>
        <v>3.4663200000000005</v>
      </c>
      <c r="H2628" s="42">
        <f t="shared" si="124"/>
        <v>8.2500000003466312</v>
      </c>
    </row>
    <row r="2629" spans="5:8" x14ac:dyDescent="0.3">
      <c r="E2629" s="34">
        <v>2627</v>
      </c>
      <c r="F2629" s="42">
        <f t="shared" si="125"/>
        <v>4.2031999999999998</v>
      </c>
      <c r="G2629" s="42">
        <f t="shared" si="123"/>
        <v>3.4676400000000003</v>
      </c>
      <c r="H2629" s="42">
        <f t="shared" si="124"/>
        <v>8.2500000003467644</v>
      </c>
    </row>
    <row r="2630" spans="5:8" x14ac:dyDescent="0.3">
      <c r="E2630" s="34">
        <v>2628</v>
      </c>
      <c r="F2630" s="42">
        <f t="shared" si="125"/>
        <v>4.2048000000000005</v>
      </c>
      <c r="G2630" s="42">
        <f t="shared" si="123"/>
        <v>3.4689600000000009</v>
      </c>
      <c r="H2630" s="42">
        <f t="shared" si="124"/>
        <v>8.2500000003468958</v>
      </c>
    </row>
    <row r="2631" spans="5:8" x14ac:dyDescent="0.3">
      <c r="E2631" s="34">
        <v>2629</v>
      </c>
      <c r="F2631" s="42">
        <f t="shared" si="125"/>
        <v>4.2064000000000004</v>
      </c>
      <c r="G2631" s="42">
        <f t="shared" si="123"/>
        <v>3.4702800000000007</v>
      </c>
      <c r="H2631" s="42">
        <f t="shared" si="124"/>
        <v>8.2500000003470273</v>
      </c>
    </row>
    <row r="2632" spans="5:8" x14ac:dyDescent="0.3">
      <c r="E2632" s="34">
        <v>2630</v>
      </c>
      <c r="F2632" s="42">
        <f t="shared" si="125"/>
        <v>4.2080000000000002</v>
      </c>
      <c r="G2632" s="42">
        <f t="shared" si="123"/>
        <v>3.4716000000000005</v>
      </c>
      <c r="H2632" s="42">
        <f t="shared" si="124"/>
        <v>8.2500000003471605</v>
      </c>
    </row>
    <row r="2633" spans="5:8" x14ac:dyDescent="0.3">
      <c r="E2633" s="34">
        <v>2631</v>
      </c>
      <c r="F2633" s="42">
        <f t="shared" si="125"/>
        <v>4.2096</v>
      </c>
      <c r="G2633" s="42">
        <f t="shared" si="123"/>
        <v>3.4729200000000002</v>
      </c>
      <c r="H2633" s="42">
        <f t="shared" si="124"/>
        <v>8.250000000347292</v>
      </c>
    </row>
    <row r="2634" spans="5:8" x14ac:dyDescent="0.3">
      <c r="E2634" s="34">
        <v>2632</v>
      </c>
      <c r="F2634" s="42">
        <f t="shared" si="125"/>
        <v>4.2111999999999998</v>
      </c>
      <c r="G2634" s="42">
        <f t="shared" si="123"/>
        <v>3.47424</v>
      </c>
      <c r="H2634" s="42">
        <f t="shared" si="124"/>
        <v>8.2500000003474234</v>
      </c>
    </row>
    <row r="2635" spans="5:8" x14ac:dyDescent="0.3">
      <c r="E2635" s="34">
        <v>2633</v>
      </c>
      <c r="F2635" s="42">
        <f t="shared" si="125"/>
        <v>4.2128000000000005</v>
      </c>
      <c r="G2635" s="42">
        <f t="shared" si="123"/>
        <v>3.4755600000000002</v>
      </c>
      <c r="H2635" s="42">
        <f t="shared" si="124"/>
        <v>8.2500000003475567</v>
      </c>
    </row>
    <row r="2636" spans="5:8" x14ac:dyDescent="0.3">
      <c r="E2636" s="34">
        <v>2634</v>
      </c>
      <c r="F2636" s="42">
        <f t="shared" si="125"/>
        <v>4.2144000000000004</v>
      </c>
      <c r="G2636" s="42">
        <f t="shared" si="123"/>
        <v>3.4768800000000009</v>
      </c>
      <c r="H2636" s="42">
        <f t="shared" si="124"/>
        <v>8.2500000003476881</v>
      </c>
    </row>
    <row r="2637" spans="5:8" x14ac:dyDescent="0.3">
      <c r="E2637" s="34">
        <v>2635</v>
      </c>
      <c r="F2637" s="42">
        <f t="shared" si="125"/>
        <v>4.2160000000000002</v>
      </c>
      <c r="G2637" s="42">
        <f t="shared" si="123"/>
        <v>3.4782000000000006</v>
      </c>
      <c r="H2637" s="42">
        <f t="shared" si="124"/>
        <v>8.2500000003478196</v>
      </c>
    </row>
    <row r="2638" spans="5:8" x14ac:dyDescent="0.3">
      <c r="E2638" s="34">
        <v>2636</v>
      </c>
      <c r="F2638" s="42">
        <f t="shared" si="125"/>
        <v>4.2176</v>
      </c>
      <c r="G2638" s="42">
        <f t="shared" si="123"/>
        <v>3.4795200000000004</v>
      </c>
      <c r="H2638" s="42">
        <f t="shared" si="124"/>
        <v>8.2500000003479528</v>
      </c>
    </row>
    <row r="2639" spans="5:8" x14ac:dyDescent="0.3">
      <c r="E2639" s="34">
        <v>2637</v>
      </c>
      <c r="F2639" s="42">
        <f t="shared" si="125"/>
        <v>4.2191999999999998</v>
      </c>
      <c r="G2639" s="42">
        <f t="shared" si="123"/>
        <v>3.4808399999999997</v>
      </c>
      <c r="H2639" s="42">
        <f t="shared" si="124"/>
        <v>8.2500000003480842</v>
      </c>
    </row>
    <row r="2640" spans="5:8" x14ac:dyDescent="0.3">
      <c r="E2640" s="34">
        <v>2638</v>
      </c>
      <c r="F2640" s="42">
        <f t="shared" si="125"/>
        <v>4.2208000000000006</v>
      </c>
      <c r="G2640" s="42">
        <f t="shared" si="123"/>
        <v>3.4821599999999999</v>
      </c>
      <c r="H2640" s="42">
        <f t="shared" si="124"/>
        <v>8.2500000003482157</v>
      </c>
    </row>
    <row r="2641" spans="5:8" x14ac:dyDescent="0.3">
      <c r="E2641" s="34">
        <v>2639</v>
      </c>
      <c r="F2641" s="42">
        <f t="shared" si="125"/>
        <v>4.2224000000000004</v>
      </c>
      <c r="G2641" s="42">
        <f t="shared" si="123"/>
        <v>3.4834799999999997</v>
      </c>
      <c r="H2641" s="42">
        <f t="shared" si="124"/>
        <v>8.2500000003483471</v>
      </c>
    </row>
    <row r="2642" spans="5:8" x14ac:dyDescent="0.3">
      <c r="E2642" s="34">
        <v>2640</v>
      </c>
      <c r="F2642" s="42">
        <f t="shared" si="125"/>
        <v>4.2240000000000002</v>
      </c>
      <c r="G2642" s="42">
        <f t="shared" si="123"/>
        <v>3.4847999999999995</v>
      </c>
      <c r="H2642" s="42">
        <f t="shared" si="124"/>
        <v>8.2500000003484804</v>
      </c>
    </row>
    <row r="2643" spans="5:8" x14ac:dyDescent="0.3">
      <c r="E2643" s="34">
        <v>2641</v>
      </c>
      <c r="F2643" s="42">
        <f t="shared" si="125"/>
        <v>4.2256</v>
      </c>
      <c r="G2643" s="42">
        <f t="shared" si="123"/>
        <v>3.4861199999999992</v>
      </c>
      <c r="H2643" s="42">
        <f t="shared" si="124"/>
        <v>8.2500000003486118</v>
      </c>
    </row>
    <row r="2644" spans="5:8" x14ac:dyDescent="0.3">
      <c r="E2644" s="34">
        <v>2642</v>
      </c>
      <c r="F2644" s="42">
        <f t="shared" si="125"/>
        <v>4.2271999999999998</v>
      </c>
      <c r="G2644" s="42">
        <f t="shared" si="123"/>
        <v>3.4874399999999999</v>
      </c>
      <c r="H2644" s="42">
        <f t="shared" si="124"/>
        <v>8.2500000003487433</v>
      </c>
    </row>
    <row r="2645" spans="5:8" x14ac:dyDescent="0.3">
      <c r="E2645" s="34">
        <v>2643</v>
      </c>
      <c r="F2645" s="42">
        <f t="shared" si="125"/>
        <v>4.2288000000000006</v>
      </c>
      <c r="G2645" s="42">
        <f t="shared" si="123"/>
        <v>3.4887600000000005</v>
      </c>
      <c r="H2645" s="42">
        <f t="shared" si="124"/>
        <v>8.2500000003488765</v>
      </c>
    </row>
    <row r="2646" spans="5:8" x14ac:dyDescent="0.3">
      <c r="E2646" s="34">
        <v>2644</v>
      </c>
      <c r="F2646" s="42">
        <f t="shared" si="125"/>
        <v>4.2304000000000004</v>
      </c>
      <c r="G2646" s="42">
        <f t="shared" si="123"/>
        <v>3.4900800000000003</v>
      </c>
      <c r="H2646" s="42">
        <f t="shared" si="124"/>
        <v>8.2500000003490079</v>
      </c>
    </row>
    <row r="2647" spans="5:8" x14ac:dyDescent="0.3">
      <c r="E2647" s="34">
        <v>2645</v>
      </c>
      <c r="F2647" s="42">
        <f t="shared" si="125"/>
        <v>4.2320000000000002</v>
      </c>
      <c r="G2647" s="42">
        <f t="shared" si="123"/>
        <v>3.4914000000000001</v>
      </c>
      <c r="H2647" s="42">
        <f t="shared" si="124"/>
        <v>8.2500000003491394</v>
      </c>
    </row>
    <row r="2648" spans="5:8" x14ac:dyDescent="0.3">
      <c r="E2648" s="34">
        <v>2646</v>
      </c>
      <c r="F2648" s="42">
        <f t="shared" si="125"/>
        <v>4.2336</v>
      </c>
      <c r="G2648" s="42">
        <f t="shared" si="123"/>
        <v>3.4927199999999998</v>
      </c>
      <c r="H2648" s="42">
        <f t="shared" si="124"/>
        <v>8.2500000003492726</v>
      </c>
    </row>
    <row r="2649" spans="5:8" x14ac:dyDescent="0.3">
      <c r="E2649" s="34">
        <v>2647</v>
      </c>
      <c r="F2649" s="42">
        <f t="shared" si="125"/>
        <v>4.2351999999999999</v>
      </c>
      <c r="G2649" s="42">
        <f t="shared" si="123"/>
        <v>3.4940399999999996</v>
      </c>
      <c r="H2649" s="42">
        <f t="shared" si="124"/>
        <v>8.2500000003494041</v>
      </c>
    </row>
    <row r="2650" spans="5:8" x14ac:dyDescent="0.3">
      <c r="E2650" s="34">
        <v>2648</v>
      </c>
      <c r="F2650" s="42">
        <f t="shared" si="125"/>
        <v>4.2368000000000006</v>
      </c>
      <c r="G2650" s="42">
        <f t="shared" si="123"/>
        <v>3.4953600000000002</v>
      </c>
      <c r="H2650" s="42">
        <f t="shared" si="124"/>
        <v>8.2500000003495355</v>
      </c>
    </row>
    <row r="2651" spans="5:8" x14ac:dyDescent="0.3">
      <c r="E2651" s="34">
        <v>2649</v>
      </c>
      <c r="F2651" s="42">
        <f t="shared" si="125"/>
        <v>4.2384000000000004</v>
      </c>
      <c r="G2651" s="42">
        <f t="shared" si="123"/>
        <v>3.4966800000000005</v>
      </c>
      <c r="H2651" s="42">
        <f t="shared" si="124"/>
        <v>8.2500000003496687</v>
      </c>
    </row>
    <row r="2652" spans="5:8" x14ac:dyDescent="0.3">
      <c r="E2652" s="34">
        <v>2650</v>
      </c>
      <c r="F2652" s="42">
        <f t="shared" si="125"/>
        <v>4.24</v>
      </c>
      <c r="G2652" s="42">
        <f t="shared" si="123"/>
        <v>3.4980000000000002</v>
      </c>
      <c r="H2652" s="42">
        <f t="shared" si="124"/>
        <v>8.2500000003498002</v>
      </c>
    </row>
    <row r="2653" spans="5:8" x14ac:dyDescent="0.3">
      <c r="E2653" s="34">
        <v>2651</v>
      </c>
      <c r="F2653" s="42">
        <f t="shared" si="125"/>
        <v>4.2416</v>
      </c>
      <c r="G2653" s="42">
        <f t="shared" si="123"/>
        <v>3.49932</v>
      </c>
      <c r="H2653" s="42">
        <f t="shared" si="124"/>
        <v>8.2500000003499316</v>
      </c>
    </row>
    <row r="2654" spans="5:8" x14ac:dyDescent="0.3">
      <c r="E2654" s="34">
        <v>2652</v>
      </c>
      <c r="F2654" s="42">
        <f t="shared" si="125"/>
        <v>4.2431999999999999</v>
      </c>
      <c r="G2654" s="42">
        <f t="shared" si="123"/>
        <v>3.5006399999999998</v>
      </c>
      <c r="H2654" s="42">
        <f t="shared" si="124"/>
        <v>8.2500000003500649</v>
      </c>
    </row>
    <row r="2655" spans="5:8" x14ac:dyDescent="0.3">
      <c r="E2655" s="34">
        <v>2653</v>
      </c>
      <c r="F2655" s="42">
        <f t="shared" si="125"/>
        <v>4.2448000000000006</v>
      </c>
      <c r="G2655" s="42">
        <f t="shared" si="123"/>
        <v>3.5019600000000004</v>
      </c>
      <c r="H2655" s="42">
        <f t="shared" si="124"/>
        <v>8.2500000003501963</v>
      </c>
    </row>
    <row r="2656" spans="5:8" x14ac:dyDescent="0.3">
      <c r="E2656" s="34">
        <v>2654</v>
      </c>
      <c r="F2656" s="42">
        <f t="shared" si="125"/>
        <v>4.2464000000000004</v>
      </c>
      <c r="G2656" s="42">
        <f t="shared" si="123"/>
        <v>3.5032800000000002</v>
      </c>
      <c r="H2656" s="42">
        <f t="shared" si="124"/>
        <v>8.2500000003503278</v>
      </c>
    </row>
    <row r="2657" spans="5:8" x14ac:dyDescent="0.3">
      <c r="E2657" s="34">
        <v>2655</v>
      </c>
      <c r="F2657" s="42">
        <f t="shared" si="125"/>
        <v>4.2480000000000002</v>
      </c>
      <c r="G2657" s="42">
        <f t="shared" si="123"/>
        <v>3.5045999999999999</v>
      </c>
      <c r="H2657" s="42">
        <f t="shared" si="124"/>
        <v>8.2500000003504592</v>
      </c>
    </row>
    <row r="2658" spans="5:8" x14ac:dyDescent="0.3">
      <c r="E2658" s="34">
        <v>2656</v>
      </c>
      <c r="F2658" s="42">
        <f t="shared" si="125"/>
        <v>4.2496</v>
      </c>
      <c r="G2658" s="42">
        <f t="shared" si="123"/>
        <v>3.5059199999999997</v>
      </c>
      <c r="H2658" s="42">
        <f t="shared" si="124"/>
        <v>8.2500000003505924</v>
      </c>
    </row>
    <row r="2659" spans="5:8" x14ac:dyDescent="0.3">
      <c r="E2659" s="34">
        <v>2657</v>
      </c>
      <c r="F2659" s="42">
        <f t="shared" si="125"/>
        <v>4.2511999999999999</v>
      </c>
      <c r="G2659" s="42">
        <f t="shared" si="123"/>
        <v>3.5072400000000004</v>
      </c>
      <c r="H2659" s="42">
        <f t="shared" si="124"/>
        <v>8.2500000003507239</v>
      </c>
    </row>
    <row r="2660" spans="5:8" x14ac:dyDescent="0.3">
      <c r="E2660" s="34">
        <v>2658</v>
      </c>
      <c r="F2660" s="42">
        <f t="shared" si="125"/>
        <v>4.2528000000000006</v>
      </c>
      <c r="G2660" s="42">
        <f t="shared" si="123"/>
        <v>3.5085600000000006</v>
      </c>
      <c r="H2660" s="42">
        <f t="shared" si="124"/>
        <v>8.2500000003508553</v>
      </c>
    </row>
    <row r="2661" spans="5:8" x14ac:dyDescent="0.3">
      <c r="E2661" s="34">
        <v>2659</v>
      </c>
      <c r="F2661" s="42">
        <f t="shared" si="125"/>
        <v>4.2544000000000004</v>
      </c>
      <c r="G2661" s="42">
        <f t="shared" si="123"/>
        <v>3.5098800000000008</v>
      </c>
      <c r="H2661" s="42">
        <f t="shared" si="124"/>
        <v>8.2500000003509886</v>
      </c>
    </row>
    <row r="2662" spans="5:8" x14ac:dyDescent="0.3">
      <c r="E2662" s="34">
        <v>2660</v>
      </c>
      <c r="F2662" s="42">
        <f t="shared" si="125"/>
        <v>4.2560000000000002</v>
      </c>
      <c r="G2662" s="42">
        <f t="shared" si="123"/>
        <v>3.5112000000000005</v>
      </c>
      <c r="H2662" s="42">
        <f t="shared" si="124"/>
        <v>8.25000000035112</v>
      </c>
    </row>
    <row r="2663" spans="5:8" x14ac:dyDescent="0.3">
      <c r="E2663" s="34">
        <v>2661</v>
      </c>
      <c r="F2663" s="42">
        <f t="shared" si="125"/>
        <v>4.2576000000000001</v>
      </c>
      <c r="G2663" s="42">
        <f t="shared" si="123"/>
        <v>3.5125200000000003</v>
      </c>
      <c r="H2663" s="42">
        <f t="shared" si="124"/>
        <v>8.2500000003512515</v>
      </c>
    </row>
    <row r="2664" spans="5:8" x14ac:dyDescent="0.3">
      <c r="E2664" s="34">
        <v>2662</v>
      </c>
      <c r="F2664" s="42">
        <f t="shared" si="125"/>
        <v>4.2591999999999999</v>
      </c>
      <c r="G2664" s="42">
        <f t="shared" si="123"/>
        <v>3.5138400000000001</v>
      </c>
      <c r="H2664" s="42">
        <f t="shared" si="124"/>
        <v>8.2500000003513847</v>
      </c>
    </row>
    <row r="2665" spans="5:8" x14ac:dyDescent="0.3">
      <c r="E2665" s="34">
        <v>2663</v>
      </c>
      <c r="F2665" s="42">
        <f t="shared" si="125"/>
        <v>4.2608000000000006</v>
      </c>
      <c r="G2665" s="42">
        <f t="shared" si="123"/>
        <v>3.5151600000000003</v>
      </c>
      <c r="H2665" s="42">
        <f t="shared" si="124"/>
        <v>8.2500000003515161</v>
      </c>
    </row>
    <row r="2666" spans="5:8" x14ac:dyDescent="0.3">
      <c r="E2666" s="34">
        <v>2664</v>
      </c>
      <c r="F2666" s="42">
        <f t="shared" si="125"/>
        <v>4.2624000000000004</v>
      </c>
      <c r="G2666" s="42">
        <f t="shared" si="123"/>
        <v>3.5164800000000009</v>
      </c>
      <c r="H2666" s="42">
        <f t="shared" si="124"/>
        <v>8.2500000003516476</v>
      </c>
    </row>
    <row r="2667" spans="5:8" x14ac:dyDescent="0.3">
      <c r="E2667" s="34">
        <v>2665</v>
      </c>
      <c r="F2667" s="42">
        <f t="shared" si="125"/>
        <v>4.2640000000000002</v>
      </c>
      <c r="G2667" s="42">
        <f t="shared" si="123"/>
        <v>3.5178000000000007</v>
      </c>
      <c r="H2667" s="42">
        <f t="shared" si="124"/>
        <v>8.2500000003517808</v>
      </c>
    </row>
    <row r="2668" spans="5:8" x14ac:dyDescent="0.3">
      <c r="E2668" s="34">
        <v>2666</v>
      </c>
      <c r="F2668" s="42">
        <f t="shared" si="125"/>
        <v>4.2656000000000001</v>
      </c>
      <c r="G2668" s="42">
        <f t="shared" si="123"/>
        <v>3.5191200000000005</v>
      </c>
      <c r="H2668" s="42">
        <f t="shared" si="124"/>
        <v>8.2500000003519123</v>
      </c>
    </row>
    <row r="2669" spans="5:8" x14ac:dyDescent="0.3">
      <c r="E2669" s="34">
        <v>2667</v>
      </c>
      <c r="F2669" s="42">
        <f t="shared" si="125"/>
        <v>4.2671999999999999</v>
      </c>
      <c r="G2669" s="42">
        <f t="shared" si="123"/>
        <v>3.5204400000000002</v>
      </c>
      <c r="H2669" s="42">
        <f t="shared" si="124"/>
        <v>8.2500000003520437</v>
      </c>
    </row>
    <row r="2670" spans="5:8" x14ac:dyDescent="0.3">
      <c r="E2670" s="34">
        <v>2668</v>
      </c>
      <c r="F2670" s="42">
        <f t="shared" si="125"/>
        <v>4.2688000000000006</v>
      </c>
      <c r="G2670" s="42">
        <f t="shared" si="123"/>
        <v>3.5217600000000009</v>
      </c>
      <c r="H2670" s="42">
        <f t="shared" si="124"/>
        <v>8.2500000003521752</v>
      </c>
    </row>
    <row r="2671" spans="5:8" x14ac:dyDescent="0.3">
      <c r="E2671" s="34">
        <v>2669</v>
      </c>
      <c r="F2671" s="42">
        <f t="shared" si="125"/>
        <v>4.2704000000000004</v>
      </c>
      <c r="G2671" s="42">
        <f t="shared" si="123"/>
        <v>3.5230799999999998</v>
      </c>
      <c r="H2671" s="42">
        <f t="shared" si="124"/>
        <v>8.2500000003523084</v>
      </c>
    </row>
    <row r="2672" spans="5:8" x14ac:dyDescent="0.3">
      <c r="E2672" s="34">
        <v>2670</v>
      </c>
      <c r="F2672" s="42">
        <f t="shared" si="125"/>
        <v>4.2720000000000002</v>
      </c>
      <c r="G2672" s="42">
        <f t="shared" si="123"/>
        <v>3.5243999999999995</v>
      </c>
      <c r="H2672" s="42">
        <f t="shared" si="124"/>
        <v>8.2500000003524399</v>
      </c>
    </row>
    <row r="2673" spans="5:8" x14ac:dyDescent="0.3">
      <c r="E2673" s="34">
        <v>2671</v>
      </c>
      <c r="F2673" s="42">
        <f t="shared" si="125"/>
        <v>4.2736000000000001</v>
      </c>
      <c r="G2673" s="42">
        <f t="shared" si="123"/>
        <v>3.5257199999999993</v>
      </c>
      <c r="H2673" s="42">
        <f t="shared" si="124"/>
        <v>8.2500000003525713</v>
      </c>
    </row>
    <row r="2674" spans="5:8" x14ac:dyDescent="0.3">
      <c r="E2674" s="34">
        <v>2672</v>
      </c>
      <c r="F2674" s="42">
        <f t="shared" si="125"/>
        <v>4.2751999999999999</v>
      </c>
      <c r="G2674" s="42">
        <f t="shared" si="123"/>
        <v>3.52704</v>
      </c>
      <c r="H2674" s="42">
        <f t="shared" si="124"/>
        <v>8.2500000003527045</v>
      </c>
    </row>
    <row r="2675" spans="5:8" x14ac:dyDescent="0.3">
      <c r="E2675" s="34">
        <v>2673</v>
      </c>
      <c r="F2675" s="42">
        <f t="shared" si="125"/>
        <v>4.2768000000000006</v>
      </c>
      <c r="G2675" s="42">
        <f t="shared" si="123"/>
        <v>3.5283600000000006</v>
      </c>
      <c r="H2675" s="42">
        <f t="shared" si="124"/>
        <v>8.250000000352836</v>
      </c>
    </row>
    <row r="2676" spans="5:8" x14ac:dyDescent="0.3">
      <c r="E2676" s="34">
        <v>2674</v>
      </c>
      <c r="F2676" s="42">
        <f t="shared" si="125"/>
        <v>4.2784000000000004</v>
      </c>
      <c r="G2676" s="42">
        <f t="shared" si="123"/>
        <v>3.5296800000000004</v>
      </c>
      <c r="H2676" s="42">
        <f t="shared" si="124"/>
        <v>8.2500000003529674</v>
      </c>
    </row>
    <row r="2677" spans="5:8" x14ac:dyDescent="0.3">
      <c r="E2677" s="34">
        <v>2675</v>
      </c>
      <c r="F2677" s="42">
        <f t="shared" si="125"/>
        <v>4.28</v>
      </c>
      <c r="G2677" s="42">
        <f t="shared" si="123"/>
        <v>3.5310000000000001</v>
      </c>
      <c r="H2677" s="42">
        <f t="shared" si="124"/>
        <v>8.2500000003531007</v>
      </c>
    </row>
    <row r="2678" spans="5:8" x14ac:dyDescent="0.3">
      <c r="E2678" s="34">
        <v>2676</v>
      </c>
      <c r="F2678" s="42">
        <f t="shared" si="125"/>
        <v>4.2816000000000001</v>
      </c>
      <c r="G2678" s="42">
        <f t="shared" si="123"/>
        <v>3.5323199999999999</v>
      </c>
      <c r="H2678" s="42">
        <f t="shared" si="124"/>
        <v>8.2500000003532321</v>
      </c>
    </row>
    <row r="2679" spans="5:8" x14ac:dyDescent="0.3">
      <c r="E2679" s="34">
        <v>2677</v>
      </c>
      <c r="F2679" s="42">
        <f t="shared" si="125"/>
        <v>4.2831999999999999</v>
      </c>
      <c r="G2679" s="42">
        <f t="shared" si="123"/>
        <v>3.5336399999999997</v>
      </c>
      <c r="H2679" s="42">
        <f t="shared" si="124"/>
        <v>8.2500000003533636</v>
      </c>
    </row>
    <row r="2680" spans="5:8" x14ac:dyDescent="0.3">
      <c r="E2680" s="34">
        <v>2678</v>
      </c>
      <c r="F2680" s="42">
        <f t="shared" si="125"/>
        <v>4.2848000000000006</v>
      </c>
      <c r="G2680" s="42">
        <f t="shared" si="123"/>
        <v>3.5349600000000003</v>
      </c>
      <c r="H2680" s="42">
        <f t="shared" si="124"/>
        <v>8.2500000003534968</v>
      </c>
    </row>
    <row r="2681" spans="5:8" x14ac:dyDescent="0.3">
      <c r="E2681" s="34">
        <v>2679</v>
      </c>
      <c r="F2681" s="42">
        <f t="shared" si="125"/>
        <v>4.2864000000000004</v>
      </c>
      <c r="G2681" s="42">
        <f t="shared" si="123"/>
        <v>3.5362800000000005</v>
      </c>
      <c r="H2681" s="42">
        <f t="shared" si="124"/>
        <v>8.2500000003536282</v>
      </c>
    </row>
    <row r="2682" spans="5:8" x14ac:dyDescent="0.3">
      <c r="E2682" s="34">
        <v>2680</v>
      </c>
      <c r="F2682" s="42">
        <f t="shared" si="125"/>
        <v>4.2880000000000003</v>
      </c>
      <c r="G2682" s="42">
        <f t="shared" si="123"/>
        <v>3.5376000000000003</v>
      </c>
      <c r="H2682" s="42">
        <f t="shared" si="124"/>
        <v>8.2500000003537597</v>
      </c>
    </row>
    <row r="2683" spans="5:8" x14ac:dyDescent="0.3">
      <c r="E2683" s="34">
        <v>2681</v>
      </c>
      <c r="F2683" s="42">
        <f t="shared" si="125"/>
        <v>4.2896000000000001</v>
      </c>
      <c r="G2683" s="42">
        <f t="shared" si="123"/>
        <v>3.5389200000000001</v>
      </c>
      <c r="H2683" s="42">
        <f t="shared" si="124"/>
        <v>8.2500000003538911</v>
      </c>
    </row>
    <row r="2684" spans="5:8" x14ac:dyDescent="0.3">
      <c r="E2684" s="34">
        <v>2682</v>
      </c>
      <c r="F2684" s="42">
        <f t="shared" si="125"/>
        <v>4.2911999999999999</v>
      </c>
      <c r="G2684" s="42">
        <f t="shared" si="123"/>
        <v>3.5402399999999998</v>
      </c>
      <c r="H2684" s="42">
        <f t="shared" si="124"/>
        <v>8.2500000003540244</v>
      </c>
    </row>
    <row r="2685" spans="5:8" x14ac:dyDescent="0.3">
      <c r="E2685" s="34">
        <v>2683</v>
      </c>
      <c r="F2685" s="42">
        <f t="shared" si="125"/>
        <v>4.2928000000000006</v>
      </c>
      <c r="G2685" s="42">
        <f t="shared" si="123"/>
        <v>3.5415600000000005</v>
      </c>
      <c r="H2685" s="42">
        <f t="shared" si="124"/>
        <v>8.2500000003541558</v>
      </c>
    </row>
    <row r="2686" spans="5:8" x14ac:dyDescent="0.3">
      <c r="E2686" s="34">
        <v>2684</v>
      </c>
      <c r="F2686" s="42">
        <f t="shared" si="125"/>
        <v>4.2944000000000004</v>
      </c>
      <c r="G2686" s="42">
        <f t="shared" si="123"/>
        <v>3.5428800000000003</v>
      </c>
      <c r="H2686" s="42">
        <f t="shared" si="124"/>
        <v>8.2500000003542873</v>
      </c>
    </row>
    <row r="2687" spans="5:8" x14ac:dyDescent="0.3">
      <c r="E2687" s="34">
        <v>2685</v>
      </c>
      <c r="F2687" s="42">
        <f t="shared" si="125"/>
        <v>4.2960000000000003</v>
      </c>
      <c r="G2687" s="42">
        <f t="shared" si="123"/>
        <v>3.5442</v>
      </c>
      <c r="H2687" s="42">
        <f t="shared" si="124"/>
        <v>8.2500000003544205</v>
      </c>
    </row>
    <row r="2688" spans="5:8" x14ac:dyDescent="0.3">
      <c r="E2688" s="34">
        <v>2686</v>
      </c>
      <c r="F2688" s="42">
        <f t="shared" si="125"/>
        <v>4.2976000000000001</v>
      </c>
      <c r="G2688" s="42">
        <f t="shared" si="123"/>
        <v>3.5455199999999998</v>
      </c>
      <c r="H2688" s="42">
        <f t="shared" si="124"/>
        <v>8.2500000003545519</v>
      </c>
    </row>
    <row r="2689" spans="5:8" x14ac:dyDescent="0.3">
      <c r="E2689" s="34">
        <v>2687</v>
      </c>
      <c r="F2689" s="42">
        <f t="shared" si="125"/>
        <v>4.2991999999999999</v>
      </c>
      <c r="G2689" s="42">
        <f t="shared" si="123"/>
        <v>3.5468400000000004</v>
      </c>
      <c r="H2689" s="42">
        <f t="shared" si="124"/>
        <v>8.2500000003546834</v>
      </c>
    </row>
    <row r="2690" spans="5:8" x14ac:dyDescent="0.3">
      <c r="E2690" s="34">
        <v>2688</v>
      </c>
      <c r="F2690" s="42">
        <f t="shared" si="125"/>
        <v>4.3008000000000006</v>
      </c>
      <c r="G2690" s="42">
        <f t="shared" ref="G2690:G2753" si="126">$C$12*F2690*10^-3/($C$3*10^-6)</f>
        <v>3.5481600000000006</v>
      </c>
      <c r="H2690" s="42">
        <f t="shared" si="124"/>
        <v>8.2500000003548166</v>
      </c>
    </row>
    <row r="2691" spans="5:8" x14ac:dyDescent="0.3">
      <c r="E2691" s="34">
        <v>2689</v>
      </c>
      <c r="F2691" s="42">
        <f t="shared" si="125"/>
        <v>4.3024000000000004</v>
      </c>
      <c r="G2691" s="42">
        <f t="shared" si="126"/>
        <v>3.5494800000000004</v>
      </c>
      <c r="H2691" s="42">
        <f t="shared" ref="H2691:H2754" si="127">($C$12+IF(G2691&gt;=$C$7,$C$6,0)+(IF(G2691&gt;=$C$5,G2691,0)/$C$4)+IF(G2691&gt;$C$9,($C$8/G2691),0))</f>
        <v>8.2500000003549481</v>
      </c>
    </row>
    <row r="2692" spans="5:8" x14ac:dyDescent="0.3">
      <c r="E2692" s="34">
        <v>2690</v>
      </c>
      <c r="F2692" s="42">
        <f t="shared" ref="F2692:F2755" si="128">($C$10/10000)*(E2692)</f>
        <v>4.3040000000000003</v>
      </c>
      <c r="G2692" s="42">
        <f t="shared" si="126"/>
        <v>3.5508000000000006</v>
      </c>
      <c r="H2692" s="42">
        <f t="shared" si="127"/>
        <v>8.2500000003550795</v>
      </c>
    </row>
    <row r="2693" spans="5:8" x14ac:dyDescent="0.3">
      <c r="E2693" s="34">
        <v>2691</v>
      </c>
      <c r="F2693" s="42">
        <f t="shared" si="128"/>
        <v>4.3056000000000001</v>
      </c>
      <c r="G2693" s="42">
        <f t="shared" si="126"/>
        <v>3.5521200000000004</v>
      </c>
      <c r="H2693" s="42">
        <f t="shared" si="127"/>
        <v>8.2500000003552127</v>
      </c>
    </row>
    <row r="2694" spans="5:8" x14ac:dyDescent="0.3">
      <c r="E2694" s="34">
        <v>2692</v>
      </c>
      <c r="F2694" s="42">
        <f t="shared" si="128"/>
        <v>4.3071999999999999</v>
      </c>
      <c r="G2694" s="42">
        <f t="shared" si="126"/>
        <v>3.5534400000000002</v>
      </c>
      <c r="H2694" s="42">
        <f t="shared" si="127"/>
        <v>8.2500000003553442</v>
      </c>
    </row>
    <row r="2695" spans="5:8" x14ac:dyDescent="0.3">
      <c r="E2695" s="34">
        <v>2693</v>
      </c>
      <c r="F2695" s="42">
        <f t="shared" si="128"/>
        <v>4.3088000000000006</v>
      </c>
      <c r="G2695" s="42">
        <f t="shared" si="126"/>
        <v>3.5547600000000004</v>
      </c>
      <c r="H2695" s="42">
        <f t="shared" si="127"/>
        <v>8.2500000003554756</v>
      </c>
    </row>
    <row r="2696" spans="5:8" x14ac:dyDescent="0.3">
      <c r="E2696" s="34">
        <v>2694</v>
      </c>
      <c r="F2696" s="42">
        <f t="shared" si="128"/>
        <v>4.3104000000000005</v>
      </c>
      <c r="G2696" s="42">
        <f t="shared" si="126"/>
        <v>3.5560800000000001</v>
      </c>
      <c r="H2696" s="42">
        <f t="shared" si="127"/>
        <v>8.2500000003556089</v>
      </c>
    </row>
    <row r="2697" spans="5:8" x14ac:dyDescent="0.3">
      <c r="E2697" s="34">
        <v>2695</v>
      </c>
      <c r="F2697" s="42">
        <f t="shared" si="128"/>
        <v>4.3120000000000003</v>
      </c>
      <c r="G2697" s="42">
        <f t="shared" si="126"/>
        <v>3.5574000000000008</v>
      </c>
      <c r="H2697" s="42">
        <f t="shared" si="127"/>
        <v>8.2500000003557403</v>
      </c>
    </row>
    <row r="2698" spans="5:8" x14ac:dyDescent="0.3">
      <c r="E2698" s="34">
        <v>2696</v>
      </c>
      <c r="F2698" s="42">
        <f t="shared" si="128"/>
        <v>4.3136000000000001</v>
      </c>
      <c r="G2698" s="42">
        <f t="shared" si="126"/>
        <v>3.5587200000000005</v>
      </c>
      <c r="H2698" s="42">
        <f t="shared" si="127"/>
        <v>8.2500000003558718</v>
      </c>
    </row>
    <row r="2699" spans="5:8" x14ac:dyDescent="0.3">
      <c r="E2699" s="34">
        <v>2697</v>
      </c>
      <c r="F2699" s="42">
        <f t="shared" si="128"/>
        <v>4.3151999999999999</v>
      </c>
      <c r="G2699" s="42">
        <f t="shared" si="126"/>
        <v>3.5600400000000003</v>
      </c>
      <c r="H2699" s="42">
        <f t="shared" si="127"/>
        <v>8.2500000003560032</v>
      </c>
    </row>
    <row r="2700" spans="5:8" x14ac:dyDescent="0.3">
      <c r="E2700" s="34">
        <v>2698</v>
      </c>
      <c r="F2700" s="42">
        <f t="shared" si="128"/>
        <v>4.3168000000000006</v>
      </c>
      <c r="G2700" s="42">
        <f t="shared" si="126"/>
        <v>3.561360000000001</v>
      </c>
      <c r="H2700" s="42">
        <f t="shared" si="127"/>
        <v>8.2500000003561365</v>
      </c>
    </row>
    <row r="2701" spans="5:8" x14ac:dyDescent="0.3">
      <c r="E2701" s="34">
        <v>2699</v>
      </c>
      <c r="F2701" s="42">
        <f t="shared" si="128"/>
        <v>4.3184000000000005</v>
      </c>
      <c r="G2701" s="42">
        <f t="shared" si="126"/>
        <v>3.5626800000000007</v>
      </c>
      <c r="H2701" s="42">
        <f t="shared" si="127"/>
        <v>8.2500000003562679</v>
      </c>
    </row>
    <row r="2702" spans="5:8" x14ac:dyDescent="0.3">
      <c r="E2702" s="34">
        <v>2700</v>
      </c>
      <c r="F2702" s="42">
        <f t="shared" si="128"/>
        <v>4.32</v>
      </c>
      <c r="G2702" s="42">
        <f t="shared" si="126"/>
        <v>3.5639999999999996</v>
      </c>
      <c r="H2702" s="42">
        <f t="shared" si="127"/>
        <v>8.2500000003563994</v>
      </c>
    </row>
    <row r="2703" spans="5:8" x14ac:dyDescent="0.3">
      <c r="E2703" s="34">
        <v>2701</v>
      </c>
      <c r="F2703" s="42">
        <f t="shared" si="128"/>
        <v>4.3216000000000001</v>
      </c>
      <c r="G2703" s="42">
        <f t="shared" si="126"/>
        <v>3.5653199999999994</v>
      </c>
      <c r="H2703" s="42">
        <f t="shared" si="127"/>
        <v>8.2500000003565326</v>
      </c>
    </row>
    <row r="2704" spans="5:8" x14ac:dyDescent="0.3">
      <c r="E2704" s="34">
        <v>2702</v>
      </c>
      <c r="F2704" s="42">
        <f t="shared" si="128"/>
        <v>4.3231999999999999</v>
      </c>
      <c r="G2704" s="42">
        <f t="shared" si="126"/>
        <v>3.5666399999999991</v>
      </c>
      <c r="H2704" s="42">
        <f t="shared" si="127"/>
        <v>8.250000000356664</v>
      </c>
    </row>
    <row r="2705" spans="5:8" x14ac:dyDescent="0.3">
      <c r="E2705" s="34">
        <v>2703</v>
      </c>
      <c r="F2705" s="42">
        <f t="shared" si="128"/>
        <v>4.3248000000000006</v>
      </c>
      <c r="G2705" s="42">
        <f t="shared" si="126"/>
        <v>3.5679600000000007</v>
      </c>
      <c r="H2705" s="42">
        <f t="shared" si="127"/>
        <v>8.2500000003567955</v>
      </c>
    </row>
    <row r="2706" spans="5:8" x14ac:dyDescent="0.3">
      <c r="E2706" s="34">
        <v>2704</v>
      </c>
      <c r="F2706" s="42">
        <f t="shared" si="128"/>
        <v>4.3264000000000005</v>
      </c>
      <c r="G2706" s="42">
        <f t="shared" si="126"/>
        <v>3.5692800000000005</v>
      </c>
      <c r="H2706" s="42">
        <f t="shared" si="127"/>
        <v>8.2500000003569287</v>
      </c>
    </row>
    <row r="2707" spans="5:8" x14ac:dyDescent="0.3">
      <c r="E2707" s="34">
        <v>2705</v>
      </c>
      <c r="F2707" s="42">
        <f t="shared" si="128"/>
        <v>4.3280000000000003</v>
      </c>
      <c r="G2707" s="42">
        <f t="shared" si="126"/>
        <v>3.5706000000000002</v>
      </c>
      <c r="H2707" s="42">
        <f t="shared" si="127"/>
        <v>8.2500000003570602</v>
      </c>
    </row>
    <row r="2708" spans="5:8" x14ac:dyDescent="0.3">
      <c r="E2708" s="34">
        <v>2706</v>
      </c>
      <c r="F2708" s="42">
        <f t="shared" si="128"/>
        <v>4.3296000000000001</v>
      </c>
      <c r="G2708" s="42">
        <f t="shared" si="126"/>
        <v>3.57192</v>
      </c>
      <c r="H2708" s="42">
        <f t="shared" si="127"/>
        <v>8.2500000003571916</v>
      </c>
    </row>
    <row r="2709" spans="5:8" x14ac:dyDescent="0.3">
      <c r="E2709" s="34">
        <v>2707</v>
      </c>
      <c r="F2709" s="42">
        <f t="shared" si="128"/>
        <v>4.3311999999999999</v>
      </c>
      <c r="G2709" s="42">
        <f t="shared" si="126"/>
        <v>3.5732399999999997</v>
      </c>
      <c r="H2709" s="42">
        <f t="shared" si="127"/>
        <v>8.2500000003573248</v>
      </c>
    </row>
    <row r="2710" spans="5:8" x14ac:dyDescent="0.3">
      <c r="E2710" s="34">
        <v>2708</v>
      </c>
      <c r="F2710" s="42">
        <f t="shared" si="128"/>
        <v>4.3328000000000007</v>
      </c>
      <c r="G2710" s="42">
        <f t="shared" si="126"/>
        <v>3.57456</v>
      </c>
      <c r="H2710" s="42">
        <f t="shared" si="127"/>
        <v>8.2500000003574563</v>
      </c>
    </row>
    <row r="2711" spans="5:8" x14ac:dyDescent="0.3">
      <c r="E2711" s="34">
        <v>2709</v>
      </c>
      <c r="F2711" s="42">
        <f t="shared" si="128"/>
        <v>4.3344000000000005</v>
      </c>
      <c r="G2711" s="42">
        <f t="shared" si="126"/>
        <v>3.5758800000000002</v>
      </c>
      <c r="H2711" s="42">
        <f t="shared" si="127"/>
        <v>8.2500000003575877</v>
      </c>
    </row>
    <row r="2712" spans="5:8" x14ac:dyDescent="0.3">
      <c r="E2712" s="34">
        <v>2710</v>
      </c>
      <c r="F2712" s="42">
        <f t="shared" si="128"/>
        <v>4.3360000000000003</v>
      </c>
      <c r="G2712" s="42">
        <f t="shared" si="126"/>
        <v>3.5772000000000004</v>
      </c>
      <c r="H2712" s="42">
        <f t="shared" si="127"/>
        <v>8.2500000003577192</v>
      </c>
    </row>
    <row r="2713" spans="5:8" x14ac:dyDescent="0.3">
      <c r="E2713" s="34">
        <v>2711</v>
      </c>
      <c r="F2713" s="42">
        <f t="shared" si="128"/>
        <v>4.3376000000000001</v>
      </c>
      <c r="G2713" s="42">
        <f t="shared" si="126"/>
        <v>3.5785200000000001</v>
      </c>
      <c r="H2713" s="42">
        <f t="shared" si="127"/>
        <v>8.2500000003578524</v>
      </c>
    </row>
    <row r="2714" spans="5:8" x14ac:dyDescent="0.3">
      <c r="E2714" s="34">
        <v>2712</v>
      </c>
      <c r="F2714" s="42">
        <f t="shared" si="128"/>
        <v>4.3391999999999999</v>
      </c>
      <c r="G2714" s="42">
        <f t="shared" si="126"/>
        <v>3.5798399999999999</v>
      </c>
      <c r="H2714" s="42">
        <f t="shared" si="127"/>
        <v>8.2500000003579839</v>
      </c>
    </row>
    <row r="2715" spans="5:8" x14ac:dyDescent="0.3">
      <c r="E2715" s="34">
        <v>2713</v>
      </c>
      <c r="F2715" s="42">
        <f t="shared" si="128"/>
        <v>4.3407999999999998</v>
      </c>
      <c r="G2715" s="42">
        <f t="shared" si="126"/>
        <v>3.5811599999999997</v>
      </c>
      <c r="H2715" s="42">
        <f t="shared" si="127"/>
        <v>8.2500000003581153</v>
      </c>
    </row>
    <row r="2716" spans="5:8" x14ac:dyDescent="0.3">
      <c r="E2716" s="34">
        <v>2714</v>
      </c>
      <c r="F2716" s="42">
        <f t="shared" si="128"/>
        <v>4.3424000000000005</v>
      </c>
      <c r="G2716" s="42">
        <f t="shared" si="126"/>
        <v>3.5824800000000003</v>
      </c>
      <c r="H2716" s="42">
        <f t="shared" si="127"/>
        <v>8.2500000003582485</v>
      </c>
    </row>
    <row r="2717" spans="5:8" x14ac:dyDescent="0.3">
      <c r="E2717" s="34">
        <v>2715</v>
      </c>
      <c r="F2717" s="42">
        <f t="shared" si="128"/>
        <v>4.3440000000000003</v>
      </c>
      <c r="G2717" s="42">
        <f t="shared" si="126"/>
        <v>3.5838000000000001</v>
      </c>
      <c r="H2717" s="42">
        <f t="shared" si="127"/>
        <v>8.25000000035838</v>
      </c>
    </row>
    <row r="2718" spans="5:8" x14ac:dyDescent="0.3">
      <c r="E2718" s="34">
        <v>2716</v>
      </c>
      <c r="F2718" s="42">
        <f t="shared" si="128"/>
        <v>4.3456000000000001</v>
      </c>
      <c r="G2718" s="42">
        <f t="shared" si="126"/>
        <v>3.5851199999999999</v>
      </c>
      <c r="H2718" s="42">
        <f t="shared" si="127"/>
        <v>8.2500000003585114</v>
      </c>
    </row>
    <row r="2719" spans="5:8" x14ac:dyDescent="0.3">
      <c r="E2719" s="34">
        <v>2717</v>
      </c>
      <c r="F2719" s="42">
        <f t="shared" si="128"/>
        <v>4.3472</v>
      </c>
      <c r="G2719" s="42">
        <f t="shared" si="126"/>
        <v>3.5864399999999996</v>
      </c>
      <c r="H2719" s="42">
        <f t="shared" si="127"/>
        <v>8.2500000003586447</v>
      </c>
    </row>
    <row r="2720" spans="5:8" x14ac:dyDescent="0.3">
      <c r="E2720" s="34">
        <v>2718</v>
      </c>
      <c r="F2720" s="42">
        <f t="shared" si="128"/>
        <v>4.3487999999999998</v>
      </c>
      <c r="G2720" s="42">
        <f t="shared" si="126"/>
        <v>3.5877600000000003</v>
      </c>
      <c r="H2720" s="42">
        <f t="shared" si="127"/>
        <v>8.2500000003587761</v>
      </c>
    </row>
    <row r="2721" spans="5:8" x14ac:dyDescent="0.3">
      <c r="E2721" s="34">
        <v>2719</v>
      </c>
      <c r="F2721" s="42">
        <f t="shared" si="128"/>
        <v>4.3504000000000005</v>
      </c>
      <c r="G2721" s="42">
        <f t="shared" si="126"/>
        <v>3.5890800000000005</v>
      </c>
      <c r="H2721" s="42">
        <f t="shared" si="127"/>
        <v>8.2500000003589076</v>
      </c>
    </row>
    <row r="2722" spans="5:8" x14ac:dyDescent="0.3">
      <c r="E2722" s="34">
        <v>2720</v>
      </c>
      <c r="F2722" s="42">
        <f t="shared" si="128"/>
        <v>4.3520000000000003</v>
      </c>
      <c r="G2722" s="42">
        <f t="shared" si="126"/>
        <v>3.5904000000000003</v>
      </c>
      <c r="H2722" s="42">
        <f t="shared" si="127"/>
        <v>8.2500000003590408</v>
      </c>
    </row>
    <row r="2723" spans="5:8" x14ac:dyDescent="0.3">
      <c r="E2723" s="34">
        <v>2721</v>
      </c>
      <c r="F2723" s="42">
        <f t="shared" si="128"/>
        <v>4.3536000000000001</v>
      </c>
      <c r="G2723" s="42">
        <f t="shared" si="126"/>
        <v>3.5917200000000005</v>
      </c>
      <c r="H2723" s="42">
        <f t="shared" si="127"/>
        <v>8.2500000003591722</v>
      </c>
    </row>
    <row r="2724" spans="5:8" x14ac:dyDescent="0.3">
      <c r="E2724" s="34">
        <v>2722</v>
      </c>
      <c r="F2724" s="42">
        <f t="shared" si="128"/>
        <v>4.3552</v>
      </c>
      <c r="G2724" s="42">
        <f t="shared" si="126"/>
        <v>3.5930400000000002</v>
      </c>
      <c r="H2724" s="42">
        <f t="shared" si="127"/>
        <v>8.2500000003593037</v>
      </c>
    </row>
    <row r="2725" spans="5:8" x14ac:dyDescent="0.3">
      <c r="E2725" s="34">
        <v>2723</v>
      </c>
      <c r="F2725" s="42">
        <f t="shared" si="128"/>
        <v>4.3567999999999998</v>
      </c>
      <c r="G2725" s="42">
        <f t="shared" si="126"/>
        <v>3.59436</v>
      </c>
      <c r="H2725" s="42">
        <f t="shared" si="127"/>
        <v>8.2500000003594351</v>
      </c>
    </row>
    <row r="2726" spans="5:8" x14ac:dyDescent="0.3">
      <c r="E2726" s="34">
        <v>2724</v>
      </c>
      <c r="F2726" s="42">
        <f t="shared" si="128"/>
        <v>4.3584000000000005</v>
      </c>
      <c r="G2726" s="42">
        <f t="shared" si="126"/>
        <v>3.5956800000000002</v>
      </c>
      <c r="H2726" s="42">
        <f t="shared" si="127"/>
        <v>8.2500000003595684</v>
      </c>
    </row>
    <row r="2727" spans="5:8" x14ac:dyDescent="0.3">
      <c r="E2727" s="34">
        <v>2725</v>
      </c>
      <c r="F2727" s="42">
        <f t="shared" si="128"/>
        <v>4.3600000000000003</v>
      </c>
      <c r="G2727" s="42">
        <f t="shared" si="126"/>
        <v>3.5970000000000009</v>
      </c>
      <c r="H2727" s="42">
        <f t="shared" si="127"/>
        <v>8.2500000003596998</v>
      </c>
    </row>
    <row r="2728" spans="5:8" x14ac:dyDescent="0.3">
      <c r="E2728" s="34">
        <v>2726</v>
      </c>
      <c r="F2728" s="42">
        <f t="shared" si="128"/>
        <v>4.3616000000000001</v>
      </c>
      <c r="G2728" s="42">
        <f t="shared" si="126"/>
        <v>3.5983200000000006</v>
      </c>
      <c r="H2728" s="42">
        <f t="shared" si="127"/>
        <v>8.2500000003598313</v>
      </c>
    </row>
    <row r="2729" spans="5:8" x14ac:dyDescent="0.3">
      <c r="E2729" s="34">
        <v>2727</v>
      </c>
      <c r="F2729" s="42">
        <f t="shared" si="128"/>
        <v>4.3632</v>
      </c>
      <c r="G2729" s="42">
        <f t="shared" si="126"/>
        <v>3.5996400000000004</v>
      </c>
      <c r="H2729" s="42">
        <f t="shared" si="127"/>
        <v>8.2500000003599645</v>
      </c>
    </row>
    <row r="2730" spans="5:8" x14ac:dyDescent="0.3">
      <c r="E2730" s="34">
        <v>2728</v>
      </c>
      <c r="F2730" s="42">
        <f t="shared" si="128"/>
        <v>4.3647999999999998</v>
      </c>
      <c r="G2730" s="42">
        <f t="shared" si="126"/>
        <v>3.6009600000000002</v>
      </c>
      <c r="H2730" s="42">
        <f t="shared" si="127"/>
        <v>8.250000000360096</v>
      </c>
    </row>
    <row r="2731" spans="5:8" x14ac:dyDescent="0.3">
      <c r="E2731" s="34">
        <v>2729</v>
      </c>
      <c r="F2731" s="42">
        <f t="shared" si="128"/>
        <v>4.3664000000000005</v>
      </c>
      <c r="G2731" s="42">
        <f t="shared" si="126"/>
        <v>3.6022800000000008</v>
      </c>
      <c r="H2731" s="42">
        <f t="shared" si="127"/>
        <v>8.2500000003602274</v>
      </c>
    </row>
    <row r="2732" spans="5:8" x14ac:dyDescent="0.3">
      <c r="E2732" s="34">
        <v>2730</v>
      </c>
      <c r="F2732" s="42">
        <f t="shared" si="128"/>
        <v>4.3680000000000003</v>
      </c>
      <c r="G2732" s="42">
        <f t="shared" si="126"/>
        <v>3.6036000000000006</v>
      </c>
      <c r="H2732" s="42">
        <f t="shared" si="127"/>
        <v>8.2500000003603606</v>
      </c>
    </row>
    <row r="2733" spans="5:8" x14ac:dyDescent="0.3">
      <c r="E2733" s="34">
        <v>2731</v>
      </c>
      <c r="F2733" s="42">
        <f t="shared" si="128"/>
        <v>4.3696000000000002</v>
      </c>
      <c r="G2733" s="42">
        <f t="shared" si="126"/>
        <v>3.6049199999999995</v>
      </c>
      <c r="H2733" s="42">
        <f t="shared" si="127"/>
        <v>8.2500000003604921</v>
      </c>
    </row>
    <row r="2734" spans="5:8" x14ac:dyDescent="0.3">
      <c r="E2734" s="34">
        <v>2732</v>
      </c>
      <c r="F2734" s="42">
        <f t="shared" si="128"/>
        <v>4.3712</v>
      </c>
      <c r="G2734" s="42">
        <f t="shared" si="126"/>
        <v>3.6062399999999992</v>
      </c>
      <c r="H2734" s="42">
        <f t="shared" si="127"/>
        <v>8.2500000003606235</v>
      </c>
    </row>
    <row r="2735" spans="5:8" x14ac:dyDescent="0.3">
      <c r="E2735" s="34">
        <v>2733</v>
      </c>
      <c r="F2735" s="42">
        <f t="shared" si="128"/>
        <v>4.3727999999999998</v>
      </c>
      <c r="G2735" s="42">
        <f t="shared" si="126"/>
        <v>3.6075599999999999</v>
      </c>
      <c r="H2735" s="42">
        <f t="shared" si="127"/>
        <v>8.2500000003607568</v>
      </c>
    </row>
    <row r="2736" spans="5:8" x14ac:dyDescent="0.3">
      <c r="E2736" s="34">
        <v>2734</v>
      </c>
      <c r="F2736" s="42">
        <f t="shared" si="128"/>
        <v>4.3744000000000005</v>
      </c>
      <c r="G2736" s="42">
        <f t="shared" si="126"/>
        <v>3.6088800000000005</v>
      </c>
      <c r="H2736" s="42">
        <f t="shared" si="127"/>
        <v>8.2500000003608882</v>
      </c>
    </row>
    <row r="2737" spans="5:8" x14ac:dyDescent="0.3">
      <c r="E2737" s="34">
        <v>2735</v>
      </c>
      <c r="F2737" s="42">
        <f t="shared" si="128"/>
        <v>4.3760000000000003</v>
      </c>
      <c r="G2737" s="42">
        <f t="shared" si="126"/>
        <v>3.6102000000000003</v>
      </c>
      <c r="H2737" s="42">
        <f t="shared" si="127"/>
        <v>8.2500000003610197</v>
      </c>
    </row>
    <row r="2738" spans="5:8" x14ac:dyDescent="0.3">
      <c r="E2738" s="34">
        <v>2736</v>
      </c>
      <c r="F2738" s="42">
        <f t="shared" si="128"/>
        <v>4.3776000000000002</v>
      </c>
      <c r="G2738" s="42">
        <f t="shared" si="126"/>
        <v>3.6115200000000001</v>
      </c>
      <c r="H2738" s="42">
        <f t="shared" si="127"/>
        <v>8.2500000003611529</v>
      </c>
    </row>
    <row r="2739" spans="5:8" x14ac:dyDescent="0.3">
      <c r="E2739" s="34">
        <v>2737</v>
      </c>
      <c r="F2739" s="42">
        <f t="shared" si="128"/>
        <v>4.3792</v>
      </c>
      <c r="G2739" s="42">
        <f t="shared" si="126"/>
        <v>3.6128399999999998</v>
      </c>
      <c r="H2739" s="42">
        <f t="shared" si="127"/>
        <v>8.2500000003612843</v>
      </c>
    </row>
    <row r="2740" spans="5:8" x14ac:dyDescent="0.3">
      <c r="E2740" s="34">
        <v>2738</v>
      </c>
      <c r="F2740" s="42">
        <f t="shared" si="128"/>
        <v>4.3807999999999998</v>
      </c>
      <c r="G2740" s="42">
        <f t="shared" si="126"/>
        <v>3.6141599999999996</v>
      </c>
      <c r="H2740" s="42">
        <f t="shared" si="127"/>
        <v>8.2500000003614158</v>
      </c>
    </row>
    <row r="2741" spans="5:8" x14ac:dyDescent="0.3">
      <c r="E2741" s="34">
        <v>2739</v>
      </c>
      <c r="F2741" s="42">
        <f t="shared" si="128"/>
        <v>4.3824000000000005</v>
      </c>
      <c r="G2741" s="42">
        <f t="shared" si="126"/>
        <v>3.6154799999999998</v>
      </c>
      <c r="H2741" s="42">
        <f t="shared" si="127"/>
        <v>8.2500000003615472</v>
      </c>
    </row>
    <row r="2742" spans="5:8" x14ac:dyDescent="0.3">
      <c r="E2742" s="34">
        <v>2740</v>
      </c>
      <c r="F2742" s="42">
        <f t="shared" si="128"/>
        <v>4.3840000000000003</v>
      </c>
      <c r="G2742" s="42">
        <f t="shared" si="126"/>
        <v>3.6168000000000005</v>
      </c>
      <c r="H2742" s="42">
        <f t="shared" si="127"/>
        <v>8.2500000003616805</v>
      </c>
    </row>
    <row r="2743" spans="5:8" x14ac:dyDescent="0.3">
      <c r="E2743" s="34">
        <v>2741</v>
      </c>
      <c r="F2743" s="42">
        <f t="shared" si="128"/>
        <v>4.3856000000000002</v>
      </c>
      <c r="G2743" s="42">
        <f t="shared" si="126"/>
        <v>3.6181200000000002</v>
      </c>
      <c r="H2743" s="42">
        <f t="shared" si="127"/>
        <v>8.2500000003618119</v>
      </c>
    </row>
    <row r="2744" spans="5:8" x14ac:dyDescent="0.3">
      <c r="E2744" s="34">
        <v>2742</v>
      </c>
      <c r="F2744" s="42">
        <f t="shared" si="128"/>
        <v>4.3872</v>
      </c>
      <c r="G2744" s="42">
        <f t="shared" si="126"/>
        <v>3.61944</v>
      </c>
      <c r="H2744" s="42">
        <f t="shared" si="127"/>
        <v>8.2500000003619434</v>
      </c>
    </row>
    <row r="2745" spans="5:8" x14ac:dyDescent="0.3">
      <c r="E2745" s="34">
        <v>2743</v>
      </c>
      <c r="F2745" s="42">
        <f t="shared" si="128"/>
        <v>4.3887999999999998</v>
      </c>
      <c r="G2745" s="42">
        <f t="shared" si="126"/>
        <v>3.6207599999999998</v>
      </c>
      <c r="H2745" s="42">
        <f t="shared" si="127"/>
        <v>8.2500000003620766</v>
      </c>
    </row>
    <row r="2746" spans="5:8" x14ac:dyDescent="0.3">
      <c r="E2746" s="34">
        <v>2744</v>
      </c>
      <c r="F2746" s="42">
        <f t="shared" si="128"/>
        <v>4.3904000000000005</v>
      </c>
      <c r="G2746" s="42">
        <f t="shared" si="126"/>
        <v>3.6220800000000004</v>
      </c>
      <c r="H2746" s="42">
        <f t="shared" si="127"/>
        <v>8.250000000362208</v>
      </c>
    </row>
    <row r="2747" spans="5:8" x14ac:dyDescent="0.3">
      <c r="E2747" s="34">
        <v>2745</v>
      </c>
      <c r="F2747" s="42">
        <f t="shared" si="128"/>
        <v>4.3920000000000003</v>
      </c>
      <c r="G2747" s="42">
        <f t="shared" si="126"/>
        <v>3.6234000000000002</v>
      </c>
      <c r="H2747" s="42">
        <f t="shared" si="127"/>
        <v>8.2500000003623395</v>
      </c>
    </row>
    <row r="2748" spans="5:8" x14ac:dyDescent="0.3">
      <c r="E2748" s="34">
        <v>2746</v>
      </c>
      <c r="F2748" s="42">
        <f t="shared" si="128"/>
        <v>4.3936000000000002</v>
      </c>
      <c r="G2748" s="42">
        <f t="shared" si="126"/>
        <v>3.6247199999999999</v>
      </c>
      <c r="H2748" s="42">
        <f t="shared" si="127"/>
        <v>8.2500000003624727</v>
      </c>
    </row>
    <row r="2749" spans="5:8" x14ac:dyDescent="0.3">
      <c r="E2749" s="34">
        <v>2747</v>
      </c>
      <c r="F2749" s="42">
        <f t="shared" si="128"/>
        <v>4.3952</v>
      </c>
      <c r="G2749" s="42">
        <f t="shared" si="126"/>
        <v>3.6260399999999997</v>
      </c>
      <c r="H2749" s="42">
        <f t="shared" si="127"/>
        <v>8.2500000003626042</v>
      </c>
    </row>
    <row r="2750" spans="5:8" x14ac:dyDescent="0.3">
      <c r="E2750" s="34">
        <v>2748</v>
      </c>
      <c r="F2750" s="42">
        <f t="shared" si="128"/>
        <v>4.3967999999999998</v>
      </c>
      <c r="G2750" s="42">
        <f t="shared" si="126"/>
        <v>3.6273600000000004</v>
      </c>
      <c r="H2750" s="42">
        <f t="shared" si="127"/>
        <v>8.2500000003627356</v>
      </c>
    </row>
    <row r="2751" spans="5:8" x14ac:dyDescent="0.3">
      <c r="E2751" s="34">
        <v>2749</v>
      </c>
      <c r="F2751" s="42">
        <f t="shared" si="128"/>
        <v>4.3984000000000005</v>
      </c>
      <c r="G2751" s="42">
        <f t="shared" si="126"/>
        <v>3.6286800000000006</v>
      </c>
      <c r="H2751" s="42">
        <f t="shared" si="127"/>
        <v>8.2500000003628688</v>
      </c>
    </row>
    <row r="2752" spans="5:8" x14ac:dyDescent="0.3">
      <c r="E2752" s="34">
        <v>2750</v>
      </c>
      <c r="F2752" s="42">
        <f t="shared" si="128"/>
        <v>4.4000000000000004</v>
      </c>
      <c r="G2752" s="42">
        <f t="shared" si="126"/>
        <v>3.6300000000000003</v>
      </c>
      <c r="H2752" s="42">
        <f t="shared" si="127"/>
        <v>8.2500000003630003</v>
      </c>
    </row>
    <row r="2753" spans="5:8" x14ac:dyDescent="0.3">
      <c r="E2753" s="34">
        <v>2751</v>
      </c>
      <c r="F2753" s="42">
        <f t="shared" si="128"/>
        <v>4.4016000000000002</v>
      </c>
      <c r="G2753" s="42">
        <f t="shared" si="126"/>
        <v>3.6313200000000001</v>
      </c>
      <c r="H2753" s="42">
        <f t="shared" si="127"/>
        <v>8.2500000003631317</v>
      </c>
    </row>
    <row r="2754" spans="5:8" x14ac:dyDescent="0.3">
      <c r="E2754" s="34">
        <v>2752</v>
      </c>
      <c r="F2754" s="42">
        <f t="shared" si="128"/>
        <v>4.4032</v>
      </c>
      <c r="G2754" s="42">
        <f t="shared" ref="G2754:G2817" si="129">$C$12*F2754*10^-3/($C$3*10^-6)</f>
        <v>3.6326400000000003</v>
      </c>
      <c r="H2754" s="42">
        <f t="shared" si="127"/>
        <v>8.2500000003632632</v>
      </c>
    </row>
    <row r="2755" spans="5:8" x14ac:dyDescent="0.3">
      <c r="E2755" s="34">
        <v>2753</v>
      </c>
      <c r="F2755" s="42">
        <f t="shared" si="128"/>
        <v>4.4047999999999998</v>
      </c>
      <c r="G2755" s="42">
        <f t="shared" si="129"/>
        <v>3.6339600000000001</v>
      </c>
      <c r="H2755" s="42">
        <f t="shared" ref="H2755:H2818" si="130">($C$12+IF(G2755&gt;=$C$7,$C$6,0)+(IF(G2755&gt;=$C$5,G2755,0)/$C$4)+IF(G2755&gt;$C$9,($C$8/G2755),0))</f>
        <v>8.2500000003633964</v>
      </c>
    </row>
    <row r="2756" spans="5:8" x14ac:dyDescent="0.3">
      <c r="E2756" s="34">
        <v>2754</v>
      </c>
      <c r="F2756" s="42">
        <f t="shared" ref="F2756:F2819" si="131">($C$10/10000)*(E2756)</f>
        <v>4.4064000000000005</v>
      </c>
      <c r="G2756" s="42">
        <f t="shared" si="129"/>
        <v>3.6352800000000003</v>
      </c>
      <c r="H2756" s="42">
        <f t="shared" si="130"/>
        <v>8.2500000003635279</v>
      </c>
    </row>
    <row r="2757" spans="5:8" x14ac:dyDescent="0.3">
      <c r="E2757" s="34">
        <v>2755</v>
      </c>
      <c r="F2757" s="42">
        <f t="shared" si="131"/>
        <v>4.4080000000000004</v>
      </c>
      <c r="G2757" s="42">
        <f t="shared" si="129"/>
        <v>3.6366000000000001</v>
      </c>
      <c r="H2757" s="42">
        <f t="shared" si="130"/>
        <v>8.2500000003636593</v>
      </c>
    </row>
    <row r="2758" spans="5:8" x14ac:dyDescent="0.3">
      <c r="E2758" s="34">
        <v>2756</v>
      </c>
      <c r="F2758" s="42">
        <f t="shared" si="131"/>
        <v>4.4096000000000002</v>
      </c>
      <c r="G2758" s="42">
        <f t="shared" si="129"/>
        <v>3.6379200000000007</v>
      </c>
      <c r="H2758" s="42">
        <f t="shared" si="130"/>
        <v>8.2500000003637926</v>
      </c>
    </row>
    <row r="2759" spans="5:8" x14ac:dyDescent="0.3">
      <c r="E2759" s="34">
        <v>2757</v>
      </c>
      <c r="F2759" s="42">
        <f t="shared" si="131"/>
        <v>4.4112</v>
      </c>
      <c r="G2759" s="42">
        <f t="shared" si="129"/>
        <v>3.6392400000000005</v>
      </c>
      <c r="H2759" s="42">
        <f t="shared" si="130"/>
        <v>8.250000000363924</v>
      </c>
    </row>
    <row r="2760" spans="5:8" x14ac:dyDescent="0.3">
      <c r="E2760" s="34">
        <v>2758</v>
      </c>
      <c r="F2760" s="42">
        <f t="shared" si="131"/>
        <v>4.4127999999999998</v>
      </c>
      <c r="G2760" s="42">
        <f t="shared" si="129"/>
        <v>3.6405600000000002</v>
      </c>
      <c r="H2760" s="42">
        <f t="shared" si="130"/>
        <v>8.2500000003640555</v>
      </c>
    </row>
    <row r="2761" spans="5:8" x14ac:dyDescent="0.3">
      <c r="E2761" s="34">
        <v>2759</v>
      </c>
      <c r="F2761" s="42">
        <f t="shared" si="131"/>
        <v>4.4144000000000005</v>
      </c>
      <c r="G2761" s="42">
        <f t="shared" si="129"/>
        <v>3.6418800000000009</v>
      </c>
      <c r="H2761" s="42">
        <f t="shared" si="130"/>
        <v>8.2500000003641887</v>
      </c>
    </row>
    <row r="2762" spans="5:8" x14ac:dyDescent="0.3">
      <c r="E2762" s="34">
        <v>2760</v>
      </c>
      <c r="F2762" s="42">
        <f t="shared" si="131"/>
        <v>4.4160000000000004</v>
      </c>
      <c r="G2762" s="42">
        <f t="shared" si="129"/>
        <v>3.6432000000000007</v>
      </c>
      <c r="H2762" s="42">
        <f t="shared" si="130"/>
        <v>8.2500000003643201</v>
      </c>
    </row>
    <row r="2763" spans="5:8" x14ac:dyDescent="0.3">
      <c r="E2763" s="34">
        <v>2761</v>
      </c>
      <c r="F2763" s="42">
        <f t="shared" si="131"/>
        <v>4.4176000000000002</v>
      </c>
      <c r="G2763" s="42">
        <f t="shared" si="129"/>
        <v>3.6445200000000004</v>
      </c>
      <c r="H2763" s="42">
        <f t="shared" si="130"/>
        <v>8.2500000003644516</v>
      </c>
    </row>
    <row r="2764" spans="5:8" x14ac:dyDescent="0.3">
      <c r="E2764" s="34">
        <v>2762</v>
      </c>
      <c r="F2764" s="42">
        <f t="shared" si="131"/>
        <v>4.4192</v>
      </c>
      <c r="G2764" s="42">
        <f t="shared" si="129"/>
        <v>3.6458399999999993</v>
      </c>
      <c r="H2764" s="42">
        <f t="shared" si="130"/>
        <v>8.2500000003645848</v>
      </c>
    </row>
    <row r="2765" spans="5:8" x14ac:dyDescent="0.3">
      <c r="E2765" s="34">
        <v>2763</v>
      </c>
      <c r="F2765" s="42">
        <f t="shared" si="131"/>
        <v>4.4207999999999998</v>
      </c>
      <c r="G2765" s="42">
        <f t="shared" si="129"/>
        <v>3.6471599999999991</v>
      </c>
      <c r="H2765" s="42">
        <f t="shared" si="130"/>
        <v>8.2500000003647163</v>
      </c>
    </row>
    <row r="2766" spans="5:8" x14ac:dyDescent="0.3">
      <c r="E2766" s="34">
        <v>2764</v>
      </c>
      <c r="F2766" s="42">
        <f t="shared" si="131"/>
        <v>4.4224000000000006</v>
      </c>
      <c r="G2766" s="42">
        <f t="shared" si="129"/>
        <v>3.6484800000000006</v>
      </c>
      <c r="H2766" s="42">
        <f t="shared" si="130"/>
        <v>8.2500000003648477</v>
      </c>
    </row>
    <row r="2767" spans="5:8" x14ac:dyDescent="0.3">
      <c r="E2767" s="34">
        <v>2765</v>
      </c>
      <c r="F2767" s="42">
        <f t="shared" si="131"/>
        <v>4.4240000000000004</v>
      </c>
      <c r="G2767" s="42">
        <f t="shared" si="129"/>
        <v>3.6498000000000004</v>
      </c>
      <c r="H2767" s="42">
        <f t="shared" si="130"/>
        <v>8.2500000003649792</v>
      </c>
    </row>
    <row r="2768" spans="5:8" x14ac:dyDescent="0.3">
      <c r="E2768" s="34">
        <v>2766</v>
      </c>
      <c r="F2768" s="42">
        <f t="shared" si="131"/>
        <v>4.4256000000000002</v>
      </c>
      <c r="G2768" s="42">
        <f t="shared" si="129"/>
        <v>3.6511200000000001</v>
      </c>
      <c r="H2768" s="42">
        <f t="shared" si="130"/>
        <v>8.2500000003651124</v>
      </c>
    </row>
    <row r="2769" spans="5:8" x14ac:dyDescent="0.3">
      <c r="E2769" s="34">
        <v>2767</v>
      </c>
      <c r="F2769" s="42">
        <f t="shared" si="131"/>
        <v>4.4272</v>
      </c>
      <c r="G2769" s="42">
        <f t="shared" si="129"/>
        <v>3.6524399999999999</v>
      </c>
      <c r="H2769" s="42">
        <f t="shared" si="130"/>
        <v>8.2500000003652438</v>
      </c>
    </row>
    <row r="2770" spans="5:8" x14ac:dyDescent="0.3">
      <c r="E2770" s="34">
        <v>2768</v>
      </c>
      <c r="F2770" s="42">
        <f t="shared" si="131"/>
        <v>4.4287999999999998</v>
      </c>
      <c r="G2770" s="42">
        <f t="shared" si="129"/>
        <v>3.6537599999999997</v>
      </c>
      <c r="H2770" s="42">
        <f t="shared" si="130"/>
        <v>8.2500000003653753</v>
      </c>
    </row>
    <row r="2771" spans="5:8" x14ac:dyDescent="0.3">
      <c r="E2771" s="34">
        <v>2769</v>
      </c>
      <c r="F2771" s="42">
        <f t="shared" si="131"/>
        <v>4.4304000000000006</v>
      </c>
      <c r="G2771" s="42">
        <f t="shared" si="129"/>
        <v>3.6550799999999999</v>
      </c>
      <c r="H2771" s="42">
        <f t="shared" si="130"/>
        <v>8.2500000003655085</v>
      </c>
    </row>
    <row r="2772" spans="5:8" x14ac:dyDescent="0.3">
      <c r="E2772" s="34">
        <v>2770</v>
      </c>
      <c r="F2772" s="42">
        <f t="shared" si="131"/>
        <v>4.4320000000000004</v>
      </c>
      <c r="G2772" s="42">
        <f t="shared" si="129"/>
        <v>3.6563999999999997</v>
      </c>
      <c r="H2772" s="42">
        <f t="shared" si="130"/>
        <v>8.25000000036564</v>
      </c>
    </row>
    <row r="2773" spans="5:8" x14ac:dyDescent="0.3">
      <c r="E2773" s="34">
        <v>2771</v>
      </c>
      <c r="F2773" s="42">
        <f t="shared" si="131"/>
        <v>4.4336000000000002</v>
      </c>
      <c r="G2773" s="42">
        <f t="shared" si="129"/>
        <v>3.6577200000000003</v>
      </c>
      <c r="H2773" s="42">
        <f t="shared" si="130"/>
        <v>8.2500000003657714</v>
      </c>
    </row>
    <row r="2774" spans="5:8" x14ac:dyDescent="0.3">
      <c r="E2774" s="34">
        <v>2772</v>
      </c>
      <c r="F2774" s="42">
        <f t="shared" si="131"/>
        <v>4.4352</v>
      </c>
      <c r="G2774" s="42">
        <f t="shared" si="129"/>
        <v>3.6590400000000001</v>
      </c>
      <c r="H2774" s="42">
        <f t="shared" si="130"/>
        <v>8.2500000003659046</v>
      </c>
    </row>
    <row r="2775" spans="5:8" x14ac:dyDescent="0.3">
      <c r="E2775" s="34">
        <v>2773</v>
      </c>
      <c r="F2775" s="42">
        <f t="shared" si="131"/>
        <v>4.4367999999999999</v>
      </c>
      <c r="G2775" s="42">
        <f t="shared" si="129"/>
        <v>3.6603599999999998</v>
      </c>
      <c r="H2775" s="42">
        <f t="shared" si="130"/>
        <v>8.2500000003660361</v>
      </c>
    </row>
    <row r="2776" spans="5:8" x14ac:dyDescent="0.3">
      <c r="E2776" s="34">
        <v>2774</v>
      </c>
      <c r="F2776" s="42">
        <f t="shared" si="131"/>
        <v>4.4384000000000006</v>
      </c>
      <c r="G2776" s="42">
        <f t="shared" si="129"/>
        <v>3.6616800000000005</v>
      </c>
      <c r="H2776" s="42">
        <f t="shared" si="130"/>
        <v>8.2500000003661675</v>
      </c>
    </row>
    <row r="2777" spans="5:8" x14ac:dyDescent="0.3">
      <c r="E2777" s="34">
        <v>2775</v>
      </c>
      <c r="F2777" s="42">
        <f t="shared" si="131"/>
        <v>4.4400000000000004</v>
      </c>
      <c r="G2777" s="42">
        <f t="shared" si="129"/>
        <v>3.6630000000000003</v>
      </c>
      <c r="H2777" s="42">
        <f t="shared" si="130"/>
        <v>8.2500000003663008</v>
      </c>
    </row>
    <row r="2778" spans="5:8" x14ac:dyDescent="0.3">
      <c r="E2778" s="34">
        <v>2776</v>
      </c>
      <c r="F2778" s="42">
        <f t="shared" si="131"/>
        <v>4.4416000000000002</v>
      </c>
      <c r="G2778" s="42">
        <f t="shared" si="129"/>
        <v>3.66432</v>
      </c>
      <c r="H2778" s="42">
        <f t="shared" si="130"/>
        <v>8.2500000003664322</v>
      </c>
    </row>
    <row r="2779" spans="5:8" x14ac:dyDescent="0.3">
      <c r="E2779" s="34">
        <v>2777</v>
      </c>
      <c r="F2779" s="42">
        <f t="shared" si="131"/>
        <v>4.4432</v>
      </c>
      <c r="G2779" s="42">
        <f t="shared" si="129"/>
        <v>3.6656399999999998</v>
      </c>
      <c r="H2779" s="42">
        <f t="shared" si="130"/>
        <v>8.2500000003665637</v>
      </c>
    </row>
    <row r="2780" spans="5:8" x14ac:dyDescent="0.3">
      <c r="E2780" s="34">
        <v>2778</v>
      </c>
      <c r="F2780" s="42">
        <f t="shared" si="131"/>
        <v>4.4447999999999999</v>
      </c>
      <c r="G2780" s="42">
        <f t="shared" si="129"/>
        <v>3.6669599999999996</v>
      </c>
      <c r="H2780" s="42">
        <f t="shared" si="130"/>
        <v>8.2500000003666951</v>
      </c>
    </row>
    <row r="2781" spans="5:8" x14ac:dyDescent="0.3">
      <c r="E2781" s="34">
        <v>2779</v>
      </c>
      <c r="F2781" s="42">
        <f t="shared" si="131"/>
        <v>4.4464000000000006</v>
      </c>
      <c r="G2781" s="42">
        <f t="shared" si="129"/>
        <v>3.6682800000000007</v>
      </c>
      <c r="H2781" s="42">
        <f t="shared" si="130"/>
        <v>8.2500000003668283</v>
      </c>
    </row>
    <row r="2782" spans="5:8" x14ac:dyDescent="0.3">
      <c r="E2782" s="34">
        <v>2780</v>
      </c>
      <c r="F2782" s="42">
        <f t="shared" si="131"/>
        <v>4.4480000000000004</v>
      </c>
      <c r="G2782" s="42">
        <f t="shared" si="129"/>
        <v>3.6696000000000004</v>
      </c>
      <c r="H2782" s="42">
        <f t="shared" si="130"/>
        <v>8.2500000003669598</v>
      </c>
    </row>
    <row r="2783" spans="5:8" x14ac:dyDescent="0.3">
      <c r="E2783" s="34">
        <v>2781</v>
      </c>
      <c r="F2783" s="42">
        <f t="shared" si="131"/>
        <v>4.4496000000000002</v>
      </c>
      <c r="G2783" s="42">
        <f t="shared" si="129"/>
        <v>3.6709200000000002</v>
      </c>
      <c r="H2783" s="42">
        <f t="shared" si="130"/>
        <v>8.2500000003670912</v>
      </c>
    </row>
    <row r="2784" spans="5:8" x14ac:dyDescent="0.3">
      <c r="E2784" s="34">
        <v>2782</v>
      </c>
      <c r="F2784" s="42">
        <f t="shared" si="131"/>
        <v>4.4512</v>
      </c>
      <c r="G2784" s="42">
        <f t="shared" si="129"/>
        <v>3.6722399999999999</v>
      </c>
      <c r="H2784" s="42">
        <f t="shared" si="130"/>
        <v>8.2500000003672245</v>
      </c>
    </row>
    <row r="2785" spans="5:8" x14ac:dyDescent="0.3">
      <c r="E2785" s="34">
        <v>2783</v>
      </c>
      <c r="F2785" s="42">
        <f t="shared" si="131"/>
        <v>4.4527999999999999</v>
      </c>
      <c r="G2785" s="42">
        <f t="shared" si="129"/>
        <v>3.6735600000000002</v>
      </c>
      <c r="H2785" s="42">
        <f t="shared" si="130"/>
        <v>8.2500000003673559</v>
      </c>
    </row>
    <row r="2786" spans="5:8" x14ac:dyDescent="0.3">
      <c r="E2786" s="34">
        <v>2784</v>
      </c>
      <c r="F2786" s="42">
        <f t="shared" si="131"/>
        <v>4.4544000000000006</v>
      </c>
      <c r="G2786" s="42">
        <f t="shared" si="129"/>
        <v>3.6748800000000004</v>
      </c>
      <c r="H2786" s="42">
        <f t="shared" si="130"/>
        <v>8.2500000003674874</v>
      </c>
    </row>
    <row r="2787" spans="5:8" x14ac:dyDescent="0.3">
      <c r="E2787" s="34">
        <v>2785</v>
      </c>
      <c r="F2787" s="42">
        <f t="shared" si="131"/>
        <v>4.4560000000000004</v>
      </c>
      <c r="G2787" s="42">
        <f t="shared" si="129"/>
        <v>3.6762000000000001</v>
      </c>
      <c r="H2787" s="42">
        <f t="shared" si="130"/>
        <v>8.2500000003676206</v>
      </c>
    </row>
    <row r="2788" spans="5:8" x14ac:dyDescent="0.3">
      <c r="E2788" s="34">
        <v>2786</v>
      </c>
      <c r="F2788" s="42">
        <f t="shared" si="131"/>
        <v>4.4576000000000002</v>
      </c>
      <c r="G2788" s="42">
        <f t="shared" si="129"/>
        <v>3.6775200000000008</v>
      </c>
      <c r="H2788" s="42">
        <f t="shared" si="130"/>
        <v>8.2500000003677521</v>
      </c>
    </row>
    <row r="2789" spans="5:8" x14ac:dyDescent="0.3">
      <c r="E2789" s="34">
        <v>2787</v>
      </c>
      <c r="F2789" s="42">
        <f t="shared" si="131"/>
        <v>4.4592000000000001</v>
      </c>
      <c r="G2789" s="42">
        <f t="shared" si="129"/>
        <v>3.6788400000000006</v>
      </c>
      <c r="H2789" s="42">
        <f t="shared" si="130"/>
        <v>8.2500000003678835</v>
      </c>
    </row>
    <row r="2790" spans="5:8" x14ac:dyDescent="0.3">
      <c r="E2790" s="34">
        <v>2788</v>
      </c>
      <c r="F2790" s="42">
        <f t="shared" si="131"/>
        <v>4.4607999999999999</v>
      </c>
      <c r="G2790" s="42">
        <f t="shared" si="129"/>
        <v>3.6801600000000003</v>
      </c>
      <c r="H2790" s="42">
        <f t="shared" si="130"/>
        <v>8.2500000003680167</v>
      </c>
    </row>
    <row r="2791" spans="5:8" x14ac:dyDescent="0.3">
      <c r="E2791" s="34">
        <v>2789</v>
      </c>
      <c r="F2791" s="42">
        <f t="shared" si="131"/>
        <v>4.4624000000000006</v>
      </c>
      <c r="G2791" s="42">
        <f t="shared" si="129"/>
        <v>3.681480000000001</v>
      </c>
      <c r="H2791" s="42">
        <f t="shared" si="130"/>
        <v>8.2500000003681482</v>
      </c>
    </row>
    <row r="2792" spans="5:8" x14ac:dyDescent="0.3">
      <c r="E2792" s="34">
        <v>2790</v>
      </c>
      <c r="F2792" s="42">
        <f t="shared" si="131"/>
        <v>4.4640000000000004</v>
      </c>
      <c r="G2792" s="42">
        <f t="shared" si="129"/>
        <v>3.6828000000000007</v>
      </c>
      <c r="H2792" s="42">
        <f t="shared" si="130"/>
        <v>8.2500000003682796</v>
      </c>
    </row>
    <row r="2793" spans="5:8" x14ac:dyDescent="0.3">
      <c r="E2793" s="34">
        <v>2791</v>
      </c>
      <c r="F2793" s="42">
        <f t="shared" si="131"/>
        <v>4.4656000000000002</v>
      </c>
      <c r="G2793" s="42">
        <f t="shared" si="129"/>
        <v>3.6841200000000005</v>
      </c>
      <c r="H2793" s="42">
        <f t="shared" si="130"/>
        <v>8.2500000003684129</v>
      </c>
    </row>
    <row r="2794" spans="5:8" x14ac:dyDescent="0.3">
      <c r="E2794" s="34">
        <v>2792</v>
      </c>
      <c r="F2794" s="42">
        <f t="shared" si="131"/>
        <v>4.4672000000000001</v>
      </c>
      <c r="G2794" s="42">
        <f t="shared" si="129"/>
        <v>3.6854400000000003</v>
      </c>
      <c r="H2794" s="42">
        <f t="shared" si="130"/>
        <v>8.2500000003685443</v>
      </c>
    </row>
    <row r="2795" spans="5:8" x14ac:dyDescent="0.3">
      <c r="E2795" s="34">
        <v>2793</v>
      </c>
      <c r="F2795" s="42">
        <f t="shared" si="131"/>
        <v>4.4687999999999999</v>
      </c>
      <c r="G2795" s="42">
        <f t="shared" si="129"/>
        <v>3.6867599999999991</v>
      </c>
      <c r="H2795" s="42">
        <f t="shared" si="130"/>
        <v>8.2500000003686758</v>
      </c>
    </row>
    <row r="2796" spans="5:8" x14ac:dyDescent="0.3">
      <c r="E2796" s="34">
        <v>2794</v>
      </c>
      <c r="F2796" s="42">
        <f t="shared" si="131"/>
        <v>4.4704000000000006</v>
      </c>
      <c r="G2796" s="42">
        <f t="shared" si="129"/>
        <v>3.6880800000000002</v>
      </c>
      <c r="H2796" s="42">
        <f t="shared" si="130"/>
        <v>8.2500000003688072</v>
      </c>
    </row>
    <row r="2797" spans="5:8" x14ac:dyDescent="0.3">
      <c r="E2797" s="34">
        <v>2795</v>
      </c>
      <c r="F2797" s="42">
        <f t="shared" si="131"/>
        <v>4.4720000000000004</v>
      </c>
      <c r="G2797" s="42">
        <f t="shared" si="129"/>
        <v>3.6894000000000005</v>
      </c>
      <c r="H2797" s="42">
        <f t="shared" si="130"/>
        <v>8.2500000003689404</v>
      </c>
    </row>
    <row r="2798" spans="5:8" x14ac:dyDescent="0.3">
      <c r="E2798" s="34">
        <v>2796</v>
      </c>
      <c r="F2798" s="42">
        <f t="shared" si="131"/>
        <v>4.4736000000000002</v>
      </c>
      <c r="G2798" s="42">
        <f t="shared" si="129"/>
        <v>3.6907200000000002</v>
      </c>
      <c r="H2798" s="42">
        <f t="shared" si="130"/>
        <v>8.2500000003690719</v>
      </c>
    </row>
    <row r="2799" spans="5:8" x14ac:dyDescent="0.3">
      <c r="E2799" s="34">
        <v>2797</v>
      </c>
      <c r="F2799" s="42">
        <f t="shared" si="131"/>
        <v>4.4752000000000001</v>
      </c>
      <c r="G2799" s="42">
        <f t="shared" si="129"/>
        <v>3.69204</v>
      </c>
      <c r="H2799" s="42">
        <f t="shared" si="130"/>
        <v>8.2500000003692033</v>
      </c>
    </row>
    <row r="2800" spans="5:8" x14ac:dyDescent="0.3">
      <c r="E2800" s="34">
        <v>2798</v>
      </c>
      <c r="F2800" s="42">
        <f t="shared" si="131"/>
        <v>4.4767999999999999</v>
      </c>
      <c r="G2800" s="42">
        <f t="shared" si="129"/>
        <v>3.6933599999999998</v>
      </c>
      <c r="H2800" s="42">
        <f t="shared" si="130"/>
        <v>8.2500000003693366</v>
      </c>
    </row>
    <row r="2801" spans="5:8" x14ac:dyDescent="0.3">
      <c r="E2801" s="34">
        <v>2799</v>
      </c>
      <c r="F2801" s="42">
        <f t="shared" si="131"/>
        <v>4.4784000000000006</v>
      </c>
      <c r="G2801" s="42">
        <f t="shared" si="129"/>
        <v>3.69468</v>
      </c>
      <c r="H2801" s="42">
        <f t="shared" si="130"/>
        <v>8.250000000369468</v>
      </c>
    </row>
    <row r="2802" spans="5:8" x14ac:dyDescent="0.3">
      <c r="E2802" s="34">
        <v>2800</v>
      </c>
      <c r="F2802" s="42">
        <f t="shared" si="131"/>
        <v>4.4800000000000004</v>
      </c>
      <c r="G2802" s="42">
        <f t="shared" si="129"/>
        <v>3.6959999999999997</v>
      </c>
      <c r="H2802" s="42">
        <f t="shared" si="130"/>
        <v>8.2500000003695995</v>
      </c>
    </row>
    <row r="2803" spans="5:8" x14ac:dyDescent="0.3">
      <c r="E2803" s="34">
        <v>2801</v>
      </c>
      <c r="F2803" s="42">
        <f t="shared" si="131"/>
        <v>4.4816000000000003</v>
      </c>
      <c r="G2803" s="42">
        <f t="shared" si="129"/>
        <v>3.6973200000000004</v>
      </c>
      <c r="H2803" s="42">
        <f t="shared" si="130"/>
        <v>8.2500000003697327</v>
      </c>
    </row>
    <row r="2804" spans="5:8" x14ac:dyDescent="0.3">
      <c r="E2804" s="34">
        <v>2802</v>
      </c>
      <c r="F2804" s="42">
        <f t="shared" si="131"/>
        <v>4.4832000000000001</v>
      </c>
      <c r="G2804" s="42">
        <f t="shared" si="129"/>
        <v>3.6986400000000001</v>
      </c>
      <c r="H2804" s="42">
        <f t="shared" si="130"/>
        <v>8.2500000003698641</v>
      </c>
    </row>
    <row r="2805" spans="5:8" x14ac:dyDescent="0.3">
      <c r="E2805" s="34">
        <v>2803</v>
      </c>
      <c r="F2805" s="42">
        <f t="shared" si="131"/>
        <v>4.4847999999999999</v>
      </c>
      <c r="G2805" s="42">
        <f t="shared" si="129"/>
        <v>3.6999599999999999</v>
      </c>
      <c r="H2805" s="42">
        <f t="shared" si="130"/>
        <v>8.2500000003699956</v>
      </c>
    </row>
    <row r="2806" spans="5:8" x14ac:dyDescent="0.3">
      <c r="E2806" s="34">
        <v>2804</v>
      </c>
      <c r="F2806" s="42">
        <f t="shared" si="131"/>
        <v>4.4864000000000006</v>
      </c>
      <c r="G2806" s="42">
        <f t="shared" si="129"/>
        <v>3.7012800000000006</v>
      </c>
      <c r="H2806" s="42">
        <f t="shared" si="130"/>
        <v>8.2500000003701288</v>
      </c>
    </row>
    <row r="2807" spans="5:8" x14ac:dyDescent="0.3">
      <c r="E2807" s="34">
        <v>2805</v>
      </c>
      <c r="F2807" s="42">
        <f t="shared" si="131"/>
        <v>4.4880000000000004</v>
      </c>
      <c r="G2807" s="42">
        <f t="shared" si="129"/>
        <v>3.7026000000000003</v>
      </c>
      <c r="H2807" s="42">
        <f t="shared" si="130"/>
        <v>8.2500000003702603</v>
      </c>
    </row>
    <row r="2808" spans="5:8" x14ac:dyDescent="0.3">
      <c r="E2808" s="34">
        <v>2806</v>
      </c>
      <c r="F2808" s="42">
        <f t="shared" si="131"/>
        <v>4.4896000000000003</v>
      </c>
      <c r="G2808" s="42">
        <f t="shared" si="129"/>
        <v>3.7039200000000001</v>
      </c>
      <c r="H2808" s="42">
        <f t="shared" si="130"/>
        <v>8.2500000003703917</v>
      </c>
    </row>
    <row r="2809" spans="5:8" x14ac:dyDescent="0.3">
      <c r="E2809" s="34">
        <v>2807</v>
      </c>
      <c r="F2809" s="42">
        <f t="shared" si="131"/>
        <v>4.4912000000000001</v>
      </c>
      <c r="G2809" s="42">
        <f t="shared" si="129"/>
        <v>3.7052399999999999</v>
      </c>
      <c r="H2809" s="42">
        <f t="shared" si="130"/>
        <v>8.2500000003705232</v>
      </c>
    </row>
    <row r="2810" spans="5:8" x14ac:dyDescent="0.3">
      <c r="E2810" s="34">
        <v>2808</v>
      </c>
      <c r="F2810" s="42">
        <f t="shared" si="131"/>
        <v>4.4927999999999999</v>
      </c>
      <c r="G2810" s="42">
        <f t="shared" si="129"/>
        <v>3.7065599999999996</v>
      </c>
      <c r="H2810" s="42">
        <f t="shared" si="130"/>
        <v>8.2500000003706564</v>
      </c>
    </row>
    <row r="2811" spans="5:8" x14ac:dyDescent="0.3">
      <c r="E2811" s="34">
        <v>2809</v>
      </c>
      <c r="F2811" s="42">
        <f t="shared" si="131"/>
        <v>4.4944000000000006</v>
      </c>
      <c r="G2811" s="42">
        <f t="shared" si="129"/>
        <v>3.7078800000000007</v>
      </c>
      <c r="H2811" s="42">
        <f t="shared" si="130"/>
        <v>8.2500000003707878</v>
      </c>
    </row>
    <row r="2812" spans="5:8" x14ac:dyDescent="0.3">
      <c r="E2812" s="34">
        <v>2810</v>
      </c>
      <c r="F2812" s="42">
        <f t="shared" si="131"/>
        <v>4.4960000000000004</v>
      </c>
      <c r="G2812" s="42">
        <f t="shared" si="129"/>
        <v>3.7092000000000005</v>
      </c>
      <c r="H2812" s="42">
        <f t="shared" si="130"/>
        <v>8.2500000003709193</v>
      </c>
    </row>
    <row r="2813" spans="5:8" x14ac:dyDescent="0.3">
      <c r="E2813" s="34">
        <v>2811</v>
      </c>
      <c r="F2813" s="42">
        <f t="shared" si="131"/>
        <v>4.4976000000000003</v>
      </c>
      <c r="G2813" s="42">
        <f t="shared" si="129"/>
        <v>3.7105200000000003</v>
      </c>
      <c r="H2813" s="42">
        <f t="shared" si="130"/>
        <v>8.2500000003710525</v>
      </c>
    </row>
    <row r="2814" spans="5:8" x14ac:dyDescent="0.3">
      <c r="E2814" s="34">
        <v>2812</v>
      </c>
      <c r="F2814" s="42">
        <f t="shared" si="131"/>
        <v>4.4992000000000001</v>
      </c>
      <c r="G2814" s="42">
        <f t="shared" si="129"/>
        <v>3.71184</v>
      </c>
      <c r="H2814" s="42">
        <f t="shared" si="130"/>
        <v>8.250000000371184</v>
      </c>
    </row>
    <row r="2815" spans="5:8" x14ac:dyDescent="0.3">
      <c r="E2815" s="34">
        <v>2813</v>
      </c>
      <c r="F2815" s="42">
        <f t="shared" si="131"/>
        <v>4.5007999999999999</v>
      </c>
      <c r="G2815" s="42">
        <f t="shared" si="129"/>
        <v>3.7131599999999998</v>
      </c>
      <c r="H2815" s="42">
        <f t="shared" si="130"/>
        <v>8.2500000003713154</v>
      </c>
    </row>
    <row r="2816" spans="5:8" x14ac:dyDescent="0.3">
      <c r="E2816" s="34">
        <v>2814</v>
      </c>
      <c r="F2816" s="42">
        <f t="shared" si="131"/>
        <v>4.5024000000000006</v>
      </c>
      <c r="G2816" s="42">
        <f t="shared" si="129"/>
        <v>3.7144800000000004</v>
      </c>
      <c r="H2816" s="42">
        <f t="shared" si="130"/>
        <v>8.2500000003714486</v>
      </c>
    </row>
    <row r="2817" spans="5:8" x14ac:dyDescent="0.3">
      <c r="E2817" s="34">
        <v>2815</v>
      </c>
      <c r="F2817" s="42">
        <f t="shared" si="131"/>
        <v>4.5040000000000004</v>
      </c>
      <c r="G2817" s="42">
        <f t="shared" si="129"/>
        <v>3.7158000000000002</v>
      </c>
      <c r="H2817" s="42">
        <f t="shared" si="130"/>
        <v>8.2500000003715801</v>
      </c>
    </row>
    <row r="2818" spans="5:8" x14ac:dyDescent="0.3">
      <c r="E2818" s="34">
        <v>2816</v>
      </c>
      <c r="F2818" s="42">
        <f t="shared" si="131"/>
        <v>4.5056000000000003</v>
      </c>
      <c r="G2818" s="42">
        <f t="shared" ref="G2818:G2881" si="132">$C$12*F2818*10^-3/($C$3*10^-6)</f>
        <v>3.71712</v>
      </c>
      <c r="H2818" s="42">
        <f t="shared" si="130"/>
        <v>8.2500000003717116</v>
      </c>
    </row>
    <row r="2819" spans="5:8" x14ac:dyDescent="0.3">
      <c r="E2819" s="34">
        <v>2817</v>
      </c>
      <c r="F2819" s="42">
        <f t="shared" si="131"/>
        <v>4.5072000000000001</v>
      </c>
      <c r="G2819" s="42">
        <f t="shared" si="132"/>
        <v>3.7184400000000006</v>
      </c>
      <c r="H2819" s="42">
        <f t="shared" ref="H2819:H2882" si="133">($C$12+IF(G2819&gt;=$C$7,$C$6,0)+(IF(G2819&gt;=$C$5,G2819,0)/$C$4)+IF(G2819&gt;$C$9,($C$8/G2819),0))</f>
        <v>8.2500000003718448</v>
      </c>
    </row>
    <row r="2820" spans="5:8" x14ac:dyDescent="0.3">
      <c r="E2820" s="34">
        <v>2818</v>
      </c>
      <c r="F2820" s="42">
        <f t="shared" ref="F2820:F2883" si="134">($C$10/10000)*(E2820)</f>
        <v>4.5087999999999999</v>
      </c>
      <c r="G2820" s="42">
        <f t="shared" si="132"/>
        <v>3.7197600000000004</v>
      </c>
      <c r="H2820" s="42">
        <f t="shared" si="133"/>
        <v>8.2500000003719762</v>
      </c>
    </row>
    <row r="2821" spans="5:8" x14ac:dyDescent="0.3">
      <c r="E2821" s="34">
        <v>2819</v>
      </c>
      <c r="F2821" s="42">
        <f t="shared" si="134"/>
        <v>4.5104000000000006</v>
      </c>
      <c r="G2821" s="42">
        <f t="shared" si="132"/>
        <v>3.7210800000000011</v>
      </c>
      <c r="H2821" s="42">
        <f t="shared" si="133"/>
        <v>8.2500000003721077</v>
      </c>
    </row>
    <row r="2822" spans="5:8" x14ac:dyDescent="0.3">
      <c r="E2822" s="34">
        <v>2820</v>
      </c>
      <c r="F2822" s="42">
        <f t="shared" si="134"/>
        <v>4.5120000000000005</v>
      </c>
      <c r="G2822" s="42">
        <f t="shared" si="132"/>
        <v>3.7224000000000008</v>
      </c>
      <c r="H2822" s="42">
        <f t="shared" si="133"/>
        <v>8.2500000003722391</v>
      </c>
    </row>
    <row r="2823" spans="5:8" x14ac:dyDescent="0.3">
      <c r="E2823" s="34">
        <v>2821</v>
      </c>
      <c r="F2823" s="42">
        <f t="shared" si="134"/>
        <v>4.5136000000000003</v>
      </c>
      <c r="G2823" s="42">
        <f t="shared" si="132"/>
        <v>3.7237200000000006</v>
      </c>
      <c r="H2823" s="42">
        <f t="shared" si="133"/>
        <v>8.2500000003723724</v>
      </c>
    </row>
    <row r="2824" spans="5:8" x14ac:dyDescent="0.3">
      <c r="E2824" s="34">
        <v>2822</v>
      </c>
      <c r="F2824" s="42">
        <f t="shared" si="134"/>
        <v>4.5152000000000001</v>
      </c>
      <c r="G2824" s="42">
        <f t="shared" si="132"/>
        <v>3.7250400000000004</v>
      </c>
      <c r="H2824" s="42">
        <f t="shared" si="133"/>
        <v>8.2500000003725038</v>
      </c>
    </row>
    <row r="2825" spans="5:8" x14ac:dyDescent="0.3">
      <c r="E2825" s="34">
        <v>2823</v>
      </c>
      <c r="F2825" s="42">
        <f t="shared" si="134"/>
        <v>4.5167999999999999</v>
      </c>
      <c r="G2825" s="42">
        <f t="shared" si="132"/>
        <v>3.7263600000000001</v>
      </c>
      <c r="H2825" s="42">
        <f t="shared" si="133"/>
        <v>8.2500000003726353</v>
      </c>
    </row>
    <row r="2826" spans="5:8" x14ac:dyDescent="0.3">
      <c r="E2826" s="34">
        <v>2824</v>
      </c>
      <c r="F2826" s="42">
        <f t="shared" si="134"/>
        <v>4.5184000000000006</v>
      </c>
      <c r="G2826" s="42">
        <f t="shared" si="132"/>
        <v>3.7276800000000012</v>
      </c>
      <c r="H2826" s="42">
        <f t="shared" si="133"/>
        <v>8.2500000003727685</v>
      </c>
    </row>
    <row r="2827" spans="5:8" x14ac:dyDescent="0.3">
      <c r="E2827" s="34">
        <v>2825</v>
      </c>
      <c r="F2827" s="42">
        <f t="shared" si="134"/>
        <v>4.5200000000000005</v>
      </c>
      <c r="G2827" s="42">
        <f t="shared" si="132"/>
        <v>3.7290000000000001</v>
      </c>
      <c r="H2827" s="42">
        <f t="shared" si="133"/>
        <v>8.2500000003728999</v>
      </c>
    </row>
    <row r="2828" spans="5:8" x14ac:dyDescent="0.3">
      <c r="E2828" s="34">
        <v>2826</v>
      </c>
      <c r="F2828" s="42">
        <f t="shared" si="134"/>
        <v>4.5216000000000003</v>
      </c>
      <c r="G2828" s="42">
        <f t="shared" si="132"/>
        <v>3.7303200000000003</v>
      </c>
      <c r="H2828" s="42">
        <f t="shared" si="133"/>
        <v>8.2500000003730314</v>
      </c>
    </row>
    <row r="2829" spans="5:8" x14ac:dyDescent="0.3">
      <c r="E2829" s="34">
        <v>2827</v>
      </c>
      <c r="F2829" s="42">
        <f t="shared" si="134"/>
        <v>4.5232000000000001</v>
      </c>
      <c r="G2829" s="42">
        <f t="shared" si="132"/>
        <v>3.7316400000000001</v>
      </c>
      <c r="H2829" s="42">
        <f t="shared" si="133"/>
        <v>8.2500000003731646</v>
      </c>
    </row>
    <row r="2830" spans="5:8" x14ac:dyDescent="0.3">
      <c r="E2830" s="34">
        <v>2828</v>
      </c>
      <c r="F2830" s="42">
        <f t="shared" si="134"/>
        <v>4.5247999999999999</v>
      </c>
      <c r="G2830" s="42">
        <f t="shared" si="132"/>
        <v>3.7329599999999998</v>
      </c>
      <c r="H2830" s="42">
        <f t="shared" si="133"/>
        <v>8.2500000003732961</v>
      </c>
    </row>
    <row r="2831" spans="5:8" x14ac:dyDescent="0.3">
      <c r="E2831" s="34">
        <v>2829</v>
      </c>
      <c r="F2831" s="42">
        <f t="shared" si="134"/>
        <v>4.5264000000000006</v>
      </c>
      <c r="G2831" s="42">
        <f t="shared" si="132"/>
        <v>3.73428</v>
      </c>
      <c r="H2831" s="42">
        <f t="shared" si="133"/>
        <v>8.2500000003734275</v>
      </c>
    </row>
    <row r="2832" spans="5:8" x14ac:dyDescent="0.3">
      <c r="E2832" s="34">
        <v>2830</v>
      </c>
      <c r="F2832" s="42">
        <f t="shared" si="134"/>
        <v>4.5280000000000005</v>
      </c>
      <c r="G2832" s="42">
        <f t="shared" si="132"/>
        <v>3.7355999999999998</v>
      </c>
      <c r="H2832" s="42">
        <f t="shared" si="133"/>
        <v>8.2500000003735607</v>
      </c>
    </row>
    <row r="2833" spans="5:8" x14ac:dyDescent="0.3">
      <c r="E2833" s="34">
        <v>2831</v>
      </c>
      <c r="F2833" s="42">
        <f t="shared" si="134"/>
        <v>4.5296000000000003</v>
      </c>
      <c r="G2833" s="42">
        <f t="shared" si="132"/>
        <v>3.7369199999999996</v>
      </c>
      <c r="H2833" s="42">
        <f t="shared" si="133"/>
        <v>8.2500000003736922</v>
      </c>
    </row>
    <row r="2834" spans="5:8" x14ac:dyDescent="0.3">
      <c r="E2834" s="34">
        <v>2832</v>
      </c>
      <c r="F2834" s="42">
        <f t="shared" si="134"/>
        <v>4.5312000000000001</v>
      </c>
      <c r="G2834" s="42">
        <f t="shared" si="132"/>
        <v>3.7382400000000002</v>
      </c>
      <c r="H2834" s="42">
        <f t="shared" si="133"/>
        <v>8.2500000003738236</v>
      </c>
    </row>
    <row r="2835" spans="5:8" x14ac:dyDescent="0.3">
      <c r="E2835" s="34">
        <v>2833</v>
      </c>
      <c r="F2835" s="42">
        <f t="shared" si="134"/>
        <v>4.5327999999999999</v>
      </c>
      <c r="G2835" s="42">
        <f t="shared" si="132"/>
        <v>3.73956</v>
      </c>
      <c r="H2835" s="42">
        <f t="shared" si="133"/>
        <v>8.2500000003739569</v>
      </c>
    </row>
    <row r="2836" spans="5:8" x14ac:dyDescent="0.3">
      <c r="E2836" s="34">
        <v>2834</v>
      </c>
      <c r="F2836" s="42">
        <f t="shared" si="134"/>
        <v>4.5344000000000007</v>
      </c>
      <c r="G2836" s="42">
        <f t="shared" si="132"/>
        <v>3.7408800000000006</v>
      </c>
      <c r="H2836" s="42">
        <f t="shared" si="133"/>
        <v>8.2500000003740883</v>
      </c>
    </row>
    <row r="2837" spans="5:8" x14ac:dyDescent="0.3">
      <c r="E2837" s="34">
        <v>2835</v>
      </c>
      <c r="F2837" s="42">
        <f t="shared" si="134"/>
        <v>4.5360000000000005</v>
      </c>
      <c r="G2837" s="42">
        <f t="shared" si="132"/>
        <v>3.7422000000000004</v>
      </c>
      <c r="H2837" s="42">
        <f t="shared" si="133"/>
        <v>8.2500000003742198</v>
      </c>
    </row>
    <row r="2838" spans="5:8" x14ac:dyDescent="0.3">
      <c r="E2838" s="34">
        <v>2836</v>
      </c>
      <c r="F2838" s="42">
        <f t="shared" si="134"/>
        <v>4.5376000000000003</v>
      </c>
      <c r="G2838" s="42">
        <f t="shared" si="132"/>
        <v>3.7435200000000002</v>
      </c>
      <c r="H2838" s="42">
        <f t="shared" si="133"/>
        <v>8.2500000003743512</v>
      </c>
    </row>
    <row r="2839" spans="5:8" x14ac:dyDescent="0.3">
      <c r="E2839" s="34">
        <v>2837</v>
      </c>
      <c r="F2839" s="42">
        <f t="shared" si="134"/>
        <v>4.5392000000000001</v>
      </c>
      <c r="G2839" s="42">
        <f t="shared" si="132"/>
        <v>3.7448399999999999</v>
      </c>
      <c r="H2839" s="42">
        <f t="shared" si="133"/>
        <v>8.2500000003744844</v>
      </c>
    </row>
    <row r="2840" spans="5:8" x14ac:dyDescent="0.3">
      <c r="E2840" s="34">
        <v>2838</v>
      </c>
      <c r="F2840" s="42">
        <f t="shared" si="134"/>
        <v>4.5407999999999999</v>
      </c>
      <c r="G2840" s="42">
        <f t="shared" si="132"/>
        <v>3.7461599999999997</v>
      </c>
      <c r="H2840" s="42">
        <f t="shared" si="133"/>
        <v>8.2500000003746159</v>
      </c>
    </row>
    <row r="2841" spans="5:8" x14ac:dyDescent="0.3">
      <c r="E2841" s="34">
        <v>2839</v>
      </c>
      <c r="F2841" s="42">
        <f t="shared" si="134"/>
        <v>4.5424000000000007</v>
      </c>
      <c r="G2841" s="42">
        <f t="shared" si="132"/>
        <v>3.7474800000000004</v>
      </c>
      <c r="H2841" s="42">
        <f t="shared" si="133"/>
        <v>8.2500000003747473</v>
      </c>
    </row>
    <row r="2842" spans="5:8" x14ac:dyDescent="0.3">
      <c r="E2842" s="34">
        <v>2840</v>
      </c>
      <c r="F2842" s="42">
        <f t="shared" si="134"/>
        <v>4.5440000000000005</v>
      </c>
      <c r="G2842" s="42">
        <f t="shared" si="132"/>
        <v>3.7488000000000006</v>
      </c>
      <c r="H2842" s="42">
        <f t="shared" si="133"/>
        <v>8.2500000003748806</v>
      </c>
    </row>
    <row r="2843" spans="5:8" x14ac:dyDescent="0.3">
      <c r="E2843" s="34">
        <v>2841</v>
      </c>
      <c r="F2843" s="42">
        <f t="shared" si="134"/>
        <v>4.5456000000000003</v>
      </c>
      <c r="G2843" s="42">
        <f t="shared" si="132"/>
        <v>3.7501200000000003</v>
      </c>
      <c r="H2843" s="42">
        <f t="shared" si="133"/>
        <v>8.250000000375012</v>
      </c>
    </row>
    <row r="2844" spans="5:8" x14ac:dyDescent="0.3">
      <c r="E2844" s="34">
        <v>2842</v>
      </c>
      <c r="F2844" s="42">
        <f t="shared" si="134"/>
        <v>4.5472000000000001</v>
      </c>
      <c r="G2844" s="42">
        <f t="shared" si="132"/>
        <v>3.7514400000000001</v>
      </c>
      <c r="H2844" s="42">
        <f t="shared" si="133"/>
        <v>8.2500000003751435</v>
      </c>
    </row>
    <row r="2845" spans="5:8" x14ac:dyDescent="0.3">
      <c r="E2845" s="34">
        <v>2843</v>
      </c>
      <c r="F2845" s="42">
        <f t="shared" si="134"/>
        <v>4.5488</v>
      </c>
      <c r="G2845" s="42">
        <f t="shared" si="132"/>
        <v>3.7527599999999999</v>
      </c>
      <c r="H2845" s="42">
        <f t="shared" si="133"/>
        <v>8.2500000003752767</v>
      </c>
    </row>
    <row r="2846" spans="5:8" x14ac:dyDescent="0.3">
      <c r="E2846" s="34">
        <v>2844</v>
      </c>
      <c r="F2846" s="42">
        <f t="shared" si="134"/>
        <v>4.5503999999999998</v>
      </c>
      <c r="G2846" s="42">
        <f t="shared" si="132"/>
        <v>3.7540799999999996</v>
      </c>
      <c r="H2846" s="42">
        <f t="shared" si="133"/>
        <v>8.2500000003754081</v>
      </c>
    </row>
    <row r="2847" spans="5:8" x14ac:dyDescent="0.3">
      <c r="E2847" s="34">
        <v>2845</v>
      </c>
      <c r="F2847" s="42">
        <f t="shared" si="134"/>
        <v>4.5520000000000005</v>
      </c>
      <c r="G2847" s="42">
        <f t="shared" si="132"/>
        <v>3.7554000000000003</v>
      </c>
      <c r="H2847" s="42">
        <f t="shared" si="133"/>
        <v>8.2500000003755396</v>
      </c>
    </row>
    <row r="2848" spans="5:8" x14ac:dyDescent="0.3">
      <c r="E2848" s="34">
        <v>2846</v>
      </c>
      <c r="F2848" s="42">
        <f t="shared" si="134"/>
        <v>4.5536000000000003</v>
      </c>
      <c r="G2848" s="42">
        <f t="shared" si="132"/>
        <v>3.7567200000000001</v>
      </c>
      <c r="H2848" s="42">
        <f t="shared" si="133"/>
        <v>8.2500000003756728</v>
      </c>
    </row>
    <row r="2849" spans="5:8" x14ac:dyDescent="0.3">
      <c r="E2849" s="34">
        <v>2847</v>
      </c>
      <c r="F2849" s="42">
        <f t="shared" si="134"/>
        <v>4.5552000000000001</v>
      </c>
      <c r="G2849" s="42">
        <f t="shared" si="132"/>
        <v>3.7580400000000007</v>
      </c>
      <c r="H2849" s="42">
        <f t="shared" si="133"/>
        <v>8.2500000003758043</v>
      </c>
    </row>
    <row r="2850" spans="5:8" x14ac:dyDescent="0.3">
      <c r="E2850" s="34">
        <v>2848</v>
      </c>
      <c r="F2850" s="42">
        <f t="shared" si="134"/>
        <v>4.5568</v>
      </c>
      <c r="G2850" s="42">
        <f t="shared" si="132"/>
        <v>3.7593600000000005</v>
      </c>
      <c r="H2850" s="42">
        <f t="shared" si="133"/>
        <v>8.2500000003759357</v>
      </c>
    </row>
    <row r="2851" spans="5:8" x14ac:dyDescent="0.3">
      <c r="E2851" s="34">
        <v>2849</v>
      </c>
      <c r="F2851" s="42">
        <f t="shared" si="134"/>
        <v>4.5583999999999998</v>
      </c>
      <c r="G2851" s="42">
        <f t="shared" si="132"/>
        <v>3.7606800000000002</v>
      </c>
      <c r="H2851" s="42">
        <f t="shared" si="133"/>
        <v>8.2500000003760672</v>
      </c>
    </row>
    <row r="2852" spans="5:8" x14ac:dyDescent="0.3">
      <c r="E2852" s="34">
        <v>2850</v>
      </c>
      <c r="F2852" s="42">
        <f t="shared" si="134"/>
        <v>4.5600000000000005</v>
      </c>
      <c r="G2852" s="42">
        <f t="shared" si="132"/>
        <v>3.7620000000000009</v>
      </c>
      <c r="H2852" s="42">
        <f t="shared" si="133"/>
        <v>8.2500000003762004</v>
      </c>
    </row>
    <row r="2853" spans="5:8" x14ac:dyDescent="0.3">
      <c r="E2853" s="34">
        <v>2851</v>
      </c>
      <c r="F2853" s="42">
        <f t="shared" si="134"/>
        <v>4.5616000000000003</v>
      </c>
      <c r="G2853" s="42">
        <f t="shared" si="132"/>
        <v>3.7633200000000007</v>
      </c>
      <c r="H2853" s="42">
        <f t="shared" si="133"/>
        <v>8.2500000003763319</v>
      </c>
    </row>
    <row r="2854" spans="5:8" x14ac:dyDescent="0.3">
      <c r="E2854" s="34">
        <v>2852</v>
      </c>
      <c r="F2854" s="42">
        <f t="shared" si="134"/>
        <v>4.5632000000000001</v>
      </c>
      <c r="G2854" s="42">
        <f t="shared" si="132"/>
        <v>3.7646400000000004</v>
      </c>
      <c r="H2854" s="42">
        <f t="shared" si="133"/>
        <v>8.2500000003764633</v>
      </c>
    </row>
    <row r="2855" spans="5:8" x14ac:dyDescent="0.3">
      <c r="E2855" s="34">
        <v>2853</v>
      </c>
      <c r="F2855" s="42">
        <f t="shared" si="134"/>
        <v>4.5648</v>
      </c>
      <c r="G2855" s="42">
        <f t="shared" si="132"/>
        <v>3.7659600000000002</v>
      </c>
      <c r="H2855" s="42">
        <f t="shared" si="133"/>
        <v>8.2500000003765965</v>
      </c>
    </row>
    <row r="2856" spans="5:8" x14ac:dyDescent="0.3">
      <c r="E2856" s="34">
        <v>2854</v>
      </c>
      <c r="F2856" s="42">
        <f t="shared" si="134"/>
        <v>4.5663999999999998</v>
      </c>
      <c r="G2856" s="42">
        <f t="shared" si="132"/>
        <v>3.76728</v>
      </c>
      <c r="H2856" s="42">
        <f t="shared" si="133"/>
        <v>8.250000000376728</v>
      </c>
    </row>
    <row r="2857" spans="5:8" x14ac:dyDescent="0.3">
      <c r="E2857" s="34">
        <v>2855</v>
      </c>
      <c r="F2857" s="42">
        <f t="shared" si="134"/>
        <v>4.5680000000000005</v>
      </c>
      <c r="G2857" s="42">
        <f t="shared" si="132"/>
        <v>3.7686000000000011</v>
      </c>
      <c r="H2857" s="42">
        <f t="shared" si="133"/>
        <v>8.2500000003768594</v>
      </c>
    </row>
    <row r="2858" spans="5:8" x14ac:dyDescent="0.3">
      <c r="E2858" s="34">
        <v>2856</v>
      </c>
      <c r="F2858" s="42">
        <f t="shared" si="134"/>
        <v>4.5696000000000003</v>
      </c>
      <c r="G2858" s="42">
        <f t="shared" si="132"/>
        <v>3.7699199999999999</v>
      </c>
      <c r="H2858" s="42">
        <f t="shared" si="133"/>
        <v>8.2500000003769927</v>
      </c>
    </row>
    <row r="2859" spans="5:8" x14ac:dyDescent="0.3">
      <c r="E2859" s="34">
        <v>2857</v>
      </c>
      <c r="F2859" s="42">
        <f t="shared" si="134"/>
        <v>4.5712000000000002</v>
      </c>
      <c r="G2859" s="42">
        <f t="shared" si="132"/>
        <v>3.7712400000000001</v>
      </c>
      <c r="H2859" s="42">
        <f t="shared" si="133"/>
        <v>8.2500000003771241</v>
      </c>
    </row>
    <row r="2860" spans="5:8" x14ac:dyDescent="0.3">
      <c r="E2860" s="34">
        <v>2858</v>
      </c>
      <c r="F2860" s="42">
        <f t="shared" si="134"/>
        <v>4.5728</v>
      </c>
      <c r="G2860" s="42">
        <f t="shared" si="132"/>
        <v>3.7725599999999999</v>
      </c>
      <c r="H2860" s="42">
        <f t="shared" si="133"/>
        <v>8.2500000003772556</v>
      </c>
    </row>
    <row r="2861" spans="5:8" x14ac:dyDescent="0.3">
      <c r="E2861" s="34">
        <v>2859</v>
      </c>
      <c r="F2861" s="42">
        <f t="shared" si="134"/>
        <v>4.5743999999999998</v>
      </c>
      <c r="G2861" s="42">
        <f t="shared" si="132"/>
        <v>3.7738799999999997</v>
      </c>
      <c r="H2861" s="42">
        <f t="shared" si="133"/>
        <v>8.2500000003773888</v>
      </c>
    </row>
    <row r="2862" spans="5:8" x14ac:dyDescent="0.3">
      <c r="E2862" s="34">
        <v>2860</v>
      </c>
      <c r="F2862" s="42">
        <f t="shared" si="134"/>
        <v>4.5760000000000005</v>
      </c>
      <c r="G2862" s="42">
        <f t="shared" si="132"/>
        <v>3.7751999999999999</v>
      </c>
      <c r="H2862" s="42">
        <f t="shared" si="133"/>
        <v>8.2500000003775202</v>
      </c>
    </row>
    <row r="2863" spans="5:8" x14ac:dyDescent="0.3">
      <c r="E2863" s="34">
        <v>2861</v>
      </c>
      <c r="F2863" s="42">
        <f t="shared" si="134"/>
        <v>4.5776000000000003</v>
      </c>
      <c r="G2863" s="42">
        <f t="shared" si="132"/>
        <v>3.7765199999999997</v>
      </c>
      <c r="H2863" s="42">
        <f t="shared" si="133"/>
        <v>8.2500000003776517</v>
      </c>
    </row>
    <row r="2864" spans="5:8" x14ac:dyDescent="0.3">
      <c r="E2864" s="34">
        <v>2862</v>
      </c>
      <c r="F2864" s="42">
        <f t="shared" si="134"/>
        <v>4.5792000000000002</v>
      </c>
      <c r="G2864" s="42">
        <f t="shared" si="132"/>
        <v>3.7778400000000003</v>
      </c>
      <c r="H2864" s="42">
        <f t="shared" si="133"/>
        <v>8.2500000003777831</v>
      </c>
    </row>
    <row r="2865" spans="5:8" x14ac:dyDescent="0.3">
      <c r="E2865" s="34">
        <v>2863</v>
      </c>
      <c r="F2865" s="42">
        <f t="shared" si="134"/>
        <v>4.5808</v>
      </c>
      <c r="G2865" s="42">
        <f t="shared" si="132"/>
        <v>3.7791600000000001</v>
      </c>
      <c r="H2865" s="42">
        <f t="shared" si="133"/>
        <v>8.2500000003779164</v>
      </c>
    </row>
    <row r="2866" spans="5:8" x14ac:dyDescent="0.3">
      <c r="E2866" s="34">
        <v>2864</v>
      </c>
      <c r="F2866" s="42">
        <f t="shared" si="134"/>
        <v>4.5823999999999998</v>
      </c>
      <c r="G2866" s="42">
        <f t="shared" si="132"/>
        <v>3.7804799999999998</v>
      </c>
      <c r="H2866" s="42">
        <f t="shared" si="133"/>
        <v>8.2500000003780478</v>
      </c>
    </row>
    <row r="2867" spans="5:8" x14ac:dyDescent="0.3">
      <c r="E2867" s="34">
        <v>2865</v>
      </c>
      <c r="F2867" s="42">
        <f t="shared" si="134"/>
        <v>4.5840000000000005</v>
      </c>
      <c r="G2867" s="42">
        <f t="shared" si="132"/>
        <v>3.7818000000000005</v>
      </c>
      <c r="H2867" s="42">
        <f t="shared" si="133"/>
        <v>8.2500000003781793</v>
      </c>
    </row>
    <row r="2868" spans="5:8" x14ac:dyDescent="0.3">
      <c r="E2868" s="34">
        <v>2866</v>
      </c>
      <c r="F2868" s="42">
        <f t="shared" si="134"/>
        <v>4.5856000000000003</v>
      </c>
      <c r="G2868" s="42">
        <f t="shared" si="132"/>
        <v>3.7831200000000003</v>
      </c>
      <c r="H2868" s="42">
        <f t="shared" si="133"/>
        <v>8.2500000003783125</v>
      </c>
    </row>
    <row r="2869" spans="5:8" x14ac:dyDescent="0.3">
      <c r="E2869" s="34">
        <v>2867</v>
      </c>
      <c r="F2869" s="42">
        <f t="shared" si="134"/>
        <v>4.5872000000000002</v>
      </c>
      <c r="G2869" s="42">
        <f t="shared" si="132"/>
        <v>3.78444</v>
      </c>
      <c r="H2869" s="42">
        <f t="shared" si="133"/>
        <v>8.2500000003784439</v>
      </c>
    </row>
    <row r="2870" spans="5:8" x14ac:dyDescent="0.3">
      <c r="E2870" s="34">
        <v>2868</v>
      </c>
      <c r="F2870" s="42">
        <f t="shared" si="134"/>
        <v>4.5888</v>
      </c>
      <c r="G2870" s="42">
        <f t="shared" si="132"/>
        <v>3.7857599999999998</v>
      </c>
      <c r="H2870" s="42">
        <f t="shared" si="133"/>
        <v>8.2500000003785754</v>
      </c>
    </row>
    <row r="2871" spans="5:8" x14ac:dyDescent="0.3">
      <c r="E2871" s="34">
        <v>2869</v>
      </c>
      <c r="F2871" s="42">
        <f t="shared" si="134"/>
        <v>4.5903999999999998</v>
      </c>
      <c r="G2871" s="42">
        <f t="shared" si="132"/>
        <v>3.7870799999999996</v>
      </c>
      <c r="H2871" s="42">
        <f t="shared" si="133"/>
        <v>8.2500000003787086</v>
      </c>
    </row>
    <row r="2872" spans="5:8" x14ac:dyDescent="0.3">
      <c r="E2872" s="34">
        <v>2870</v>
      </c>
      <c r="F2872" s="42">
        <f t="shared" si="134"/>
        <v>4.5920000000000005</v>
      </c>
      <c r="G2872" s="42">
        <f t="shared" si="132"/>
        <v>3.7884000000000007</v>
      </c>
      <c r="H2872" s="42">
        <f t="shared" si="133"/>
        <v>8.2500000003788401</v>
      </c>
    </row>
    <row r="2873" spans="5:8" x14ac:dyDescent="0.3">
      <c r="E2873" s="34">
        <v>2871</v>
      </c>
      <c r="F2873" s="42">
        <f t="shared" si="134"/>
        <v>4.5936000000000003</v>
      </c>
      <c r="G2873" s="42">
        <f t="shared" si="132"/>
        <v>3.7897200000000004</v>
      </c>
      <c r="H2873" s="42">
        <f t="shared" si="133"/>
        <v>8.2500000003789715</v>
      </c>
    </row>
    <row r="2874" spans="5:8" x14ac:dyDescent="0.3">
      <c r="E2874" s="34">
        <v>2872</v>
      </c>
      <c r="F2874" s="42">
        <f t="shared" si="134"/>
        <v>4.5952000000000002</v>
      </c>
      <c r="G2874" s="42">
        <f t="shared" si="132"/>
        <v>3.7910400000000002</v>
      </c>
      <c r="H2874" s="42">
        <f t="shared" si="133"/>
        <v>8.2500000003791047</v>
      </c>
    </row>
    <row r="2875" spans="5:8" x14ac:dyDescent="0.3">
      <c r="E2875" s="34">
        <v>2873</v>
      </c>
      <c r="F2875" s="42">
        <f t="shared" si="134"/>
        <v>4.5968</v>
      </c>
      <c r="G2875" s="42">
        <f t="shared" si="132"/>
        <v>3.79236</v>
      </c>
      <c r="H2875" s="42">
        <f t="shared" si="133"/>
        <v>8.2500000003792362</v>
      </c>
    </row>
    <row r="2876" spans="5:8" x14ac:dyDescent="0.3">
      <c r="E2876" s="34">
        <v>2874</v>
      </c>
      <c r="F2876" s="42">
        <f t="shared" si="134"/>
        <v>4.5983999999999998</v>
      </c>
      <c r="G2876" s="42">
        <f t="shared" si="132"/>
        <v>3.7936799999999997</v>
      </c>
      <c r="H2876" s="42">
        <f t="shared" si="133"/>
        <v>8.2500000003793676</v>
      </c>
    </row>
    <row r="2877" spans="5:8" x14ac:dyDescent="0.3">
      <c r="E2877" s="34">
        <v>2875</v>
      </c>
      <c r="F2877" s="42">
        <f t="shared" si="134"/>
        <v>4.6000000000000005</v>
      </c>
      <c r="G2877" s="42">
        <f t="shared" si="132"/>
        <v>3.7950000000000004</v>
      </c>
      <c r="H2877" s="42">
        <f t="shared" si="133"/>
        <v>8.2500000003795009</v>
      </c>
    </row>
    <row r="2878" spans="5:8" x14ac:dyDescent="0.3">
      <c r="E2878" s="34">
        <v>2876</v>
      </c>
      <c r="F2878" s="42">
        <f t="shared" si="134"/>
        <v>4.6016000000000004</v>
      </c>
      <c r="G2878" s="42">
        <f t="shared" si="132"/>
        <v>3.7963200000000001</v>
      </c>
      <c r="H2878" s="42">
        <f t="shared" si="133"/>
        <v>8.2500000003796323</v>
      </c>
    </row>
    <row r="2879" spans="5:8" x14ac:dyDescent="0.3">
      <c r="E2879" s="34">
        <v>2877</v>
      </c>
      <c r="F2879" s="42">
        <f t="shared" si="134"/>
        <v>4.6032000000000002</v>
      </c>
      <c r="G2879" s="42">
        <f t="shared" si="132"/>
        <v>3.7976399999999999</v>
      </c>
      <c r="H2879" s="42">
        <f t="shared" si="133"/>
        <v>8.2500000003797638</v>
      </c>
    </row>
    <row r="2880" spans="5:8" x14ac:dyDescent="0.3">
      <c r="E2880" s="34">
        <v>2878</v>
      </c>
      <c r="F2880" s="42">
        <f t="shared" si="134"/>
        <v>4.6048</v>
      </c>
      <c r="G2880" s="42">
        <f t="shared" si="132"/>
        <v>3.7989600000000006</v>
      </c>
      <c r="H2880" s="42">
        <f t="shared" si="133"/>
        <v>8.2500000003798952</v>
      </c>
    </row>
    <row r="2881" spans="5:8" x14ac:dyDescent="0.3">
      <c r="E2881" s="34">
        <v>2879</v>
      </c>
      <c r="F2881" s="42">
        <f t="shared" si="134"/>
        <v>4.6063999999999998</v>
      </c>
      <c r="G2881" s="42">
        <f t="shared" si="132"/>
        <v>3.8002800000000003</v>
      </c>
      <c r="H2881" s="42">
        <f t="shared" si="133"/>
        <v>8.2500000003800285</v>
      </c>
    </row>
    <row r="2882" spans="5:8" x14ac:dyDescent="0.3">
      <c r="E2882" s="34">
        <v>2880</v>
      </c>
      <c r="F2882" s="42">
        <f t="shared" si="134"/>
        <v>4.6080000000000005</v>
      </c>
      <c r="G2882" s="42">
        <f t="shared" ref="G2882:G2945" si="135">$C$12*F2882*10^-3/($C$3*10^-6)</f>
        <v>3.8016000000000005</v>
      </c>
      <c r="H2882" s="42">
        <f t="shared" si="133"/>
        <v>8.2500000003801599</v>
      </c>
    </row>
    <row r="2883" spans="5:8" x14ac:dyDescent="0.3">
      <c r="E2883" s="34">
        <v>2881</v>
      </c>
      <c r="F2883" s="42">
        <f t="shared" si="134"/>
        <v>4.6096000000000004</v>
      </c>
      <c r="G2883" s="42">
        <f t="shared" si="135"/>
        <v>3.8029200000000007</v>
      </c>
      <c r="H2883" s="42">
        <f t="shared" ref="H2883:H2946" si="136">($C$12+IF(G2883&gt;=$C$7,$C$6,0)+(IF(G2883&gt;=$C$5,G2883,0)/$C$4)+IF(G2883&gt;$C$9,($C$8/G2883),0))</f>
        <v>8.2500000003802914</v>
      </c>
    </row>
    <row r="2884" spans="5:8" x14ac:dyDescent="0.3">
      <c r="E2884" s="34">
        <v>2882</v>
      </c>
      <c r="F2884" s="42">
        <f t="shared" ref="F2884:F2947" si="137">($C$10/10000)*(E2884)</f>
        <v>4.6112000000000002</v>
      </c>
      <c r="G2884" s="42">
        <f t="shared" si="135"/>
        <v>3.8042400000000005</v>
      </c>
      <c r="H2884" s="42">
        <f t="shared" si="136"/>
        <v>8.2500000003804246</v>
      </c>
    </row>
    <row r="2885" spans="5:8" x14ac:dyDescent="0.3">
      <c r="E2885" s="34">
        <v>2883</v>
      </c>
      <c r="F2885" s="42">
        <f t="shared" si="137"/>
        <v>4.6128</v>
      </c>
      <c r="G2885" s="42">
        <f t="shared" si="135"/>
        <v>3.8055600000000003</v>
      </c>
      <c r="H2885" s="42">
        <f t="shared" si="136"/>
        <v>8.250000000380556</v>
      </c>
    </row>
    <row r="2886" spans="5:8" x14ac:dyDescent="0.3">
      <c r="E2886" s="34">
        <v>2884</v>
      </c>
      <c r="F2886" s="42">
        <f t="shared" si="137"/>
        <v>4.6143999999999998</v>
      </c>
      <c r="G2886" s="42">
        <f t="shared" si="135"/>
        <v>3.80688</v>
      </c>
      <c r="H2886" s="42">
        <f t="shared" si="136"/>
        <v>8.2500000003806875</v>
      </c>
    </row>
    <row r="2887" spans="5:8" x14ac:dyDescent="0.3">
      <c r="E2887" s="34">
        <v>2885</v>
      </c>
      <c r="F2887" s="42">
        <f t="shared" si="137"/>
        <v>4.6160000000000005</v>
      </c>
      <c r="G2887" s="42">
        <f t="shared" si="135"/>
        <v>3.8082000000000011</v>
      </c>
      <c r="H2887" s="42">
        <f t="shared" si="136"/>
        <v>8.2500000003808207</v>
      </c>
    </row>
    <row r="2888" spans="5:8" x14ac:dyDescent="0.3">
      <c r="E2888" s="34">
        <v>2886</v>
      </c>
      <c r="F2888" s="42">
        <f t="shared" si="137"/>
        <v>4.6176000000000004</v>
      </c>
      <c r="G2888" s="42">
        <f t="shared" si="135"/>
        <v>3.8095200000000009</v>
      </c>
      <c r="H2888" s="42">
        <f t="shared" si="136"/>
        <v>8.2500000003809522</v>
      </c>
    </row>
    <row r="2889" spans="5:8" x14ac:dyDescent="0.3">
      <c r="E2889" s="34">
        <v>2887</v>
      </c>
      <c r="F2889" s="42">
        <f t="shared" si="137"/>
        <v>4.6192000000000002</v>
      </c>
      <c r="G2889" s="42">
        <f t="shared" si="135"/>
        <v>3.8108399999999998</v>
      </c>
      <c r="H2889" s="42">
        <f t="shared" si="136"/>
        <v>8.2500000003810836</v>
      </c>
    </row>
    <row r="2890" spans="5:8" x14ac:dyDescent="0.3">
      <c r="E2890" s="34">
        <v>2888</v>
      </c>
      <c r="F2890" s="42">
        <f t="shared" si="137"/>
        <v>4.6208</v>
      </c>
      <c r="G2890" s="42">
        <f t="shared" si="135"/>
        <v>3.81216</v>
      </c>
      <c r="H2890" s="42">
        <f t="shared" si="136"/>
        <v>8.2500000003812168</v>
      </c>
    </row>
    <row r="2891" spans="5:8" x14ac:dyDescent="0.3">
      <c r="E2891" s="34">
        <v>2889</v>
      </c>
      <c r="F2891" s="42">
        <f t="shared" si="137"/>
        <v>4.6223999999999998</v>
      </c>
      <c r="G2891" s="42">
        <f t="shared" si="135"/>
        <v>3.8134799999999998</v>
      </c>
      <c r="H2891" s="42">
        <f t="shared" si="136"/>
        <v>8.2500000003813483</v>
      </c>
    </row>
    <row r="2892" spans="5:8" x14ac:dyDescent="0.3">
      <c r="E2892" s="34">
        <v>2890</v>
      </c>
      <c r="F2892" s="42">
        <f t="shared" si="137"/>
        <v>4.6240000000000006</v>
      </c>
      <c r="G2892" s="42">
        <f t="shared" si="135"/>
        <v>3.8148</v>
      </c>
      <c r="H2892" s="42">
        <f t="shared" si="136"/>
        <v>8.2500000003814797</v>
      </c>
    </row>
    <row r="2893" spans="5:8" x14ac:dyDescent="0.3">
      <c r="E2893" s="34">
        <v>2891</v>
      </c>
      <c r="F2893" s="42">
        <f t="shared" si="137"/>
        <v>4.6256000000000004</v>
      </c>
      <c r="G2893" s="42">
        <f t="shared" si="135"/>
        <v>3.8161199999999997</v>
      </c>
      <c r="H2893" s="42">
        <f t="shared" si="136"/>
        <v>8.2500000003816112</v>
      </c>
    </row>
    <row r="2894" spans="5:8" x14ac:dyDescent="0.3">
      <c r="E2894" s="34">
        <v>2892</v>
      </c>
      <c r="F2894" s="42">
        <f t="shared" si="137"/>
        <v>4.6272000000000002</v>
      </c>
      <c r="G2894" s="42">
        <f t="shared" si="135"/>
        <v>3.8174399999999995</v>
      </c>
      <c r="H2894" s="42">
        <f t="shared" si="136"/>
        <v>8.2500000003817444</v>
      </c>
    </row>
    <row r="2895" spans="5:8" x14ac:dyDescent="0.3">
      <c r="E2895" s="34">
        <v>2893</v>
      </c>
      <c r="F2895" s="42">
        <f t="shared" si="137"/>
        <v>4.6288</v>
      </c>
      <c r="G2895" s="42">
        <f t="shared" si="135"/>
        <v>3.8187600000000002</v>
      </c>
      <c r="H2895" s="42">
        <f t="shared" si="136"/>
        <v>8.2500000003818759</v>
      </c>
    </row>
    <row r="2896" spans="5:8" x14ac:dyDescent="0.3">
      <c r="E2896" s="34">
        <v>2894</v>
      </c>
      <c r="F2896" s="42">
        <f t="shared" si="137"/>
        <v>4.6303999999999998</v>
      </c>
      <c r="G2896" s="42">
        <f t="shared" si="135"/>
        <v>3.8200799999999999</v>
      </c>
      <c r="H2896" s="42">
        <f t="shared" si="136"/>
        <v>8.2500000003820073</v>
      </c>
    </row>
    <row r="2897" spans="5:8" x14ac:dyDescent="0.3">
      <c r="E2897" s="34">
        <v>2895</v>
      </c>
      <c r="F2897" s="42">
        <f t="shared" si="137"/>
        <v>4.6320000000000006</v>
      </c>
      <c r="G2897" s="42">
        <f t="shared" si="135"/>
        <v>3.8214000000000006</v>
      </c>
      <c r="H2897" s="42">
        <f t="shared" si="136"/>
        <v>8.2500000003821405</v>
      </c>
    </row>
    <row r="2898" spans="5:8" x14ac:dyDescent="0.3">
      <c r="E2898" s="34">
        <v>2896</v>
      </c>
      <c r="F2898" s="42">
        <f t="shared" si="137"/>
        <v>4.6336000000000004</v>
      </c>
      <c r="G2898" s="42">
        <f t="shared" si="135"/>
        <v>3.8227200000000003</v>
      </c>
      <c r="H2898" s="42">
        <f t="shared" si="136"/>
        <v>8.250000000382272</v>
      </c>
    </row>
    <row r="2899" spans="5:8" x14ac:dyDescent="0.3">
      <c r="E2899" s="34">
        <v>2897</v>
      </c>
      <c r="F2899" s="42">
        <f t="shared" si="137"/>
        <v>4.6352000000000002</v>
      </c>
      <c r="G2899" s="42">
        <f t="shared" si="135"/>
        <v>3.8240400000000001</v>
      </c>
      <c r="H2899" s="42">
        <f t="shared" si="136"/>
        <v>8.2500000003824034</v>
      </c>
    </row>
    <row r="2900" spans="5:8" x14ac:dyDescent="0.3">
      <c r="E2900" s="34">
        <v>2898</v>
      </c>
      <c r="F2900" s="42">
        <f t="shared" si="137"/>
        <v>4.6368</v>
      </c>
      <c r="G2900" s="42">
        <f t="shared" si="135"/>
        <v>3.8253599999999999</v>
      </c>
      <c r="H2900" s="42">
        <f t="shared" si="136"/>
        <v>8.2500000003825367</v>
      </c>
    </row>
    <row r="2901" spans="5:8" x14ac:dyDescent="0.3">
      <c r="E2901" s="34">
        <v>2899</v>
      </c>
      <c r="F2901" s="42">
        <f t="shared" si="137"/>
        <v>4.6383999999999999</v>
      </c>
      <c r="G2901" s="42">
        <f t="shared" si="135"/>
        <v>3.8266799999999996</v>
      </c>
      <c r="H2901" s="42">
        <f t="shared" si="136"/>
        <v>8.2500000003826681</v>
      </c>
    </row>
    <row r="2902" spans="5:8" x14ac:dyDescent="0.3">
      <c r="E2902" s="34">
        <v>2900</v>
      </c>
      <c r="F2902" s="42">
        <f t="shared" si="137"/>
        <v>4.6400000000000006</v>
      </c>
      <c r="G2902" s="42">
        <f t="shared" si="135"/>
        <v>3.8280000000000003</v>
      </c>
      <c r="H2902" s="42">
        <f t="shared" si="136"/>
        <v>8.2500000003827996</v>
      </c>
    </row>
    <row r="2903" spans="5:8" x14ac:dyDescent="0.3">
      <c r="E2903" s="34">
        <v>2901</v>
      </c>
      <c r="F2903" s="42">
        <f t="shared" si="137"/>
        <v>4.6416000000000004</v>
      </c>
      <c r="G2903" s="42">
        <f t="shared" si="135"/>
        <v>3.8293200000000005</v>
      </c>
      <c r="H2903" s="42">
        <f t="shared" si="136"/>
        <v>8.2500000003829328</v>
      </c>
    </row>
    <row r="2904" spans="5:8" x14ac:dyDescent="0.3">
      <c r="E2904" s="34">
        <v>2902</v>
      </c>
      <c r="F2904" s="42">
        <f t="shared" si="137"/>
        <v>4.6432000000000002</v>
      </c>
      <c r="G2904" s="42">
        <f t="shared" si="135"/>
        <v>3.8306400000000003</v>
      </c>
      <c r="H2904" s="42">
        <f t="shared" si="136"/>
        <v>8.2500000003830642</v>
      </c>
    </row>
    <row r="2905" spans="5:8" x14ac:dyDescent="0.3">
      <c r="E2905" s="34">
        <v>2903</v>
      </c>
      <c r="F2905" s="42">
        <f t="shared" si="137"/>
        <v>4.6448</v>
      </c>
      <c r="G2905" s="42">
        <f t="shared" si="135"/>
        <v>3.83196</v>
      </c>
      <c r="H2905" s="42">
        <f t="shared" si="136"/>
        <v>8.2500000003831957</v>
      </c>
    </row>
    <row r="2906" spans="5:8" x14ac:dyDescent="0.3">
      <c r="E2906" s="34">
        <v>2904</v>
      </c>
      <c r="F2906" s="42">
        <f t="shared" si="137"/>
        <v>4.6463999999999999</v>
      </c>
      <c r="G2906" s="42">
        <f t="shared" si="135"/>
        <v>3.8332799999999998</v>
      </c>
      <c r="H2906" s="42">
        <f t="shared" si="136"/>
        <v>8.2500000003833271</v>
      </c>
    </row>
    <row r="2907" spans="5:8" x14ac:dyDescent="0.3">
      <c r="E2907" s="34">
        <v>2905</v>
      </c>
      <c r="F2907" s="42">
        <f t="shared" si="137"/>
        <v>4.6480000000000006</v>
      </c>
      <c r="G2907" s="42">
        <f t="shared" si="135"/>
        <v>3.8346000000000005</v>
      </c>
      <c r="H2907" s="42">
        <f t="shared" si="136"/>
        <v>8.2500000003834604</v>
      </c>
    </row>
    <row r="2908" spans="5:8" x14ac:dyDescent="0.3">
      <c r="E2908" s="34">
        <v>2906</v>
      </c>
      <c r="F2908" s="42">
        <f t="shared" si="137"/>
        <v>4.6496000000000004</v>
      </c>
      <c r="G2908" s="42">
        <f t="shared" si="135"/>
        <v>3.8359200000000002</v>
      </c>
      <c r="H2908" s="42">
        <f t="shared" si="136"/>
        <v>8.2500000003835918</v>
      </c>
    </row>
    <row r="2909" spans="5:8" x14ac:dyDescent="0.3">
      <c r="E2909" s="34">
        <v>2907</v>
      </c>
      <c r="F2909" s="42">
        <f t="shared" si="137"/>
        <v>4.6512000000000002</v>
      </c>
      <c r="G2909" s="42">
        <f t="shared" si="135"/>
        <v>3.83724</v>
      </c>
      <c r="H2909" s="42">
        <f t="shared" si="136"/>
        <v>8.2500000003837233</v>
      </c>
    </row>
    <row r="2910" spans="5:8" x14ac:dyDescent="0.3">
      <c r="E2910" s="34">
        <v>2908</v>
      </c>
      <c r="F2910" s="42">
        <f t="shared" si="137"/>
        <v>4.6528</v>
      </c>
      <c r="G2910" s="42">
        <f t="shared" si="135"/>
        <v>3.8385600000000006</v>
      </c>
      <c r="H2910" s="42">
        <f t="shared" si="136"/>
        <v>8.2500000003838565</v>
      </c>
    </row>
    <row r="2911" spans="5:8" x14ac:dyDescent="0.3">
      <c r="E2911" s="34">
        <v>2909</v>
      </c>
      <c r="F2911" s="42">
        <f t="shared" si="137"/>
        <v>4.6543999999999999</v>
      </c>
      <c r="G2911" s="42">
        <f t="shared" si="135"/>
        <v>3.8398800000000004</v>
      </c>
      <c r="H2911" s="42">
        <f t="shared" si="136"/>
        <v>8.250000000383988</v>
      </c>
    </row>
    <row r="2912" spans="5:8" x14ac:dyDescent="0.3">
      <c r="E2912" s="34">
        <v>2910</v>
      </c>
      <c r="F2912" s="42">
        <f t="shared" si="137"/>
        <v>4.6560000000000006</v>
      </c>
      <c r="G2912" s="42">
        <f t="shared" si="135"/>
        <v>3.8412000000000006</v>
      </c>
      <c r="H2912" s="42">
        <f t="shared" si="136"/>
        <v>8.2500000003841194</v>
      </c>
    </row>
    <row r="2913" spans="5:8" x14ac:dyDescent="0.3">
      <c r="E2913" s="34">
        <v>2911</v>
      </c>
      <c r="F2913" s="42">
        <f t="shared" si="137"/>
        <v>4.6576000000000004</v>
      </c>
      <c r="G2913" s="42">
        <f t="shared" si="135"/>
        <v>3.8425200000000004</v>
      </c>
      <c r="H2913" s="42">
        <f t="shared" si="136"/>
        <v>8.2500000003842526</v>
      </c>
    </row>
    <row r="2914" spans="5:8" x14ac:dyDescent="0.3">
      <c r="E2914" s="34">
        <v>2912</v>
      </c>
      <c r="F2914" s="42">
        <f t="shared" si="137"/>
        <v>4.6592000000000002</v>
      </c>
      <c r="G2914" s="42">
        <f t="shared" si="135"/>
        <v>3.8438400000000006</v>
      </c>
      <c r="H2914" s="42">
        <f t="shared" si="136"/>
        <v>8.2500000003843841</v>
      </c>
    </row>
    <row r="2915" spans="5:8" x14ac:dyDescent="0.3">
      <c r="E2915" s="34">
        <v>2913</v>
      </c>
      <c r="F2915" s="42">
        <f t="shared" si="137"/>
        <v>4.6608000000000001</v>
      </c>
      <c r="G2915" s="42">
        <f t="shared" si="135"/>
        <v>3.8451600000000004</v>
      </c>
      <c r="H2915" s="42">
        <f t="shared" si="136"/>
        <v>8.2500000003845155</v>
      </c>
    </row>
    <row r="2916" spans="5:8" x14ac:dyDescent="0.3">
      <c r="E2916" s="34">
        <v>2914</v>
      </c>
      <c r="F2916" s="42">
        <f t="shared" si="137"/>
        <v>4.6623999999999999</v>
      </c>
      <c r="G2916" s="42">
        <f t="shared" si="135"/>
        <v>3.8464800000000001</v>
      </c>
      <c r="H2916" s="42">
        <f t="shared" si="136"/>
        <v>8.2500000003846488</v>
      </c>
    </row>
    <row r="2917" spans="5:8" x14ac:dyDescent="0.3">
      <c r="E2917" s="34">
        <v>2915</v>
      </c>
      <c r="F2917" s="42">
        <f t="shared" si="137"/>
        <v>4.6640000000000006</v>
      </c>
      <c r="G2917" s="42">
        <f t="shared" si="135"/>
        <v>3.8478000000000003</v>
      </c>
      <c r="H2917" s="42">
        <f t="shared" si="136"/>
        <v>8.2500000003847802</v>
      </c>
    </row>
    <row r="2918" spans="5:8" x14ac:dyDescent="0.3">
      <c r="E2918" s="34">
        <v>2916</v>
      </c>
      <c r="F2918" s="42">
        <f t="shared" si="137"/>
        <v>4.6656000000000004</v>
      </c>
      <c r="G2918" s="42">
        <f t="shared" si="135"/>
        <v>3.849120000000001</v>
      </c>
      <c r="H2918" s="42">
        <f t="shared" si="136"/>
        <v>8.2500000003849117</v>
      </c>
    </row>
    <row r="2919" spans="5:8" x14ac:dyDescent="0.3">
      <c r="E2919" s="34">
        <v>2917</v>
      </c>
      <c r="F2919" s="42">
        <f t="shared" si="137"/>
        <v>4.6672000000000002</v>
      </c>
      <c r="G2919" s="42">
        <f t="shared" si="135"/>
        <v>3.8504400000000008</v>
      </c>
      <c r="H2919" s="42">
        <f t="shared" si="136"/>
        <v>8.2500000003850449</v>
      </c>
    </row>
    <row r="2920" spans="5:8" x14ac:dyDescent="0.3">
      <c r="E2920" s="34">
        <v>2918</v>
      </c>
      <c r="F2920" s="42">
        <f t="shared" si="137"/>
        <v>4.6688000000000001</v>
      </c>
      <c r="G2920" s="42">
        <f t="shared" si="135"/>
        <v>3.8517599999999996</v>
      </c>
      <c r="H2920" s="42">
        <f t="shared" si="136"/>
        <v>8.2500000003851763</v>
      </c>
    </row>
    <row r="2921" spans="5:8" x14ac:dyDescent="0.3">
      <c r="E2921" s="34">
        <v>2919</v>
      </c>
      <c r="F2921" s="42">
        <f t="shared" si="137"/>
        <v>4.6703999999999999</v>
      </c>
      <c r="G2921" s="42">
        <f t="shared" si="135"/>
        <v>3.8530799999999998</v>
      </c>
      <c r="H2921" s="42">
        <f t="shared" si="136"/>
        <v>8.2500000003853078</v>
      </c>
    </row>
    <row r="2922" spans="5:8" x14ac:dyDescent="0.3">
      <c r="E2922" s="34">
        <v>2920</v>
      </c>
      <c r="F2922" s="42">
        <f t="shared" si="137"/>
        <v>4.6720000000000006</v>
      </c>
      <c r="G2922" s="42">
        <f t="shared" si="135"/>
        <v>3.8544</v>
      </c>
      <c r="H2922" s="42">
        <f t="shared" si="136"/>
        <v>8.2500000003854392</v>
      </c>
    </row>
    <row r="2923" spans="5:8" x14ac:dyDescent="0.3">
      <c r="E2923" s="34">
        <v>2921</v>
      </c>
      <c r="F2923" s="42">
        <f t="shared" si="137"/>
        <v>4.6736000000000004</v>
      </c>
      <c r="G2923" s="42">
        <f t="shared" si="135"/>
        <v>3.8557199999999998</v>
      </c>
      <c r="H2923" s="42">
        <f t="shared" si="136"/>
        <v>8.2500000003855725</v>
      </c>
    </row>
    <row r="2924" spans="5:8" x14ac:dyDescent="0.3">
      <c r="E2924" s="34">
        <v>2922</v>
      </c>
      <c r="F2924" s="42">
        <f t="shared" si="137"/>
        <v>4.6752000000000002</v>
      </c>
      <c r="G2924" s="42">
        <f t="shared" si="135"/>
        <v>3.8570399999999996</v>
      </c>
      <c r="H2924" s="42">
        <f t="shared" si="136"/>
        <v>8.2500000003857039</v>
      </c>
    </row>
    <row r="2925" spans="5:8" x14ac:dyDescent="0.3">
      <c r="E2925" s="34">
        <v>2923</v>
      </c>
      <c r="F2925" s="42">
        <f t="shared" si="137"/>
        <v>4.6768000000000001</v>
      </c>
      <c r="G2925" s="42">
        <f t="shared" si="135"/>
        <v>3.8583600000000002</v>
      </c>
      <c r="H2925" s="42">
        <f t="shared" si="136"/>
        <v>8.2500000003858354</v>
      </c>
    </row>
    <row r="2926" spans="5:8" x14ac:dyDescent="0.3">
      <c r="E2926" s="34">
        <v>2924</v>
      </c>
      <c r="F2926" s="42">
        <f t="shared" si="137"/>
        <v>4.6783999999999999</v>
      </c>
      <c r="G2926" s="42">
        <f t="shared" si="135"/>
        <v>3.85968</v>
      </c>
      <c r="H2926" s="42">
        <f t="shared" si="136"/>
        <v>8.2500000003859686</v>
      </c>
    </row>
    <row r="2927" spans="5:8" x14ac:dyDescent="0.3">
      <c r="E2927" s="34">
        <v>2925</v>
      </c>
      <c r="F2927" s="42">
        <f t="shared" si="137"/>
        <v>4.6800000000000006</v>
      </c>
      <c r="G2927" s="42">
        <f t="shared" si="135"/>
        <v>3.8610000000000007</v>
      </c>
      <c r="H2927" s="42">
        <f t="shared" si="136"/>
        <v>8.2500000003861</v>
      </c>
    </row>
    <row r="2928" spans="5:8" x14ac:dyDescent="0.3">
      <c r="E2928" s="34">
        <v>2926</v>
      </c>
      <c r="F2928" s="42">
        <f t="shared" si="137"/>
        <v>4.6816000000000004</v>
      </c>
      <c r="G2928" s="42">
        <f t="shared" si="135"/>
        <v>3.8623200000000004</v>
      </c>
      <c r="H2928" s="42">
        <f t="shared" si="136"/>
        <v>8.2500000003862315</v>
      </c>
    </row>
    <row r="2929" spans="5:8" x14ac:dyDescent="0.3">
      <c r="E2929" s="34">
        <v>2927</v>
      </c>
      <c r="F2929" s="42">
        <f t="shared" si="137"/>
        <v>4.6832000000000003</v>
      </c>
      <c r="G2929" s="42">
        <f t="shared" si="135"/>
        <v>3.8636400000000002</v>
      </c>
      <c r="H2929" s="42">
        <f t="shared" si="136"/>
        <v>8.2500000003863647</v>
      </c>
    </row>
    <row r="2930" spans="5:8" x14ac:dyDescent="0.3">
      <c r="E2930" s="34">
        <v>2928</v>
      </c>
      <c r="F2930" s="42">
        <f t="shared" si="137"/>
        <v>4.6848000000000001</v>
      </c>
      <c r="G2930" s="42">
        <f t="shared" si="135"/>
        <v>3.86496</v>
      </c>
      <c r="H2930" s="42">
        <f t="shared" si="136"/>
        <v>8.2500000003864962</v>
      </c>
    </row>
    <row r="2931" spans="5:8" x14ac:dyDescent="0.3">
      <c r="E2931" s="34">
        <v>2929</v>
      </c>
      <c r="F2931" s="42">
        <f t="shared" si="137"/>
        <v>4.6863999999999999</v>
      </c>
      <c r="G2931" s="42">
        <f t="shared" si="135"/>
        <v>3.8662799999999997</v>
      </c>
      <c r="H2931" s="42">
        <f t="shared" si="136"/>
        <v>8.2500000003866276</v>
      </c>
    </row>
    <row r="2932" spans="5:8" x14ac:dyDescent="0.3">
      <c r="E2932" s="34">
        <v>2930</v>
      </c>
      <c r="F2932" s="42">
        <f t="shared" si="137"/>
        <v>4.6880000000000006</v>
      </c>
      <c r="G2932" s="42">
        <f t="shared" si="135"/>
        <v>3.8675999999999999</v>
      </c>
      <c r="H2932" s="42">
        <f t="shared" si="136"/>
        <v>8.2500000003867608</v>
      </c>
    </row>
    <row r="2933" spans="5:8" x14ac:dyDescent="0.3">
      <c r="E2933" s="34">
        <v>2931</v>
      </c>
      <c r="F2933" s="42">
        <f t="shared" si="137"/>
        <v>4.6896000000000004</v>
      </c>
      <c r="G2933" s="42">
        <f t="shared" si="135"/>
        <v>3.8689200000000006</v>
      </c>
      <c r="H2933" s="42">
        <f t="shared" si="136"/>
        <v>8.2500000003868923</v>
      </c>
    </row>
    <row r="2934" spans="5:8" x14ac:dyDescent="0.3">
      <c r="E2934" s="34">
        <v>2932</v>
      </c>
      <c r="F2934" s="42">
        <f t="shared" si="137"/>
        <v>4.6912000000000003</v>
      </c>
      <c r="G2934" s="42">
        <f t="shared" si="135"/>
        <v>3.8702400000000003</v>
      </c>
      <c r="H2934" s="42">
        <f t="shared" si="136"/>
        <v>8.2500000003870237</v>
      </c>
    </row>
    <row r="2935" spans="5:8" x14ac:dyDescent="0.3">
      <c r="E2935" s="34">
        <v>2933</v>
      </c>
      <c r="F2935" s="42">
        <f t="shared" si="137"/>
        <v>4.6928000000000001</v>
      </c>
      <c r="G2935" s="42">
        <f t="shared" si="135"/>
        <v>3.8715600000000001</v>
      </c>
      <c r="H2935" s="42">
        <f t="shared" si="136"/>
        <v>8.2500000003871552</v>
      </c>
    </row>
    <row r="2936" spans="5:8" x14ac:dyDescent="0.3">
      <c r="E2936" s="34">
        <v>2934</v>
      </c>
      <c r="F2936" s="42">
        <f t="shared" si="137"/>
        <v>4.6943999999999999</v>
      </c>
      <c r="G2936" s="42">
        <f t="shared" si="135"/>
        <v>3.8728799999999999</v>
      </c>
      <c r="H2936" s="42">
        <f t="shared" si="136"/>
        <v>8.2500000003872884</v>
      </c>
    </row>
    <row r="2937" spans="5:8" x14ac:dyDescent="0.3">
      <c r="E2937" s="34">
        <v>2935</v>
      </c>
      <c r="F2937" s="42">
        <f t="shared" si="137"/>
        <v>4.6960000000000006</v>
      </c>
      <c r="G2937" s="42">
        <f t="shared" si="135"/>
        <v>3.8742000000000005</v>
      </c>
      <c r="H2937" s="42">
        <f t="shared" si="136"/>
        <v>8.2500000003874199</v>
      </c>
    </row>
    <row r="2938" spans="5:8" x14ac:dyDescent="0.3">
      <c r="E2938" s="34">
        <v>2936</v>
      </c>
      <c r="F2938" s="42">
        <f t="shared" si="137"/>
        <v>4.6976000000000004</v>
      </c>
      <c r="G2938" s="42">
        <f t="shared" si="135"/>
        <v>3.8755200000000003</v>
      </c>
      <c r="H2938" s="42">
        <f t="shared" si="136"/>
        <v>8.2500000003875513</v>
      </c>
    </row>
    <row r="2939" spans="5:8" x14ac:dyDescent="0.3">
      <c r="E2939" s="34">
        <v>2937</v>
      </c>
      <c r="F2939" s="42">
        <f t="shared" si="137"/>
        <v>4.6992000000000003</v>
      </c>
      <c r="G2939" s="42">
        <f t="shared" si="135"/>
        <v>3.8768400000000001</v>
      </c>
      <c r="H2939" s="42">
        <f t="shared" si="136"/>
        <v>8.2500000003876846</v>
      </c>
    </row>
    <row r="2940" spans="5:8" x14ac:dyDescent="0.3">
      <c r="E2940" s="34">
        <v>2938</v>
      </c>
      <c r="F2940" s="42">
        <f t="shared" si="137"/>
        <v>4.7008000000000001</v>
      </c>
      <c r="G2940" s="42">
        <f t="shared" si="135"/>
        <v>3.8781599999999998</v>
      </c>
      <c r="H2940" s="42">
        <f t="shared" si="136"/>
        <v>8.250000000387816</v>
      </c>
    </row>
    <row r="2941" spans="5:8" x14ac:dyDescent="0.3">
      <c r="E2941" s="34">
        <v>2939</v>
      </c>
      <c r="F2941" s="42">
        <f t="shared" si="137"/>
        <v>4.7023999999999999</v>
      </c>
      <c r="G2941" s="42">
        <f t="shared" si="135"/>
        <v>3.8794800000000005</v>
      </c>
      <c r="H2941" s="42">
        <f t="shared" si="136"/>
        <v>8.2500000003879475</v>
      </c>
    </row>
    <row r="2942" spans="5:8" x14ac:dyDescent="0.3">
      <c r="E2942" s="34">
        <v>2940</v>
      </c>
      <c r="F2942" s="42">
        <f t="shared" si="137"/>
        <v>4.7040000000000006</v>
      </c>
      <c r="G2942" s="42">
        <f t="shared" si="135"/>
        <v>3.8808000000000007</v>
      </c>
      <c r="H2942" s="42">
        <f t="shared" si="136"/>
        <v>8.2500000003880807</v>
      </c>
    </row>
    <row r="2943" spans="5:8" x14ac:dyDescent="0.3">
      <c r="E2943" s="34">
        <v>2941</v>
      </c>
      <c r="F2943" s="42">
        <f t="shared" si="137"/>
        <v>4.7056000000000004</v>
      </c>
      <c r="G2943" s="42">
        <f t="shared" si="135"/>
        <v>3.8821200000000005</v>
      </c>
      <c r="H2943" s="42">
        <f t="shared" si="136"/>
        <v>8.2500000003882121</v>
      </c>
    </row>
    <row r="2944" spans="5:8" x14ac:dyDescent="0.3">
      <c r="E2944" s="34">
        <v>2942</v>
      </c>
      <c r="F2944" s="42">
        <f t="shared" si="137"/>
        <v>4.7072000000000003</v>
      </c>
      <c r="G2944" s="42">
        <f t="shared" si="135"/>
        <v>3.8834400000000002</v>
      </c>
      <c r="H2944" s="42">
        <f t="shared" si="136"/>
        <v>8.2500000003883436</v>
      </c>
    </row>
    <row r="2945" spans="5:8" x14ac:dyDescent="0.3">
      <c r="E2945" s="34">
        <v>2943</v>
      </c>
      <c r="F2945" s="42">
        <f t="shared" si="137"/>
        <v>4.7088000000000001</v>
      </c>
      <c r="G2945" s="42">
        <f t="shared" si="135"/>
        <v>3.8847600000000004</v>
      </c>
      <c r="H2945" s="42">
        <f t="shared" si="136"/>
        <v>8.2500000003884768</v>
      </c>
    </row>
    <row r="2946" spans="5:8" x14ac:dyDescent="0.3">
      <c r="E2946" s="34">
        <v>2944</v>
      </c>
      <c r="F2946" s="42">
        <f t="shared" si="137"/>
        <v>4.7103999999999999</v>
      </c>
      <c r="G2946" s="42">
        <f t="shared" ref="G2946:G3009" si="138">$C$12*F2946*10^-3/($C$3*10^-6)</f>
        <v>3.8860800000000002</v>
      </c>
      <c r="H2946" s="42">
        <f t="shared" si="136"/>
        <v>8.2500000003886083</v>
      </c>
    </row>
    <row r="2947" spans="5:8" x14ac:dyDescent="0.3">
      <c r="E2947" s="34">
        <v>2945</v>
      </c>
      <c r="F2947" s="42">
        <f t="shared" si="137"/>
        <v>4.7120000000000006</v>
      </c>
      <c r="G2947" s="42">
        <f t="shared" si="138"/>
        <v>3.8874000000000004</v>
      </c>
      <c r="H2947" s="42">
        <f t="shared" ref="H2947:H3010" si="139">($C$12+IF(G2947&gt;=$C$7,$C$6,0)+(IF(G2947&gt;=$C$5,G2947,0)/$C$4)+IF(G2947&gt;$C$9,($C$8/G2947),0))</f>
        <v>8.2500000003887397</v>
      </c>
    </row>
    <row r="2948" spans="5:8" x14ac:dyDescent="0.3">
      <c r="E2948" s="34">
        <v>2946</v>
      </c>
      <c r="F2948" s="42">
        <f t="shared" ref="F2948:F3011" si="140">($C$10/10000)*(E2948)</f>
        <v>4.7136000000000005</v>
      </c>
      <c r="G2948" s="42">
        <f t="shared" si="138"/>
        <v>3.8887200000000011</v>
      </c>
      <c r="H2948" s="42">
        <f t="shared" si="139"/>
        <v>8.2500000003888712</v>
      </c>
    </row>
    <row r="2949" spans="5:8" x14ac:dyDescent="0.3">
      <c r="E2949" s="34">
        <v>2947</v>
      </c>
      <c r="F2949" s="42">
        <f t="shared" si="140"/>
        <v>4.7152000000000003</v>
      </c>
      <c r="G2949" s="42">
        <f t="shared" si="138"/>
        <v>3.8900400000000008</v>
      </c>
      <c r="H2949" s="42">
        <f t="shared" si="139"/>
        <v>8.2500000003890044</v>
      </c>
    </row>
    <row r="2950" spans="5:8" x14ac:dyDescent="0.3">
      <c r="E2950" s="34">
        <v>2948</v>
      </c>
      <c r="F2950" s="42">
        <f t="shared" si="140"/>
        <v>4.7168000000000001</v>
      </c>
      <c r="G2950" s="42">
        <f t="shared" si="138"/>
        <v>3.8913600000000006</v>
      </c>
      <c r="H2950" s="42">
        <f t="shared" si="139"/>
        <v>8.2500000003891358</v>
      </c>
    </row>
    <row r="2951" spans="5:8" x14ac:dyDescent="0.3">
      <c r="E2951" s="34">
        <v>2949</v>
      </c>
      <c r="F2951" s="42">
        <f t="shared" si="140"/>
        <v>4.7183999999999999</v>
      </c>
      <c r="G2951" s="42">
        <f t="shared" si="138"/>
        <v>3.8926799999999995</v>
      </c>
      <c r="H2951" s="42">
        <f t="shared" si="139"/>
        <v>8.2500000003892673</v>
      </c>
    </row>
    <row r="2952" spans="5:8" x14ac:dyDescent="0.3">
      <c r="E2952" s="34">
        <v>2950</v>
      </c>
      <c r="F2952" s="42">
        <f t="shared" si="140"/>
        <v>4.7200000000000006</v>
      </c>
      <c r="G2952" s="42">
        <f t="shared" si="138"/>
        <v>3.8940000000000001</v>
      </c>
      <c r="H2952" s="42">
        <f t="shared" si="139"/>
        <v>8.2500000003894005</v>
      </c>
    </row>
    <row r="2953" spans="5:8" x14ac:dyDescent="0.3">
      <c r="E2953" s="34">
        <v>2951</v>
      </c>
      <c r="F2953" s="42">
        <f t="shared" si="140"/>
        <v>4.7216000000000005</v>
      </c>
      <c r="G2953" s="42">
        <f t="shared" si="138"/>
        <v>3.8953199999999999</v>
      </c>
      <c r="H2953" s="42">
        <f t="shared" si="139"/>
        <v>8.250000000389532</v>
      </c>
    </row>
    <row r="2954" spans="5:8" x14ac:dyDescent="0.3">
      <c r="E2954" s="34">
        <v>2952</v>
      </c>
      <c r="F2954" s="42">
        <f t="shared" si="140"/>
        <v>4.7232000000000003</v>
      </c>
      <c r="G2954" s="42">
        <f t="shared" si="138"/>
        <v>3.8966399999999997</v>
      </c>
      <c r="H2954" s="42">
        <f t="shared" si="139"/>
        <v>8.2500000003896634</v>
      </c>
    </row>
    <row r="2955" spans="5:8" x14ac:dyDescent="0.3">
      <c r="E2955" s="34">
        <v>2953</v>
      </c>
      <c r="F2955" s="42">
        <f t="shared" si="140"/>
        <v>4.7248000000000001</v>
      </c>
      <c r="G2955" s="42">
        <f t="shared" si="138"/>
        <v>3.8979599999999994</v>
      </c>
      <c r="H2955" s="42">
        <f t="shared" si="139"/>
        <v>8.2500000003897966</v>
      </c>
    </row>
    <row r="2956" spans="5:8" x14ac:dyDescent="0.3">
      <c r="E2956" s="34">
        <v>2954</v>
      </c>
      <c r="F2956" s="42">
        <f t="shared" si="140"/>
        <v>4.7263999999999999</v>
      </c>
      <c r="G2956" s="42">
        <f t="shared" si="138"/>
        <v>3.8992800000000001</v>
      </c>
      <c r="H2956" s="42">
        <f t="shared" si="139"/>
        <v>8.2500000003899281</v>
      </c>
    </row>
    <row r="2957" spans="5:8" x14ac:dyDescent="0.3">
      <c r="E2957" s="34">
        <v>2955</v>
      </c>
      <c r="F2957" s="42">
        <f t="shared" si="140"/>
        <v>4.7280000000000006</v>
      </c>
      <c r="G2957" s="42">
        <f t="shared" si="138"/>
        <v>3.9006000000000007</v>
      </c>
      <c r="H2957" s="42">
        <f t="shared" si="139"/>
        <v>8.2500000003900595</v>
      </c>
    </row>
    <row r="2958" spans="5:8" x14ac:dyDescent="0.3">
      <c r="E2958" s="34">
        <v>2956</v>
      </c>
      <c r="F2958" s="42">
        <f t="shared" si="140"/>
        <v>4.7296000000000005</v>
      </c>
      <c r="G2958" s="42">
        <f t="shared" si="138"/>
        <v>3.9019200000000005</v>
      </c>
      <c r="H2958" s="42">
        <f t="shared" si="139"/>
        <v>8.2500000003901928</v>
      </c>
    </row>
    <row r="2959" spans="5:8" x14ac:dyDescent="0.3">
      <c r="E2959" s="34">
        <v>2957</v>
      </c>
      <c r="F2959" s="42">
        <f t="shared" si="140"/>
        <v>4.7312000000000003</v>
      </c>
      <c r="G2959" s="42">
        <f t="shared" si="138"/>
        <v>3.9032400000000003</v>
      </c>
      <c r="H2959" s="42">
        <f t="shared" si="139"/>
        <v>8.2500000003903242</v>
      </c>
    </row>
    <row r="2960" spans="5:8" x14ac:dyDescent="0.3">
      <c r="E2960" s="34">
        <v>2958</v>
      </c>
      <c r="F2960" s="42">
        <f t="shared" si="140"/>
        <v>4.7328000000000001</v>
      </c>
      <c r="G2960" s="42">
        <f t="shared" si="138"/>
        <v>3.90456</v>
      </c>
      <c r="H2960" s="42">
        <f t="shared" si="139"/>
        <v>8.2500000003904557</v>
      </c>
    </row>
    <row r="2961" spans="5:8" x14ac:dyDescent="0.3">
      <c r="E2961" s="34">
        <v>2959</v>
      </c>
      <c r="F2961" s="42">
        <f t="shared" si="140"/>
        <v>4.7343999999999999</v>
      </c>
      <c r="G2961" s="42">
        <f t="shared" si="138"/>
        <v>3.9058799999999998</v>
      </c>
      <c r="H2961" s="42">
        <f t="shared" si="139"/>
        <v>8.2500000003905871</v>
      </c>
    </row>
    <row r="2962" spans="5:8" x14ac:dyDescent="0.3">
      <c r="E2962" s="34">
        <v>2960</v>
      </c>
      <c r="F2962" s="42">
        <f t="shared" si="140"/>
        <v>4.7360000000000007</v>
      </c>
      <c r="G2962" s="42">
        <f t="shared" si="138"/>
        <v>3.9072</v>
      </c>
      <c r="H2962" s="42">
        <f t="shared" si="139"/>
        <v>8.2500000003907203</v>
      </c>
    </row>
    <row r="2963" spans="5:8" x14ac:dyDescent="0.3">
      <c r="E2963" s="34">
        <v>2961</v>
      </c>
      <c r="F2963" s="42">
        <f t="shared" si="140"/>
        <v>4.7376000000000005</v>
      </c>
      <c r="G2963" s="42">
        <f t="shared" si="138"/>
        <v>3.9085199999999998</v>
      </c>
      <c r="H2963" s="42">
        <f t="shared" si="139"/>
        <v>8.2500000003908518</v>
      </c>
    </row>
    <row r="2964" spans="5:8" x14ac:dyDescent="0.3">
      <c r="E2964" s="34">
        <v>2962</v>
      </c>
      <c r="F2964" s="42">
        <f t="shared" si="140"/>
        <v>4.7392000000000003</v>
      </c>
      <c r="G2964" s="42">
        <f t="shared" si="138"/>
        <v>3.9098400000000004</v>
      </c>
      <c r="H2964" s="42">
        <f t="shared" si="139"/>
        <v>8.2500000003909832</v>
      </c>
    </row>
    <row r="2965" spans="5:8" x14ac:dyDescent="0.3">
      <c r="E2965" s="34">
        <v>2963</v>
      </c>
      <c r="F2965" s="42">
        <f t="shared" si="140"/>
        <v>4.7408000000000001</v>
      </c>
      <c r="G2965" s="42">
        <f t="shared" si="138"/>
        <v>3.9111600000000002</v>
      </c>
      <c r="H2965" s="42">
        <f t="shared" si="139"/>
        <v>8.2500000003911165</v>
      </c>
    </row>
    <row r="2966" spans="5:8" x14ac:dyDescent="0.3">
      <c r="E2966" s="34">
        <v>2964</v>
      </c>
      <c r="F2966" s="42">
        <f t="shared" si="140"/>
        <v>4.7423999999999999</v>
      </c>
      <c r="G2966" s="42">
        <f t="shared" si="138"/>
        <v>3.91248</v>
      </c>
      <c r="H2966" s="42">
        <f t="shared" si="139"/>
        <v>8.2500000003912479</v>
      </c>
    </row>
    <row r="2967" spans="5:8" x14ac:dyDescent="0.3">
      <c r="E2967" s="34">
        <v>2965</v>
      </c>
      <c r="F2967" s="42">
        <f t="shared" si="140"/>
        <v>4.7440000000000007</v>
      </c>
      <c r="G2967" s="42">
        <f t="shared" si="138"/>
        <v>3.9138000000000006</v>
      </c>
      <c r="H2967" s="42">
        <f t="shared" si="139"/>
        <v>8.2500000003913794</v>
      </c>
    </row>
    <row r="2968" spans="5:8" x14ac:dyDescent="0.3">
      <c r="E2968" s="34">
        <v>2966</v>
      </c>
      <c r="F2968" s="42">
        <f t="shared" si="140"/>
        <v>4.7456000000000005</v>
      </c>
      <c r="G2968" s="42">
        <f t="shared" si="138"/>
        <v>3.9151200000000004</v>
      </c>
      <c r="H2968" s="42">
        <f t="shared" si="139"/>
        <v>8.2500000003915126</v>
      </c>
    </row>
    <row r="2969" spans="5:8" x14ac:dyDescent="0.3">
      <c r="E2969" s="34">
        <v>2967</v>
      </c>
      <c r="F2969" s="42">
        <f t="shared" si="140"/>
        <v>4.7472000000000003</v>
      </c>
      <c r="G2969" s="42">
        <f t="shared" si="138"/>
        <v>3.9164400000000001</v>
      </c>
      <c r="H2969" s="42">
        <f t="shared" si="139"/>
        <v>8.2500000003916441</v>
      </c>
    </row>
    <row r="2970" spans="5:8" x14ac:dyDescent="0.3">
      <c r="E2970" s="34">
        <v>2968</v>
      </c>
      <c r="F2970" s="42">
        <f t="shared" si="140"/>
        <v>4.7488000000000001</v>
      </c>
      <c r="G2970" s="42">
        <f t="shared" si="138"/>
        <v>3.9177599999999999</v>
      </c>
      <c r="H2970" s="42">
        <f t="shared" si="139"/>
        <v>8.2500000003917755</v>
      </c>
    </row>
    <row r="2971" spans="5:8" x14ac:dyDescent="0.3">
      <c r="E2971" s="34">
        <v>2969</v>
      </c>
      <c r="F2971" s="42">
        <f t="shared" si="140"/>
        <v>4.7504</v>
      </c>
      <c r="G2971" s="42">
        <f t="shared" si="138"/>
        <v>3.9190800000000006</v>
      </c>
      <c r="H2971" s="42">
        <f t="shared" si="139"/>
        <v>8.2500000003919087</v>
      </c>
    </row>
    <row r="2972" spans="5:8" x14ac:dyDescent="0.3">
      <c r="E2972" s="34">
        <v>2970</v>
      </c>
      <c r="F2972" s="42">
        <f t="shared" si="140"/>
        <v>4.7520000000000007</v>
      </c>
      <c r="G2972" s="42">
        <f t="shared" si="138"/>
        <v>3.9204000000000008</v>
      </c>
      <c r="H2972" s="42">
        <f t="shared" si="139"/>
        <v>8.2500000003920402</v>
      </c>
    </row>
    <row r="2973" spans="5:8" x14ac:dyDescent="0.3">
      <c r="E2973" s="34">
        <v>2971</v>
      </c>
      <c r="F2973" s="42">
        <f t="shared" si="140"/>
        <v>4.7536000000000005</v>
      </c>
      <c r="G2973" s="42">
        <f t="shared" si="138"/>
        <v>3.9217200000000005</v>
      </c>
      <c r="H2973" s="42">
        <f t="shared" si="139"/>
        <v>8.2500000003921716</v>
      </c>
    </row>
    <row r="2974" spans="5:8" x14ac:dyDescent="0.3">
      <c r="E2974" s="34">
        <v>2972</v>
      </c>
      <c r="F2974" s="42">
        <f t="shared" si="140"/>
        <v>4.7552000000000003</v>
      </c>
      <c r="G2974" s="42">
        <f t="shared" si="138"/>
        <v>3.9230400000000003</v>
      </c>
      <c r="H2974" s="42">
        <f t="shared" si="139"/>
        <v>8.2500000003923049</v>
      </c>
    </row>
    <row r="2975" spans="5:8" x14ac:dyDescent="0.3">
      <c r="E2975" s="34">
        <v>2973</v>
      </c>
      <c r="F2975" s="42">
        <f t="shared" si="140"/>
        <v>4.7568000000000001</v>
      </c>
      <c r="G2975" s="42">
        <f t="shared" si="138"/>
        <v>3.9243600000000001</v>
      </c>
      <c r="H2975" s="42">
        <f t="shared" si="139"/>
        <v>8.2500000003924363</v>
      </c>
    </row>
    <row r="2976" spans="5:8" x14ac:dyDescent="0.3">
      <c r="E2976" s="34">
        <v>2974</v>
      </c>
      <c r="F2976" s="42">
        <f t="shared" si="140"/>
        <v>4.7584</v>
      </c>
      <c r="G2976" s="42">
        <f t="shared" si="138"/>
        <v>3.9256800000000003</v>
      </c>
      <c r="H2976" s="42">
        <f t="shared" si="139"/>
        <v>8.2500000003925678</v>
      </c>
    </row>
    <row r="2977" spans="5:8" x14ac:dyDescent="0.3">
      <c r="E2977" s="34">
        <v>2975</v>
      </c>
      <c r="F2977" s="42">
        <f t="shared" si="140"/>
        <v>4.76</v>
      </c>
      <c r="G2977" s="42">
        <f t="shared" si="138"/>
        <v>3.927</v>
      </c>
      <c r="H2977" s="42">
        <f t="shared" si="139"/>
        <v>8.2500000003926992</v>
      </c>
    </row>
    <row r="2978" spans="5:8" x14ac:dyDescent="0.3">
      <c r="E2978" s="34">
        <v>2976</v>
      </c>
      <c r="F2978" s="42">
        <f t="shared" si="140"/>
        <v>4.7616000000000005</v>
      </c>
      <c r="G2978" s="42">
        <f t="shared" si="138"/>
        <v>3.9283200000000003</v>
      </c>
      <c r="H2978" s="42">
        <f t="shared" si="139"/>
        <v>8.2500000003928324</v>
      </c>
    </row>
    <row r="2979" spans="5:8" x14ac:dyDescent="0.3">
      <c r="E2979" s="34">
        <v>2977</v>
      </c>
      <c r="F2979" s="42">
        <f t="shared" si="140"/>
        <v>4.7632000000000003</v>
      </c>
      <c r="G2979" s="42">
        <f t="shared" si="138"/>
        <v>3.9296400000000009</v>
      </c>
      <c r="H2979" s="42">
        <f t="shared" si="139"/>
        <v>8.2500000003929639</v>
      </c>
    </row>
    <row r="2980" spans="5:8" x14ac:dyDescent="0.3">
      <c r="E2980" s="34">
        <v>2978</v>
      </c>
      <c r="F2980" s="42">
        <f t="shared" si="140"/>
        <v>4.7648000000000001</v>
      </c>
      <c r="G2980" s="42">
        <f t="shared" si="138"/>
        <v>3.9309600000000007</v>
      </c>
      <c r="H2980" s="42">
        <f t="shared" si="139"/>
        <v>8.2500000003930953</v>
      </c>
    </row>
    <row r="2981" spans="5:8" x14ac:dyDescent="0.3">
      <c r="E2981" s="34">
        <v>2979</v>
      </c>
      <c r="F2981" s="42">
        <f t="shared" si="140"/>
        <v>4.7664</v>
      </c>
      <c r="G2981" s="42">
        <f t="shared" si="138"/>
        <v>3.9322800000000004</v>
      </c>
      <c r="H2981" s="42">
        <f t="shared" si="139"/>
        <v>8.2500000003932286</v>
      </c>
    </row>
    <row r="2982" spans="5:8" x14ac:dyDescent="0.3">
      <c r="E2982" s="34">
        <v>2980</v>
      </c>
      <c r="F2982" s="42">
        <f t="shared" si="140"/>
        <v>4.7679999999999998</v>
      </c>
      <c r="G2982" s="42">
        <f t="shared" si="138"/>
        <v>3.9335999999999993</v>
      </c>
      <c r="H2982" s="42">
        <f t="shared" si="139"/>
        <v>8.25000000039336</v>
      </c>
    </row>
    <row r="2983" spans="5:8" x14ac:dyDescent="0.3">
      <c r="E2983" s="34">
        <v>2981</v>
      </c>
      <c r="F2983" s="42">
        <f t="shared" si="140"/>
        <v>4.7696000000000005</v>
      </c>
      <c r="G2983" s="42">
        <f t="shared" si="138"/>
        <v>3.93492</v>
      </c>
      <c r="H2983" s="42">
        <f t="shared" si="139"/>
        <v>8.2500000003934915</v>
      </c>
    </row>
    <row r="2984" spans="5:8" x14ac:dyDescent="0.3">
      <c r="E2984" s="34">
        <v>2982</v>
      </c>
      <c r="F2984" s="42">
        <f t="shared" si="140"/>
        <v>4.7712000000000003</v>
      </c>
      <c r="G2984" s="42">
        <f t="shared" si="138"/>
        <v>3.9362399999999997</v>
      </c>
      <c r="H2984" s="42">
        <f t="shared" si="139"/>
        <v>8.2500000003936247</v>
      </c>
    </row>
    <row r="2985" spans="5:8" x14ac:dyDescent="0.3">
      <c r="E2985" s="34">
        <v>2983</v>
      </c>
      <c r="F2985" s="42">
        <f t="shared" si="140"/>
        <v>4.7728000000000002</v>
      </c>
      <c r="G2985" s="42">
        <f t="shared" si="138"/>
        <v>3.9375599999999995</v>
      </c>
      <c r="H2985" s="42">
        <f t="shared" si="139"/>
        <v>8.2500000003937561</v>
      </c>
    </row>
    <row r="2986" spans="5:8" x14ac:dyDescent="0.3">
      <c r="E2986" s="34">
        <v>2984</v>
      </c>
      <c r="F2986" s="42">
        <f t="shared" si="140"/>
        <v>4.7744</v>
      </c>
      <c r="G2986" s="42">
        <f t="shared" si="138"/>
        <v>3.9388800000000002</v>
      </c>
      <c r="H2986" s="42">
        <f t="shared" si="139"/>
        <v>8.2500000003938876</v>
      </c>
    </row>
    <row r="2987" spans="5:8" x14ac:dyDescent="0.3">
      <c r="E2987" s="34">
        <v>2985</v>
      </c>
      <c r="F2987" s="42">
        <f t="shared" si="140"/>
        <v>4.7759999999999998</v>
      </c>
      <c r="G2987" s="42">
        <f t="shared" si="138"/>
        <v>3.9401999999999999</v>
      </c>
      <c r="H2987" s="42">
        <f t="shared" si="139"/>
        <v>8.2500000003940208</v>
      </c>
    </row>
    <row r="2988" spans="5:8" x14ac:dyDescent="0.3">
      <c r="E2988" s="34">
        <v>2986</v>
      </c>
      <c r="F2988" s="42">
        <f t="shared" si="140"/>
        <v>4.7776000000000005</v>
      </c>
      <c r="G2988" s="42">
        <f t="shared" si="138"/>
        <v>3.9415200000000006</v>
      </c>
      <c r="H2988" s="42">
        <f t="shared" si="139"/>
        <v>8.2500000003941523</v>
      </c>
    </row>
    <row r="2989" spans="5:8" x14ac:dyDescent="0.3">
      <c r="E2989" s="34">
        <v>2987</v>
      </c>
      <c r="F2989" s="42">
        <f t="shared" si="140"/>
        <v>4.7792000000000003</v>
      </c>
      <c r="G2989" s="42">
        <f t="shared" si="138"/>
        <v>3.9428400000000003</v>
      </c>
      <c r="H2989" s="42">
        <f t="shared" si="139"/>
        <v>8.2500000003942837</v>
      </c>
    </row>
    <row r="2990" spans="5:8" x14ac:dyDescent="0.3">
      <c r="E2990" s="34">
        <v>2988</v>
      </c>
      <c r="F2990" s="42">
        <f t="shared" si="140"/>
        <v>4.7808000000000002</v>
      </c>
      <c r="G2990" s="42">
        <f t="shared" si="138"/>
        <v>3.9441600000000001</v>
      </c>
      <c r="H2990" s="42">
        <f t="shared" si="139"/>
        <v>8.2500000003944152</v>
      </c>
    </row>
    <row r="2991" spans="5:8" x14ac:dyDescent="0.3">
      <c r="E2991" s="34">
        <v>2989</v>
      </c>
      <c r="F2991" s="42">
        <f t="shared" si="140"/>
        <v>4.7824</v>
      </c>
      <c r="G2991" s="42">
        <f t="shared" si="138"/>
        <v>3.9454799999999999</v>
      </c>
      <c r="H2991" s="42">
        <f t="shared" si="139"/>
        <v>8.2500000003945484</v>
      </c>
    </row>
    <row r="2992" spans="5:8" x14ac:dyDescent="0.3">
      <c r="E2992" s="34">
        <v>2990</v>
      </c>
      <c r="F2992" s="42">
        <f t="shared" si="140"/>
        <v>4.7839999999999998</v>
      </c>
      <c r="G2992" s="42">
        <f t="shared" si="138"/>
        <v>3.9467999999999996</v>
      </c>
      <c r="H2992" s="42">
        <f t="shared" si="139"/>
        <v>8.2500000003946798</v>
      </c>
    </row>
    <row r="2993" spans="5:8" x14ac:dyDescent="0.3">
      <c r="E2993" s="34">
        <v>2991</v>
      </c>
      <c r="F2993" s="42">
        <f t="shared" si="140"/>
        <v>4.7856000000000005</v>
      </c>
      <c r="G2993" s="42">
        <f t="shared" si="138"/>
        <v>3.9481199999999999</v>
      </c>
      <c r="H2993" s="42">
        <f t="shared" si="139"/>
        <v>8.2500000003948113</v>
      </c>
    </row>
    <row r="2994" spans="5:8" x14ac:dyDescent="0.3">
      <c r="E2994" s="34">
        <v>2992</v>
      </c>
      <c r="F2994" s="42">
        <f t="shared" si="140"/>
        <v>4.7872000000000003</v>
      </c>
      <c r="G2994" s="42">
        <f t="shared" si="138"/>
        <v>3.9494400000000005</v>
      </c>
      <c r="H2994" s="42">
        <f t="shared" si="139"/>
        <v>8.2500000003949445</v>
      </c>
    </row>
    <row r="2995" spans="5:8" x14ac:dyDescent="0.3">
      <c r="E2995" s="34">
        <v>2993</v>
      </c>
      <c r="F2995" s="42">
        <f t="shared" si="140"/>
        <v>4.7888000000000002</v>
      </c>
      <c r="G2995" s="42">
        <f t="shared" si="138"/>
        <v>3.9507600000000003</v>
      </c>
      <c r="H2995" s="42">
        <f t="shared" si="139"/>
        <v>8.250000000395076</v>
      </c>
    </row>
    <row r="2996" spans="5:8" x14ac:dyDescent="0.3">
      <c r="E2996" s="34">
        <v>2994</v>
      </c>
      <c r="F2996" s="42">
        <f t="shared" si="140"/>
        <v>4.7904</v>
      </c>
      <c r="G2996" s="42">
        <f t="shared" si="138"/>
        <v>3.95208</v>
      </c>
      <c r="H2996" s="42">
        <f t="shared" si="139"/>
        <v>8.2500000003952074</v>
      </c>
    </row>
    <row r="2997" spans="5:8" x14ac:dyDescent="0.3">
      <c r="E2997" s="34">
        <v>2995</v>
      </c>
      <c r="F2997" s="42">
        <f t="shared" si="140"/>
        <v>4.7919999999999998</v>
      </c>
      <c r="G2997" s="42">
        <f t="shared" si="138"/>
        <v>3.9533999999999998</v>
      </c>
      <c r="H2997" s="42">
        <f t="shared" si="139"/>
        <v>8.2500000003953406</v>
      </c>
    </row>
    <row r="2998" spans="5:8" x14ac:dyDescent="0.3">
      <c r="E2998" s="34">
        <v>2996</v>
      </c>
      <c r="F2998" s="42">
        <f t="shared" si="140"/>
        <v>4.7936000000000005</v>
      </c>
      <c r="G2998" s="42">
        <f t="shared" si="138"/>
        <v>3.9547200000000005</v>
      </c>
      <c r="H2998" s="42">
        <f t="shared" si="139"/>
        <v>8.2500000003954721</v>
      </c>
    </row>
    <row r="2999" spans="5:8" x14ac:dyDescent="0.3">
      <c r="E2999" s="34">
        <v>2997</v>
      </c>
      <c r="F2999" s="42">
        <f t="shared" si="140"/>
        <v>4.7952000000000004</v>
      </c>
      <c r="G2999" s="42">
        <f t="shared" si="138"/>
        <v>3.9560400000000002</v>
      </c>
      <c r="H2999" s="42">
        <f t="shared" si="139"/>
        <v>8.2500000003956035</v>
      </c>
    </row>
    <row r="3000" spans="5:8" x14ac:dyDescent="0.3">
      <c r="E3000" s="34">
        <v>2998</v>
      </c>
      <c r="F3000" s="42">
        <f t="shared" si="140"/>
        <v>4.7968000000000002</v>
      </c>
      <c r="G3000" s="42">
        <f t="shared" si="138"/>
        <v>3.95736</v>
      </c>
      <c r="H3000" s="42">
        <f t="shared" si="139"/>
        <v>8.2500000003957368</v>
      </c>
    </row>
    <row r="3001" spans="5:8" x14ac:dyDescent="0.3">
      <c r="E3001" s="34">
        <v>2999</v>
      </c>
      <c r="F3001" s="42">
        <f t="shared" si="140"/>
        <v>4.7984</v>
      </c>
      <c r="G3001" s="42">
        <f t="shared" si="138"/>
        <v>3.9586799999999998</v>
      </c>
      <c r="H3001" s="42">
        <f t="shared" si="139"/>
        <v>8.2500000003958682</v>
      </c>
    </row>
    <row r="3002" spans="5:8" x14ac:dyDescent="0.3">
      <c r="E3002" s="34">
        <v>3000</v>
      </c>
      <c r="F3002" s="42">
        <f t="shared" si="140"/>
        <v>4.8</v>
      </c>
      <c r="G3002" s="42">
        <f t="shared" si="138"/>
        <v>3.9600000000000004</v>
      </c>
      <c r="H3002" s="42">
        <f t="shared" si="139"/>
        <v>8.2500000003959997</v>
      </c>
    </row>
    <row r="3003" spans="5:8" x14ac:dyDescent="0.3">
      <c r="E3003" s="34">
        <v>3001</v>
      </c>
      <c r="F3003" s="42">
        <f t="shared" si="140"/>
        <v>4.8016000000000005</v>
      </c>
      <c r="G3003" s="42">
        <f t="shared" si="138"/>
        <v>3.9613200000000006</v>
      </c>
      <c r="H3003" s="42">
        <f t="shared" si="139"/>
        <v>8.2500000003961311</v>
      </c>
    </row>
    <row r="3004" spans="5:8" x14ac:dyDescent="0.3">
      <c r="E3004" s="34">
        <v>3002</v>
      </c>
      <c r="F3004" s="42">
        <f t="shared" si="140"/>
        <v>4.8032000000000004</v>
      </c>
      <c r="G3004" s="42">
        <f t="shared" si="138"/>
        <v>3.9626400000000004</v>
      </c>
      <c r="H3004" s="42">
        <f t="shared" si="139"/>
        <v>8.2500000003962644</v>
      </c>
    </row>
    <row r="3005" spans="5:8" x14ac:dyDescent="0.3">
      <c r="E3005" s="34">
        <v>3003</v>
      </c>
      <c r="F3005" s="42">
        <f t="shared" si="140"/>
        <v>4.8048000000000002</v>
      </c>
      <c r="G3005" s="42">
        <f t="shared" si="138"/>
        <v>3.9639600000000002</v>
      </c>
      <c r="H3005" s="42">
        <f t="shared" si="139"/>
        <v>8.2500000003963958</v>
      </c>
    </row>
    <row r="3006" spans="5:8" x14ac:dyDescent="0.3">
      <c r="E3006" s="34">
        <v>3004</v>
      </c>
      <c r="F3006" s="42">
        <f t="shared" si="140"/>
        <v>4.8064</v>
      </c>
      <c r="G3006" s="42">
        <f t="shared" si="138"/>
        <v>3.9652799999999999</v>
      </c>
      <c r="H3006" s="42">
        <f t="shared" si="139"/>
        <v>8.2500000003965273</v>
      </c>
    </row>
    <row r="3007" spans="5:8" x14ac:dyDescent="0.3">
      <c r="E3007" s="34">
        <v>3005</v>
      </c>
      <c r="F3007" s="42">
        <f t="shared" si="140"/>
        <v>4.8079999999999998</v>
      </c>
      <c r="G3007" s="42">
        <f t="shared" si="138"/>
        <v>3.9666000000000001</v>
      </c>
      <c r="H3007" s="42">
        <f t="shared" si="139"/>
        <v>8.2500000003966605</v>
      </c>
    </row>
    <row r="3008" spans="5:8" x14ac:dyDescent="0.3">
      <c r="E3008" s="34">
        <v>3006</v>
      </c>
      <c r="F3008" s="42">
        <f t="shared" si="140"/>
        <v>4.8096000000000005</v>
      </c>
      <c r="G3008" s="42">
        <f t="shared" si="138"/>
        <v>3.9679200000000003</v>
      </c>
      <c r="H3008" s="42">
        <f t="shared" si="139"/>
        <v>8.2500000003967919</v>
      </c>
    </row>
    <row r="3009" spans="5:8" x14ac:dyDescent="0.3">
      <c r="E3009" s="34">
        <v>3007</v>
      </c>
      <c r="F3009" s="42">
        <f t="shared" si="140"/>
        <v>4.8112000000000004</v>
      </c>
      <c r="G3009" s="42">
        <f t="shared" si="138"/>
        <v>3.969240000000001</v>
      </c>
      <c r="H3009" s="42">
        <f t="shared" si="139"/>
        <v>8.2500000003969234</v>
      </c>
    </row>
    <row r="3010" spans="5:8" x14ac:dyDescent="0.3">
      <c r="E3010" s="34">
        <v>3008</v>
      </c>
      <c r="F3010" s="42">
        <f t="shared" si="140"/>
        <v>4.8128000000000002</v>
      </c>
      <c r="G3010" s="42">
        <f t="shared" ref="G3010:G3073" si="141">$C$12*F3010*10^-3/($C$3*10^-6)</f>
        <v>3.9705600000000008</v>
      </c>
      <c r="H3010" s="42">
        <f t="shared" si="139"/>
        <v>8.2500000003970566</v>
      </c>
    </row>
    <row r="3011" spans="5:8" x14ac:dyDescent="0.3">
      <c r="E3011" s="34">
        <v>3009</v>
      </c>
      <c r="F3011" s="42">
        <f t="shared" si="140"/>
        <v>4.8144</v>
      </c>
      <c r="G3011" s="42">
        <f t="shared" si="141"/>
        <v>3.9718800000000005</v>
      </c>
      <c r="H3011" s="42">
        <f t="shared" ref="H3011:H3074" si="142">($C$12+IF(G3011&gt;=$C$7,$C$6,0)+(IF(G3011&gt;=$C$5,G3011,0)/$C$4)+IF(G3011&gt;$C$9,($C$8/G3011),0))</f>
        <v>8.2500000003971881</v>
      </c>
    </row>
    <row r="3012" spans="5:8" x14ac:dyDescent="0.3">
      <c r="E3012" s="34">
        <v>3010</v>
      </c>
      <c r="F3012" s="42">
        <f t="shared" ref="F3012:F3075" si="143">($C$10/10000)*(E3012)</f>
        <v>4.8159999999999998</v>
      </c>
      <c r="G3012" s="42">
        <f t="shared" si="141"/>
        <v>3.9732000000000003</v>
      </c>
      <c r="H3012" s="42">
        <f t="shared" si="142"/>
        <v>8.2500000003973195</v>
      </c>
    </row>
    <row r="3013" spans="5:8" x14ac:dyDescent="0.3">
      <c r="E3013" s="34">
        <v>3011</v>
      </c>
      <c r="F3013" s="42">
        <f t="shared" si="143"/>
        <v>4.8176000000000005</v>
      </c>
      <c r="G3013" s="42">
        <f t="shared" si="141"/>
        <v>3.9745200000000009</v>
      </c>
      <c r="H3013" s="42">
        <f t="shared" si="142"/>
        <v>8.2500000003974527</v>
      </c>
    </row>
    <row r="3014" spans="5:8" x14ac:dyDescent="0.3">
      <c r="E3014" s="34">
        <v>3012</v>
      </c>
      <c r="F3014" s="42">
        <f t="shared" si="143"/>
        <v>4.8192000000000004</v>
      </c>
      <c r="G3014" s="42">
        <f t="shared" si="141"/>
        <v>3.9758399999999998</v>
      </c>
      <c r="H3014" s="42">
        <f t="shared" si="142"/>
        <v>8.2500000003975842</v>
      </c>
    </row>
    <row r="3015" spans="5:8" x14ac:dyDescent="0.3">
      <c r="E3015" s="34">
        <v>3013</v>
      </c>
      <c r="F3015" s="42">
        <f t="shared" si="143"/>
        <v>4.8208000000000002</v>
      </c>
      <c r="G3015" s="42">
        <f t="shared" si="141"/>
        <v>3.9771599999999996</v>
      </c>
      <c r="H3015" s="42">
        <f t="shared" si="142"/>
        <v>8.2500000003977156</v>
      </c>
    </row>
    <row r="3016" spans="5:8" x14ac:dyDescent="0.3">
      <c r="E3016" s="34">
        <v>3014</v>
      </c>
      <c r="F3016" s="42">
        <f t="shared" si="143"/>
        <v>4.8224</v>
      </c>
      <c r="G3016" s="42">
        <f t="shared" si="141"/>
        <v>3.9784799999999994</v>
      </c>
      <c r="H3016" s="42">
        <f t="shared" si="142"/>
        <v>8.2500000003978489</v>
      </c>
    </row>
    <row r="3017" spans="5:8" x14ac:dyDescent="0.3">
      <c r="E3017" s="34">
        <v>3015</v>
      </c>
      <c r="F3017" s="42">
        <f t="shared" si="143"/>
        <v>4.8239999999999998</v>
      </c>
      <c r="G3017" s="42">
        <f t="shared" si="141"/>
        <v>3.9798</v>
      </c>
      <c r="H3017" s="42">
        <f t="shared" si="142"/>
        <v>8.2500000003979803</v>
      </c>
    </row>
    <row r="3018" spans="5:8" x14ac:dyDescent="0.3">
      <c r="E3018" s="34">
        <v>3016</v>
      </c>
      <c r="F3018" s="42">
        <f t="shared" si="143"/>
        <v>4.8256000000000006</v>
      </c>
      <c r="G3018" s="42">
        <f t="shared" si="141"/>
        <v>3.9811200000000002</v>
      </c>
      <c r="H3018" s="42">
        <f t="shared" si="142"/>
        <v>8.2500000003981118</v>
      </c>
    </row>
    <row r="3019" spans="5:8" x14ac:dyDescent="0.3">
      <c r="E3019" s="34">
        <v>3017</v>
      </c>
      <c r="F3019" s="42">
        <f t="shared" si="143"/>
        <v>4.8272000000000004</v>
      </c>
      <c r="G3019" s="42">
        <f t="shared" si="141"/>
        <v>3.9824400000000004</v>
      </c>
      <c r="H3019" s="42">
        <f t="shared" si="142"/>
        <v>8.2500000003982432</v>
      </c>
    </row>
    <row r="3020" spans="5:8" x14ac:dyDescent="0.3">
      <c r="E3020" s="34">
        <v>3018</v>
      </c>
      <c r="F3020" s="42">
        <f t="shared" si="143"/>
        <v>4.8288000000000002</v>
      </c>
      <c r="G3020" s="42">
        <f t="shared" si="141"/>
        <v>3.9837600000000002</v>
      </c>
      <c r="H3020" s="42">
        <f t="shared" si="142"/>
        <v>8.2500000003983764</v>
      </c>
    </row>
    <row r="3021" spans="5:8" x14ac:dyDescent="0.3">
      <c r="E3021" s="34">
        <v>3019</v>
      </c>
      <c r="F3021" s="42">
        <f t="shared" si="143"/>
        <v>4.8304</v>
      </c>
      <c r="G3021" s="42">
        <f t="shared" si="141"/>
        <v>3.98508</v>
      </c>
      <c r="H3021" s="42">
        <f t="shared" si="142"/>
        <v>8.2500000003985079</v>
      </c>
    </row>
    <row r="3022" spans="5:8" x14ac:dyDescent="0.3">
      <c r="E3022" s="34">
        <v>3020</v>
      </c>
      <c r="F3022" s="42">
        <f t="shared" si="143"/>
        <v>4.8319999999999999</v>
      </c>
      <c r="G3022" s="42">
        <f t="shared" si="141"/>
        <v>3.9863999999999997</v>
      </c>
      <c r="H3022" s="42">
        <f t="shared" si="142"/>
        <v>8.2500000003986393</v>
      </c>
    </row>
    <row r="3023" spans="5:8" x14ac:dyDescent="0.3">
      <c r="E3023" s="34">
        <v>3021</v>
      </c>
      <c r="F3023" s="42">
        <f t="shared" si="143"/>
        <v>4.8336000000000006</v>
      </c>
      <c r="G3023" s="42">
        <f t="shared" si="141"/>
        <v>3.9877199999999999</v>
      </c>
      <c r="H3023" s="42">
        <f t="shared" si="142"/>
        <v>8.2500000003987726</v>
      </c>
    </row>
    <row r="3024" spans="5:8" x14ac:dyDescent="0.3">
      <c r="E3024" s="34">
        <v>3022</v>
      </c>
      <c r="F3024" s="42">
        <f t="shared" si="143"/>
        <v>4.8352000000000004</v>
      </c>
      <c r="G3024" s="42">
        <f t="shared" si="141"/>
        <v>3.9890399999999997</v>
      </c>
      <c r="H3024" s="42">
        <f t="shared" si="142"/>
        <v>8.250000000398904</v>
      </c>
    </row>
    <row r="3025" spans="5:8" x14ac:dyDescent="0.3">
      <c r="E3025" s="34">
        <v>3023</v>
      </c>
      <c r="F3025" s="42">
        <f t="shared" si="143"/>
        <v>4.8368000000000002</v>
      </c>
      <c r="G3025" s="42">
        <f t="shared" si="141"/>
        <v>3.9903600000000004</v>
      </c>
      <c r="H3025" s="42">
        <f t="shared" si="142"/>
        <v>8.2500000003990355</v>
      </c>
    </row>
    <row r="3026" spans="5:8" x14ac:dyDescent="0.3">
      <c r="E3026" s="34">
        <v>3024</v>
      </c>
      <c r="F3026" s="42">
        <f t="shared" si="143"/>
        <v>4.8384</v>
      </c>
      <c r="G3026" s="42">
        <f t="shared" si="141"/>
        <v>3.9916800000000001</v>
      </c>
      <c r="H3026" s="42">
        <f t="shared" si="142"/>
        <v>8.2500000003991687</v>
      </c>
    </row>
    <row r="3027" spans="5:8" x14ac:dyDescent="0.3">
      <c r="E3027" s="34">
        <v>3025</v>
      </c>
      <c r="F3027" s="42">
        <f t="shared" si="143"/>
        <v>4.84</v>
      </c>
      <c r="G3027" s="42">
        <f t="shared" si="141"/>
        <v>3.9929999999999999</v>
      </c>
      <c r="H3027" s="42">
        <f t="shared" si="142"/>
        <v>8.2500000003993001</v>
      </c>
    </row>
    <row r="3028" spans="5:8" x14ac:dyDescent="0.3">
      <c r="E3028" s="34">
        <v>3026</v>
      </c>
      <c r="F3028" s="42">
        <f t="shared" si="143"/>
        <v>4.8416000000000006</v>
      </c>
      <c r="G3028" s="42">
        <f t="shared" si="141"/>
        <v>3.9943200000000005</v>
      </c>
      <c r="H3028" s="42">
        <f t="shared" si="142"/>
        <v>8.2500000003994316</v>
      </c>
    </row>
    <row r="3029" spans="5:8" x14ac:dyDescent="0.3">
      <c r="E3029" s="34">
        <v>3027</v>
      </c>
      <c r="F3029" s="42">
        <f t="shared" si="143"/>
        <v>4.8432000000000004</v>
      </c>
      <c r="G3029" s="42">
        <f t="shared" si="141"/>
        <v>3.9956400000000003</v>
      </c>
      <c r="H3029" s="42">
        <f t="shared" si="142"/>
        <v>8.2500000003995648</v>
      </c>
    </row>
    <row r="3030" spans="5:8" x14ac:dyDescent="0.3">
      <c r="E3030" s="34">
        <v>3028</v>
      </c>
      <c r="F3030" s="42">
        <f t="shared" si="143"/>
        <v>4.8448000000000002</v>
      </c>
      <c r="G3030" s="42">
        <f t="shared" si="141"/>
        <v>3.9969600000000001</v>
      </c>
      <c r="H3030" s="42">
        <f t="shared" si="142"/>
        <v>8.2500000003996963</v>
      </c>
    </row>
    <row r="3031" spans="5:8" x14ac:dyDescent="0.3">
      <c r="E3031" s="34">
        <v>3029</v>
      </c>
      <c r="F3031" s="42">
        <f t="shared" si="143"/>
        <v>4.8464</v>
      </c>
      <c r="G3031" s="42">
        <f t="shared" si="141"/>
        <v>3.9982799999999998</v>
      </c>
      <c r="H3031" s="42">
        <f t="shared" si="142"/>
        <v>8.2500000003998277</v>
      </c>
    </row>
    <row r="3032" spans="5:8" x14ac:dyDescent="0.3">
      <c r="E3032" s="34">
        <v>3030</v>
      </c>
      <c r="F3032" s="42">
        <f t="shared" si="143"/>
        <v>4.8479999999999999</v>
      </c>
      <c r="G3032" s="42">
        <f t="shared" si="141"/>
        <v>3.9996000000000005</v>
      </c>
      <c r="H3032" s="42">
        <f t="shared" si="142"/>
        <v>8.2500000003999592</v>
      </c>
    </row>
    <row r="3033" spans="5:8" x14ac:dyDescent="0.3">
      <c r="E3033" s="34">
        <v>3031</v>
      </c>
      <c r="F3033" s="42">
        <f t="shared" si="143"/>
        <v>4.8496000000000006</v>
      </c>
      <c r="G3033" s="42">
        <f t="shared" si="141"/>
        <v>4.0009200000000007</v>
      </c>
      <c r="H3033" s="42">
        <f t="shared" si="142"/>
        <v>8.2500000004000924</v>
      </c>
    </row>
    <row r="3034" spans="5:8" x14ac:dyDescent="0.3">
      <c r="E3034" s="34">
        <v>3032</v>
      </c>
      <c r="F3034" s="42">
        <f t="shared" si="143"/>
        <v>4.8512000000000004</v>
      </c>
      <c r="G3034" s="42">
        <f t="shared" si="141"/>
        <v>4.0022400000000005</v>
      </c>
      <c r="H3034" s="42">
        <f t="shared" si="142"/>
        <v>8.2500000004002239</v>
      </c>
    </row>
    <row r="3035" spans="5:8" x14ac:dyDescent="0.3">
      <c r="E3035" s="34">
        <v>3033</v>
      </c>
      <c r="F3035" s="42">
        <f t="shared" si="143"/>
        <v>4.8528000000000002</v>
      </c>
      <c r="G3035" s="42">
        <f t="shared" si="141"/>
        <v>4.0035600000000002</v>
      </c>
      <c r="H3035" s="42">
        <f t="shared" si="142"/>
        <v>8.2500000004003553</v>
      </c>
    </row>
    <row r="3036" spans="5:8" x14ac:dyDescent="0.3">
      <c r="E3036" s="34">
        <v>3034</v>
      </c>
      <c r="F3036" s="42">
        <f t="shared" si="143"/>
        <v>4.8544</v>
      </c>
      <c r="G3036" s="42">
        <f t="shared" si="141"/>
        <v>4.00488</v>
      </c>
      <c r="H3036" s="42">
        <f t="shared" si="142"/>
        <v>8.2500000004004885</v>
      </c>
    </row>
    <row r="3037" spans="5:8" x14ac:dyDescent="0.3">
      <c r="E3037" s="34">
        <v>3035</v>
      </c>
      <c r="F3037" s="42">
        <f t="shared" si="143"/>
        <v>4.8559999999999999</v>
      </c>
      <c r="G3037" s="42">
        <f t="shared" si="141"/>
        <v>4.0061999999999998</v>
      </c>
      <c r="H3037" s="42">
        <f t="shared" si="142"/>
        <v>8.25000000040062</v>
      </c>
    </row>
    <row r="3038" spans="5:8" x14ac:dyDescent="0.3">
      <c r="E3038" s="34">
        <v>3036</v>
      </c>
      <c r="F3038" s="42">
        <f t="shared" si="143"/>
        <v>4.8576000000000006</v>
      </c>
      <c r="G3038" s="42">
        <f t="shared" si="141"/>
        <v>4.0075200000000004</v>
      </c>
      <c r="H3038" s="42">
        <f t="shared" si="142"/>
        <v>8.2500000004007514</v>
      </c>
    </row>
    <row r="3039" spans="5:8" x14ac:dyDescent="0.3">
      <c r="E3039" s="34">
        <v>3037</v>
      </c>
      <c r="F3039" s="42">
        <f t="shared" si="143"/>
        <v>4.8592000000000004</v>
      </c>
      <c r="G3039" s="42">
        <f t="shared" si="141"/>
        <v>4.0088400000000002</v>
      </c>
      <c r="H3039" s="42">
        <f t="shared" si="142"/>
        <v>8.2500000004008847</v>
      </c>
    </row>
    <row r="3040" spans="5:8" x14ac:dyDescent="0.3">
      <c r="E3040" s="34">
        <v>3038</v>
      </c>
      <c r="F3040" s="42">
        <f t="shared" si="143"/>
        <v>4.8608000000000002</v>
      </c>
      <c r="G3040" s="42">
        <f t="shared" si="141"/>
        <v>4.0101600000000008</v>
      </c>
      <c r="H3040" s="42">
        <f t="shared" si="142"/>
        <v>8.2500000004010161</v>
      </c>
    </row>
    <row r="3041" spans="5:8" x14ac:dyDescent="0.3">
      <c r="E3041" s="34">
        <v>3039</v>
      </c>
      <c r="F3041" s="42">
        <f t="shared" si="143"/>
        <v>4.8624000000000001</v>
      </c>
      <c r="G3041" s="42">
        <f t="shared" si="141"/>
        <v>4.0114800000000006</v>
      </c>
      <c r="H3041" s="42">
        <f t="shared" si="142"/>
        <v>8.2500000004011476</v>
      </c>
    </row>
    <row r="3042" spans="5:8" x14ac:dyDescent="0.3">
      <c r="E3042" s="34">
        <v>3040</v>
      </c>
      <c r="F3042" s="42">
        <f t="shared" si="143"/>
        <v>4.8639999999999999</v>
      </c>
      <c r="G3042" s="42">
        <f t="shared" si="141"/>
        <v>4.0128000000000004</v>
      </c>
      <c r="H3042" s="42">
        <f t="shared" si="142"/>
        <v>8.2500000004012808</v>
      </c>
    </row>
    <row r="3043" spans="5:8" x14ac:dyDescent="0.3">
      <c r="E3043" s="34">
        <v>3041</v>
      </c>
      <c r="F3043" s="42">
        <f t="shared" si="143"/>
        <v>4.8656000000000006</v>
      </c>
      <c r="G3043" s="42">
        <f t="shared" si="141"/>
        <v>4.014120000000001</v>
      </c>
      <c r="H3043" s="42">
        <f t="shared" si="142"/>
        <v>8.2500000004014122</v>
      </c>
    </row>
    <row r="3044" spans="5:8" x14ac:dyDescent="0.3">
      <c r="E3044" s="34">
        <v>3042</v>
      </c>
      <c r="F3044" s="42">
        <f t="shared" si="143"/>
        <v>4.8672000000000004</v>
      </c>
      <c r="G3044" s="42">
        <f t="shared" si="141"/>
        <v>4.0154400000000008</v>
      </c>
      <c r="H3044" s="42">
        <f t="shared" si="142"/>
        <v>8.2500000004015437</v>
      </c>
    </row>
    <row r="3045" spans="5:8" x14ac:dyDescent="0.3">
      <c r="E3045" s="34">
        <v>3043</v>
      </c>
      <c r="F3045" s="42">
        <f t="shared" si="143"/>
        <v>4.8688000000000002</v>
      </c>
      <c r="G3045" s="42">
        <f t="shared" si="141"/>
        <v>4.0167599999999997</v>
      </c>
      <c r="H3045" s="42">
        <f t="shared" si="142"/>
        <v>8.2500000004016751</v>
      </c>
    </row>
    <row r="3046" spans="5:8" x14ac:dyDescent="0.3">
      <c r="E3046" s="34">
        <v>3044</v>
      </c>
      <c r="F3046" s="42">
        <f t="shared" si="143"/>
        <v>4.8704000000000001</v>
      </c>
      <c r="G3046" s="42">
        <f t="shared" si="141"/>
        <v>4.0180799999999994</v>
      </c>
      <c r="H3046" s="42">
        <f t="shared" si="142"/>
        <v>8.2500000004018084</v>
      </c>
    </row>
    <row r="3047" spans="5:8" x14ac:dyDescent="0.3">
      <c r="E3047" s="34">
        <v>3045</v>
      </c>
      <c r="F3047" s="42">
        <f t="shared" si="143"/>
        <v>4.8719999999999999</v>
      </c>
      <c r="G3047" s="42">
        <f t="shared" si="141"/>
        <v>4.0194000000000001</v>
      </c>
      <c r="H3047" s="42">
        <f t="shared" si="142"/>
        <v>8.2500000004019398</v>
      </c>
    </row>
    <row r="3048" spans="5:8" x14ac:dyDescent="0.3">
      <c r="E3048" s="34">
        <v>3046</v>
      </c>
      <c r="F3048" s="42">
        <f t="shared" si="143"/>
        <v>4.8736000000000006</v>
      </c>
      <c r="G3048" s="42">
        <f t="shared" si="141"/>
        <v>4.0207200000000007</v>
      </c>
      <c r="H3048" s="42">
        <f t="shared" si="142"/>
        <v>8.2500000004020713</v>
      </c>
    </row>
    <row r="3049" spans="5:8" x14ac:dyDescent="0.3">
      <c r="E3049" s="34">
        <v>3047</v>
      </c>
      <c r="F3049" s="42">
        <f t="shared" si="143"/>
        <v>4.8752000000000004</v>
      </c>
      <c r="G3049" s="42">
        <f t="shared" si="141"/>
        <v>4.0220400000000005</v>
      </c>
      <c r="H3049" s="42">
        <f t="shared" si="142"/>
        <v>8.2500000004022045</v>
      </c>
    </row>
    <row r="3050" spans="5:8" x14ac:dyDescent="0.3">
      <c r="E3050" s="34">
        <v>3048</v>
      </c>
      <c r="F3050" s="42">
        <f t="shared" si="143"/>
        <v>4.8768000000000002</v>
      </c>
      <c r="G3050" s="42">
        <f t="shared" si="141"/>
        <v>4.0233600000000003</v>
      </c>
      <c r="H3050" s="42">
        <f t="shared" si="142"/>
        <v>8.2500000004023359</v>
      </c>
    </row>
    <row r="3051" spans="5:8" x14ac:dyDescent="0.3">
      <c r="E3051" s="34">
        <v>3049</v>
      </c>
      <c r="F3051" s="42">
        <f t="shared" si="143"/>
        <v>4.8784000000000001</v>
      </c>
      <c r="G3051" s="42">
        <f t="shared" si="141"/>
        <v>4.02468</v>
      </c>
      <c r="H3051" s="42">
        <f t="shared" si="142"/>
        <v>8.2500000004024674</v>
      </c>
    </row>
    <row r="3052" spans="5:8" x14ac:dyDescent="0.3">
      <c r="E3052" s="34">
        <v>3050</v>
      </c>
      <c r="F3052" s="42">
        <f t="shared" si="143"/>
        <v>4.88</v>
      </c>
      <c r="G3052" s="42">
        <f t="shared" si="141"/>
        <v>4.0259999999999998</v>
      </c>
      <c r="H3052" s="42">
        <f t="shared" si="142"/>
        <v>8.2500000004026006</v>
      </c>
    </row>
    <row r="3053" spans="5:8" x14ac:dyDescent="0.3">
      <c r="E3053" s="34">
        <v>3051</v>
      </c>
      <c r="F3053" s="42">
        <f t="shared" si="143"/>
        <v>4.8816000000000006</v>
      </c>
      <c r="G3053" s="42">
        <f t="shared" si="141"/>
        <v>4.0273200000000005</v>
      </c>
      <c r="H3053" s="42">
        <f t="shared" si="142"/>
        <v>8.2500000004027321</v>
      </c>
    </row>
    <row r="3054" spans="5:8" x14ac:dyDescent="0.3">
      <c r="E3054" s="34">
        <v>3052</v>
      </c>
      <c r="F3054" s="42">
        <f t="shared" si="143"/>
        <v>4.8832000000000004</v>
      </c>
      <c r="G3054" s="42">
        <f t="shared" si="141"/>
        <v>4.0286400000000002</v>
      </c>
      <c r="H3054" s="42">
        <f t="shared" si="142"/>
        <v>8.2500000004028635</v>
      </c>
    </row>
    <row r="3055" spans="5:8" x14ac:dyDescent="0.3">
      <c r="E3055" s="34">
        <v>3053</v>
      </c>
      <c r="F3055" s="42">
        <f t="shared" si="143"/>
        <v>4.8848000000000003</v>
      </c>
      <c r="G3055" s="42">
        <f t="shared" si="141"/>
        <v>4.02996</v>
      </c>
      <c r="H3055" s="42">
        <f t="shared" si="142"/>
        <v>8.2500000004029967</v>
      </c>
    </row>
    <row r="3056" spans="5:8" x14ac:dyDescent="0.3">
      <c r="E3056" s="34">
        <v>3054</v>
      </c>
      <c r="F3056" s="42">
        <f t="shared" si="143"/>
        <v>4.8864000000000001</v>
      </c>
      <c r="G3056" s="42">
        <f t="shared" si="141"/>
        <v>4.0312799999999998</v>
      </c>
      <c r="H3056" s="42">
        <f t="shared" si="142"/>
        <v>8.2500000004031282</v>
      </c>
    </row>
    <row r="3057" spans="5:8" x14ac:dyDescent="0.3">
      <c r="E3057" s="34">
        <v>3055</v>
      </c>
      <c r="F3057" s="42">
        <f t="shared" si="143"/>
        <v>4.8879999999999999</v>
      </c>
      <c r="G3057" s="42">
        <f t="shared" si="141"/>
        <v>4.0326000000000004</v>
      </c>
      <c r="H3057" s="42">
        <f t="shared" si="142"/>
        <v>8.2500000004032596</v>
      </c>
    </row>
    <row r="3058" spans="5:8" x14ac:dyDescent="0.3">
      <c r="E3058" s="34">
        <v>3056</v>
      </c>
      <c r="F3058" s="42">
        <f t="shared" si="143"/>
        <v>4.8896000000000006</v>
      </c>
      <c r="G3058" s="42">
        <f t="shared" si="141"/>
        <v>4.0339200000000002</v>
      </c>
      <c r="H3058" s="42">
        <f t="shared" si="142"/>
        <v>8.2500000004033929</v>
      </c>
    </row>
    <row r="3059" spans="5:8" x14ac:dyDescent="0.3">
      <c r="E3059" s="34">
        <v>3057</v>
      </c>
      <c r="F3059" s="42">
        <f t="shared" si="143"/>
        <v>4.8912000000000004</v>
      </c>
      <c r="G3059" s="42">
        <f t="shared" si="141"/>
        <v>4.0352399999999999</v>
      </c>
      <c r="H3059" s="42">
        <f t="shared" si="142"/>
        <v>8.2500000004035243</v>
      </c>
    </row>
    <row r="3060" spans="5:8" x14ac:dyDescent="0.3">
      <c r="E3060" s="34">
        <v>3058</v>
      </c>
      <c r="F3060" s="42">
        <f t="shared" si="143"/>
        <v>4.8928000000000003</v>
      </c>
      <c r="G3060" s="42">
        <f t="shared" si="141"/>
        <v>4.0365599999999997</v>
      </c>
      <c r="H3060" s="42">
        <f t="shared" si="142"/>
        <v>8.2500000004036558</v>
      </c>
    </row>
    <row r="3061" spans="5:8" x14ac:dyDescent="0.3">
      <c r="E3061" s="34">
        <v>3059</v>
      </c>
      <c r="F3061" s="42">
        <f t="shared" si="143"/>
        <v>4.8944000000000001</v>
      </c>
      <c r="G3061" s="42">
        <f t="shared" si="141"/>
        <v>4.0378799999999995</v>
      </c>
      <c r="H3061" s="42">
        <f t="shared" si="142"/>
        <v>8.2500000004037872</v>
      </c>
    </row>
    <row r="3062" spans="5:8" x14ac:dyDescent="0.3">
      <c r="E3062" s="34">
        <v>3060</v>
      </c>
      <c r="F3062" s="42">
        <f t="shared" si="143"/>
        <v>4.8959999999999999</v>
      </c>
      <c r="G3062" s="42">
        <f t="shared" si="141"/>
        <v>4.0391999999999992</v>
      </c>
      <c r="H3062" s="42">
        <f t="shared" si="142"/>
        <v>8.2500000004039205</v>
      </c>
    </row>
    <row r="3063" spans="5:8" x14ac:dyDescent="0.3">
      <c r="E3063" s="34">
        <v>3061</v>
      </c>
      <c r="F3063" s="42">
        <f t="shared" si="143"/>
        <v>4.8976000000000006</v>
      </c>
      <c r="G3063" s="42">
        <f t="shared" si="141"/>
        <v>4.0405200000000008</v>
      </c>
      <c r="H3063" s="42">
        <f t="shared" si="142"/>
        <v>8.2500000004040519</v>
      </c>
    </row>
    <row r="3064" spans="5:8" x14ac:dyDescent="0.3">
      <c r="E3064" s="34">
        <v>3062</v>
      </c>
      <c r="F3064" s="42">
        <f t="shared" si="143"/>
        <v>4.8992000000000004</v>
      </c>
      <c r="G3064" s="42">
        <f t="shared" si="141"/>
        <v>4.0418400000000005</v>
      </c>
      <c r="H3064" s="42">
        <f t="shared" si="142"/>
        <v>8.2500000004041834</v>
      </c>
    </row>
    <row r="3065" spans="5:8" x14ac:dyDescent="0.3">
      <c r="E3065" s="34">
        <v>3063</v>
      </c>
      <c r="F3065" s="42">
        <f t="shared" si="143"/>
        <v>4.9008000000000003</v>
      </c>
      <c r="G3065" s="42">
        <f t="shared" si="141"/>
        <v>4.0431600000000003</v>
      </c>
      <c r="H3065" s="42">
        <f t="shared" si="142"/>
        <v>8.2500000004043166</v>
      </c>
    </row>
    <row r="3066" spans="5:8" x14ac:dyDescent="0.3">
      <c r="E3066" s="34">
        <v>3064</v>
      </c>
      <c r="F3066" s="42">
        <f t="shared" si="143"/>
        <v>4.9024000000000001</v>
      </c>
      <c r="G3066" s="42">
        <f t="shared" si="141"/>
        <v>4.0444800000000001</v>
      </c>
      <c r="H3066" s="42">
        <f t="shared" si="142"/>
        <v>8.250000000404448</v>
      </c>
    </row>
    <row r="3067" spans="5:8" x14ac:dyDescent="0.3">
      <c r="E3067" s="34">
        <v>3065</v>
      </c>
      <c r="F3067" s="42">
        <f t="shared" si="143"/>
        <v>4.9039999999999999</v>
      </c>
      <c r="G3067" s="42">
        <f t="shared" si="141"/>
        <v>4.0457999999999998</v>
      </c>
      <c r="H3067" s="42">
        <f t="shared" si="142"/>
        <v>8.2500000004045795</v>
      </c>
    </row>
    <row r="3068" spans="5:8" x14ac:dyDescent="0.3">
      <c r="E3068" s="34">
        <v>3066</v>
      </c>
      <c r="F3068" s="42">
        <f t="shared" si="143"/>
        <v>4.9056000000000006</v>
      </c>
      <c r="G3068" s="42">
        <f t="shared" si="141"/>
        <v>4.0471200000000005</v>
      </c>
      <c r="H3068" s="42">
        <f t="shared" si="142"/>
        <v>8.2500000004047127</v>
      </c>
    </row>
    <row r="3069" spans="5:8" x14ac:dyDescent="0.3">
      <c r="E3069" s="34">
        <v>3067</v>
      </c>
      <c r="F3069" s="42">
        <f t="shared" si="143"/>
        <v>4.9072000000000005</v>
      </c>
      <c r="G3069" s="42">
        <f t="shared" si="141"/>
        <v>4.0484400000000003</v>
      </c>
      <c r="H3069" s="42">
        <f t="shared" si="142"/>
        <v>8.2500000004048442</v>
      </c>
    </row>
    <row r="3070" spans="5:8" x14ac:dyDescent="0.3">
      <c r="E3070" s="34">
        <v>3068</v>
      </c>
      <c r="F3070" s="42">
        <f t="shared" si="143"/>
        <v>4.9088000000000003</v>
      </c>
      <c r="G3070" s="42">
        <f t="shared" si="141"/>
        <v>4.0497600000000009</v>
      </c>
      <c r="H3070" s="42">
        <f t="shared" si="142"/>
        <v>8.2500000004049756</v>
      </c>
    </row>
    <row r="3071" spans="5:8" x14ac:dyDescent="0.3">
      <c r="E3071" s="34">
        <v>3069</v>
      </c>
      <c r="F3071" s="42">
        <f t="shared" si="143"/>
        <v>4.9104000000000001</v>
      </c>
      <c r="G3071" s="42">
        <f t="shared" si="141"/>
        <v>4.0510800000000007</v>
      </c>
      <c r="H3071" s="42">
        <f t="shared" si="142"/>
        <v>8.2500000004051088</v>
      </c>
    </row>
    <row r="3072" spans="5:8" x14ac:dyDescent="0.3">
      <c r="E3072" s="34">
        <v>3070</v>
      </c>
      <c r="F3072" s="42">
        <f t="shared" si="143"/>
        <v>4.9119999999999999</v>
      </c>
      <c r="G3072" s="42">
        <f t="shared" si="141"/>
        <v>4.0524000000000004</v>
      </c>
      <c r="H3072" s="42">
        <f t="shared" si="142"/>
        <v>8.2500000004052403</v>
      </c>
    </row>
    <row r="3073" spans="5:8" x14ac:dyDescent="0.3">
      <c r="E3073" s="34">
        <v>3071</v>
      </c>
      <c r="F3073" s="42">
        <f t="shared" si="143"/>
        <v>4.9136000000000006</v>
      </c>
      <c r="G3073" s="42">
        <f t="shared" si="141"/>
        <v>4.0537200000000011</v>
      </c>
      <c r="H3073" s="42">
        <f t="shared" si="142"/>
        <v>8.2500000004053717</v>
      </c>
    </row>
    <row r="3074" spans="5:8" x14ac:dyDescent="0.3">
      <c r="E3074" s="34">
        <v>3072</v>
      </c>
      <c r="F3074" s="42">
        <f t="shared" si="143"/>
        <v>4.9152000000000005</v>
      </c>
      <c r="G3074" s="42">
        <f t="shared" ref="G3074:G3137" si="144">$C$12*F3074*10^-3/($C$3*10^-6)</f>
        <v>4.0550400000000009</v>
      </c>
      <c r="H3074" s="42">
        <f t="shared" si="142"/>
        <v>8.2500000004055032</v>
      </c>
    </row>
    <row r="3075" spans="5:8" x14ac:dyDescent="0.3">
      <c r="E3075" s="34">
        <v>3073</v>
      </c>
      <c r="F3075" s="42">
        <f t="shared" si="143"/>
        <v>4.9168000000000003</v>
      </c>
      <c r="G3075" s="42">
        <f t="shared" si="144"/>
        <v>4.0563600000000006</v>
      </c>
      <c r="H3075" s="42">
        <f t="shared" ref="H3075:H3138" si="145">($C$12+IF(G3075&gt;=$C$7,$C$6,0)+(IF(G3075&gt;=$C$5,G3075,0)/$C$4)+IF(G3075&gt;$C$9,($C$8/G3075),0))</f>
        <v>8.2500000004056364</v>
      </c>
    </row>
    <row r="3076" spans="5:8" x14ac:dyDescent="0.3">
      <c r="E3076" s="34">
        <v>3074</v>
      </c>
      <c r="F3076" s="42">
        <f t="shared" ref="F3076:F3139" si="146">($C$10/10000)*(E3076)</f>
        <v>4.9184000000000001</v>
      </c>
      <c r="G3076" s="42">
        <f t="shared" si="144"/>
        <v>4.0576799999999995</v>
      </c>
      <c r="H3076" s="42">
        <f t="shared" si="145"/>
        <v>8.2500000004057679</v>
      </c>
    </row>
    <row r="3077" spans="5:8" x14ac:dyDescent="0.3">
      <c r="E3077" s="34">
        <v>3075</v>
      </c>
      <c r="F3077" s="42">
        <f t="shared" si="146"/>
        <v>4.92</v>
      </c>
      <c r="G3077" s="42">
        <f t="shared" si="144"/>
        <v>4.0589999999999993</v>
      </c>
      <c r="H3077" s="42">
        <f t="shared" si="145"/>
        <v>8.2500000004058993</v>
      </c>
    </row>
    <row r="3078" spans="5:8" x14ac:dyDescent="0.3">
      <c r="E3078" s="34">
        <v>3076</v>
      </c>
      <c r="F3078" s="42">
        <f t="shared" si="146"/>
        <v>4.9216000000000006</v>
      </c>
      <c r="G3078" s="42">
        <f t="shared" si="144"/>
        <v>4.0603200000000008</v>
      </c>
      <c r="H3078" s="42">
        <f t="shared" si="145"/>
        <v>8.2500000004060325</v>
      </c>
    </row>
    <row r="3079" spans="5:8" x14ac:dyDescent="0.3">
      <c r="E3079" s="34">
        <v>3077</v>
      </c>
      <c r="F3079" s="42">
        <f t="shared" si="146"/>
        <v>4.9232000000000005</v>
      </c>
      <c r="G3079" s="42">
        <f t="shared" si="144"/>
        <v>4.0616400000000006</v>
      </c>
      <c r="H3079" s="42">
        <f t="shared" si="145"/>
        <v>8.250000000406164</v>
      </c>
    </row>
    <row r="3080" spans="5:8" x14ac:dyDescent="0.3">
      <c r="E3080" s="34">
        <v>3078</v>
      </c>
      <c r="F3080" s="42">
        <f t="shared" si="146"/>
        <v>4.9248000000000003</v>
      </c>
      <c r="G3080" s="42">
        <f t="shared" si="144"/>
        <v>4.0629600000000003</v>
      </c>
      <c r="H3080" s="42">
        <f t="shared" si="145"/>
        <v>8.2500000004062954</v>
      </c>
    </row>
    <row r="3081" spans="5:8" x14ac:dyDescent="0.3">
      <c r="E3081" s="34">
        <v>3079</v>
      </c>
      <c r="F3081" s="42">
        <f t="shared" si="146"/>
        <v>4.9264000000000001</v>
      </c>
      <c r="G3081" s="42">
        <f t="shared" si="144"/>
        <v>4.0642800000000001</v>
      </c>
      <c r="H3081" s="42">
        <f t="shared" si="145"/>
        <v>8.2500000004064287</v>
      </c>
    </row>
    <row r="3082" spans="5:8" x14ac:dyDescent="0.3">
      <c r="E3082" s="34">
        <v>3080</v>
      </c>
      <c r="F3082" s="42">
        <f t="shared" si="146"/>
        <v>4.9279999999999999</v>
      </c>
      <c r="G3082" s="42">
        <f t="shared" si="144"/>
        <v>4.0655999999999999</v>
      </c>
      <c r="H3082" s="42">
        <f t="shared" si="145"/>
        <v>8.2500000004065601</v>
      </c>
    </row>
    <row r="3083" spans="5:8" x14ac:dyDescent="0.3">
      <c r="E3083" s="34">
        <v>3081</v>
      </c>
      <c r="F3083" s="42">
        <f t="shared" si="146"/>
        <v>4.9296000000000006</v>
      </c>
      <c r="G3083" s="42">
        <f t="shared" si="144"/>
        <v>4.0669200000000005</v>
      </c>
      <c r="H3083" s="42">
        <f t="shared" si="145"/>
        <v>8.2500000004066916</v>
      </c>
    </row>
    <row r="3084" spans="5:8" x14ac:dyDescent="0.3">
      <c r="E3084" s="34">
        <v>3082</v>
      </c>
      <c r="F3084" s="42">
        <f t="shared" si="146"/>
        <v>4.9312000000000005</v>
      </c>
      <c r="G3084" s="42">
        <f t="shared" si="144"/>
        <v>4.0682400000000003</v>
      </c>
      <c r="H3084" s="42">
        <f t="shared" si="145"/>
        <v>8.2500000004068248</v>
      </c>
    </row>
    <row r="3085" spans="5:8" x14ac:dyDescent="0.3">
      <c r="E3085" s="34">
        <v>3083</v>
      </c>
      <c r="F3085" s="42">
        <f t="shared" si="146"/>
        <v>4.9328000000000003</v>
      </c>
      <c r="G3085" s="42">
        <f t="shared" si="144"/>
        <v>4.0695600000000001</v>
      </c>
      <c r="H3085" s="42">
        <f t="shared" si="145"/>
        <v>8.2500000004069562</v>
      </c>
    </row>
    <row r="3086" spans="5:8" x14ac:dyDescent="0.3">
      <c r="E3086" s="34">
        <v>3084</v>
      </c>
      <c r="F3086" s="42">
        <f t="shared" si="146"/>
        <v>4.9344000000000001</v>
      </c>
      <c r="G3086" s="42">
        <f t="shared" si="144"/>
        <v>4.0708799999999998</v>
      </c>
      <c r="H3086" s="42">
        <f t="shared" si="145"/>
        <v>8.2500000004070877</v>
      </c>
    </row>
    <row r="3087" spans="5:8" x14ac:dyDescent="0.3">
      <c r="E3087" s="34">
        <v>3085</v>
      </c>
      <c r="F3087" s="42">
        <f t="shared" si="146"/>
        <v>4.9359999999999999</v>
      </c>
      <c r="G3087" s="42">
        <f t="shared" si="144"/>
        <v>4.0721999999999996</v>
      </c>
      <c r="H3087" s="42">
        <f t="shared" si="145"/>
        <v>8.2500000004072191</v>
      </c>
    </row>
    <row r="3088" spans="5:8" x14ac:dyDescent="0.3">
      <c r="E3088" s="34">
        <v>3086</v>
      </c>
      <c r="F3088" s="42">
        <f t="shared" si="146"/>
        <v>4.9376000000000007</v>
      </c>
      <c r="G3088" s="42">
        <f t="shared" si="144"/>
        <v>4.0735200000000003</v>
      </c>
      <c r="H3088" s="42">
        <f t="shared" si="145"/>
        <v>8.2500000004073524</v>
      </c>
    </row>
    <row r="3089" spans="5:8" x14ac:dyDescent="0.3">
      <c r="E3089" s="34">
        <v>3087</v>
      </c>
      <c r="F3089" s="42">
        <f t="shared" si="146"/>
        <v>4.9392000000000005</v>
      </c>
      <c r="G3089" s="42">
        <f t="shared" si="144"/>
        <v>4.07484</v>
      </c>
      <c r="H3089" s="42">
        <f t="shared" si="145"/>
        <v>8.2500000004074838</v>
      </c>
    </row>
    <row r="3090" spans="5:8" x14ac:dyDescent="0.3">
      <c r="E3090" s="34">
        <v>3088</v>
      </c>
      <c r="F3090" s="42">
        <f t="shared" si="146"/>
        <v>4.9408000000000003</v>
      </c>
      <c r="G3090" s="42">
        <f t="shared" si="144"/>
        <v>4.0761599999999998</v>
      </c>
      <c r="H3090" s="42">
        <f t="shared" si="145"/>
        <v>8.2500000004076153</v>
      </c>
    </row>
    <row r="3091" spans="5:8" x14ac:dyDescent="0.3">
      <c r="E3091" s="34">
        <v>3089</v>
      </c>
      <c r="F3091" s="42">
        <f t="shared" si="146"/>
        <v>4.9424000000000001</v>
      </c>
      <c r="G3091" s="42">
        <f t="shared" si="144"/>
        <v>4.0774799999999995</v>
      </c>
      <c r="H3091" s="42">
        <f t="shared" si="145"/>
        <v>8.2500000004077485</v>
      </c>
    </row>
    <row r="3092" spans="5:8" x14ac:dyDescent="0.3">
      <c r="E3092" s="34">
        <v>3090</v>
      </c>
      <c r="F3092" s="42">
        <f t="shared" si="146"/>
        <v>4.944</v>
      </c>
      <c r="G3092" s="42">
        <f t="shared" si="144"/>
        <v>4.0787999999999993</v>
      </c>
      <c r="H3092" s="42">
        <f t="shared" si="145"/>
        <v>8.25000000040788</v>
      </c>
    </row>
    <row r="3093" spans="5:8" x14ac:dyDescent="0.3">
      <c r="E3093" s="34">
        <v>3091</v>
      </c>
      <c r="F3093" s="42">
        <f t="shared" si="146"/>
        <v>4.9456000000000007</v>
      </c>
      <c r="G3093" s="42">
        <f t="shared" si="144"/>
        <v>4.0801200000000009</v>
      </c>
      <c r="H3093" s="42">
        <f t="shared" si="145"/>
        <v>8.2500000004080114</v>
      </c>
    </row>
    <row r="3094" spans="5:8" x14ac:dyDescent="0.3">
      <c r="E3094" s="34">
        <v>3092</v>
      </c>
      <c r="F3094" s="42">
        <f t="shared" si="146"/>
        <v>4.9472000000000005</v>
      </c>
      <c r="G3094" s="42">
        <f t="shared" si="144"/>
        <v>4.0814400000000006</v>
      </c>
      <c r="H3094" s="42">
        <f t="shared" si="145"/>
        <v>8.2500000004081446</v>
      </c>
    </row>
    <row r="3095" spans="5:8" x14ac:dyDescent="0.3">
      <c r="E3095" s="34">
        <v>3093</v>
      </c>
      <c r="F3095" s="42">
        <f t="shared" si="146"/>
        <v>4.9488000000000003</v>
      </c>
      <c r="G3095" s="42">
        <f t="shared" si="144"/>
        <v>4.0827600000000004</v>
      </c>
      <c r="H3095" s="42">
        <f t="shared" si="145"/>
        <v>8.2500000004082761</v>
      </c>
    </row>
    <row r="3096" spans="5:8" x14ac:dyDescent="0.3">
      <c r="E3096" s="34">
        <v>3094</v>
      </c>
      <c r="F3096" s="42">
        <f t="shared" si="146"/>
        <v>4.9504000000000001</v>
      </c>
      <c r="G3096" s="42">
        <f t="shared" si="144"/>
        <v>4.0840800000000002</v>
      </c>
      <c r="H3096" s="42">
        <f t="shared" si="145"/>
        <v>8.2500000004084075</v>
      </c>
    </row>
    <row r="3097" spans="5:8" x14ac:dyDescent="0.3">
      <c r="E3097" s="34">
        <v>3095</v>
      </c>
      <c r="F3097" s="42">
        <f t="shared" si="146"/>
        <v>4.952</v>
      </c>
      <c r="G3097" s="42">
        <f t="shared" si="144"/>
        <v>4.0853999999999999</v>
      </c>
      <c r="H3097" s="42">
        <f t="shared" si="145"/>
        <v>8.2500000004085408</v>
      </c>
    </row>
    <row r="3098" spans="5:8" x14ac:dyDescent="0.3">
      <c r="E3098" s="34">
        <v>3096</v>
      </c>
      <c r="F3098" s="42">
        <f t="shared" si="146"/>
        <v>4.9536000000000007</v>
      </c>
      <c r="G3098" s="42">
        <f t="shared" si="144"/>
        <v>4.0867200000000006</v>
      </c>
      <c r="H3098" s="42">
        <f t="shared" si="145"/>
        <v>8.2500000004086722</v>
      </c>
    </row>
    <row r="3099" spans="5:8" x14ac:dyDescent="0.3">
      <c r="E3099" s="34">
        <v>3097</v>
      </c>
      <c r="F3099" s="42">
        <f t="shared" si="146"/>
        <v>4.9552000000000005</v>
      </c>
      <c r="G3099" s="42">
        <f t="shared" si="144"/>
        <v>4.0880400000000003</v>
      </c>
      <c r="H3099" s="42">
        <f t="shared" si="145"/>
        <v>8.2500000004088037</v>
      </c>
    </row>
    <row r="3100" spans="5:8" x14ac:dyDescent="0.3">
      <c r="E3100" s="34">
        <v>3098</v>
      </c>
      <c r="F3100" s="42">
        <f t="shared" si="146"/>
        <v>4.9568000000000003</v>
      </c>
      <c r="G3100" s="42">
        <f t="shared" si="144"/>
        <v>4.0893600000000001</v>
      </c>
      <c r="H3100" s="42">
        <f t="shared" si="145"/>
        <v>8.2500000004089369</v>
      </c>
    </row>
    <row r="3101" spans="5:8" x14ac:dyDescent="0.3">
      <c r="E3101" s="34">
        <v>3099</v>
      </c>
      <c r="F3101" s="42">
        <f t="shared" si="146"/>
        <v>4.9584000000000001</v>
      </c>
      <c r="G3101" s="42">
        <f t="shared" si="144"/>
        <v>4.0906800000000008</v>
      </c>
      <c r="H3101" s="42">
        <f t="shared" si="145"/>
        <v>8.2500000004090683</v>
      </c>
    </row>
    <row r="3102" spans="5:8" x14ac:dyDescent="0.3">
      <c r="E3102" s="34">
        <v>3100</v>
      </c>
      <c r="F3102" s="42">
        <f t="shared" si="146"/>
        <v>4.96</v>
      </c>
      <c r="G3102" s="42">
        <f t="shared" si="144"/>
        <v>4.0920000000000005</v>
      </c>
      <c r="H3102" s="42">
        <f t="shared" si="145"/>
        <v>8.2500000004091998</v>
      </c>
    </row>
    <row r="3103" spans="5:8" x14ac:dyDescent="0.3">
      <c r="E3103" s="34">
        <v>3101</v>
      </c>
      <c r="F3103" s="42">
        <f t="shared" si="146"/>
        <v>4.9616000000000007</v>
      </c>
      <c r="G3103" s="42">
        <f t="shared" si="144"/>
        <v>4.0933200000000012</v>
      </c>
      <c r="H3103" s="42">
        <f t="shared" si="145"/>
        <v>8.2500000004093312</v>
      </c>
    </row>
    <row r="3104" spans="5:8" x14ac:dyDescent="0.3">
      <c r="E3104" s="34">
        <v>3102</v>
      </c>
      <c r="F3104" s="42">
        <f t="shared" si="146"/>
        <v>4.9632000000000005</v>
      </c>
      <c r="G3104" s="42">
        <f t="shared" si="144"/>
        <v>4.0946400000000009</v>
      </c>
      <c r="H3104" s="42">
        <f t="shared" si="145"/>
        <v>8.2500000004094645</v>
      </c>
    </row>
    <row r="3105" spans="5:8" x14ac:dyDescent="0.3">
      <c r="E3105" s="34">
        <v>3103</v>
      </c>
      <c r="F3105" s="42">
        <f t="shared" si="146"/>
        <v>4.9648000000000003</v>
      </c>
      <c r="G3105" s="42">
        <f t="shared" si="144"/>
        <v>4.0959600000000007</v>
      </c>
      <c r="H3105" s="42">
        <f t="shared" si="145"/>
        <v>8.2500000004095959</v>
      </c>
    </row>
    <row r="3106" spans="5:8" x14ac:dyDescent="0.3">
      <c r="E3106" s="34">
        <v>3104</v>
      </c>
      <c r="F3106" s="42">
        <f t="shared" si="146"/>
        <v>4.9664000000000001</v>
      </c>
      <c r="G3106" s="42">
        <f t="shared" si="144"/>
        <v>4.0972800000000005</v>
      </c>
      <c r="H3106" s="42">
        <f t="shared" si="145"/>
        <v>8.2500000004097274</v>
      </c>
    </row>
    <row r="3107" spans="5:8" x14ac:dyDescent="0.3">
      <c r="E3107" s="34">
        <v>3105</v>
      </c>
      <c r="F3107" s="42">
        <f t="shared" si="146"/>
        <v>4.968</v>
      </c>
      <c r="G3107" s="42">
        <f t="shared" si="144"/>
        <v>4.0985999999999994</v>
      </c>
      <c r="H3107" s="42">
        <f t="shared" si="145"/>
        <v>8.2500000004098606</v>
      </c>
    </row>
    <row r="3108" spans="5:8" x14ac:dyDescent="0.3">
      <c r="E3108" s="34">
        <v>3106</v>
      </c>
      <c r="F3108" s="42">
        <f t="shared" si="146"/>
        <v>4.9695999999999998</v>
      </c>
      <c r="G3108" s="42">
        <f t="shared" si="144"/>
        <v>4.09992</v>
      </c>
      <c r="H3108" s="42">
        <f t="shared" si="145"/>
        <v>8.250000000409992</v>
      </c>
    </row>
    <row r="3109" spans="5:8" x14ac:dyDescent="0.3">
      <c r="E3109" s="34">
        <v>3107</v>
      </c>
      <c r="F3109" s="42">
        <f t="shared" si="146"/>
        <v>4.9712000000000005</v>
      </c>
      <c r="G3109" s="42">
        <f t="shared" si="144"/>
        <v>4.1012400000000007</v>
      </c>
      <c r="H3109" s="42">
        <f t="shared" si="145"/>
        <v>8.2500000004101235</v>
      </c>
    </row>
    <row r="3110" spans="5:8" x14ac:dyDescent="0.3">
      <c r="E3110" s="34">
        <v>3108</v>
      </c>
      <c r="F3110" s="42">
        <f t="shared" si="146"/>
        <v>4.9728000000000003</v>
      </c>
      <c r="G3110" s="42">
        <f t="shared" si="144"/>
        <v>4.1025600000000004</v>
      </c>
      <c r="H3110" s="42">
        <f t="shared" si="145"/>
        <v>8.2500000004102567</v>
      </c>
    </row>
    <row r="3111" spans="5:8" x14ac:dyDescent="0.3">
      <c r="E3111" s="34">
        <v>3109</v>
      </c>
      <c r="F3111" s="42">
        <f t="shared" si="146"/>
        <v>4.9744000000000002</v>
      </c>
      <c r="G3111" s="42">
        <f t="shared" si="144"/>
        <v>4.1038800000000002</v>
      </c>
      <c r="H3111" s="42">
        <f t="shared" si="145"/>
        <v>8.2500000004103882</v>
      </c>
    </row>
    <row r="3112" spans="5:8" x14ac:dyDescent="0.3">
      <c r="E3112" s="34">
        <v>3110</v>
      </c>
      <c r="F3112" s="42">
        <f t="shared" si="146"/>
        <v>4.976</v>
      </c>
      <c r="G3112" s="42">
        <f t="shared" si="144"/>
        <v>4.1052</v>
      </c>
      <c r="H3112" s="42">
        <f t="shared" si="145"/>
        <v>8.2500000004105196</v>
      </c>
    </row>
    <row r="3113" spans="5:8" x14ac:dyDescent="0.3">
      <c r="E3113" s="34">
        <v>3111</v>
      </c>
      <c r="F3113" s="42">
        <f t="shared" si="146"/>
        <v>4.9775999999999998</v>
      </c>
      <c r="G3113" s="42">
        <f t="shared" si="144"/>
        <v>4.1065199999999997</v>
      </c>
      <c r="H3113" s="42">
        <f t="shared" si="145"/>
        <v>8.2500000004106528</v>
      </c>
    </row>
    <row r="3114" spans="5:8" x14ac:dyDescent="0.3">
      <c r="E3114" s="34">
        <v>3112</v>
      </c>
      <c r="F3114" s="42">
        <f t="shared" si="146"/>
        <v>4.9792000000000005</v>
      </c>
      <c r="G3114" s="42">
        <f t="shared" si="144"/>
        <v>4.1078400000000004</v>
      </c>
      <c r="H3114" s="42">
        <f t="shared" si="145"/>
        <v>8.2500000004107843</v>
      </c>
    </row>
    <row r="3115" spans="5:8" x14ac:dyDescent="0.3">
      <c r="E3115" s="34">
        <v>3113</v>
      </c>
      <c r="F3115" s="42">
        <f t="shared" si="146"/>
        <v>4.9808000000000003</v>
      </c>
      <c r="G3115" s="42">
        <f t="shared" si="144"/>
        <v>4.1091600000000001</v>
      </c>
      <c r="H3115" s="42">
        <f t="shared" si="145"/>
        <v>8.2500000004109157</v>
      </c>
    </row>
    <row r="3116" spans="5:8" x14ac:dyDescent="0.3">
      <c r="E3116" s="34">
        <v>3114</v>
      </c>
      <c r="F3116" s="42">
        <f t="shared" si="146"/>
        <v>4.9824000000000002</v>
      </c>
      <c r="G3116" s="42">
        <f t="shared" si="144"/>
        <v>4.1104799999999999</v>
      </c>
      <c r="H3116" s="42">
        <f t="shared" si="145"/>
        <v>8.2500000004110472</v>
      </c>
    </row>
    <row r="3117" spans="5:8" x14ac:dyDescent="0.3">
      <c r="E3117" s="34">
        <v>3115</v>
      </c>
      <c r="F3117" s="42">
        <f t="shared" si="146"/>
        <v>4.984</v>
      </c>
      <c r="G3117" s="42">
        <f t="shared" si="144"/>
        <v>4.1117999999999997</v>
      </c>
      <c r="H3117" s="42">
        <f t="shared" si="145"/>
        <v>8.2500000004111804</v>
      </c>
    </row>
    <row r="3118" spans="5:8" x14ac:dyDescent="0.3">
      <c r="E3118" s="34">
        <v>3116</v>
      </c>
      <c r="F3118" s="42">
        <f t="shared" si="146"/>
        <v>4.9855999999999998</v>
      </c>
      <c r="G3118" s="42">
        <f t="shared" si="144"/>
        <v>4.1131199999999994</v>
      </c>
      <c r="H3118" s="42">
        <f t="shared" si="145"/>
        <v>8.2500000004113119</v>
      </c>
    </row>
    <row r="3119" spans="5:8" x14ac:dyDescent="0.3">
      <c r="E3119" s="34">
        <v>3117</v>
      </c>
      <c r="F3119" s="42">
        <f t="shared" si="146"/>
        <v>4.9872000000000005</v>
      </c>
      <c r="G3119" s="42">
        <f t="shared" si="144"/>
        <v>4.1144400000000001</v>
      </c>
      <c r="H3119" s="42">
        <f t="shared" si="145"/>
        <v>8.2500000004114433</v>
      </c>
    </row>
    <row r="3120" spans="5:8" x14ac:dyDescent="0.3">
      <c r="E3120" s="34">
        <v>3118</v>
      </c>
      <c r="F3120" s="42">
        <f t="shared" si="146"/>
        <v>4.9888000000000003</v>
      </c>
      <c r="G3120" s="42">
        <f t="shared" si="144"/>
        <v>4.1157599999999999</v>
      </c>
      <c r="H3120" s="42">
        <f t="shared" si="145"/>
        <v>8.2500000004115766</v>
      </c>
    </row>
    <row r="3121" spans="5:8" x14ac:dyDescent="0.3">
      <c r="E3121" s="34">
        <v>3119</v>
      </c>
      <c r="F3121" s="42">
        <f t="shared" si="146"/>
        <v>4.9904000000000002</v>
      </c>
      <c r="G3121" s="42">
        <f t="shared" si="144"/>
        <v>4.1170799999999996</v>
      </c>
      <c r="H3121" s="42">
        <f t="shared" si="145"/>
        <v>8.250000000411708</v>
      </c>
    </row>
    <row r="3122" spans="5:8" x14ac:dyDescent="0.3">
      <c r="E3122" s="34">
        <v>3120</v>
      </c>
      <c r="F3122" s="42">
        <f t="shared" si="146"/>
        <v>4.992</v>
      </c>
      <c r="G3122" s="42">
        <f t="shared" si="144"/>
        <v>4.1183999999999994</v>
      </c>
      <c r="H3122" s="42">
        <f t="shared" si="145"/>
        <v>8.2500000004118395</v>
      </c>
    </row>
    <row r="3123" spans="5:8" x14ac:dyDescent="0.3">
      <c r="E3123" s="34">
        <v>3121</v>
      </c>
      <c r="F3123" s="42">
        <f t="shared" si="146"/>
        <v>4.9935999999999998</v>
      </c>
      <c r="G3123" s="42">
        <f t="shared" si="144"/>
        <v>4.1197199999999992</v>
      </c>
      <c r="H3123" s="42">
        <f t="shared" si="145"/>
        <v>8.2500000004119727</v>
      </c>
    </row>
    <row r="3124" spans="5:8" x14ac:dyDescent="0.3">
      <c r="E3124" s="34">
        <v>3122</v>
      </c>
      <c r="F3124" s="42">
        <f t="shared" si="146"/>
        <v>4.9952000000000005</v>
      </c>
      <c r="G3124" s="42">
        <f t="shared" si="144"/>
        <v>4.1210400000000007</v>
      </c>
      <c r="H3124" s="42">
        <f t="shared" si="145"/>
        <v>8.2500000004121041</v>
      </c>
    </row>
    <row r="3125" spans="5:8" x14ac:dyDescent="0.3">
      <c r="E3125" s="34">
        <v>3123</v>
      </c>
      <c r="F3125" s="42">
        <f t="shared" si="146"/>
        <v>4.9968000000000004</v>
      </c>
      <c r="G3125" s="42">
        <f t="shared" si="144"/>
        <v>4.1223600000000005</v>
      </c>
      <c r="H3125" s="42">
        <f t="shared" si="145"/>
        <v>8.2500000004122356</v>
      </c>
    </row>
    <row r="3126" spans="5:8" x14ac:dyDescent="0.3">
      <c r="E3126" s="34">
        <v>3124</v>
      </c>
      <c r="F3126" s="42">
        <f t="shared" si="146"/>
        <v>4.9984000000000002</v>
      </c>
      <c r="G3126" s="42">
        <f t="shared" si="144"/>
        <v>4.1236800000000002</v>
      </c>
      <c r="H3126" s="42">
        <f t="shared" si="145"/>
        <v>8.2500000004123688</v>
      </c>
    </row>
    <row r="3127" spans="5:8" x14ac:dyDescent="0.3">
      <c r="E3127" s="34">
        <v>3125</v>
      </c>
      <c r="F3127" s="42">
        <f t="shared" si="146"/>
        <v>5</v>
      </c>
      <c r="G3127" s="42">
        <f t="shared" si="144"/>
        <v>4.125</v>
      </c>
      <c r="H3127" s="42">
        <f t="shared" si="145"/>
        <v>8.2500000004125003</v>
      </c>
    </row>
    <row r="3128" spans="5:8" x14ac:dyDescent="0.3">
      <c r="E3128" s="34">
        <v>3126</v>
      </c>
      <c r="F3128" s="42">
        <f t="shared" si="146"/>
        <v>5.0015999999999998</v>
      </c>
      <c r="G3128" s="42">
        <f t="shared" si="144"/>
        <v>4.1263199999999998</v>
      </c>
      <c r="H3128" s="42">
        <f t="shared" si="145"/>
        <v>8.2500000004126317</v>
      </c>
    </row>
    <row r="3129" spans="5:8" x14ac:dyDescent="0.3">
      <c r="E3129" s="34">
        <v>3127</v>
      </c>
      <c r="F3129" s="42">
        <f t="shared" si="146"/>
        <v>5.0032000000000005</v>
      </c>
      <c r="G3129" s="42">
        <f t="shared" si="144"/>
        <v>4.1276400000000004</v>
      </c>
      <c r="H3129" s="42">
        <f t="shared" si="145"/>
        <v>8.2500000004127632</v>
      </c>
    </row>
    <row r="3130" spans="5:8" x14ac:dyDescent="0.3">
      <c r="E3130" s="34">
        <v>3128</v>
      </c>
      <c r="F3130" s="42">
        <f t="shared" si="146"/>
        <v>5.0048000000000004</v>
      </c>
      <c r="G3130" s="42">
        <f t="shared" si="144"/>
        <v>4.1289600000000002</v>
      </c>
      <c r="H3130" s="42">
        <f t="shared" si="145"/>
        <v>8.2500000004128964</v>
      </c>
    </row>
    <row r="3131" spans="5:8" x14ac:dyDescent="0.3">
      <c r="E3131" s="34">
        <v>3129</v>
      </c>
      <c r="F3131" s="42">
        <f t="shared" si="146"/>
        <v>5.0064000000000002</v>
      </c>
      <c r="G3131" s="42">
        <f t="shared" si="144"/>
        <v>4.1302800000000008</v>
      </c>
      <c r="H3131" s="42">
        <f t="shared" si="145"/>
        <v>8.2500000004130278</v>
      </c>
    </row>
    <row r="3132" spans="5:8" x14ac:dyDescent="0.3">
      <c r="E3132" s="34">
        <v>3130</v>
      </c>
      <c r="F3132" s="42">
        <f t="shared" si="146"/>
        <v>5.008</v>
      </c>
      <c r="G3132" s="42">
        <f t="shared" si="144"/>
        <v>4.1316000000000006</v>
      </c>
      <c r="H3132" s="42">
        <f t="shared" si="145"/>
        <v>8.2500000004131593</v>
      </c>
    </row>
    <row r="3133" spans="5:8" x14ac:dyDescent="0.3">
      <c r="E3133" s="34">
        <v>3131</v>
      </c>
      <c r="F3133" s="42">
        <f t="shared" si="146"/>
        <v>5.0095999999999998</v>
      </c>
      <c r="G3133" s="42">
        <f t="shared" si="144"/>
        <v>4.1329200000000004</v>
      </c>
      <c r="H3133" s="42">
        <f t="shared" si="145"/>
        <v>8.2500000004132925</v>
      </c>
    </row>
    <row r="3134" spans="5:8" x14ac:dyDescent="0.3">
      <c r="E3134" s="34">
        <v>3132</v>
      </c>
      <c r="F3134" s="42">
        <f t="shared" si="146"/>
        <v>5.0112000000000005</v>
      </c>
      <c r="G3134" s="42">
        <f t="shared" si="144"/>
        <v>4.134240000000001</v>
      </c>
      <c r="H3134" s="42">
        <f t="shared" si="145"/>
        <v>8.250000000413424</v>
      </c>
    </row>
    <row r="3135" spans="5:8" x14ac:dyDescent="0.3">
      <c r="E3135" s="34">
        <v>3133</v>
      </c>
      <c r="F3135" s="42">
        <f t="shared" si="146"/>
        <v>5.0128000000000004</v>
      </c>
      <c r="G3135" s="42">
        <f t="shared" si="144"/>
        <v>4.1355600000000008</v>
      </c>
      <c r="H3135" s="42">
        <f t="shared" si="145"/>
        <v>8.2500000004135554</v>
      </c>
    </row>
    <row r="3136" spans="5:8" x14ac:dyDescent="0.3">
      <c r="E3136" s="34">
        <v>3134</v>
      </c>
      <c r="F3136" s="42">
        <f t="shared" si="146"/>
        <v>5.0144000000000002</v>
      </c>
      <c r="G3136" s="42">
        <f t="shared" si="144"/>
        <v>4.1368800000000006</v>
      </c>
      <c r="H3136" s="42">
        <f t="shared" si="145"/>
        <v>8.2500000004136886</v>
      </c>
    </row>
    <row r="3137" spans="5:8" x14ac:dyDescent="0.3">
      <c r="E3137" s="34">
        <v>3135</v>
      </c>
      <c r="F3137" s="42">
        <f t="shared" si="146"/>
        <v>5.016</v>
      </c>
      <c r="G3137" s="42">
        <f t="shared" si="144"/>
        <v>4.1382000000000003</v>
      </c>
      <c r="H3137" s="42">
        <f t="shared" si="145"/>
        <v>8.2500000004138201</v>
      </c>
    </row>
    <row r="3138" spans="5:8" x14ac:dyDescent="0.3">
      <c r="E3138" s="34">
        <v>3136</v>
      </c>
      <c r="F3138" s="42">
        <f t="shared" si="146"/>
        <v>5.0175999999999998</v>
      </c>
      <c r="G3138" s="42">
        <f t="shared" ref="G3138:G3201" si="147">$C$12*F3138*10^-3/($C$3*10^-6)</f>
        <v>4.1395199999999992</v>
      </c>
      <c r="H3138" s="42">
        <f t="shared" si="145"/>
        <v>8.2500000004139515</v>
      </c>
    </row>
    <row r="3139" spans="5:8" x14ac:dyDescent="0.3">
      <c r="E3139" s="34">
        <v>3137</v>
      </c>
      <c r="F3139" s="42">
        <f t="shared" si="146"/>
        <v>5.0192000000000005</v>
      </c>
      <c r="G3139" s="42">
        <f t="shared" si="147"/>
        <v>4.1408400000000007</v>
      </c>
      <c r="H3139" s="42">
        <f t="shared" ref="H3139:H3202" si="148">($C$12+IF(G3139&gt;=$C$7,$C$6,0)+(IF(G3139&gt;=$C$5,G3139,0)/$C$4)+IF(G3139&gt;$C$9,($C$8/G3139),0))</f>
        <v>8.2500000004140848</v>
      </c>
    </row>
    <row r="3140" spans="5:8" x14ac:dyDescent="0.3">
      <c r="E3140" s="34">
        <v>3138</v>
      </c>
      <c r="F3140" s="42">
        <f t="shared" ref="F3140:F3203" si="149">($C$10/10000)*(E3140)</f>
        <v>5.0208000000000004</v>
      </c>
      <c r="G3140" s="42">
        <f t="shared" si="147"/>
        <v>4.1421600000000005</v>
      </c>
      <c r="H3140" s="42">
        <f t="shared" si="148"/>
        <v>8.2500000004142162</v>
      </c>
    </row>
    <row r="3141" spans="5:8" x14ac:dyDescent="0.3">
      <c r="E3141" s="34">
        <v>3139</v>
      </c>
      <c r="F3141" s="42">
        <f t="shared" si="149"/>
        <v>5.0224000000000002</v>
      </c>
      <c r="G3141" s="42">
        <f t="shared" si="147"/>
        <v>4.1434800000000003</v>
      </c>
      <c r="H3141" s="42">
        <f t="shared" si="148"/>
        <v>8.2500000004143477</v>
      </c>
    </row>
    <row r="3142" spans="5:8" x14ac:dyDescent="0.3">
      <c r="E3142" s="34">
        <v>3140</v>
      </c>
      <c r="F3142" s="42">
        <f t="shared" si="149"/>
        <v>5.024</v>
      </c>
      <c r="G3142" s="42">
        <f t="shared" si="147"/>
        <v>4.1448</v>
      </c>
      <c r="H3142" s="42">
        <f t="shared" si="148"/>
        <v>8.2500000004144791</v>
      </c>
    </row>
    <row r="3143" spans="5:8" x14ac:dyDescent="0.3">
      <c r="E3143" s="34">
        <v>3141</v>
      </c>
      <c r="F3143" s="42">
        <f t="shared" si="149"/>
        <v>5.0255999999999998</v>
      </c>
      <c r="G3143" s="42">
        <f t="shared" si="147"/>
        <v>4.1461199999999998</v>
      </c>
      <c r="H3143" s="42">
        <f t="shared" si="148"/>
        <v>8.2500000004146123</v>
      </c>
    </row>
    <row r="3144" spans="5:8" x14ac:dyDescent="0.3">
      <c r="E3144" s="34">
        <v>3142</v>
      </c>
      <c r="F3144" s="42">
        <f t="shared" si="149"/>
        <v>5.0272000000000006</v>
      </c>
      <c r="G3144" s="42">
        <f t="shared" si="147"/>
        <v>4.1474400000000005</v>
      </c>
      <c r="H3144" s="42">
        <f t="shared" si="148"/>
        <v>8.2500000004147438</v>
      </c>
    </row>
    <row r="3145" spans="5:8" x14ac:dyDescent="0.3">
      <c r="E3145" s="34">
        <v>3143</v>
      </c>
      <c r="F3145" s="42">
        <f t="shared" si="149"/>
        <v>5.0288000000000004</v>
      </c>
      <c r="G3145" s="42">
        <f t="shared" si="147"/>
        <v>4.1487600000000002</v>
      </c>
      <c r="H3145" s="42">
        <f t="shared" si="148"/>
        <v>8.2500000004148752</v>
      </c>
    </row>
    <row r="3146" spans="5:8" x14ac:dyDescent="0.3">
      <c r="E3146" s="34">
        <v>3144</v>
      </c>
      <c r="F3146" s="42">
        <f t="shared" si="149"/>
        <v>5.0304000000000002</v>
      </c>
      <c r="G3146" s="42">
        <f t="shared" si="147"/>
        <v>4.15008</v>
      </c>
      <c r="H3146" s="42">
        <f t="shared" si="148"/>
        <v>8.2500000004150085</v>
      </c>
    </row>
    <row r="3147" spans="5:8" x14ac:dyDescent="0.3">
      <c r="E3147" s="34">
        <v>3145</v>
      </c>
      <c r="F3147" s="42">
        <f t="shared" si="149"/>
        <v>5.032</v>
      </c>
      <c r="G3147" s="42">
        <f t="shared" si="147"/>
        <v>4.1513999999999998</v>
      </c>
      <c r="H3147" s="42">
        <f t="shared" si="148"/>
        <v>8.2500000004151399</v>
      </c>
    </row>
    <row r="3148" spans="5:8" x14ac:dyDescent="0.3">
      <c r="E3148" s="34">
        <v>3146</v>
      </c>
      <c r="F3148" s="42">
        <f t="shared" si="149"/>
        <v>5.0335999999999999</v>
      </c>
      <c r="G3148" s="42">
        <f t="shared" si="147"/>
        <v>4.1527199999999995</v>
      </c>
      <c r="H3148" s="42">
        <f t="shared" si="148"/>
        <v>8.2500000004152714</v>
      </c>
    </row>
    <row r="3149" spans="5:8" x14ac:dyDescent="0.3">
      <c r="E3149" s="34">
        <v>3147</v>
      </c>
      <c r="F3149" s="42">
        <f t="shared" si="149"/>
        <v>5.0352000000000006</v>
      </c>
      <c r="G3149" s="42">
        <f t="shared" si="147"/>
        <v>4.1540400000000002</v>
      </c>
      <c r="H3149" s="42">
        <f t="shared" si="148"/>
        <v>8.2500000004154046</v>
      </c>
    </row>
    <row r="3150" spans="5:8" x14ac:dyDescent="0.3">
      <c r="E3150" s="34">
        <v>3148</v>
      </c>
      <c r="F3150" s="42">
        <f t="shared" si="149"/>
        <v>5.0368000000000004</v>
      </c>
      <c r="G3150" s="42">
        <f t="shared" si="147"/>
        <v>4.1553599999999999</v>
      </c>
      <c r="H3150" s="42">
        <f t="shared" si="148"/>
        <v>8.2500000004155361</v>
      </c>
    </row>
    <row r="3151" spans="5:8" x14ac:dyDescent="0.3">
      <c r="E3151" s="34">
        <v>3149</v>
      </c>
      <c r="F3151" s="42">
        <f t="shared" si="149"/>
        <v>5.0384000000000002</v>
      </c>
      <c r="G3151" s="42">
        <f t="shared" si="147"/>
        <v>4.1566799999999997</v>
      </c>
      <c r="H3151" s="42">
        <f t="shared" si="148"/>
        <v>8.2500000004156675</v>
      </c>
    </row>
    <row r="3152" spans="5:8" x14ac:dyDescent="0.3">
      <c r="E3152" s="34">
        <v>3150</v>
      </c>
      <c r="F3152" s="42">
        <f t="shared" si="149"/>
        <v>5.04</v>
      </c>
      <c r="G3152" s="42">
        <f t="shared" si="147"/>
        <v>4.1579999999999995</v>
      </c>
      <c r="H3152" s="42">
        <f t="shared" si="148"/>
        <v>8.2500000004158007</v>
      </c>
    </row>
    <row r="3153" spans="5:8" x14ac:dyDescent="0.3">
      <c r="E3153" s="34">
        <v>3151</v>
      </c>
      <c r="F3153" s="42">
        <f t="shared" si="149"/>
        <v>5.0415999999999999</v>
      </c>
      <c r="G3153" s="42">
        <f t="shared" si="147"/>
        <v>4.1593199999999992</v>
      </c>
      <c r="H3153" s="42">
        <f t="shared" si="148"/>
        <v>8.2500000004159322</v>
      </c>
    </row>
    <row r="3154" spans="5:8" x14ac:dyDescent="0.3">
      <c r="E3154" s="34">
        <v>3152</v>
      </c>
      <c r="F3154" s="42">
        <f t="shared" si="149"/>
        <v>5.0432000000000006</v>
      </c>
      <c r="G3154" s="42">
        <f t="shared" si="147"/>
        <v>4.1606400000000008</v>
      </c>
      <c r="H3154" s="42">
        <f t="shared" si="148"/>
        <v>8.2500000004160636</v>
      </c>
    </row>
    <row r="3155" spans="5:8" x14ac:dyDescent="0.3">
      <c r="E3155" s="34">
        <v>3153</v>
      </c>
      <c r="F3155" s="42">
        <f t="shared" si="149"/>
        <v>5.0448000000000004</v>
      </c>
      <c r="G3155" s="42">
        <f t="shared" si="147"/>
        <v>4.1619600000000005</v>
      </c>
      <c r="H3155" s="42">
        <f t="shared" si="148"/>
        <v>8.2500000004161969</v>
      </c>
    </row>
    <row r="3156" spans="5:8" x14ac:dyDescent="0.3">
      <c r="E3156" s="34">
        <v>3154</v>
      </c>
      <c r="F3156" s="42">
        <f t="shared" si="149"/>
        <v>5.0464000000000002</v>
      </c>
      <c r="G3156" s="42">
        <f t="shared" si="147"/>
        <v>4.1632800000000003</v>
      </c>
      <c r="H3156" s="42">
        <f t="shared" si="148"/>
        <v>8.2500000004163283</v>
      </c>
    </row>
    <row r="3157" spans="5:8" x14ac:dyDescent="0.3">
      <c r="E3157" s="34">
        <v>3155</v>
      </c>
      <c r="F3157" s="42">
        <f t="shared" si="149"/>
        <v>5.048</v>
      </c>
      <c r="G3157" s="42">
        <f t="shared" si="147"/>
        <v>4.1646000000000001</v>
      </c>
      <c r="H3157" s="42">
        <f t="shared" si="148"/>
        <v>8.2500000004164598</v>
      </c>
    </row>
    <row r="3158" spans="5:8" x14ac:dyDescent="0.3">
      <c r="E3158" s="34">
        <v>3156</v>
      </c>
      <c r="F3158" s="42">
        <f t="shared" si="149"/>
        <v>5.0495999999999999</v>
      </c>
      <c r="G3158" s="42">
        <f t="shared" si="147"/>
        <v>4.1659199999999998</v>
      </c>
      <c r="H3158" s="42">
        <f t="shared" si="148"/>
        <v>8.2500000004165912</v>
      </c>
    </row>
    <row r="3159" spans="5:8" x14ac:dyDescent="0.3">
      <c r="E3159" s="34">
        <v>3157</v>
      </c>
      <c r="F3159" s="42">
        <f t="shared" si="149"/>
        <v>5.0512000000000006</v>
      </c>
      <c r="G3159" s="42">
        <f t="shared" si="147"/>
        <v>4.1672400000000005</v>
      </c>
      <c r="H3159" s="42">
        <f t="shared" si="148"/>
        <v>8.2500000004167244</v>
      </c>
    </row>
    <row r="3160" spans="5:8" x14ac:dyDescent="0.3">
      <c r="E3160" s="34">
        <v>3158</v>
      </c>
      <c r="F3160" s="42">
        <f t="shared" si="149"/>
        <v>5.0528000000000004</v>
      </c>
      <c r="G3160" s="42">
        <f t="shared" si="147"/>
        <v>4.1685600000000003</v>
      </c>
      <c r="H3160" s="42">
        <f t="shared" si="148"/>
        <v>8.2500000004168559</v>
      </c>
    </row>
    <row r="3161" spans="5:8" x14ac:dyDescent="0.3">
      <c r="E3161" s="34">
        <v>3159</v>
      </c>
      <c r="F3161" s="42">
        <f t="shared" si="149"/>
        <v>5.0544000000000002</v>
      </c>
      <c r="G3161" s="42">
        <f t="shared" si="147"/>
        <v>4.16988</v>
      </c>
      <c r="H3161" s="42">
        <f t="shared" si="148"/>
        <v>8.2500000004169873</v>
      </c>
    </row>
    <row r="3162" spans="5:8" x14ac:dyDescent="0.3">
      <c r="E3162" s="34">
        <v>3160</v>
      </c>
      <c r="F3162" s="42">
        <f t="shared" si="149"/>
        <v>5.056</v>
      </c>
      <c r="G3162" s="42">
        <f t="shared" si="147"/>
        <v>4.1712000000000007</v>
      </c>
      <c r="H3162" s="42">
        <f t="shared" si="148"/>
        <v>8.2500000004171206</v>
      </c>
    </row>
    <row r="3163" spans="5:8" x14ac:dyDescent="0.3">
      <c r="E3163" s="34">
        <v>3161</v>
      </c>
      <c r="F3163" s="42">
        <f t="shared" si="149"/>
        <v>5.0575999999999999</v>
      </c>
      <c r="G3163" s="42">
        <f t="shared" si="147"/>
        <v>4.1725200000000005</v>
      </c>
      <c r="H3163" s="42">
        <f t="shared" si="148"/>
        <v>8.250000000417252</v>
      </c>
    </row>
    <row r="3164" spans="5:8" x14ac:dyDescent="0.3">
      <c r="E3164" s="34">
        <v>3162</v>
      </c>
      <c r="F3164" s="42">
        <f t="shared" si="149"/>
        <v>5.0592000000000006</v>
      </c>
      <c r="G3164" s="42">
        <f t="shared" si="147"/>
        <v>4.1738400000000011</v>
      </c>
      <c r="H3164" s="42">
        <f t="shared" si="148"/>
        <v>8.2500000004173835</v>
      </c>
    </row>
    <row r="3165" spans="5:8" x14ac:dyDescent="0.3">
      <c r="E3165" s="34">
        <v>3163</v>
      </c>
      <c r="F3165" s="42">
        <f t="shared" si="149"/>
        <v>5.0608000000000004</v>
      </c>
      <c r="G3165" s="42">
        <f t="shared" si="147"/>
        <v>4.1751600000000009</v>
      </c>
      <c r="H3165" s="42">
        <f t="shared" si="148"/>
        <v>8.2500000004175167</v>
      </c>
    </row>
    <row r="3166" spans="5:8" x14ac:dyDescent="0.3">
      <c r="E3166" s="34">
        <v>3164</v>
      </c>
      <c r="F3166" s="42">
        <f t="shared" si="149"/>
        <v>5.0624000000000002</v>
      </c>
      <c r="G3166" s="42">
        <f t="shared" si="147"/>
        <v>4.1764800000000006</v>
      </c>
      <c r="H3166" s="42">
        <f t="shared" si="148"/>
        <v>8.2500000004176481</v>
      </c>
    </row>
    <row r="3167" spans="5:8" x14ac:dyDescent="0.3">
      <c r="E3167" s="34">
        <v>3165</v>
      </c>
      <c r="F3167" s="42">
        <f t="shared" si="149"/>
        <v>5.0640000000000001</v>
      </c>
      <c r="G3167" s="42">
        <f t="shared" si="147"/>
        <v>4.1778000000000004</v>
      </c>
      <c r="H3167" s="42">
        <f t="shared" si="148"/>
        <v>8.2500000004177796</v>
      </c>
    </row>
    <row r="3168" spans="5:8" x14ac:dyDescent="0.3">
      <c r="E3168" s="34">
        <v>3166</v>
      </c>
      <c r="F3168" s="42">
        <f t="shared" si="149"/>
        <v>5.0655999999999999</v>
      </c>
      <c r="G3168" s="42">
        <f t="shared" si="147"/>
        <v>4.1791200000000002</v>
      </c>
      <c r="H3168" s="42">
        <f t="shared" si="148"/>
        <v>8.2500000004179128</v>
      </c>
    </row>
    <row r="3169" spans="5:8" x14ac:dyDescent="0.3">
      <c r="E3169" s="34">
        <v>3167</v>
      </c>
      <c r="F3169" s="42">
        <f t="shared" si="149"/>
        <v>5.0672000000000006</v>
      </c>
      <c r="G3169" s="42">
        <f t="shared" si="147"/>
        <v>4.1804400000000008</v>
      </c>
      <c r="H3169" s="42">
        <f t="shared" si="148"/>
        <v>8.2500000004180443</v>
      </c>
    </row>
    <row r="3170" spans="5:8" x14ac:dyDescent="0.3">
      <c r="E3170" s="34">
        <v>3168</v>
      </c>
      <c r="F3170" s="42">
        <f t="shared" si="149"/>
        <v>5.0688000000000004</v>
      </c>
      <c r="G3170" s="42">
        <f t="shared" si="147"/>
        <v>4.1817600000000006</v>
      </c>
      <c r="H3170" s="42">
        <f t="shared" si="148"/>
        <v>8.2500000004181757</v>
      </c>
    </row>
    <row r="3171" spans="5:8" x14ac:dyDescent="0.3">
      <c r="E3171" s="34">
        <v>3169</v>
      </c>
      <c r="F3171" s="42">
        <f t="shared" si="149"/>
        <v>5.0704000000000002</v>
      </c>
      <c r="G3171" s="42">
        <f t="shared" si="147"/>
        <v>4.1830800000000004</v>
      </c>
      <c r="H3171" s="42">
        <f t="shared" si="148"/>
        <v>8.2500000004183072</v>
      </c>
    </row>
    <row r="3172" spans="5:8" x14ac:dyDescent="0.3">
      <c r="E3172" s="34">
        <v>3170</v>
      </c>
      <c r="F3172" s="42">
        <f t="shared" si="149"/>
        <v>5.0720000000000001</v>
      </c>
      <c r="G3172" s="42">
        <f t="shared" si="147"/>
        <v>4.1844000000000001</v>
      </c>
      <c r="H3172" s="42">
        <f t="shared" si="148"/>
        <v>8.2500000004184404</v>
      </c>
    </row>
    <row r="3173" spans="5:8" x14ac:dyDescent="0.3">
      <c r="E3173" s="34">
        <v>3171</v>
      </c>
      <c r="F3173" s="42">
        <f t="shared" si="149"/>
        <v>5.0735999999999999</v>
      </c>
      <c r="G3173" s="42">
        <f t="shared" si="147"/>
        <v>4.1857199999999999</v>
      </c>
      <c r="H3173" s="42">
        <f t="shared" si="148"/>
        <v>8.2500000004185718</v>
      </c>
    </row>
    <row r="3174" spans="5:8" x14ac:dyDescent="0.3">
      <c r="E3174" s="34">
        <v>3172</v>
      </c>
      <c r="F3174" s="42">
        <f t="shared" si="149"/>
        <v>5.0752000000000006</v>
      </c>
      <c r="G3174" s="42">
        <f t="shared" si="147"/>
        <v>4.1870400000000005</v>
      </c>
      <c r="H3174" s="42">
        <f t="shared" si="148"/>
        <v>8.2500000004187033</v>
      </c>
    </row>
    <row r="3175" spans="5:8" x14ac:dyDescent="0.3">
      <c r="E3175" s="34">
        <v>3173</v>
      </c>
      <c r="F3175" s="42">
        <f t="shared" si="149"/>
        <v>5.0768000000000004</v>
      </c>
      <c r="G3175" s="42">
        <f t="shared" si="147"/>
        <v>4.1883600000000003</v>
      </c>
      <c r="H3175" s="42">
        <f t="shared" si="148"/>
        <v>8.2500000004188365</v>
      </c>
    </row>
    <row r="3176" spans="5:8" x14ac:dyDescent="0.3">
      <c r="E3176" s="34">
        <v>3174</v>
      </c>
      <c r="F3176" s="42">
        <f t="shared" si="149"/>
        <v>5.0784000000000002</v>
      </c>
      <c r="G3176" s="42">
        <f t="shared" si="147"/>
        <v>4.1896800000000001</v>
      </c>
      <c r="H3176" s="42">
        <f t="shared" si="148"/>
        <v>8.250000000418968</v>
      </c>
    </row>
    <row r="3177" spans="5:8" x14ac:dyDescent="0.3">
      <c r="E3177" s="34">
        <v>3175</v>
      </c>
      <c r="F3177" s="42">
        <f t="shared" si="149"/>
        <v>5.08</v>
      </c>
      <c r="G3177" s="42">
        <f t="shared" si="147"/>
        <v>4.1909999999999998</v>
      </c>
      <c r="H3177" s="42">
        <f t="shared" si="148"/>
        <v>8.2500000004190994</v>
      </c>
    </row>
    <row r="3178" spans="5:8" x14ac:dyDescent="0.3">
      <c r="E3178" s="34">
        <v>3176</v>
      </c>
      <c r="F3178" s="42">
        <f t="shared" si="149"/>
        <v>5.0815999999999999</v>
      </c>
      <c r="G3178" s="42">
        <f t="shared" si="147"/>
        <v>4.1923199999999996</v>
      </c>
      <c r="H3178" s="42">
        <f t="shared" si="148"/>
        <v>8.2500000004192326</v>
      </c>
    </row>
    <row r="3179" spans="5:8" x14ac:dyDescent="0.3">
      <c r="E3179" s="34">
        <v>3177</v>
      </c>
      <c r="F3179" s="42">
        <f t="shared" si="149"/>
        <v>5.0832000000000006</v>
      </c>
      <c r="G3179" s="42">
        <f t="shared" si="147"/>
        <v>4.1936400000000003</v>
      </c>
      <c r="H3179" s="42">
        <f t="shared" si="148"/>
        <v>8.2500000004193641</v>
      </c>
    </row>
    <row r="3180" spans="5:8" x14ac:dyDescent="0.3">
      <c r="E3180" s="34">
        <v>3178</v>
      </c>
      <c r="F3180" s="42">
        <f t="shared" si="149"/>
        <v>5.0848000000000004</v>
      </c>
      <c r="G3180" s="42">
        <f t="shared" si="147"/>
        <v>4.19496</v>
      </c>
      <c r="H3180" s="42">
        <f t="shared" si="148"/>
        <v>8.2500000004194955</v>
      </c>
    </row>
    <row r="3181" spans="5:8" x14ac:dyDescent="0.3">
      <c r="E3181" s="34">
        <v>3179</v>
      </c>
      <c r="F3181" s="42">
        <f t="shared" si="149"/>
        <v>5.0864000000000003</v>
      </c>
      <c r="G3181" s="42">
        <f t="shared" si="147"/>
        <v>4.1962799999999998</v>
      </c>
      <c r="H3181" s="42">
        <f t="shared" si="148"/>
        <v>8.2500000004196288</v>
      </c>
    </row>
    <row r="3182" spans="5:8" x14ac:dyDescent="0.3">
      <c r="E3182" s="34">
        <v>3180</v>
      </c>
      <c r="F3182" s="42">
        <f t="shared" si="149"/>
        <v>5.0880000000000001</v>
      </c>
      <c r="G3182" s="42">
        <f t="shared" si="147"/>
        <v>4.1975999999999996</v>
      </c>
      <c r="H3182" s="42">
        <f t="shared" si="148"/>
        <v>8.2500000004197602</v>
      </c>
    </row>
    <row r="3183" spans="5:8" x14ac:dyDescent="0.3">
      <c r="E3183" s="34">
        <v>3181</v>
      </c>
      <c r="F3183" s="42">
        <f t="shared" si="149"/>
        <v>5.0895999999999999</v>
      </c>
      <c r="G3183" s="42">
        <f t="shared" si="147"/>
        <v>4.1989199999999993</v>
      </c>
      <c r="H3183" s="42">
        <f t="shared" si="148"/>
        <v>8.2500000004198917</v>
      </c>
    </row>
    <row r="3184" spans="5:8" x14ac:dyDescent="0.3">
      <c r="E3184" s="34">
        <v>3182</v>
      </c>
      <c r="F3184" s="42">
        <f t="shared" si="149"/>
        <v>5.0912000000000006</v>
      </c>
      <c r="G3184" s="42">
        <f t="shared" si="147"/>
        <v>4.2002400000000009</v>
      </c>
      <c r="H3184" s="42">
        <f t="shared" si="148"/>
        <v>8.2500000004200231</v>
      </c>
    </row>
    <row r="3185" spans="5:8" x14ac:dyDescent="0.3">
      <c r="E3185" s="34">
        <v>3183</v>
      </c>
      <c r="F3185" s="42">
        <f t="shared" si="149"/>
        <v>5.0928000000000004</v>
      </c>
      <c r="G3185" s="42">
        <f t="shared" si="147"/>
        <v>4.2015600000000006</v>
      </c>
      <c r="H3185" s="42">
        <f t="shared" si="148"/>
        <v>8.2500000004201564</v>
      </c>
    </row>
    <row r="3186" spans="5:8" x14ac:dyDescent="0.3">
      <c r="E3186" s="34">
        <v>3184</v>
      </c>
      <c r="F3186" s="42">
        <f t="shared" si="149"/>
        <v>5.0944000000000003</v>
      </c>
      <c r="G3186" s="42">
        <f t="shared" si="147"/>
        <v>4.2028800000000004</v>
      </c>
      <c r="H3186" s="42">
        <f t="shared" si="148"/>
        <v>8.2500000004202878</v>
      </c>
    </row>
    <row r="3187" spans="5:8" x14ac:dyDescent="0.3">
      <c r="E3187" s="34">
        <v>3185</v>
      </c>
      <c r="F3187" s="42">
        <f t="shared" si="149"/>
        <v>5.0960000000000001</v>
      </c>
      <c r="G3187" s="42">
        <f t="shared" si="147"/>
        <v>4.2042000000000002</v>
      </c>
      <c r="H3187" s="42">
        <f t="shared" si="148"/>
        <v>8.2500000004204193</v>
      </c>
    </row>
    <row r="3188" spans="5:8" x14ac:dyDescent="0.3">
      <c r="E3188" s="34">
        <v>3186</v>
      </c>
      <c r="F3188" s="42">
        <f t="shared" si="149"/>
        <v>5.0975999999999999</v>
      </c>
      <c r="G3188" s="42">
        <f t="shared" si="147"/>
        <v>4.2055199999999999</v>
      </c>
      <c r="H3188" s="42">
        <f t="shared" si="148"/>
        <v>8.2500000004205525</v>
      </c>
    </row>
    <row r="3189" spans="5:8" x14ac:dyDescent="0.3">
      <c r="E3189" s="34">
        <v>3187</v>
      </c>
      <c r="F3189" s="42">
        <f t="shared" si="149"/>
        <v>5.0992000000000006</v>
      </c>
      <c r="G3189" s="42">
        <f t="shared" si="147"/>
        <v>4.2068400000000006</v>
      </c>
      <c r="H3189" s="42">
        <f t="shared" si="148"/>
        <v>8.2500000004206839</v>
      </c>
    </row>
    <row r="3190" spans="5:8" x14ac:dyDescent="0.3">
      <c r="E3190" s="34">
        <v>3188</v>
      </c>
      <c r="F3190" s="42">
        <f t="shared" si="149"/>
        <v>5.1008000000000004</v>
      </c>
      <c r="G3190" s="42">
        <f t="shared" si="147"/>
        <v>4.2081600000000003</v>
      </c>
      <c r="H3190" s="42">
        <f t="shared" si="148"/>
        <v>8.2500000004208154</v>
      </c>
    </row>
    <row r="3191" spans="5:8" x14ac:dyDescent="0.3">
      <c r="E3191" s="34">
        <v>3189</v>
      </c>
      <c r="F3191" s="42">
        <f t="shared" si="149"/>
        <v>5.1024000000000003</v>
      </c>
      <c r="G3191" s="42">
        <f t="shared" si="147"/>
        <v>4.2094800000000001</v>
      </c>
      <c r="H3191" s="42">
        <f t="shared" si="148"/>
        <v>8.2500000004209486</v>
      </c>
    </row>
    <row r="3192" spans="5:8" x14ac:dyDescent="0.3">
      <c r="E3192" s="34">
        <v>3190</v>
      </c>
      <c r="F3192" s="42">
        <f t="shared" si="149"/>
        <v>5.1040000000000001</v>
      </c>
      <c r="G3192" s="42">
        <f t="shared" si="147"/>
        <v>4.2108000000000008</v>
      </c>
      <c r="H3192" s="42">
        <f t="shared" si="148"/>
        <v>8.2500000004210801</v>
      </c>
    </row>
    <row r="3193" spans="5:8" x14ac:dyDescent="0.3">
      <c r="E3193" s="34">
        <v>3191</v>
      </c>
      <c r="F3193" s="42">
        <f t="shared" si="149"/>
        <v>5.1055999999999999</v>
      </c>
      <c r="G3193" s="42">
        <f t="shared" si="147"/>
        <v>4.2121200000000005</v>
      </c>
      <c r="H3193" s="42">
        <f t="shared" si="148"/>
        <v>8.2500000004212115</v>
      </c>
    </row>
    <row r="3194" spans="5:8" x14ac:dyDescent="0.3">
      <c r="E3194" s="34">
        <v>3192</v>
      </c>
      <c r="F3194" s="42">
        <f t="shared" si="149"/>
        <v>5.1072000000000006</v>
      </c>
      <c r="G3194" s="42">
        <f t="shared" si="147"/>
        <v>4.2134400000000012</v>
      </c>
      <c r="H3194" s="42">
        <f t="shared" si="148"/>
        <v>8.2500000004213447</v>
      </c>
    </row>
    <row r="3195" spans="5:8" x14ac:dyDescent="0.3">
      <c r="E3195" s="34">
        <v>3193</v>
      </c>
      <c r="F3195" s="42">
        <f t="shared" si="149"/>
        <v>5.1088000000000005</v>
      </c>
      <c r="G3195" s="42">
        <f t="shared" si="147"/>
        <v>4.214760000000001</v>
      </c>
      <c r="H3195" s="42">
        <f t="shared" si="148"/>
        <v>8.2500000004214762</v>
      </c>
    </row>
    <row r="3196" spans="5:8" x14ac:dyDescent="0.3">
      <c r="E3196" s="34">
        <v>3194</v>
      </c>
      <c r="F3196" s="42">
        <f t="shared" si="149"/>
        <v>5.1104000000000003</v>
      </c>
      <c r="G3196" s="42">
        <f t="shared" si="147"/>
        <v>4.2160800000000007</v>
      </c>
      <c r="H3196" s="42">
        <f t="shared" si="148"/>
        <v>8.2500000004216076</v>
      </c>
    </row>
    <row r="3197" spans="5:8" x14ac:dyDescent="0.3">
      <c r="E3197" s="34">
        <v>3195</v>
      </c>
      <c r="F3197" s="42">
        <f t="shared" si="149"/>
        <v>5.1120000000000001</v>
      </c>
      <c r="G3197" s="42">
        <f t="shared" si="147"/>
        <v>4.2174000000000005</v>
      </c>
      <c r="H3197" s="42">
        <f t="shared" si="148"/>
        <v>8.2500000004217409</v>
      </c>
    </row>
    <row r="3198" spans="5:8" x14ac:dyDescent="0.3">
      <c r="E3198" s="34">
        <v>3196</v>
      </c>
      <c r="F3198" s="42">
        <f t="shared" si="149"/>
        <v>5.1135999999999999</v>
      </c>
      <c r="G3198" s="42">
        <f t="shared" si="147"/>
        <v>4.2187200000000002</v>
      </c>
      <c r="H3198" s="42">
        <f t="shared" si="148"/>
        <v>8.2500000004218723</v>
      </c>
    </row>
    <row r="3199" spans="5:8" x14ac:dyDescent="0.3">
      <c r="E3199" s="34">
        <v>3197</v>
      </c>
      <c r="F3199" s="42">
        <f t="shared" si="149"/>
        <v>5.1152000000000006</v>
      </c>
      <c r="G3199" s="42">
        <f t="shared" si="147"/>
        <v>4.2200400000000009</v>
      </c>
      <c r="H3199" s="42">
        <f t="shared" si="148"/>
        <v>8.2500000004220038</v>
      </c>
    </row>
    <row r="3200" spans="5:8" x14ac:dyDescent="0.3">
      <c r="E3200" s="34">
        <v>3198</v>
      </c>
      <c r="F3200" s="42">
        <f t="shared" si="149"/>
        <v>5.1168000000000005</v>
      </c>
      <c r="G3200" s="42">
        <f t="shared" si="147"/>
        <v>4.2213600000000007</v>
      </c>
      <c r="H3200" s="42">
        <f t="shared" si="148"/>
        <v>8.2500000004221352</v>
      </c>
    </row>
    <row r="3201" spans="5:8" x14ac:dyDescent="0.3">
      <c r="E3201" s="34">
        <v>3199</v>
      </c>
      <c r="F3201" s="42">
        <f t="shared" si="149"/>
        <v>5.1184000000000003</v>
      </c>
      <c r="G3201" s="42">
        <f t="shared" si="147"/>
        <v>4.2226800000000004</v>
      </c>
      <c r="H3201" s="42">
        <f t="shared" si="148"/>
        <v>8.2500000004222684</v>
      </c>
    </row>
    <row r="3202" spans="5:8" x14ac:dyDescent="0.3">
      <c r="E3202" s="34">
        <v>3200</v>
      </c>
      <c r="F3202" s="42">
        <f t="shared" si="149"/>
        <v>5.12</v>
      </c>
      <c r="G3202" s="42">
        <f t="shared" ref="G3202:G3265" si="150">$C$12*F3202*10^-3/($C$3*10^-6)</f>
        <v>4.2240000000000002</v>
      </c>
      <c r="H3202" s="42">
        <f t="shared" si="148"/>
        <v>8.2500000004223999</v>
      </c>
    </row>
    <row r="3203" spans="5:8" x14ac:dyDescent="0.3">
      <c r="E3203" s="34">
        <v>3201</v>
      </c>
      <c r="F3203" s="42">
        <f t="shared" si="149"/>
        <v>5.1215999999999999</v>
      </c>
      <c r="G3203" s="42">
        <f t="shared" si="150"/>
        <v>4.22532</v>
      </c>
      <c r="H3203" s="42">
        <f t="shared" ref="H3203:H3266" si="151">($C$12+IF(G3203&gt;=$C$7,$C$6,0)+(IF(G3203&gt;=$C$5,G3203,0)/$C$4)+IF(G3203&gt;$C$9,($C$8/G3203),0))</f>
        <v>8.2500000004225313</v>
      </c>
    </row>
    <row r="3204" spans="5:8" x14ac:dyDescent="0.3">
      <c r="E3204" s="34">
        <v>3202</v>
      </c>
      <c r="F3204" s="42">
        <f t="shared" ref="F3204:F3267" si="152">($C$10/10000)*(E3204)</f>
        <v>5.1232000000000006</v>
      </c>
      <c r="G3204" s="42">
        <f t="shared" si="150"/>
        <v>4.2266399999999997</v>
      </c>
      <c r="H3204" s="42">
        <f t="shared" si="151"/>
        <v>8.2500000004226646</v>
      </c>
    </row>
    <row r="3205" spans="5:8" x14ac:dyDescent="0.3">
      <c r="E3205" s="34">
        <v>3203</v>
      </c>
      <c r="F3205" s="42">
        <f t="shared" si="152"/>
        <v>5.1248000000000005</v>
      </c>
      <c r="G3205" s="42">
        <f t="shared" si="150"/>
        <v>4.2279600000000004</v>
      </c>
      <c r="H3205" s="42">
        <f t="shared" si="151"/>
        <v>8.250000000422796</v>
      </c>
    </row>
    <row r="3206" spans="5:8" x14ac:dyDescent="0.3">
      <c r="E3206" s="34">
        <v>3204</v>
      </c>
      <c r="F3206" s="42">
        <f t="shared" si="152"/>
        <v>5.1264000000000003</v>
      </c>
      <c r="G3206" s="42">
        <f t="shared" si="150"/>
        <v>4.2292800000000002</v>
      </c>
      <c r="H3206" s="42">
        <f t="shared" si="151"/>
        <v>8.2500000004229275</v>
      </c>
    </row>
    <row r="3207" spans="5:8" x14ac:dyDescent="0.3">
      <c r="E3207" s="34">
        <v>3205</v>
      </c>
      <c r="F3207" s="42">
        <f t="shared" si="152"/>
        <v>5.1280000000000001</v>
      </c>
      <c r="G3207" s="42">
        <f t="shared" si="150"/>
        <v>4.2305999999999999</v>
      </c>
      <c r="H3207" s="42">
        <f t="shared" si="151"/>
        <v>8.2500000004230607</v>
      </c>
    </row>
    <row r="3208" spans="5:8" x14ac:dyDescent="0.3">
      <c r="E3208" s="34">
        <v>3206</v>
      </c>
      <c r="F3208" s="42">
        <f t="shared" si="152"/>
        <v>5.1295999999999999</v>
      </c>
      <c r="G3208" s="42">
        <f t="shared" si="150"/>
        <v>4.2319199999999997</v>
      </c>
      <c r="H3208" s="42">
        <f t="shared" si="151"/>
        <v>8.2500000004231921</v>
      </c>
    </row>
    <row r="3209" spans="5:8" x14ac:dyDescent="0.3">
      <c r="E3209" s="34">
        <v>3207</v>
      </c>
      <c r="F3209" s="42">
        <f t="shared" si="152"/>
        <v>5.1312000000000006</v>
      </c>
      <c r="G3209" s="42">
        <f t="shared" si="150"/>
        <v>4.2332400000000003</v>
      </c>
      <c r="H3209" s="42">
        <f t="shared" si="151"/>
        <v>8.2500000004233236</v>
      </c>
    </row>
    <row r="3210" spans="5:8" x14ac:dyDescent="0.3">
      <c r="E3210" s="34">
        <v>3208</v>
      </c>
      <c r="F3210" s="42">
        <f t="shared" si="152"/>
        <v>5.1328000000000005</v>
      </c>
      <c r="G3210" s="42">
        <f t="shared" si="150"/>
        <v>4.2345600000000001</v>
      </c>
      <c r="H3210" s="42">
        <f t="shared" si="151"/>
        <v>8.2500000004234568</v>
      </c>
    </row>
    <row r="3211" spans="5:8" x14ac:dyDescent="0.3">
      <c r="E3211" s="34">
        <v>3209</v>
      </c>
      <c r="F3211" s="42">
        <f t="shared" si="152"/>
        <v>5.1344000000000003</v>
      </c>
      <c r="G3211" s="42">
        <f t="shared" si="150"/>
        <v>4.2358799999999999</v>
      </c>
      <c r="H3211" s="42">
        <f t="shared" si="151"/>
        <v>8.2500000004235883</v>
      </c>
    </row>
    <row r="3212" spans="5:8" x14ac:dyDescent="0.3">
      <c r="E3212" s="34">
        <v>3210</v>
      </c>
      <c r="F3212" s="42">
        <f t="shared" si="152"/>
        <v>5.1360000000000001</v>
      </c>
      <c r="G3212" s="42">
        <f t="shared" si="150"/>
        <v>4.2371999999999996</v>
      </c>
      <c r="H3212" s="42">
        <f t="shared" si="151"/>
        <v>8.2500000004237197</v>
      </c>
    </row>
    <row r="3213" spans="5:8" x14ac:dyDescent="0.3">
      <c r="E3213" s="34">
        <v>3211</v>
      </c>
      <c r="F3213" s="42">
        <f t="shared" si="152"/>
        <v>5.1375999999999999</v>
      </c>
      <c r="G3213" s="42">
        <f t="shared" si="150"/>
        <v>4.2385199999999994</v>
      </c>
      <c r="H3213" s="42">
        <f t="shared" si="151"/>
        <v>8.2500000004238512</v>
      </c>
    </row>
    <row r="3214" spans="5:8" x14ac:dyDescent="0.3">
      <c r="E3214" s="34">
        <v>3212</v>
      </c>
      <c r="F3214" s="42">
        <f t="shared" si="152"/>
        <v>5.1392000000000007</v>
      </c>
      <c r="G3214" s="42">
        <f t="shared" si="150"/>
        <v>4.2398400000000001</v>
      </c>
      <c r="H3214" s="42">
        <f t="shared" si="151"/>
        <v>8.2500000004239844</v>
      </c>
    </row>
    <row r="3215" spans="5:8" x14ac:dyDescent="0.3">
      <c r="E3215" s="34">
        <v>3213</v>
      </c>
      <c r="F3215" s="42">
        <f t="shared" si="152"/>
        <v>5.1408000000000005</v>
      </c>
      <c r="G3215" s="42">
        <f t="shared" si="150"/>
        <v>4.2411600000000007</v>
      </c>
      <c r="H3215" s="42">
        <f t="shared" si="151"/>
        <v>8.2500000004241159</v>
      </c>
    </row>
    <row r="3216" spans="5:8" x14ac:dyDescent="0.3">
      <c r="E3216" s="34">
        <v>3214</v>
      </c>
      <c r="F3216" s="42">
        <f t="shared" si="152"/>
        <v>5.1424000000000003</v>
      </c>
      <c r="G3216" s="42">
        <f t="shared" si="150"/>
        <v>4.2424800000000005</v>
      </c>
      <c r="H3216" s="42">
        <f t="shared" si="151"/>
        <v>8.2500000004242473</v>
      </c>
    </row>
    <row r="3217" spans="5:8" x14ac:dyDescent="0.3">
      <c r="E3217" s="34">
        <v>3215</v>
      </c>
      <c r="F3217" s="42">
        <f t="shared" si="152"/>
        <v>5.1440000000000001</v>
      </c>
      <c r="G3217" s="42">
        <f t="shared" si="150"/>
        <v>4.2438000000000002</v>
      </c>
      <c r="H3217" s="42">
        <f t="shared" si="151"/>
        <v>8.2500000004243805</v>
      </c>
    </row>
    <row r="3218" spans="5:8" x14ac:dyDescent="0.3">
      <c r="E3218" s="34">
        <v>3216</v>
      </c>
      <c r="F3218" s="42">
        <f t="shared" si="152"/>
        <v>5.1456</v>
      </c>
      <c r="G3218" s="42">
        <f t="shared" si="150"/>
        <v>4.24512</v>
      </c>
      <c r="H3218" s="42">
        <f t="shared" si="151"/>
        <v>8.250000000424512</v>
      </c>
    </row>
    <row r="3219" spans="5:8" x14ac:dyDescent="0.3">
      <c r="E3219" s="34">
        <v>3217</v>
      </c>
      <c r="F3219" s="42">
        <f t="shared" si="152"/>
        <v>5.1472000000000007</v>
      </c>
      <c r="G3219" s="42">
        <f t="shared" si="150"/>
        <v>4.2464400000000007</v>
      </c>
      <c r="H3219" s="42">
        <f t="shared" si="151"/>
        <v>8.2500000004246434</v>
      </c>
    </row>
    <row r="3220" spans="5:8" x14ac:dyDescent="0.3">
      <c r="E3220" s="34">
        <v>3218</v>
      </c>
      <c r="F3220" s="42">
        <f t="shared" si="152"/>
        <v>5.1488000000000005</v>
      </c>
      <c r="G3220" s="42">
        <f t="shared" si="150"/>
        <v>4.2477600000000004</v>
      </c>
      <c r="H3220" s="42">
        <f t="shared" si="151"/>
        <v>8.2500000004247767</v>
      </c>
    </row>
    <row r="3221" spans="5:8" x14ac:dyDescent="0.3">
      <c r="E3221" s="34">
        <v>3219</v>
      </c>
      <c r="F3221" s="42">
        <f t="shared" si="152"/>
        <v>5.1504000000000003</v>
      </c>
      <c r="G3221" s="42">
        <f t="shared" si="150"/>
        <v>4.2490800000000002</v>
      </c>
      <c r="H3221" s="42">
        <f t="shared" si="151"/>
        <v>8.2500000004249081</v>
      </c>
    </row>
    <row r="3222" spans="5:8" x14ac:dyDescent="0.3">
      <c r="E3222" s="34">
        <v>3220</v>
      </c>
      <c r="F3222" s="42">
        <f t="shared" si="152"/>
        <v>5.1520000000000001</v>
      </c>
      <c r="G3222" s="42">
        <f t="shared" si="150"/>
        <v>4.2504</v>
      </c>
      <c r="H3222" s="42">
        <f t="shared" si="151"/>
        <v>8.2500000004250396</v>
      </c>
    </row>
    <row r="3223" spans="5:8" x14ac:dyDescent="0.3">
      <c r="E3223" s="34">
        <v>3221</v>
      </c>
      <c r="F3223" s="42">
        <f t="shared" si="152"/>
        <v>5.1536</v>
      </c>
      <c r="G3223" s="42">
        <f t="shared" si="150"/>
        <v>4.2517200000000006</v>
      </c>
      <c r="H3223" s="42">
        <f t="shared" si="151"/>
        <v>8.2500000004251728</v>
      </c>
    </row>
    <row r="3224" spans="5:8" x14ac:dyDescent="0.3">
      <c r="E3224" s="34">
        <v>3222</v>
      </c>
      <c r="F3224" s="42">
        <f t="shared" si="152"/>
        <v>5.1552000000000007</v>
      </c>
      <c r="G3224" s="42">
        <f t="shared" si="150"/>
        <v>4.2530400000000013</v>
      </c>
      <c r="H3224" s="42">
        <f t="shared" si="151"/>
        <v>8.2500000004253042</v>
      </c>
    </row>
    <row r="3225" spans="5:8" x14ac:dyDescent="0.3">
      <c r="E3225" s="34">
        <v>3223</v>
      </c>
      <c r="F3225" s="42">
        <f t="shared" si="152"/>
        <v>5.1568000000000005</v>
      </c>
      <c r="G3225" s="42">
        <f t="shared" si="150"/>
        <v>4.254360000000001</v>
      </c>
      <c r="H3225" s="42">
        <f t="shared" si="151"/>
        <v>8.2500000004254357</v>
      </c>
    </row>
    <row r="3226" spans="5:8" x14ac:dyDescent="0.3">
      <c r="E3226" s="34">
        <v>3224</v>
      </c>
      <c r="F3226" s="42">
        <f t="shared" si="152"/>
        <v>5.1584000000000003</v>
      </c>
      <c r="G3226" s="42">
        <f t="shared" si="150"/>
        <v>4.2556800000000008</v>
      </c>
      <c r="H3226" s="42">
        <f t="shared" si="151"/>
        <v>8.2500000004255671</v>
      </c>
    </row>
    <row r="3227" spans="5:8" x14ac:dyDescent="0.3">
      <c r="E3227" s="34">
        <v>3225</v>
      </c>
      <c r="F3227" s="42">
        <f t="shared" si="152"/>
        <v>5.16</v>
      </c>
      <c r="G3227" s="42">
        <f t="shared" si="150"/>
        <v>4.2570000000000006</v>
      </c>
      <c r="H3227" s="42">
        <f t="shared" si="151"/>
        <v>8.2500000004257004</v>
      </c>
    </row>
    <row r="3228" spans="5:8" x14ac:dyDescent="0.3">
      <c r="E3228" s="34">
        <v>3226</v>
      </c>
      <c r="F3228" s="42">
        <f t="shared" si="152"/>
        <v>5.1616</v>
      </c>
      <c r="G3228" s="42">
        <f t="shared" si="150"/>
        <v>4.2583200000000003</v>
      </c>
      <c r="H3228" s="42">
        <f t="shared" si="151"/>
        <v>8.2500000004258318</v>
      </c>
    </row>
    <row r="3229" spans="5:8" x14ac:dyDescent="0.3">
      <c r="E3229" s="34">
        <v>3227</v>
      </c>
      <c r="F3229" s="42">
        <f t="shared" si="152"/>
        <v>5.1632000000000007</v>
      </c>
      <c r="G3229" s="42">
        <f t="shared" si="150"/>
        <v>4.259640000000001</v>
      </c>
      <c r="H3229" s="42">
        <f t="shared" si="151"/>
        <v>8.2500000004259633</v>
      </c>
    </row>
    <row r="3230" spans="5:8" x14ac:dyDescent="0.3">
      <c r="E3230" s="34">
        <v>3228</v>
      </c>
      <c r="F3230" s="42">
        <f t="shared" si="152"/>
        <v>5.1648000000000005</v>
      </c>
      <c r="G3230" s="42">
        <f t="shared" si="150"/>
        <v>4.2609600000000007</v>
      </c>
      <c r="H3230" s="42">
        <f t="shared" si="151"/>
        <v>8.2500000004260965</v>
      </c>
    </row>
    <row r="3231" spans="5:8" x14ac:dyDescent="0.3">
      <c r="E3231" s="34">
        <v>3229</v>
      </c>
      <c r="F3231" s="42">
        <f t="shared" si="152"/>
        <v>5.1664000000000003</v>
      </c>
      <c r="G3231" s="42">
        <f t="shared" si="150"/>
        <v>4.2622800000000005</v>
      </c>
      <c r="H3231" s="42">
        <f t="shared" si="151"/>
        <v>8.2500000004262279</v>
      </c>
    </row>
    <row r="3232" spans="5:8" x14ac:dyDescent="0.3">
      <c r="E3232" s="34">
        <v>3230</v>
      </c>
      <c r="F3232" s="42">
        <f t="shared" si="152"/>
        <v>5.1680000000000001</v>
      </c>
      <c r="G3232" s="42">
        <f t="shared" si="150"/>
        <v>4.2636000000000003</v>
      </c>
      <c r="H3232" s="42">
        <f t="shared" si="151"/>
        <v>8.2500000004263594</v>
      </c>
    </row>
    <row r="3233" spans="5:8" x14ac:dyDescent="0.3">
      <c r="E3233" s="34">
        <v>3231</v>
      </c>
      <c r="F3233" s="42">
        <f t="shared" si="152"/>
        <v>5.1696</v>
      </c>
      <c r="G3233" s="42">
        <f t="shared" si="150"/>
        <v>4.26492</v>
      </c>
      <c r="H3233" s="42">
        <f t="shared" si="151"/>
        <v>8.2500000004264926</v>
      </c>
    </row>
    <row r="3234" spans="5:8" x14ac:dyDescent="0.3">
      <c r="E3234" s="34">
        <v>3232</v>
      </c>
      <c r="F3234" s="42">
        <f t="shared" si="152"/>
        <v>5.1712000000000007</v>
      </c>
      <c r="G3234" s="42">
        <f t="shared" si="150"/>
        <v>4.2662399999999998</v>
      </c>
      <c r="H3234" s="42">
        <f t="shared" si="151"/>
        <v>8.2500000004266241</v>
      </c>
    </row>
    <row r="3235" spans="5:8" x14ac:dyDescent="0.3">
      <c r="E3235" s="34">
        <v>3233</v>
      </c>
      <c r="F3235" s="42">
        <f t="shared" si="152"/>
        <v>5.1728000000000005</v>
      </c>
      <c r="G3235" s="42">
        <f t="shared" si="150"/>
        <v>4.2675599999999996</v>
      </c>
      <c r="H3235" s="42">
        <f t="shared" si="151"/>
        <v>8.2500000004267555</v>
      </c>
    </row>
    <row r="3236" spans="5:8" x14ac:dyDescent="0.3">
      <c r="E3236" s="34">
        <v>3234</v>
      </c>
      <c r="F3236" s="42">
        <f t="shared" si="152"/>
        <v>5.1744000000000003</v>
      </c>
      <c r="G3236" s="42">
        <f t="shared" si="150"/>
        <v>4.2688800000000002</v>
      </c>
      <c r="H3236" s="42">
        <f t="shared" si="151"/>
        <v>8.2500000004268887</v>
      </c>
    </row>
    <row r="3237" spans="5:8" x14ac:dyDescent="0.3">
      <c r="E3237" s="34">
        <v>3235</v>
      </c>
      <c r="F3237" s="42">
        <f t="shared" si="152"/>
        <v>5.1760000000000002</v>
      </c>
      <c r="G3237" s="42">
        <f t="shared" si="150"/>
        <v>4.2702</v>
      </c>
      <c r="H3237" s="42">
        <f t="shared" si="151"/>
        <v>8.2500000004270202</v>
      </c>
    </row>
    <row r="3238" spans="5:8" x14ac:dyDescent="0.3">
      <c r="E3238" s="34">
        <v>3236</v>
      </c>
      <c r="F3238" s="42">
        <f t="shared" si="152"/>
        <v>5.1776</v>
      </c>
      <c r="G3238" s="42">
        <f t="shared" si="150"/>
        <v>4.2715199999999998</v>
      </c>
      <c r="H3238" s="42">
        <f t="shared" si="151"/>
        <v>8.2500000004271516</v>
      </c>
    </row>
    <row r="3239" spans="5:8" x14ac:dyDescent="0.3">
      <c r="E3239" s="34">
        <v>3237</v>
      </c>
      <c r="F3239" s="42">
        <f t="shared" si="152"/>
        <v>5.1791999999999998</v>
      </c>
      <c r="G3239" s="42">
        <f t="shared" si="150"/>
        <v>4.2728399999999995</v>
      </c>
      <c r="H3239" s="42">
        <f t="shared" si="151"/>
        <v>8.2500000004272849</v>
      </c>
    </row>
    <row r="3240" spans="5:8" x14ac:dyDescent="0.3">
      <c r="E3240" s="34">
        <v>3238</v>
      </c>
      <c r="F3240" s="42">
        <f t="shared" si="152"/>
        <v>5.1808000000000005</v>
      </c>
      <c r="G3240" s="42">
        <f t="shared" si="150"/>
        <v>4.2741600000000002</v>
      </c>
      <c r="H3240" s="42">
        <f t="shared" si="151"/>
        <v>8.2500000004274163</v>
      </c>
    </row>
    <row r="3241" spans="5:8" x14ac:dyDescent="0.3">
      <c r="E3241" s="34">
        <v>3239</v>
      </c>
      <c r="F3241" s="42">
        <f t="shared" si="152"/>
        <v>5.1824000000000003</v>
      </c>
      <c r="G3241" s="42">
        <f t="shared" si="150"/>
        <v>4.2754799999999999</v>
      </c>
      <c r="H3241" s="42">
        <f t="shared" si="151"/>
        <v>8.2500000004275478</v>
      </c>
    </row>
    <row r="3242" spans="5:8" x14ac:dyDescent="0.3">
      <c r="E3242" s="34">
        <v>3240</v>
      </c>
      <c r="F3242" s="42">
        <f t="shared" si="152"/>
        <v>5.1840000000000002</v>
      </c>
      <c r="G3242" s="42">
        <f t="shared" si="150"/>
        <v>4.2767999999999997</v>
      </c>
      <c r="H3242" s="42">
        <f t="shared" si="151"/>
        <v>8.2500000004276792</v>
      </c>
    </row>
    <row r="3243" spans="5:8" x14ac:dyDescent="0.3">
      <c r="E3243" s="34">
        <v>3241</v>
      </c>
      <c r="F3243" s="42">
        <f t="shared" si="152"/>
        <v>5.1856</v>
      </c>
      <c r="G3243" s="42">
        <f t="shared" si="150"/>
        <v>4.2781199999999995</v>
      </c>
      <c r="H3243" s="42">
        <f t="shared" si="151"/>
        <v>8.2500000004278125</v>
      </c>
    </row>
    <row r="3244" spans="5:8" x14ac:dyDescent="0.3">
      <c r="E3244" s="34">
        <v>3242</v>
      </c>
      <c r="F3244" s="42">
        <f t="shared" si="152"/>
        <v>5.1871999999999998</v>
      </c>
      <c r="G3244" s="42">
        <f t="shared" si="150"/>
        <v>4.2794399999999992</v>
      </c>
      <c r="H3244" s="42">
        <f t="shared" si="151"/>
        <v>8.2500000004279439</v>
      </c>
    </row>
    <row r="3245" spans="5:8" x14ac:dyDescent="0.3">
      <c r="E3245" s="34">
        <v>3243</v>
      </c>
      <c r="F3245" s="42">
        <f t="shared" si="152"/>
        <v>5.1888000000000005</v>
      </c>
      <c r="G3245" s="42">
        <f t="shared" si="150"/>
        <v>4.2807600000000008</v>
      </c>
      <c r="H3245" s="42">
        <f t="shared" si="151"/>
        <v>8.2500000004280754</v>
      </c>
    </row>
    <row r="3246" spans="5:8" x14ac:dyDescent="0.3">
      <c r="E3246" s="34">
        <v>3244</v>
      </c>
      <c r="F3246" s="42">
        <f t="shared" si="152"/>
        <v>5.1904000000000003</v>
      </c>
      <c r="G3246" s="42">
        <f t="shared" si="150"/>
        <v>4.2820800000000006</v>
      </c>
      <c r="H3246" s="42">
        <f t="shared" si="151"/>
        <v>8.2500000004282086</v>
      </c>
    </row>
    <row r="3247" spans="5:8" x14ac:dyDescent="0.3">
      <c r="E3247" s="34">
        <v>3245</v>
      </c>
      <c r="F3247" s="42">
        <f t="shared" si="152"/>
        <v>5.1920000000000002</v>
      </c>
      <c r="G3247" s="42">
        <f t="shared" si="150"/>
        <v>4.2834000000000003</v>
      </c>
      <c r="H3247" s="42">
        <f t="shared" si="151"/>
        <v>8.25000000042834</v>
      </c>
    </row>
    <row r="3248" spans="5:8" x14ac:dyDescent="0.3">
      <c r="E3248" s="34">
        <v>3246</v>
      </c>
      <c r="F3248" s="42">
        <f t="shared" si="152"/>
        <v>5.1936</v>
      </c>
      <c r="G3248" s="42">
        <f t="shared" si="150"/>
        <v>4.2847200000000001</v>
      </c>
      <c r="H3248" s="42">
        <f t="shared" si="151"/>
        <v>8.2500000004284715</v>
      </c>
    </row>
    <row r="3249" spans="5:8" x14ac:dyDescent="0.3">
      <c r="E3249" s="34">
        <v>3247</v>
      </c>
      <c r="F3249" s="42">
        <f t="shared" si="152"/>
        <v>5.1951999999999998</v>
      </c>
      <c r="G3249" s="42">
        <f t="shared" si="150"/>
        <v>4.2860399999999998</v>
      </c>
      <c r="H3249" s="42">
        <f t="shared" si="151"/>
        <v>8.2500000004286047</v>
      </c>
    </row>
    <row r="3250" spans="5:8" x14ac:dyDescent="0.3">
      <c r="E3250" s="34">
        <v>3248</v>
      </c>
      <c r="F3250" s="42">
        <f t="shared" si="152"/>
        <v>5.1968000000000005</v>
      </c>
      <c r="G3250" s="42">
        <f t="shared" si="150"/>
        <v>4.2873600000000005</v>
      </c>
      <c r="H3250" s="42">
        <f t="shared" si="151"/>
        <v>8.2500000004287362</v>
      </c>
    </row>
    <row r="3251" spans="5:8" x14ac:dyDescent="0.3">
      <c r="E3251" s="34">
        <v>3249</v>
      </c>
      <c r="F3251" s="42">
        <f t="shared" si="152"/>
        <v>5.1984000000000004</v>
      </c>
      <c r="G3251" s="42">
        <f t="shared" si="150"/>
        <v>4.2886800000000003</v>
      </c>
      <c r="H3251" s="42">
        <f t="shared" si="151"/>
        <v>8.2500000004288676</v>
      </c>
    </row>
    <row r="3252" spans="5:8" x14ac:dyDescent="0.3">
      <c r="E3252" s="34">
        <v>3250</v>
      </c>
      <c r="F3252" s="42">
        <f t="shared" si="152"/>
        <v>5.2</v>
      </c>
      <c r="G3252" s="42">
        <f t="shared" si="150"/>
        <v>4.29</v>
      </c>
      <c r="H3252" s="42">
        <f t="shared" si="151"/>
        <v>8.2500000004290008</v>
      </c>
    </row>
    <row r="3253" spans="5:8" x14ac:dyDescent="0.3">
      <c r="E3253" s="34">
        <v>3251</v>
      </c>
      <c r="F3253" s="42">
        <f t="shared" si="152"/>
        <v>5.2016</v>
      </c>
      <c r="G3253" s="42">
        <f t="shared" si="150"/>
        <v>4.2913200000000007</v>
      </c>
      <c r="H3253" s="42">
        <f t="shared" si="151"/>
        <v>8.2500000004291323</v>
      </c>
    </row>
    <row r="3254" spans="5:8" x14ac:dyDescent="0.3">
      <c r="E3254" s="34">
        <v>3252</v>
      </c>
      <c r="F3254" s="42">
        <f t="shared" si="152"/>
        <v>5.2031999999999998</v>
      </c>
      <c r="G3254" s="42">
        <f t="shared" si="150"/>
        <v>4.2926400000000005</v>
      </c>
      <c r="H3254" s="42">
        <f t="shared" si="151"/>
        <v>8.2500000004292637</v>
      </c>
    </row>
    <row r="3255" spans="5:8" x14ac:dyDescent="0.3">
      <c r="E3255" s="34">
        <v>3253</v>
      </c>
      <c r="F3255" s="42">
        <f t="shared" si="152"/>
        <v>5.2048000000000005</v>
      </c>
      <c r="G3255" s="42">
        <f t="shared" si="150"/>
        <v>4.2939600000000011</v>
      </c>
      <c r="H3255" s="42">
        <f t="shared" si="151"/>
        <v>8.2500000004293952</v>
      </c>
    </row>
    <row r="3256" spans="5:8" x14ac:dyDescent="0.3">
      <c r="E3256" s="34">
        <v>3254</v>
      </c>
      <c r="F3256" s="42">
        <f t="shared" si="152"/>
        <v>5.2064000000000004</v>
      </c>
      <c r="G3256" s="42">
        <f t="shared" si="150"/>
        <v>4.2952800000000009</v>
      </c>
      <c r="H3256" s="42">
        <f t="shared" si="151"/>
        <v>8.2500000004295284</v>
      </c>
    </row>
    <row r="3257" spans="5:8" x14ac:dyDescent="0.3">
      <c r="E3257" s="34">
        <v>3255</v>
      </c>
      <c r="F3257" s="42">
        <f t="shared" si="152"/>
        <v>5.2080000000000002</v>
      </c>
      <c r="G3257" s="42">
        <f t="shared" si="150"/>
        <v>4.2966000000000006</v>
      </c>
      <c r="H3257" s="42">
        <f t="shared" si="151"/>
        <v>8.2500000004296599</v>
      </c>
    </row>
    <row r="3258" spans="5:8" x14ac:dyDescent="0.3">
      <c r="E3258" s="34">
        <v>3256</v>
      </c>
      <c r="F3258" s="42">
        <f t="shared" si="152"/>
        <v>5.2096</v>
      </c>
      <c r="G3258" s="42">
        <f t="shared" si="150"/>
        <v>4.2979200000000004</v>
      </c>
      <c r="H3258" s="42">
        <f t="shared" si="151"/>
        <v>8.2500000004297913</v>
      </c>
    </row>
    <row r="3259" spans="5:8" x14ac:dyDescent="0.3">
      <c r="E3259" s="34">
        <v>3257</v>
      </c>
      <c r="F3259" s="42">
        <f t="shared" si="152"/>
        <v>5.2111999999999998</v>
      </c>
      <c r="G3259" s="42">
        <f t="shared" si="150"/>
        <v>4.2992400000000002</v>
      </c>
      <c r="H3259" s="42">
        <f t="shared" si="151"/>
        <v>8.2500000004299245</v>
      </c>
    </row>
    <row r="3260" spans="5:8" x14ac:dyDescent="0.3">
      <c r="E3260" s="34">
        <v>3258</v>
      </c>
      <c r="F3260" s="42">
        <f t="shared" si="152"/>
        <v>5.2128000000000005</v>
      </c>
      <c r="G3260" s="42">
        <f t="shared" si="150"/>
        <v>4.3005600000000008</v>
      </c>
      <c r="H3260" s="42">
        <f t="shared" si="151"/>
        <v>8.250000000430056</v>
      </c>
    </row>
    <row r="3261" spans="5:8" x14ac:dyDescent="0.3">
      <c r="E3261" s="34">
        <v>3259</v>
      </c>
      <c r="F3261" s="42">
        <f t="shared" si="152"/>
        <v>5.2144000000000004</v>
      </c>
      <c r="G3261" s="42">
        <f t="shared" si="150"/>
        <v>4.3018800000000006</v>
      </c>
      <c r="H3261" s="42">
        <f t="shared" si="151"/>
        <v>8.2500000004301874</v>
      </c>
    </row>
    <row r="3262" spans="5:8" x14ac:dyDescent="0.3">
      <c r="E3262" s="34">
        <v>3260</v>
      </c>
      <c r="F3262" s="42">
        <f t="shared" si="152"/>
        <v>5.2160000000000002</v>
      </c>
      <c r="G3262" s="42">
        <f t="shared" si="150"/>
        <v>4.3032000000000004</v>
      </c>
      <c r="H3262" s="42">
        <f t="shared" si="151"/>
        <v>8.2500000004303207</v>
      </c>
    </row>
    <row r="3263" spans="5:8" x14ac:dyDescent="0.3">
      <c r="E3263" s="34">
        <v>3261</v>
      </c>
      <c r="F3263" s="42">
        <f t="shared" si="152"/>
        <v>5.2176</v>
      </c>
      <c r="G3263" s="42">
        <f t="shared" si="150"/>
        <v>4.3045200000000001</v>
      </c>
      <c r="H3263" s="42">
        <f t="shared" si="151"/>
        <v>8.2500000004304521</v>
      </c>
    </row>
    <row r="3264" spans="5:8" x14ac:dyDescent="0.3">
      <c r="E3264" s="34">
        <v>3262</v>
      </c>
      <c r="F3264" s="42">
        <f t="shared" si="152"/>
        <v>5.2191999999999998</v>
      </c>
      <c r="G3264" s="42">
        <f t="shared" si="150"/>
        <v>4.3058399999999999</v>
      </c>
      <c r="H3264" s="42">
        <f t="shared" si="151"/>
        <v>8.2500000004305836</v>
      </c>
    </row>
    <row r="3265" spans="5:8" x14ac:dyDescent="0.3">
      <c r="E3265" s="34">
        <v>3263</v>
      </c>
      <c r="F3265" s="42">
        <f t="shared" si="152"/>
        <v>5.2208000000000006</v>
      </c>
      <c r="G3265" s="42">
        <f t="shared" si="150"/>
        <v>4.3071599999999997</v>
      </c>
      <c r="H3265" s="42">
        <f t="shared" si="151"/>
        <v>8.2500000004307168</v>
      </c>
    </row>
    <row r="3266" spans="5:8" x14ac:dyDescent="0.3">
      <c r="E3266" s="34">
        <v>3264</v>
      </c>
      <c r="F3266" s="42">
        <f t="shared" si="152"/>
        <v>5.2224000000000004</v>
      </c>
      <c r="G3266" s="42">
        <f t="shared" ref="G3266:G3329" si="153">$C$12*F3266*10^-3/($C$3*10^-6)</f>
        <v>4.3084799999999994</v>
      </c>
      <c r="H3266" s="42">
        <f t="shared" si="151"/>
        <v>8.2500000004308482</v>
      </c>
    </row>
    <row r="3267" spans="5:8" x14ac:dyDescent="0.3">
      <c r="E3267" s="34">
        <v>3265</v>
      </c>
      <c r="F3267" s="42">
        <f t="shared" si="152"/>
        <v>5.2240000000000002</v>
      </c>
      <c r="G3267" s="42">
        <f t="shared" si="153"/>
        <v>4.3098000000000001</v>
      </c>
      <c r="H3267" s="42">
        <f t="shared" ref="H3267:H3330" si="154">($C$12+IF(G3267&gt;=$C$7,$C$6,0)+(IF(G3267&gt;=$C$5,G3267,0)/$C$4)+IF(G3267&gt;$C$9,($C$8/G3267),0))</f>
        <v>8.2500000004309797</v>
      </c>
    </row>
    <row r="3268" spans="5:8" x14ac:dyDescent="0.3">
      <c r="E3268" s="34">
        <v>3266</v>
      </c>
      <c r="F3268" s="42">
        <f t="shared" ref="F3268:F3331" si="155">($C$10/10000)*(E3268)</f>
        <v>5.2256</v>
      </c>
      <c r="G3268" s="42">
        <f t="shared" si="153"/>
        <v>4.3111199999999998</v>
      </c>
      <c r="H3268" s="42">
        <f t="shared" si="154"/>
        <v>8.2500000004311111</v>
      </c>
    </row>
    <row r="3269" spans="5:8" x14ac:dyDescent="0.3">
      <c r="E3269" s="34">
        <v>3267</v>
      </c>
      <c r="F3269" s="42">
        <f t="shared" si="155"/>
        <v>5.2271999999999998</v>
      </c>
      <c r="G3269" s="42">
        <f t="shared" si="153"/>
        <v>4.3124399999999996</v>
      </c>
      <c r="H3269" s="42">
        <f t="shared" si="154"/>
        <v>8.2500000004312444</v>
      </c>
    </row>
    <row r="3270" spans="5:8" x14ac:dyDescent="0.3">
      <c r="E3270" s="34">
        <v>3268</v>
      </c>
      <c r="F3270" s="42">
        <f t="shared" si="155"/>
        <v>5.2288000000000006</v>
      </c>
      <c r="G3270" s="42">
        <f t="shared" si="153"/>
        <v>4.3137600000000003</v>
      </c>
      <c r="H3270" s="42">
        <f t="shared" si="154"/>
        <v>8.2500000004313758</v>
      </c>
    </row>
    <row r="3271" spans="5:8" x14ac:dyDescent="0.3">
      <c r="E3271" s="34">
        <v>3269</v>
      </c>
      <c r="F3271" s="42">
        <f t="shared" si="155"/>
        <v>5.2304000000000004</v>
      </c>
      <c r="G3271" s="42">
        <f t="shared" si="153"/>
        <v>4.31508</v>
      </c>
      <c r="H3271" s="42">
        <f t="shared" si="154"/>
        <v>8.2500000004315073</v>
      </c>
    </row>
    <row r="3272" spans="5:8" x14ac:dyDescent="0.3">
      <c r="E3272" s="34">
        <v>3270</v>
      </c>
      <c r="F3272" s="42">
        <f t="shared" si="155"/>
        <v>5.2320000000000002</v>
      </c>
      <c r="G3272" s="42">
        <f t="shared" si="153"/>
        <v>4.3163999999999998</v>
      </c>
      <c r="H3272" s="42">
        <f t="shared" si="154"/>
        <v>8.2500000004316405</v>
      </c>
    </row>
    <row r="3273" spans="5:8" x14ac:dyDescent="0.3">
      <c r="E3273" s="34">
        <v>3271</v>
      </c>
      <c r="F3273" s="42">
        <f t="shared" si="155"/>
        <v>5.2336</v>
      </c>
      <c r="G3273" s="42">
        <f t="shared" si="153"/>
        <v>4.3177199999999996</v>
      </c>
      <c r="H3273" s="42">
        <f t="shared" si="154"/>
        <v>8.250000000431772</v>
      </c>
    </row>
    <row r="3274" spans="5:8" x14ac:dyDescent="0.3">
      <c r="E3274" s="34">
        <v>3272</v>
      </c>
      <c r="F3274" s="42">
        <f t="shared" si="155"/>
        <v>5.2351999999999999</v>
      </c>
      <c r="G3274" s="42">
        <f t="shared" si="153"/>
        <v>4.3190399999999993</v>
      </c>
      <c r="H3274" s="42">
        <f t="shared" si="154"/>
        <v>8.2500000004319034</v>
      </c>
    </row>
    <row r="3275" spans="5:8" x14ac:dyDescent="0.3">
      <c r="E3275" s="34">
        <v>3273</v>
      </c>
      <c r="F3275" s="42">
        <f t="shared" si="155"/>
        <v>5.2368000000000006</v>
      </c>
      <c r="G3275" s="42">
        <f t="shared" si="153"/>
        <v>4.32036</v>
      </c>
      <c r="H3275" s="42">
        <f t="shared" si="154"/>
        <v>8.2500000004320366</v>
      </c>
    </row>
    <row r="3276" spans="5:8" x14ac:dyDescent="0.3">
      <c r="E3276" s="34">
        <v>3274</v>
      </c>
      <c r="F3276" s="42">
        <f t="shared" si="155"/>
        <v>5.2384000000000004</v>
      </c>
      <c r="G3276" s="42">
        <f t="shared" si="153"/>
        <v>4.3216800000000006</v>
      </c>
      <c r="H3276" s="42">
        <f t="shared" si="154"/>
        <v>8.2500000004321681</v>
      </c>
    </row>
    <row r="3277" spans="5:8" x14ac:dyDescent="0.3">
      <c r="E3277" s="34">
        <v>3275</v>
      </c>
      <c r="F3277" s="42">
        <f t="shared" si="155"/>
        <v>5.24</v>
      </c>
      <c r="G3277" s="42">
        <f t="shared" si="153"/>
        <v>4.3230000000000004</v>
      </c>
      <c r="H3277" s="42">
        <f t="shared" si="154"/>
        <v>8.2500000004322995</v>
      </c>
    </row>
    <row r="3278" spans="5:8" x14ac:dyDescent="0.3">
      <c r="E3278" s="34">
        <v>3276</v>
      </c>
      <c r="F3278" s="42">
        <f t="shared" si="155"/>
        <v>5.2416</v>
      </c>
      <c r="G3278" s="42">
        <f t="shared" si="153"/>
        <v>4.3243200000000002</v>
      </c>
      <c r="H3278" s="42">
        <f t="shared" si="154"/>
        <v>8.2500000004324328</v>
      </c>
    </row>
    <row r="3279" spans="5:8" x14ac:dyDescent="0.3">
      <c r="E3279" s="34">
        <v>3277</v>
      </c>
      <c r="F3279" s="42">
        <f t="shared" si="155"/>
        <v>5.2431999999999999</v>
      </c>
      <c r="G3279" s="42">
        <f t="shared" si="153"/>
        <v>4.3256399999999999</v>
      </c>
      <c r="H3279" s="42">
        <f t="shared" si="154"/>
        <v>8.2500000004325642</v>
      </c>
    </row>
    <row r="3280" spans="5:8" x14ac:dyDescent="0.3">
      <c r="E3280" s="34">
        <v>3278</v>
      </c>
      <c r="F3280" s="42">
        <f t="shared" si="155"/>
        <v>5.2448000000000006</v>
      </c>
      <c r="G3280" s="42">
        <f t="shared" si="153"/>
        <v>4.3269600000000006</v>
      </c>
      <c r="H3280" s="42">
        <f t="shared" si="154"/>
        <v>8.2500000004326957</v>
      </c>
    </row>
    <row r="3281" spans="5:8" x14ac:dyDescent="0.3">
      <c r="E3281" s="34">
        <v>3279</v>
      </c>
      <c r="F3281" s="42">
        <f t="shared" si="155"/>
        <v>5.2464000000000004</v>
      </c>
      <c r="G3281" s="42">
        <f t="shared" si="153"/>
        <v>4.3282800000000003</v>
      </c>
      <c r="H3281" s="42">
        <f t="shared" si="154"/>
        <v>8.2500000004328289</v>
      </c>
    </row>
    <row r="3282" spans="5:8" x14ac:dyDescent="0.3">
      <c r="E3282" s="34">
        <v>3280</v>
      </c>
      <c r="F3282" s="42">
        <f t="shared" si="155"/>
        <v>5.2480000000000002</v>
      </c>
      <c r="G3282" s="42">
        <f t="shared" si="153"/>
        <v>4.3296000000000001</v>
      </c>
      <c r="H3282" s="42">
        <f t="shared" si="154"/>
        <v>8.2500000004329603</v>
      </c>
    </row>
    <row r="3283" spans="5:8" x14ac:dyDescent="0.3">
      <c r="E3283" s="34">
        <v>3281</v>
      </c>
      <c r="F3283" s="42">
        <f t="shared" si="155"/>
        <v>5.2496</v>
      </c>
      <c r="G3283" s="42">
        <f t="shared" si="153"/>
        <v>4.3309199999999999</v>
      </c>
      <c r="H3283" s="42">
        <f t="shared" si="154"/>
        <v>8.2500000004330918</v>
      </c>
    </row>
    <row r="3284" spans="5:8" x14ac:dyDescent="0.3">
      <c r="E3284" s="34">
        <v>3282</v>
      </c>
      <c r="F3284" s="42">
        <f t="shared" si="155"/>
        <v>5.2511999999999999</v>
      </c>
      <c r="G3284" s="42">
        <f t="shared" si="153"/>
        <v>4.3322400000000005</v>
      </c>
      <c r="H3284" s="42">
        <f t="shared" si="154"/>
        <v>8.2500000004332232</v>
      </c>
    </row>
    <row r="3285" spans="5:8" x14ac:dyDescent="0.3">
      <c r="E3285" s="34">
        <v>3283</v>
      </c>
      <c r="F3285" s="42">
        <f t="shared" si="155"/>
        <v>5.2528000000000006</v>
      </c>
      <c r="G3285" s="42">
        <f t="shared" si="153"/>
        <v>4.3335600000000012</v>
      </c>
      <c r="H3285" s="42">
        <f t="shared" si="154"/>
        <v>8.2500000004333565</v>
      </c>
    </row>
    <row r="3286" spans="5:8" x14ac:dyDescent="0.3">
      <c r="E3286" s="34">
        <v>3284</v>
      </c>
      <c r="F3286" s="42">
        <f t="shared" si="155"/>
        <v>5.2544000000000004</v>
      </c>
      <c r="G3286" s="42">
        <f t="shared" si="153"/>
        <v>4.334880000000001</v>
      </c>
      <c r="H3286" s="42">
        <f t="shared" si="154"/>
        <v>8.2500000004334879</v>
      </c>
    </row>
    <row r="3287" spans="5:8" x14ac:dyDescent="0.3">
      <c r="E3287" s="34">
        <v>3285</v>
      </c>
      <c r="F3287" s="42">
        <f t="shared" si="155"/>
        <v>5.2560000000000002</v>
      </c>
      <c r="G3287" s="42">
        <f t="shared" si="153"/>
        <v>4.3362000000000007</v>
      </c>
      <c r="H3287" s="42">
        <f t="shared" si="154"/>
        <v>8.2500000004336194</v>
      </c>
    </row>
    <row r="3288" spans="5:8" x14ac:dyDescent="0.3">
      <c r="E3288" s="34">
        <v>3286</v>
      </c>
      <c r="F3288" s="42">
        <f t="shared" si="155"/>
        <v>5.2576000000000001</v>
      </c>
      <c r="G3288" s="42">
        <f t="shared" si="153"/>
        <v>4.3375200000000005</v>
      </c>
      <c r="H3288" s="42">
        <f t="shared" si="154"/>
        <v>8.2500000004337526</v>
      </c>
    </row>
    <row r="3289" spans="5:8" x14ac:dyDescent="0.3">
      <c r="E3289" s="34">
        <v>3287</v>
      </c>
      <c r="F3289" s="42">
        <f t="shared" si="155"/>
        <v>5.2591999999999999</v>
      </c>
      <c r="G3289" s="42">
        <f t="shared" si="153"/>
        <v>4.3388400000000003</v>
      </c>
      <c r="H3289" s="42">
        <f t="shared" si="154"/>
        <v>8.250000000433884</v>
      </c>
    </row>
    <row r="3290" spans="5:8" x14ac:dyDescent="0.3">
      <c r="E3290" s="34">
        <v>3288</v>
      </c>
      <c r="F3290" s="42">
        <f t="shared" si="155"/>
        <v>5.2608000000000006</v>
      </c>
      <c r="G3290" s="42">
        <f t="shared" si="153"/>
        <v>4.34016</v>
      </c>
      <c r="H3290" s="42">
        <f t="shared" si="154"/>
        <v>8.2500000004340155</v>
      </c>
    </row>
    <row r="3291" spans="5:8" x14ac:dyDescent="0.3">
      <c r="E3291" s="34">
        <v>3289</v>
      </c>
      <c r="F3291" s="42">
        <f t="shared" si="155"/>
        <v>5.2624000000000004</v>
      </c>
      <c r="G3291" s="42">
        <f t="shared" si="153"/>
        <v>4.3414800000000007</v>
      </c>
      <c r="H3291" s="42">
        <f t="shared" si="154"/>
        <v>8.2500000004341487</v>
      </c>
    </row>
    <row r="3292" spans="5:8" x14ac:dyDescent="0.3">
      <c r="E3292" s="34">
        <v>3290</v>
      </c>
      <c r="F3292" s="42">
        <f t="shared" si="155"/>
        <v>5.2640000000000002</v>
      </c>
      <c r="G3292" s="42">
        <f t="shared" si="153"/>
        <v>4.3428000000000004</v>
      </c>
      <c r="H3292" s="42">
        <f t="shared" si="154"/>
        <v>8.2500000004342802</v>
      </c>
    </row>
    <row r="3293" spans="5:8" x14ac:dyDescent="0.3">
      <c r="E3293" s="34">
        <v>3291</v>
      </c>
      <c r="F3293" s="42">
        <f t="shared" si="155"/>
        <v>5.2656000000000001</v>
      </c>
      <c r="G3293" s="42">
        <f t="shared" si="153"/>
        <v>4.3441200000000002</v>
      </c>
      <c r="H3293" s="42">
        <f t="shared" si="154"/>
        <v>8.2500000004344116</v>
      </c>
    </row>
    <row r="3294" spans="5:8" x14ac:dyDescent="0.3">
      <c r="E3294" s="34">
        <v>3292</v>
      </c>
      <c r="F3294" s="42">
        <f t="shared" si="155"/>
        <v>5.2671999999999999</v>
      </c>
      <c r="G3294" s="42">
        <f t="shared" si="153"/>
        <v>4.34544</v>
      </c>
      <c r="H3294" s="42">
        <f t="shared" si="154"/>
        <v>8.2500000004345448</v>
      </c>
    </row>
    <row r="3295" spans="5:8" x14ac:dyDescent="0.3">
      <c r="E3295" s="34">
        <v>3293</v>
      </c>
      <c r="F3295" s="42">
        <f t="shared" si="155"/>
        <v>5.2688000000000006</v>
      </c>
      <c r="G3295" s="42">
        <f t="shared" si="153"/>
        <v>4.3467599999999997</v>
      </c>
      <c r="H3295" s="42">
        <f t="shared" si="154"/>
        <v>8.2500000004346763</v>
      </c>
    </row>
    <row r="3296" spans="5:8" x14ac:dyDescent="0.3">
      <c r="E3296" s="34">
        <v>3294</v>
      </c>
      <c r="F3296" s="42">
        <f t="shared" si="155"/>
        <v>5.2704000000000004</v>
      </c>
      <c r="G3296" s="42">
        <f t="shared" si="153"/>
        <v>4.3480799999999995</v>
      </c>
      <c r="H3296" s="42">
        <f t="shared" si="154"/>
        <v>8.2500000004348077</v>
      </c>
    </row>
    <row r="3297" spans="5:8" x14ac:dyDescent="0.3">
      <c r="E3297" s="34">
        <v>3295</v>
      </c>
      <c r="F3297" s="42">
        <f t="shared" si="155"/>
        <v>5.2720000000000002</v>
      </c>
      <c r="G3297" s="42">
        <f t="shared" si="153"/>
        <v>4.3493999999999993</v>
      </c>
      <c r="H3297" s="42">
        <f t="shared" si="154"/>
        <v>8.2500000004349392</v>
      </c>
    </row>
    <row r="3298" spans="5:8" x14ac:dyDescent="0.3">
      <c r="E3298" s="34">
        <v>3296</v>
      </c>
      <c r="F3298" s="42">
        <f t="shared" si="155"/>
        <v>5.2736000000000001</v>
      </c>
      <c r="G3298" s="42">
        <f t="shared" si="153"/>
        <v>4.3507199999999999</v>
      </c>
      <c r="H3298" s="42">
        <f t="shared" si="154"/>
        <v>8.2500000004350724</v>
      </c>
    </row>
    <row r="3299" spans="5:8" x14ac:dyDescent="0.3">
      <c r="E3299" s="34">
        <v>3297</v>
      </c>
      <c r="F3299" s="42">
        <f t="shared" si="155"/>
        <v>5.2751999999999999</v>
      </c>
      <c r="G3299" s="42">
        <f t="shared" si="153"/>
        <v>4.3520399999999997</v>
      </c>
      <c r="H3299" s="42">
        <f t="shared" si="154"/>
        <v>8.2500000004352039</v>
      </c>
    </row>
    <row r="3300" spans="5:8" x14ac:dyDescent="0.3">
      <c r="E3300" s="34">
        <v>3298</v>
      </c>
      <c r="F3300" s="42">
        <f t="shared" si="155"/>
        <v>5.2768000000000006</v>
      </c>
      <c r="G3300" s="42">
        <f t="shared" si="153"/>
        <v>4.3533600000000003</v>
      </c>
      <c r="H3300" s="42">
        <f t="shared" si="154"/>
        <v>8.2500000004353353</v>
      </c>
    </row>
    <row r="3301" spans="5:8" x14ac:dyDescent="0.3">
      <c r="E3301" s="34">
        <v>3299</v>
      </c>
      <c r="F3301" s="42">
        <f t="shared" si="155"/>
        <v>5.2784000000000004</v>
      </c>
      <c r="G3301" s="42">
        <f t="shared" si="153"/>
        <v>4.3546800000000001</v>
      </c>
      <c r="H3301" s="42">
        <f t="shared" si="154"/>
        <v>8.2500000004354686</v>
      </c>
    </row>
    <row r="3302" spans="5:8" x14ac:dyDescent="0.3">
      <c r="E3302" s="34">
        <v>3300</v>
      </c>
      <c r="F3302" s="42">
        <f t="shared" si="155"/>
        <v>5.28</v>
      </c>
      <c r="G3302" s="42">
        <f t="shared" si="153"/>
        <v>4.3559999999999999</v>
      </c>
      <c r="H3302" s="42">
        <f t="shared" si="154"/>
        <v>8.2500000004356</v>
      </c>
    </row>
    <row r="3303" spans="5:8" x14ac:dyDescent="0.3">
      <c r="E3303" s="34">
        <v>3301</v>
      </c>
      <c r="F3303" s="42">
        <f t="shared" si="155"/>
        <v>5.2816000000000001</v>
      </c>
      <c r="G3303" s="42">
        <f t="shared" si="153"/>
        <v>4.3573199999999996</v>
      </c>
      <c r="H3303" s="42">
        <f t="shared" si="154"/>
        <v>8.2500000004357315</v>
      </c>
    </row>
    <row r="3304" spans="5:8" x14ac:dyDescent="0.3">
      <c r="E3304" s="34">
        <v>3302</v>
      </c>
      <c r="F3304" s="42">
        <f t="shared" si="155"/>
        <v>5.2831999999999999</v>
      </c>
      <c r="G3304" s="42">
        <f t="shared" si="153"/>
        <v>4.3586399999999994</v>
      </c>
      <c r="H3304" s="42">
        <f t="shared" si="154"/>
        <v>8.2500000004358647</v>
      </c>
    </row>
    <row r="3305" spans="5:8" x14ac:dyDescent="0.3">
      <c r="E3305" s="34">
        <v>3303</v>
      </c>
      <c r="F3305" s="42">
        <f t="shared" si="155"/>
        <v>5.2848000000000006</v>
      </c>
      <c r="G3305" s="42">
        <f t="shared" si="153"/>
        <v>4.3599600000000001</v>
      </c>
      <c r="H3305" s="42">
        <f t="shared" si="154"/>
        <v>8.2500000004359961</v>
      </c>
    </row>
    <row r="3306" spans="5:8" x14ac:dyDescent="0.3">
      <c r="E3306" s="34">
        <v>3304</v>
      </c>
      <c r="F3306" s="42">
        <f t="shared" si="155"/>
        <v>5.2864000000000004</v>
      </c>
      <c r="G3306" s="42">
        <f t="shared" si="153"/>
        <v>4.3612800000000007</v>
      </c>
      <c r="H3306" s="42">
        <f t="shared" si="154"/>
        <v>8.2500000004361276</v>
      </c>
    </row>
    <row r="3307" spans="5:8" x14ac:dyDescent="0.3">
      <c r="E3307" s="34">
        <v>3305</v>
      </c>
      <c r="F3307" s="42">
        <f t="shared" si="155"/>
        <v>5.2880000000000003</v>
      </c>
      <c r="G3307" s="42">
        <f t="shared" si="153"/>
        <v>4.3626000000000005</v>
      </c>
      <c r="H3307" s="42">
        <f t="shared" si="154"/>
        <v>8.2500000004362608</v>
      </c>
    </row>
    <row r="3308" spans="5:8" x14ac:dyDescent="0.3">
      <c r="E3308" s="34">
        <v>3306</v>
      </c>
      <c r="F3308" s="42">
        <f t="shared" si="155"/>
        <v>5.2896000000000001</v>
      </c>
      <c r="G3308" s="42">
        <f t="shared" si="153"/>
        <v>4.3639200000000002</v>
      </c>
      <c r="H3308" s="42">
        <f t="shared" si="154"/>
        <v>8.2500000004363923</v>
      </c>
    </row>
    <row r="3309" spans="5:8" x14ac:dyDescent="0.3">
      <c r="E3309" s="34">
        <v>3307</v>
      </c>
      <c r="F3309" s="42">
        <f t="shared" si="155"/>
        <v>5.2911999999999999</v>
      </c>
      <c r="G3309" s="42">
        <f t="shared" si="153"/>
        <v>4.36524</v>
      </c>
      <c r="H3309" s="42">
        <f t="shared" si="154"/>
        <v>8.2500000004365237</v>
      </c>
    </row>
    <row r="3310" spans="5:8" x14ac:dyDescent="0.3">
      <c r="E3310" s="34">
        <v>3308</v>
      </c>
      <c r="F3310" s="42">
        <f t="shared" si="155"/>
        <v>5.2928000000000006</v>
      </c>
      <c r="G3310" s="42">
        <f t="shared" si="153"/>
        <v>4.3665600000000007</v>
      </c>
      <c r="H3310" s="42">
        <f t="shared" si="154"/>
        <v>8.2500000004366552</v>
      </c>
    </row>
    <row r="3311" spans="5:8" x14ac:dyDescent="0.3">
      <c r="E3311" s="34">
        <v>3309</v>
      </c>
      <c r="F3311" s="42">
        <f t="shared" si="155"/>
        <v>5.2944000000000004</v>
      </c>
      <c r="G3311" s="42">
        <f t="shared" si="153"/>
        <v>4.3678800000000004</v>
      </c>
      <c r="H3311" s="42">
        <f t="shared" si="154"/>
        <v>8.2500000004367884</v>
      </c>
    </row>
    <row r="3312" spans="5:8" x14ac:dyDescent="0.3">
      <c r="E3312" s="34">
        <v>3310</v>
      </c>
      <c r="F3312" s="42">
        <f t="shared" si="155"/>
        <v>5.2960000000000003</v>
      </c>
      <c r="G3312" s="42">
        <f t="shared" si="153"/>
        <v>4.3692000000000002</v>
      </c>
      <c r="H3312" s="42">
        <f t="shared" si="154"/>
        <v>8.2500000004369198</v>
      </c>
    </row>
    <row r="3313" spans="5:8" x14ac:dyDescent="0.3">
      <c r="E3313" s="34">
        <v>3311</v>
      </c>
      <c r="F3313" s="42">
        <f t="shared" si="155"/>
        <v>5.2976000000000001</v>
      </c>
      <c r="G3313" s="42">
        <f t="shared" si="153"/>
        <v>4.37052</v>
      </c>
      <c r="H3313" s="42">
        <f t="shared" si="154"/>
        <v>8.2500000004370513</v>
      </c>
    </row>
    <row r="3314" spans="5:8" x14ac:dyDescent="0.3">
      <c r="E3314" s="34">
        <v>3312</v>
      </c>
      <c r="F3314" s="42">
        <f t="shared" si="155"/>
        <v>5.2991999999999999</v>
      </c>
      <c r="G3314" s="42">
        <f t="shared" si="153"/>
        <v>4.3718400000000006</v>
      </c>
      <c r="H3314" s="42">
        <f t="shared" si="154"/>
        <v>8.2500000004371845</v>
      </c>
    </row>
    <row r="3315" spans="5:8" x14ac:dyDescent="0.3">
      <c r="E3315" s="34">
        <v>3313</v>
      </c>
      <c r="F3315" s="42">
        <f t="shared" si="155"/>
        <v>5.3008000000000006</v>
      </c>
      <c r="G3315" s="42">
        <f t="shared" si="153"/>
        <v>4.3731600000000013</v>
      </c>
      <c r="H3315" s="42">
        <f t="shared" si="154"/>
        <v>8.250000000437316</v>
      </c>
    </row>
    <row r="3316" spans="5:8" x14ac:dyDescent="0.3">
      <c r="E3316" s="34">
        <v>3314</v>
      </c>
      <c r="F3316" s="42">
        <f t="shared" si="155"/>
        <v>5.3024000000000004</v>
      </c>
      <c r="G3316" s="42">
        <f t="shared" si="153"/>
        <v>4.374480000000001</v>
      </c>
      <c r="H3316" s="42">
        <f t="shared" si="154"/>
        <v>8.2500000004374474</v>
      </c>
    </row>
    <row r="3317" spans="5:8" x14ac:dyDescent="0.3">
      <c r="E3317" s="34">
        <v>3315</v>
      </c>
      <c r="F3317" s="42">
        <f t="shared" si="155"/>
        <v>5.3040000000000003</v>
      </c>
      <c r="G3317" s="42">
        <f t="shared" si="153"/>
        <v>4.3758000000000008</v>
      </c>
      <c r="H3317" s="42">
        <f t="shared" si="154"/>
        <v>8.2500000004375806</v>
      </c>
    </row>
    <row r="3318" spans="5:8" x14ac:dyDescent="0.3">
      <c r="E3318" s="34">
        <v>3316</v>
      </c>
      <c r="F3318" s="42">
        <f t="shared" si="155"/>
        <v>5.3056000000000001</v>
      </c>
      <c r="G3318" s="42">
        <f t="shared" si="153"/>
        <v>4.3771200000000006</v>
      </c>
      <c r="H3318" s="42">
        <f t="shared" si="154"/>
        <v>8.2500000004377121</v>
      </c>
    </row>
    <row r="3319" spans="5:8" x14ac:dyDescent="0.3">
      <c r="E3319" s="34">
        <v>3317</v>
      </c>
      <c r="F3319" s="42">
        <f t="shared" si="155"/>
        <v>5.3071999999999999</v>
      </c>
      <c r="G3319" s="42">
        <f t="shared" si="153"/>
        <v>4.3784400000000003</v>
      </c>
      <c r="H3319" s="42">
        <f t="shared" si="154"/>
        <v>8.2500000004378435</v>
      </c>
    </row>
    <row r="3320" spans="5:8" x14ac:dyDescent="0.3">
      <c r="E3320" s="34">
        <v>3318</v>
      </c>
      <c r="F3320" s="42">
        <f t="shared" si="155"/>
        <v>5.3088000000000006</v>
      </c>
      <c r="G3320" s="42">
        <f t="shared" si="153"/>
        <v>4.3797600000000001</v>
      </c>
      <c r="H3320" s="42">
        <f t="shared" si="154"/>
        <v>8.2500000004379768</v>
      </c>
    </row>
    <row r="3321" spans="5:8" x14ac:dyDescent="0.3">
      <c r="E3321" s="34">
        <v>3319</v>
      </c>
      <c r="F3321" s="42">
        <f t="shared" si="155"/>
        <v>5.3104000000000005</v>
      </c>
      <c r="G3321" s="42">
        <f t="shared" si="153"/>
        <v>4.3810799999999999</v>
      </c>
      <c r="H3321" s="42">
        <f t="shared" si="154"/>
        <v>8.2500000004381082</v>
      </c>
    </row>
    <row r="3322" spans="5:8" x14ac:dyDescent="0.3">
      <c r="E3322" s="34">
        <v>3320</v>
      </c>
      <c r="F3322" s="42">
        <f t="shared" si="155"/>
        <v>5.3120000000000003</v>
      </c>
      <c r="G3322" s="42">
        <f t="shared" si="153"/>
        <v>4.3824000000000005</v>
      </c>
      <c r="H3322" s="42">
        <f t="shared" si="154"/>
        <v>8.2500000004382397</v>
      </c>
    </row>
    <row r="3323" spans="5:8" x14ac:dyDescent="0.3">
      <c r="E3323" s="34">
        <v>3321</v>
      </c>
      <c r="F3323" s="42">
        <f t="shared" si="155"/>
        <v>5.3136000000000001</v>
      </c>
      <c r="G3323" s="42">
        <f t="shared" si="153"/>
        <v>4.3837200000000003</v>
      </c>
      <c r="H3323" s="42">
        <f t="shared" si="154"/>
        <v>8.2500000004383711</v>
      </c>
    </row>
    <row r="3324" spans="5:8" x14ac:dyDescent="0.3">
      <c r="E3324" s="34">
        <v>3322</v>
      </c>
      <c r="F3324" s="42">
        <f t="shared" si="155"/>
        <v>5.3151999999999999</v>
      </c>
      <c r="G3324" s="42">
        <f t="shared" si="153"/>
        <v>4.38504</v>
      </c>
      <c r="H3324" s="42">
        <f t="shared" si="154"/>
        <v>8.2500000004385043</v>
      </c>
    </row>
    <row r="3325" spans="5:8" x14ac:dyDescent="0.3">
      <c r="E3325" s="34">
        <v>3323</v>
      </c>
      <c r="F3325" s="42">
        <f t="shared" si="155"/>
        <v>5.3168000000000006</v>
      </c>
      <c r="G3325" s="42">
        <f t="shared" si="153"/>
        <v>4.3863600000000007</v>
      </c>
      <c r="H3325" s="42">
        <f t="shared" si="154"/>
        <v>8.2500000004386358</v>
      </c>
    </row>
    <row r="3326" spans="5:8" x14ac:dyDescent="0.3">
      <c r="E3326" s="34">
        <v>3324</v>
      </c>
      <c r="F3326" s="42">
        <f t="shared" si="155"/>
        <v>5.3184000000000005</v>
      </c>
      <c r="G3326" s="42">
        <f t="shared" si="153"/>
        <v>4.3876799999999996</v>
      </c>
      <c r="H3326" s="42">
        <f t="shared" si="154"/>
        <v>8.2500000004387672</v>
      </c>
    </row>
    <row r="3327" spans="5:8" x14ac:dyDescent="0.3">
      <c r="E3327" s="34">
        <v>3325</v>
      </c>
      <c r="F3327" s="42">
        <f t="shared" si="155"/>
        <v>5.32</v>
      </c>
      <c r="G3327" s="42">
        <f t="shared" si="153"/>
        <v>4.3889999999999993</v>
      </c>
      <c r="H3327" s="42">
        <f t="shared" si="154"/>
        <v>8.2500000004389005</v>
      </c>
    </row>
    <row r="3328" spans="5:8" x14ac:dyDescent="0.3">
      <c r="E3328" s="34">
        <v>3326</v>
      </c>
      <c r="F3328" s="42">
        <f t="shared" si="155"/>
        <v>5.3216000000000001</v>
      </c>
      <c r="G3328" s="42">
        <f t="shared" si="153"/>
        <v>4.3903199999999991</v>
      </c>
      <c r="H3328" s="42">
        <f t="shared" si="154"/>
        <v>8.2500000004390319</v>
      </c>
    </row>
    <row r="3329" spans="5:8" x14ac:dyDescent="0.3">
      <c r="E3329" s="34">
        <v>3327</v>
      </c>
      <c r="F3329" s="42">
        <f t="shared" si="155"/>
        <v>5.3231999999999999</v>
      </c>
      <c r="G3329" s="42">
        <f t="shared" si="153"/>
        <v>4.3916399999999998</v>
      </c>
      <c r="H3329" s="42">
        <f t="shared" si="154"/>
        <v>8.2500000004391634</v>
      </c>
    </row>
    <row r="3330" spans="5:8" x14ac:dyDescent="0.3">
      <c r="E3330" s="34">
        <v>3328</v>
      </c>
      <c r="F3330" s="42">
        <f t="shared" si="155"/>
        <v>5.3248000000000006</v>
      </c>
      <c r="G3330" s="42">
        <f t="shared" ref="G3330:G3393" si="156">$C$12*F3330*10^-3/($C$3*10^-6)</f>
        <v>4.3929600000000004</v>
      </c>
      <c r="H3330" s="42">
        <f t="shared" si="154"/>
        <v>8.2500000004392966</v>
      </c>
    </row>
    <row r="3331" spans="5:8" x14ac:dyDescent="0.3">
      <c r="E3331" s="34">
        <v>3329</v>
      </c>
      <c r="F3331" s="42">
        <f t="shared" si="155"/>
        <v>5.3264000000000005</v>
      </c>
      <c r="G3331" s="42">
        <f t="shared" si="156"/>
        <v>4.3942800000000002</v>
      </c>
      <c r="H3331" s="42">
        <f t="shared" ref="H3331:H3394" si="157">($C$12+IF(G3331&gt;=$C$7,$C$6,0)+(IF(G3331&gt;=$C$5,G3331,0)/$C$4)+IF(G3331&gt;$C$9,($C$8/G3331),0))</f>
        <v>8.250000000439428</v>
      </c>
    </row>
    <row r="3332" spans="5:8" x14ac:dyDescent="0.3">
      <c r="E3332" s="34">
        <v>3330</v>
      </c>
      <c r="F3332" s="42">
        <f t="shared" ref="F3332:F3395" si="158">($C$10/10000)*(E3332)</f>
        <v>5.3280000000000003</v>
      </c>
      <c r="G3332" s="42">
        <f t="shared" si="156"/>
        <v>4.3956</v>
      </c>
      <c r="H3332" s="42">
        <f t="shared" si="157"/>
        <v>8.2500000004395595</v>
      </c>
    </row>
    <row r="3333" spans="5:8" x14ac:dyDescent="0.3">
      <c r="E3333" s="34">
        <v>3331</v>
      </c>
      <c r="F3333" s="42">
        <f t="shared" si="158"/>
        <v>5.3296000000000001</v>
      </c>
      <c r="G3333" s="42">
        <f t="shared" si="156"/>
        <v>4.3969199999999997</v>
      </c>
      <c r="H3333" s="42">
        <f t="shared" si="157"/>
        <v>8.2500000004396927</v>
      </c>
    </row>
    <row r="3334" spans="5:8" x14ac:dyDescent="0.3">
      <c r="E3334" s="34">
        <v>3332</v>
      </c>
      <c r="F3334" s="42">
        <f t="shared" si="158"/>
        <v>5.3311999999999999</v>
      </c>
      <c r="G3334" s="42">
        <f t="shared" si="156"/>
        <v>4.3982399999999995</v>
      </c>
      <c r="H3334" s="42">
        <f t="shared" si="157"/>
        <v>8.2500000004398242</v>
      </c>
    </row>
    <row r="3335" spans="5:8" x14ac:dyDescent="0.3">
      <c r="E3335" s="34">
        <v>3333</v>
      </c>
      <c r="F3335" s="42">
        <f t="shared" si="158"/>
        <v>5.3328000000000007</v>
      </c>
      <c r="G3335" s="42">
        <f t="shared" si="156"/>
        <v>4.3995600000000001</v>
      </c>
      <c r="H3335" s="42">
        <f t="shared" si="157"/>
        <v>8.2500000004399556</v>
      </c>
    </row>
    <row r="3336" spans="5:8" x14ac:dyDescent="0.3">
      <c r="E3336" s="34">
        <v>3334</v>
      </c>
      <c r="F3336" s="42">
        <f t="shared" si="158"/>
        <v>5.3344000000000005</v>
      </c>
      <c r="G3336" s="42">
        <f t="shared" si="156"/>
        <v>4.4008799999999999</v>
      </c>
      <c r="H3336" s="42">
        <f t="shared" si="157"/>
        <v>8.2500000004400889</v>
      </c>
    </row>
    <row r="3337" spans="5:8" x14ac:dyDescent="0.3">
      <c r="E3337" s="34">
        <v>3335</v>
      </c>
      <c r="F3337" s="42">
        <f t="shared" si="158"/>
        <v>5.3360000000000003</v>
      </c>
      <c r="G3337" s="42">
        <f t="shared" si="156"/>
        <v>4.4022000000000006</v>
      </c>
      <c r="H3337" s="42">
        <f t="shared" si="157"/>
        <v>8.2500000004402203</v>
      </c>
    </row>
    <row r="3338" spans="5:8" x14ac:dyDescent="0.3">
      <c r="E3338" s="34">
        <v>3336</v>
      </c>
      <c r="F3338" s="42">
        <f t="shared" si="158"/>
        <v>5.3376000000000001</v>
      </c>
      <c r="G3338" s="42">
        <f t="shared" si="156"/>
        <v>4.4035200000000003</v>
      </c>
      <c r="H3338" s="42">
        <f t="shared" si="157"/>
        <v>8.2500000004403518</v>
      </c>
    </row>
    <row r="3339" spans="5:8" x14ac:dyDescent="0.3">
      <c r="E3339" s="34">
        <v>3337</v>
      </c>
      <c r="F3339" s="42">
        <f t="shared" si="158"/>
        <v>5.3391999999999999</v>
      </c>
      <c r="G3339" s="42">
        <f t="shared" si="156"/>
        <v>4.4048400000000001</v>
      </c>
      <c r="H3339" s="42">
        <f t="shared" si="157"/>
        <v>8.2500000004404832</v>
      </c>
    </row>
    <row r="3340" spans="5:8" x14ac:dyDescent="0.3">
      <c r="E3340" s="34">
        <v>3338</v>
      </c>
      <c r="F3340" s="42">
        <f t="shared" si="158"/>
        <v>5.3408000000000007</v>
      </c>
      <c r="G3340" s="42">
        <f t="shared" si="156"/>
        <v>4.4061600000000007</v>
      </c>
      <c r="H3340" s="42">
        <f t="shared" si="157"/>
        <v>8.2500000004406164</v>
      </c>
    </row>
    <row r="3341" spans="5:8" x14ac:dyDescent="0.3">
      <c r="E3341" s="34">
        <v>3339</v>
      </c>
      <c r="F3341" s="42">
        <f t="shared" si="158"/>
        <v>5.3424000000000005</v>
      </c>
      <c r="G3341" s="42">
        <f t="shared" si="156"/>
        <v>4.4074800000000005</v>
      </c>
      <c r="H3341" s="42">
        <f t="shared" si="157"/>
        <v>8.2500000004407479</v>
      </c>
    </row>
    <row r="3342" spans="5:8" x14ac:dyDescent="0.3">
      <c r="E3342" s="34">
        <v>3340</v>
      </c>
      <c r="F3342" s="42">
        <f t="shared" si="158"/>
        <v>5.3440000000000003</v>
      </c>
      <c r="G3342" s="42">
        <f t="shared" si="156"/>
        <v>4.4088000000000003</v>
      </c>
      <c r="H3342" s="42">
        <f t="shared" si="157"/>
        <v>8.2500000004408793</v>
      </c>
    </row>
    <row r="3343" spans="5:8" x14ac:dyDescent="0.3">
      <c r="E3343" s="34">
        <v>3341</v>
      </c>
      <c r="F3343" s="42">
        <f t="shared" si="158"/>
        <v>5.3456000000000001</v>
      </c>
      <c r="G3343" s="42">
        <f t="shared" si="156"/>
        <v>4.41012</v>
      </c>
      <c r="H3343" s="42">
        <f t="shared" si="157"/>
        <v>8.2500000004410126</v>
      </c>
    </row>
    <row r="3344" spans="5:8" x14ac:dyDescent="0.3">
      <c r="E3344" s="34">
        <v>3342</v>
      </c>
      <c r="F3344" s="42">
        <f t="shared" si="158"/>
        <v>5.3472</v>
      </c>
      <c r="G3344" s="42">
        <f t="shared" si="156"/>
        <v>4.4114399999999998</v>
      </c>
      <c r="H3344" s="42">
        <f t="shared" si="157"/>
        <v>8.250000000441144</v>
      </c>
    </row>
    <row r="3345" spans="5:8" x14ac:dyDescent="0.3">
      <c r="E3345" s="34">
        <v>3343</v>
      </c>
      <c r="F3345" s="42">
        <f t="shared" si="158"/>
        <v>5.3488000000000007</v>
      </c>
      <c r="G3345" s="42">
        <f t="shared" si="156"/>
        <v>4.4127600000000005</v>
      </c>
      <c r="H3345" s="42">
        <f t="shared" si="157"/>
        <v>8.2500000004412755</v>
      </c>
    </row>
    <row r="3346" spans="5:8" x14ac:dyDescent="0.3">
      <c r="E3346" s="34">
        <v>3344</v>
      </c>
      <c r="F3346" s="42">
        <f t="shared" si="158"/>
        <v>5.3504000000000005</v>
      </c>
      <c r="G3346" s="42">
        <f t="shared" si="156"/>
        <v>4.4140800000000011</v>
      </c>
      <c r="H3346" s="42">
        <f t="shared" si="157"/>
        <v>8.2500000004414087</v>
      </c>
    </row>
    <row r="3347" spans="5:8" x14ac:dyDescent="0.3">
      <c r="E3347" s="34">
        <v>3345</v>
      </c>
      <c r="F3347" s="42">
        <f t="shared" si="158"/>
        <v>5.3520000000000003</v>
      </c>
      <c r="G3347" s="42">
        <f t="shared" si="156"/>
        <v>4.4154000000000009</v>
      </c>
      <c r="H3347" s="42">
        <f t="shared" si="157"/>
        <v>8.2500000004415401</v>
      </c>
    </row>
    <row r="3348" spans="5:8" x14ac:dyDescent="0.3">
      <c r="E3348" s="34">
        <v>3346</v>
      </c>
      <c r="F3348" s="42">
        <f t="shared" si="158"/>
        <v>5.3536000000000001</v>
      </c>
      <c r="G3348" s="42">
        <f t="shared" si="156"/>
        <v>4.4167200000000006</v>
      </c>
      <c r="H3348" s="42">
        <f t="shared" si="157"/>
        <v>8.2500000004416716</v>
      </c>
    </row>
    <row r="3349" spans="5:8" x14ac:dyDescent="0.3">
      <c r="E3349" s="34">
        <v>3347</v>
      </c>
      <c r="F3349" s="42">
        <f t="shared" si="158"/>
        <v>5.3552</v>
      </c>
      <c r="G3349" s="42">
        <f t="shared" si="156"/>
        <v>4.4180400000000004</v>
      </c>
      <c r="H3349" s="42">
        <f t="shared" si="157"/>
        <v>8.2500000004418048</v>
      </c>
    </row>
    <row r="3350" spans="5:8" x14ac:dyDescent="0.3">
      <c r="E3350" s="34">
        <v>3348</v>
      </c>
      <c r="F3350" s="42">
        <f t="shared" si="158"/>
        <v>5.3568000000000007</v>
      </c>
      <c r="G3350" s="42">
        <f t="shared" si="156"/>
        <v>4.4193600000000002</v>
      </c>
      <c r="H3350" s="42">
        <f t="shared" si="157"/>
        <v>8.2500000004419363</v>
      </c>
    </row>
    <row r="3351" spans="5:8" x14ac:dyDescent="0.3">
      <c r="E3351" s="34">
        <v>3349</v>
      </c>
      <c r="F3351" s="42">
        <f t="shared" si="158"/>
        <v>5.3584000000000005</v>
      </c>
      <c r="G3351" s="42">
        <f t="shared" si="156"/>
        <v>4.4206799999999999</v>
      </c>
      <c r="H3351" s="42">
        <f t="shared" si="157"/>
        <v>8.2500000004420677</v>
      </c>
    </row>
    <row r="3352" spans="5:8" x14ac:dyDescent="0.3">
      <c r="E3352" s="34">
        <v>3350</v>
      </c>
      <c r="F3352" s="42">
        <f t="shared" si="158"/>
        <v>5.36</v>
      </c>
      <c r="G3352" s="42">
        <f t="shared" si="156"/>
        <v>4.4220000000000006</v>
      </c>
      <c r="H3352" s="42">
        <f t="shared" si="157"/>
        <v>8.2500000004421992</v>
      </c>
    </row>
    <row r="3353" spans="5:8" x14ac:dyDescent="0.3">
      <c r="E3353" s="34">
        <v>3351</v>
      </c>
      <c r="F3353" s="42">
        <f t="shared" si="158"/>
        <v>5.3616000000000001</v>
      </c>
      <c r="G3353" s="42">
        <f t="shared" si="156"/>
        <v>4.4233200000000004</v>
      </c>
      <c r="H3353" s="42">
        <f t="shared" si="157"/>
        <v>8.2500000004423324</v>
      </c>
    </row>
    <row r="3354" spans="5:8" x14ac:dyDescent="0.3">
      <c r="E3354" s="34">
        <v>3352</v>
      </c>
      <c r="F3354" s="42">
        <f t="shared" si="158"/>
        <v>5.3632</v>
      </c>
      <c r="G3354" s="42">
        <f t="shared" si="156"/>
        <v>4.4246400000000001</v>
      </c>
      <c r="H3354" s="42">
        <f t="shared" si="157"/>
        <v>8.2500000004424638</v>
      </c>
    </row>
    <row r="3355" spans="5:8" x14ac:dyDescent="0.3">
      <c r="E3355" s="34">
        <v>3353</v>
      </c>
      <c r="F3355" s="42">
        <f t="shared" si="158"/>
        <v>5.3648000000000007</v>
      </c>
      <c r="G3355" s="42">
        <f t="shared" si="156"/>
        <v>4.4259600000000008</v>
      </c>
      <c r="H3355" s="42">
        <f t="shared" si="157"/>
        <v>8.2500000004425953</v>
      </c>
    </row>
    <row r="3356" spans="5:8" x14ac:dyDescent="0.3">
      <c r="E3356" s="34">
        <v>3354</v>
      </c>
      <c r="F3356" s="42">
        <f t="shared" si="158"/>
        <v>5.3664000000000005</v>
      </c>
      <c r="G3356" s="42">
        <f t="shared" si="156"/>
        <v>4.4272800000000005</v>
      </c>
      <c r="H3356" s="42">
        <f t="shared" si="157"/>
        <v>8.2500000004427285</v>
      </c>
    </row>
    <row r="3357" spans="5:8" x14ac:dyDescent="0.3">
      <c r="E3357" s="34">
        <v>3355</v>
      </c>
      <c r="F3357" s="42">
        <f t="shared" si="158"/>
        <v>5.3680000000000003</v>
      </c>
      <c r="G3357" s="42">
        <f t="shared" si="156"/>
        <v>4.4285999999999994</v>
      </c>
      <c r="H3357" s="42">
        <f t="shared" si="157"/>
        <v>8.25000000044286</v>
      </c>
    </row>
    <row r="3358" spans="5:8" x14ac:dyDescent="0.3">
      <c r="E3358" s="34">
        <v>3356</v>
      </c>
      <c r="F3358" s="42">
        <f t="shared" si="158"/>
        <v>5.3696000000000002</v>
      </c>
      <c r="G3358" s="42">
        <f t="shared" si="156"/>
        <v>4.4299199999999992</v>
      </c>
      <c r="H3358" s="42">
        <f t="shared" si="157"/>
        <v>8.2500000004429914</v>
      </c>
    </row>
    <row r="3359" spans="5:8" x14ac:dyDescent="0.3">
      <c r="E3359" s="34">
        <v>3357</v>
      </c>
      <c r="F3359" s="42">
        <f t="shared" si="158"/>
        <v>5.3712</v>
      </c>
      <c r="G3359" s="42">
        <f t="shared" si="156"/>
        <v>4.431239999999999</v>
      </c>
      <c r="H3359" s="42">
        <f t="shared" si="157"/>
        <v>8.2500000004431246</v>
      </c>
    </row>
    <row r="3360" spans="5:8" x14ac:dyDescent="0.3">
      <c r="E3360" s="34">
        <v>3358</v>
      </c>
      <c r="F3360" s="42">
        <f t="shared" si="158"/>
        <v>5.3728000000000007</v>
      </c>
      <c r="G3360" s="42">
        <f t="shared" si="156"/>
        <v>4.4325600000000005</v>
      </c>
      <c r="H3360" s="42">
        <f t="shared" si="157"/>
        <v>8.2500000004432561</v>
      </c>
    </row>
    <row r="3361" spans="5:8" x14ac:dyDescent="0.3">
      <c r="E3361" s="34">
        <v>3359</v>
      </c>
      <c r="F3361" s="42">
        <f t="shared" si="158"/>
        <v>5.3744000000000005</v>
      </c>
      <c r="G3361" s="42">
        <f t="shared" si="156"/>
        <v>4.4338800000000003</v>
      </c>
      <c r="H3361" s="42">
        <f t="shared" si="157"/>
        <v>8.2500000004433875</v>
      </c>
    </row>
    <row r="3362" spans="5:8" x14ac:dyDescent="0.3">
      <c r="E3362" s="34">
        <v>3360</v>
      </c>
      <c r="F3362" s="42">
        <f t="shared" si="158"/>
        <v>5.3760000000000003</v>
      </c>
      <c r="G3362" s="42">
        <f t="shared" si="156"/>
        <v>4.4352</v>
      </c>
      <c r="H3362" s="42">
        <f t="shared" si="157"/>
        <v>8.2500000004435208</v>
      </c>
    </row>
    <row r="3363" spans="5:8" x14ac:dyDescent="0.3">
      <c r="E3363" s="34">
        <v>3361</v>
      </c>
      <c r="F3363" s="42">
        <f t="shared" si="158"/>
        <v>5.3776000000000002</v>
      </c>
      <c r="G3363" s="42">
        <f t="shared" si="156"/>
        <v>4.4365199999999998</v>
      </c>
      <c r="H3363" s="42">
        <f t="shared" si="157"/>
        <v>8.2500000004436522</v>
      </c>
    </row>
    <row r="3364" spans="5:8" x14ac:dyDescent="0.3">
      <c r="E3364" s="34">
        <v>3362</v>
      </c>
      <c r="F3364" s="42">
        <f t="shared" si="158"/>
        <v>5.3792</v>
      </c>
      <c r="G3364" s="42">
        <f t="shared" si="156"/>
        <v>4.4378399999999996</v>
      </c>
      <c r="H3364" s="42">
        <f t="shared" si="157"/>
        <v>8.2500000004437837</v>
      </c>
    </row>
    <row r="3365" spans="5:8" x14ac:dyDescent="0.3">
      <c r="E3365" s="34">
        <v>3363</v>
      </c>
      <c r="F3365" s="42">
        <f t="shared" si="158"/>
        <v>5.3808000000000007</v>
      </c>
      <c r="G3365" s="42">
        <f t="shared" si="156"/>
        <v>4.4391600000000002</v>
      </c>
      <c r="H3365" s="42">
        <f t="shared" si="157"/>
        <v>8.2500000004439151</v>
      </c>
    </row>
    <row r="3366" spans="5:8" x14ac:dyDescent="0.3">
      <c r="E3366" s="34">
        <v>3364</v>
      </c>
      <c r="F3366" s="42">
        <f t="shared" si="158"/>
        <v>5.3824000000000005</v>
      </c>
      <c r="G3366" s="42">
        <f t="shared" si="156"/>
        <v>4.44048</v>
      </c>
      <c r="H3366" s="42">
        <f t="shared" si="157"/>
        <v>8.2500000004440484</v>
      </c>
    </row>
    <row r="3367" spans="5:8" x14ac:dyDescent="0.3">
      <c r="E3367" s="34">
        <v>3365</v>
      </c>
      <c r="F3367" s="42">
        <f t="shared" si="158"/>
        <v>5.3840000000000003</v>
      </c>
      <c r="G3367" s="42">
        <f t="shared" si="156"/>
        <v>4.4418000000000006</v>
      </c>
      <c r="H3367" s="42">
        <f t="shared" si="157"/>
        <v>8.2500000004441798</v>
      </c>
    </row>
    <row r="3368" spans="5:8" x14ac:dyDescent="0.3">
      <c r="E3368" s="34">
        <v>3366</v>
      </c>
      <c r="F3368" s="42">
        <f t="shared" si="158"/>
        <v>5.3856000000000002</v>
      </c>
      <c r="G3368" s="42">
        <f t="shared" si="156"/>
        <v>4.4431200000000004</v>
      </c>
      <c r="H3368" s="42">
        <f t="shared" si="157"/>
        <v>8.2500000004443113</v>
      </c>
    </row>
    <row r="3369" spans="5:8" x14ac:dyDescent="0.3">
      <c r="E3369" s="34">
        <v>3367</v>
      </c>
      <c r="F3369" s="42">
        <f t="shared" si="158"/>
        <v>5.3872</v>
      </c>
      <c r="G3369" s="42">
        <f t="shared" si="156"/>
        <v>4.4444400000000002</v>
      </c>
      <c r="H3369" s="42">
        <f t="shared" si="157"/>
        <v>8.2500000004444445</v>
      </c>
    </row>
    <row r="3370" spans="5:8" x14ac:dyDescent="0.3">
      <c r="E3370" s="34">
        <v>3368</v>
      </c>
      <c r="F3370" s="42">
        <f t="shared" si="158"/>
        <v>5.3888000000000007</v>
      </c>
      <c r="G3370" s="42">
        <f t="shared" si="156"/>
        <v>4.4457600000000008</v>
      </c>
      <c r="H3370" s="42">
        <f t="shared" si="157"/>
        <v>8.2500000004445759</v>
      </c>
    </row>
    <row r="3371" spans="5:8" x14ac:dyDescent="0.3">
      <c r="E3371" s="34">
        <v>3369</v>
      </c>
      <c r="F3371" s="42">
        <f t="shared" si="158"/>
        <v>5.3904000000000005</v>
      </c>
      <c r="G3371" s="42">
        <f t="shared" si="156"/>
        <v>4.4470800000000006</v>
      </c>
      <c r="H3371" s="42">
        <f t="shared" si="157"/>
        <v>8.2500000004447074</v>
      </c>
    </row>
    <row r="3372" spans="5:8" x14ac:dyDescent="0.3">
      <c r="E3372" s="34">
        <v>3370</v>
      </c>
      <c r="F3372" s="42">
        <f t="shared" si="158"/>
        <v>5.3920000000000003</v>
      </c>
      <c r="G3372" s="42">
        <f t="shared" si="156"/>
        <v>4.4484000000000004</v>
      </c>
      <c r="H3372" s="42">
        <f t="shared" si="157"/>
        <v>8.2500000004448406</v>
      </c>
    </row>
    <row r="3373" spans="5:8" x14ac:dyDescent="0.3">
      <c r="E3373" s="34">
        <v>3371</v>
      </c>
      <c r="F3373" s="42">
        <f t="shared" si="158"/>
        <v>5.3936000000000002</v>
      </c>
      <c r="G3373" s="42">
        <f t="shared" si="156"/>
        <v>4.4497200000000001</v>
      </c>
      <c r="H3373" s="42">
        <f t="shared" si="157"/>
        <v>8.2500000004449721</v>
      </c>
    </row>
    <row r="3374" spans="5:8" x14ac:dyDescent="0.3">
      <c r="E3374" s="34">
        <v>3372</v>
      </c>
      <c r="F3374" s="42">
        <f t="shared" si="158"/>
        <v>5.3952</v>
      </c>
      <c r="G3374" s="42">
        <f t="shared" si="156"/>
        <v>4.4510399999999999</v>
      </c>
      <c r="H3374" s="42">
        <f t="shared" si="157"/>
        <v>8.2500000004451035</v>
      </c>
    </row>
    <row r="3375" spans="5:8" x14ac:dyDescent="0.3">
      <c r="E3375" s="34">
        <v>3373</v>
      </c>
      <c r="F3375" s="42">
        <f t="shared" si="158"/>
        <v>5.3967999999999998</v>
      </c>
      <c r="G3375" s="42">
        <f t="shared" si="156"/>
        <v>4.4523600000000005</v>
      </c>
      <c r="H3375" s="42">
        <f t="shared" si="157"/>
        <v>8.2500000004452367</v>
      </c>
    </row>
    <row r="3376" spans="5:8" x14ac:dyDescent="0.3">
      <c r="E3376" s="34">
        <v>3374</v>
      </c>
      <c r="F3376" s="42">
        <f t="shared" si="158"/>
        <v>5.3984000000000005</v>
      </c>
      <c r="G3376" s="42">
        <f t="shared" si="156"/>
        <v>4.4536800000000003</v>
      </c>
      <c r="H3376" s="42">
        <f t="shared" si="157"/>
        <v>8.2500000004453682</v>
      </c>
    </row>
    <row r="3377" spans="5:8" x14ac:dyDescent="0.3">
      <c r="E3377" s="34">
        <v>3375</v>
      </c>
      <c r="F3377" s="42">
        <f t="shared" si="158"/>
        <v>5.4</v>
      </c>
      <c r="G3377" s="42">
        <f t="shared" si="156"/>
        <v>4.455000000000001</v>
      </c>
      <c r="H3377" s="42">
        <f t="shared" si="157"/>
        <v>8.2500000004454996</v>
      </c>
    </row>
    <row r="3378" spans="5:8" x14ac:dyDescent="0.3">
      <c r="E3378" s="34">
        <v>3376</v>
      </c>
      <c r="F3378" s="42">
        <f t="shared" si="158"/>
        <v>5.4016000000000002</v>
      </c>
      <c r="G3378" s="42">
        <f t="shared" si="156"/>
        <v>4.4563200000000007</v>
      </c>
      <c r="H3378" s="42">
        <f t="shared" si="157"/>
        <v>8.2500000004456329</v>
      </c>
    </row>
    <row r="3379" spans="5:8" x14ac:dyDescent="0.3">
      <c r="E3379" s="34">
        <v>3377</v>
      </c>
      <c r="F3379" s="42">
        <f t="shared" si="158"/>
        <v>5.4032</v>
      </c>
      <c r="G3379" s="42">
        <f t="shared" si="156"/>
        <v>4.4576400000000005</v>
      </c>
      <c r="H3379" s="42">
        <f t="shared" si="157"/>
        <v>8.2500000004457643</v>
      </c>
    </row>
    <row r="3380" spans="5:8" x14ac:dyDescent="0.3">
      <c r="E3380" s="34">
        <v>3378</v>
      </c>
      <c r="F3380" s="42">
        <f t="shared" si="158"/>
        <v>5.4047999999999998</v>
      </c>
      <c r="G3380" s="42">
        <f t="shared" si="156"/>
        <v>4.4589600000000003</v>
      </c>
      <c r="H3380" s="42">
        <f t="shared" si="157"/>
        <v>8.2500000004458958</v>
      </c>
    </row>
    <row r="3381" spans="5:8" x14ac:dyDescent="0.3">
      <c r="E3381" s="34">
        <v>3379</v>
      </c>
      <c r="F3381" s="42">
        <f t="shared" si="158"/>
        <v>5.4064000000000005</v>
      </c>
      <c r="G3381" s="42">
        <f t="shared" si="156"/>
        <v>4.46028</v>
      </c>
      <c r="H3381" s="42">
        <f t="shared" si="157"/>
        <v>8.2500000004460272</v>
      </c>
    </row>
    <row r="3382" spans="5:8" x14ac:dyDescent="0.3">
      <c r="E3382" s="34">
        <v>3380</v>
      </c>
      <c r="F3382" s="42">
        <f t="shared" si="158"/>
        <v>5.4080000000000004</v>
      </c>
      <c r="G3382" s="42">
        <f t="shared" si="156"/>
        <v>4.4615999999999998</v>
      </c>
      <c r="H3382" s="42">
        <f t="shared" si="157"/>
        <v>8.2500000004461604</v>
      </c>
    </row>
    <row r="3383" spans="5:8" x14ac:dyDescent="0.3">
      <c r="E3383" s="34">
        <v>3381</v>
      </c>
      <c r="F3383" s="42">
        <f t="shared" si="158"/>
        <v>5.4096000000000002</v>
      </c>
      <c r="G3383" s="42">
        <f t="shared" si="156"/>
        <v>4.4629200000000004</v>
      </c>
      <c r="H3383" s="42">
        <f t="shared" si="157"/>
        <v>8.2500000004462919</v>
      </c>
    </row>
    <row r="3384" spans="5:8" x14ac:dyDescent="0.3">
      <c r="E3384" s="34">
        <v>3382</v>
      </c>
      <c r="F3384" s="42">
        <f t="shared" si="158"/>
        <v>5.4112</v>
      </c>
      <c r="G3384" s="42">
        <f t="shared" si="156"/>
        <v>4.4642400000000002</v>
      </c>
      <c r="H3384" s="42">
        <f t="shared" si="157"/>
        <v>8.2500000004464233</v>
      </c>
    </row>
    <row r="3385" spans="5:8" x14ac:dyDescent="0.3">
      <c r="E3385" s="34">
        <v>3383</v>
      </c>
      <c r="F3385" s="42">
        <f t="shared" si="158"/>
        <v>5.4127999999999998</v>
      </c>
      <c r="G3385" s="42">
        <f t="shared" si="156"/>
        <v>4.46556</v>
      </c>
      <c r="H3385" s="42">
        <f t="shared" si="157"/>
        <v>8.2500000004465566</v>
      </c>
    </row>
    <row r="3386" spans="5:8" x14ac:dyDescent="0.3">
      <c r="E3386" s="34">
        <v>3384</v>
      </c>
      <c r="F3386" s="42">
        <f t="shared" si="158"/>
        <v>5.4144000000000005</v>
      </c>
      <c r="G3386" s="42">
        <f t="shared" si="156"/>
        <v>4.4668800000000006</v>
      </c>
      <c r="H3386" s="42">
        <f t="shared" si="157"/>
        <v>8.250000000446688</v>
      </c>
    </row>
    <row r="3387" spans="5:8" x14ac:dyDescent="0.3">
      <c r="E3387" s="34">
        <v>3385</v>
      </c>
      <c r="F3387" s="42">
        <f t="shared" si="158"/>
        <v>5.4160000000000004</v>
      </c>
      <c r="G3387" s="42">
        <f t="shared" si="156"/>
        <v>4.4682000000000004</v>
      </c>
      <c r="H3387" s="42">
        <f t="shared" si="157"/>
        <v>8.2500000004468195</v>
      </c>
    </row>
    <row r="3388" spans="5:8" x14ac:dyDescent="0.3">
      <c r="E3388" s="34">
        <v>3386</v>
      </c>
      <c r="F3388" s="42">
        <f t="shared" si="158"/>
        <v>5.4176000000000002</v>
      </c>
      <c r="G3388" s="42">
        <f t="shared" si="156"/>
        <v>4.4695199999999993</v>
      </c>
      <c r="H3388" s="42">
        <f t="shared" si="157"/>
        <v>8.2500000004469527</v>
      </c>
    </row>
    <row r="3389" spans="5:8" x14ac:dyDescent="0.3">
      <c r="E3389" s="34">
        <v>3387</v>
      </c>
      <c r="F3389" s="42">
        <f t="shared" si="158"/>
        <v>5.4192</v>
      </c>
      <c r="G3389" s="42">
        <f t="shared" si="156"/>
        <v>4.470839999999999</v>
      </c>
      <c r="H3389" s="42">
        <f t="shared" si="157"/>
        <v>8.2500000004470841</v>
      </c>
    </row>
    <row r="3390" spans="5:8" x14ac:dyDescent="0.3">
      <c r="E3390" s="34">
        <v>3388</v>
      </c>
      <c r="F3390" s="42">
        <f t="shared" si="158"/>
        <v>5.4207999999999998</v>
      </c>
      <c r="G3390" s="42">
        <f t="shared" si="156"/>
        <v>4.4721599999999988</v>
      </c>
      <c r="H3390" s="42">
        <f t="shared" si="157"/>
        <v>8.2500000004472156</v>
      </c>
    </row>
    <row r="3391" spans="5:8" x14ac:dyDescent="0.3">
      <c r="E3391" s="34">
        <v>3389</v>
      </c>
      <c r="F3391" s="42">
        <f t="shared" si="158"/>
        <v>5.4224000000000006</v>
      </c>
      <c r="G3391" s="42">
        <f t="shared" si="156"/>
        <v>4.4734800000000003</v>
      </c>
      <c r="H3391" s="42">
        <f t="shared" si="157"/>
        <v>8.2500000004473488</v>
      </c>
    </row>
    <row r="3392" spans="5:8" x14ac:dyDescent="0.3">
      <c r="E3392" s="34">
        <v>3390</v>
      </c>
      <c r="F3392" s="42">
        <f t="shared" si="158"/>
        <v>5.4240000000000004</v>
      </c>
      <c r="G3392" s="42">
        <f t="shared" si="156"/>
        <v>4.4748000000000001</v>
      </c>
      <c r="H3392" s="42">
        <f t="shared" si="157"/>
        <v>8.2500000004474803</v>
      </c>
    </row>
    <row r="3393" spans="5:8" x14ac:dyDescent="0.3">
      <c r="E3393" s="34">
        <v>3391</v>
      </c>
      <c r="F3393" s="42">
        <f t="shared" si="158"/>
        <v>5.4256000000000002</v>
      </c>
      <c r="G3393" s="42">
        <f t="shared" si="156"/>
        <v>4.4761199999999999</v>
      </c>
      <c r="H3393" s="42">
        <f t="shared" si="157"/>
        <v>8.2500000004476117</v>
      </c>
    </row>
    <row r="3394" spans="5:8" x14ac:dyDescent="0.3">
      <c r="E3394" s="34">
        <v>3392</v>
      </c>
      <c r="F3394" s="42">
        <f t="shared" si="158"/>
        <v>5.4272</v>
      </c>
      <c r="G3394" s="42">
        <f t="shared" ref="G3394:G3457" si="159">$C$12*F3394*10^-3/($C$3*10^-6)</f>
        <v>4.4774399999999996</v>
      </c>
      <c r="H3394" s="42">
        <f t="shared" si="157"/>
        <v>8.2500000004477432</v>
      </c>
    </row>
    <row r="3395" spans="5:8" x14ac:dyDescent="0.3">
      <c r="E3395" s="34">
        <v>3393</v>
      </c>
      <c r="F3395" s="42">
        <f t="shared" si="158"/>
        <v>5.4287999999999998</v>
      </c>
      <c r="G3395" s="42">
        <f t="shared" si="159"/>
        <v>4.4787599999999994</v>
      </c>
      <c r="H3395" s="42">
        <f t="shared" ref="H3395:H3458" si="160">($C$12+IF(G3395&gt;=$C$7,$C$6,0)+(IF(G3395&gt;=$C$5,G3395,0)/$C$4)+IF(G3395&gt;$C$9,($C$8/G3395),0))</f>
        <v>8.2500000004478764</v>
      </c>
    </row>
    <row r="3396" spans="5:8" x14ac:dyDescent="0.3">
      <c r="E3396" s="34">
        <v>3394</v>
      </c>
      <c r="F3396" s="42">
        <f t="shared" ref="F3396:F3459" si="161">($C$10/10000)*(E3396)</f>
        <v>5.4304000000000006</v>
      </c>
      <c r="G3396" s="42">
        <f t="shared" si="159"/>
        <v>4.4800800000000001</v>
      </c>
      <c r="H3396" s="42">
        <f t="shared" si="160"/>
        <v>8.2500000004480079</v>
      </c>
    </row>
    <row r="3397" spans="5:8" x14ac:dyDescent="0.3">
      <c r="E3397" s="34">
        <v>3395</v>
      </c>
      <c r="F3397" s="42">
        <f t="shared" si="161"/>
        <v>5.4320000000000004</v>
      </c>
      <c r="G3397" s="42">
        <f t="shared" si="159"/>
        <v>4.4813999999999998</v>
      </c>
      <c r="H3397" s="42">
        <f t="shared" si="160"/>
        <v>8.2500000004481393</v>
      </c>
    </row>
    <row r="3398" spans="5:8" x14ac:dyDescent="0.3">
      <c r="E3398" s="34">
        <v>3396</v>
      </c>
      <c r="F3398" s="42">
        <f t="shared" si="161"/>
        <v>5.4336000000000002</v>
      </c>
      <c r="G3398" s="42">
        <f t="shared" si="159"/>
        <v>4.4827200000000005</v>
      </c>
      <c r="H3398" s="42">
        <f t="shared" si="160"/>
        <v>8.2500000004482725</v>
      </c>
    </row>
    <row r="3399" spans="5:8" x14ac:dyDescent="0.3">
      <c r="E3399" s="34">
        <v>3397</v>
      </c>
      <c r="F3399" s="42">
        <f t="shared" si="161"/>
        <v>5.4352</v>
      </c>
      <c r="G3399" s="42">
        <f t="shared" si="159"/>
        <v>4.4840400000000002</v>
      </c>
      <c r="H3399" s="42">
        <f t="shared" si="160"/>
        <v>8.250000000448404</v>
      </c>
    </row>
    <row r="3400" spans="5:8" x14ac:dyDescent="0.3">
      <c r="E3400" s="34">
        <v>3398</v>
      </c>
      <c r="F3400" s="42">
        <f t="shared" si="161"/>
        <v>5.4367999999999999</v>
      </c>
      <c r="G3400" s="42">
        <f t="shared" si="159"/>
        <v>4.48536</v>
      </c>
      <c r="H3400" s="42">
        <f t="shared" si="160"/>
        <v>8.2500000004485354</v>
      </c>
    </row>
    <row r="3401" spans="5:8" x14ac:dyDescent="0.3">
      <c r="E3401" s="34">
        <v>3399</v>
      </c>
      <c r="F3401" s="42">
        <f t="shared" si="161"/>
        <v>5.4384000000000006</v>
      </c>
      <c r="G3401" s="42">
        <f t="shared" si="159"/>
        <v>4.4866800000000007</v>
      </c>
      <c r="H3401" s="42">
        <f t="shared" si="160"/>
        <v>8.2500000004486687</v>
      </c>
    </row>
    <row r="3402" spans="5:8" x14ac:dyDescent="0.3">
      <c r="E3402" s="34">
        <v>3400</v>
      </c>
      <c r="F3402" s="42">
        <f t="shared" si="161"/>
        <v>5.44</v>
      </c>
      <c r="G3402" s="42">
        <f t="shared" si="159"/>
        <v>4.4880000000000004</v>
      </c>
      <c r="H3402" s="42">
        <f t="shared" si="160"/>
        <v>8.2500000004488001</v>
      </c>
    </row>
    <row r="3403" spans="5:8" x14ac:dyDescent="0.3">
      <c r="E3403" s="34">
        <v>3401</v>
      </c>
      <c r="F3403" s="42">
        <f t="shared" si="161"/>
        <v>5.4416000000000002</v>
      </c>
      <c r="G3403" s="42">
        <f t="shared" si="159"/>
        <v>4.4893200000000002</v>
      </c>
      <c r="H3403" s="42">
        <f t="shared" si="160"/>
        <v>8.2500000004489316</v>
      </c>
    </row>
    <row r="3404" spans="5:8" x14ac:dyDescent="0.3">
      <c r="E3404" s="34">
        <v>3402</v>
      </c>
      <c r="F3404" s="42">
        <f t="shared" si="161"/>
        <v>5.4432</v>
      </c>
      <c r="G3404" s="42">
        <f t="shared" si="159"/>
        <v>4.49064</v>
      </c>
      <c r="H3404" s="42">
        <f t="shared" si="160"/>
        <v>8.2500000004490648</v>
      </c>
    </row>
    <row r="3405" spans="5:8" x14ac:dyDescent="0.3">
      <c r="E3405" s="34">
        <v>3403</v>
      </c>
      <c r="F3405" s="42">
        <f t="shared" si="161"/>
        <v>5.4447999999999999</v>
      </c>
      <c r="G3405" s="42">
        <f t="shared" si="159"/>
        <v>4.4919599999999997</v>
      </c>
      <c r="H3405" s="42">
        <f t="shared" si="160"/>
        <v>8.2500000004491962</v>
      </c>
    </row>
    <row r="3406" spans="5:8" x14ac:dyDescent="0.3">
      <c r="E3406" s="34">
        <v>3404</v>
      </c>
      <c r="F3406" s="42">
        <f t="shared" si="161"/>
        <v>5.4464000000000006</v>
      </c>
      <c r="G3406" s="42">
        <f t="shared" si="159"/>
        <v>4.4932800000000004</v>
      </c>
      <c r="H3406" s="42">
        <f t="shared" si="160"/>
        <v>8.2500000004493277</v>
      </c>
    </row>
    <row r="3407" spans="5:8" x14ac:dyDescent="0.3">
      <c r="E3407" s="34">
        <v>3405</v>
      </c>
      <c r="F3407" s="42">
        <f t="shared" si="161"/>
        <v>5.4480000000000004</v>
      </c>
      <c r="G3407" s="42">
        <f t="shared" si="159"/>
        <v>4.4946000000000002</v>
      </c>
      <c r="H3407" s="42">
        <f t="shared" si="160"/>
        <v>8.2500000004494591</v>
      </c>
    </row>
    <row r="3408" spans="5:8" x14ac:dyDescent="0.3">
      <c r="E3408" s="34">
        <v>3406</v>
      </c>
      <c r="F3408" s="42">
        <f t="shared" si="161"/>
        <v>5.4496000000000002</v>
      </c>
      <c r="G3408" s="42">
        <f t="shared" si="159"/>
        <v>4.4959200000000008</v>
      </c>
      <c r="H3408" s="42">
        <f t="shared" si="160"/>
        <v>8.2500000004495924</v>
      </c>
    </row>
    <row r="3409" spans="5:8" x14ac:dyDescent="0.3">
      <c r="E3409" s="34">
        <v>3407</v>
      </c>
      <c r="F3409" s="42">
        <f t="shared" si="161"/>
        <v>5.4512</v>
      </c>
      <c r="G3409" s="42">
        <f t="shared" si="159"/>
        <v>4.4972400000000006</v>
      </c>
      <c r="H3409" s="42">
        <f t="shared" si="160"/>
        <v>8.2500000004497238</v>
      </c>
    </row>
    <row r="3410" spans="5:8" x14ac:dyDescent="0.3">
      <c r="E3410" s="34">
        <v>3408</v>
      </c>
      <c r="F3410" s="42">
        <f t="shared" si="161"/>
        <v>5.4527999999999999</v>
      </c>
      <c r="G3410" s="42">
        <f t="shared" si="159"/>
        <v>4.4985600000000003</v>
      </c>
      <c r="H3410" s="42">
        <f t="shared" si="160"/>
        <v>8.2500000004498553</v>
      </c>
    </row>
    <row r="3411" spans="5:8" x14ac:dyDescent="0.3">
      <c r="E3411" s="34">
        <v>3409</v>
      </c>
      <c r="F3411" s="42">
        <f t="shared" si="161"/>
        <v>5.4544000000000006</v>
      </c>
      <c r="G3411" s="42">
        <f t="shared" si="159"/>
        <v>4.4998800000000001</v>
      </c>
      <c r="H3411" s="42">
        <f t="shared" si="160"/>
        <v>8.2500000004499885</v>
      </c>
    </row>
    <row r="3412" spans="5:8" x14ac:dyDescent="0.3">
      <c r="E3412" s="34">
        <v>3410</v>
      </c>
      <c r="F3412" s="42">
        <f t="shared" si="161"/>
        <v>5.4560000000000004</v>
      </c>
      <c r="G3412" s="42">
        <f t="shared" si="159"/>
        <v>4.5011999999999999</v>
      </c>
      <c r="H3412" s="42">
        <f t="shared" si="160"/>
        <v>8.2500000004501199</v>
      </c>
    </row>
    <row r="3413" spans="5:8" x14ac:dyDescent="0.3">
      <c r="E3413" s="34">
        <v>3411</v>
      </c>
      <c r="F3413" s="42">
        <f t="shared" si="161"/>
        <v>5.4576000000000002</v>
      </c>
      <c r="G3413" s="42">
        <f t="shared" si="159"/>
        <v>4.5025200000000005</v>
      </c>
      <c r="H3413" s="42">
        <f t="shared" si="160"/>
        <v>8.2500000004502514</v>
      </c>
    </row>
    <row r="3414" spans="5:8" x14ac:dyDescent="0.3">
      <c r="E3414" s="34">
        <v>3412</v>
      </c>
      <c r="F3414" s="42">
        <f t="shared" si="161"/>
        <v>5.4592000000000001</v>
      </c>
      <c r="G3414" s="42">
        <f t="shared" si="159"/>
        <v>4.5038400000000003</v>
      </c>
      <c r="H3414" s="42">
        <f t="shared" si="160"/>
        <v>8.2500000004503846</v>
      </c>
    </row>
    <row r="3415" spans="5:8" x14ac:dyDescent="0.3">
      <c r="E3415" s="34">
        <v>3413</v>
      </c>
      <c r="F3415" s="42">
        <f t="shared" si="161"/>
        <v>5.4607999999999999</v>
      </c>
      <c r="G3415" s="42">
        <f t="shared" si="159"/>
        <v>4.5051600000000001</v>
      </c>
      <c r="H3415" s="42">
        <f t="shared" si="160"/>
        <v>8.2500000004505161</v>
      </c>
    </row>
    <row r="3416" spans="5:8" x14ac:dyDescent="0.3">
      <c r="E3416" s="34">
        <v>3414</v>
      </c>
      <c r="F3416" s="42">
        <f t="shared" si="161"/>
        <v>5.4624000000000006</v>
      </c>
      <c r="G3416" s="42">
        <f t="shared" si="159"/>
        <v>4.5064800000000007</v>
      </c>
      <c r="H3416" s="42">
        <f t="shared" si="160"/>
        <v>8.2500000004506475</v>
      </c>
    </row>
    <row r="3417" spans="5:8" x14ac:dyDescent="0.3">
      <c r="E3417" s="34">
        <v>3415</v>
      </c>
      <c r="F3417" s="42">
        <f t="shared" si="161"/>
        <v>5.4640000000000004</v>
      </c>
      <c r="G3417" s="42">
        <f t="shared" si="159"/>
        <v>4.5078000000000005</v>
      </c>
      <c r="H3417" s="42">
        <f t="shared" si="160"/>
        <v>8.2500000004507807</v>
      </c>
    </row>
    <row r="3418" spans="5:8" x14ac:dyDescent="0.3">
      <c r="E3418" s="34">
        <v>3416</v>
      </c>
      <c r="F3418" s="42">
        <f t="shared" si="161"/>
        <v>5.4656000000000002</v>
      </c>
      <c r="G3418" s="42">
        <f t="shared" si="159"/>
        <v>4.5091200000000002</v>
      </c>
      <c r="H3418" s="42">
        <f t="shared" si="160"/>
        <v>8.2500000004509122</v>
      </c>
    </row>
    <row r="3419" spans="5:8" x14ac:dyDescent="0.3">
      <c r="E3419" s="34">
        <v>3417</v>
      </c>
      <c r="F3419" s="42">
        <f t="shared" si="161"/>
        <v>5.4672000000000001</v>
      </c>
      <c r="G3419" s="42">
        <f t="shared" si="159"/>
        <v>4.5104399999999991</v>
      </c>
      <c r="H3419" s="42">
        <f t="shared" si="160"/>
        <v>8.2500000004510436</v>
      </c>
    </row>
    <row r="3420" spans="5:8" x14ac:dyDescent="0.3">
      <c r="E3420" s="34">
        <v>3418</v>
      </c>
      <c r="F3420" s="42">
        <f t="shared" si="161"/>
        <v>5.4687999999999999</v>
      </c>
      <c r="G3420" s="42">
        <f t="shared" si="159"/>
        <v>4.5117599999999989</v>
      </c>
      <c r="H3420" s="42">
        <f t="shared" si="160"/>
        <v>8.2500000004511769</v>
      </c>
    </row>
    <row r="3421" spans="5:8" x14ac:dyDescent="0.3">
      <c r="E3421" s="34">
        <v>3419</v>
      </c>
      <c r="F3421" s="42">
        <f t="shared" si="161"/>
        <v>5.4704000000000006</v>
      </c>
      <c r="G3421" s="42">
        <f t="shared" si="159"/>
        <v>4.5130800000000004</v>
      </c>
      <c r="H3421" s="42">
        <f t="shared" si="160"/>
        <v>8.2500000004513083</v>
      </c>
    </row>
    <row r="3422" spans="5:8" x14ac:dyDescent="0.3">
      <c r="E3422" s="34">
        <v>3420</v>
      </c>
      <c r="F3422" s="42">
        <f t="shared" si="161"/>
        <v>5.4720000000000004</v>
      </c>
      <c r="G3422" s="42">
        <f t="shared" si="159"/>
        <v>4.5144000000000002</v>
      </c>
      <c r="H3422" s="42">
        <f t="shared" si="160"/>
        <v>8.2500000004514398</v>
      </c>
    </row>
    <row r="3423" spans="5:8" x14ac:dyDescent="0.3">
      <c r="E3423" s="34">
        <v>3421</v>
      </c>
      <c r="F3423" s="42">
        <f t="shared" si="161"/>
        <v>5.4736000000000002</v>
      </c>
      <c r="G3423" s="42">
        <f t="shared" si="159"/>
        <v>4.51572</v>
      </c>
      <c r="H3423" s="42">
        <f t="shared" si="160"/>
        <v>8.2500000004515712</v>
      </c>
    </row>
    <row r="3424" spans="5:8" x14ac:dyDescent="0.3">
      <c r="E3424" s="34">
        <v>3422</v>
      </c>
      <c r="F3424" s="42">
        <f t="shared" si="161"/>
        <v>5.4752000000000001</v>
      </c>
      <c r="G3424" s="42">
        <f t="shared" si="159"/>
        <v>4.5170399999999997</v>
      </c>
      <c r="H3424" s="42">
        <f t="shared" si="160"/>
        <v>8.2500000004517045</v>
      </c>
    </row>
    <row r="3425" spans="5:8" x14ac:dyDescent="0.3">
      <c r="E3425" s="34">
        <v>3423</v>
      </c>
      <c r="F3425" s="42">
        <f t="shared" si="161"/>
        <v>5.4767999999999999</v>
      </c>
      <c r="G3425" s="42">
        <f t="shared" si="159"/>
        <v>4.5183599999999995</v>
      </c>
      <c r="H3425" s="42">
        <f t="shared" si="160"/>
        <v>8.2500000004518359</v>
      </c>
    </row>
    <row r="3426" spans="5:8" x14ac:dyDescent="0.3">
      <c r="E3426" s="34">
        <v>3424</v>
      </c>
      <c r="F3426" s="42">
        <f t="shared" si="161"/>
        <v>5.4784000000000006</v>
      </c>
      <c r="G3426" s="42">
        <f t="shared" si="159"/>
        <v>4.5196800000000001</v>
      </c>
      <c r="H3426" s="42">
        <f t="shared" si="160"/>
        <v>8.2500000004519674</v>
      </c>
    </row>
    <row r="3427" spans="5:8" x14ac:dyDescent="0.3">
      <c r="E3427" s="34">
        <v>3425</v>
      </c>
      <c r="F3427" s="42">
        <f t="shared" si="161"/>
        <v>5.48</v>
      </c>
      <c r="G3427" s="42">
        <f t="shared" si="159"/>
        <v>4.5209999999999999</v>
      </c>
      <c r="H3427" s="42">
        <f t="shared" si="160"/>
        <v>8.2500000004521006</v>
      </c>
    </row>
    <row r="3428" spans="5:8" x14ac:dyDescent="0.3">
      <c r="E3428" s="34">
        <v>3426</v>
      </c>
      <c r="F3428" s="42">
        <f t="shared" si="161"/>
        <v>5.4816000000000003</v>
      </c>
      <c r="G3428" s="42">
        <f t="shared" si="159"/>
        <v>4.5223200000000006</v>
      </c>
      <c r="H3428" s="42">
        <f t="shared" si="160"/>
        <v>8.250000000452232</v>
      </c>
    </row>
    <row r="3429" spans="5:8" x14ac:dyDescent="0.3">
      <c r="E3429" s="34">
        <v>3427</v>
      </c>
      <c r="F3429" s="42">
        <f t="shared" si="161"/>
        <v>5.4832000000000001</v>
      </c>
      <c r="G3429" s="42">
        <f t="shared" si="159"/>
        <v>4.5236400000000003</v>
      </c>
      <c r="H3429" s="42">
        <f t="shared" si="160"/>
        <v>8.2500000004523635</v>
      </c>
    </row>
    <row r="3430" spans="5:8" x14ac:dyDescent="0.3">
      <c r="E3430" s="34">
        <v>3428</v>
      </c>
      <c r="F3430" s="42">
        <f t="shared" si="161"/>
        <v>5.4847999999999999</v>
      </c>
      <c r="G3430" s="42">
        <f t="shared" si="159"/>
        <v>4.5249600000000001</v>
      </c>
      <c r="H3430" s="42">
        <f t="shared" si="160"/>
        <v>8.2500000004524967</v>
      </c>
    </row>
    <row r="3431" spans="5:8" x14ac:dyDescent="0.3">
      <c r="E3431" s="34">
        <v>3429</v>
      </c>
      <c r="F3431" s="42">
        <f t="shared" si="161"/>
        <v>5.4864000000000006</v>
      </c>
      <c r="G3431" s="42">
        <f t="shared" si="159"/>
        <v>4.5262800000000007</v>
      </c>
      <c r="H3431" s="42">
        <f t="shared" si="160"/>
        <v>8.2500000004526282</v>
      </c>
    </row>
    <row r="3432" spans="5:8" x14ac:dyDescent="0.3">
      <c r="E3432" s="34">
        <v>3430</v>
      </c>
      <c r="F3432" s="42">
        <f t="shared" si="161"/>
        <v>5.4880000000000004</v>
      </c>
      <c r="G3432" s="42">
        <f t="shared" si="159"/>
        <v>4.5276000000000005</v>
      </c>
      <c r="H3432" s="42">
        <f t="shared" si="160"/>
        <v>8.2500000004527596</v>
      </c>
    </row>
    <row r="3433" spans="5:8" x14ac:dyDescent="0.3">
      <c r="E3433" s="34">
        <v>3431</v>
      </c>
      <c r="F3433" s="42">
        <f t="shared" si="161"/>
        <v>5.4896000000000003</v>
      </c>
      <c r="G3433" s="42">
        <f t="shared" si="159"/>
        <v>4.5289200000000003</v>
      </c>
      <c r="H3433" s="42">
        <f t="shared" si="160"/>
        <v>8.2500000004528928</v>
      </c>
    </row>
    <row r="3434" spans="5:8" x14ac:dyDescent="0.3">
      <c r="E3434" s="34">
        <v>3432</v>
      </c>
      <c r="F3434" s="42">
        <f t="shared" si="161"/>
        <v>5.4912000000000001</v>
      </c>
      <c r="G3434" s="42">
        <f t="shared" si="159"/>
        <v>4.53024</v>
      </c>
      <c r="H3434" s="42">
        <f t="shared" si="160"/>
        <v>8.2500000004530243</v>
      </c>
    </row>
    <row r="3435" spans="5:8" x14ac:dyDescent="0.3">
      <c r="E3435" s="34">
        <v>3433</v>
      </c>
      <c r="F3435" s="42">
        <f t="shared" si="161"/>
        <v>5.4927999999999999</v>
      </c>
      <c r="G3435" s="42">
        <f t="shared" si="159"/>
        <v>4.5315599999999998</v>
      </c>
      <c r="H3435" s="42">
        <f t="shared" si="160"/>
        <v>8.2500000004531557</v>
      </c>
    </row>
    <row r="3436" spans="5:8" x14ac:dyDescent="0.3">
      <c r="E3436" s="34">
        <v>3434</v>
      </c>
      <c r="F3436" s="42">
        <f t="shared" si="161"/>
        <v>5.4944000000000006</v>
      </c>
      <c r="G3436" s="42">
        <f t="shared" si="159"/>
        <v>4.5328800000000005</v>
      </c>
      <c r="H3436" s="42">
        <f t="shared" si="160"/>
        <v>8.2500000004532872</v>
      </c>
    </row>
    <row r="3437" spans="5:8" x14ac:dyDescent="0.3">
      <c r="E3437" s="34">
        <v>3435</v>
      </c>
      <c r="F3437" s="42">
        <f t="shared" si="161"/>
        <v>5.4960000000000004</v>
      </c>
      <c r="G3437" s="42">
        <f t="shared" si="159"/>
        <v>4.5342000000000002</v>
      </c>
      <c r="H3437" s="42">
        <f t="shared" si="160"/>
        <v>8.2500000004534204</v>
      </c>
    </row>
    <row r="3438" spans="5:8" x14ac:dyDescent="0.3">
      <c r="E3438" s="34">
        <v>3436</v>
      </c>
      <c r="F3438" s="42">
        <f t="shared" si="161"/>
        <v>5.4976000000000003</v>
      </c>
      <c r="G3438" s="42">
        <f t="shared" si="159"/>
        <v>4.53552</v>
      </c>
      <c r="H3438" s="42">
        <f t="shared" si="160"/>
        <v>8.2500000004535519</v>
      </c>
    </row>
    <row r="3439" spans="5:8" x14ac:dyDescent="0.3">
      <c r="E3439" s="34">
        <v>3437</v>
      </c>
      <c r="F3439" s="42">
        <f t="shared" si="161"/>
        <v>5.4992000000000001</v>
      </c>
      <c r="G3439" s="42">
        <f t="shared" si="159"/>
        <v>4.5368400000000007</v>
      </c>
      <c r="H3439" s="42">
        <f t="shared" si="160"/>
        <v>8.2500000004536833</v>
      </c>
    </row>
    <row r="3440" spans="5:8" x14ac:dyDescent="0.3">
      <c r="E3440" s="34">
        <v>3438</v>
      </c>
      <c r="F3440" s="42">
        <f t="shared" si="161"/>
        <v>5.5007999999999999</v>
      </c>
      <c r="G3440" s="42">
        <f t="shared" si="159"/>
        <v>4.5381600000000004</v>
      </c>
      <c r="H3440" s="42">
        <f t="shared" si="160"/>
        <v>8.2500000004538165</v>
      </c>
    </row>
    <row r="3441" spans="5:8" x14ac:dyDescent="0.3">
      <c r="E3441" s="34">
        <v>3439</v>
      </c>
      <c r="F3441" s="42">
        <f t="shared" si="161"/>
        <v>5.5024000000000006</v>
      </c>
      <c r="G3441" s="42">
        <f t="shared" si="159"/>
        <v>4.5394800000000002</v>
      </c>
      <c r="H3441" s="42">
        <f t="shared" si="160"/>
        <v>8.250000000453948</v>
      </c>
    </row>
    <row r="3442" spans="5:8" x14ac:dyDescent="0.3">
      <c r="E3442" s="34">
        <v>3440</v>
      </c>
      <c r="F3442" s="42">
        <f t="shared" si="161"/>
        <v>5.5040000000000004</v>
      </c>
      <c r="G3442" s="42">
        <f t="shared" si="159"/>
        <v>4.5407999999999999</v>
      </c>
      <c r="H3442" s="42">
        <f t="shared" si="160"/>
        <v>8.2500000004540794</v>
      </c>
    </row>
    <row r="3443" spans="5:8" x14ac:dyDescent="0.3">
      <c r="E3443" s="34">
        <v>3441</v>
      </c>
      <c r="F3443" s="42">
        <f t="shared" si="161"/>
        <v>5.5056000000000003</v>
      </c>
      <c r="G3443" s="42">
        <f t="shared" si="159"/>
        <v>4.5421199999999997</v>
      </c>
      <c r="H3443" s="42">
        <f t="shared" si="160"/>
        <v>8.2500000004542127</v>
      </c>
    </row>
    <row r="3444" spans="5:8" x14ac:dyDescent="0.3">
      <c r="E3444" s="34">
        <v>3442</v>
      </c>
      <c r="F3444" s="42">
        <f t="shared" si="161"/>
        <v>5.5072000000000001</v>
      </c>
      <c r="G3444" s="42">
        <f t="shared" si="159"/>
        <v>4.5434400000000004</v>
      </c>
      <c r="H3444" s="42">
        <f t="shared" si="160"/>
        <v>8.2500000004543441</v>
      </c>
    </row>
    <row r="3445" spans="5:8" x14ac:dyDescent="0.3">
      <c r="E3445" s="34">
        <v>3443</v>
      </c>
      <c r="F3445" s="42">
        <f t="shared" si="161"/>
        <v>5.5087999999999999</v>
      </c>
      <c r="G3445" s="42">
        <f t="shared" si="159"/>
        <v>4.5447600000000001</v>
      </c>
      <c r="H3445" s="42">
        <f t="shared" si="160"/>
        <v>8.2500000004544756</v>
      </c>
    </row>
    <row r="3446" spans="5:8" x14ac:dyDescent="0.3">
      <c r="E3446" s="34">
        <v>3444</v>
      </c>
      <c r="F3446" s="42">
        <f t="shared" si="161"/>
        <v>5.5104000000000006</v>
      </c>
      <c r="G3446" s="42">
        <f t="shared" si="159"/>
        <v>4.5460800000000008</v>
      </c>
      <c r="H3446" s="42">
        <f t="shared" si="160"/>
        <v>8.2500000004546088</v>
      </c>
    </row>
    <row r="3447" spans="5:8" x14ac:dyDescent="0.3">
      <c r="E3447" s="34">
        <v>3445</v>
      </c>
      <c r="F3447" s="42">
        <f t="shared" si="161"/>
        <v>5.5120000000000005</v>
      </c>
      <c r="G3447" s="42">
        <f t="shared" si="159"/>
        <v>4.5474000000000006</v>
      </c>
      <c r="H3447" s="42">
        <f t="shared" si="160"/>
        <v>8.2500000004547402</v>
      </c>
    </row>
    <row r="3448" spans="5:8" x14ac:dyDescent="0.3">
      <c r="E3448" s="34">
        <v>3446</v>
      </c>
      <c r="F3448" s="42">
        <f t="shared" si="161"/>
        <v>5.5136000000000003</v>
      </c>
      <c r="G3448" s="42">
        <f t="shared" si="159"/>
        <v>4.5487200000000003</v>
      </c>
      <c r="H3448" s="42">
        <f t="shared" si="160"/>
        <v>8.2500000004548717</v>
      </c>
    </row>
    <row r="3449" spans="5:8" x14ac:dyDescent="0.3">
      <c r="E3449" s="34">
        <v>3447</v>
      </c>
      <c r="F3449" s="42">
        <f t="shared" si="161"/>
        <v>5.5152000000000001</v>
      </c>
      <c r="G3449" s="42">
        <f t="shared" si="159"/>
        <v>4.5500400000000001</v>
      </c>
      <c r="H3449" s="42">
        <f t="shared" si="160"/>
        <v>8.2500000004550031</v>
      </c>
    </row>
    <row r="3450" spans="5:8" x14ac:dyDescent="0.3">
      <c r="E3450" s="34">
        <v>3448</v>
      </c>
      <c r="F3450" s="42">
        <f t="shared" si="161"/>
        <v>5.5167999999999999</v>
      </c>
      <c r="G3450" s="42">
        <f t="shared" si="159"/>
        <v>4.551359999999999</v>
      </c>
      <c r="H3450" s="42">
        <f t="shared" si="160"/>
        <v>8.2500000004551364</v>
      </c>
    </row>
    <row r="3451" spans="5:8" x14ac:dyDescent="0.3">
      <c r="E3451" s="34">
        <v>3449</v>
      </c>
      <c r="F3451" s="42">
        <f t="shared" si="161"/>
        <v>5.5184000000000006</v>
      </c>
      <c r="G3451" s="42">
        <f t="shared" si="159"/>
        <v>4.5526800000000005</v>
      </c>
      <c r="H3451" s="42">
        <f t="shared" si="160"/>
        <v>8.2500000004552678</v>
      </c>
    </row>
    <row r="3452" spans="5:8" x14ac:dyDescent="0.3">
      <c r="E3452" s="34">
        <v>3450</v>
      </c>
      <c r="F3452" s="42">
        <f t="shared" si="161"/>
        <v>5.5200000000000005</v>
      </c>
      <c r="G3452" s="42">
        <f t="shared" si="159"/>
        <v>4.5540000000000003</v>
      </c>
      <c r="H3452" s="42">
        <f t="shared" si="160"/>
        <v>8.2500000004553993</v>
      </c>
    </row>
    <row r="3453" spans="5:8" x14ac:dyDescent="0.3">
      <c r="E3453" s="34">
        <v>3451</v>
      </c>
      <c r="F3453" s="42">
        <f t="shared" si="161"/>
        <v>5.5216000000000003</v>
      </c>
      <c r="G3453" s="42">
        <f t="shared" si="159"/>
        <v>4.55532</v>
      </c>
      <c r="H3453" s="42">
        <f t="shared" si="160"/>
        <v>8.2500000004555325</v>
      </c>
    </row>
    <row r="3454" spans="5:8" x14ac:dyDescent="0.3">
      <c r="E3454" s="34">
        <v>3452</v>
      </c>
      <c r="F3454" s="42">
        <f t="shared" si="161"/>
        <v>5.5232000000000001</v>
      </c>
      <c r="G3454" s="42">
        <f t="shared" si="159"/>
        <v>4.5566399999999998</v>
      </c>
      <c r="H3454" s="42">
        <f t="shared" si="160"/>
        <v>8.250000000455664</v>
      </c>
    </row>
    <row r="3455" spans="5:8" x14ac:dyDescent="0.3">
      <c r="E3455" s="34">
        <v>3453</v>
      </c>
      <c r="F3455" s="42">
        <f t="shared" si="161"/>
        <v>5.5247999999999999</v>
      </c>
      <c r="G3455" s="42">
        <f t="shared" si="159"/>
        <v>4.5579599999999996</v>
      </c>
      <c r="H3455" s="42">
        <f t="shared" si="160"/>
        <v>8.2500000004557954</v>
      </c>
    </row>
    <row r="3456" spans="5:8" x14ac:dyDescent="0.3">
      <c r="E3456" s="34">
        <v>3454</v>
      </c>
      <c r="F3456" s="42">
        <f t="shared" si="161"/>
        <v>5.5264000000000006</v>
      </c>
      <c r="G3456" s="42">
        <f t="shared" si="159"/>
        <v>4.5592800000000002</v>
      </c>
      <c r="H3456" s="42">
        <f t="shared" si="160"/>
        <v>8.2500000004559286</v>
      </c>
    </row>
    <row r="3457" spans="5:8" x14ac:dyDescent="0.3">
      <c r="E3457" s="34">
        <v>3455</v>
      </c>
      <c r="F3457" s="42">
        <f t="shared" si="161"/>
        <v>5.5280000000000005</v>
      </c>
      <c r="G3457" s="42">
        <f t="shared" si="159"/>
        <v>4.5606</v>
      </c>
      <c r="H3457" s="42">
        <f t="shared" si="160"/>
        <v>8.2500000004560601</v>
      </c>
    </row>
    <row r="3458" spans="5:8" x14ac:dyDescent="0.3">
      <c r="E3458" s="34">
        <v>3456</v>
      </c>
      <c r="F3458" s="42">
        <f t="shared" si="161"/>
        <v>5.5296000000000003</v>
      </c>
      <c r="G3458" s="42">
        <f t="shared" ref="G3458:G3521" si="162">$C$12*F3458*10^-3/($C$3*10^-6)</f>
        <v>4.5619199999999998</v>
      </c>
      <c r="H3458" s="42">
        <f t="shared" si="160"/>
        <v>8.2500000004561915</v>
      </c>
    </row>
    <row r="3459" spans="5:8" x14ac:dyDescent="0.3">
      <c r="E3459" s="34">
        <v>3457</v>
      </c>
      <c r="F3459" s="42">
        <f t="shared" si="161"/>
        <v>5.5312000000000001</v>
      </c>
      <c r="G3459" s="42">
        <f t="shared" si="162"/>
        <v>4.5632400000000004</v>
      </c>
      <c r="H3459" s="42">
        <f t="shared" ref="H3459:H3522" si="163">($C$12+IF(G3459&gt;=$C$7,$C$6,0)+(IF(G3459&gt;=$C$5,G3459,0)/$C$4)+IF(G3459&gt;$C$9,($C$8/G3459),0))</f>
        <v>8.2500000004563248</v>
      </c>
    </row>
    <row r="3460" spans="5:8" x14ac:dyDescent="0.3">
      <c r="E3460" s="34">
        <v>3458</v>
      </c>
      <c r="F3460" s="42">
        <f t="shared" ref="F3460:F3523" si="164">($C$10/10000)*(E3460)</f>
        <v>5.5327999999999999</v>
      </c>
      <c r="G3460" s="42">
        <f t="shared" si="162"/>
        <v>4.5645600000000002</v>
      </c>
      <c r="H3460" s="42">
        <f t="shared" si="163"/>
        <v>8.2500000004564562</v>
      </c>
    </row>
    <row r="3461" spans="5:8" x14ac:dyDescent="0.3">
      <c r="E3461" s="34">
        <v>3459</v>
      </c>
      <c r="F3461" s="42">
        <f t="shared" si="164"/>
        <v>5.5344000000000007</v>
      </c>
      <c r="G3461" s="42">
        <f t="shared" si="162"/>
        <v>4.5658800000000008</v>
      </c>
      <c r="H3461" s="42">
        <f t="shared" si="163"/>
        <v>8.2500000004565877</v>
      </c>
    </row>
    <row r="3462" spans="5:8" x14ac:dyDescent="0.3">
      <c r="E3462" s="34">
        <v>3460</v>
      </c>
      <c r="F3462" s="42">
        <f t="shared" si="164"/>
        <v>5.5360000000000005</v>
      </c>
      <c r="G3462" s="42">
        <f t="shared" si="162"/>
        <v>4.5672000000000006</v>
      </c>
      <c r="H3462" s="42">
        <f t="shared" si="163"/>
        <v>8.2500000004567209</v>
      </c>
    </row>
    <row r="3463" spans="5:8" x14ac:dyDescent="0.3">
      <c r="E3463" s="34">
        <v>3461</v>
      </c>
      <c r="F3463" s="42">
        <f t="shared" si="164"/>
        <v>5.5376000000000003</v>
      </c>
      <c r="G3463" s="42">
        <f t="shared" si="162"/>
        <v>4.5685200000000004</v>
      </c>
      <c r="H3463" s="42">
        <f t="shared" si="163"/>
        <v>8.2500000004568523</v>
      </c>
    </row>
    <row r="3464" spans="5:8" x14ac:dyDescent="0.3">
      <c r="E3464" s="34">
        <v>3462</v>
      </c>
      <c r="F3464" s="42">
        <f t="shared" si="164"/>
        <v>5.5392000000000001</v>
      </c>
      <c r="G3464" s="42">
        <f t="shared" si="162"/>
        <v>4.5698400000000001</v>
      </c>
      <c r="H3464" s="42">
        <f t="shared" si="163"/>
        <v>8.2500000004569838</v>
      </c>
    </row>
    <row r="3465" spans="5:8" x14ac:dyDescent="0.3">
      <c r="E3465" s="34">
        <v>3463</v>
      </c>
      <c r="F3465" s="42">
        <f t="shared" si="164"/>
        <v>5.5407999999999999</v>
      </c>
      <c r="G3465" s="42">
        <f t="shared" si="162"/>
        <v>4.5711599999999999</v>
      </c>
      <c r="H3465" s="42">
        <f t="shared" si="163"/>
        <v>8.2500000004571152</v>
      </c>
    </row>
    <row r="3466" spans="5:8" x14ac:dyDescent="0.3">
      <c r="E3466" s="34">
        <v>3464</v>
      </c>
      <c r="F3466" s="42">
        <f t="shared" si="164"/>
        <v>5.5424000000000007</v>
      </c>
      <c r="G3466" s="42">
        <f t="shared" si="162"/>
        <v>4.5724800000000005</v>
      </c>
      <c r="H3466" s="42">
        <f t="shared" si="163"/>
        <v>8.2500000004572485</v>
      </c>
    </row>
    <row r="3467" spans="5:8" x14ac:dyDescent="0.3">
      <c r="E3467" s="34">
        <v>3465</v>
      </c>
      <c r="F3467" s="42">
        <f t="shared" si="164"/>
        <v>5.5440000000000005</v>
      </c>
      <c r="G3467" s="42">
        <f t="shared" si="162"/>
        <v>4.5738000000000003</v>
      </c>
      <c r="H3467" s="42">
        <f t="shared" si="163"/>
        <v>8.2500000004573799</v>
      </c>
    </row>
    <row r="3468" spans="5:8" x14ac:dyDescent="0.3">
      <c r="E3468" s="34">
        <v>3466</v>
      </c>
      <c r="F3468" s="42">
        <f t="shared" si="164"/>
        <v>5.5456000000000003</v>
      </c>
      <c r="G3468" s="42">
        <f t="shared" si="162"/>
        <v>4.5751200000000001</v>
      </c>
      <c r="H3468" s="42">
        <f t="shared" si="163"/>
        <v>8.2500000004575114</v>
      </c>
    </row>
    <row r="3469" spans="5:8" x14ac:dyDescent="0.3">
      <c r="E3469" s="34">
        <v>3467</v>
      </c>
      <c r="F3469" s="42">
        <f t="shared" si="164"/>
        <v>5.5472000000000001</v>
      </c>
      <c r="G3469" s="42">
        <f t="shared" si="162"/>
        <v>4.5764399999999998</v>
      </c>
      <c r="H3469" s="42">
        <f t="shared" si="163"/>
        <v>8.2500000004576446</v>
      </c>
    </row>
    <row r="3470" spans="5:8" x14ac:dyDescent="0.3">
      <c r="E3470" s="34">
        <v>3468</v>
      </c>
      <c r="F3470" s="42">
        <f t="shared" si="164"/>
        <v>5.5488</v>
      </c>
      <c r="G3470" s="42">
        <f t="shared" si="162"/>
        <v>4.5777600000000005</v>
      </c>
      <c r="H3470" s="42">
        <f t="shared" si="163"/>
        <v>8.250000000457776</v>
      </c>
    </row>
    <row r="3471" spans="5:8" x14ac:dyDescent="0.3">
      <c r="E3471" s="34">
        <v>3469</v>
      </c>
      <c r="F3471" s="42">
        <f t="shared" si="164"/>
        <v>5.5504000000000007</v>
      </c>
      <c r="G3471" s="42">
        <f t="shared" si="162"/>
        <v>4.5790800000000003</v>
      </c>
      <c r="H3471" s="42">
        <f t="shared" si="163"/>
        <v>8.2500000004579075</v>
      </c>
    </row>
    <row r="3472" spans="5:8" x14ac:dyDescent="0.3">
      <c r="E3472" s="34">
        <v>3470</v>
      </c>
      <c r="F3472" s="42">
        <f t="shared" si="164"/>
        <v>5.5520000000000005</v>
      </c>
      <c r="G3472" s="42">
        <f t="shared" si="162"/>
        <v>4.5804</v>
      </c>
      <c r="H3472" s="42">
        <f t="shared" si="163"/>
        <v>8.2500000004580407</v>
      </c>
    </row>
    <row r="3473" spans="5:8" x14ac:dyDescent="0.3">
      <c r="E3473" s="34">
        <v>3471</v>
      </c>
      <c r="F3473" s="42">
        <f t="shared" si="164"/>
        <v>5.5536000000000003</v>
      </c>
      <c r="G3473" s="42">
        <f t="shared" si="162"/>
        <v>4.5817199999999998</v>
      </c>
      <c r="H3473" s="42">
        <f t="shared" si="163"/>
        <v>8.2500000004581722</v>
      </c>
    </row>
    <row r="3474" spans="5:8" x14ac:dyDescent="0.3">
      <c r="E3474" s="34">
        <v>3472</v>
      </c>
      <c r="F3474" s="42">
        <f t="shared" si="164"/>
        <v>5.5552000000000001</v>
      </c>
      <c r="G3474" s="42">
        <f t="shared" si="162"/>
        <v>4.5830400000000004</v>
      </c>
      <c r="H3474" s="42">
        <f t="shared" si="163"/>
        <v>8.2500000004583036</v>
      </c>
    </row>
    <row r="3475" spans="5:8" x14ac:dyDescent="0.3">
      <c r="E3475" s="34">
        <v>3473</v>
      </c>
      <c r="F3475" s="42">
        <f t="shared" si="164"/>
        <v>5.5568</v>
      </c>
      <c r="G3475" s="42">
        <f t="shared" si="162"/>
        <v>4.5843600000000002</v>
      </c>
      <c r="H3475" s="42">
        <f t="shared" si="163"/>
        <v>8.2500000004584368</v>
      </c>
    </row>
    <row r="3476" spans="5:8" x14ac:dyDescent="0.3">
      <c r="E3476" s="34">
        <v>3474</v>
      </c>
      <c r="F3476" s="42">
        <f t="shared" si="164"/>
        <v>5.5584000000000007</v>
      </c>
      <c r="G3476" s="42">
        <f t="shared" si="162"/>
        <v>4.5856800000000009</v>
      </c>
      <c r="H3476" s="42">
        <f t="shared" si="163"/>
        <v>8.2500000004585683</v>
      </c>
    </row>
    <row r="3477" spans="5:8" x14ac:dyDescent="0.3">
      <c r="E3477" s="34">
        <v>3475</v>
      </c>
      <c r="F3477" s="42">
        <f t="shared" si="164"/>
        <v>5.5600000000000005</v>
      </c>
      <c r="G3477" s="42">
        <f t="shared" si="162"/>
        <v>4.5870000000000006</v>
      </c>
      <c r="H3477" s="42">
        <f t="shared" si="163"/>
        <v>8.2500000004586997</v>
      </c>
    </row>
    <row r="3478" spans="5:8" x14ac:dyDescent="0.3">
      <c r="E3478" s="34">
        <v>3476</v>
      </c>
      <c r="F3478" s="42">
        <f t="shared" si="164"/>
        <v>5.5616000000000003</v>
      </c>
      <c r="G3478" s="42">
        <f t="shared" si="162"/>
        <v>4.5883200000000004</v>
      </c>
      <c r="H3478" s="42">
        <f t="shared" si="163"/>
        <v>8.2500000004588312</v>
      </c>
    </row>
    <row r="3479" spans="5:8" x14ac:dyDescent="0.3">
      <c r="E3479" s="34">
        <v>3477</v>
      </c>
      <c r="F3479" s="42">
        <f t="shared" si="164"/>
        <v>5.5632000000000001</v>
      </c>
      <c r="G3479" s="42">
        <f t="shared" si="162"/>
        <v>4.5896400000000002</v>
      </c>
      <c r="H3479" s="42">
        <f t="shared" si="163"/>
        <v>8.2500000004589644</v>
      </c>
    </row>
    <row r="3480" spans="5:8" x14ac:dyDescent="0.3">
      <c r="E3480" s="34">
        <v>3478</v>
      </c>
      <c r="F3480" s="42">
        <f t="shared" si="164"/>
        <v>5.5648</v>
      </c>
      <c r="G3480" s="42">
        <f t="shared" si="162"/>
        <v>4.5909599999999999</v>
      </c>
      <c r="H3480" s="42">
        <f t="shared" si="163"/>
        <v>8.2500000004590959</v>
      </c>
    </row>
    <row r="3481" spans="5:8" x14ac:dyDescent="0.3">
      <c r="E3481" s="34">
        <v>3479</v>
      </c>
      <c r="F3481" s="42">
        <f t="shared" si="164"/>
        <v>5.5664000000000007</v>
      </c>
      <c r="G3481" s="42">
        <f t="shared" si="162"/>
        <v>4.5922800000000006</v>
      </c>
      <c r="H3481" s="42">
        <f t="shared" si="163"/>
        <v>8.2500000004592273</v>
      </c>
    </row>
    <row r="3482" spans="5:8" x14ac:dyDescent="0.3">
      <c r="E3482" s="34">
        <v>3480</v>
      </c>
      <c r="F3482" s="42">
        <f t="shared" si="164"/>
        <v>5.5680000000000005</v>
      </c>
      <c r="G3482" s="42">
        <f t="shared" si="162"/>
        <v>4.5936000000000003</v>
      </c>
      <c r="H3482" s="42">
        <f t="shared" si="163"/>
        <v>8.2500000004593605</v>
      </c>
    </row>
    <row r="3483" spans="5:8" x14ac:dyDescent="0.3">
      <c r="E3483" s="34">
        <v>3481</v>
      </c>
      <c r="F3483" s="42">
        <f t="shared" si="164"/>
        <v>5.5696000000000003</v>
      </c>
      <c r="G3483" s="42">
        <f t="shared" si="162"/>
        <v>4.5949200000000001</v>
      </c>
      <c r="H3483" s="42">
        <f t="shared" si="163"/>
        <v>8.250000000459492</v>
      </c>
    </row>
    <row r="3484" spans="5:8" x14ac:dyDescent="0.3">
      <c r="E3484" s="34">
        <v>3482</v>
      </c>
      <c r="F3484" s="42">
        <f t="shared" si="164"/>
        <v>5.5712000000000002</v>
      </c>
      <c r="G3484" s="42">
        <f t="shared" si="162"/>
        <v>4.5962399999999999</v>
      </c>
      <c r="H3484" s="42">
        <f t="shared" si="163"/>
        <v>8.2500000004596235</v>
      </c>
    </row>
    <row r="3485" spans="5:8" x14ac:dyDescent="0.3">
      <c r="E3485" s="34">
        <v>3483</v>
      </c>
      <c r="F3485" s="42">
        <f t="shared" si="164"/>
        <v>5.5728</v>
      </c>
      <c r="G3485" s="42">
        <f t="shared" si="162"/>
        <v>4.5975599999999996</v>
      </c>
      <c r="H3485" s="42">
        <f t="shared" si="163"/>
        <v>8.2500000004597567</v>
      </c>
    </row>
    <row r="3486" spans="5:8" x14ac:dyDescent="0.3">
      <c r="E3486" s="34">
        <v>3484</v>
      </c>
      <c r="F3486" s="42">
        <f t="shared" si="164"/>
        <v>5.5744000000000007</v>
      </c>
      <c r="G3486" s="42">
        <f t="shared" si="162"/>
        <v>4.5988800000000003</v>
      </c>
      <c r="H3486" s="42">
        <f t="shared" si="163"/>
        <v>8.2500000004598881</v>
      </c>
    </row>
    <row r="3487" spans="5:8" x14ac:dyDescent="0.3">
      <c r="E3487" s="34">
        <v>3485</v>
      </c>
      <c r="F3487" s="42">
        <f t="shared" si="164"/>
        <v>5.5760000000000005</v>
      </c>
      <c r="G3487" s="42">
        <f t="shared" si="162"/>
        <v>4.6002000000000001</v>
      </c>
      <c r="H3487" s="42">
        <f t="shared" si="163"/>
        <v>8.2500000004600196</v>
      </c>
    </row>
    <row r="3488" spans="5:8" x14ac:dyDescent="0.3">
      <c r="E3488" s="34">
        <v>3486</v>
      </c>
      <c r="F3488" s="42">
        <f t="shared" si="164"/>
        <v>5.5776000000000003</v>
      </c>
      <c r="G3488" s="42">
        <f t="shared" si="162"/>
        <v>4.6015199999999998</v>
      </c>
      <c r="H3488" s="42">
        <f t="shared" si="163"/>
        <v>8.2500000004601528</v>
      </c>
    </row>
    <row r="3489" spans="5:8" x14ac:dyDescent="0.3">
      <c r="E3489" s="34">
        <v>3487</v>
      </c>
      <c r="F3489" s="42">
        <f t="shared" si="164"/>
        <v>5.5792000000000002</v>
      </c>
      <c r="G3489" s="42">
        <f t="shared" si="162"/>
        <v>4.6028400000000005</v>
      </c>
      <c r="H3489" s="42">
        <f t="shared" si="163"/>
        <v>8.2500000004602843</v>
      </c>
    </row>
    <row r="3490" spans="5:8" x14ac:dyDescent="0.3">
      <c r="E3490" s="34">
        <v>3488</v>
      </c>
      <c r="F3490" s="42">
        <f t="shared" si="164"/>
        <v>5.5808</v>
      </c>
      <c r="G3490" s="42">
        <f t="shared" si="162"/>
        <v>4.6041600000000003</v>
      </c>
      <c r="H3490" s="42">
        <f t="shared" si="163"/>
        <v>8.2500000004604157</v>
      </c>
    </row>
    <row r="3491" spans="5:8" x14ac:dyDescent="0.3">
      <c r="E3491" s="34">
        <v>3489</v>
      </c>
      <c r="F3491" s="42">
        <f t="shared" si="164"/>
        <v>5.5824000000000007</v>
      </c>
      <c r="G3491" s="42">
        <f t="shared" si="162"/>
        <v>4.6054800000000009</v>
      </c>
      <c r="H3491" s="42">
        <f t="shared" si="163"/>
        <v>8.2500000004605472</v>
      </c>
    </row>
    <row r="3492" spans="5:8" x14ac:dyDescent="0.3">
      <c r="E3492" s="34">
        <v>3490</v>
      </c>
      <c r="F3492" s="42">
        <f t="shared" si="164"/>
        <v>5.5840000000000005</v>
      </c>
      <c r="G3492" s="42">
        <f t="shared" si="162"/>
        <v>4.6068000000000007</v>
      </c>
      <c r="H3492" s="42">
        <f t="shared" si="163"/>
        <v>8.2500000004606804</v>
      </c>
    </row>
    <row r="3493" spans="5:8" x14ac:dyDescent="0.3">
      <c r="E3493" s="34">
        <v>3491</v>
      </c>
      <c r="F3493" s="42">
        <f t="shared" si="164"/>
        <v>5.5856000000000003</v>
      </c>
      <c r="G3493" s="42">
        <f t="shared" si="162"/>
        <v>4.6081200000000004</v>
      </c>
      <c r="H3493" s="42">
        <f t="shared" si="163"/>
        <v>8.2500000004608118</v>
      </c>
    </row>
    <row r="3494" spans="5:8" x14ac:dyDescent="0.3">
      <c r="E3494" s="34">
        <v>3492</v>
      </c>
      <c r="F3494" s="42">
        <f t="shared" si="164"/>
        <v>5.5872000000000002</v>
      </c>
      <c r="G3494" s="42">
        <f t="shared" si="162"/>
        <v>4.6094400000000002</v>
      </c>
      <c r="H3494" s="42">
        <f t="shared" si="163"/>
        <v>8.2500000004609433</v>
      </c>
    </row>
    <row r="3495" spans="5:8" x14ac:dyDescent="0.3">
      <c r="E3495" s="34">
        <v>3493</v>
      </c>
      <c r="F3495" s="42">
        <f t="shared" si="164"/>
        <v>5.5888</v>
      </c>
      <c r="G3495" s="42">
        <f t="shared" si="162"/>
        <v>4.61076</v>
      </c>
      <c r="H3495" s="42">
        <f t="shared" si="163"/>
        <v>8.2500000004610765</v>
      </c>
    </row>
    <row r="3496" spans="5:8" x14ac:dyDescent="0.3">
      <c r="E3496" s="34">
        <v>3494</v>
      </c>
      <c r="F3496" s="42">
        <f t="shared" si="164"/>
        <v>5.5904000000000007</v>
      </c>
      <c r="G3496" s="42">
        <f t="shared" si="162"/>
        <v>4.6120800000000006</v>
      </c>
      <c r="H3496" s="42">
        <f t="shared" si="163"/>
        <v>8.250000000461208</v>
      </c>
    </row>
    <row r="3497" spans="5:8" x14ac:dyDescent="0.3">
      <c r="E3497" s="34">
        <v>3495</v>
      </c>
      <c r="F3497" s="42">
        <f t="shared" si="164"/>
        <v>5.5920000000000005</v>
      </c>
      <c r="G3497" s="42">
        <f t="shared" si="162"/>
        <v>4.6134000000000004</v>
      </c>
      <c r="H3497" s="42">
        <f t="shared" si="163"/>
        <v>8.2500000004613394</v>
      </c>
    </row>
    <row r="3498" spans="5:8" x14ac:dyDescent="0.3">
      <c r="E3498" s="34">
        <v>3496</v>
      </c>
      <c r="F3498" s="42">
        <f t="shared" si="164"/>
        <v>5.5936000000000003</v>
      </c>
      <c r="G3498" s="42">
        <f t="shared" si="162"/>
        <v>4.6147200000000002</v>
      </c>
      <c r="H3498" s="42">
        <f t="shared" si="163"/>
        <v>8.2500000004614726</v>
      </c>
    </row>
    <row r="3499" spans="5:8" x14ac:dyDescent="0.3">
      <c r="E3499" s="34">
        <v>3497</v>
      </c>
      <c r="F3499" s="42">
        <f t="shared" si="164"/>
        <v>5.5952000000000002</v>
      </c>
      <c r="G3499" s="42">
        <f t="shared" si="162"/>
        <v>4.6160399999999999</v>
      </c>
      <c r="H3499" s="42">
        <f t="shared" si="163"/>
        <v>8.2500000004616041</v>
      </c>
    </row>
    <row r="3500" spans="5:8" x14ac:dyDescent="0.3">
      <c r="E3500" s="34">
        <v>3498</v>
      </c>
      <c r="F3500" s="42">
        <f t="shared" si="164"/>
        <v>5.5968</v>
      </c>
      <c r="G3500" s="42">
        <f t="shared" si="162"/>
        <v>4.6173599999999997</v>
      </c>
      <c r="H3500" s="42">
        <f t="shared" si="163"/>
        <v>8.2500000004617355</v>
      </c>
    </row>
    <row r="3501" spans="5:8" x14ac:dyDescent="0.3">
      <c r="E3501" s="34">
        <v>3499</v>
      </c>
      <c r="F3501" s="42">
        <f t="shared" si="164"/>
        <v>5.5984000000000007</v>
      </c>
      <c r="G3501" s="42">
        <f t="shared" si="162"/>
        <v>4.6186800000000003</v>
      </c>
      <c r="H3501" s="42">
        <f t="shared" si="163"/>
        <v>8.2500000004618688</v>
      </c>
    </row>
    <row r="3502" spans="5:8" x14ac:dyDescent="0.3">
      <c r="E3502" s="34">
        <v>3500</v>
      </c>
      <c r="F3502" s="42">
        <f t="shared" si="164"/>
        <v>5.6000000000000005</v>
      </c>
      <c r="G3502" s="42">
        <f t="shared" si="162"/>
        <v>4.62</v>
      </c>
      <c r="H3502" s="42">
        <f t="shared" si="163"/>
        <v>8.2500000004620002</v>
      </c>
    </row>
    <row r="3503" spans="5:8" x14ac:dyDescent="0.3">
      <c r="E3503" s="34">
        <v>3501</v>
      </c>
      <c r="F3503" s="42">
        <f t="shared" si="164"/>
        <v>5.6016000000000004</v>
      </c>
      <c r="G3503" s="42">
        <f t="shared" si="162"/>
        <v>4.6213199999999999</v>
      </c>
      <c r="H3503" s="42">
        <f t="shared" si="163"/>
        <v>8.2500000004621317</v>
      </c>
    </row>
    <row r="3504" spans="5:8" x14ac:dyDescent="0.3">
      <c r="E3504" s="34">
        <v>3502</v>
      </c>
      <c r="F3504" s="42">
        <f t="shared" si="164"/>
        <v>5.6032000000000002</v>
      </c>
      <c r="G3504" s="42">
        <f t="shared" si="162"/>
        <v>4.6226399999999996</v>
      </c>
      <c r="H3504" s="42">
        <f t="shared" si="163"/>
        <v>8.2500000004622631</v>
      </c>
    </row>
    <row r="3505" spans="5:8" x14ac:dyDescent="0.3">
      <c r="E3505" s="34">
        <v>3503</v>
      </c>
      <c r="F3505" s="42">
        <f t="shared" si="164"/>
        <v>5.6048</v>
      </c>
      <c r="G3505" s="42">
        <f t="shared" si="162"/>
        <v>4.6239600000000003</v>
      </c>
      <c r="H3505" s="42">
        <f t="shared" si="163"/>
        <v>8.2500000004623963</v>
      </c>
    </row>
    <row r="3506" spans="5:8" x14ac:dyDescent="0.3">
      <c r="E3506" s="34">
        <v>3504</v>
      </c>
      <c r="F3506" s="42">
        <f t="shared" si="164"/>
        <v>5.6063999999999998</v>
      </c>
      <c r="G3506" s="42">
        <f t="shared" si="162"/>
        <v>4.6252800000000001</v>
      </c>
      <c r="H3506" s="42">
        <f t="shared" si="163"/>
        <v>8.2500000004625278</v>
      </c>
    </row>
    <row r="3507" spans="5:8" x14ac:dyDescent="0.3">
      <c r="E3507" s="34">
        <v>3505</v>
      </c>
      <c r="F3507" s="42">
        <f t="shared" si="164"/>
        <v>5.6080000000000005</v>
      </c>
      <c r="G3507" s="42">
        <f t="shared" si="162"/>
        <v>4.6266000000000007</v>
      </c>
      <c r="H3507" s="42">
        <f t="shared" si="163"/>
        <v>8.2500000004626592</v>
      </c>
    </row>
    <row r="3508" spans="5:8" x14ac:dyDescent="0.3">
      <c r="E3508" s="34">
        <v>3506</v>
      </c>
      <c r="F3508" s="42">
        <f t="shared" si="164"/>
        <v>5.6096000000000004</v>
      </c>
      <c r="G3508" s="42">
        <f t="shared" si="162"/>
        <v>4.6279200000000005</v>
      </c>
      <c r="H3508" s="42">
        <f t="shared" si="163"/>
        <v>8.2500000004627925</v>
      </c>
    </row>
    <row r="3509" spans="5:8" x14ac:dyDescent="0.3">
      <c r="E3509" s="34">
        <v>3507</v>
      </c>
      <c r="F3509" s="42">
        <f t="shared" si="164"/>
        <v>5.6112000000000002</v>
      </c>
      <c r="G3509" s="42">
        <f t="shared" si="162"/>
        <v>4.6292400000000002</v>
      </c>
      <c r="H3509" s="42">
        <f t="shared" si="163"/>
        <v>8.2500000004629239</v>
      </c>
    </row>
    <row r="3510" spans="5:8" x14ac:dyDescent="0.3">
      <c r="E3510" s="34">
        <v>3508</v>
      </c>
      <c r="F3510" s="42">
        <f t="shared" si="164"/>
        <v>5.6128</v>
      </c>
      <c r="G3510" s="42">
        <f t="shared" si="162"/>
        <v>4.63056</v>
      </c>
      <c r="H3510" s="42">
        <f t="shared" si="163"/>
        <v>8.2500000004630554</v>
      </c>
    </row>
    <row r="3511" spans="5:8" x14ac:dyDescent="0.3">
      <c r="E3511" s="34">
        <v>3509</v>
      </c>
      <c r="F3511" s="42">
        <f t="shared" si="164"/>
        <v>5.6143999999999998</v>
      </c>
      <c r="G3511" s="42">
        <f t="shared" si="162"/>
        <v>4.6318799999999998</v>
      </c>
      <c r="H3511" s="42">
        <f t="shared" si="163"/>
        <v>8.2500000004631886</v>
      </c>
    </row>
    <row r="3512" spans="5:8" x14ac:dyDescent="0.3">
      <c r="E3512" s="34">
        <v>3510</v>
      </c>
      <c r="F3512" s="42">
        <f t="shared" si="164"/>
        <v>5.6160000000000005</v>
      </c>
      <c r="G3512" s="42">
        <f t="shared" si="162"/>
        <v>4.6332000000000013</v>
      </c>
      <c r="H3512" s="42">
        <f t="shared" si="163"/>
        <v>8.25000000046332</v>
      </c>
    </row>
    <row r="3513" spans="5:8" x14ac:dyDescent="0.3">
      <c r="E3513" s="34">
        <v>3511</v>
      </c>
      <c r="F3513" s="42">
        <f t="shared" si="164"/>
        <v>5.6176000000000004</v>
      </c>
      <c r="G3513" s="42">
        <f t="shared" si="162"/>
        <v>4.6345200000000002</v>
      </c>
      <c r="H3513" s="42">
        <f t="shared" si="163"/>
        <v>8.2500000004634515</v>
      </c>
    </row>
    <row r="3514" spans="5:8" x14ac:dyDescent="0.3">
      <c r="E3514" s="34">
        <v>3512</v>
      </c>
      <c r="F3514" s="42">
        <f t="shared" si="164"/>
        <v>5.6192000000000002</v>
      </c>
      <c r="G3514" s="42">
        <f t="shared" si="162"/>
        <v>4.63584</v>
      </c>
      <c r="H3514" s="42">
        <f t="shared" si="163"/>
        <v>8.2500000004635847</v>
      </c>
    </row>
    <row r="3515" spans="5:8" x14ac:dyDescent="0.3">
      <c r="E3515" s="34">
        <v>3513</v>
      </c>
      <c r="F3515" s="42">
        <f t="shared" si="164"/>
        <v>5.6208</v>
      </c>
      <c r="G3515" s="42">
        <f t="shared" si="162"/>
        <v>4.6371599999999997</v>
      </c>
      <c r="H3515" s="42">
        <f t="shared" si="163"/>
        <v>8.2500000004637162</v>
      </c>
    </row>
    <row r="3516" spans="5:8" x14ac:dyDescent="0.3">
      <c r="E3516" s="34">
        <v>3514</v>
      </c>
      <c r="F3516" s="42">
        <f t="shared" si="164"/>
        <v>5.6223999999999998</v>
      </c>
      <c r="G3516" s="42">
        <f t="shared" si="162"/>
        <v>4.6384799999999995</v>
      </c>
      <c r="H3516" s="42">
        <f t="shared" si="163"/>
        <v>8.2500000004638476</v>
      </c>
    </row>
    <row r="3517" spans="5:8" x14ac:dyDescent="0.3">
      <c r="E3517" s="34">
        <v>3515</v>
      </c>
      <c r="F3517" s="42">
        <f t="shared" si="164"/>
        <v>5.6240000000000006</v>
      </c>
      <c r="G3517" s="42">
        <f t="shared" si="162"/>
        <v>4.6398000000000001</v>
      </c>
      <c r="H3517" s="42">
        <f t="shared" si="163"/>
        <v>8.2500000004639809</v>
      </c>
    </row>
    <row r="3518" spans="5:8" x14ac:dyDescent="0.3">
      <c r="E3518" s="34">
        <v>3516</v>
      </c>
      <c r="F3518" s="42">
        <f t="shared" si="164"/>
        <v>5.6256000000000004</v>
      </c>
      <c r="G3518" s="42">
        <f t="shared" si="162"/>
        <v>4.6411199999999999</v>
      </c>
      <c r="H3518" s="42">
        <f t="shared" si="163"/>
        <v>8.2500000004641123</v>
      </c>
    </row>
    <row r="3519" spans="5:8" x14ac:dyDescent="0.3">
      <c r="E3519" s="34">
        <v>3517</v>
      </c>
      <c r="F3519" s="42">
        <f t="shared" si="164"/>
        <v>5.6272000000000002</v>
      </c>
      <c r="G3519" s="42">
        <f t="shared" si="162"/>
        <v>4.6424399999999997</v>
      </c>
      <c r="H3519" s="42">
        <f t="shared" si="163"/>
        <v>8.2500000004642438</v>
      </c>
    </row>
    <row r="3520" spans="5:8" x14ac:dyDescent="0.3">
      <c r="E3520" s="34">
        <v>3518</v>
      </c>
      <c r="F3520" s="42">
        <f t="shared" si="164"/>
        <v>5.6288</v>
      </c>
      <c r="G3520" s="42">
        <f t="shared" si="162"/>
        <v>4.6437600000000003</v>
      </c>
      <c r="H3520" s="42">
        <f t="shared" si="163"/>
        <v>8.2500000004643752</v>
      </c>
    </row>
    <row r="3521" spans="5:8" x14ac:dyDescent="0.3">
      <c r="E3521" s="34">
        <v>3519</v>
      </c>
      <c r="F3521" s="42">
        <f t="shared" si="164"/>
        <v>5.6303999999999998</v>
      </c>
      <c r="G3521" s="42">
        <f t="shared" si="162"/>
        <v>4.6450800000000001</v>
      </c>
      <c r="H3521" s="42">
        <f t="shared" si="163"/>
        <v>8.2500000004645084</v>
      </c>
    </row>
    <row r="3522" spans="5:8" x14ac:dyDescent="0.3">
      <c r="E3522" s="34">
        <v>3520</v>
      </c>
      <c r="F3522" s="42">
        <f t="shared" si="164"/>
        <v>5.6320000000000006</v>
      </c>
      <c r="G3522" s="42">
        <f t="shared" ref="G3522:G3585" si="165">$C$12*F3522*10^-3/($C$3*10^-6)</f>
        <v>4.6464000000000008</v>
      </c>
      <c r="H3522" s="42">
        <f t="shared" si="163"/>
        <v>8.2500000004646399</v>
      </c>
    </row>
    <row r="3523" spans="5:8" x14ac:dyDescent="0.3">
      <c r="E3523" s="34">
        <v>3521</v>
      </c>
      <c r="F3523" s="42">
        <f t="shared" si="164"/>
        <v>5.6336000000000004</v>
      </c>
      <c r="G3523" s="42">
        <f t="shared" si="165"/>
        <v>4.6477200000000005</v>
      </c>
      <c r="H3523" s="42">
        <f t="shared" ref="H3523:H3586" si="166">($C$12+IF(G3523&gt;=$C$7,$C$6,0)+(IF(G3523&gt;=$C$5,G3523,0)/$C$4)+IF(G3523&gt;$C$9,($C$8/G3523),0))</f>
        <v>8.2500000004647713</v>
      </c>
    </row>
    <row r="3524" spans="5:8" x14ac:dyDescent="0.3">
      <c r="E3524" s="34">
        <v>3522</v>
      </c>
      <c r="F3524" s="42">
        <f t="shared" ref="F3524:F3587" si="167">($C$10/10000)*(E3524)</f>
        <v>5.6352000000000002</v>
      </c>
      <c r="G3524" s="42">
        <f t="shared" si="165"/>
        <v>4.6490400000000003</v>
      </c>
      <c r="H3524" s="42">
        <f t="shared" si="166"/>
        <v>8.2500000004649046</v>
      </c>
    </row>
    <row r="3525" spans="5:8" x14ac:dyDescent="0.3">
      <c r="E3525" s="34">
        <v>3523</v>
      </c>
      <c r="F3525" s="42">
        <f t="shared" si="167"/>
        <v>5.6368</v>
      </c>
      <c r="G3525" s="42">
        <f t="shared" si="165"/>
        <v>4.65036</v>
      </c>
      <c r="H3525" s="42">
        <f t="shared" si="166"/>
        <v>8.250000000465036</v>
      </c>
    </row>
    <row r="3526" spans="5:8" x14ac:dyDescent="0.3">
      <c r="E3526" s="34">
        <v>3524</v>
      </c>
      <c r="F3526" s="42">
        <f t="shared" si="167"/>
        <v>5.6383999999999999</v>
      </c>
      <c r="G3526" s="42">
        <f t="shared" si="165"/>
        <v>4.6516799999999998</v>
      </c>
      <c r="H3526" s="42">
        <f t="shared" si="166"/>
        <v>8.2500000004651675</v>
      </c>
    </row>
    <row r="3527" spans="5:8" x14ac:dyDescent="0.3">
      <c r="E3527" s="34">
        <v>3525</v>
      </c>
      <c r="F3527" s="42">
        <f t="shared" si="167"/>
        <v>5.6400000000000006</v>
      </c>
      <c r="G3527" s="42">
        <f t="shared" si="165"/>
        <v>4.6530000000000005</v>
      </c>
      <c r="H3527" s="42">
        <f t="shared" si="166"/>
        <v>8.2500000004653007</v>
      </c>
    </row>
    <row r="3528" spans="5:8" x14ac:dyDescent="0.3">
      <c r="E3528" s="34">
        <v>3526</v>
      </c>
      <c r="F3528" s="42">
        <f t="shared" si="167"/>
        <v>5.6416000000000004</v>
      </c>
      <c r="G3528" s="42">
        <f t="shared" si="165"/>
        <v>4.6543200000000002</v>
      </c>
      <c r="H3528" s="42">
        <f t="shared" si="166"/>
        <v>8.2500000004654321</v>
      </c>
    </row>
    <row r="3529" spans="5:8" x14ac:dyDescent="0.3">
      <c r="E3529" s="34">
        <v>3527</v>
      </c>
      <c r="F3529" s="42">
        <f t="shared" si="167"/>
        <v>5.6432000000000002</v>
      </c>
      <c r="G3529" s="42">
        <f t="shared" si="165"/>
        <v>4.65564</v>
      </c>
      <c r="H3529" s="42">
        <f t="shared" si="166"/>
        <v>8.2500000004655636</v>
      </c>
    </row>
    <row r="3530" spans="5:8" x14ac:dyDescent="0.3">
      <c r="E3530" s="34">
        <v>3528</v>
      </c>
      <c r="F3530" s="42">
        <f t="shared" si="167"/>
        <v>5.6448</v>
      </c>
      <c r="G3530" s="42">
        <f t="shared" si="165"/>
        <v>4.6569599999999998</v>
      </c>
      <c r="H3530" s="42">
        <f t="shared" si="166"/>
        <v>8.2500000004656968</v>
      </c>
    </row>
    <row r="3531" spans="5:8" x14ac:dyDescent="0.3">
      <c r="E3531" s="34">
        <v>3529</v>
      </c>
      <c r="F3531" s="42">
        <f t="shared" si="167"/>
        <v>5.6463999999999999</v>
      </c>
      <c r="G3531" s="42">
        <f t="shared" si="165"/>
        <v>4.6582799999999995</v>
      </c>
      <c r="H3531" s="42">
        <f t="shared" si="166"/>
        <v>8.2500000004658283</v>
      </c>
    </row>
    <row r="3532" spans="5:8" x14ac:dyDescent="0.3">
      <c r="E3532" s="34">
        <v>3530</v>
      </c>
      <c r="F3532" s="42">
        <f t="shared" si="167"/>
        <v>5.6480000000000006</v>
      </c>
      <c r="G3532" s="42">
        <f t="shared" si="165"/>
        <v>4.6596000000000002</v>
      </c>
      <c r="H3532" s="42">
        <f t="shared" si="166"/>
        <v>8.2500000004659597</v>
      </c>
    </row>
    <row r="3533" spans="5:8" x14ac:dyDescent="0.3">
      <c r="E3533" s="34">
        <v>3531</v>
      </c>
      <c r="F3533" s="42">
        <f t="shared" si="167"/>
        <v>5.6496000000000004</v>
      </c>
      <c r="G3533" s="42">
        <f t="shared" si="165"/>
        <v>4.66092</v>
      </c>
      <c r="H3533" s="42">
        <f t="shared" si="166"/>
        <v>8.2500000004660912</v>
      </c>
    </row>
    <row r="3534" spans="5:8" x14ac:dyDescent="0.3">
      <c r="E3534" s="34">
        <v>3532</v>
      </c>
      <c r="F3534" s="42">
        <f t="shared" si="167"/>
        <v>5.6512000000000002</v>
      </c>
      <c r="G3534" s="42">
        <f t="shared" si="165"/>
        <v>4.6622399999999997</v>
      </c>
      <c r="H3534" s="42">
        <f t="shared" si="166"/>
        <v>8.2500000004662244</v>
      </c>
    </row>
    <row r="3535" spans="5:8" x14ac:dyDescent="0.3">
      <c r="E3535" s="34">
        <v>3533</v>
      </c>
      <c r="F3535" s="42">
        <f t="shared" si="167"/>
        <v>5.6528</v>
      </c>
      <c r="G3535" s="42">
        <f t="shared" si="165"/>
        <v>4.6635600000000004</v>
      </c>
      <c r="H3535" s="42">
        <f t="shared" si="166"/>
        <v>8.2500000004663558</v>
      </c>
    </row>
    <row r="3536" spans="5:8" x14ac:dyDescent="0.3">
      <c r="E3536" s="34">
        <v>3534</v>
      </c>
      <c r="F3536" s="42">
        <f t="shared" si="167"/>
        <v>5.6543999999999999</v>
      </c>
      <c r="G3536" s="42">
        <f t="shared" si="165"/>
        <v>4.6648800000000001</v>
      </c>
      <c r="H3536" s="42">
        <f t="shared" si="166"/>
        <v>8.2500000004664873</v>
      </c>
    </row>
    <row r="3537" spans="5:8" x14ac:dyDescent="0.3">
      <c r="E3537" s="34">
        <v>3535</v>
      </c>
      <c r="F3537" s="42">
        <f t="shared" si="167"/>
        <v>5.6560000000000006</v>
      </c>
      <c r="G3537" s="42">
        <f t="shared" si="165"/>
        <v>4.6662000000000008</v>
      </c>
      <c r="H3537" s="42">
        <f t="shared" si="166"/>
        <v>8.2500000004666205</v>
      </c>
    </row>
    <row r="3538" spans="5:8" x14ac:dyDescent="0.3">
      <c r="E3538" s="34">
        <v>3536</v>
      </c>
      <c r="F3538" s="42">
        <f t="shared" si="167"/>
        <v>5.6576000000000004</v>
      </c>
      <c r="G3538" s="42">
        <f t="shared" si="165"/>
        <v>4.6675200000000006</v>
      </c>
      <c r="H3538" s="42">
        <f t="shared" si="166"/>
        <v>8.250000000466752</v>
      </c>
    </row>
    <row r="3539" spans="5:8" x14ac:dyDescent="0.3">
      <c r="E3539" s="34">
        <v>3537</v>
      </c>
      <c r="F3539" s="42">
        <f t="shared" si="167"/>
        <v>5.6592000000000002</v>
      </c>
      <c r="G3539" s="42">
        <f t="shared" si="165"/>
        <v>4.6688400000000003</v>
      </c>
      <c r="H3539" s="42">
        <f t="shared" si="166"/>
        <v>8.2500000004668834</v>
      </c>
    </row>
    <row r="3540" spans="5:8" x14ac:dyDescent="0.3">
      <c r="E3540" s="34">
        <v>3538</v>
      </c>
      <c r="F3540" s="42">
        <f t="shared" si="167"/>
        <v>5.6608000000000001</v>
      </c>
      <c r="G3540" s="42">
        <f t="shared" si="165"/>
        <v>4.6701600000000001</v>
      </c>
      <c r="H3540" s="42">
        <f t="shared" si="166"/>
        <v>8.2500000004670166</v>
      </c>
    </row>
    <row r="3541" spans="5:8" x14ac:dyDescent="0.3">
      <c r="E3541" s="34">
        <v>3539</v>
      </c>
      <c r="F3541" s="42">
        <f t="shared" si="167"/>
        <v>5.6623999999999999</v>
      </c>
      <c r="G3541" s="42">
        <f t="shared" si="165"/>
        <v>4.6714799999999999</v>
      </c>
      <c r="H3541" s="42">
        <f t="shared" si="166"/>
        <v>8.2500000004671481</v>
      </c>
    </row>
    <row r="3542" spans="5:8" x14ac:dyDescent="0.3">
      <c r="E3542" s="34">
        <v>3540</v>
      </c>
      <c r="F3542" s="42">
        <f t="shared" si="167"/>
        <v>5.6640000000000006</v>
      </c>
      <c r="G3542" s="42">
        <f t="shared" si="165"/>
        <v>4.6728000000000005</v>
      </c>
      <c r="H3542" s="42">
        <f t="shared" si="166"/>
        <v>8.2500000004672795</v>
      </c>
    </row>
    <row r="3543" spans="5:8" x14ac:dyDescent="0.3">
      <c r="E3543" s="34">
        <v>3541</v>
      </c>
      <c r="F3543" s="42">
        <f t="shared" si="167"/>
        <v>5.6656000000000004</v>
      </c>
      <c r="G3543" s="42">
        <f t="shared" si="165"/>
        <v>4.6741200000000012</v>
      </c>
      <c r="H3543" s="42">
        <f t="shared" si="166"/>
        <v>8.2500000004674128</v>
      </c>
    </row>
    <row r="3544" spans="5:8" x14ac:dyDescent="0.3">
      <c r="E3544" s="34">
        <v>3542</v>
      </c>
      <c r="F3544" s="42">
        <f t="shared" si="167"/>
        <v>5.6672000000000002</v>
      </c>
      <c r="G3544" s="42">
        <f t="shared" si="165"/>
        <v>4.67544</v>
      </c>
      <c r="H3544" s="42">
        <f t="shared" si="166"/>
        <v>8.2500000004675442</v>
      </c>
    </row>
    <row r="3545" spans="5:8" x14ac:dyDescent="0.3">
      <c r="E3545" s="34">
        <v>3543</v>
      </c>
      <c r="F3545" s="42">
        <f t="shared" si="167"/>
        <v>5.6688000000000001</v>
      </c>
      <c r="G3545" s="42">
        <f t="shared" si="165"/>
        <v>4.6767599999999998</v>
      </c>
      <c r="H3545" s="42">
        <f t="shared" si="166"/>
        <v>8.2500000004676757</v>
      </c>
    </row>
    <row r="3546" spans="5:8" x14ac:dyDescent="0.3">
      <c r="E3546" s="34">
        <v>3544</v>
      </c>
      <c r="F3546" s="42">
        <f t="shared" si="167"/>
        <v>5.6703999999999999</v>
      </c>
      <c r="G3546" s="42">
        <f t="shared" si="165"/>
        <v>4.6780799999999996</v>
      </c>
      <c r="H3546" s="42">
        <f t="shared" si="166"/>
        <v>8.2500000004678071</v>
      </c>
    </row>
    <row r="3547" spans="5:8" x14ac:dyDescent="0.3">
      <c r="E3547" s="34">
        <v>3545</v>
      </c>
      <c r="F3547" s="42">
        <f t="shared" si="167"/>
        <v>5.6720000000000006</v>
      </c>
      <c r="G3547" s="42">
        <f t="shared" si="165"/>
        <v>4.6794000000000002</v>
      </c>
      <c r="H3547" s="42">
        <f t="shared" si="166"/>
        <v>8.2500000004679404</v>
      </c>
    </row>
    <row r="3548" spans="5:8" x14ac:dyDescent="0.3">
      <c r="E3548" s="34">
        <v>3546</v>
      </c>
      <c r="F3548" s="42">
        <f t="shared" si="167"/>
        <v>5.6736000000000004</v>
      </c>
      <c r="G3548" s="42">
        <f t="shared" si="165"/>
        <v>4.68072</v>
      </c>
      <c r="H3548" s="42">
        <f t="shared" si="166"/>
        <v>8.2500000004680718</v>
      </c>
    </row>
    <row r="3549" spans="5:8" x14ac:dyDescent="0.3">
      <c r="E3549" s="34">
        <v>3547</v>
      </c>
      <c r="F3549" s="42">
        <f t="shared" si="167"/>
        <v>5.6752000000000002</v>
      </c>
      <c r="G3549" s="42">
        <f t="shared" si="165"/>
        <v>4.6820399999999998</v>
      </c>
      <c r="H3549" s="42">
        <f t="shared" si="166"/>
        <v>8.2500000004682033</v>
      </c>
    </row>
    <row r="3550" spans="5:8" x14ac:dyDescent="0.3">
      <c r="E3550" s="34">
        <v>3548</v>
      </c>
      <c r="F3550" s="42">
        <f t="shared" si="167"/>
        <v>5.6768000000000001</v>
      </c>
      <c r="G3550" s="42">
        <f t="shared" si="165"/>
        <v>4.6833600000000004</v>
      </c>
      <c r="H3550" s="42">
        <f t="shared" si="166"/>
        <v>8.2500000004683365</v>
      </c>
    </row>
    <row r="3551" spans="5:8" x14ac:dyDescent="0.3">
      <c r="E3551" s="34">
        <v>3549</v>
      </c>
      <c r="F3551" s="42">
        <f t="shared" si="167"/>
        <v>5.6783999999999999</v>
      </c>
      <c r="G3551" s="42">
        <f t="shared" si="165"/>
        <v>4.6846800000000002</v>
      </c>
      <c r="H3551" s="42">
        <f t="shared" si="166"/>
        <v>8.2500000004684679</v>
      </c>
    </row>
    <row r="3552" spans="5:8" x14ac:dyDescent="0.3">
      <c r="E3552" s="34">
        <v>3550</v>
      </c>
      <c r="F3552" s="42">
        <f t="shared" si="167"/>
        <v>5.6800000000000006</v>
      </c>
      <c r="G3552" s="42">
        <f t="shared" si="165"/>
        <v>4.6860000000000008</v>
      </c>
      <c r="H3552" s="42">
        <f t="shared" si="166"/>
        <v>8.2500000004685994</v>
      </c>
    </row>
    <row r="3553" spans="5:8" x14ac:dyDescent="0.3">
      <c r="E3553" s="34">
        <v>3551</v>
      </c>
      <c r="F3553" s="42">
        <f t="shared" si="167"/>
        <v>5.6816000000000004</v>
      </c>
      <c r="G3553" s="42">
        <f t="shared" si="165"/>
        <v>4.6873200000000006</v>
      </c>
      <c r="H3553" s="42">
        <f t="shared" si="166"/>
        <v>8.2500000004687326</v>
      </c>
    </row>
    <row r="3554" spans="5:8" x14ac:dyDescent="0.3">
      <c r="E3554" s="34">
        <v>3552</v>
      </c>
      <c r="F3554" s="42">
        <f t="shared" si="167"/>
        <v>5.6832000000000003</v>
      </c>
      <c r="G3554" s="42">
        <f t="shared" si="165"/>
        <v>4.6886400000000004</v>
      </c>
      <c r="H3554" s="42">
        <f t="shared" si="166"/>
        <v>8.2500000004688641</v>
      </c>
    </row>
    <row r="3555" spans="5:8" x14ac:dyDescent="0.3">
      <c r="E3555" s="34">
        <v>3553</v>
      </c>
      <c r="F3555" s="42">
        <f t="shared" si="167"/>
        <v>5.6848000000000001</v>
      </c>
      <c r="G3555" s="42">
        <f t="shared" si="165"/>
        <v>4.6899600000000001</v>
      </c>
      <c r="H3555" s="42">
        <f t="shared" si="166"/>
        <v>8.2500000004689955</v>
      </c>
    </row>
    <row r="3556" spans="5:8" x14ac:dyDescent="0.3">
      <c r="E3556" s="34">
        <v>3554</v>
      </c>
      <c r="F3556" s="42">
        <f t="shared" si="167"/>
        <v>5.6863999999999999</v>
      </c>
      <c r="G3556" s="42">
        <f t="shared" si="165"/>
        <v>4.6912799999999999</v>
      </c>
      <c r="H3556" s="42">
        <f t="shared" si="166"/>
        <v>8.2500000004691287</v>
      </c>
    </row>
    <row r="3557" spans="5:8" x14ac:dyDescent="0.3">
      <c r="E3557" s="34">
        <v>3555</v>
      </c>
      <c r="F3557" s="42">
        <f t="shared" si="167"/>
        <v>5.6880000000000006</v>
      </c>
      <c r="G3557" s="42">
        <f t="shared" si="165"/>
        <v>4.6926000000000005</v>
      </c>
      <c r="H3557" s="42">
        <f t="shared" si="166"/>
        <v>8.2500000004692602</v>
      </c>
    </row>
    <row r="3558" spans="5:8" x14ac:dyDescent="0.3">
      <c r="E3558" s="34">
        <v>3556</v>
      </c>
      <c r="F3558" s="42">
        <f t="shared" si="167"/>
        <v>5.6896000000000004</v>
      </c>
      <c r="G3558" s="42">
        <f t="shared" si="165"/>
        <v>4.6939200000000003</v>
      </c>
      <c r="H3558" s="42">
        <f t="shared" si="166"/>
        <v>8.2500000004693916</v>
      </c>
    </row>
    <row r="3559" spans="5:8" x14ac:dyDescent="0.3">
      <c r="E3559" s="34">
        <v>3557</v>
      </c>
      <c r="F3559" s="42">
        <f t="shared" si="167"/>
        <v>5.6912000000000003</v>
      </c>
      <c r="G3559" s="42">
        <f t="shared" si="165"/>
        <v>4.6952400000000001</v>
      </c>
      <c r="H3559" s="42">
        <f t="shared" si="166"/>
        <v>8.2500000004695249</v>
      </c>
    </row>
    <row r="3560" spans="5:8" x14ac:dyDescent="0.3">
      <c r="E3560" s="34">
        <v>3558</v>
      </c>
      <c r="F3560" s="42">
        <f t="shared" si="167"/>
        <v>5.6928000000000001</v>
      </c>
      <c r="G3560" s="42">
        <f t="shared" si="165"/>
        <v>4.6965599999999998</v>
      </c>
      <c r="H3560" s="42">
        <f t="shared" si="166"/>
        <v>8.2500000004696563</v>
      </c>
    </row>
    <row r="3561" spans="5:8" x14ac:dyDescent="0.3">
      <c r="E3561" s="34">
        <v>3559</v>
      </c>
      <c r="F3561" s="42">
        <f t="shared" si="167"/>
        <v>5.6943999999999999</v>
      </c>
      <c r="G3561" s="42">
        <f t="shared" si="165"/>
        <v>4.6978799999999996</v>
      </c>
      <c r="H3561" s="42">
        <f t="shared" si="166"/>
        <v>8.2500000004697878</v>
      </c>
    </row>
    <row r="3562" spans="5:8" x14ac:dyDescent="0.3">
      <c r="E3562" s="34">
        <v>3560</v>
      </c>
      <c r="F3562" s="42">
        <f t="shared" si="167"/>
        <v>5.6960000000000006</v>
      </c>
      <c r="G3562" s="42">
        <f t="shared" si="165"/>
        <v>4.6992000000000003</v>
      </c>
      <c r="H3562" s="42">
        <f t="shared" si="166"/>
        <v>8.2500000004699192</v>
      </c>
    </row>
    <row r="3563" spans="5:8" x14ac:dyDescent="0.3">
      <c r="E3563" s="34">
        <v>3561</v>
      </c>
      <c r="F3563" s="42">
        <f t="shared" si="167"/>
        <v>5.6976000000000004</v>
      </c>
      <c r="G3563" s="42">
        <f t="shared" si="165"/>
        <v>4.70052</v>
      </c>
      <c r="H3563" s="42">
        <f t="shared" si="166"/>
        <v>8.2500000004700524</v>
      </c>
    </row>
    <row r="3564" spans="5:8" x14ac:dyDescent="0.3">
      <c r="E3564" s="34">
        <v>3562</v>
      </c>
      <c r="F3564" s="42">
        <f t="shared" si="167"/>
        <v>5.6992000000000003</v>
      </c>
      <c r="G3564" s="42">
        <f t="shared" si="165"/>
        <v>4.7018399999999998</v>
      </c>
      <c r="H3564" s="42">
        <f t="shared" si="166"/>
        <v>8.2500000004701839</v>
      </c>
    </row>
    <row r="3565" spans="5:8" x14ac:dyDescent="0.3">
      <c r="E3565" s="34">
        <v>3563</v>
      </c>
      <c r="F3565" s="42">
        <f t="shared" si="167"/>
        <v>5.7008000000000001</v>
      </c>
      <c r="G3565" s="42">
        <f t="shared" si="165"/>
        <v>4.7031599999999996</v>
      </c>
      <c r="H3565" s="42">
        <f t="shared" si="166"/>
        <v>8.2500000004703153</v>
      </c>
    </row>
    <row r="3566" spans="5:8" x14ac:dyDescent="0.3">
      <c r="E3566" s="34">
        <v>3564</v>
      </c>
      <c r="F3566" s="42">
        <f t="shared" si="167"/>
        <v>5.7023999999999999</v>
      </c>
      <c r="G3566" s="42">
        <f t="shared" si="165"/>
        <v>4.7044800000000002</v>
      </c>
      <c r="H3566" s="42">
        <f t="shared" si="166"/>
        <v>8.2500000004704486</v>
      </c>
    </row>
    <row r="3567" spans="5:8" x14ac:dyDescent="0.3">
      <c r="E3567" s="34">
        <v>3565</v>
      </c>
      <c r="F3567" s="42">
        <f t="shared" si="167"/>
        <v>5.7040000000000006</v>
      </c>
      <c r="G3567" s="42">
        <f t="shared" si="165"/>
        <v>4.7058000000000009</v>
      </c>
      <c r="H3567" s="42">
        <f t="shared" si="166"/>
        <v>8.25000000047058</v>
      </c>
    </row>
    <row r="3568" spans="5:8" x14ac:dyDescent="0.3">
      <c r="E3568" s="34">
        <v>3566</v>
      </c>
      <c r="F3568" s="42">
        <f t="shared" si="167"/>
        <v>5.7056000000000004</v>
      </c>
      <c r="G3568" s="42">
        <f t="shared" si="165"/>
        <v>4.7071200000000006</v>
      </c>
      <c r="H3568" s="42">
        <f t="shared" si="166"/>
        <v>8.2500000004707115</v>
      </c>
    </row>
    <row r="3569" spans="5:8" x14ac:dyDescent="0.3">
      <c r="E3569" s="34">
        <v>3567</v>
      </c>
      <c r="F3569" s="42">
        <f t="shared" si="167"/>
        <v>5.7072000000000003</v>
      </c>
      <c r="G3569" s="42">
        <f t="shared" si="165"/>
        <v>4.7084400000000004</v>
      </c>
      <c r="H3569" s="42">
        <f t="shared" si="166"/>
        <v>8.2500000004708447</v>
      </c>
    </row>
    <row r="3570" spans="5:8" x14ac:dyDescent="0.3">
      <c r="E3570" s="34">
        <v>3568</v>
      </c>
      <c r="F3570" s="42">
        <f t="shared" si="167"/>
        <v>5.7088000000000001</v>
      </c>
      <c r="G3570" s="42">
        <f t="shared" si="165"/>
        <v>4.7097600000000002</v>
      </c>
      <c r="H3570" s="42">
        <f t="shared" si="166"/>
        <v>8.2500000004709761</v>
      </c>
    </row>
    <row r="3571" spans="5:8" x14ac:dyDescent="0.3">
      <c r="E3571" s="34">
        <v>3569</v>
      </c>
      <c r="F3571" s="42">
        <f t="shared" si="167"/>
        <v>5.7103999999999999</v>
      </c>
      <c r="G3571" s="42">
        <f t="shared" si="165"/>
        <v>4.7110799999999999</v>
      </c>
      <c r="H3571" s="42">
        <f t="shared" si="166"/>
        <v>8.2500000004711076</v>
      </c>
    </row>
    <row r="3572" spans="5:8" x14ac:dyDescent="0.3">
      <c r="E3572" s="34">
        <v>3570</v>
      </c>
      <c r="F3572" s="42">
        <f t="shared" si="167"/>
        <v>5.7120000000000006</v>
      </c>
      <c r="G3572" s="42">
        <f t="shared" si="165"/>
        <v>4.7124000000000006</v>
      </c>
      <c r="H3572" s="42">
        <f t="shared" si="166"/>
        <v>8.2500000004712408</v>
      </c>
    </row>
    <row r="3573" spans="5:8" x14ac:dyDescent="0.3">
      <c r="E3573" s="34">
        <v>3571</v>
      </c>
      <c r="F3573" s="42">
        <f t="shared" si="167"/>
        <v>5.7136000000000005</v>
      </c>
      <c r="G3573" s="42">
        <f t="shared" si="165"/>
        <v>4.7137200000000012</v>
      </c>
      <c r="H3573" s="42">
        <f t="shared" si="166"/>
        <v>8.2500000004713723</v>
      </c>
    </row>
    <row r="3574" spans="5:8" x14ac:dyDescent="0.3">
      <c r="E3574" s="34">
        <v>3572</v>
      </c>
      <c r="F3574" s="42">
        <f t="shared" si="167"/>
        <v>5.7152000000000003</v>
      </c>
      <c r="G3574" s="42">
        <f t="shared" si="165"/>
        <v>4.715040000000001</v>
      </c>
      <c r="H3574" s="42">
        <f t="shared" si="166"/>
        <v>8.2500000004715037</v>
      </c>
    </row>
    <row r="3575" spans="5:8" x14ac:dyDescent="0.3">
      <c r="E3575" s="34">
        <v>3573</v>
      </c>
      <c r="F3575" s="42">
        <f t="shared" si="167"/>
        <v>5.7168000000000001</v>
      </c>
      <c r="G3575" s="42">
        <f t="shared" si="165"/>
        <v>4.7163599999999999</v>
      </c>
      <c r="H3575" s="42">
        <f t="shared" si="166"/>
        <v>8.2500000004716352</v>
      </c>
    </row>
    <row r="3576" spans="5:8" x14ac:dyDescent="0.3">
      <c r="E3576" s="34">
        <v>3574</v>
      </c>
      <c r="F3576" s="42">
        <f t="shared" si="167"/>
        <v>5.7183999999999999</v>
      </c>
      <c r="G3576" s="42">
        <f t="shared" si="165"/>
        <v>4.7176799999999997</v>
      </c>
      <c r="H3576" s="42">
        <f t="shared" si="166"/>
        <v>8.2500000004717684</v>
      </c>
    </row>
    <row r="3577" spans="5:8" x14ac:dyDescent="0.3">
      <c r="E3577" s="34">
        <v>3575</v>
      </c>
      <c r="F3577" s="42">
        <f t="shared" si="167"/>
        <v>5.7200000000000006</v>
      </c>
      <c r="G3577" s="42">
        <f t="shared" si="165"/>
        <v>4.7190000000000003</v>
      </c>
      <c r="H3577" s="42">
        <f t="shared" si="166"/>
        <v>8.2500000004718999</v>
      </c>
    </row>
    <row r="3578" spans="5:8" x14ac:dyDescent="0.3">
      <c r="E3578" s="34">
        <v>3576</v>
      </c>
      <c r="F3578" s="42">
        <f t="shared" si="167"/>
        <v>5.7216000000000005</v>
      </c>
      <c r="G3578" s="42">
        <f t="shared" si="165"/>
        <v>4.7203200000000001</v>
      </c>
      <c r="H3578" s="42">
        <f t="shared" si="166"/>
        <v>8.2500000004720313</v>
      </c>
    </row>
    <row r="3579" spans="5:8" x14ac:dyDescent="0.3">
      <c r="E3579" s="34">
        <v>3577</v>
      </c>
      <c r="F3579" s="42">
        <f t="shared" si="167"/>
        <v>5.7232000000000003</v>
      </c>
      <c r="G3579" s="42">
        <f t="shared" si="165"/>
        <v>4.7216399999999998</v>
      </c>
      <c r="H3579" s="42">
        <f t="shared" si="166"/>
        <v>8.2500000004721645</v>
      </c>
    </row>
    <row r="3580" spans="5:8" x14ac:dyDescent="0.3">
      <c r="E3580" s="34">
        <v>3578</v>
      </c>
      <c r="F3580" s="42">
        <f t="shared" si="167"/>
        <v>5.7248000000000001</v>
      </c>
      <c r="G3580" s="42">
        <f t="shared" si="165"/>
        <v>4.7229599999999996</v>
      </c>
      <c r="H3580" s="42">
        <f t="shared" si="166"/>
        <v>8.250000000472296</v>
      </c>
    </row>
    <row r="3581" spans="5:8" x14ac:dyDescent="0.3">
      <c r="E3581" s="34">
        <v>3579</v>
      </c>
      <c r="F3581" s="42">
        <f t="shared" si="167"/>
        <v>5.7263999999999999</v>
      </c>
      <c r="G3581" s="42">
        <f t="shared" si="165"/>
        <v>4.7242800000000003</v>
      </c>
      <c r="H3581" s="42">
        <f t="shared" si="166"/>
        <v>8.2500000004724274</v>
      </c>
    </row>
    <row r="3582" spans="5:8" x14ac:dyDescent="0.3">
      <c r="E3582" s="34">
        <v>3580</v>
      </c>
      <c r="F3582" s="42">
        <f t="shared" si="167"/>
        <v>5.7280000000000006</v>
      </c>
      <c r="G3582" s="42">
        <f t="shared" si="165"/>
        <v>4.7256000000000009</v>
      </c>
      <c r="H3582" s="42">
        <f t="shared" si="166"/>
        <v>8.2500000004725607</v>
      </c>
    </row>
    <row r="3583" spans="5:8" x14ac:dyDescent="0.3">
      <c r="E3583" s="34">
        <v>3581</v>
      </c>
      <c r="F3583" s="42">
        <f t="shared" si="167"/>
        <v>5.7296000000000005</v>
      </c>
      <c r="G3583" s="42">
        <f t="shared" si="165"/>
        <v>4.7269200000000007</v>
      </c>
      <c r="H3583" s="42">
        <f t="shared" si="166"/>
        <v>8.2500000004726921</v>
      </c>
    </row>
    <row r="3584" spans="5:8" x14ac:dyDescent="0.3">
      <c r="E3584" s="34">
        <v>3582</v>
      </c>
      <c r="F3584" s="42">
        <f t="shared" si="167"/>
        <v>5.7312000000000003</v>
      </c>
      <c r="G3584" s="42">
        <f t="shared" si="165"/>
        <v>4.7282400000000004</v>
      </c>
      <c r="H3584" s="42">
        <f t="shared" si="166"/>
        <v>8.2500000004728236</v>
      </c>
    </row>
    <row r="3585" spans="5:8" x14ac:dyDescent="0.3">
      <c r="E3585" s="34">
        <v>3583</v>
      </c>
      <c r="F3585" s="42">
        <f t="shared" si="167"/>
        <v>5.7328000000000001</v>
      </c>
      <c r="G3585" s="42">
        <f t="shared" si="165"/>
        <v>4.7295600000000002</v>
      </c>
      <c r="H3585" s="42">
        <f t="shared" si="166"/>
        <v>8.2500000004729568</v>
      </c>
    </row>
    <row r="3586" spans="5:8" x14ac:dyDescent="0.3">
      <c r="E3586" s="34">
        <v>3584</v>
      </c>
      <c r="F3586" s="42">
        <f t="shared" si="167"/>
        <v>5.7343999999999999</v>
      </c>
      <c r="G3586" s="42">
        <f t="shared" ref="G3586:G3649" si="168">$C$12*F3586*10^-3/($C$3*10^-6)</f>
        <v>4.73088</v>
      </c>
      <c r="H3586" s="42">
        <f t="shared" si="166"/>
        <v>8.2500000004730882</v>
      </c>
    </row>
    <row r="3587" spans="5:8" x14ac:dyDescent="0.3">
      <c r="E3587" s="34">
        <v>3585</v>
      </c>
      <c r="F3587" s="42">
        <f t="shared" si="167"/>
        <v>5.7360000000000007</v>
      </c>
      <c r="G3587" s="42">
        <f t="shared" si="168"/>
        <v>4.7322000000000006</v>
      </c>
      <c r="H3587" s="42">
        <f t="shared" ref="H3587:H3650" si="169">($C$12+IF(G3587&gt;=$C$7,$C$6,0)+(IF(G3587&gt;=$C$5,G3587,0)/$C$4)+IF(G3587&gt;$C$9,($C$8/G3587),0))</f>
        <v>8.2500000004732197</v>
      </c>
    </row>
    <row r="3588" spans="5:8" x14ac:dyDescent="0.3">
      <c r="E3588" s="34">
        <v>3586</v>
      </c>
      <c r="F3588" s="42">
        <f t="shared" ref="F3588:F3651" si="170">($C$10/10000)*(E3588)</f>
        <v>5.7376000000000005</v>
      </c>
      <c r="G3588" s="42">
        <f t="shared" si="168"/>
        <v>4.7335200000000004</v>
      </c>
      <c r="H3588" s="42">
        <f t="shared" si="169"/>
        <v>8.2500000004733511</v>
      </c>
    </row>
    <row r="3589" spans="5:8" x14ac:dyDescent="0.3">
      <c r="E3589" s="34">
        <v>3587</v>
      </c>
      <c r="F3589" s="42">
        <f t="shared" si="170"/>
        <v>5.7392000000000003</v>
      </c>
      <c r="G3589" s="42">
        <f t="shared" si="168"/>
        <v>4.7348400000000002</v>
      </c>
      <c r="H3589" s="42">
        <f t="shared" si="169"/>
        <v>8.2500000004734844</v>
      </c>
    </row>
    <row r="3590" spans="5:8" x14ac:dyDescent="0.3">
      <c r="E3590" s="34">
        <v>3588</v>
      </c>
      <c r="F3590" s="42">
        <f t="shared" si="170"/>
        <v>5.7408000000000001</v>
      </c>
      <c r="G3590" s="42">
        <f t="shared" si="168"/>
        <v>4.7361599999999999</v>
      </c>
      <c r="H3590" s="42">
        <f t="shared" si="169"/>
        <v>8.2500000004736158</v>
      </c>
    </row>
    <row r="3591" spans="5:8" x14ac:dyDescent="0.3">
      <c r="E3591" s="34">
        <v>3589</v>
      </c>
      <c r="F3591" s="42">
        <f t="shared" si="170"/>
        <v>5.7423999999999999</v>
      </c>
      <c r="G3591" s="42">
        <f t="shared" si="168"/>
        <v>4.7374799999999997</v>
      </c>
      <c r="H3591" s="42">
        <f t="shared" si="169"/>
        <v>8.2500000004737473</v>
      </c>
    </row>
    <row r="3592" spans="5:8" x14ac:dyDescent="0.3">
      <c r="E3592" s="34">
        <v>3590</v>
      </c>
      <c r="F3592" s="42">
        <f t="shared" si="170"/>
        <v>5.7440000000000007</v>
      </c>
      <c r="G3592" s="42">
        <f t="shared" si="168"/>
        <v>4.7388000000000003</v>
      </c>
      <c r="H3592" s="42">
        <f t="shared" si="169"/>
        <v>8.2500000004738805</v>
      </c>
    </row>
    <row r="3593" spans="5:8" x14ac:dyDescent="0.3">
      <c r="E3593" s="34">
        <v>3591</v>
      </c>
      <c r="F3593" s="42">
        <f t="shared" si="170"/>
        <v>5.7456000000000005</v>
      </c>
      <c r="G3593" s="42">
        <f t="shared" si="168"/>
        <v>4.7401200000000001</v>
      </c>
      <c r="H3593" s="42">
        <f t="shared" si="169"/>
        <v>8.2500000004740119</v>
      </c>
    </row>
    <row r="3594" spans="5:8" x14ac:dyDescent="0.3">
      <c r="E3594" s="34">
        <v>3592</v>
      </c>
      <c r="F3594" s="42">
        <f t="shared" si="170"/>
        <v>5.7472000000000003</v>
      </c>
      <c r="G3594" s="42">
        <f t="shared" si="168"/>
        <v>4.7414399999999999</v>
      </c>
      <c r="H3594" s="42">
        <f t="shared" si="169"/>
        <v>8.2500000004741434</v>
      </c>
    </row>
    <row r="3595" spans="5:8" x14ac:dyDescent="0.3">
      <c r="E3595" s="34">
        <v>3593</v>
      </c>
      <c r="F3595" s="42">
        <f t="shared" si="170"/>
        <v>5.7488000000000001</v>
      </c>
      <c r="G3595" s="42">
        <f t="shared" si="168"/>
        <v>4.7427599999999996</v>
      </c>
      <c r="H3595" s="42">
        <f t="shared" si="169"/>
        <v>8.2500000004742766</v>
      </c>
    </row>
    <row r="3596" spans="5:8" x14ac:dyDescent="0.3">
      <c r="E3596" s="34">
        <v>3594</v>
      </c>
      <c r="F3596" s="42">
        <f t="shared" si="170"/>
        <v>5.7504</v>
      </c>
      <c r="G3596" s="42">
        <f t="shared" si="168"/>
        <v>4.7440800000000003</v>
      </c>
      <c r="H3596" s="42">
        <f t="shared" si="169"/>
        <v>8.2500000004744081</v>
      </c>
    </row>
    <row r="3597" spans="5:8" x14ac:dyDescent="0.3">
      <c r="E3597" s="34">
        <v>3595</v>
      </c>
      <c r="F3597" s="42">
        <f t="shared" si="170"/>
        <v>5.7520000000000007</v>
      </c>
      <c r="G3597" s="42">
        <f t="shared" si="168"/>
        <v>4.745400000000001</v>
      </c>
      <c r="H3597" s="42">
        <f t="shared" si="169"/>
        <v>8.2500000004745395</v>
      </c>
    </row>
    <row r="3598" spans="5:8" x14ac:dyDescent="0.3">
      <c r="E3598" s="34">
        <v>3596</v>
      </c>
      <c r="F3598" s="42">
        <f t="shared" si="170"/>
        <v>5.7536000000000005</v>
      </c>
      <c r="G3598" s="42">
        <f t="shared" si="168"/>
        <v>4.7467200000000007</v>
      </c>
      <c r="H3598" s="42">
        <f t="shared" si="169"/>
        <v>8.2500000004746727</v>
      </c>
    </row>
    <row r="3599" spans="5:8" x14ac:dyDescent="0.3">
      <c r="E3599" s="34">
        <v>3597</v>
      </c>
      <c r="F3599" s="42">
        <f t="shared" si="170"/>
        <v>5.7552000000000003</v>
      </c>
      <c r="G3599" s="42">
        <f t="shared" si="168"/>
        <v>4.7480400000000005</v>
      </c>
      <c r="H3599" s="42">
        <f t="shared" si="169"/>
        <v>8.2500000004748042</v>
      </c>
    </row>
    <row r="3600" spans="5:8" x14ac:dyDescent="0.3">
      <c r="E3600" s="34">
        <v>3598</v>
      </c>
      <c r="F3600" s="42">
        <f t="shared" si="170"/>
        <v>5.7568000000000001</v>
      </c>
      <c r="G3600" s="42">
        <f t="shared" si="168"/>
        <v>4.7493600000000002</v>
      </c>
      <c r="H3600" s="42">
        <f t="shared" si="169"/>
        <v>8.2500000004749356</v>
      </c>
    </row>
    <row r="3601" spans="5:8" x14ac:dyDescent="0.3">
      <c r="E3601" s="34">
        <v>3599</v>
      </c>
      <c r="F3601" s="42">
        <f t="shared" si="170"/>
        <v>5.7584</v>
      </c>
      <c r="G3601" s="42">
        <f t="shared" si="168"/>
        <v>4.75068</v>
      </c>
      <c r="H3601" s="42">
        <f t="shared" si="169"/>
        <v>8.2500000004750689</v>
      </c>
    </row>
    <row r="3602" spans="5:8" x14ac:dyDescent="0.3">
      <c r="E3602" s="34">
        <v>3600</v>
      </c>
      <c r="F3602" s="42">
        <f t="shared" si="170"/>
        <v>5.7600000000000007</v>
      </c>
      <c r="G3602" s="42">
        <f t="shared" si="168"/>
        <v>4.7520000000000007</v>
      </c>
      <c r="H3602" s="42">
        <f t="shared" si="169"/>
        <v>8.2500000004752003</v>
      </c>
    </row>
    <row r="3603" spans="5:8" x14ac:dyDescent="0.3">
      <c r="E3603" s="34">
        <v>3601</v>
      </c>
      <c r="F3603" s="42">
        <f t="shared" si="170"/>
        <v>5.7616000000000005</v>
      </c>
      <c r="G3603" s="42">
        <f t="shared" si="168"/>
        <v>4.7533200000000004</v>
      </c>
      <c r="H3603" s="42">
        <f t="shared" si="169"/>
        <v>8.2500000004753318</v>
      </c>
    </row>
    <row r="3604" spans="5:8" x14ac:dyDescent="0.3">
      <c r="E3604" s="34">
        <v>3602</v>
      </c>
      <c r="F3604" s="42">
        <f t="shared" si="170"/>
        <v>5.7632000000000003</v>
      </c>
      <c r="G3604" s="42">
        <f t="shared" si="168"/>
        <v>4.7546400000000011</v>
      </c>
      <c r="H3604" s="42">
        <f t="shared" si="169"/>
        <v>8.2500000004754632</v>
      </c>
    </row>
    <row r="3605" spans="5:8" x14ac:dyDescent="0.3">
      <c r="E3605" s="34">
        <v>3603</v>
      </c>
      <c r="F3605" s="42">
        <f t="shared" si="170"/>
        <v>5.7648000000000001</v>
      </c>
      <c r="G3605" s="42">
        <f t="shared" si="168"/>
        <v>4.7559600000000009</v>
      </c>
      <c r="H3605" s="42">
        <f t="shared" si="169"/>
        <v>8.2500000004755965</v>
      </c>
    </row>
    <row r="3606" spans="5:8" x14ac:dyDescent="0.3">
      <c r="E3606" s="34">
        <v>3604</v>
      </c>
      <c r="F3606" s="42">
        <f t="shared" si="170"/>
        <v>5.7664</v>
      </c>
      <c r="G3606" s="42">
        <f t="shared" si="168"/>
        <v>4.7572799999999997</v>
      </c>
      <c r="H3606" s="42">
        <f t="shared" si="169"/>
        <v>8.2500000004757279</v>
      </c>
    </row>
    <row r="3607" spans="5:8" x14ac:dyDescent="0.3">
      <c r="E3607" s="34">
        <v>3605</v>
      </c>
      <c r="F3607" s="42">
        <f t="shared" si="170"/>
        <v>5.7680000000000007</v>
      </c>
      <c r="G3607" s="42">
        <f t="shared" si="168"/>
        <v>4.7586000000000004</v>
      </c>
      <c r="H3607" s="42">
        <f t="shared" si="169"/>
        <v>8.2500000004758594</v>
      </c>
    </row>
    <row r="3608" spans="5:8" x14ac:dyDescent="0.3">
      <c r="E3608" s="34">
        <v>3606</v>
      </c>
      <c r="F3608" s="42">
        <f t="shared" si="170"/>
        <v>5.7696000000000005</v>
      </c>
      <c r="G3608" s="42">
        <f t="shared" si="168"/>
        <v>4.7599200000000002</v>
      </c>
      <c r="H3608" s="42">
        <f t="shared" si="169"/>
        <v>8.2500000004759926</v>
      </c>
    </row>
    <row r="3609" spans="5:8" x14ac:dyDescent="0.3">
      <c r="E3609" s="34">
        <v>3607</v>
      </c>
      <c r="F3609" s="42">
        <f t="shared" si="170"/>
        <v>5.7712000000000003</v>
      </c>
      <c r="G3609" s="42">
        <f t="shared" si="168"/>
        <v>4.7612399999999999</v>
      </c>
      <c r="H3609" s="42">
        <f t="shared" si="169"/>
        <v>8.250000000476124</v>
      </c>
    </row>
    <row r="3610" spans="5:8" x14ac:dyDescent="0.3">
      <c r="E3610" s="34">
        <v>3608</v>
      </c>
      <c r="F3610" s="42">
        <f t="shared" si="170"/>
        <v>5.7728000000000002</v>
      </c>
      <c r="G3610" s="42">
        <f t="shared" si="168"/>
        <v>4.7625599999999997</v>
      </c>
      <c r="H3610" s="42">
        <f t="shared" si="169"/>
        <v>8.2500000004762555</v>
      </c>
    </row>
    <row r="3611" spans="5:8" x14ac:dyDescent="0.3">
      <c r="E3611" s="34">
        <v>3609</v>
      </c>
      <c r="F3611" s="42">
        <f t="shared" si="170"/>
        <v>5.7744</v>
      </c>
      <c r="G3611" s="42">
        <f t="shared" si="168"/>
        <v>4.7638800000000003</v>
      </c>
      <c r="H3611" s="42">
        <f t="shared" si="169"/>
        <v>8.2500000004763887</v>
      </c>
    </row>
    <row r="3612" spans="5:8" x14ac:dyDescent="0.3">
      <c r="E3612" s="34">
        <v>3610</v>
      </c>
      <c r="F3612" s="42">
        <f t="shared" si="170"/>
        <v>5.7760000000000007</v>
      </c>
      <c r="G3612" s="42">
        <f t="shared" si="168"/>
        <v>4.765200000000001</v>
      </c>
      <c r="H3612" s="42">
        <f t="shared" si="169"/>
        <v>8.2500000004765202</v>
      </c>
    </row>
    <row r="3613" spans="5:8" x14ac:dyDescent="0.3">
      <c r="E3613" s="34">
        <v>3611</v>
      </c>
      <c r="F3613" s="42">
        <f t="shared" si="170"/>
        <v>5.7776000000000005</v>
      </c>
      <c r="G3613" s="42">
        <f t="shared" si="168"/>
        <v>4.7665200000000008</v>
      </c>
      <c r="H3613" s="42">
        <f t="shared" si="169"/>
        <v>8.2500000004766516</v>
      </c>
    </row>
    <row r="3614" spans="5:8" x14ac:dyDescent="0.3">
      <c r="E3614" s="34">
        <v>3612</v>
      </c>
      <c r="F3614" s="42">
        <f t="shared" si="170"/>
        <v>5.7792000000000003</v>
      </c>
      <c r="G3614" s="42">
        <f t="shared" si="168"/>
        <v>4.7678400000000005</v>
      </c>
      <c r="H3614" s="42">
        <f t="shared" si="169"/>
        <v>8.2500000004767848</v>
      </c>
    </row>
    <row r="3615" spans="5:8" x14ac:dyDescent="0.3">
      <c r="E3615" s="34">
        <v>3613</v>
      </c>
      <c r="F3615" s="42">
        <f t="shared" si="170"/>
        <v>5.7808000000000002</v>
      </c>
      <c r="G3615" s="42">
        <f t="shared" si="168"/>
        <v>4.7691600000000003</v>
      </c>
      <c r="H3615" s="42">
        <f t="shared" si="169"/>
        <v>8.2500000004769163</v>
      </c>
    </row>
    <row r="3616" spans="5:8" x14ac:dyDescent="0.3">
      <c r="E3616" s="34">
        <v>3614</v>
      </c>
      <c r="F3616" s="42">
        <f t="shared" si="170"/>
        <v>5.7824</v>
      </c>
      <c r="G3616" s="42">
        <f t="shared" si="168"/>
        <v>4.7704800000000001</v>
      </c>
      <c r="H3616" s="42">
        <f t="shared" si="169"/>
        <v>8.2500000004770477</v>
      </c>
    </row>
    <row r="3617" spans="5:8" x14ac:dyDescent="0.3">
      <c r="E3617" s="34">
        <v>3615</v>
      </c>
      <c r="F3617" s="42">
        <f t="shared" si="170"/>
        <v>5.7840000000000007</v>
      </c>
      <c r="G3617" s="42">
        <f t="shared" si="168"/>
        <v>4.7717999999999998</v>
      </c>
      <c r="H3617" s="42">
        <f t="shared" si="169"/>
        <v>8.2500000004771792</v>
      </c>
    </row>
    <row r="3618" spans="5:8" x14ac:dyDescent="0.3">
      <c r="E3618" s="34">
        <v>3616</v>
      </c>
      <c r="F3618" s="42">
        <f t="shared" si="170"/>
        <v>5.7856000000000005</v>
      </c>
      <c r="G3618" s="42">
        <f t="shared" si="168"/>
        <v>4.7731200000000005</v>
      </c>
      <c r="H3618" s="42">
        <f t="shared" si="169"/>
        <v>8.2500000004773124</v>
      </c>
    </row>
    <row r="3619" spans="5:8" x14ac:dyDescent="0.3">
      <c r="E3619" s="34">
        <v>3617</v>
      </c>
      <c r="F3619" s="42">
        <f t="shared" si="170"/>
        <v>5.7872000000000003</v>
      </c>
      <c r="G3619" s="42">
        <f t="shared" si="168"/>
        <v>4.7744400000000002</v>
      </c>
      <c r="H3619" s="42">
        <f t="shared" si="169"/>
        <v>8.2500000004774439</v>
      </c>
    </row>
    <row r="3620" spans="5:8" x14ac:dyDescent="0.3">
      <c r="E3620" s="34">
        <v>3618</v>
      </c>
      <c r="F3620" s="42">
        <f t="shared" si="170"/>
        <v>5.7888000000000002</v>
      </c>
      <c r="G3620" s="42">
        <f t="shared" si="168"/>
        <v>4.77576</v>
      </c>
      <c r="H3620" s="42">
        <f t="shared" si="169"/>
        <v>8.2500000004775753</v>
      </c>
    </row>
    <row r="3621" spans="5:8" x14ac:dyDescent="0.3">
      <c r="E3621" s="34">
        <v>3619</v>
      </c>
      <c r="F3621" s="42">
        <f t="shared" si="170"/>
        <v>5.7904</v>
      </c>
      <c r="G3621" s="42">
        <f t="shared" si="168"/>
        <v>4.7770799999999998</v>
      </c>
      <c r="H3621" s="42">
        <f t="shared" si="169"/>
        <v>8.2500000004777085</v>
      </c>
    </row>
    <row r="3622" spans="5:8" x14ac:dyDescent="0.3">
      <c r="E3622" s="34">
        <v>3620</v>
      </c>
      <c r="F3622" s="42">
        <f t="shared" si="170"/>
        <v>5.7920000000000007</v>
      </c>
      <c r="G3622" s="42">
        <f t="shared" si="168"/>
        <v>4.7784000000000004</v>
      </c>
      <c r="H3622" s="42">
        <f t="shared" si="169"/>
        <v>8.25000000047784</v>
      </c>
    </row>
    <row r="3623" spans="5:8" x14ac:dyDescent="0.3">
      <c r="E3623" s="34">
        <v>3621</v>
      </c>
      <c r="F3623" s="42">
        <f t="shared" si="170"/>
        <v>5.7936000000000005</v>
      </c>
      <c r="G3623" s="42">
        <f t="shared" si="168"/>
        <v>4.7797200000000002</v>
      </c>
      <c r="H3623" s="42">
        <f t="shared" si="169"/>
        <v>8.2500000004779714</v>
      </c>
    </row>
    <row r="3624" spans="5:8" x14ac:dyDescent="0.3">
      <c r="E3624" s="34">
        <v>3622</v>
      </c>
      <c r="F3624" s="42">
        <f t="shared" si="170"/>
        <v>5.7952000000000004</v>
      </c>
      <c r="G3624" s="42">
        <f t="shared" si="168"/>
        <v>4.78104</v>
      </c>
      <c r="H3624" s="42">
        <f t="shared" si="169"/>
        <v>8.2500000004781047</v>
      </c>
    </row>
    <row r="3625" spans="5:8" x14ac:dyDescent="0.3">
      <c r="E3625" s="34">
        <v>3623</v>
      </c>
      <c r="F3625" s="42">
        <f t="shared" si="170"/>
        <v>5.7968000000000002</v>
      </c>
      <c r="G3625" s="42">
        <f t="shared" si="168"/>
        <v>4.7823599999999997</v>
      </c>
      <c r="H3625" s="42">
        <f t="shared" si="169"/>
        <v>8.2500000004782361</v>
      </c>
    </row>
    <row r="3626" spans="5:8" x14ac:dyDescent="0.3">
      <c r="E3626" s="34">
        <v>3624</v>
      </c>
      <c r="F3626" s="42">
        <f t="shared" si="170"/>
        <v>5.7984</v>
      </c>
      <c r="G3626" s="42">
        <f t="shared" si="168"/>
        <v>4.7836799999999995</v>
      </c>
      <c r="H3626" s="42">
        <f t="shared" si="169"/>
        <v>8.2500000004783676</v>
      </c>
    </row>
    <row r="3627" spans="5:8" x14ac:dyDescent="0.3">
      <c r="E3627" s="34">
        <v>3625</v>
      </c>
      <c r="F3627" s="42">
        <f t="shared" si="170"/>
        <v>5.8000000000000007</v>
      </c>
      <c r="G3627" s="42">
        <f t="shared" si="168"/>
        <v>4.785000000000001</v>
      </c>
      <c r="H3627" s="42">
        <f t="shared" si="169"/>
        <v>8.2500000004785008</v>
      </c>
    </row>
    <row r="3628" spans="5:8" x14ac:dyDescent="0.3">
      <c r="E3628" s="34">
        <v>3626</v>
      </c>
      <c r="F3628" s="42">
        <f t="shared" si="170"/>
        <v>5.8016000000000005</v>
      </c>
      <c r="G3628" s="42">
        <f t="shared" si="168"/>
        <v>4.7863200000000008</v>
      </c>
      <c r="H3628" s="42">
        <f t="shared" si="169"/>
        <v>8.2500000004786322</v>
      </c>
    </row>
    <row r="3629" spans="5:8" x14ac:dyDescent="0.3">
      <c r="E3629" s="34">
        <v>3627</v>
      </c>
      <c r="F3629" s="42">
        <f t="shared" si="170"/>
        <v>5.8032000000000004</v>
      </c>
      <c r="G3629" s="42">
        <f t="shared" si="168"/>
        <v>4.7876400000000006</v>
      </c>
      <c r="H3629" s="42">
        <f t="shared" si="169"/>
        <v>8.2500000004787637</v>
      </c>
    </row>
    <row r="3630" spans="5:8" x14ac:dyDescent="0.3">
      <c r="E3630" s="34">
        <v>3628</v>
      </c>
      <c r="F3630" s="42">
        <f t="shared" si="170"/>
        <v>5.8048000000000002</v>
      </c>
      <c r="G3630" s="42">
        <f t="shared" si="168"/>
        <v>4.7889600000000003</v>
      </c>
      <c r="H3630" s="42">
        <f t="shared" si="169"/>
        <v>8.2500000004788951</v>
      </c>
    </row>
    <row r="3631" spans="5:8" x14ac:dyDescent="0.3">
      <c r="E3631" s="34">
        <v>3629</v>
      </c>
      <c r="F3631" s="42">
        <f t="shared" si="170"/>
        <v>5.8064</v>
      </c>
      <c r="G3631" s="42">
        <f t="shared" si="168"/>
        <v>4.7902800000000001</v>
      </c>
      <c r="H3631" s="42">
        <f t="shared" si="169"/>
        <v>8.2500000004790284</v>
      </c>
    </row>
    <row r="3632" spans="5:8" x14ac:dyDescent="0.3">
      <c r="E3632" s="34">
        <v>3630</v>
      </c>
      <c r="F3632" s="42">
        <f t="shared" si="170"/>
        <v>5.8080000000000007</v>
      </c>
      <c r="G3632" s="42">
        <f t="shared" si="168"/>
        <v>4.7916000000000007</v>
      </c>
      <c r="H3632" s="42">
        <f t="shared" si="169"/>
        <v>8.2500000004791598</v>
      </c>
    </row>
    <row r="3633" spans="5:8" x14ac:dyDescent="0.3">
      <c r="E3633" s="34">
        <v>3631</v>
      </c>
      <c r="F3633" s="42">
        <f t="shared" si="170"/>
        <v>5.8096000000000005</v>
      </c>
      <c r="G3633" s="42">
        <f t="shared" si="168"/>
        <v>4.7929200000000005</v>
      </c>
      <c r="H3633" s="42">
        <f t="shared" si="169"/>
        <v>8.2500000004792913</v>
      </c>
    </row>
    <row r="3634" spans="5:8" x14ac:dyDescent="0.3">
      <c r="E3634" s="34">
        <v>3632</v>
      </c>
      <c r="F3634" s="42">
        <f t="shared" si="170"/>
        <v>5.8112000000000004</v>
      </c>
      <c r="G3634" s="42">
        <f t="shared" si="168"/>
        <v>4.7942400000000012</v>
      </c>
      <c r="H3634" s="42">
        <f t="shared" si="169"/>
        <v>8.2500000004794245</v>
      </c>
    </row>
    <row r="3635" spans="5:8" x14ac:dyDescent="0.3">
      <c r="E3635" s="34">
        <v>3633</v>
      </c>
      <c r="F3635" s="42">
        <f t="shared" si="170"/>
        <v>5.8128000000000002</v>
      </c>
      <c r="G3635" s="42">
        <f t="shared" si="168"/>
        <v>4.7955600000000009</v>
      </c>
      <c r="H3635" s="42">
        <f t="shared" si="169"/>
        <v>8.250000000479556</v>
      </c>
    </row>
    <row r="3636" spans="5:8" x14ac:dyDescent="0.3">
      <c r="E3636" s="34">
        <v>3634</v>
      </c>
      <c r="F3636" s="42">
        <f t="shared" si="170"/>
        <v>5.8144</v>
      </c>
      <c r="G3636" s="42">
        <f t="shared" si="168"/>
        <v>4.7968800000000007</v>
      </c>
      <c r="H3636" s="42">
        <f t="shared" si="169"/>
        <v>8.2500000004796874</v>
      </c>
    </row>
    <row r="3637" spans="5:8" x14ac:dyDescent="0.3">
      <c r="E3637" s="34">
        <v>3635</v>
      </c>
      <c r="F3637" s="42">
        <f t="shared" si="170"/>
        <v>5.8159999999999998</v>
      </c>
      <c r="G3637" s="42">
        <f t="shared" si="168"/>
        <v>4.7981999999999996</v>
      </c>
      <c r="H3637" s="42">
        <f t="shared" si="169"/>
        <v>8.2500000004798206</v>
      </c>
    </row>
    <row r="3638" spans="5:8" x14ac:dyDescent="0.3">
      <c r="E3638" s="34">
        <v>3636</v>
      </c>
      <c r="F3638" s="42">
        <f t="shared" si="170"/>
        <v>5.8176000000000005</v>
      </c>
      <c r="G3638" s="42">
        <f t="shared" si="168"/>
        <v>4.7995200000000002</v>
      </c>
      <c r="H3638" s="42">
        <f t="shared" si="169"/>
        <v>8.2500000004799521</v>
      </c>
    </row>
    <row r="3639" spans="5:8" x14ac:dyDescent="0.3">
      <c r="E3639" s="34">
        <v>3637</v>
      </c>
      <c r="F3639" s="42">
        <f t="shared" si="170"/>
        <v>5.8192000000000004</v>
      </c>
      <c r="G3639" s="42">
        <f t="shared" si="168"/>
        <v>4.80084</v>
      </c>
      <c r="H3639" s="42">
        <f t="shared" si="169"/>
        <v>8.2500000004800835</v>
      </c>
    </row>
    <row r="3640" spans="5:8" x14ac:dyDescent="0.3">
      <c r="E3640" s="34">
        <v>3638</v>
      </c>
      <c r="F3640" s="42">
        <f t="shared" si="170"/>
        <v>5.8208000000000002</v>
      </c>
      <c r="G3640" s="42">
        <f t="shared" si="168"/>
        <v>4.8021599999999998</v>
      </c>
      <c r="H3640" s="42">
        <f t="shared" si="169"/>
        <v>8.2500000004802168</v>
      </c>
    </row>
    <row r="3641" spans="5:8" x14ac:dyDescent="0.3">
      <c r="E3641" s="34">
        <v>3639</v>
      </c>
      <c r="F3641" s="42">
        <f t="shared" si="170"/>
        <v>5.8224</v>
      </c>
      <c r="G3641" s="42">
        <f t="shared" si="168"/>
        <v>4.8034799999999995</v>
      </c>
      <c r="H3641" s="42">
        <f t="shared" si="169"/>
        <v>8.2500000004803482</v>
      </c>
    </row>
    <row r="3642" spans="5:8" x14ac:dyDescent="0.3">
      <c r="E3642" s="34">
        <v>3640</v>
      </c>
      <c r="F3642" s="42">
        <f t="shared" si="170"/>
        <v>5.8239999999999998</v>
      </c>
      <c r="G3642" s="42">
        <f t="shared" si="168"/>
        <v>4.8048000000000002</v>
      </c>
      <c r="H3642" s="42">
        <f t="shared" si="169"/>
        <v>8.2500000004804797</v>
      </c>
    </row>
    <row r="3643" spans="5:8" x14ac:dyDescent="0.3">
      <c r="E3643" s="34">
        <v>3641</v>
      </c>
      <c r="F3643" s="42">
        <f t="shared" si="170"/>
        <v>5.8256000000000006</v>
      </c>
      <c r="G3643" s="42">
        <f t="shared" si="168"/>
        <v>4.8061200000000008</v>
      </c>
      <c r="H3643" s="42">
        <f t="shared" si="169"/>
        <v>8.2500000004806129</v>
      </c>
    </row>
    <row r="3644" spans="5:8" x14ac:dyDescent="0.3">
      <c r="E3644" s="34">
        <v>3642</v>
      </c>
      <c r="F3644" s="42">
        <f t="shared" si="170"/>
        <v>5.8272000000000004</v>
      </c>
      <c r="G3644" s="42">
        <f t="shared" si="168"/>
        <v>4.8074400000000006</v>
      </c>
      <c r="H3644" s="42">
        <f t="shared" si="169"/>
        <v>8.2500000004807443</v>
      </c>
    </row>
    <row r="3645" spans="5:8" x14ac:dyDescent="0.3">
      <c r="E3645" s="34">
        <v>3643</v>
      </c>
      <c r="F3645" s="42">
        <f t="shared" si="170"/>
        <v>5.8288000000000002</v>
      </c>
      <c r="G3645" s="42">
        <f t="shared" si="168"/>
        <v>4.8087600000000004</v>
      </c>
      <c r="H3645" s="42">
        <f t="shared" si="169"/>
        <v>8.2500000004808758</v>
      </c>
    </row>
    <row r="3646" spans="5:8" x14ac:dyDescent="0.3">
      <c r="E3646" s="34">
        <v>3644</v>
      </c>
      <c r="F3646" s="42">
        <f t="shared" si="170"/>
        <v>5.8304</v>
      </c>
      <c r="G3646" s="42">
        <f t="shared" si="168"/>
        <v>4.8100800000000001</v>
      </c>
      <c r="H3646" s="42">
        <f t="shared" si="169"/>
        <v>8.2500000004810072</v>
      </c>
    </row>
    <row r="3647" spans="5:8" x14ac:dyDescent="0.3">
      <c r="E3647" s="34">
        <v>3645</v>
      </c>
      <c r="F3647" s="42">
        <f t="shared" si="170"/>
        <v>5.8319999999999999</v>
      </c>
      <c r="G3647" s="42">
        <f t="shared" si="168"/>
        <v>4.8113999999999999</v>
      </c>
      <c r="H3647" s="42">
        <f t="shared" si="169"/>
        <v>8.2500000004811405</v>
      </c>
    </row>
    <row r="3648" spans="5:8" x14ac:dyDescent="0.3">
      <c r="E3648" s="34">
        <v>3646</v>
      </c>
      <c r="F3648" s="42">
        <f t="shared" si="170"/>
        <v>5.8336000000000006</v>
      </c>
      <c r="G3648" s="42">
        <f t="shared" si="168"/>
        <v>4.8127199999999997</v>
      </c>
      <c r="H3648" s="42">
        <f t="shared" si="169"/>
        <v>8.2500000004812719</v>
      </c>
    </row>
    <row r="3649" spans="5:8" x14ac:dyDescent="0.3">
      <c r="E3649" s="34">
        <v>3647</v>
      </c>
      <c r="F3649" s="42">
        <f t="shared" si="170"/>
        <v>5.8352000000000004</v>
      </c>
      <c r="G3649" s="42">
        <f t="shared" si="168"/>
        <v>4.8140400000000003</v>
      </c>
      <c r="H3649" s="42">
        <f t="shared" si="169"/>
        <v>8.2500000004814034</v>
      </c>
    </row>
    <row r="3650" spans="5:8" x14ac:dyDescent="0.3">
      <c r="E3650" s="34">
        <v>3648</v>
      </c>
      <c r="F3650" s="42">
        <f t="shared" si="170"/>
        <v>5.8368000000000002</v>
      </c>
      <c r="G3650" s="42">
        <f t="shared" ref="G3650:G3713" si="171">$C$12*F3650*10^-3/($C$3*10^-6)</f>
        <v>4.8153600000000001</v>
      </c>
      <c r="H3650" s="42">
        <f t="shared" si="169"/>
        <v>8.2500000004815366</v>
      </c>
    </row>
    <row r="3651" spans="5:8" x14ac:dyDescent="0.3">
      <c r="E3651" s="34">
        <v>3649</v>
      </c>
      <c r="F3651" s="42">
        <f t="shared" si="170"/>
        <v>5.8384</v>
      </c>
      <c r="G3651" s="42">
        <f t="shared" si="171"/>
        <v>4.8166799999999999</v>
      </c>
      <c r="H3651" s="42">
        <f t="shared" ref="H3651:H3714" si="172">($C$12+IF(G3651&gt;=$C$7,$C$6,0)+(IF(G3651&gt;=$C$5,G3651,0)/$C$4)+IF(G3651&gt;$C$9,($C$8/G3651),0))</f>
        <v>8.250000000481668</v>
      </c>
    </row>
    <row r="3652" spans="5:8" x14ac:dyDescent="0.3">
      <c r="E3652" s="34">
        <v>3650</v>
      </c>
      <c r="F3652" s="42">
        <f t="shared" ref="F3652:F3715" si="173">($C$10/10000)*(E3652)</f>
        <v>5.84</v>
      </c>
      <c r="G3652" s="42">
        <f t="shared" si="171"/>
        <v>4.8179999999999996</v>
      </c>
      <c r="H3652" s="42">
        <f t="shared" si="172"/>
        <v>8.2500000004817995</v>
      </c>
    </row>
    <row r="3653" spans="5:8" x14ac:dyDescent="0.3">
      <c r="E3653" s="34">
        <v>3651</v>
      </c>
      <c r="F3653" s="42">
        <f t="shared" si="173"/>
        <v>5.8416000000000006</v>
      </c>
      <c r="G3653" s="42">
        <f t="shared" si="171"/>
        <v>4.8193200000000003</v>
      </c>
      <c r="H3653" s="42">
        <f t="shared" si="172"/>
        <v>8.2500000004819327</v>
      </c>
    </row>
    <row r="3654" spans="5:8" x14ac:dyDescent="0.3">
      <c r="E3654" s="34">
        <v>3652</v>
      </c>
      <c r="F3654" s="42">
        <f t="shared" si="173"/>
        <v>5.8432000000000004</v>
      </c>
      <c r="G3654" s="42">
        <f t="shared" si="171"/>
        <v>4.82064</v>
      </c>
      <c r="H3654" s="42">
        <f t="shared" si="172"/>
        <v>8.2500000004820642</v>
      </c>
    </row>
    <row r="3655" spans="5:8" x14ac:dyDescent="0.3">
      <c r="E3655" s="34">
        <v>3653</v>
      </c>
      <c r="F3655" s="42">
        <f t="shared" si="173"/>
        <v>5.8448000000000002</v>
      </c>
      <c r="G3655" s="42">
        <f t="shared" si="171"/>
        <v>4.8219599999999998</v>
      </c>
      <c r="H3655" s="42">
        <f t="shared" si="172"/>
        <v>8.2500000004821956</v>
      </c>
    </row>
    <row r="3656" spans="5:8" x14ac:dyDescent="0.3">
      <c r="E3656" s="34">
        <v>3654</v>
      </c>
      <c r="F3656" s="42">
        <f t="shared" si="173"/>
        <v>5.8464</v>
      </c>
      <c r="G3656" s="42">
        <f t="shared" si="171"/>
        <v>4.8232799999999996</v>
      </c>
      <c r="H3656" s="42">
        <f t="shared" si="172"/>
        <v>8.2500000004823288</v>
      </c>
    </row>
    <row r="3657" spans="5:8" x14ac:dyDescent="0.3">
      <c r="E3657" s="34">
        <v>3655</v>
      </c>
      <c r="F3657" s="42">
        <f t="shared" si="173"/>
        <v>5.8479999999999999</v>
      </c>
      <c r="G3657" s="42">
        <f t="shared" si="171"/>
        <v>4.8246000000000002</v>
      </c>
      <c r="H3657" s="42">
        <f t="shared" si="172"/>
        <v>8.2500000004824603</v>
      </c>
    </row>
    <row r="3658" spans="5:8" x14ac:dyDescent="0.3">
      <c r="E3658" s="34">
        <v>3656</v>
      </c>
      <c r="F3658" s="42">
        <f t="shared" si="173"/>
        <v>5.8496000000000006</v>
      </c>
      <c r="G3658" s="42">
        <f t="shared" si="171"/>
        <v>4.8259200000000009</v>
      </c>
      <c r="H3658" s="42">
        <f t="shared" si="172"/>
        <v>8.2500000004825917</v>
      </c>
    </row>
    <row r="3659" spans="5:8" x14ac:dyDescent="0.3">
      <c r="E3659" s="34">
        <v>3657</v>
      </c>
      <c r="F3659" s="42">
        <f t="shared" si="173"/>
        <v>5.8512000000000004</v>
      </c>
      <c r="G3659" s="42">
        <f t="shared" si="171"/>
        <v>4.8272400000000006</v>
      </c>
      <c r="H3659" s="42">
        <f t="shared" si="172"/>
        <v>8.2500000004827232</v>
      </c>
    </row>
    <row r="3660" spans="5:8" x14ac:dyDescent="0.3">
      <c r="E3660" s="34">
        <v>3658</v>
      </c>
      <c r="F3660" s="42">
        <f t="shared" si="173"/>
        <v>5.8528000000000002</v>
      </c>
      <c r="G3660" s="42">
        <f t="shared" si="171"/>
        <v>4.8285600000000004</v>
      </c>
      <c r="H3660" s="42">
        <f t="shared" si="172"/>
        <v>8.2500000004828564</v>
      </c>
    </row>
    <row r="3661" spans="5:8" x14ac:dyDescent="0.3">
      <c r="E3661" s="34">
        <v>3659</v>
      </c>
      <c r="F3661" s="42">
        <f t="shared" si="173"/>
        <v>5.8544</v>
      </c>
      <c r="G3661" s="42">
        <f t="shared" si="171"/>
        <v>4.8298800000000002</v>
      </c>
      <c r="H3661" s="42">
        <f t="shared" si="172"/>
        <v>8.2500000004829879</v>
      </c>
    </row>
    <row r="3662" spans="5:8" x14ac:dyDescent="0.3">
      <c r="E3662" s="34">
        <v>3660</v>
      </c>
      <c r="F3662" s="42">
        <f t="shared" si="173"/>
        <v>5.8559999999999999</v>
      </c>
      <c r="G3662" s="42">
        <f t="shared" si="171"/>
        <v>4.8311999999999999</v>
      </c>
      <c r="H3662" s="42">
        <f t="shared" si="172"/>
        <v>8.2500000004831193</v>
      </c>
    </row>
    <row r="3663" spans="5:8" x14ac:dyDescent="0.3">
      <c r="E3663" s="34">
        <v>3661</v>
      </c>
      <c r="F3663" s="42">
        <f t="shared" si="173"/>
        <v>5.8576000000000006</v>
      </c>
      <c r="G3663" s="42">
        <f t="shared" si="171"/>
        <v>4.8325200000000006</v>
      </c>
      <c r="H3663" s="42">
        <f t="shared" si="172"/>
        <v>8.2500000004832525</v>
      </c>
    </row>
    <row r="3664" spans="5:8" x14ac:dyDescent="0.3">
      <c r="E3664" s="34">
        <v>3662</v>
      </c>
      <c r="F3664" s="42">
        <f t="shared" si="173"/>
        <v>5.8592000000000004</v>
      </c>
      <c r="G3664" s="42">
        <f t="shared" si="171"/>
        <v>4.8338400000000004</v>
      </c>
      <c r="H3664" s="42">
        <f t="shared" si="172"/>
        <v>8.250000000483384</v>
      </c>
    </row>
    <row r="3665" spans="5:8" x14ac:dyDescent="0.3">
      <c r="E3665" s="34">
        <v>3663</v>
      </c>
      <c r="F3665" s="42">
        <f t="shared" si="173"/>
        <v>5.8608000000000002</v>
      </c>
      <c r="G3665" s="42">
        <f t="shared" si="171"/>
        <v>4.835160000000001</v>
      </c>
      <c r="H3665" s="42">
        <f t="shared" si="172"/>
        <v>8.2500000004835154</v>
      </c>
    </row>
    <row r="3666" spans="5:8" x14ac:dyDescent="0.3">
      <c r="E3666" s="34">
        <v>3664</v>
      </c>
      <c r="F3666" s="42">
        <f t="shared" si="173"/>
        <v>5.8624000000000001</v>
      </c>
      <c r="G3666" s="42">
        <f t="shared" si="171"/>
        <v>4.8364800000000008</v>
      </c>
      <c r="H3666" s="42">
        <f t="shared" si="172"/>
        <v>8.2500000004836487</v>
      </c>
    </row>
    <row r="3667" spans="5:8" x14ac:dyDescent="0.3">
      <c r="E3667" s="34">
        <v>3665</v>
      </c>
      <c r="F3667" s="42">
        <f t="shared" si="173"/>
        <v>5.8639999999999999</v>
      </c>
      <c r="G3667" s="42">
        <f t="shared" si="171"/>
        <v>4.8378000000000005</v>
      </c>
      <c r="H3667" s="42">
        <f t="shared" si="172"/>
        <v>8.2500000004837801</v>
      </c>
    </row>
    <row r="3668" spans="5:8" x14ac:dyDescent="0.3">
      <c r="E3668" s="34">
        <v>3666</v>
      </c>
      <c r="F3668" s="42">
        <f t="shared" si="173"/>
        <v>5.8656000000000006</v>
      </c>
      <c r="G3668" s="42">
        <f t="shared" si="171"/>
        <v>4.8391200000000012</v>
      </c>
      <c r="H3668" s="42">
        <f t="shared" si="172"/>
        <v>8.2500000004839116</v>
      </c>
    </row>
    <row r="3669" spans="5:8" x14ac:dyDescent="0.3">
      <c r="E3669" s="34">
        <v>3667</v>
      </c>
      <c r="F3669" s="42">
        <f t="shared" si="173"/>
        <v>5.8672000000000004</v>
      </c>
      <c r="G3669" s="42">
        <f t="shared" si="171"/>
        <v>4.8404400000000001</v>
      </c>
      <c r="H3669" s="42">
        <f t="shared" si="172"/>
        <v>8.2500000004840448</v>
      </c>
    </row>
    <row r="3670" spans="5:8" x14ac:dyDescent="0.3">
      <c r="E3670" s="34">
        <v>3668</v>
      </c>
      <c r="F3670" s="42">
        <f t="shared" si="173"/>
        <v>5.8688000000000002</v>
      </c>
      <c r="G3670" s="42">
        <f t="shared" si="171"/>
        <v>4.8417599999999998</v>
      </c>
      <c r="H3670" s="42">
        <f t="shared" si="172"/>
        <v>8.2500000004841763</v>
      </c>
    </row>
    <row r="3671" spans="5:8" x14ac:dyDescent="0.3">
      <c r="E3671" s="34">
        <v>3669</v>
      </c>
      <c r="F3671" s="42">
        <f t="shared" si="173"/>
        <v>5.8704000000000001</v>
      </c>
      <c r="G3671" s="42">
        <f t="shared" si="171"/>
        <v>4.8430799999999996</v>
      </c>
      <c r="H3671" s="42">
        <f t="shared" si="172"/>
        <v>8.2500000004843077</v>
      </c>
    </row>
    <row r="3672" spans="5:8" x14ac:dyDescent="0.3">
      <c r="E3672" s="34">
        <v>3670</v>
      </c>
      <c r="F3672" s="42">
        <f t="shared" si="173"/>
        <v>5.8719999999999999</v>
      </c>
      <c r="G3672" s="42">
        <f t="shared" si="171"/>
        <v>4.8444000000000003</v>
      </c>
      <c r="H3672" s="42">
        <f t="shared" si="172"/>
        <v>8.2500000004844392</v>
      </c>
    </row>
    <row r="3673" spans="5:8" x14ac:dyDescent="0.3">
      <c r="E3673" s="34">
        <v>3671</v>
      </c>
      <c r="F3673" s="42">
        <f t="shared" si="173"/>
        <v>5.8736000000000006</v>
      </c>
      <c r="G3673" s="42">
        <f t="shared" si="171"/>
        <v>4.8457200000000009</v>
      </c>
      <c r="H3673" s="42">
        <f t="shared" si="172"/>
        <v>8.2500000004845724</v>
      </c>
    </row>
    <row r="3674" spans="5:8" x14ac:dyDescent="0.3">
      <c r="E3674" s="34">
        <v>3672</v>
      </c>
      <c r="F3674" s="42">
        <f t="shared" si="173"/>
        <v>5.8752000000000004</v>
      </c>
      <c r="G3674" s="42">
        <f t="shared" si="171"/>
        <v>4.8470400000000007</v>
      </c>
      <c r="H3674" s="42">
        <f t="shared" si="172"/>
        <v>8.2500000004847038</v>
      </c>
    </row>
    <row r="3675" spans="5:8" x14ac:dyDescent="0.3">
      <c r="E3675" s="34">
        <v>3673</v>
      </c>
      <c r="F3675" s="42">
        <f t="shared" si="173"/>
        <v>5.8768000000000002</v>
      </c>
      <c r="G3675" s="42">
        <f t="shared" si="171"/>
        <v>4.8483600000000004</v>
      </c>
      <c r="H3675" s="42">
        <f t="shared" si="172"/>
        <v>8.2500000004848353</v>
      </c>
    </row>
    <row r="3676" spans="5:8" x14ac:dyDescent="0.3">
      <c r="E3676" s="34">
        <v>3674</v>
      </c>
      <c r="F3676" s="42">
        <f t="shared" si="173"/>
        <v>5.8784000000000001</v>
      </c>
      <c r="G3676" s="42">
        <f t="shared" si="171"/>
        <v>4.8496800000000002</v>
      </c>
      <c r="H3676" s="42">
        <f t="shared" si="172"/>
        <v>8.2500000004849685</v>
      </c>
    </row>
    <row r="3677" spans="5:8" x14ac:dyDescent="0.3">
      <c r="E3677" s="34">
        <v>3675</v>
      </c>
      <c r="F3677" s="42">
        <f t="shared" si="173"/>
        <v>5.88</v>
      </c>
      <c r="G3677" s="42">
        <f t="shared" si="171"/>
        <v>4.851</v>
      </c>
      <c r="H3677" s="42">
        <f t="shared" si="172"/>
        <v>8.2500000004851</v>
      </c>
    </row>
    <row r="3678" spans="5:8" x14ac:dyDescent="0.3">
      <c r="E3678" s="34">
        <v>3676</v>
      </c>
      <c r="F3678" s="42">
        <f t="shared" si="173"/>
        <v>5.8816000000000006</v>
      </c>
      <c r="G3678" s="42">
        <f t="shared" si="171"/>
        <v>4.8523199999999997</v>
      </c>
      <c r="H3678" s="42">
        <f t="shared" si="172"/>
        <v>8.2500000004852314</v>
      </c>
    </row>
    <row r="3679" spans="5:8" x14ac:dyDescent="0.3">
      <c r="E3679" s="34">
        <v>3677</v>
      </c>
      <c r="F3679" s="42">
        <f t="shared" si="173"/>
        <v>5.8832000000000004</v>
      </c>
      <c r="G3679" s="42">
        <f t="shared" si="171"/>
        <v>4.8536399999999995</v>
      </c>
      <c r="H3679" s="42">
        <f t="shared" si="172"/>
        <v>8.2500000004853646</v>
      </c>
    </row>
    <row r="3680" spans="5:8" x14ac:dyDescent="0.3">
      <c r="E3680" s="34">
        <v>3678</v>
      </c>
      <c r="F3680" s="42">
        <f t="shared" si="173"/>
        <v>5.8848000000000003</v>
      </c>
      <c r="G3680" s="42">
        <f t="shared" si="171"/>
        <v>4.8549600000000002</v>
      </c>
      <c r="H3680" s="42">
        <f t="shared" si="172"/>
        <v>8.2500000004854961</v>
      </c>
    </row>
    <row r="3681" spans="5:8" x14ac:dyDescent="0.3">
      <c r="E3681" s="34">
        <v>3679</v>
      </c>
      <c r="F3681" s="42">
        <f t="shared" si="173"/>
        <v>5.8864000000000001</v>
      </c>
      <c r="G3681" s="42">
        <f t="shared" si="171"/>
        <v>4.8562799999999999</v>
      </c>
      <c r="H3681" s="42">
        <f t="shared" si="172"/>
        <v>8.2500000004856275</v>
      </c>
    </row>
    <row r="3682" spans="5:8" x14ac:dyDescent="0.3">
      <c r="E3682" s="34">
        <v>3680</v>
      </c>
      <c r="F3682" s="42">
        <f t="shared" si="173"/>
        <v>5.8879999999999999</v>
      </c>
      <c r="G3682" s="42">
        <f t="shared" si="171"/>
        <v>4.8575999999999997</v>
      </c>
      <c r="H3682" s="42">
        <f t="shared" si="172"/>
        <v>8.2500000004857608</v>
      </c>
    </row>
    <row r="3683" spans="5:8" x14ac:dyDescent="0.3">
      <c r="E3683" s="34">
        <v>3681</v>
      </c>
      <c r="F3683" s="42">
        <f t="shared" si="173"/>
        <v>5.8896000000000006</v>
      </c>
      <c r="G3683" s="42">
        <f t="shared" si="171"/>
        <v>4.8589200000000003</v>
      </c>
      <c r="H3683" s="42">
        <f t="shared" si="172"/>
        <v>8.2500000004858922</v>
      </c>
    </row>
    <row r="3684" spans="5:8" x14ac:dyDescent="0.3">
      <c r="E3684" s="34">
        <v>3682</v>
      </c>
      <c r="F3684" s="42">
        <f t="shared" si="173"/>
        <v>5.8912000000000004</v>
      </c>
      <c r="G3684" s="42">
        <f t="shared" si="171"/>
        <v>4.8602400000000001</v>
      </c>
      <c r="H3684" s="42">
        <f t="shared" si="172"/>
        <v>8.2500000004860237</v>
      </c>
    </row>
    <row r="3685" spans="5:8" x14ac:dyDescent="0.3">
      <c r="E3685" s="34">
        <v>3683</v>
      </c>
      <c r="F3685" s="42">
        <f t="shared" si="173"/>
        <v>5.8928000000000003</v>
      </c>
      <c r="G3685" s="42">
        <f t="shared" si="171"/>
        <v>4.8615599999999999</v>
      </c>
      <c r="H3685" s="42">
        <f t="shared" si="172"/>
        <v>8.2500000004861551</v>
      </c>
    </row>
    <row r="3686" spans="5:8" x14ac:dyDescent="0.3">
      <c r="E3686" s="34">
        <v>3684</v>
      </c>
      <c r="F3686" s="42">
        <f t="shared" si="173"/>
        <v>5.8944000000000001</v>
      </c>
      <c r="G3686" s="42">
        <f t="shared" si="171"/>
        <v>4.8628799999999996</v>
      </c>
      <c r="H3686" s="42">
        <f t="shared" si="172"/>
        <v>8.2500000004862883</v>
      </c>
    </row>
    <row r="3687" spans="5:8" x14ac:dyDescent="0.3">
      <c r="E3687" s="34">
        <v>3685</v>
      </c>
      <c r="F3687" s="42">
        <f t="shared" si="173"/>
        <v>5.8959999999999999</v>
      </c>
      <c r="G3687" s="42">
        <f t="shared" si="171"/>
        <v>4.8641999999999994</v>
      </c>
      <c r="H3687" s="42">
        <f t="shared" si="172"/>
        <v>8.2500000004864198</v>
      </c>
    </row>
    <row r="3688" spans="5:8" x14ac:dyDescent="0.3">
      <c r="E3688" s="34">
        <v>3686</v>
      </c>
      <c r="F3688" s="42">
        <f t="shared" si="173"/>
        <v>5.8976000000000006</v>
      </c>
      <c r="G3688" s="42">
        <f t="shared" si="171"/>
        <v>4.865520000000001</v>
      </c>
      <c r="H3688" s="42">
        <f t="shared" si="172"/>
        <v>8.2500000004865512</v>
      </c>
    </row>
    <row r="3689" spans="5:8" x14ac:dyDescent="0.3">
      <c r="E3689" s="34">
        <v>3687</v>
      </c>
      <c r="F3689" s="42">
        <f t="shared" si="173"/>
        <v>5.8992000000000004</v>
      </c>
      <c r="G3689" s="42">
        <f t="shared" si="171"/>
        <v>4.8668400000000007</v>
      </c>
      <c r="H3689" s="42">
        <f t="shared" si="172"/>
        <v>8.2500000004866845</v>
      </c>
    </row>
    <row r="3690" spans="5:8" x14ac:dyDescent="0.3">
      <c r="E3690" s="34">
        <v>3688</v>
      </c>
      <c r="F3690" s="42">
        <f t="shared" si="173"/>
        <v>5.9008000000000003</v>
      </c>
      <c r="G3690" s="42">
        <f t="shared" si="171"/>
        <v>4.8681600000000005</v>
      </c>
      <c r="H3690" s="42">
        <f t="shared" si="172"/>
        <v>8.2500000004868159</v>
      </c>
    </row>
    <row r="3691" spans="5:8" x14ac:dyDescent="0.3">
      <c r="E3691" s="34">
        <v>3689</v>
      </c>
      <c r="F3691" s="42">
        <f t="shared" si="173"/>
        <v>5.9024000000000001</v>
      </c>
      <c r="G3691" s="42">
        <f t="shared" si="171"/>
        <v>4.8694800000000003</v>
      </c>
      <c r="H3691" s="42">
        <f t="shared" si="172"/>
        <v>8.2500000004869474</v>
      </c>
    </row>
    <row r="3692" spans="5:8" x14ac:dyDescent="0.3">
      <c r="E3692" s="34">
        <v>3690</v>
      </c>
      <c r="F3692" s="42">
        <f t="shared" si="173"/>
        <v>5.9039999999999999</v>
      </c>
      <c r="G3692" s="42">
        <f t="shared" si="171"/>
        <v>4.8708</v>
      </c>
      <c r="H3692" s="42">
        <f t="shared" si="172"/>
        <v>8.2500000004870806</v>
      </c>
    </row>
    <row r="3693" spans="5:8" x14ac:dyDescent="0.3">
      <c r="E3693" s="34">
        <v>3691</v>
      </c>
      <c r="F3693" s="42">
        <f t="shared" si="173"/>
        <v>5.9056000000000006</v>
      </c>
      <c r="G3693" s="42">
        <f t="shared" si="171"/>
        <v>4.8721200000000007</v>
      </c>
      <c r="H3693" s="42">
        <f t="shared" si="172"/>
        <v>8.250000000487212</v>
      </c>
    </row>
    <row r="3694" spans="5:8" x14ac:dyDescent="0.3">
      <c r="E3694" s="34">
        <v>3692</v>
      </c>
      <c r="F3694" s="42">
        <f t="shared" si="173"/>
        <v>5.9072000000000005</v>
      </c>
      <c r="G3694" s="42">
        <f t="shared" si="171"/>
        <v>4.8734400000000004</v>
      </c>
      <c r="H3694" s="42">
        <f t="shared" si="172"/>
        <v>8.2500000004873435</v>
      </c>
    </row>
    <row r="3695" spans="5:8" x14ac:dyDescent="0.3">
      <c r="E3695" s="34">
        <v>3693</v>
      </c>
      <c r="F3695" s="42">
        <f t="shared" si="173"/>
        <v>5.9088000000000003</v>
      </c>
      <c r="G3695" s="42">
        <f t="shared" si="171"/>
        <v>4.8747600000000011</v>
      </c>
      <c r="H3695" s="42">
        <f t="shared" si="172"/>
        <v>8.2500000004874767</v>
      </c>
    </row>
    <row r="3696" spans="5:8" x14ac:dyDescent="0.3">
      <c r="E3696" s="34">
        <v>3694</v>
      </c>
      <c r="F3696" s="42">
        <f t="shared" si="173"/>
        <v>5.9104000000000001</v>
      </c>
      <c r="G3696" s="42">
        <f t="shared" si="171"/>
        <v>4.8760800000000009</v>
      </c>
      <c r="H3696" s="42">
        <f t="shared" si="172"/>
        <v>8.2500000004876082</v>
      </c>
    </row>
    <row r="3697" spans="5:8" x14ac:dyDescent="0.3">
      <c r="E3697" s="34">
        <v>3695</v>
      </c>
      <c r="F3697" s="42">
        <f t="shared" si="173"/>
        <v>5.9119999999999999</v>
      </c>
      <c r="G3697" s="42">
        <f t="shared" si="171"/>
        <v>4.8774000000000006</v>
      </c>
      <c r="H3697" s="42">
        <f t="shared" si="172"/>
        <v>8.2500000004877396</v>
      </c>
    </row>
    <row r="3698" spans="5:8" x14ac:dyDescent="0.3">
      <c r="E3698" s="34">
        <v>3696</v>
      </c>
      <c r="F3698" s="42">
        <f t="shared" si="173"/>
        <v>5.9136000000000006</v>
      </c>
      <c r="G3698" s="42">
        <f t="shared" si="171"/>
        <v>4.8787200000000013</v>
      </c>
      <c r="H3698" s="42">
        <f t="shared" si="172"/>
        <v>8.2500000004878729</v>
      </c>
    </row>
    <row r="3699" spans="5:8" x14ac:dyDescent="0.3">
      <c r="E3699" s="34">
        <v>3697</v>
      </c>
      <c r="F3699" s="42">
        <f t="shared" si="173"/>
        <v>5.9152000000000005</v>
      </c>
      <c r="G3699" s="42">
        <f t="shared" si="171"/>
        <v>4.880040000000001</v>
      </c>
      <c r="H3699" s="42">
        <f t="shared" si="172"/>
        <v>8.2500000004880043</v>
      </c>
    </row>
    <row r="3700" spans="5:8" x14ac:dyDescent="0.3">
      <c r="E3700" s="34">
        <v>3698</v>
      </c>
      <c r="F3700" s="42">
        <f t="shared" si="173"/>
        <v>5.9168000000000003</v>
      </c>
      <c r="G3700" s="42">
        <f t="shared" si="171"/>
        <v>4.8813599999999999</v>
      </c>
      <c r="H3700" s="42">
        <f t="shared" si="172"/>
        <v>8.2500000004881358</v>
      </c>
    </row>
    <row r="3701" spans="5:8" x14ac:dyDescent="0.3">
      <c r="E3701" s="34">
        <v>3699</v>
      </c>
      <c r="F3701" s="42">
        <f t="shared" si="173"/>
        <v>5.9184000000000001</v>
      </c>
      <c r="G3701" s="42">
        <f t="shared" si="171"/>
        <v>4.8826799999999997</v>
      </c>
      <c r="H3701" s="42">
        <f t="shared" si="172"/>
        <v>8.2500000004882672</v>
      </c>
    </row>
    <row r="3702" spans="5:8" x14ac:dyDescent="0.3">
      <c r="E3702" s="34">
        <v>3700</v>
      </c>
      <c r="F3702" s="42">
        <f t="shared" si="173"/>
        <v>5.92</v>
      </c>
      <c r="G3702" s="42">
        <f t="shared" si="171"/>
        <v>4.8839999999999995</v>
      </c>
      <c r="H3702" s="42">
        <f t="shared" si="172"/>
        <v>8.2500000004884004</v>
      </c>
    </row>
    <row r="3703" spans="5:8" x14ac:dyDescent="0.3">
      <c r="E3703" s="34">
        <v>3701</v>
      </c>
      <c r="F3703" s="42">
        <f t="shared" si="173"/>
        <v>5.9216000000000006</v>
      </c>
      <c r="G3703" s="42">
        <f t="shared" si="171"/>
        <v>4.8853200000000001</v>
      </c>
      <c r="H3703" s="42">
        <f t="shared" si="172"/>
        <v>8.2500000004885319</v>
      </c>
    </row>
    <row r="3704" spans="5:8" x14ac:dyDescent="0.3">
      <c r="E3704" s="34">
        <v>3702</v>
      </c>
      <c r="F3704" s="42">
        <f t="shared" si="173"/>
        <v>5.9232000000000005</v>
      </c>
      <c r="G3704" s="42">
        <f t="shared" si="171"/>
        <v>4.8866400000000008</v>
      </c>
      <c r="H3704" s="42">
        <f t="shared" si="172"/>
        <v>8.2500000004886633</v>
      </c>
    </row>
    <row r="3705" spans="5:8" x14ac:dyDescent="0.3">
      <c r="E3705" s="34">
        <v>3703</v>
      </c>
      <c r="F3705" s="42">
        <f t="shared" si="173"/>
        <v>5.9248000000000003</v>
      </c>
      <c r="G3705" s="42">
        <f t="shared" si="171"/>
        <v>4.8879600000000005</v>
      </c>
      <c r="H3705" s="42">
        <f t="shared" si="172"/>
        <v>8.2500000004887966</v>
      </c>
    </row>
    <row r="3706" spans="5:8" x14ac:dyDescent="0.3">
      <c r="E3706" s="34">
        <v>3704</v>
      </c>
      <c r="F3706" s="42">
        <f t="shared" si="173"/>
        <v>5.9264000000000001</v>
      </c>
      <c r="G3706" s="42">
        <f t="shared" si="171"/>
        <v>4.8892800000000003</v>
      </c>
      <c r="H3706" s="42">
        <f t="shared" si="172"/>
        <v>8.250000000488928</v>
      </c>
    </row>
    <row r="3707" spans="5:8" x14ac:dyDescent="0.3">
      <c r="E3707" s="34">
        <v>3705</v>
      </c>
      <c r="F3707" s="42">
        <f t="shared" si="173"/>
        <v>5.9279999999999999</v>
      </c>
      <c r="G3707" s="42">
        <f t="shared" si="171"/>
        <v>4.8906000000000001</v>
      </c>
      <c r="H3707" s="42">
        <f t="shared" si="172"/>
        <v>8.2500000004890595</v>
      </c>
    </row>
    <row r="3708" spans="5:8" x14ac:dyDescent="0.3">
      <c r="E3708" s="34">
        <v>3706</v>
      </c>
      <c r="F3708" s="42">
        <f t="shared" si="173"/>
        <v>5.9296000000000006</v>
      </c>
      <c r="G3708" s="42">
        <f t="shared" si="171"/>
        <v>4.8919199999999998</v>
      </c>
      <c r="H3708" s="42">
        <f t="shared" si="172"/>
        <v>8.2500000004891927</v>
      </c>
    </row>
    <row r="3709" spans="5:8" x14ac:dyDescent="0.3">
      <c r="E3709" s="34">
        <v>3707</v>
      </c>
      <c r="F3709" s="42">
        <f t="shared" si="173"/>
        <v>5.9312000000000005</v>
      </c>
      <c r="G3709" s="42">
        <f t="shared" si="171"/>
        <v>4.8932399999999996</v>
      </c>
      <c r="H3709" s="42">
        <f t="shared" si="172"/>
        <v>8.2500000004893241</v>
      </c>
    </row>
    <row r="3710" spans="5:8" x14ac:dyDescent="0.3">
      <c r="E3710" s="34">
        <v>3708</v>
      </c>
      <c r="F3710" s="42">
        <f t="shared" si="173"/>
        <v>5.9328000000000003</v>
      </c>
      <c r="G3710" s="42">
        <f t="shared" si="171"/>
        <v>4.8945599999999994</v>
      </c>
      <c r="H3710" s="42">
        <f t="shared" si="172"/>
        <v>8.2500000004894556</v>
      </c>
    </row>
    <row r="3711" spans="5:8" x14ac:dyDescent="0.3">
      <c r="E3711" s="34">
        <v>3709</v>
      </c>
      <c r="F3711" s="42">
        <f t="shared" si="173"/>
        <v>5.9344000000000001</v>
      </c>
      <c r="G3711" s="42">
        <f t="shared" si="171"/>
        <v>4.89588</v>
      </c>
      <c r="H3711" s="42">
        <f t="shared" si="172"/>
        <v>8.2500000004895888</v>
      </c>
    </row>
    <row r="3712" spans="5:8" x14ac:dyDescent="0.3">
      <c r="E3712" s="34">
        <v>3710</v>
      </c>
      <c r="F3712" s="42">
        <f t="shared" si="173"/>
        <v>5.9359999999999999</v>
      </c>
      <c r="G3712" s="42">
        <f t="shared" si="171"/>
        <v>4.8971999999999998</v>
      </c>
      <c r="H3712" s="42">
        <f t="shared" si="172"/>
        <v>8.2500000004897203</v>
      </c>
    </row>
    <row r="3713" spans="5:8" x14ac:dyDescent="0.3">
      <c r="E3713" s="34">
        <v>3711</v>
      </c>
      <c r="F3713" s="42">
        <f t="shared" si="173"/>
        <v>5.9376000000000007</v>
      </c>
      <c r="G3713" s="42">
        <f t="shared" si="171"/>
        <v>4.8985200000000004</v>
      </c>
      <c r="H3713" s="42">
        <f t="shared" si="172"/>
        <v>8.2500000004898517</v>
      </c>
    </row>
    <row r="3714" spans="5:8" x14ac:dyDescent="0.3">
      <c r="E3714" s="34">
        <v>3712</v>
      </c>
      <c r="F3714" s="42">
        <f t="shared" si="173"/>
        <v>5.9392000000000005</v>
      </c>
      <c r="G3714" s="42">
        <f t="shared" ref="G3714:G3777" si="174">$C$12*F3714*10^-3/($C$3*10^-6)</f>
        <v>4.8998400000000002</v>
      </c>
      <c r="H3714" s="42">
        <f t="shared" si="172"/>
        <v>8.2500000004899832</v>
      </c>
    </row>
    <row r="3715" spans="5:8" x14ac:dyDescent="0.3">
      <c r="E3715" s="34">
        <v>3713</v>
      </c>
      <c r="F3715" s="42">
        <f t="shared" si="173"/>
        <v>5.9408000000000003</v>
      </c>
      <c r="G3715" s="42">
        <f t="shared" si="174"/>
        <v>4.90116</v>
      </c>
      <c r="H3715" s="42">
        <f t="shared" ref="H3715:H3778" si="175">($C$12+IF(G3715&gt;=$C$7,$C$6,0)+(IF(G3715&gt;=$C$5,G3715,0)/$C$4)+IF(G3715&gt;$C$9,($C$8/G3715),0))</f>
        <v>8.2500000004901164</v>
      </c>
    </row>
    <row r="3716" spans="5:8" x14ac:dyDescent="0.3">
      <c r="E3716" s="34">
        <v>3714</v>
      </c>
      <c r="F3716" s="42">
        <f t="shared" ref="F3716:F3779" si="176">($C$10/10000)*(E3716)</f>
        <v>5.9424000000000001</v>
      </c>
      <c r="G3716" s="42">
        <f t="shared" si="174"/>
        <v>4.9024799999999997</v>
      </c>
      <c r="H3716" s="42">
        <f t="shared" si="175"/>
        <v>8.2500000004902478</v>
      </c>
    </row>
    <row r="3717" spans="5:8" x14ac:dyDescent="0.3">
      <c r="E3717" s="34">
        <v>3715</v>
      </c>
      <c r="F3717" s="42">
        <f t="shared" si="176"/>
        <v>5.944</v>
      </c>
      <c r="G3717" s="42">
        <f t="shared" si="174"/>
        <v>4.9037999999999995</v>
      </c>
      <c r="H3717" s="42">
        <f t="shared" si="175"/>
        <v>8.2500000004903793</v>
      </c>
    </row>
    <row r="3718" spans="5:8" x14ac:dyDescent="0.3">
      <c r="E3718" s="34">
        <v>3716</v>
      </c>
      <c r="F3718" s="42">
        <f t="shared" si="176"/>
        <v>5.9456000000000007</v>
      </c>
      <c r="G3718" s="42">
        <f t="shared" si="174"/>
        <v>4.905120000000001</v>
      </c>
      <c r="H3718" s="42">
        <f t="shared" si="175"/>
        <v>8.2500000004905125</v>
      </c>
    </row>
    <row r="3719" spans="5:8" x14ac:dyDescent="0.3">
      <c r="E3719" s="34">
        <v>3717</v>
      </c>
      <c r="F3719" s="42">
        <f t="shared" si="176"/>
        <v>5.9472000000000005</v>
      </c>
      <c r="G3719" s="42">
        <f t="shared" si="174"/>
        <v>4.9064400000000008</v>
      </c>
      <c r="H3719" s="42">
        <f t="shared" si="175"/>
        <v>8.250000000490644</v>
      </c>
    </row>
    <row r="3720" spans="5:8" x14ac:dyDescent="0.3">
      <c r="E3720" s="34">
        <v>3718</v>
      </c>
      <c r="F3720" s="42">
        <f t="shared" si="176"/>
        <v>5.9488000000000003</v>
      </c>
      <c r="G3720" s="42">
        <f t="shared" si="174"/>
        <v>4.9077600000000006</v>
      </c>
      <c r="H3720" s="42">
        <f t="shared" si="175"/>
        <v>8.2500000004907754</v>
      </c>
    </row>
    <row r="3721" spans="5:8" x14ac:dyDescent="0.3">
      <c r="E3721" s="34">
        <v>3719</v>
      </c>
      <c r="F3721" s="42">
        <f t="shared" si="176"/>
        <v>5.9504000000000001</v>
      </c>
      <c r="G3721" s="42">
        <f t="shared" si="174"/>
        <v>4.9090800000000003</v>
      </c>
      <c r="H3721" s="42">
        <f t="shared" si="175"/>
        <v>8.2500000004909086</v>
      </c>
    </row>
    <row r="3722" spans="5:8" x14ac:dyDescent="0.3">
      <c r="E3722" s="34">
        <v>3720</v>
      </c>
      <c r="F3722" s="42">
        <f t="shared" si="176"/>
        <v>5.952</v>
      </c>
      <c r="G3722" s="42">
        <f t="shared" si="174"/>
        <v>4.9104000000000001</v>
      </c>
      <c r="H3722" s="42">
        <f t="shared" si="175"/>
        <v>8.2500000004910401</v>
      </c>
    </row>
    <row r="3723" spans="5:8" x14ac:dyDescent="0.3">
      <c r="E3723" s="34">
        <v>3721</v>
      </c>
      <c r="F3723" s="42">
        <f t="shared" si="176"/>
        <v>5.9536000000000007</v>
      </c>
      <c r="G3723" s="42">
        <f t="shared" si="174"/>
        <v>4.9117200000000008</v>
      </c>
      <c r="H3723" s="42">
        <f t="shared" si="175"/>
        <v>8.2500000004911715</v>
      </c>
    </row>
    <row r="3724" spans="5:8" x14ac:dyDescent="0.3">
      <c r="E3724" s="34">
        <v>3722</v>
      </c>
      <c r="F3724" s="42">
        <f t="shared" si="176"/>
        <v>5.9552000000000005</v>
      </c>
      <c r="G3724" s="42">
        <f t="shared" si="174"/>
        <v>4.9130400000000005</v>
      </c>
      <c r="H3724" s="42">
        <f t="shared" si="175"/>
        <v>8.2500000004913048</v>
      </c>
    </row>
    <row r="3725" spans="5:8" x14ac:dyDescent="0.3">
      <c r="E3725" s="34">
        <v>3723</v>
      </c>
      <c r="F3725" s="42">
        <f t="shared" si="176"/>
        <v>5.9568000000000003</v>
      </c>
      <c r="G3725" s="42">
        <f t="shared" si="174"/>
        <v>4.9143600000000003</v>
      </c>
      <c r="H3725" s="42">
        <f t="shared" si="175"/>
        <v>8.2500000004914362</v>
      </c>
    </row>
    <row r="3726" spans="5:8" x14ac:dyDescent="0.3">
      <c r="E3726" s="34">
        <v>3724</v>
      </c>
      <c r="F3726" s="42">
        <f t="shared" si="176"/>
        <v>5.9584000000000001</v>
      </c>
      <c r="G3726" s="42">
        <f t="shared" si="174"/>
        <v>4.9156800000000009</v>
      </c>
      <c r="H3726" s="42">
        <f t="shared" si="175"/>
        <v>8.2500000004915677</v>
      </c>
    </row>
    <row r="3727" spans="5:8" x14ac:dyDescent="0.3">
      <c r="E3727" s="34">
        <v>3725</v>
      </c>
      <c r="F3727" s="42">
        <f t="shared" si="176"/>
        <v>5.96</v>
      </c>
      <c r="G3727" s="42">
        <f t="shared" si="174"/>
        <v>4.9170000000000007</v>
      </c>
      <c r="H3727" s="42">
        <f t="shared" si="175"/>
        <v>8.2500000004916991</v>
      </c>
    </row>
    <row r="3728" spans="5:8" x14ac:dyDescent="0.3">
      <c r="E3728" s="34">
        <v>3726</v>
      </c>
      <c r="F3728" s="42">
        <f t="shared" si="176"/>
        <v>5.9616000000000007</v>
      </c>
      <c r="G3728" s="42">
        <f t="shared" si="174"/>
        <v>4.9183200000000014</v>
      </c>
      <c r="H3728" s="42">
        <f t="shared" si="175"/>
        <v>8.2500000004918324</v>
      </c>
    </row>
    <row r="3729" spans="5:8" x14ac:dyDescent="0.3">
      <c r="E3729" s="34">
        <v>3727</v>
      </c>
      <c r="F3729" s="42">
        <f t="shared" si="176"/>
        <v>5.9632000000000005</v>
      </c>
      <c r="G3729" s="42">
        <f t="shared" si="174"/>
        <v>4.9196400000000011</v>
      </c>
      <c r="H3729" s="42">
        <f t="shared" si="175"/>
        <v>8.2500000004919638</v>
      </c>
    </row>
    <row r="3730" spans="5:8" x14ac:dyDescent="0.3">
      <c r="E3730" s="34">
        <v>3728</v>
      </c>
      <c r="F3730" s="42">
        <f t="shared" si="176"/>
        <v>5.9648000000000003</v>
      </c>
      <c r="G3730" s="42">
        <f t="shared" si="174"/>
        <v>4.9209600000000009</v>
      </c>
      <c r="H3730" s="42">
        <f t="shared" si="175"/>
        <v>8.2500000004920953</v>
      </c>
    </row>
    <row r="3731" spans="5:8" x14ac:dyDescent="0.3">
      <c r="E3731" s="34">
        <v>3729</v>
      </c>
      <c r="F3731" s="42">
        <f t="shared" si="176"/>
        <v>5.9664000000000001</v>
      </c>
      <c r="G3731" s="42">
        <f t="shared" si="174"/>
        <v>4.9222799999999998</v>
      </c>
      <c r="H3731" s="42">
        <f t="shared" si="175"/>
        <v>8.2500000004922285</v>
      </c>
    </row>
    <row r="3732" spans="5:8" x14ac:dyDescent="0.3">
      <c r="E3732" s="34">
        <v>3730</v>
      </c>
      <c r="F3732" s="42">
        <f t="shared" si="176"/>
        <v>5.968</v>
      </c>
      <c r="G3732" s="42">
        <f t="shared" si="174"/>
        <v>4.9235999999999995</v>
      </c>
      <c r="H3732" s="42">
        <f t="shared" si="175"/>
        <v>8.2500000004923599</v>
      </c>
    </row>
    <row r="3733" spans="5:8" x14ac:dyDescent="0.3">
      <c r="E3733" s="34">
        <v>3731</v>
      </c>
      <c r="F3733" s="42">
        <f t="shared" si="176"/>
        <v>5.9696000000000007</v>
      </c>
      <c r="G3733" s="42">
        <f t="shared" si="174"/>
        <v>4.9249200000000002</v>
      </c>
      <c r="H3733" s="42">
        <f t="shared" si="175"/>
        <v>8.2500000004924914</v>
      </c>
    </row>
    <row r="3734" spans="5:8" x14ac:dyDescent="0.3">
      <c r="E3734" s="34">
        <v>3732</v>
      </c>
      <c r="F3734" s="42">
        <f t="shared" si="176"/>
        <v>5.9712000000000005</v>
      </c>
      <c r="G3734" s="42">
        <f t="shared" si="174"/>
        <v>4.92624</v>
      </c>
      <c r="H3734" s="42">
        <f t="shared" si="175"/>
        <v>8.2500000004926246</v>
      </c>
    </row>
    <row r="3735" spans="5:8" x14ac:dyDescent="0.3">
      <c r="E3735" s="34">
        <v>3733</v>
      </c>
      <c r="F3735" s="42">
        <f t="shared" si="176"/>
        <v>5.9728000000000003</v>
      </c>
      <c r="G3735" s="42">
        <f t="shared" si="174"/>
        <v>4.9275600000000006</v>
      </c>
      <c r="H3735" s="42">
        <f t="shared" si="175"/>
        <v>8.2500000004927561</v>
      </c>
    </row>
    <row r="3736" spans="5:8" x14ac:dyDescent="0.3">
      <c r="E3736" s="34">
        <v>3734</v>
      </c>
      <c r="F3736" s="42">
        <f t="shared" si="176"/>
        <v>5.9744000000000002</v>
      </c>
      <c r="G3736" s="42">
        <f t="shared" si="174"/>
        <v>4.9288800000000004</v>
      </c>
      <c r="H3736" s="42">
        <f t="shared" si="175"/>
        <v>8.2500000004928875</v>
      </c>
    </row>
    <row r="3737" spans="5:8" x14ac:dyDescent="0.3">
      <c r="E3737" s="34">
        <v>3735</v>
      </c>
      <c r="F3737" s="42">
        <f t="shared" si="176"/>
        <v>5.976</v>
      </c>
      <c r="G3737" s="42">
        <f t="shared" si="174"/>
        <v>4.9302000000000001</v>
      </c>
      <c r="H3737" s="42">
        <f t="shared" si="175"/>
        <v>8.2500000004930207</v>
      </c>
    </row>
    <row r="3738" spans="5:8" x14ac:dyDescent="0.3">
      <c r="E3738" s="34">
        <v>3736</v>
      </c>
      <c r="F3738" s="42">
        <f t="shared" si="176"/>
        <v>5.9776000000000007</v>
      </c>
      <c r="G3738" s="42">
        <f t="shared" si="174"/>
        <v>4.9315199999999999</v>
      </c>
      <c r="H3738" s="42">
        <f t="shared" si="175"/>
        <v>8.2500000004931522</v>
      </c>
    </row>
    <row r="3739" spans="5:8" x14ac:dyDescent="0.3">
      <c r="E3739" s="34">
        <v>3737</v>
      </c>
      <c r="F3739" s="42">
        <f t="shared" si="176"/>
        <v>5.9792000000000005</v>
      </c>
      <c r="G3739" s="42">
        <f t="shared" si="174"/>
        <v>4.9328399999999997</v>
      </c>
      <c r="H3739" s="42">
        <f t="shared" si="175"/>
        <v>8.2500000004932836</v>
      </c>
    </row>
    <row r="3740" spans="5:8" x14ac:dyDescent="0.3">
      <c r="E3740" s="34">
        <v>3738</v>
      </c>
      <c r="F3740" s="42">
        <f t="shared" si="176"/>
        <v>5.9808000000000003</v>
      </c>
      <c r="G3740" s="42">
        <f t="shared" si="174"/>
        <v>4.9341599999999994</v>
      </c>
      <c r="H3740" s="42">
        <f t="shared" si="175"/>
        <v>8.2500000004934169</v>
      </c>
    </row>
    <row r="3741" spans="5:8" x14ac:dyDescent="0.3">
      <c r="E3741" s="34">
        <v>3739</v>
      </c>
      <c r="F3741" s="42">
        <f t="shared" si="176"/>
        <v>5.9824000000000002</v>
      </c>
      <c r="G3741" s="42">
        <f t="shared" si="174"/>
        <v>4.9354800000000001</v>
      </c>
      <c r="H3741" s="42">
        <f t="shared" si="175"/>
        <v>8.2500000004935483</v>
      </c>
    </row>
    <row r="3742" spans="5:8" x14ac:dyDescent="0.3">
      <c r="E3742" s="34">
        <v>3740</v>
      </c>
      <c r="F3742" s="42">
        <f t="shared" si="176"/>
        <v>5.984</v>
      </c>
      <c r="G3742" s="42">
        <f t="shared" si="174"/>
        <v>4.9367999999999999</v>
      </c>
      <c r="H3742" s="42">
        <f t="shared" si="175"/>
        <v>8.2500000004936798</v>
      </c>
    </row>
    <row r="3743" spans="5:8" x14ac:dyDescent="0.3">
      <c r="E3743" s="34">
        <v>3741</v>
      </c>
      <c r="F3743" s="42">
        <f t="shared" si="176"/>
        <v>5.9856000000000007</v>
      </c>
      <c r="G3743" s="42">
        <f t="shared" si="174"/>
        <v>4.9381200000000005</v>
      </c>
      <c r="H3743" s="42">
        <f t="shared" si="175"/>
        <v>8.2500000004938112</v>
      </c>
    </row>
    <row r="3744" spans="5:8" x14ac:dyDescent="0.3">
      <c r="E3744" s="34">
        <v>3742</v>
      </c>
      <c r="F3744" s="42">
        <f t="shared" si="176"/>
        <v>5.9872000000000005</v>
      </c>
      <c r="G3744" s="42">
        <f t="shared" si="174"/>
        <v>4.9394400000000003</v>
      </c>
      <c r="H3744" s="42">
        <f t="shared" si="175"/>
        <v>8.2500000004939444</v>
      </c>
    </row>
    <row r="3745" spans="5:8" x14ac:dyDescent="0.3">
      <c r="E3745" s="34">
        <v>3743</v>
      </c>
      <c r="F3745" s="42">
        <f t="shared" si="176"/>
        <v>5.9888000000000003</v>
      </c>
      <c r="G3745" s="42">
        <f t="shared" si="174"/>
        <v>4.94076</v>
      </c>
      <c r="H3745" s="42">
        <f t="shared" si="175"/>
        <v>8.2500000004940759</v>
      </c>
    </row>
    <row r="3746" spans="5:8" x14ac:dyDescent="0.3">
      <c r="E3746" s="34">
        <v>3744</v>
      </c>
      <c r="F3746" s="42">
        <f t="shared" si="176"/>
        <v>5.9904000000000002</v>
      </c>
      <c r="G3746" s="42">
        <f t="shared" si="174"/>
        <v>4.9420799999999998</v>
      </c>
      <c r="H3746" s="42">
        <f t="shared" si="175"/>
        <v>8.2500000004942073</v>
      </c>
    </row>
    <row r="3747" spans="5:8" x14ac:dyDescent="0.3">
      <c r="E3747" s="34">
        <v>3745</v>
      </c>
      <c r="F3747" s="42">
        <f t="shared" si="176"/>
        <v>5.992</v>
      </c>
      <c r="G3747" s="42">
        <f t="shared" si="174"/>
        <v>4.9433999999999996</v>
      </c>
      <c r="H3747" s="42">
        <f t="shared" si="175"/>
        <v>8.2500000004943406</v>
      </c>
    </row>
    <row r="3748" spans="5:8" x14ac:dyDescent="0.3">
      <c r="E3748" s="34">
        <v>3746</v>
      </c>
      <c r="F3748" s="42">
        <f t="shared" si="176"/>
        <v>5.9936000000000007</v>
      </c>
      <c r="G3748" s="42">
        <f t="shared" si="174"/>
        <v>4.9447200000000011</v>
      </c>
      <c r="H3748" s="42">
        <f t="shared" si="175"/>
        <v>8.250000000494472</v>
      </c>
    </row>
    <row r="3749" spans="5:8" x14ac:dyDescent="0.3">
      <c r="E3749" s="34">
        <v>3747</v>
      </c>
      <c r="F3749" s="42">
        <f t="shared" si="176"/>
        <v>5.9952000000000005</v>
      </c>
      <c r="G3749" s="42">
        <f t="shared" si="174"/>
        <v>4.9460400000000009</v>
      </c>
      <c r="H3749" s="42">
        <f t="shared" si="175"/>
        <v>8.2500000004946035</v>
      </c>
    </row>
    <row r="3750" spans="5:8" x14ac:dyDescent="0.3">
      <c r="E3750" s="34">
        <v>3748</v>
      </c>
      <c r="F3750" s="42">
        <f t="shared" si="176"/>
        <v>5.9968000000000004</v>
      </c>
      <c r="G3750" s="42">
        <f t="shared" si="174"/>
        <v>4.9473600000000006</v>
      </c>
      <c r="H3750" s="42">
        <f t="shared" si="175"/>
        <v>8.2500000004947367</v>
      </c>
    </row>
    <row r="3751" spans="5:8" x14ac:dyDescent="0.3">
      <c r="E3751" s="34">
        <v>3749</v>
      </c>
      <c r="F3751" s="42">
        <f t="shared" si="176"/>
        <v>5.9984000000000002</v>
      </c>
      <c r="G3751" s="42">
        <f t="shared" si="174"/>
        <v>4.9486800000000004</v>
      </c>
      <c r="H3751" s="42">
        <f t="shared" si="175"/>
        <v>8.2500000004948681</v>
      </c>
    </row>
    <row r="3752" spans="5:8" x14ac:dyDescent="0.3">
      <c r="E3752" s="34">
        <v>3750</v>
      </c>
      <c r="F3752" s="42">
        <f t="shared" si="176"/>
        <v>6</v>
      </c>
      <c r="G3752" s="42">
        <f t="shared" si="174"/>
        <v>4.95</v>
      </c>
      <c r="H3752" s="42">
        <f t="shared" si="175"/>
        <v>8.2500000004949996</v>
      </c>
    </row>
    <row r="3753" spans="5:8" x14ac:dyDescent="0.3">
      <c r="E3753" s="34">
        <v>3751</v>
      </c>
      <c r="F3753" s="42">
        <f t="shared" si="176"/>
        <v>6.0016000000000007</v>
      </c>
      <c r="G3753" s="42">
        <f t="shared" si="174"/>
        <v>4.9513200000000008</v>
      </c>
      <c r="H3753" s="42">
        <f t="shared" si="175"/>
        <v>8.2500000004951328</v>
      </c>
    </row>
    <row r="3754" spans="5:8" x14ac:dyDescent="0.3">
      <c r="E3754" s="34">
        <v>3752</v>
      </c>
      <c r="F3754" s="42">
        <f t="shared" si="176"/>
        <v>6.0032000000000005</v>
      </c>
      <c r="G3754" s="42">
        <f t="shared" si="174"/>
        <v>4.9526400000000006</v>
      </c>
      <c r="H3754" s="42">
        <f t="shared" si="175"/>
        <v>8.2500000004952643</v>
      </c>
    </row>
    <row r="3755" spans="5:8" x14ac:dyDescent="0.3">
      <c r="E3755" s="34">
        <v>3753</v>
      </c>
      <c r="F3755" s="42">
        <f t="shared" si="176"/>
        <v>6.0048000000000004</v>
      </c>
      <c r="G3755" s="42">
        <f t="shared" si="174"/>
        <v>4.9539600000000004</v>
      </c>
      <c r="H3755" s="42">
        <f t="shared" si="175"/>
        <v>8.2500000004953957</v>
      </c>
    </row>
    <row r="3756" spans="5:8" x14ac:dyDescent="0.3">
      <c r="E3756" s="34">
        <v>3754</v>
      </c>
      <c r="F3756" s="42">
        <f t="shared" si="176"/>
        <v>6.0064000000000002</v>
      </c>
      <c r="G3756" s="42">
        <f t="shared" si="174"/>
        <v>4.955280000000001</v>
      </c>
      <c r="H3756" s="42">
        <f t="shared" si="175"/>
        <v>8.2500000004955272</v>
      </c>
    </row>
    <row r="3757" spans="5:8" x14ac:dyDescent="0.3">
      <c r="E3757" s="34">
        <v>3755</v>
      </c>
      <c r="F3757" s="42">
        <f t="shared" si="176"/>
        <v>6.008</v>
      </c>
      <c r="G3757" s="42">
        <f t="shared" si="174"/>
        <v>4.9566000000000008</v>
      </c>
      <c r="H3757" s="42">
        <f t="shared" si="175"/>
        <v>8.2500000004956604</v>
      </c>
    </row>
    <row r="3758" spans="5:8" x14ac:dyDescent="0.3">
      <c r="E3758" s="34">
        <v>3756</v>
      </c>
      <c r="F3758" s="42">
        <f t="shared" si="176"/>
        <v>6.0096000000000007</v>
      </c>
      <c r="G3758" s="42">
        <f t="shared" si="174"/>
        <v>4.9579200000000005</v>
      </c>
      <c r="H3758" s="42">
        <f t="shared" si="175"/>
        <v>8.2500000004957919</v>
      </c>
    </row>
    <row r="3759" spans="5:8" x14ac:dyDescent="0.3">
      <c r="E3759" s="34">
        <v>3757</v>
      </c>
      <c r="F3759" s="42">
        <f t="shared" si="176"/>
        <v>6.0112000000000005</v>
      </c>
      <c r="G3759" s="42">
        <f t="shared" si="174"/>
        <v>4.9592400000000012</v>
      </c>
      <c r="H3759" s="42">
        <f t="shared" si="175"/>
        <v>8.2500000004959233</v>
      </c>
    </row>
    <row r="3760" spans="5:8" x14ac:dyDescent="0.3">
      <c r="E3760" s="34">
        <v>3758</v>
      </c>
      <c r="F3760" s="42">
        <f t="shared" si="176"/>
        <v>6.0128000000000004</v>
      </c>
      <c r="G3760" s="42">
        <f t="shared" si="174"/>
        <v>4.960560000000001</v>
      </c>
      <c r="H3760" s="42">
        <f t="shared" si="175"/>
        <v>8.2500000004960565</v>
      </c>
    </row>
    <row r="3761" spans="5:8" x14ac:dyDescent="0.3">
      <c r="E3761" s="34">
        <v>3759</v>
      </c>
      <c r="F3761" s="42">
        <f t="shared" si="176"/>
        <v>6.0144000000000002</v>
      </c>
      <c r="G3761" s="42">
        <f t="shared" si="174"/>
        <v>4.9618800000000007</v>
      </c>
      <c r="H3761" s="42">
        <f t="shared" si="175"/>
        <v>8.250000000496188</v>
      </c>
    </row>
    <row r="3762" spans="5:8" x14ac:dyDescent="0.3">
      <c r="E3762" s="34">
        <v>3760</v>
      </c>
      <c r="F3762" s="42">
        <f t="shared" si="176"/>
        <v>6.016</v>
      </c>
      <c r="G3762" s="42">
        <f t="shared" si="174"/>
        <v>4.9631999999999996</v>
      </c>
      <c r="H3762" s="42">
        <f t="shared" si="175"/>
        <v>8.2500000004963194</v>
      </c>
    </row>
    <row r="3763" spans="5:8" x14ac:dyDescent="0.3">
      <c r="E3763" s="34">
        <v>3761</v>
      </c>
      <c r="F3763" s="42">
        <f t="shared" si="176"/>
        <v>6.0176000000000007</v>
      </c>
      <c r="G3763" s="42">
        <f t="shared" si="174"/>
        <v>4.9645200000000003</v>
      </c>
      <c r="H3763" s="42">
        <f t="shared" si="175"/>
        <v>8.2500000004964527</v>
      </c>
    </row>
    <row r="3764" spans="5:8" x14ac:dyDescent="0.3">
      <c r="E3764" s="34">
        <v>3762</v>
      </c>
      <c r="F3764" s="42">
        <f t="shared" si="176"/>
        <v>6.0192000000000005</v>
      </c>
      <c r="G3764" s="42">
        <f t="shared" si="174"/>
        <v>4.96584</v>
      </c>
      <c r="H3764" s="42">
        <f t="shared" si="175"/>
        <v>8.2500000004965841</v>
      </c>
    </row>
    <row r="3765" spans="5:8" x14ac:dyDescent="0.3">
      <c r="E3765" s="34">
        <v>3763</v>
      </c>
      <c r="F3765" s="42">
        <f t="shared" si="176"/>
        <v>6.0208000000000004</v>
      </c>
      <c r="G3765" s="42">
        <f t="shared" si="174"/>
        <v>4.9671599999999998</v>
      </c>
      <c r="H3765" s="42">
        <f t="shared" si="175"/>
        <v>8.2500000004967156</v>
      </c>
    </row>
    <row r="3766" spans="5:8" x14ac:dyDescent="0.3">
      <c r="E3766" s="34">
        <v>3764</v>
      </c>
      <c r="F3766" s="42">
        <f t="shared" si="176"/>
        <v>6.0224000000000002</v>
      </c>
      <c r="G3766" s="42">
        <f t="shared" si="174"/>
        <v>4.9684800000000005</v>
      </c>
      <c r="H3766" s="42">
        <f t="shared" si="175"/>
        <v>8.2500000004968488</v>
      </c>
    </row>
    <row r="3767" spans="5:8" x14ac:dyDescent="0.3">
      <c r="E3767" s="34">
        <v>3765</v>
      </c>
      <c r="F3767" s="42">
        <f t="shared" si="176"/>
        <v>6.024</v>
      </c>
      <c r="G3767" s="42">
        <f t="shared" si="174"/>
        <v>4.9698000000000002</v>
      </c>
      <c r="H3767" s="42">
        <f t="shared" si="175"/>
        <v>8.2500000004969802</v>
      </c>
    </row>
    <row r="3768" spans="5:8" x14ac:dyDescent="0.3">
      <c r="E3768" s="34">
        <v>3766</v>
      </c>
      <c r="F3768" s="42">
        <f t="shared" si="176"/>
        <v>6.0255999999999998</v>
      </c>
      <c r="G3768" s="42">
        <f t="shared" si="174"/>
        <v>4.97112</v>
      </c>
      <c r="H3768" s="42">
        <f t="shared" si="175"/>
        <v>8.2500000004971117</v>
      </c>
    </row>
    <row r="3769" spans="5:8" x14ac:dyDescent="0.3">
      <c r="E3769" s="34">
        <v>3767</v>
      </c>
      <c r="F3769" s="42">
        <f t="shared" si="176"/>
        <v>6.0272000000000006</v>
      </c>
      <c r="G3769" s="42">
        <f t="shared" si="174"/>
        <v>4.9724399999999997</v>
      </c>
      <c r="H3769" s="42">
        <f t="shared" si="175"/>
        <v>8.2500000004972431</v>
      </c>
    </row>
    <row r="3770" spans="5:8" x14ac:dyDescent="0.3">
      <c r="E3770" s="34">
        <v>3768</v>
      </c>
      <c r="F3770" s="42">
        <f t="shared" si="176"/>
        <v>6.0288000000000004</v>
      </c>
      <c r="G3770" s="42">
        <f t="shared" si="174"/>
        <v>4.9737599999999995</v>
      </c>
      <c r="H3770" s="42">
        <f t="shared" si="175"/>
        <v>8.2500000004973764</v>
      </c>
    </row>
    <row r="3771" spans="5:8" x14ac:dyDescent="0.3">
      <c r="E3771" s="34">
        <v>3769</v>
      </c>
      <c r="F3771" s="42">
        <f t="shared" si="176"/>
        <v>6.0304000000000002</v>
      </c>
      <c r="G3771" s="42">
        <f t="shared" si="174"/>
        <v>4.9750799999999993</v>
      </c>
      <c r="H3771" s="42">
        <f t="shared" si="175"/>
        <v>8.2500000004975078</v>
      </c>
    </row>
    <row r="3772" spans="5:8" x14ac:dyDescent="0.3">
      <c r="E3772" s="34">
        <v>3770</v>
      </c>
      <c r="F3772" s="42">
        <f t="shared" si="176"/>
        <v>6.032</v>
      </c>
      <c r="G3772" s="42">
        <f t="shared" si="174"/>
        <v>4.9763999999999999</v>
      </c>
      <c r="H3772" s="42">
        <f t="shared" si="175"/>
        <v>8.2500000004976393</v>
      </c>
    </row>
    <row r="3773" spans="5:8" x14ac:dyDescent="0.3">
      <c r="E3773" s="34">
        <v>3771</v>
      </c>
      <c r="F3773" s="42">
        <f t="shared" si="176"/>
        <v>6.0335999999999999</v>
      </c>
      <c r="G3773" s="42">
        <f t="shared" si="174"/>
        <v>4.9777199999999997</v>
      </c>
      <c r="H3773" s="42">
        <f t="shared" si="175"/>
        <v>8.2500000004977725</v>
      </c>
    </row>
    <row r="3774" spans="5:8" x14ac:dyDescent="0.3">
      <c r="E3774" s="34">
        <v>3772</v>
      </c>
      <c r="F3774" s="42">
        <f t="shared" si="176"/>
        <v>6.0352000000000006</v>
      </c>
      <c r="G3774" s="42">
        <f t="shared" si="174"/>
        <v>4.9790400000000004</v>
      </c>
      <c r="H3774" s="42">
        <f t="shared" si="175"/>
        <v>8.2500000004979039</v>
      </c>
    </row>
    <row r="3775" spans="5:8" x14ac:dyDescent="0.3">
      <c r="E3775" s="34">
        <v>3773</v>
      </c>
      <c r="F3775" s="42">
        <f t="shared" si="176"/>
        <v>6.0368000000000004</v>
      </c>
      <c r="G3775" s="42">
        <f t="shared" si="174"/>
        <v>4.9803600000000001</v>
      </c>
      <c r="H3775" s="42">
        <f t="shared" si="175"/>
        <v>8.2500000004980354</v>
      </c>
    </row>
    <row r="3776" spans="5:8" x14ac:dyDescent="0.3">
      <c r="E3776" s="34">
        <v>3774</v>
      </c>
      <c r="F3776" s="42">
        <f t="shared" si="176"/>
        <v>6.0384000000000002</v>
      </c>
      <c r="G3776" s="42">
        <f t="shared" si="174"/>
        <v>4.9816799999999999</v>
      </c>
      <c r="H3776" s="42">
        <f t="shared" si="175"/>
        <v>8.2500000004981686</v>
      </c>
    </row>
    <row r="3777" spans="5:8" x14ac:dyDescent="0.3">
      <c r="E3777" s="34">
        <v>3775</v>
      </c>
      <c r="F3777" s="42">
        <f t="shared" si="176"/>
        <v>6.04</v>
      </c>
      <c r="G3777" s="42">
        <f t="shared" si="174"/>
        <v>4.9829999999999997</v>
      </c>
      <c r="H3777" s="42">
        <f t="shared" si="175"/>
        <v>8.2500000004983001</v>
      </c>
    </row>
    <row r="3778" spans="5:8" x14ac:dyDescent="0.3">
      <c r="E3778" s="34">
        <v>3776</v>
      </c>
      <c r="F3778" s="42">
        <f t="shared" si="176"/>
        <v>6.0415999999999999</v>
      </c>
      <c r="G3778" s="42">
        <f t="shared" ref="G3778:G3841" si="177">$C$12*F3778*10^-3/($C$3*10^-6)</f>
        <v>4.9843199999999994</v>
      </c>
      <c r="H3778" s="42">
        <f t="shared" si="175"/>
        <v>8.2500000004984315</v>
      </c>
    </row>
    <row r="3779" spans="5:8" x14ac:dyDescent="0.3">
      <c r="E3779" s="34">
        <v>3777</v>
      </c>
      <c r="F3779" s="42">
        <f t="shared" si="176"/>
        <v>6.0432000000000006</v>
      </c>
      <c r="G3779" s="42">
        <f t="shared" si="177"/>
        <v>4.985640000000001</v>
      </c>
      <c r="H3779" s="42">
        <f t="shared" ref="H3779:H3842" si="178">($C$12+IF(G3779&gt;=$C$7,$C$6,0)+(IF(G3779&gt;=$C$5,G3779,0)/$C$4)+IF(G3779&gt;$C$9,($C$8/G3779),0))</f>
        <v>8.2500000004985647</v>
      </c>
    </row>
    <row r="3780" spans="5:8" x14ac:dyDescent="0.3">
      <c r="E3780" s="34">
        <v>3778</v>
      </c>
      <c r="F3780" s="42">
        <f t="shared" ref="F3780:F3843" si="179">($C$10/10000)*(E3780)</f>
        <v>6.0448000000000004</v>
      </c>
      <c r="G3780" s="42">
        <f t="shared" si="177"/>
        <v>4.9869600000000007</v>
      </c>
      <c r="H3780" s="42">
        <f t="shared" si="178"/>
        <v>8.2500000004986962</v>
      </c>
    </row>
    <row r="3781" spans="5:8" x14ac:dyDescent="0.3">
      <c r="E3781" s="34">
        <v>3779</v>
      </c>
      <c r="F3781" s="42">
        <f t="shared" si="179"/>
        <v>6.0464000000000002</v>
      </c>
      <c r="G3781" s="42">
        <f t="shared" si="177"/>
        <v>4.9882800000000005</v>
      </c>
      <c r="H3781" s="42">
        <f t="shared" si="178"/>
        <v>8.2500000004988276</v>
      </c>
    </row>
    <row r="3782" spans="5:8" x14ac:dyDescent="0.3">
      <c r="E3782" s="34">
        <v>3780</v>
      </c>
      <c r="F3782" s="42">
        <f t="shared" si="179"/>
        <v>6.048</v>
      </c>
      <c r="G3782" s="42">
        <f t="shared" si="177"/>
        <v>4.9896000000000003</v>
      </c>
      <c r="H3782" s="42">
        <f t="shared" si="178"/>
        <v>8.2500000004989609</v>
      </c>
    </row>
    <row r="3783" spans="5:8" x14ac:dyDescent="0.3">
      <c r="E3783" s="34">
        <v>3781</v>
      </c>
      <c r="F3783" s="42">
        <f t="shared" si="179"/>
        <v>6.0495999999999999</v>
      </c>
      <c r="G3783" s="42">
        <f t="shared" si="177"/>
        <v>4.99092</v>
      </c>
      <c r="H3783" s="42">
        <f t="shared" si="178"/>
        <v>8.2500000004990923</v>
      </c>
    </row>
    <row r="3784" spans="5:8" x14ac:dyDescent="0.3">
      <c r="E3784" s="34">
        <v>3782</v>
      </c>
      <c r="F3784" s="42">
        <f t="shared" si="179"/>
        <v>6.0512000000000006</v>
      </c>
      <c r="G3784" s="42">
        <f t="shared" si="177"/>
        <v>4.9922400000000007</v>
      </c>
      <c r="H3784" s="42">
        <f t="shared" si="178"/>
        <v>8.2500000004992238</v>
      </c>
    </row>
    <row r="3785" spans="5:8" x14ac:dyDescent="0.3">
      <c r="E3785" s="34">
        <v>3783</v>
      </c>
      <c r="F3785" s="42">
        <f t="shared" si="179"/>
        <v>6.0528000000000004</v>
      </c>
      <c r="G3785" s="42">
        <f t="shared" si="177"/>
        <v>4.9935600000000004</v>
      </c>
      <c r="H3785" s="42">
        <f t="shared" si="178"/>
        <v>8.2500000004993552</v>
      </c>
    </row>
    <row r="3786" spans="5:8" x14ac:dyDescent="0.3">
      <c r="E3786" s="34">
        <v>3784</v>
      </c>
      <c r="F3786" s="42">
        <f t="shared" si="179"/>
        <v>6.0544000000000002</v>
      </c>
      <c r="G3786" s="42">
        <f t="shared" si="177"/>
        <v>4.9948800000000002</v>
      </c>
      <c r="H3786" s="42">
        <f t="shared" si="178"/>
        <v>8.2500000004994885</v>
      </c>
    </row>
    <row r="3787" spans="5:8" x14ac:dyDescent="0.3">
      <c r="E3787" s="34">
        <v>3785</v>
      </c>
      <c r="F3787" s="42">
        <f t="shared" si="179"/>
        <v>6.056</v>
      </c>
      <c r="G3787" s="42">
        <f t="shared" si="177"/>
        <v>4.9962000000000009</v>
      </c>
      <c r="H3787" s="42">
        <f t="shared" si="178"/>
        <v>8.2500000004996199</v>
      </c>
    </row>
    <row r="3788" spans="5:8" x14ac:dyDescent="0.3">
      <c r="E3788" s="34">
        <v>3786</v>
      </c>
      <c r="F3788" s="42">
        <f t="shared" si="179"/>
        <v>6.0575999999999999</v>
      </c>
      <c r="G3788" s="42">
        <f t="shared" si="177"/>
        <v>4.9975200000000006</v>
      </c>
      <c r="H3788" s="42">
        <f t="shared" si="178"/>
        <v>8.2500000004997514</v>
      </c>
    </row>
    <row r="3789" spans="5:8" x14ac:dyDescent="0.3">
      <c r="E3789" s="34">
        <v>3787</v>
      </c>
      <c r="F3789" s="42">
        <f t="shared" si="179"/>
        <v>6.0592000000000006</v>
      </c>
      <c r="G3789" s="42">
        <f t="shared" si="177"/>
        <v>4.9988400000000004</v>
      </c>
      <c r="H3789" s="42">
        <f t="shared" si="178"/>
        <v>8.2500000004998846</v>
      </c>
    </row>
    <row r="3790" spans="5:8" x14ac:dyDescent="0.3">
      <c r="E3790" s="34">
        <v>3788</v>
      </c>
      <c r="F3790" s="42">
        <f t="shared" si="179"/>
        <v>6.0608000000000004</v>
      </c>
      <c r="G3790" s="42">
        <f t="shared" si="177"/>
        <v>5.000160000000001</v>
      </c>
      <c r="H3790" s="42">
        <f t="shared" si="178"/>
        <v>8.250000000500016</v>
      </c>
    </row>
    <row r="3791" spans="5:8" x14ac:dyDescent="0.3">
      <c r="E3791" s="34">
        <v>3789</v>
      </c>
      <c r="F3791" s="42">
        <f t="shared" si="179"/>
        <v>6.0624000000000002</v>
      </c>
      <c r="G3791" s="42">
        <f t="shared" si="177"/>
        <v>5.0014800000000008</v>
      </c>
      <c r="H3791" s="42">
        <f t="shared" si="178"/>
        <v>8.2500000005001475</v>
      </c>
    </row>
    <row r="3792" spans="5:8" x14ac:dyDescent="0.3">
      <c r="E3792" s="34">
        <v>3790</v>
      </c>
      <c r="F3792" s="42">
        <f t="shared" si="179"/>
        <v>6.0640000000000001</v>
      </c>
      <c r="G3792" s="42">
        <f t="shared" si="177"/>
        <v>5.0028000000000006</v>
      </c>
      <c r="H3792" s="42">
        <f t="shared" si="178"/>
        <v>8.2500000005002807</v>
      </c>
    </row>
    <row r="3793" spans="5:8" x14ac:dyDescent="0.3">
      <c r="E3793" s="34">
        <v>3791</v>
      </c>
      <c r="F3793" s="42">
        <f t="shared" si="179"/>
        <v>6.0655999999999999</v>
      </c>
      <c r="G3793" s="42">
        <f t="shared" si="177"/>
        <v>5.0041199999999995</v>
      </c>
      <c r="H3793" s="42">
        <f t="shared" si="178"/>
        <v>8.2500000005004122</v>
      </c>
    </row>
    <row r="3794" spans="5:8" x14ac:dyDescent="0.3">
      <c r="E3794" s="34">
        <v>3792</v>
      </c>
      <c r="F3794" s="42">
        <f t="shared" si="179"/>
        <v>6.0672000000000006</v>
      </c>
      <c r="G3794" s="42">
        <f t="shared" si="177"/>
        <v>5.0054400000000001</v>
      </c>
      <c r="H3794" s="42">
        <f t="shared" si="178"/>
        <v>8.2500000005005436</v>
      </c>
    </row>
    <row r="3795" spans="5:8" x14ac:dyDescent="0.3">
      <c r="E3795" s="34">
        <v>3793</v>
      </c>
      <c r="F3795" s="42">
        <f t="shared" si="179"/>
        <v>6.0688000000000004</v>
      </c>
      <c r="G3795" s="42">
        <f t="shared" si="177"/>
        <v>5.0067599999999999</v>
      </c>
      <c r="H3795" s="42">
        <f t="shared" si="178"/>
        <v>8.2500000005006768</v>
      </c>
    </row>
    <row r="3796" spans="5:8" x14ac:dyDescent="0.3">
      <c r="E3796" s="34">
        <v>3794</v>
      </c>
      <c r="F3796" s="42">
        <f t="shared" si="179"/>
        <v>6.0704000000000002</v>
      </c>
      <c r="G3796" s="42">
        <f t="shared" si="177"/>
        <v>5.0080799999999996</v>
      </c>
      <c r="H3796" s="42">
        <f t="shared" si="178"/>
        <v>8.2500000005008083</v>
      </c>
    </row>
    <row r="3797" spans="5:8" x14ac:dyDescent="0.3">
      <c r="E3797" s="34">
        <v>3795</v>
      </c>
      <c r="F3797" s="42">
        <f t="shared" si="179"/>
        <v>6.0720000000000001</v>
      </c>
      <c r="G3797" s="42">
        <f t="shared" si="177"/>
        <v>5.0094000000000003</v>
      </c>
      <c r="H3797" s="42">
        <f t="shared" si="178"/>
        <v>8.2500000005009397</v>
      </c>
    </row>
    <row r="3798" spans="5:8" x14ac:dyDescent="0.3">
      <c r="E3798" s="34">
        <v>3796</v>
      </c>
      <c r="F3798" s="42">
        <f t="shared" si="179"/>
        <v>6.0735999999999999</v>
      </c>
      <c r="G3798" s="42">
        <f t="shared" si="177"/>
        <v>5.0107200000000001</v>
      </c>
      <c r="H3798" s="42">
        <f t="shared" si="178"/>
        <v>8.2500000005010712</v>
      </c>
    </row>
    <row r="3799" spans="5:8" x14ac:dyDescent="0.3">
      <c r="E3799" s="34">
        <v>3797</v>
      </c>
      <c r="F3799" s="42">
        <f t="shared" si="179"/>
        <v>6.0752000000000006</v>
      </c>
      <c r="G3799" s="42">
        <f t="shared" si="177"/>
        <v>5.0120399999999998</v>
      </c>
      <c r="H3799" s="42">
        <f t="shared" si="178"/>
        <v>8.2500000005012044</v>
      </c>
    </row>
    <row r="3800" spans="5:8" x14ac:dyDescent="0.3">
      <c r="E3800" s="34">
        <v>3798</v>
      </c>
      <c r="F3800" s="42">
        <f t="shared" si="179"/>
        <v>6.0768000000000004</v>
      </c>
      <c r="G3800" s="42">
        <f t="shared" si="177"/>
        <v>5.0133599999999996</v>
      </c>
      <c r="H3800" s="42">
        <f t="shared" si="178"/>
        <v>8.2500000005013359</v>
      </c>
    </row>
    <row r="3801" spans="5:8" x14ac:dyDescent="0.3">
      <c r="E3801" s="34">
        <v>3799</v>
      </c>
      <c r="F3801" s="42">
        <f t="shared" si="179"/>
        <v>6.0784000000000002</v>
      </c>
      <c r="G3801" s="42">
        <f t="shared" si="177"/>
        <v>5.0146799999999994</v>
      </c>
      <c r="H3801" s="42">
        <f t="shared" si="178"/>
        <v>8.2500000005014673</v>
      </c>
    </row>
    <row r="3802" spans="5:8" x14ac:dyDescent="0.3">
      <c r="E3802" s="34">
        <v>3800</v>
      </c>
      <c r="F3802" s="42">
        <f t="shared" si="179"/>
        <v>6.08</v>
      </c>
      <c r="G3802" s="42">
        <f t="shared" si="177"/>
        <v>5.016</v>
      </c>
      <c r="H3802" s="42">
        <f t="shared" si="178"/>
        <v>8.2500000005016005</v>
      </c>
    </row>
    <row r="3803" spans="5:8" x14ac:dyDescent="0.3">
      <c r="E3803" s="34">
        <v>3801</v>
      </c>
      <c r="F3803" s="42">
        <f t="shared" si="179"/>
        <v>6.0815999999999999</v>
      </c>
      <c r="G3803" s="42">
        <f t="shared" si="177"/>
        <v>5.0173199999999998</v>
      </c>
      <c r="H3803" s="42">
        <f t="shared" si="178"/>
        <v>8.250000000501732</v>
      </c>
    </row>
    <row r="3804" spans="5:8" x14ac:dyDescent="0.3">
      <c r="E3804" s="34">
        <v>3802</v>
      </c>
      <c r="F3804" s="42">
        <f t="shared" si="179"/>
        <v>6.0832000000000006</v>
      </c>
      <c r="G3804" s="42">
        <f t="shared" si="177"/>
        <v>5.0186400000000004</v>
      </c>
      <c r="H3804" s="42">
        <f t="shared" si="178"/>
        <v>8.2500000005018634</v>
      </c>
    </row>
    <row r="3805" spans="5:8" x14ac:dyDescent="0.3">
      <c r="E3805" s="34">
        <v>3803</v>
      </c>
      <c r="F3805" s="42">
        <f t="shared" si="179"/>
        <v>6.0848000000000004</v>
      </c>
      <c r="G3805" s="42">
        <f t="shared" si="177"/>
        <v>5.0199600000000002</v>
      </c>
      <c r="H3805" s="42">
        <f t="shared" si="178"/>
        <v>8.2500000005019967</v>
      </c>
    </row>
    <row r="3806" spans="5:8" x14ac:dyDescent="0.3">
      <c r="E3806" s="34">
        <v>3804</v>
      </c>
      <c r="F3806" s="42">
        <f t="shared" si="179"/>
        <v>6.0864000000000003</v>
      </c>
      <c r="G3806" s="42">
        <f t="shared" si="177"/>
        <v>5.02128</v>
      </c>
      <c r="H3806" s="42">
        <f t="shared" si="178"/>
        <v>8.2500000005021281</v>
      </c>
    </row>
    <row r="3807" spans="5:8" x14ac:dyDescent="0.3">
      <c r="E3807" s="34">
        <v>3805</v>
      </c>
      <c r="F3807" s="42">
        <f t="shared" si="179"/>
        <v>6.0880000000000001</v>
      </c>
      <c r="G3807" s="42">
        <f t="shared" si="177"/>
        <v>5.0225999999999997</v>
      </c>
      <c r="H3807" s="42">
        <f t="shared" si="178"/>
        <v>8.2500000005022596</v>
      </c>
    </row>
    <row r="3808" spans="5:8" x14ac:dyDescent="0.3">
      <c r="E3808" s="34">
        <v>3806</v>
      </c>
      <c r="F3808" s="42">
        <f t="shared" si="179"/>
        <v>6.0895999999999999</v>
      </c>
      <c r="G3808" s="42">
        <f t="shared" si="177"/>
        <v>5.0239199999999995</v>
      </c>
      <c r="H3808" s="42">
        <f t="shared" si="178"/>
        <v>8.2500000005023928</v>
      </c>
    </row>
    <row r="3809" spans="5:8" x14ac:dyDescent="0.3">
      <c r="E3809" s="34">
        <v>3807</v>
      </c>
      <c r="F3809" s="42">
        <f t="shared" si="179"/>
        <v>6.0912000000000006</v>
      </c>
      <c r="G3809" s="42">
        <f t="shared" si="177"/>
        <v>5.025240000000001</v>
      </c>
      <c r="H3809" s="42">
        <f t="shared" si="178"/>
        <v>8.2500000005025242</v>
      </c>
    </row>
    <row r="3810" spans="5:8" x14ac:dyDescent="0.3">
      <c r="E3810" s="34">
        <v>3808</v>
      </c>
      <c r="F3810" s="42">
        <f t="shared" si="179"/>
        <v>6.0928000000000004</v>
      </c>
      <c r="G3810" s="42">
        <f t="shared" si="177"/>
        <v>5.0265600000000008</v>
      </c>
      <c r="H3810" s="42">
        <f t="shared" si="178"/>
        <v>8.2500000005026557</v>
      </c>
    </row>
    <row r="3811" spans="5:8" x14ac:dyDescent="0.3">
      <c r="E3811" s="34">
        <v>3809</v>
      </c>
      <c r="F3811" s="42">
        <f t="shared" si="179"/>
        <v>6.0944000000000003</v>
      </c>
      <c r="G3811" s="42">
        <f t="shared" si="177"/>
        <v>5.0278800000000006</v>
      </c>
      <c r="H3811" s="42">
        <f t="shared" si="178"/>
        <v>8.2500000005027871</v>
      </c>
    </row>
    <row r="3812" spans="5:8" x14ac:dyDescent="0.3">
      <c r="E3812" s="34">
        <v>3810</v>
      </c>
      <c r="F3812" s="42">
        <f t="shared" si="179"/>
        <v>6.0960000000000001</v>
      </c>
      <c r="G3812" s="42">
        <f t="shared" si="177"/>
        <v>5.0292000000000003</v>
      </c>
      <c r="H3812" s="42">
        <f t="shared" si="178"/>
        <v>8.2500000005029204</v>
      </c>
    </row>
    <row r="3813" spans="5:8" x14ac:dyDescent="0.3">
      <c r="E3813" s="34">
        <v>3811</v>
      </c>
      <c r="F3813" s="42">
        <f t="shared" si="179"/>
        <v>6.0975999999999999</v>
      </c>
      <c r="G3813" s="42">
        <f t="shared" si="177"/>
        <v>5.0305200000000001</v>
      </c>
      <c r="H3813" s="42">
        <f t="shared" si="178"/>
        <v>8.2500000005030518</v>
      </c>
    </row>
    <row r="3814" spans="5:8" x14ac:dyDescent="0.3">
      <c r="E3814" s="34">
        <v>3812</v>
      </c>
      <c r="F3814" s="42">
        <f t="shared" si="179"/>
        <v>6.0992000000000006</v>
      </c>
      <c r="G3814" s="42">
        <f t="shared" si="177"/>
        <v>5.0318400000000008</v>
      </c>
      <c r="H3814" s="42">
        <f t="shared" si="178"/>
        <v>8.2500000005031833</v>
      </c>
    </row>
    <row r="3815" spans="5:8" x14ac:dyDescent="0.3">
      <c r="E3815" s="34">
        <v>3813</v>
      </c>
      <c r="F3815" s="42">
        <f t="shared" si="179"/>
        <v>6.1008000000000004</v>
      </c>
      <c r="G3815" s="42">
        <f t="shared" si="177"/>
        <v>5.0331600000000005</v>
      </c>
      <c r="H3815" s="42">
        <f t="shared" si="178"/>
        <v>8.2500000005033165</v>
      </c>
    </row>
    <row r="3816" spans="5:8" x14ac:dyDescent="0.3">
      <c r="E3816" s="34">
        <v>3814</v>
      </c>
      <c r="F3816" s="42">
        <f t="shared" si="179"/>
        <v>6.1024000000000003</v>
      </c>
      <c r="G3816" s="42">
        <f t="shared" si="177"/>
        <v>5.0344800000000003</v>
      </c>
      <c r="H3816" s="42">
        <f t="shared" si="178"/>
        <v>8.2500000005034479</v>
      </c>
    </row>
    <row r="3817" spans="5:8" x14ac:dyDescent="0.3">
      <c r="E3817" s="34">
        <v>3815</v>
      </c>
      <c r="F3817" s="42">
        <f t="shared" si="179"/>
        <v>6.1040000000000001</v>
      </c>
      <c r="G3817" s="42">
        <f t="shared" si="177"/>
        <v>5.0358000000000009</v>
      </c>
      <c r="H3817" s="42">
        <f t="shared" si="178"/>
        <v>8.2500000005035794</v>
      </c>
    </row>
    <row r="3818" spans="5:8" x14ac:dyDescent="0.3">
      <c r="E3818" s="34">
        <v>3816</v>
      </c>
      <c r="F3818" s="42">
        <f t="shared" si="179"/>
        <v>6.1055999999999999</v>
      </c>
      <c r="G3818" s="42">
        <f t="shared" si="177"/>
        <v>5.0371200000000007</v>
      </c>
      <c r="H3818" s="42">
        <f t="shared" si="178"/>
        <v>8.2500000005037126</v>
      </c>
    </row>
    <row r="3819" spans="5:8" x14ac:dyDescent="0.3">
      <c r="E3819" s="34">
        <v>3817</v>
      </c>
      <c r="F3819" s="42">
        <f t="shared" si="179"/>
        <v>6.1072000000000006</v>
      </c>
      <c r="G3819" s="42">
        <f t="shared" si="177"/>
        <v>5.0384400000000005</v>
      </c>
      <c r="H3819" s="42">
        <f t="shared" si="178"/>
        <v>8.2500000005038441</v>
      </c>
    </row>
    <row r="3820" spans="5:8" x14ac:dyDescent="0.3">
      <c r="E3820" s="34">
        <v>3818</v>
      </c>
      <c r="F3820" s="42">
        <f t="shared" si="179"/>
        <v>6.1088000000000005</v>
      </c>
      <c r="G3820" s="42">
        <f t="shared" si="177"/>
        <v>5.0397600000000002</v>
      </c>
      <c r="H3820" s="42">
        <f t="shared" si="178"/>
        <v>8.2500000005039755</v>
      </c>
    </row>
    <row r="3821" spans="5:8" x14ac:dyDescent="0.3">
      <c r="E3821" s="34">
        <v>3819</v>
      </c>
      <c r="F3821" s="42">
        <f t="shared" si="179"/>
        <v>6.1104000000000003</v>
      </c>
      <c r="G3821" s="42">
        <f t="shared" si="177"/>
        <v>5.0410800000000009</v>
      </c>
      <c r="H3821" s="42">
        <f t="shared" si="178"/>
        <v>8.2500000005041088</v>
      </c>
    </row>
    <row r="3822" spans="5:8" x14ac:dyDescent="0.3">
      <c r="E3822" s="34">
        <v>3820</v>
      </c>
      <c r="F3822" s="42">
        <f t="shared" si="179"/>
        <v>6.1120000000000001</v>
      </c>
      <c r="G3822" s="42">
        <f t="shared" si="177"/>
        <v>5.0424000000000007</v>
      </c>
      <c r="H3822" s="42">
        <f t="shared" si="178"/>
        <v>8.2500000005042402</v>
      </c>
    </row>
    <row r="3823" spans="5:8" x14ac:dyDescent="0.3">
      <c r="E3823" s="34">
        <v>3821</v>
      </c>
      <c r="F3823" s="42">
        <f t="shared" si="179"/>
        <v>6.1135999999999999</v>
      </c>
      <c r="G3823" s="42">
        <f t="shared" si="177"/>
        <v>5.0437200000000004</v>
      </c>
      <c r="H3823" s="42">
        <f t="shared" si="178"/>
        <v>8.2500000005043717</v>
      </c>
    </row>
    <row r="3824" spans="5:8" x14ac:dyDescent="0.3">
      <c r="E3824" s="34">
        <v>3822</v>
      </c>
      <c r="F3824" s="42">
        <f t="shared" si="179"/>
        <v>6.1152000000000006</v>
      </c>
      <c r="G3824" s="42">
        <f t="shared" si="177"/>
        <v>5.0450400000000002</v>
      </c>
      <c r="H3824" s="42">
        <f t="shared" si="178"/>
        <v>8.2500000005045049</v>
      </c>
    </row>
    <row r="3825" spans="5:8" x14ac:dyDescent="0.3">
      <c r="E3825" s="34">
        <v>3823</v>
      </c>
      <c r="F3825" s="42">
        <f t="shared" si="179"/>
        <v>6.1168000000000005</v>
      </c>
      <c r="G3825" s="42">
        <f t="shared" si="177"/>
        <v>5.04636</v>
      </c>
      <c r="H3825" s="42">
        <f t="shared" si="178"/>
        <v>8.2500000005046363</v>
      </c>
    </row>
    <row r="3826" spans="5:8" x14ac:dyDescent="0.3">
      <c r="E3826" s="34">
        <v>3824</v>
      </c>
      <c r="F3826" s="42">
        <f t="shared" si="179"/>
        <v>6.1184000000000003</v>
      </c>
      <c r="G3826" s="42">
        <f t="shared" si="177"/>
        <v>5.0476799999999997</v>
      </c>
      <c r="H3826" s="42">
        <f t="shared" si="178"/>
        <v>8.2500000005047678</v>
      </c>
    </row>
    <row r="3827" spans="5:8" x14ac:dyDescent="0.3">
      <c r="E3827" s="34">
        <v>3825</v>
      </c>
      <c r="F3827" s="42">
        <f t="shared" si="179"/>
        <v>6.12</v>
      </c>
      <c r="G3827" s="42">
        <f t="shared" si="177"/>
        <v>5.0489999999999995</v>
      </c>
      <c r="H3827" s="42">
        <f t="shared" si="178"/>
        <v>8.2500000005048992</v>
      </c>
    </row>
    <row r="3828" spans="5:8" x14ac:dyDescent="0.3">
      <c r="E3828" s="34">
        <v>3826</v>
      </c>
      <c r="F3828" s="42">
        <f t="shared" si="179"/>
        <v>6.1215999999999999</v>
      </c>
      <c r="G3828" s="42">
        <f t="shared" si="177"/>
        <v>5.0503200000000001</v>
      </c>
      <c r="H3828" s="42">
        <f t="shared" si="178"/>
        <v>8.2500000005050325</v>
      </c>
    </row>
    <row r="3829" spans="5:8" x14ac:dyDescent="0.3">
      <c r="E3829" s="34">
        <v>3827</v>
      </c>
      <c r="F3829" s="42">
        <f t="shared" si="179"/>
        <v>6.1232000000000006</v>
      </c>
      <c r="G3829" s="42">
        <f t="shared" si="177"/>
        <v>5.0516399999999999</v>
      </c>
      <c r="H3829" s="42">
        <f t="shared" si="178"/>
        <v>8.2500000005051639</v>
      </c>
    </row>
    <row r="3830" spans="5:8" x14ac:dyDescent="0.3">
      <c r="E3830" s="34">
        <v>3828</v>
      </c>
      <c r="F3830" s="42">
        <f t="shared" si="179"/>
        <v>6.1248000000000005</v>
      </c>
      <c r="G3830" s="42">
        <f t="shared" si="177"/>
        <v>5.0529599999999997</v>
      </c>
      <c r="H3830" s="42">
        <f t="shared" si="178"/>
        <v>8.2500000005052954</v>
      </c>
    </row>
    <row r="3831" spans="5:8" x14ac:dyDescent="0.3">
      <c r="E3831" s="34">
        <v>3829</v>
      </c>
      <c r="F3831" s="42">
        <f t="shared" si="179"/>
        <v>6.1264000000000003</v>
      </c>
      <c r="G3831" s="42">
        <f t="shared" si="177"/>
        <v>5.0542799999999994</v>
      </c>
      <c r="H3831" s="42">
        <f t="shared" si="178"/>
        <v>8.2500000005054286</v>
      </c>
    </row>
    <row r="3832" spans="5:8" x14ac:dyDescent="0.3">
      <c r="E3832" s="34">
        <v>3830</v>
      </c>
      <c r="F3832" s="42">
        <f t="shared" si="179"/>
        <v>6.1280000000000001</v>
      </c>
      <c r="G3832" s="42">
        <f t="shared" si="177"/>
        <v>5.0555999999999992</v>
      </c>
      <c r="H3832" s="42">
        <f t="shared" si="178"/>
        <v>8.25000000050556</v>
      </c>
    </row>
    <row r="3833" spans="5:8" x14ac:dyDescent="0.3">
      <c r="E3833" s="34">
        <v>3831</v>
      </c>
      <c r="F3833" s="42">
        <f t="shared" si="179"/>
        <v>6.1295999999999999</v>
      </c>
      <c r="G3833" s="42">
        <f t="shared" si="177"/>
        <v>5.0569199999999999</v>
      </c>
      <c r="H3833" s="42">
        <f t="shared" si="178"/>
        <v>8.2500000005056915</v>
      </c>
    </row>
    <row r="3834" spans="5:8" x14ac:dyDescent="0.3">
      <c r="E3834" s="34">
        <v>3832</v>
      </c>
      <c r="F3834" s="42">
        <f t="shared" si="179"/>
        <v>6.1312000000000006</v>
      </c>
      <c r="G3834" s="42">
        <f t="shared" si="177"/>
        <v>5.0582400000000005</v>
      </c>
      <c r="H3834" s="42">
        <f t="shared" si="178"/>
        <v>8.2500000005058247</v>
      </c>
    </row>
    <row r="3835" spans="5:8" x14ac:dyDescent="0.3">
      <c r="E3835" s="34">
        <v>3833</v>
      </c>
      <c r="F3835" s="42">
        <f t="shared" si="179"/>
        <v>6.1328000000000005</v>
      </c>
      <c r="G3835" s="42">
        <f t="shared" si="177"/>
        <v>5.0595600000000003</v>
      </c>
      <c r="H3835" s="42">
        <f t="shared" si="178"/>
        <v>8.2500000005059562</v>
      </c>
    </row>
    <row r="3836" spans="5:8" x14ac:dyDescent="0.3">
      <c r="E3836" s="34">
        <v>3834</v>
      </c>
      <c r="F3836" s="42">
        <f t="shared" si="179"/>
        <v>6.1344000000000003</v>
      </c>
      <c r="G3836" s="42">
        <f t="shared" si="177"/>
        <v>5.06088</v>
      </c>
      <c r="H3836" s="42">
        <f t="shared" si="178"/>
        <v>8.2500000005060876</v>
      </c>
    </row>
    <row r="3837" spans="5:8" x14ac:dyDescent="0.3">
      <c r="E3837" s="34">
        <v>3835</v>
      </c>
      <c r="F3837" s="42">
        <f t="shared" si="179"/>
        <v>6.1360000000000001</v>
      </c>
      <c r="G3837" s="42">
        <f t="shared" si="177"/>
        <v>5.0621999999999998</v>
      </c>
      <c r="H3837" s="42">
        <f t="shared" si="178"/>
        <v>8.2500000005062208</v>
      </c>
    </row>
    <row r="3838" spans="5:8" x14ac:dyDescent="0.3">
      <c r="E3838" s="34">
        <v>3836</v>
      </c>
      <c r="F3838" s="42">
        <f t="shared" si="179"/>
        <v>6.1375999999999999</v>
      </c>
      <c r="G3838" s="42">
        <f t="shared" si="177"/>
        <v>5.0635199999999996</v>
      </c>
      <c r="H3838" s="42">
        <f t="shared" si="178"/>
        <v>8.2500000005063523</v>
      </c>
    </row>
    <row r="3839" spans="5:8" x14ac:dyDescent="0.3">
      <c r="E3839" s="34">
        <v>3837</v>
      </c>
      <c r="F3839" s="42">
        <f t="shared" si="179"/>
        <v>6.1392000000000007</v>
      </c>
      <c r="G3839" s="42">
        <f t="shared" si="177"/>
        <v>5.0648400000000002</v>
      </c>
      <c r="H3839" s="42">
        <f t="shared" si="178"/>
        <v>8.2500000005064837</v>
      </c>
    </row>
    <row r="3840" spans="5:8" x14ac:dyDescent="0.3">
      <c r="E3840" s="34">
        <v>3838</v>
      </c>
      <c r="F3840" s="42">
        <f t="shared" si="179"/>
        <v>6.1408000000000005</v>
      </c>
      <c r="G3840" s="42">
        <f t="shared" si="177"/>
        <v>5.0661600000000009</v>
      </c>
      <c r="H3840" s="42">
        <f t="shared" si="178"/>
        <v>8.2500000005066152</v>
      </c>
    </row>
    <row r="3841" spans="5:8" x14ac:dyDescent="0.3">
      <c r="E3841" s="34">
        <v>3839</v>
      </c>
      <c r="F3841" s="42">
        <f t="shared" si="179"/>
        <v>6.1424000000000003</v>
      </c>
      <c r="G3841" s="42">
        <f t="shared" si="177"/>
        <v>5.0674800000000007</v>
      </c>
      <c r="H3841" s="42">
        <f t="shared" si="178"/>
        <v>8.2500000005067484</v>
      </c>
    </row>
    <row r="3842" spans="5:8" x14ac:dyDescent="0.3">
      <c r="E3842" s="34">
        <v>3840</v>
      </c>
      <c r="F3842" s="42">
        <f t="shared" si="179"/>
        <v>6.1440000000000001</v>
      </c>
      <c r="G3842" s="42">
        <f t="shared" ref="G3842:G3905" si="180">$C$12*F3842*10^-3/($C$3*10^-6)</f>
        <v>5.0688000000000004</v>
      </c>
      <c r="H3842" s="42">
        <f t="shared" si="178"/>
        <v>8.2500000005068799</v>
      </c>
    </row>
    <row r="3843" spans="5:8" x14ac:dyDescent="0.3">
      <c r="E3843" s="34">
        <v>3841</v>
      </c>
      <c r="F3843" s="42">
        <f t="shared" si="179"/>
        <v>6.1456</v>
      </c>
      <c r="G3843" s="42">
        <f t="shared" si="180"/>
        <v>5.0701200000000002</v>
      </c>
      <c r="H3843" s="42">
        <f t="shared" ref="H3843:H3906" si="181">($C$12+IF(G3843&gt;=$C$7,$C$6,0)+(IF(G3843&gt;=$C$5,G3843,0)/$C$4)+IF(G3843&gt;$C$9,($C$8/G3843),0))</f>
        <v>8.2500000005070113</v>
      </c>
    </row>
    <row r="3844" spans="5:8" x14ac:dyDescent="0.3">
      <c r="E3844" s="34">
        <v>3842</v>
      </c>
      <c r="F3844" s="42">
        <f t="shared" ref="F3844:F3907" si="182">($C$10/10000)*(E3844)</f>
        <v>6.1472000000000007</v>
      </c>
      <c r="G3844" s="42">
        <f t="shared" si="180"/>
        <v>5.0714400000000008</v>
      </c>
      <c r="H3844" s="42">
        <f t="shared" si="181"/>
        <v>8.2500000005071445</v>
      </c>
    </row>
    <row r="3845" spans="5:8" x14ac:dyDescent="0.3">
      <c r="E3845" s="34">
        <v>3843</v>
      </c>
      <c r="F3845" s="42">
        <f t="shared" si="182"/>
        <v>6.1488000000000005</v>
      </c>
      <c r="G3845" s="42">
        <f t="shared" si="180"/>
        <v>5.0727600000000006</v>
      </c>
      <c r="H3845" s="42">
        <f t="shared" si="181"/>
        <v>8.250000000507276</v>
      </c>
    </row>
    <row r="3846" spans="5:8" x14ac:dyDescent="0.3">
      <c r="E3846" s="34">
        <v>3844</v>
      </c>
      <c r="F3846" s="42">
        <f t="shared" si="182"/>
        <v>6.1504000000000003</v>
      </c>
      <c r="G3846" s="42">
        <f t="shared" si="180"/>
        <v>5.0740800000000004</v>
      </c>
      <c r="H3846" s="42">
        <f t="shared" si="181"/>
        <v>8.2500000005074074</v>
      </c>
    </row>
    <row r="3847" spans="5:8" x14ac:dyDescent="0.3">
      <c r="E3847" s="34">
        <v>3845</v>
      </c>
      <c r="F3847" s="42">
        <f t="shared" si="182"/>
        <v>6.1520000000000001</v>
      </c>
      <c r="G3847" s="42">
        <f t="shared" si="180"/>
        <v>5.0754000000000001</v>
      </c>
      <c r="H3847" s="42">
        <f t="shared" si="181"/>
        <v>8.2500000005075407</v>
      </c>
    </row>
    <row r="3848" spans="5:8" x14ac:dyDescent="0.3">
      <c r="E3848" s="34">
        <v>3846</v>
      </c>
      <c r="F3848" s="42">
        <f t="shared" si="182"/>
        <v>6.1536</v>
      </c>
      <c r="G3848" s="42">
        <f t="shared" si="180"/>
        <v>5.0767200000000008</v>
      </c>
      <c r="H3848" s="42">
        <f t="shared" si="181"/>
        <v>8.2500000005076721</v>
      </c>
    </row>
    <row r="3849" spans="5:8" x14ac:dyDescent="0.3">
      <c r="E3849" s="34">
        <v>3847</v>
      </c>
      <c r="F3849" s="42">
        <f t="shared" si="182"/>
        <v>6.1552000000000007</v>
      </c>
      <c r="G3849" s="42">
        <f t="shared" si="180"/>
        <v>5.0780400000000006</v>
      </c>
      <c r="H3849" s="42">
        <f t="shared" si="181"/>
        <v>8.2500000005078036</v>
      </c>
    </row>
    <row r="3850" spans="5:8" x14ac:dyDescent="0.3">
      <c r="E3850" s="34">
        <v>3848</v>
      </c>
      <c r="F3850" s="42">
        <f t="shared" si="182"/>
        <v>6.1568000000000005</v>
      </c>
      <c r="G3850" s="42">
        <f t="shared" si="180"/>
        <v>5.0793600000000003</v>
      </c>
      <c r="H3850" s="42">
        <f t="shared" si="181"/>
        <v>8.2500000005079368</v>
      </c>
    </row>
    <row r="3851" spans="5:8" x14ac:dyDescent="0.3">
      <c r="E3851" s="34">
        <v>3849</v>
      </c>
      <c r="F3851" s="42">
        <f t="shared" si="182"/>
        <v>6.1584000000000003</v>
      </c>
      <c r="G3851" s="42">
        <f t="shared" si="180"/>
        <v>5.0806800000000001</v>
      </c>
      <c r="H3851" s="42">
        <f t="shared" si="181"/>
        <v>8.2500000005080683</v>
      </c>
    </row>
    <row r="3852" spans="5:8" x14ac:dyDescent="0.3">
      <c r="E3852" s="34">
        <v>3850</v>
      </c>
      <c r="F3852" s="42">
        <f t="shared" si="182"/>
        <v>6.16</v>
      </c>
      <c r="G3852" s="42">
        <f t="shared" si="180"/>
        <v>5.0820000000000007</v>
      </c>
      <c r="H3852" s="42">
        <f t="shared" si="181"/>
        <v>8.2500000005081997</v>
      </c>
    </row>
    <row r="3853" spans="5:8" x14ac:dyDescent="0.3">
      <c r="E3853" s="34">
        <v>3851</v>
      </c>
      <c r="F3853" s="42">
        <f t="shared" si="182"/>
        <v>6.1616</v>
      </c>
      <c r="G3853" s="42">
        <f t="shared" si="180"/>
        <v>5.0833200000000005</v>
      </c>
      <c r="H3853" s="42">
        <f t="shared" si="181"/>
        <v>8.2500000005083312</v>
      </c>
    </row>
    <row r="3854" spans="5:8" x14ac:dyDescent="0.3">
      <c r="E3854" s="34">
        <v>3852</v>
      </c>
      <c r="F3854" s="42">
        <f t="shared" si="182"/>
        <v>6.1632000000000007</v>
      </c>
      <c r="G3854" s="42">
        <f t="shared" si="180"/>
        <v>5.0846400000000003</v>
      </c>
      <c r="H3854" s="42">
        <f t="shared" si="181"/>
        <v>8.2500000005084644</v>
      </c>
    </row>
    <row r="3855" spans="5:8" x14ac:dyDescent="0.3">
      <c r="E3855" s="34">
        <v>3853</v>
      </c>
      <c r="F3855" s="42">
        <f t="shared" si="182"/>
        <v>6.1648000000000005</v>
      </c>
      <c r="G3855" s="42">
        <f t="shared" si="180"/>
        <v>5.0859600000000009</v>
      </c>
      <c r="H3855" s="42">
        <f t="shared" si="181"/>
        <v>8.2500000005085958</v>
      </c>
    </row>
    <row r="3856" spans="5:8" x14ac:dyDescent="0.3">
      <c r="E3856" s="34">
        <v>3854</v>
      </c>
      <c r="F3856" s="42">
        <f t="shared" si="182"/>
        <v>6.1664000000000003</v>
      </c>
      <c r="G3856" s="42">
        <f t="shared" si="180"/>
        <v>5.0872799999999998</v>
      </c>
      <c r="H3856" s="42">
        <f t="shared" si="181"/>
        <v>8.2500000005087273</v>
      </c>
    </row>
    <row r="3857" spans="5:8" x14ac:dyDescent="0.3">
      <c r="E3857" s="34">
        <v>3855</v>
      </c>
      <c r="F3857" s="42">
        <f t="shared" si="182"/>
        <v>6.1680000000000001</v>
      </c>
      <c r="G3857" s="42">
        <f t="shared" si="180"/>
        <v>5.0885999999999996</v>
      </c>
      <c r="H3857" s="42">
        <f t="shared" si="181"/>
        <v>8.2500000005088605</v>
      </c>
    </row>
    <row r="3858" spans="5:8" x14ac:dyDescent="0.3">
      <c r="E3858" s="34">
        <v>3856</v>
      </c>
      <c r="F3858" s="42">
        <f t="shared" si="182"/>
        <v>6.1696</v>
      </c>
      <c r="G3858" s="42">
        <f t="shared" si="180"/>
        <v>5.0899199999999993</v>
      </c>
      <c r="H3858" s="42">
        <f t="shared" si="181"/>
        <v>8.250000000508992</v>
      </c>
    </row>
    <row r="3859" spans="5:8" x14ac:dyDescent="0.3">
      <c r="E3859" s="34">
        <v>3857</v>
      </c>
      <c r="F3859" s="42">
        <f t="shared" si="182"/>
        <v>6.1712000000000007</v>
      </c>
      <c r="G3859" s="42">
        <f t="shared" si="180"/>
        <v>5.09124</v>
      </c>
      <c r="H3859" s="42">
        <f t="shared" si="181"/>
        <v>8.2500000005091234</v>
      </c>
    </row>
    <row r="3860" spans="5:8" x14ac:dyDescent="0.3">
      <c r="E3860" s="34">
        <v>3858</v>
      </c>
      <c r="F3860" s="42">
        <f t="shared" si="182"/>
        <v>6.1728000000000005</v>
      </c>
      <c r="G3860" s="42">
        <f t="shared" si="180"/>
        <v>5.0925599999999998</v>
      </c>
      <c r="H3860" s="42">
        <f t="shared" si="181"/>
        <v>8.2500000005092566</v>
      </c>
    </row>
    <row r="3861" spans="5:8" x14ac:dyDescent="0.3">
      <c r="E3861" s="34">
        <v>3859</v>
      </c>
      <c r="F3861" s="42">
        <f t="shared" si="182"/>
        <v>6.1744000000000003</v>
      </c>
      <c r="G3861" s="42">
        <f t="shared" si="180"/>
        <v>5.0938799999999995</v>
      </c>
      <c r="H3861" s="42">
        <f t="shared" si="181"/>
        <v>8.2500000005093881</v>
      </c>
    </row>
    <row r="3862" spans="5:8" x14ac:dyDescent="0.3">
      <c r="E3862" s="34">
        <v>3860</v>
      </c>
      <c r="F3862" s="42">
        <f t="shared" si="182"/>
        <v>6.1760000000000002</v>
      </c>
      <c r="G3862" s="42">
        <f t="shared" si="180"/>
        <v>5.0951999999999993</v>
      </c>
      <c r="H3862" s="42">
        <f t="shared" si="181"/>
        <v>8.2500000005095195</v>
      </c>
    </row>
    <row r="3863" spans="5:8" x14ac:dyDescent="0.3">
      <c r="E3863" s="34">
        <v>3861</v>
      </c>
      <c r="F3863" s="42">
        <f t="shared" si="182"/>
        <v>6.1776</v>
      </c>
      <c r="G3863" s="42">
        <f t="shared" si="180"/>
        <v>5.0965199999999999</v>
      </c>
      <c r="H3863" s="42">
        <f t="shared" si="181"/>
        <v>8.2500000005096528</v>
      </c>
    </row>
    <row r="3864" spans="5:8" x14ac:dyDescent="0.3">
      <c r="E3864" s="34">
        <v>3862</v>
      </c>
      <c r="F3864" s="42">
        <f t="shared" si="182"/>
        <v>6.1792000000000007</v>
      </c>
      <c r="G3864" s="42">
        <f t="shared" si="180"/>
        <v>5.0978400000000006</v>
      </c>
      <c r="H3864" s="42">
        <f t="shared" si="181"/>
        <v>8.2500000005097842</v>
      </c>
    </row>
    <row r="3865" spans="5:8" x14ac:dyDescent="0.3">
      <c r="E3865" s="34">
        <v>3863</v>
      </c>
      <c r="F3865" s="42">
        <f t="shared" si="182"/>
        <v>6.1808000000000005</v>
      </c>
      <c r="G3865" s="42">
        <f t="shared" si="180"/>
        <v>5.0991600000000004</v>
      </c>
      <c r="H3865" s="42">
        <f t="shared" si="181"/>
        <v>8.2500000005099157</v>
      </c>
    </row>
    <row r="3866" spans="5:8" x14ac:dyDescent="0.3">
      <c r="E3866" s="34">
        <v>3864</v>
      </c>
      <c r="F3866" s="42">
        <f t="shared" si="182"/>
        <v>6.1824000000000003</v>
      </c>
      <c r="G3866" s="42">
        <f t="shared" si="180"/>
        <v>5.1004800000000001</v>
      </c>
      <c r="H3866" s="42">
        <f t="shared" si="181"/>
        <v>8.2500000005100471</v>
      </c>
    </row>
    <row r="3867" spans="5:8" x14ac:dyDescent="0.3">
      <c r="E3867" s="34">
        <v>3865</v>
      </c>
      <c r="F3867" s="42">
        <f t="shared" si="182"/>
        <v>6.1840000000000002</v>
      </c>
      <c r="G3867" s="42">
        <f t="shared" si="180"/>
        <v>5.1017999999999999</v>
      </c>
      <c r="H3867" s="42">
        <f t="shared" si="181"/>
        <v>8.2500000005101803</v>
      </c>
    </row>
    <row r="3868" spans="5:8" x14ac:dyDescent="0.3">
      <c r="E3868" s="34">
        <v>3866</v>
      </c>
      <c r="F3868" s="42">
        <f t="shared" si="182"/>
        <v>6.1856</v>
      </c>
      <c r="G3868" s="42">
        <f t="shared" si="180"/>
        <v>5.1031199999999997</v>
      </c>
      <c r="H3868" s="42">
        <f t="shared" si="181"/>
        <v>8.2500000005103118</v>
      </c>
    </row>
    <row r="3869" spans="5:8" x14ac:dyDescent="0.3">
      <c r="E3869" s="34">
        <v>3867</v>
      </c>
      <c r="F3869" s="42">
        <f t="shared" si="182"/>
        <v>6.1872000000000007</v>
      </c>
      <c r="G3869" s="42">
        <f t="shared" si="180"/>
        <v>5.1044400000000003</v>
      </c>
      <c r="H3869" s="42">
        <f t="shared" si="181"/>
        <v>8.2500000005104432</v>
      </c>
    </row>
    <row r="3870" spans="5:8" x14ac:dyDescent="0.3">
      <c r="E3870" s="34">
        <v>3868</v>
      </c>
      <c r="F3870" s="42">
        <f t="shared" si="182"/>
        <v>6.1888000000000005</v>
      </c>
      <c r="G3870" s="42">
        <f t="shared" si="180"/>
        <v>5.105760000000001</v>
      </c>
      <c r="H3870" s="42">
        <f t="shared" si="181"/>
        <v>8.2500000005105765</v>
      </c>
    </row>
    <row r="3871" spans="5:8" x14ac:dyDescent="0.3">
      <c r="E3871" s="34">
        <v>3869</v>
      </c>
      <c r="F3871" s="42">
        <f t="shared" si="182"/>
        <v>6.1904000000000003</v>
      </c>
      <c r="G3871" s="42">
        <f t="shared" si="180"/>
        <v>5.1070800000000007</v>
      </c>
      <c r="H3871" s="42">
        <f t="shared" si="181"/>
        <v>8.2500000005107079</v>
      </c>
    </row>
    <row r="3872" spans="5:8" x14ac:dyDescent="0.3">
      <c r="E3872" s="34">
        <v>3870</v>
      </c>
      <c r="F3872" s="42">
        <f t="shared" si="182"/>
        <v>6.1920000000000002</v>
      </c>
      <c r="G3872" s="42">
        <f t="shared" si="180"/>
        <v>5.1084000000000005</v>
      </c>
      <c r="H3872" s="42">
        <f t="shared" si="181"/>
        <v>8.2500000005108394</v>
      </c>
    </row>
    <row r="3873" spans="5:8" x14ac:dyDescent="0.3">
      <c r="E3873" s="34">
        <v>3871</v>
      </c>
      <c r="F3873" s="42">
        <f t="shared" si="182"/>
        <v>6.1936</v>
      </c>
      <c r="G3873" s="42">
        <f t="shared" si="180"/>
        <v>5.1097200000000003</v>
      </c>
      <c r="H3873" s="42">
        <f t="shared" si="181"/>
        <v>8.2500000005109726</v>
      </c>
    </row>
    <row r="3874" spans="5:8" x14ac:dyDescent="0.3">
      <c r="E3874" s="34">
        <v>3872</v>
      </c>
      <c r="F3874" s="42">
        <f t="shared" si="182"/>
        <v>6.1952000000000007</v>
      </c>
      <c r="G3874" s="42">
        <f t="shared" si="180"/>
        <v>5.1110400000000009</v>
      </c>
      <c r="H3874" s="42">
        <f t="shared" si="181"/>
        <v>8.250000000511104</v>
      </c>
    </row>
    <row r="3875" spans="5:8" x14ac:dyDescent="0.3">
      <c r="E3875" s="34">
        <v>3873</v>
      </c>
      <c r="F3875" s="42">
        <f t="shared" si="182"/>
        <v>6.1968000000000005</v>
      </c>
      <c r="G3875" s="42">
        <f t="shared" si="180"/>
        <v>5.1123600000000007</v>
      </c>
      <c r="H3875" s="42">
        <f t="shared" si="181"/>
        <v>8.2500000005112355</v>
      </c>
    </row>
    <row r="3876" spans="5:8" x14ac:dyDescent="0.3">
      <c r="E3876" s="34">
        <v>3874</v>
      </c>
      <c r="F3876" s="42">
        <f t="shared" si="182"/>
        <v>6.1984000000000004</v>
      </c>
      <c r="G3876" s="42">
        <f t="shared" si="180"/>
        <v>5.1136800000000004</v>
      </c>
      <c r="H3876" s="42">
        <f t="shared" si="181"/>
        <v>8.2500000005113687</v>
      </c>
    </row>
    <row r="3877" spans="5:8" x14ac:dyDescent="0.3">
      <c r="E3877" s="34">
        <v>3875</v>
      </c>
      <c r="F3877" s="42">
        <f t="shared" si="182"/>
        <v>6.2</v>
      </c>
      <c r="G3877" s="42">
        <f t="shared" si="180"/>
        <v>5.1150000000000002</v>
      </c>
      <c r="H3877" s="42">
        <f t="shared" si="181"/>
        <v>8.2500000005115002</v>
      </c>
    </row>
    <row r="3878" spans="5:8" x14ac:dyDescent="0.3">
      <c r="E3878" s="34">
        <v>3876</v>
      </c>
      <c r="F3878" s="42">
        <f t="shared" si="182"/>
        <v>6.2016</v>
      </c>
      <c r="G3878" s="42">
        <f t="shared" si="180"/>
        <v>5.1163200000000009</v>
      </c>
      <c r="H3878" s="42">
        <f t="shared" si="181"/>
        <v>8.2500000005116316</v>
      </c>
    </row>
    <row r="3879" spans="5:8" x14ac:dyDescent="0.3">
      <c r="E3879" s="34">
        <v>3877</v>
      </c>
      <c r="F3879" s="42">
        <f t="shared" si="182"/>
        <v>6.2032000000000007</v>
      </c>
      <c r="G3879" s="42">
        <f t="shared" si="180"/>
        <v>5.1176400000000006</v>
      </c>
      <c r="H3879" s="42">
        <f t="shared" si="181"/>
        <v>8.2500000005117649</v>
      </c>
    </row>
    <row r="3880" spans="5:8" x14ac:dyDescent="0.3">
      <c r="E3880" s="34">
        <v>3878</v>
      </c>
      <c r="F3880" s="42">
        <f t="shared" si="182"/>
        <v>6.2048000000000005</v>
      </c>
      <c r="G3880" s="42">
        <f t="shared" si="180"/>
        <v>5.1189600000000004</v>
      </c>
      <c r="H3880" s="42">
        <f t="shared" si="181"/>
        <v>8.2500000005118963</v>
      </c>
    </row>
    <row r="3881" spans="5:8" x14ac:dyDescent="0.3">
      <c r="E3881" s="34">
        <v>3879</v>
      </c>
      <c r="F3881" s="42">
        <f t="shared" si="182"/>
        <v>6.2064000000000004</v>
      </c>
      <c r="G3881" s="42">
        <f t="shared" si="180"/>
        <v>5.1202800000000002</v>
      </c>
      <c r="H3881" s="42">
        <f t="shared" si="181"/>
        <v>8.2500000005120278</v>
      </c>
    </row>
    <row r="3882" spans="5:8" x14ac:dyDescent="0.3">
      <c r="E3882" s="34">
        <v>3880</v>
      </c>
      <c r="F3882" s="42">
        <f t="shared" si="182"/>
        <v>6.2080000000000002</v>
      </c>
      <c r="G3882" s="42">
        <f t="shared" si="180"/>
        <v>5.1215999999999999</v>
      </c>
      <c r="H3882" s="42">
        <f t="shared" si="181"/>
        <v>8.2500000005121592</v>
      </c>
    </row>
    <row r="3883" spans="5:8" x14ac:dyDescent="0.3">
      <c r="E3883" s="34">
        <v>3881</v>
      </c>
      <c r="F3883" s="42">
        <f t="shared" si="182"/>
        <v>6.2096</v>
      </c>
      <c r="G3883" s="42">
        <f t="shared" si="180"/>
        <v>5.1229200000000006</v>
      </c>
      <c r="H3883" s="42">
        <f t="shared" si="181"/>
        <v>8.2500000005122924</v>
      </c>
    </row>
    <row r="3884" spans="5:8" x14ac:dyDescent="0.3">
      <c r="E3884" s="34">
        <v>3882</v>
      </c>
      <c r="F3884" s="42">
        <f t="shared" si="182"/>
        <v>6.2112000000000007</v>
      </c>
      <c r="G3884" s="42">
        <f t="shared" si="180"/>
        <v>5.1242400000000004</v>
      </c>
      <c r="H3884" s="42">
        <f t="shared" si="181"/>
        <v>8.2500000005124239</v>
      </c>
    </row>
    <row r="3885" spans="5:8" x14ac:dyDescent="0.3">
      <c r="E3885" s="34">
        <v>3883</v>
      </c>
      <c r="F3885" s="42">
        <f t="shared" si="182"/>
        <v>6.2128000000000005</v>
      </c>
      <c r="G3885" s="42">
        <f t="shared" si="180"/>
        <v>5.1255600000000001</v>
      </c>
      <c r="H3885" s="42">
        <f t="shared" si="181"/>
        <v>8.2500000005125553</v>
      </c>
    </row>
    <row r="3886" spans="5:8" x14ac:dyDescent="0.3">
      <c r="E3886" s="34">
        <v>3884</v>
      </c>
      <c r="F3886" s="42">
        <f t="shared" si="182"/>
        <v>6.2144000000000004</v>
      </c>
      <c r="G3886" s="42">
        <f t="shared" si="180"/>
        <v>5.1268800000000008</v>
      </c>
      <c r="H3886" s="42">
        <f t="shared" si="181"/>
        <v>8.2500000005126886</v>
      </c>
    </row>
    <row r="3887" spans="5:8" x14ac:dyDescent="0.3">
      <c r="E3887" s="34">
        <v>3885</v>
      </c>
      <c r="F3887" s="42">
        <f t="shared" si="182"/>
        <v>6.2160000000000002</v>
      </c>
      <c r="G3887" s="42">
        <f t="shared" si="180"/>
        <v>5.1281999999999996</v>
      </c>
      <c r="H3887" s="42">
        <f t="shared" si="181"/>
        <v>8.25000000051282</v>
      </c>
    </row>
    <row r="3888" spans="5:8" x14ac:dyDescent="0.3">
      <c r="E3888" s="34">
        <v>3886</v>
      </c>
      <c r="F3888" s="42">
        <f t="shared" si="182"/>
        <v>6.2176</v>
      </c>
      <c r="G3888" s="42">
        <f t="shared" si="180"/>
        <v>5.1295199999999994</v>
      </c>
      <c r="H3888" s="42">
        <f t="shared" si="181"/>
        <v>8.2500000005129515</v>
      </c>
    </row>
    <row r="3889" spans="5:8" x14ac:dyDescent="0.3">
      <c r="E3889" s="34">
        <v>3887</v>
      </c>
      <c r="F3889" s="42">
        <f t="shared" si="182"/>
        <v>6.2192000000000007</v>
      </c>
      <c r="G3889" s="42">
        <f t="shared" si="180"/>
        <v>5.1308400000000001</v>
      </c>
      <c r="H3889" s="42">
        <f t="shared" si="181"/>
        <v>8.2500000005130847</v>
      </c>
    </row>
    <row r="3890" spans="5:8" x14ac:dyDescent="0.3">
      <c r="E3890" s="34">
        <v>3888</v>
      </c>
      <c r="F3890" s="42">
        <f t="shared" si="182"/>
        <v>6.2208000000000006</v>
      </c>
      <c r="G3890" s="42">
        <f t="shared" si="180"/>
        <v>5.1321599999999998</v>
      </c>
      <c r="H3890" s="42">
        <f t="shared" si="181"/>
        <v>8.2500000005132161</v>
      </c>
    </row>
    <row r="3891" spans="5:8" x14ac:dyDescent="0.3">
      <c r="E3891" s="34">
        <v>3889</v>
      </c>
      <c r="F3891" s="42">
        <f t="shared" si="182"/>
        <v>6.2224000000000004</v>
      </c>
      <c r="G3891" s="42">
        <f t="shared" si="180"/>
        <v>5.1334799999999996</v>
      </c>
      <c r="H3891" s="42">
        <f t="shared" si="181"/>
        <v>8.2500000005133476</v>
      </c>
    </row>
    <row r="3892" spans="5:8" x14ac:dyDescent="0.3">
      <c r="E3892" s="34">
        <v>3890</v>
      </c>
      <c r="F3892" s="42">
        <f t="shared" si="182"/>
        <v>6.2240000000000002</v>
      </c>
      <c r="G3892" s="42">
        <f t="shared" si="180"/>
        <v>5.1347999999999994</v>
      </c>
      <c r="H3892" s="42">
        <f t="shared" si="181"/>
        <v>8.2500000005134808</v>
      </c>
    </row>
    <row r="3893" spans="5:8" x14ac:dyDescent="0.3">
      <c r="E3893" s="34">
        <v>3891</v>
      </c>
      <c r="F3893" s="42">
        <f t="shared" si="182"/>
        <v>6.2256</v>
      </c>
      <c r="G3893" s="42">
        <f t="shared" si="180"/>
        <v>5.1361199999999991</v>
      </c>
      <c r="H3893" s="42">
        <f t="shared" si="181"/>
        <v>8.2500000005136123</v>
      </c>
    </row>
    <row r="3894" spans="5:8" x14ac:dyDescent="0.3">
      <c r="E3894" s="34">
        <v>3892</v>
      </c>
      <c r="F3894" s="42">
        <f t="shared" si="182"/>
        <v>6.2272000000000007</v>
      </c>
      <c r="G3894" s="42">
        <f t="shared" si="180"/>
        <v>5.1374400000000007</v>
      </c>
      <c r="H3894" s="42">
        <f t="shared" si="181"/>
        <v>8.2500000005137437</v>
      </c>
    </row>
    <row r="3895" spans="5:8" x14ac:dyDescent="0.3">
      <c r="E3895" s="34">
        <v>3893</v>
      </c>
      <c r="F3895" s="42">
        <f t="shared" si="182"/>
        <v>6.2288000000000006</v>
      </c>
      <c r="G3895" s="42">
        <f t="shared" si="180"/>
        <v>5.1387600000000004</v>
      </c>
      <c r="H3895" s="42">
        <f t="shared" si="181"/>
        <v>8.2500000005138752</v>
      </c>
    </row>
    <row r="3896" spans="5:8" x14ac:dyDescent="0.3">
      <c r="E3896" s="34">
        <v>3894</v>
      </c>
      <c r="F3896" s="42">
        <f t="shared" si="182"/>
        <v>6.2304000000000004</v>
      </c>
      <c r="G3896" s="42">
        <f t="shared" si="180"/>
        <v>5.1400800000000002</v>
      </c>
      <c r="H3896" s="42">
        <f t="shared" si="181"/>
        <v>8.2500000005140084</v>
      </c>
    </row>
    <row r="3897" spans="5:8" x14ac:dyDescent="0.3">
      <c r="E3897" s="34">
        <v>3895</v>
      </c>
      <c r="F3897" s="42">
        <f t="shared" si="182"/>
        <v>6.2320000000000002</v>
      </c>
      <c r="G3897" s="42">
        <f t="shared" si="180"/>
        <v>5.1414</v>
      </c>
      <c r="H3897" s="42">
        <f t="shared" si="181"/>
        <v>8.2500000005141398</v>
      </c>
    </row>
    <row r="3898" spans="5:8" x14ac:dyDescent="0.3">
      <c r="E3898" s="34">
        <v>3896</v>
      </c>
      <c r="F3898" s="42">
        <f t="shared" si="182"/>
        <v>6.2336</v>
      </c>
      <c r="G3898" s="42">
        <f t="shared" si="180"/>
        <v>5.1427199999999997</v>
      </c>
      <c r="H3898" s="42">
        <f t="shared" si="181"/>
        <v>8.2500000005142713</v>
      </c>
    </row>
    <row r="3899" spans="5:8" x14ac:dyDescent="0.3">
      <c r="E3899" s="34">
        <v>3897</v>
      </c>
      <c r="F3899" s="42">
        <f t="shared" si="182"/>
        <v>6.2352000000000007</v>
      </c>
      <c r="G3899" s="42">
        <f t="shared" si="180"/>
        <v>5.1440400000000004</v>
      </c>
      <c r="H3899" s="42">
        <f t="shared" si="181"/>
        <v>8.2500000005144045</v>
      </c>
    </row>
    <row r="3900" spans="5:8" x14ac:dyDescent="0.3">
      <c r="E3900" s="34">
        <v>3898</v>
      </c>
      <c r="F3900" s="42">
        <f t="shared" si="182"/>
        <v>6.2368000000000006</v>
      </c>
      <c r="G3900" s="42">
        <f t="shared" si="180"/>
        <v>5.1453600000000002</v>
      </c>
      <c r="H3900" s="42">
        <f t="shared" si="181"/>
        <v>8.250000000514536</v>
      </c>
    </row>
    <row r="3901" spans="5:8" x14ac:dyDescent="0.3">
      <c r="E3901" s="34">
        <v>3899</v>
      </c>
      <c r="F3901" s="42">
        <f t="shared" si="182"/>
        <v>6.2384000000000004</v>
      </c>
      <c r="G3901" s="42">
        <f t="shared" si="180"/>
        <v>5.1466800000000008</v>
      </c>
      <c r="H3901" s="42">
        <f t="shared" si="181"/>
        <v>8.2500000005146674</v>
      </c>
    </row>
    <row r="3902" spans="5:8" x14ac:dyDescent="0.3">
      <c r="E3902" s="34">
        <v>3900</v>
      </c>
      <c r="F3902" s="42">
        <f t="shared" si="182"/>
        <v>6.24</v>
      </c>
      <c r="G3902" s="42">
        <f t="shared" si="180"/>
        <v>5.1480000000000006</v>
      </c>
      <c r="H3902" s="42">
        <f t="shared" si="181"/>
        <v>8.2500000005148006</v>
      </c>
    </row>
    <row r="3903" spans="5:8" x14ac:dyDescent="0.3">
      <c r="E3903" s="34">
        <v>3901</v>
      </c>
      <c r="F3903" s="42">
        <f t="shared" si="182"/>
        <v>6.2416</v>
      </c>
      <c r="G3903" s="42">
        <f t="shared" si="180"/>
        <v>5.1493200000000003</v>
      </c>
      <c r="H3903" s="42">
        <f t="shared" si="181"/>
        <v>8.2500000005149321</v>
      </c>
    </row>
    <row r="3904" spans="5:8" x14ac:dyDescent="0.3">
      <c r="E3904" s="34">
        <v>3902</v>
      </c>
      <c r="F3904" s="42">
        <f t="shared" si="182"/>
        <v>6.2431999999999999</v>
      </c>
      <c r="G3904" s="42">
        <f t="shared" si="180"/>
        <v>5.1506400000000001</v>
      </c>
      <c r="H3904" s="42">
        <f t="shared" si="181"/>
        <v>8.2500000005150635</v>
      </c>
    </row>
    <row r="3905" spans="5:8" x14ac:dyDescent="0.3">
      <c r="E3905" s="34">
        <v>3903</v>
      </c>
      <c r="F3905" s="42">
        <f t="shared" si="182"/>
        <v>6.2448000000000006</v>
      </c>
      <c r="G3905" s="42">
        <f t="shared" si="180"/>
        <v>5.1519600000000008</v>
      </c>
      <c r="H3905" s="42">
        <f t="shared" si="181"/>
        <v>8.2500000005151968</v>
      </c>
    </row>
    <row r="3906" spans="5:8" x14ac:dyDescent="0.3">
      <c r="E3906" s="34">
        <v>3904</v>
      </c>
      <c r="F3906" s="42">
        <f t="shared" si="182"/>
        <v>6.2464000000000004</v>
      </c>
      <c r="G3906" s="42">
        <f t="shared" ref="G3906:G3969" si="183">$C$12*F3906*10^-3/($C$3*10^-6)</f>
        <v>5.1532800000000005</v>
      </c>
      <c r="H3906" s="42">
        <f t="shared" si="181"/>
        <v>8.2500000005153282</v>
      </c>
    </row>
    <row r="3907" spans="5:8" x14ac:dyDescent="0.3">
      <c r="E3907" s="34">
        <v>3905</v>
      </c>
      <c r="F3907" s="42">
        <f t="shared" si="182"/>
        <v>6.2480000000000002</v>
      </c>
      <c r="G3907" s="42">
        <f t="shared" si="183"/>
        <v>5.1546000000000003</v>
      </c>
      <c r="H3907" s="42">
        <f t="shared" ref="H3907:H3970" si="184">($C$12+IF(G3907&gt;=$C$7,$C$6,0)+(IF(G3907&gt;=$C$5,G3907,0)/$C$4)+IF(G3907&gt;$C$9,($C$8/G3907),0))</f>
        <v>8.2500000005154597</v>
      </c>
    </row>
    <row r="3908" spans="5:8" x14ac:dyDescent="0.3">
      <c r="E3908" s="34">
        <v>3906</v>
      </c>
      <c r="F3908" s="42">
        <f t="shared" ref="F3908:F3971" si="185">($C$10/10000)*(E3908)</f>
        <v>6.2496</v>
      </c>
      <c r="G3908" s="42">
        <f t="shared" si="183"/>
        <v>5.1559200000000001</v>
      </c>
      <c r="H3908" s="42">
        <f t="shared" si="184"/>
        <v>8.2500000005155911</v>
      </c>
    </row>
    <row r="3909" spans="5:8" x14ac:dyDescent="0.3">
      <c r="E3909" s="34">
        <v>3907</v>
      </c>
      <c r="F3909" s="42">
        <f t="shared" si="185"/>
        <v>6.2511999999999999</v>
      </c>
      <c r="G3909" s="42">
        <f t="shared" si="183"/>
        <v>5.1572400000000007</v>
      </c>
      <c r="H3909" s="42">
        <f t="shared" si="184"/>
        <v>8.2500000005157244</v>
      </c>
    </row>
    <row r="3910" spans="5:8" x14ac:dyDescent="0.3">
      <c r="E3910" s="34">
        <v>3908</v>
      </c>
      <c r="F3910" s="42">
        <f t="shared" si="185"/>
        <v>6.2528000000000006</v>
      </c>
      <c r="G3910" s="42">
        <f t="shared" si="183"/>
        <v>5.1585600000000005</v>
      </c>
      <c r="H3910" s="42">
        <f t="shared" si="184"/>
        <v>8.2500000005158558</v>
      </c>
    </row>
    <row r="3911" spans="5:8" x14ac:dyDescent="0.3">
      <c r="E3911" s="34">
        <v>3909</v>
      </c>
      <c r="F3911" s="42">
        <f t="shared" si="185"/>
        <v>6.2544000000000004</v>
      </c>
      <c r="G3911" s="42">
        <f t="shared" si="183"/>
        <v>5.1598800000000002</v>
      </c>
      <c r="H3911" s="42">
        <f t="shared" si="184"/>
        <v>8.2500000005159873</v>
      </c>
    </row>
    <row r="3912" spans="5:8" x14ac:dyDescent="0.3">
      <c r="E3912" s="34">
        <v>3910</v>
      </c>
      <c r="F3912" s="42">
        <f t="shared" si="185"/>
        <v>6.2560000000000002</v>
      </c>
      <c r="G3912" s="42">
        <f t="shared" si="183"/>
        <v>5.1612</v>
      </c>
      <c r="H3912" s="42">
        <f t="shared" si="184"/>
        <v>8.2500000005161205</v>
      </c>
    </row>
    <row r="3913" spans="5:8" x14ac:dyDescent="0.3">
      <c r="E3913" s="34">
        <v>3911</v>
      </c>
      <c r="F3913" s="42">
        <f t="shared" si="185"/>
        <v>6.2576000000000001</v>
      </c>
      <c r="G3913" s="42">
        <f t="shared" si="183"/>
        <v>5.1625199999999998</v>
      </c>
      <c r="H3913" s="42">
        <f t="shared" si="184"/>
        <v>8.2500000005162519</v>
      </c>
    </row>
    <row r="3914" spans="5:8" x14ac:dyDescent="0.3">
      <c r="E3914" s="34">
        <v>3912</v>
      </c>
      <c r="F3914" s="42">
        <f t="shared" si="185"/>
        <v>6.2591999999999999</v>
      </c>
      <c r="G3914" s="42">
        <f t="shared" si="183"/>
        <v>5.1638400000000004</v>
      </c>
      <c r="H3914" s="42">
        <f t="shared" si="184"/>
        <v>8.2500000005163834</v>
      </c>
    </row>
    <row r="3915" spans="5:8" x14ac:dyDescent="0.3">
      <c r="E3915" s="34">
        <v>3913</v>
      </c>
      <c r="F3915" s="42">
        <f t="shared" si="185"/>
        <v>6.2608000000000006</v>
      </c>
      <c r="G3915" s="42">
        <f t="shared" si="183"/>
        <v>5.1651600000000002</v>
      </c>
      <c r="H3915" s="42">
        <f t="shared" si="184"/>
        <v>8.2500000005165166</v>
      </c>
    </row>
    <row r="3916" spans="5:8" x14ac:dyDescent="0.3">
      <c r="E3916" s="34">
        <v>3914</v>
      </c>
      <c r="F3916" s="42">
        <f t="shared" si="185"/>
        <v>6.2624000000000004</v>
      </c>
      <c r="G3916" s="42">
        <f t="shared" si="183"/>
        <v>5.1664800000000008</v>
      </c>
      <c r="H3916" s="42">
        <f t="shared" si="184"/>
        <v>8.2500000005166481</v>
      </c>
    </row>
    <row r="3917" spans="5:8" x14ac:dyDescent="0.3">
      <c r="E3917" s="34">
        <v>3915</v>
      </c>
      <c r="F3917" s="42">
        <f t="shared" si="185"/>
        <v>6.2640000000000002</v>
      </c>
      <c r="G3917" s="42">
        <f t="shared" si="183"/>
        <v>5.1678000000000006</v>
      </c>
      <c r="H3917" s="42">
        <f t="shared" si="184"/>
        <v>8.2500000005167795</v>
      </c>
    </row>
    <row r="3918" spans="5:8" x14ac:dyDescent="0.3">
      <c r="E3918" s="34">
        <v>3916</v>
      </c>
      <c r="F3918" s="42">
        <f t="shared" si="185"/>
        <v>6.2656000000000001</v>
      </c>
      <c r="G3918" s="42">
        <f t="shared" si="183"/>
        <v>5.1691199999999995</v>
      </c>
      <c r="H3918" s="42">
        <f t="shared" si="184"/>
        <v>8.2500000005169127</v>
      </c>
    </row>
    <row r="3919" spans="5:8" x14ac:dyDescent="0.3">
      <c r="E3919" s="34">
        <v>3917</v>
      </c>
      <c r="F3919" s="42">
        <f t="shared" si="185"/>
        <v>6.2671999999999999</v>
      </c>
      <c r="G3919" s="42">
        <f t="shared" si="183"/>
        <v>5.1704399999999993</v>
      </c>
      <c r="H3919" s="42">
        <f t="shared" si="184"/>
        <v>8.2500000005170442</v>
      </c>
    </row>
    <row r="3920" spans="5:8" x14ac:dyDescent="0.3">
      <c r="E3920" s="34">
        <v>3918</v>
      </c>
      <c r="F3920" s="42">
        <f t="shared" si="185"/>
        <v>6.2688000000000006</v>
      </c>
      <c r="G3920" s="42">
        <f t="shared" si="183"/>
        <v>5.1717599999999999</v>
      </c>
      <c r="H3920" s="42">
        <f t="shared" si="184"/>
        <v>8.2500000005171756</v>
      </c>
    </row>
    <row r="3921" spans="5:8" x14ac:dyDescent="0.3">
      <c r="E3921" s="34">
        <v>3919</v>
      </c>
      <c r="F3921" s="42">
        <f t="shared" si="185"/>
        <v>6.2704000000000004</v>
      </c>
      <c r="G3921" s="42">
        <f t="shared" si="183"/>
        <v>5.1730799999999997</v>
      </c>
      <c r="H3921" s="42">
        <f t="shared" si="184"/>
        <v>8.2500000005173089</v>
      </c>
    </row>
    <row r="3922" spans="5:8" x14ac:dyDescent="0.3">
      <c r="E3922" s="34">
        <v>3920</v>
      </c>
      <c r="F3922" s="42">
        <f t="shared" si="185"/>
        <v>6.2720000000000002</v>
      </c>
      <c r="G3922" s="42">
        <f t="shared" si="183"/>
        <v>5.1743999999999994</v>
      </c>
      <c r="H3922" s="42">
        <f t="shared" si="184"/>
        <v>8.2500000005174403</v>
      </c>
    </row>
    <row r="3923" spans="5:8" x14ac:dyDescent="0.3">
      <c r="E3923" s="34">
        <v>3921</v>
      </c>
      <c r="F3923" s="42">
        <f t="shared" si="185"/>
        <v>6.2736000000000001</v>
      </c>
      <c r="G3923" s="42">
        <f t="shared" si="183"/>
        <v>5.1757199999999992</v>
      </c>
      <c r="H3923" s="42">
        <f t="shared" si="184"/>
        <v>8.2500000005175718</v>
      </c>
    </row>
    <row r="3924" spans="5:8" x14ac:dyDescent="0.3">
      <c r="E3924" s="34">
        <v>3922</v>
      </c>
      <c r="F3924" s="42">
        <f t="shared" si="185"/>
        <v>6.2751999999999999</v>
      </c>
      <c r="G3924" s="42">
        <f t="shared" si="183"/>
        <v>5.1770399999999999</v>
      </c>
      <c r="H3924" s="42">
        <f t="shared" si="184"/>
        <v>8.2500000005177032</v>
      </c>
    </row>
    <row r="3925" spans="5:8" x14ac:dyDescent="0.3">
      <c r="E3925" s="34">
        <v>3923</v>
      </c>
      <c r="F3925" s="42">
        <f t="shared" si="185"/>
        <v>6.2768000000000006</v>
      </c>
      <c r="G3925" s="42">
        <f t="shared" si="183"/>
        <v>5.1783600000000005</v>
      </c>
      <c r="H3925" s="42">
        <f t="shared" si="184"/>
        <v>8.2500000005178364</v>
      </c>
    </row>
    <row r="3926" spans="5:8" x14ac:dyDescent="0.3">
      <c r="E3926" s="34">
        <v>3924</v>
      </c>
      <c r="F3926" s="42">
        <f t="shared" si="185"/>
        <v>6.2784000000000004</v>
      </c>
      <c r="G3926" s="42">
        <f t="shared" si="183"/>
        <v>5.1796800000000003</v>
      </c>
      <c r="H3926" s="42">
        <f t="shared" si="184"/>
        <v>8.2500000005179679</v>
      </c>
    </row>
    <row r="3927" spans="5:8" x14ac:dyDescent="0.3">
      <c r="E3927" s="34">
        <v>3925</v>
      </c>
      <c r="F3927" s="42">
        <f t="shared" si="185"/>
        <v>6.28</v>
      </c>
      <c r="G3927" s="42">
        <f t="shared" si="183"/>
        <v>5.181</v>
      </c>
      <c r="H3927" s="42">
        <f t="shared" si="184"/>
        <v>8.2500000005180993</v>
      </c>
    </row>
    <row r="3928" spans="5:8" x14ac:dyDescent="0.3">
      <c r="E3928" s="34">
        <v>3926</v>
      </c>
      <c r="F3928" s="42">
        <f t="shared" si="185"/>
        <v>6.2816000000000001</v>
      </c>
      <c r="G3928" s="42">
        <f t="shared" si="183"/>
        <v>5.1823199999999998</v>
      </c>
      <c r="H3928" s="42">
        <f t="shared" si="184"/>
        <v>8.2500000005182326</v>
      </c>
    </row>
    <row r="3929" spans="5:8" x14ac:dyDescent="0.3">
      <c r="E3929" s="34">
        <v>3927</v>
      </c>
      <c r="F3929" s="42">
        <f t="shared" si="185"/>
        <v>6.2831999999999999</v>
      </c>
      <c r="G3929" s="42">
        <f t="shared" si="183"/>
        <v>5.1836399999999996</v>
      </c>
      <c r="H3929" s="42">
        <f t="shared" si="184"/>
        <v>8.250000000518364</v>
      </c>
    </row>
    <row r="3930" spans="5:8" x14ac:dyDescent="0.3">
      <c r="E3930" s="34">
        <v>3928</v>
      </c>
      <c r="F3930" s="42">
        <f t="shared" si="185"/>
        <v>6.2848000000000006</v>
      </c>
      <c r="G3930" s="42">
        <f t="shared" si="183"/>
        <v>5.1849600000000002</v>
      </c>
      <c r="H3930" s="42">
        <f t="shared" si="184"/>
        <v>8.2500000005184955</v>
      </c>
    </row>
    <row r="3931" spans="5:8" x14ac:dyDescent="0.3">
      <c r="E3931" s="34">
        <v>3929</v>
      </c>
      <c r="F3931" s="42">
        <f t="shared" si="185"/>
        <v>6.2864000000000004</v>
      </c>
      <c r="G3931" s="42">
        <f t="shared" si="183"/>
        <v>5.1862800000000009</v>
      </c>
      <c r="H3931" s="42">
        <f t="shared" si="184"/>
        <v>8.2500000005186287</v>
      </c>
    </row>
    <row r="3932" spans="5:8" x14ac:dyDescent="0.3">
      <c r="E3932" s="34">
        <v>3930</v>
      </c>
      <c r="F3932" s="42">
        <f t="shared" si="185"/>
        <v>6.2880000000000003</v>
      </c>
      <c r="G3932" s="42">
        <f t="shared" si="183"/>
        <v>5.1876000000000007</v>
      </c>
      <c r="H3932" s="42">
        <f t="shared" si="184"/>
        <v>8.2500000005187601</v>
      </c>
    </row>
    <row r="3933" spans="5:8" x14ac:dyDescent="0.3">
      <c r="E3933" s="34">
        <v>3931</v>
      </c>
      <c r="F3933" s="42">
        <f t="shared" si="185"/>
        <v>6.2896000000000001</v>
      </c>
      <c r="G3933" s="42">
        <f t="shared" si="183"/>
        <v>5.1889200000000004</v>
      </c>
      <c r="H3933" s="42">
        <f t="shared" si="184"/>
        <v>8.2500000005188916</v>
      </c>
    </row>
    <row r="3934" spans="5:8" x14ac:dyDescent="0.3">
      <c r="E3934" s="34">
        <v>3932</v>
      </c>
      <c r="F3934" s="42">
        <f t="shared" si="185"/>
        <v>6.2911999999999999</v>
      </c>
      <c r="G3934" s="42">
        <f t="shared" si="183"/>
        <v>5.1902400000000002</v>
      </c>
      <c r="H3934" s="42">
        <f t="shared" si="184"/>
        <v>8.2500000005190248</v>
      </c>
    </row>
    <row r="3935" spans="5:8" x14ac:dyDescent="0.3">
      <c r="E3935" s="34">
        <v>3933</v>
      </c>
      <c r="F3935" s="42">
        <f t="shared" si="185"/>
        <v>6.2928000000000006</v>
      </c>
      <c r="G3935" s="42">
        <f t="shared" si="183"/>
        <v>5.1915600000000008</v>
      </c>
      <c r="H3935" s="42">
        <f t="shared" si="184"/>
        <v>8.2500000005191563</v>
      </c>
    </row>
    <row r="3936" spans="5:8" x14ac:dyDescent="0.3">
      <c r="E3936" s="34">
        <v>3934</v>
      </c>
      <c r="F3936" s="42">
        <f t="shared" si="185"/>
        <v>6.2944000000000004</v>
      </c>
      <c r="G3936" s="42">
        <f t="shared" si="183"/>
        <v>5.1928800000000006</v>
      </c>
      <c r="H3936" s="42">
        <f t="shared" si="184"/>
        <v>8.2500000005192877</v>
      </c>
    </row>
    <row r="3937" spans="5:8" x14ac:dyDescent="0.3">
      <c r="E3937" s="34">
        <v>3935</v>
      </c>
      <c r="F3937" s="42">
        <f t="shared" si="185"/>
        <v>6.2960000000000003</v>
      </c>
      <c r="G3937" s="42">
        <f t="shared" si="183"/>
        <v>5.1942000000000004</v>
      </c>
      <c r="H3937" s="42">
        <f t="shared" si="184"/>
        <v>8.2500000005194192</v>
      </c>
    </row>
    <row r="3938" spans="5:8" x14ac:dyDescent="0.3">
      <c r="E3938" s="34">
        <v>3936</v>
      </c>
      <c r="F3938" s="42">
        <f t="shared" si="185"/>
        <v>6.2976000000000001</v>
      </c>
      <c r="G3938" s="42">
        <f t="shared" si="183"/>
        <v>5.1955200000000001</v>
      </c>
      <c r="H3938" s="42">
        <f t="shared" si="184"/>
        <v>8.2500000005195524</v>
      </c>
    </row>
    <row r="3939" spans="5:8" x14ac:dyDescent="0.3">
      <c r="E3939" s="34">
        <v>3937</v>
      </c>
      <c r="F3939" s="42">
        <f t="shared" si="185"/>
        <v>6.2991999999999999</v>
      </c>
      <c r="G3939" s="42">
        <f t="shared" si="183"/>
        <v>5.1968400000000008</v>
      </c>
      <c r="H3939" s="42">
        <f t="shared" si="184"/>
        <v>8.2500000005196839</v>
      </c>
    </row>
    <row r="3940" spans="5:8" x14ac:dyDescent="0.3">
      <c r="E3940" s="34">
        <v>3938</v>
      </c>
      <c r="F3940" s="42">
        <f t="shared" si="185"/>
        <v>6.3008000000000006</v>
      </c>
      <c r="G3940" s="42">
        <f t="shared" si="183"/>
        <v>5.1981600000000006</v>
      </c>
      <c r="H3940" s="42">
        <f t="shared" si="184"/>
        <v>8.2500000005198153</v>
      </c>
    </row>
    <row r="3941" spans="5:8" x14ac:dyDescent="0.3">
      <c r="E3941" s="34">
        <v>3939</v>
      </c>
      <c r="F3941" s="42">
        <f t="shared" si="185"/>
        <v>6.3024000000000004</v>
      </c>
      <c r="G3941" s="42">
        <f t="shared" si="183"/>
        <v>5.1994800000000003</v>
      </c>
      <c r="H3941" s="42">
        <f t="shared" si="184"/>
        <v>8.2500000005199485</v>
      </c>
    </row>
    <row r="3942" spans="5:8" x14ac:dyDescent="0.3">
      <c r="E3942" s="34">
        <v>3940</v>
      </c>
      <c r="F3942" s="42">
        <f t="shared" si="185"/>
        <v>6.3040000000000003</v>
      </c>
      <c r="G3942" s="42">
        <f t="shared" si="183"/>
        <v>5.2008000000000001</v>
      </c>
      <c r="H3942" s="42">
        <f t="shared" si="184"/>
        <v>8.25000000052008</v>
      </c>
    </row>
    <row r="3943" spans="5:8" x14ac:dyDescent="0.3">
      <c r="E3943" s="34">
        <v>3941</v>
      </c>
      <c r="F3943" s="42">
        <f t="shared" si="185"/>
        <v>6.3056000000000001</v>
      </c>
      <c r="G3943" s="42">
        <f t="shared" si="183"/>
        <v>5.2021199999999999</v>
      </c>
      <c r="H3943" s="42">
        <f t="shared" si="184"/>
        <v>8.2500000005202114</v>
      </c>
    </row>
    <row r="3944" spans="5:8" x14ac:dyDescent="0.3">
      <c r="E3944" s="34">
        <v>3942</v>
      </c>
      <c r="F3944" s="42">
        <f t="shared" si="185"/>
        <v>6.3071999999999999</v>
      </c>
      <c r="G3944" s="42">
        <f t="shared" si="183"/>
        <v>5.2034399999999996</v>
      </c>
      <c r="H3944" s="42">
        <f t="shared" si="184"/>
        <v>8.2500000005203447</v>
      </c>
    </row>
    <row r="3945" spans="5:8" x14ac:dyDescent="0.3">
      <c r="E3945" s="34">
        <v>3943</v>
      </c>
      <c r="F3945" s="42">
        <f t="shared" si="185"/>
        <v>6.3088000000000006</v>
      </c>
      <c r="G3945" s="42">
        <f t="shared" si="183"/>
        <v>5.2047600000000003</v>
      </c>
      <c r="H3945" s="42">
        <f t="shared" si="184"/>
        <v>8.2500000005204761</v>
      </c>
    </row>
    <row r="3946" spans="5:8" x14ac:dyDescent="0.3">
      <c r="E3946" s="34">
        <v>3944</v>
      </c>
      <c r="F3946" s="42">
        <f t="shared" si="185"/>
        <v>6.3104000000000005</v>
      </c>
      <c r="G3946" s="42">
        <f t="shared" si="183"/>
        <v>5.20608</v>
      </c>
      <c r="H3946" s="42">
        <f t="shared" si="184"/>
        <v>8.2500000005206076</v>
      </c>
    </row>
    <row r="3947" spans="5:8" x14ac:dyDescent="0.3">
      <c r="E3947" s="34">
        <v>3945</v>
      </c>
      <c r="F3947" s="42">
        <f t="shared" si="185"/>
        <v>6.3120000000000003</v>
      </c>
      <c r="G3947" s="42">
        <f t="shared" si="183"/>
        <v>5.2074000000000007</v>
      </c>
      <c r="H3947" s="42">
        <f t="shared" si="184"/>
        <v>8.2500000005207408</v>
      </c>
    </row>
    <row r="3948" spans="5:8" x14ac:dyDescent="0.3">
      <c r="E3948" s="34">
        <v>3946</v>
      </c>
      <c r="F3948" s="42">
        <f t="shared" si="185"/>
        <v>6.3136000000000001</v>
      </c>
      <c r="G3948" s="42">
        <f t="shared" si="183"/>
        <v>5.2087200000000005</v>
      </c>
      <c r="H3948" s="42">
        <f t="shared" si="184"/>
        <v>8.2500000005208722</v>
      </c>
    </row>
    <row r="3949" spans="5:8" x14ac:dyDescent="0.3">
      <c r="E3949" s="34">
        <v>3947</v>
      </c>
      <c r="F3949" s="42">
        <f t="shared" si="185"/>
        <v>6.3151999999999999</v>
      </c>
      <c r="G3949" s="42">
        <f t="shared" si="183"/>
        <v>5.2100400000000002</v>
      </c>
      <c r="H3949" s="42">
        <f t="shared" si="184"/>
        <v>8.2500000005210037</v>
      </c>
    </row>
    <row r="3950" spans="5:8" x14ac:dyDescent="0.3">
      <c r="E3950" s="34">
        <v>3948</v>
      </c>
      <c r="F3950" s="42">
        <f t="shared" si="185"/>
        <v>6.3168000000000006</v>
      </c>
      <c r="G3950" s="42">
        <f t="shared" si="183"/>
        <v>5.21136</v>
      </c>
      <c r="H3950" s="42">
        <f t="shared" si="184"/>
        <v>8.2500000005211351</v>
      </c>
    </row>
    <row r="3951" spans="5:8" x14ac:dyDescent="0.3">
      <c r="E3951" s="34">
        <v>3949</v>
      </c>
      <c r="F3951" s="42">
        <f t="shared" si="185"/>
        <v>6.3184000000000005</v>
      </c>
      <c r="G3951" s="42">
        <f t="shared" si="183"/>
        <v>5.2126799999999998</v>
      </c>
      <c r="H3951" s="42">
        <f t="shared" si="184"/>
        <v>8.2500000005212684</v>
      </c>
    </row>
    <row r="3952" spans="5:8" x14ac:dyDescent="0.3">
      <c r="E3952" s="34">
        <v>3950</v>
      </c>
      <c r="F3952" s="42">
        <f t="shared" si="185"/>
        <v>6.32</v>
      </c>
      <c r="G3952" s="42">
        <f t="shared" si="183"/>
        <v>5.2139999999999995</v>
      </c>
      <c r="H3952" s="42">
        <f t="shared" si="184"/>
        <v>8.2500000005213998</v>
      </c>
    </row>
    <row r="3953" spans="5:8" x14ac:dyDescent="0.3">
      <c r="E3953" s="34">
        <v>3951</v>
      </c>
      <c r="F3953" s="42">
        <f t="shared" si="185"/>
        <v>6.3216000000000001</v>
      </c>
      <c r="G3953" s="42">
        <f t="shared" si="183"/>
        <v>5.2153199999999993</v>
      </c>
      <c r="H3953" s="42">
        <f t="shared" si="184"/>
        <v>8.2500000005215313</v>
      </c>
    </row>
    <row r="3954" spans="5:8" x14ac:dyDescent="0.3">
      <c r="E3954" s="34">
        <v>3952</v>
      </c>
      <c r="F3954" s="42">
        <f t="shared" si="185"/>
        <v>6.3231999999999999</v>
      </c>
      <c r="G3954" s="42">
        <f t="shared" si="183"/>
        <v>5.2166399999999991</v>
      </c>
      <c r="H3954" s="42">
        <f t="shared" si="184"/>
        <v>8.2500000005216645</v>
      </c>
    </row>
    <row r="3955" spans="5:8" x14ac:dyDescent="0.3">
      <c r="E3955" s="34">
        <v>3953</v>
      </c>
      <c r="F3955" s="42">
        <f t="shared" si="185"/>
        <v>6.3248000000000006</v>
      </c>
      <c r="G3955" s="42">
        <f t="shared" si="183"/>
        <v>5.2179600000000006</v>
      </c>
      <c r="H3955" s="42">
        <f t="shared" si="184"/>
        <v>8.2500000005217959</v>
      </c>
    </row>
    <row r="3956" spans="5:8" x14ac:dyDescent="0.3">
      <c r="E3956" s="34">
        <v>3954</v>
      </c>
      <c r="F3956" s="42">
        <f t="shared" si="185"/>
        <v>6.3264000000000005</v>
      </c>
      <c r="G3956" s="42">
        <f t="shared" si="183"/>
        <v>5.2192800000000004</v>
      </c>
      <c r="H3956" s="42">
        <f t="shared" si="184"/>
        <v>8.2500000005219274</v>
      </c>
    </row>
    <row r="3957" spans="5:8" x14ac:dyDescent="0.3">
      <c r="E3957" s="34">
        <v>3955</v>
      </c>
      <c r="F3957" s="42">
        <f t="shared" si="185"/>
        <v>6.3280000000000003</v>
      </c>
      <c r="G3957" s="42">
        <f t="shared" si="183"/>
        <v>5.2206000000000001</v>
      </c>
      <c r="H3957" s="42">
        <f t="shared" si="184"/>
        <v>8.2500000005220606</v>
      </c>
    </row>
    <row r="3958" spans="5:8" x14ac:dyDescent="0.3">
      <c r="E3958" s="34">
        <v>3956</v>
      </c>
      <c r="F3958" s="42">
        <f t="shared" si="185"/>
        <v>6.3296000000000001</v>
      </c>
      <c r="G3958" s="42">
        <f t="shared" si="183"/>
        <v>5.2219199999999999</v>
      </c>
      <c r="H3958" s="42">
        <f t="shared" si="184"/>
        <v>8.2500000005221921</v>
      </c>
    </row>
    <row r="3959" spans="5:8" x14ac:dyDescent="0.3">
      <c r="E3959" s="34">
        <v>3957</v>
      </c>
      <c r="F3959" s="42">
        <f t="shared" si="185"/>
        <v>6.3311999999999999</v>
      </c>
      <c r="G3959" s="42">
        <f t="shared" si="183"/>
        <v>5.2232399999999997</v>
      </c>
      <c r="H3959" s="42">
        <f t="shared" si="184"/>
        <v>8.2500000005223235</v>
      </c>
    </row>
    <row r="3960" spans="5:8" x14ac:dyDescent="0.3">
      <c r="E3960" s="34">
        <v>3958</v>
      </c>
      <c r="F3960" s="42">
        <f t="shared" si="185"/>
        <v>6.3328000000000007</v>
      </c>
      <c r="G3960" s="42">
        <f t="shared" si="183"/>
        <v>5.2245600000000003</v>
      </c>
      <c r="H3960" s="42">
        <f t="shared" si="184"/>
        <v>8.2500000005224567</v>
      </c>
    </row>
    <row r="3961" spans="5:8" x14ac:dyDescent="0.3">
      <c r="E3961" s="34">
        <v>3959</v>
      </c>
      <c r="F3961" s="42">
        <f t="shared" si="185"/>
        <v>6.3344000000000005</v>
      </c>
      <c r="G3961" s="42">
        <f t="shared" si="183"/>
        <v>5.2258800000000001</v>
      </c>
      <c r="H3961" s="42">
        <f t="shared" si="184"/>
        <v>8.2500000005225882</v>
      </c>
    </row>
    <row r="3962" spans="5:8" x14ac:dyDescent="0.3">
      <c r="E3962" s="34">
        <v>3960</v>
      </c>
      <c r="F3962" s="42">
        <f t="shared" si="185"/>
        <v>6.3360000000000003</v>
      </c>
      <c r="G3962" s="42">
        <f t="shared" si="183"/>
        <v>5.2272000000000007</v>
      </c>
      <c r="H3962" s="42">
        <f t="shared" si="184"/>
        <v>8.2500000005227196</v>
      </c>
    </row>
    <row r="3963" spans="5:8" x14ac:dyDescent="0.3">
      <c r="E3963" s="34">
        <v>3961</v>
      </c>
      <c r="F3963" s="42">
        <f t="shared" si="185"/>
        <v>6.3376000000000001</v>
      </c>
      <c r="G3963" s="42">
        <f t="shared" si="183"/>
        <v>5.2285200000000005</v>
      </c>
      <c r="H3963" s="42">
        <f t="shared" si="184"/>
        <v>8.2500000005228529</v>
      </c>
    </row>
    <row r="3964" spans="5:8" x14ac:dyDescent="0.3">
      <c r="E3964" s="34">
        <v>3962</v>
      </c>
      <c r="F3964" s="42">
        <f t="shared" si="185"/>
        <v>6.3391999999999999</v>
      </c>
      <c r="G3964" s="42">
        <f t="shared" si="183"/>
        <v>5.2298400000000003</v>
      </c>
      <c r="H3964" s="42">
        <f t="shared" si="184"/>
        <v>8.2500000005229843</v>
      </c>
    </row>
    <row r="3965" spans="5:8" x14ac:dyDescent="0.3">
      <c r="E3965" s="34">
        <v>3963</v>
      </c>
      <c r="F3965" s="42">
        <f t="shared" si="185"/>
        <v>6.3408000000000007</v>
      </c>
      <c r="G3965" s="42">
        <f t="shared" si="183"/>
        <v>5.2311600000000009</v>
      </c>
      <c r="H3965" s="42">
        <f t="shared" si="184"/>
        <v>8.2500000005231158</v>
      </c>
    </row>
    <row r="3966" spans="5:8" x14ac:dyDescent="0.3">
      <c r="E3966" s="34">
        <v>3964</v>
      </c>
      <c r="F3966" s="42">
        <f t="shared" si="185"/>
        <v>6.3424000000000005</v>
      </c>
      <c r="G3966" s="42">
        <f t="shared" si="183"/>
        <v>5.2324800000000007</v>
      </c>
      <c r="H3966" s="42">
        <f t="shared" si="184"/>
        <v>8.2500000005232472</v>
      </c>
    </row>
    <row r="3967" spans="5:8" x14ac:dyDescent="0.3">
      <c r="E3967" s="34">
        <v>3965</v>
      </c>
      <c r="F3967" s="42">
        <f t="shared" si="185"/>
        <v>6.3440000000000003</v>
      </c>
      <c r="G3967" s="42">
        <f t="shared" si="183"/>
        <v>5.2338000000000005</v>
      </c>
      <c r="H3967" s="42">
        <f t="shared" si="184"/>
        <v>8.2500000005233805</v>
      </c>
    </row>
    <row r="3968" spans="5:8" x14ac:dyDescent="0.3">
      <c r="E3968" s="34">
        <v>3966</v>
      </c>
      <c r="F3968" s="42">
        <f t="shared" si="185"/>
        <v>6.3456000000000001</v>
      </c>
      <c r="G3968" s="42">
        <f t="shared" si="183"/>
        <v>5.2351200000000002</v>
      </c>
      <c r="H3968" s="42">
        <f t="shared" si="184"/>
        <v>8.2500000005235119</v>
      </c>
    </row>
    <row r="3969" spans="5:8" x14ac:dyDescent="0.3">
      <c r="E3969" s="34">
        <v>3967</v>
      </c>
      <c r="F3969" s="42">
        <f t="shared" si="185"/>
        <v>6.3472</v>
      </c>
      <c r="G3969" s="42">
        <f t="shared" si="183"/>
        <v>5.23644</v>
      </c>
      <c r="H3969" s="42">
        <f t="shared" si="184"/>
        <v>8.2500000005236434</v>
      </c>
    </row>
    <row r="3970" spans="5:8" x14ac:dyDescent="0.3">
      <c r="E3970" s="34">
        <v>3968</v>
      </c>
      <c r="F3970" s="42">
        <f t="shared" si="185"/>
        <v>6.3488000000000007</v>
      </c>
      <c r="G3970" s="42">
        <f t="shared" ref="G3970:G4033" si="186">$C$12*F3970*10^-3/($C$3*10^-6)</f>
        <v>5.2377600000000006</v>
      </c>
      <c r="H3970" s="42">
        <f t="shared" si="184"/>
        <v>8.2500000005237766</v>
      </c>
    </row>
    <row r="3971" spans="5:8" x14ac:dyDescent="0.3">
      <c r="E3971" s="34">
        <v>3969</v>
      </c>
      <c r="F3971" s="42">
        <f t="shared" si="185"/>
        <v>6.3504000000000005</v>
      </c>
      <c r="G3971" s="42">
        <f t="shared" si="186"/>
        <v>5.2390800000000004</v>
      </c>
      <c r="H3971" s="42">
        <f t="shared" ref="H3971:H4034" si="187">($C$12+IF(G3971&gt;=$C$7,$C$6,0)+(IF(G3971&gt;=$C$5,G3971,0)/$C$4)+IF(G3971&gt;$C$9,($C$8/G3971),0))</f>
        <v>8.250000000523908</v>
      </c>
    </row>
    <row r="3972" spans="5:8" x14ac:dyDescent="0.3">
      <c r="E3972" s="34">
        <v>3970</v>
      </c>
      <c r="F3972" s="42">
        <f t="shared" ref="F3972:F4035" si="188">($C$10/10000)*(E3972)</f>
        <v>6.3520000000000003</v>
      </c>
      <c r="G3972" s="42">
        <f t="shared" si="186"/>
        <v>5.2404000000000002</v>
      </c>
      <c r="H3972" s="42">
        <f t="shared" si="187"/>
        <v>8.2500000005240395</v>
      </c>
    </row>
    <row r="3973" spans="5:8" x14ac:dyDescent="0.3">
      <c r="E3973" s="34">
        <v>3971</v>
      </c>
      <c r="F3973" s="42">
        <f t="shared" si="188"/>
        <v>6.3536000000000001</v>
      </c>
      <c r="G3973" s="42">
        <f t="shared" si="186"/>
        <v>5.2417199999999999</v>
      </c>
      <c r="H3973" s="42">
        <f t="shared" si="187"/>
        <v>8.2500000005241727</v>
      </c>
    </row>
    <row r="3974" spans="5:8" x14ac:dyDescent="0.3">
      <c r="E3974" s="34">
        <v>3972</v>
      </c>
      <c r="F3974" s="42">
        <f t="shared" si="188"/>
        <v>6.3552</v>
      </c>
      <c r="G3974" s="42">
        <f t="shared" si="186"/>
        <v>5.2430399999999997</v>
      </c>
      <c r="H3974" s="42">
        <f t="shared" si="187"/>
        <v>8.2500000005243042</v>
      </c>
    </row>
    <row r="3975" spans="5:8" x14ac:dyDescent="0.3">
      <c r="E3975" s="34">
        <v>3973</v>
      </c>
      <c r="F3975" s="42">
        <f t="shared" si="188"/>
        <v>6.3568000000000007</v>
      </c>
      <c r="G3975" s="42">
        <f t="shared" si="186"/>
        <v>5.2443600000000004</v>
      </c>
      <c r="H3975" s="42">
        <f t="shared" si="187"/>
        <v>8.2500000005244356</v>
      </c>
    </row>
    <row r="3976" spans="5:8" x14ac:dyDescent="0.3">
      <c r="E3976" s="34">
        <v>3974</v>
      </c>
      <c r="F3976" s="42">
        <f t="shared" si="188"/>
        <v>6.3584000000000005</v>
      </c>
      <c r="G3976" s="42">
        <f t="shared" si="186"/>
        <v>5.2456800000000001</v>
      </c>
      <c r="H3976" s="42">
        <f t="shared" si="187"/>
        <v>8.2500000005245688</v>
      </c>
    </row>
    <row r="3977" spans="5:8" x14ac:dyDescent="0.3">
      <c r="E3977" s="34">
        <v>3975</v>
      </c>
      <c r="F3977" s="42">
        <f t="shared" si="188"/>
        <v>6.36</v>
      </c>
      <c r="G3977" s="42">
        <f t="shared" si="186"/>
        <v>5.2470000000000008</v>
      </c>
      <c r="H3977" s="42">
        <f t="shared" si="187"/>
        <v>8.2500000005247003</v>
      </c>
    </row>
    <row r="3978" spans="5:8" x14ac:dyDescent="0.3">
      <c r="E3978" s="34">
        <v>3976</v>
      </c>
      <c r="F3978" s="42">
        <f t="shared" si="188"/>
        <v>6.3616000000000001</v>
      </c>
      <c r="G3978" s="42">
        <f t="shared" si="186"/>
        <v>5.2483200000000005</v>
      </c>
      <c r="H3978" s="42">
        <f t="shared" si="187"/>
        <v>8.2500000005248317</v>
      </c>
    </row>
    <row r="3979" spans="5:8" x14ac:dyDescent="0.3">
      <c r="E3979" s="34">
        <v>3977</v>
      </c>
      <c r="F3979" s="42">
        <f t="shared" si="188"/>
        <v>6.3632</v>
      </c>
      <c r="G3979" s="42">
        <f t="shared" si="186"/>
        <v>5.2496400000000003</v>
      </c>
      <c r="H3979" s="42">
        <f t="shared" si="187"/>
        <v>8.2500000005249632</v>
      </c>
    </row>
    <row r="3980" spans="5:8" x14ac:dyDescent="0.3">
      <c r="E3980" s="34">
        <v>3978</v>
      </c>
      <c r="F3980" s="42">
        <f t="shared" si="188"/>
        <v>6.3648000000000007</v>
      </c>
      <c r="G3980" s="42">
        <f t="shared" si="186"/>
        <v>5.250960000000001</v>
      </c>
      <c r="H3980" s="42">
        <f t="shared" si="187"/>
        <v>8.2500000005250964</v>
      </c>
    </row>
    <row r="3981" spans="5:8" x14ac:dyDescent="0.3">
      <c r="E3981" s="34">
        <v>3979</v>
      </c>
      <c r="F3981" s="42">
        <f t="shared" si="188"/>
        <v>6.3664000000000005</v>
      </c>
      <c r="G3981" s="42">
        <f t="shared" si="186"/>
        <v>5.2522799999999998</v>
      </c>
      <c r="H3981" s="42">
        <f t="shared" si="187"/>
        <v>8.2500000005252279</v>
      </c>
    </row>
    <row r="3982" spans="5:8" x14ac:dyDescent="0.3">
      <c r="E3982" s="34">
        <v>3980</v>
      </c>
      <c r="F3982" s="42">
        <f t="shared" si="188"/>
        <v>6.3680000000000003</v>
      </c>
      <c r="G3982" s="42">
        <f t="shared" si="186"/>
        <v>5.2535999999999996</v>
      </c>
      <c r="H3982" s="42">
        <f t="shared" si="187"/>
        <v>8.2500000005253593</v>
      </c>
    </row>
    <row r="3983" spans="5:8" x14ac:dyDescent="0.3">
      <c r="E3983" s="34">
        <v>3981</v>
      </c>
      <c r="F3983" s="42">
        <f t="shared" si="188"/>
        <v>6.3696000000000002</v>
      </c>
      <c r="G3983" s="42">
        <f t="shared" si="186"/>
        <v>5.2549199999999994</v>
      </c>
      <c r="H3983" s="42">
        <f t="shared" si="187"/>
        <v>8.2500000005254925</v>
      </c>
    </row>
    <row r="3984" spans="5:8" x14ac:dyDescent="0.3">
      <c r="E3984" s="34">
        <v>3982</v>
      </c>
      <c r="F3984" s="42">
        <f t="shared" si="188"/>
        <v>6.3712</v>
      </c>
      <c r="G3984" s="42">
        <f t="shared" si="186"/>
        <v>5.2562399999999991</v>
      </c>
      <c r="H3984" s="42">
        <f t="shared" si="187"/>
        <v>8.250000000525624</v>
      </c>
    </row>
    <row r="3985" spans="5:8" x14ac:dyDescent="0.3">
      <c r="E3985" s="34">
        <v>3983</v>
      </c>
      <c r="F3985" s="42">
        <f t="shared" si="188"/>
        <v>6.3728000000000007</v>
      </c>
      <c r="G3985" s="42">
        <f t="shared" si="186"/>
        <v>5.2575600000000007</v>
      </c>
      <c r="H3985" s="42">
        <f t="shared" si="187"/>
        <v>8.2500000005257554</v>
      </c>
    </row>
    <row r="3986" spans="5:8" x14ac:dyDescent="0.3">
      <c r="E3986" s="34">
        <v>3984</v>
      </c>
      <c r="F3986" s="42">
        <f t="shared" si="188"/>
        <v>6.3744000000000005</v>
      </c>
      <c r="G3986" s="42">
        <f t="shared" si="186"/>
        <v>5.2588800000000004</v>
      </c>
      <c r="H3986" s="42">
        <f t="shared" si="187"/>
        <v>8.2500000005258887</v>
      </c>
    </row>
    <row r="3987" spans="5:8" x14ac:dyDescent="0.3">
      <c r="E3987" s="34">
        <v>3985</v>
      </c>
      <c r="F3987" s="42">
        <f t="shared" si="188"/>
        <v>6.3760000000000003</v>
      </c>
      <c r="G3987" s="42">
        <f t="shared" si="186"/>
        <v>5.2602000000000002</v>
      </c>
      <c r="H3987" s="42">
        <f t="shared" si="187"/>
        <v>8.2500000005260201</v>
      </c>
    </row>
    <row r="3988" spans="5:8" x14ac:dyDescent="0.3">
      <c r="E3988" s="34">
        <v>3986</v>
      </c>
      <c r="F3988" s="42">
        <f t="shared" si="188"/>
        <v>6.3776000000000002</v>
      </c>
      <c r="G3988" s="42">
        <f t="shared" si="186"/>
        <v>5.26152</v>
      </c>
      <c r="H3988" s="42">
        <f t="shared" si="187"/>
        <v>8.2500000005261516</v>
      </c>
    </row>
    <row r="3989" spans="5:8" x14ac:dyDescent="0.3">
      <c r="E3989" s="34">
        <v>3987</v>
      </c>
      <c r="F3989" s="42">
        <f t="shared" si="188"/>
        <v>6.3792</v>
      </c>
      <c r="G3989" s="42">
        <f t="shared" si="186"/>
        <v>5.2628399999999997</v>
      </c>
      <c r="H3989" s="42">
        <f t="shared" si="187"/>
        <v>8.2500000005262848</v>
      </c>
    </row>
    <row r="3990" spans="5:8" x14ac:dyDescent="0.3">
      <c r="E3990" s="34">
        <v>3988</v>
      </c>
      <c r="F3990" s="42">
        <f t="shared" si="188"/>
        <v>6.3808000000000007</v>
      </c>
      <c r="G3990" s="42">
        <f t="shared" si="186"/>
        <v>5.2641600000000004</v>
      </c>
      <c r="H3990" s="42">
        <f t="shared" si="187"/>
        <v>8.2500000005264162</v>
      </c>
    </row>
    <row r="3991" spans="5:8" x14ac:dyDescent="0.3">
      <c r="E3991" s="34">
        <v>3989</v>
      </c>
      <c r="F3991" s="42">
        <f t="shared" si="188"/>
        <v>6.3824000000000005</v>
      </c>
      <c r="G3991" s="42">
        <f t="shared" si="186"/>
        <v>5.2654800000000002</v>
      </c>
      <c r="H3991" s="42">
        <f t="shared" si="187"/>
        <v>8.2500000005265477</v>
      </c>
    </row>
    <row r="3992" spans="5:8" x14ac:dyDescent="0.3">
      <c r="E3992" s="34">
        <v>3990</v>
      </c>
      <c r="F3992" s="42">
        <f t="shared" si="188"/>
        <v>6.3840000000000003</v>
      </c>
      <c r="G3992" s="42">
        <f t="shared" si="186"/>
        <v>5.2668000000000008</v>
      </c>
      <c r="H3992" s="42">
        <f t="shared" si="187"/>
        <v>8.2500000005266791</v>
      </c>
    </row>
    <row r="3993" spans="5:8" x14ac:dyDescent="0.3">
      <c r="E3993" s="34">
        <v>3991</v>
      </c>
      <c r="F3993" s="42">
        <f t="shared" si="188"/>
        <v>6.3856000000000002</v>
      </c>
      <c r="G3993" s="42">
        <f t="shared" si="186"/>
        <v>5.2681200000000006</v>
      </c>
      <c r="H3993" s="42">
        <f t="shared" si="187"/>
        <v>8.2500000005268124</v>
      </c>
    </row>
    <row r="3994" spans="5:8" x14ac:dyDescent="0.3">
      <c r="E3994" s="34">
        <v>3992</v>
      </c>
      <c r="F3994" s="42">
        <f t="shared" si="188"/>
        <v>6.3872</v>
      </c>
      <c r="G3994" s="42">
        <f t="shared" si="186"/>
        <v>5.2694400000000003</v>
      </c>
      <c r="H3994" s="42">
        <f t="shared" si="187"/>
        <v>8.2500000005269438</v>
      </c>
    </row>
    <row r="3995" spans="5:8" x14ac:dyDescent="0.3">
      <c r="E3995" s="34">
        <v>3993</v>
      </c>
      <c r="F3995" s="42">
        <f t="shared" si="188"/>
        <v>6.3888000000000007</v>
      </c>
      <c r="G3995" s="42">
        <f t="shared" si="186"/>
        <v>5.270760000000001</v>
      </c>
      <c r="H3995" s="42">
        <f t="shared" si="187"/>
        <v>8.2500000005270753</v>
      </c>
    </row>
    <row r="3996" spans="5:8" x14ac:dyDescent="0.3">
      <c r="E3996" s="34">
        <v>3994</v>
      </c>
      <c r="F3996" s="42">
        <f t="shared" si="188"/>
        <v>6.3904000000000005</v>
      </c>
      <c r="G3996" s="42">
        <f t="shared" si="186"/>
        <v>5.2720800000000008</v>
      </c>
      <c r="H3996" s="42">
        <f t="shared" si="187"/>
        <v>8.2500000005272085</v>
      </c>
    </row>
    <row r="3997" spans="5:8" x14ac:dyDescent="0.3">
      <c r="E3997" s="34">
        <v>3995</v>
      </c>
      <c r="F3997" s="42">
        <f t="shared" si="188"/>
        <v>6.3920000000000003</v>
      </c>
      <c r="G3997" s="42">
        <f t="shared" si="186"/>
        <v>5.2734000000000005</v>
      </c>
      <c r="H3997" s="42">
        <f t="shared" si="187"/>
        <v>8.2500000005273399</v>
      </c>
    </row>
    <row r="3998" spans="5:8" x14ac:dyDescent="0.3">
      <c r="E3998" s="34">
        <v>3996</v>
      </c>
      <c r="F3998" s="42">
        <f t="shared" si="188"/>
        <v>6.3936000000000002</v>
      </c>
      <c r="G3998" s="42">
        <f t="shared" si="186"/>
        <v>5.2747200000000003</v>
      </c>
      <c r="H3998" s="42">
        <f t="shared" si="187"/>
        <v>8.2500000005274714</v>
      </c>
    </row>
    <row r="3999" spans="5:8" x14ac:dyDescent="0.3">
      <c r="E3999" s="34">
        <v>3997</v>
      </c>
      <c r="F3999" s="42">
        <f t="shared" si="188"/>
        <v>6.3952</v>
      </c>
      <c r="G3999" s="42">
        <f t="shared" si="186"/>
        <v>5.2760400000000001</v>
      </c>
      <c r="H3999" s="42">
        <f t="shared" si="187"/>
        <v>8.2500000005276046</v>
      </c>
    </row>
    <row r="4000" spans="5:8" x14ac:dyDescent="0.3">
      <c r="E4000" s="34">
        <v>3998</v>
      </c>
      <c r="F4000" s="42">
        <f t="shared" si="188"/>
        <v>6.3968000000000007</v>
      </c>
      <c r="G4000" s="42">
        <f t="shared" si="186"/>
        <v>5.2773600000000007</v>
      </c>
      <c r="H4000" s="42">
        <f t="shared" si="187"/>
        <v>8.2500000005277361</v>
      </c>
    </row>
    <row r="4001" spans="5:8" x14ac:dyDescent="0.3">
      <c r="E4001" s="34">
        <v>3999</v>
      </c>
      <c r="F4001" s="42">
        <f t="shared" si="188"/>
        <v>6.3984000000000005</v>
      </c>
      <c r="G4001" s="42">
        <f t="shared" si="186"/>
        <v>5.2786800000000005</v>
      </c>
      <c r="H4001" s="42">
        <f t="shared" si="187"/>
        <v>8.2500000005278675</v>
      </c>
    </row>
    <row r="4002" spans="5:8" x14ac:dyDescent="0.3">
      <c r="E4002" s="34">
        <v>4000</v>
      </c>
      <c r="F4002" s="42">
        <f t="shared" si="188"/>
        <v>6.4</v>
      </c>
      <c r="G4002" s="42">
        <f t="shared" si="186"/>
        <v>5.28</v>
      </c>
      <c r="H4002" s="42">
        <f t="shared" si="187"/>
        <v>8.2500000005280008</v>
      </c>
    </row>
    <row r="4003" spans="5:8" x14ac:dyDescent="0.3">
      <c r="E4003" s="34">
        <v>4001</v>
      </c>
      <c r="F4003" s="42">
        <f t="shared" si="188"/>
        <v>6.4016000000000002</v>
      </c>
      <c r="G4003" s="42">
        <f t="shared" si="186"/>
        <v>5.28132</v>
      </c>
      <c r="H4003" s="42">
        <f t="shared" si="187"/>
        <v>8.2500000005281322</v>
      </c>
    </row>
    <row r="4004" spans="5:8" x14ac:dyDescent="0.3">
      <c r="E4004" s="34">
        <v>4002</v>
      </c>
      <c r="F4004" s="42">
        <f t="shared" si="188"/>
        <v>6.4032</v>
      </c>
      <c r="G4004" s="42">
        <f t="shared" si="186"/>
        <v>5.2826399999999998</v>
      </c>
      <c r="H4004" s="42">
        <f t="shared" si="187"/>
        <v>8.2500000005282637</v>
      </c>
    </row>
    <row r="4005" spans="5:8" x14ac:dyDescent="0.3">
      <c r="E4005" s="34">
        <v>4003</v>
      </c>
      <c r="F4005" s="42">
        <f t="shared" si="188"/>
        <v>6.4048000000000007</v>
      </c>
      <c r="G4005" s="42">
        <f t="shared" si="186"/>
        <v>5.2839600000000004</v>
      </c>
      <c r="H4005" s="42">
        <f t="shared" si="187"/>
        <v>8.2500000005283969</v>
      </c>
    </row>
    <row r="4006" spans="5:8" x14ac:dyDescent="0.3">
      <c r="E4006" s="34">
        <v>4004</v>
      </c>
      <c r="F4006" s="42">
        <f t="shared" si="188"/>
        <v>6.4064000000000005</v>
      </c>
      <c r="G4006" s="42">
        <f t="shared" si="186"/>
        <v>5.2852800000000002</v>
      </c>
      <c r="H4006" s="42">
        <f t="shared" si="187"/>
        <v>8.2500000005285283</v>
      </c>
    </row>
    <row r="4007" spans="5:8" x14ac:dyDescent="0.3">
      <c r="E4007" s="34">
        <v>4005</v>
      </c>
      <c r="F4007" s="42">
        <f t="shared" si="188"/>
        <v>6.4080000000000004</v>
      </c>
      <c r="G4007" s="42">
        <f t="shared" si="186"/>
        <v>5.2866</v>
      </c>
      <c r="H4007" s="42">
        <f t="shared" si="187"/>
        <v>8.2500000005286598</v>
      </c>
    </row>
    <row r="4008" spans="5:8" x14ac:dyDescent="0.3">
      <c r="E4008" s="34">
        <v>4006</v>
      </c>
      <c r="F4008" s="42">
        <f t="shared" si="188"/>
        <v>6.4096000000000002</v>
      </c>
      <c r="G4008" s="42">
        <f t="shared" si="186"/>
        <v>5.2879200000000006</v>
      </c>
      <c r="H4008" s="42">
        <f t="shared" si="187"/>
        <v>8.2500000005287912</v>
      </c>
    </row>
    <row r="4009" spans="5:8" x14ac:dyDescent="0.3">
      <c r="E4009" s="34">
        <v>4007</v>
      </c>
      <c r="F4009" s="42">
        <f t="shared" si="188"/>
        <v>6.4112</v>
      </c>
      <c r="G4009" s="42">
        <f t="shared" si="186"/>
        <v>5.2892400000000004</v>
      </c>
      <c r="H4009" s="42">
        <f t="shared" si="187"/>
        <v>8.2500000005289245</v>
      </c>
    </row>
    <row r="4010" spans="5:8" x14ac:dyDescent="0.3">
      <c r="E4010" s="34">
        <v>4008</v>
      </c>
      <c r="F4010" s="42">
        <f t="shared" si="188"/>
        <v>6.4128000000000007</v>
      </c>
      <c r="G4010" s="42">
        <f t="shared" si="186"/>
        <v>5.290560000000001</v>
      </c>
      <c r="H4010" s="42">
        <f t="shared" si="187"/>
        <v>8.2500000005290559</v>
      </c>
    </row>
    <row r="4011" spans="5:8" x14ac:dyDescent="0.3">
      <c r="E4011" s="34">
        <v>4009</v>
      </c>
      <c r="F4011" s="42">
        <f t="shared" si="188"/>
        <v>6.4144000000000005</v>
      </c>
      <c r="G4011" s="42">
        <f t="shared" si="186"/>
        <v>5.2918800000000008</v>
      </c>
      <c r="H4011" s="42">
        <f t="shared" si="187"/>
        <v>8.2500000005291874</v>
      </c>
    </row>
    <row r="4012" spans="5:8" x14ac:dyDescent="0.3">
      <c r="E4012" s="34">
        <v>4010</v>
      </c>
      <c r="F4012" s="42">
        <f t="shared" si="188"/>
        <v>6.4160000000000004</v>
      </c>
      <c r="G4012" s="42">
        <f t="shared" si="186"/>
        <v>5.2931999999999997</v>
      </c>
      <c r="H4012" s="42">
        <f t="shared" si="187"/>
        <v>8.2500000005293206</v>
      </c>
    </row>
    <row r="4013" spans="5:8" x14ac:dyDescent="0.3">
      <c r="E4013" s="34">
        <v>4011</v>
      </c>
      <c r="F4013" s="42">
        <f t="shared" si="188"/>
        <v>6.4176000000000002</v>
      </c>
      <c r="G4013" s="42">
        <f t="shared" si="186"/>
        <v>5.2945199999999994</v>
      </c>
      <c r="H4013" s="42">
        <f t="shared" si="187"/>
        <v>8.250000000529452</v>
      </c>
    </row>
    <row r="4014" spans="5:8" x14ac:dyDescent="0.3">
      <c r="E4014" s="34">
        <v>4012</v>
      </c>
      <c r="F4014" s="42">
        <f t="shared" si="188"/>
        <v>6.4192</v>
      </c>
      <c r="G4014" s="42">
        <f t="shared" si="186"/>
        <v>5.2958399999999992</v>
      </c>
      <c r="H4014" s="42">
        <f t="shared" si="187"/>
        <v>8.2500000005295835</v>
      </c>
    </row>
    <row r="4015" spans="5:8" x14ac:dyDescent="0.3">
      <c r="E4015" s="34">
        <v>4013</v>
      </c>
      <c r="F4015" s="42">
        <f t="shared" si="188"/>
        <v>6.4208000000000007</v>
      </c>
      <c r="G4015" s="42">
        <f t="shared" si="186"/>
        <v>5.2971600000000008</v>
      </c>
      <c r="H4015" s="42">
        <f t="shared" si="187"/>
        <v>8.2500000005297167</v>
      </c>
    </row>
    <row r="4016" spans="5:8" x14ac:dyDescent="0.3">
      <c r="E4016" s="34">
        <v>4014</v>
      </c>
      <c r="F4016" s="42">
        <f t="shared" si="188"/>
        <v>6.4224000000000006</v>
      </c>
      <c r="G4016" s="42">
        <f t="shared" si="186"/>
        <v>5.2984800000000005</v>
      </c>
      <c r="H4016" s="42">
        <f t="shared" si="187"/>
        <v>8.2500000005298482</v>
      </c>
    </row>
    <row r="4017" spans="5:8" x14ac:dyDescent="0.3">
      <c r="E4017" s="34">
        <v>4015</v>
      </c>
      <c r="F4017" s="42">
        <f t="shared" si="188"/>
        <v>6.4240000000000004</v>
      </c>
      <c r="G4017" s="42">
        <f t="shared" si="186"/>
        <v>5.2998000000000003</v>
      </c>
      <c r="H4017" s="42">
        <f t="shared" si="187"/>
        <v>8.2500000005299796</v>
      </c>
    </row>
    <row r="4018" spans="5:8" x14ac:dyDescent="0.3">
      <c r="E4018" s="34">
        <v>4016</v>
      </c>
      <c r="F4018" s="42">
        <f t="shared" si="188"/>
        <v>6.4256000000000002</v>
      </c>
      <c r="G4018" s="42">
        <f t="shared" si="186"/>
        <v>5.3011200000000001</v>
      </c>
      <c r="H4018" s="42">
        <f t="shared" si="187"/>
        <v>8.2500000005301128</v>
      </c>
    </row>
    <row r="4019" spans="5:8" x14ac:dyDescent="0.3">
      <c r="E4019" s="34">
        <v>4017</v>
      </c>
      <c r="F4019" s="42">
        <f t="shared" si="188"/>
        <v>6.4272</v>
      </c>
      <c r="G4019" s="42">
        <f t="shared" si="186"/>
        <v>5.3024399999999998</v>
      </c>
      <c r="H4019" s="42">
        <f t="shared" si="187"/>
        <v>8.2500000005302443</v>
      </c>
    </row>
    <row r="4020" spans="5:8" x14ac:dyDescent="0.3">
      <c r="E4020" s="34">
        <v>4018</v>
      </c>
      <c r="F4020" s="42">
        <f t="shared" si="188"/>
        <v>6.4288000000000007</v>
      </c>
      <c r="G4020" s="42">
        <f t="shared" si="186"/>
        <v>5.3037600000000005</v>
      </c>
      <c r="H4020" s="42">
        <f t="shared" si="187"/>
        <v>8.2500000005303757</v>
      </c>
    </row>
    <row r="4021" spans="5:8" x14ac:dyDescent="0.3">
      <c r="E4021" s="34">
        <v>4019</v>
      </c>
      <c r="F4021" s="42">
        <f t="shared" si="188"/>
        <v>6.4304000000000006</v>
      </c>
      <c r="G4021" s="42">
        <f t="shared" si="186"/>
        <v>5.3050800000000002</v>
      </c>
      <c r="H4021" s="42">
        <f t="shared" si="187"/>
        <v>8.2500000005305072</v>
      </c>
    </row>
    <row r="4022" spans="5:8" x14ac:dyDescent="0.3">
      <c r="E4022" s="34">
        <v>4020</v>
      </c>
      <c r="F4022" s="42">
        <f t="shared" si="188"/>
        <v>6.4320000000000004</v>
      </c>
      <c r="G4022" s="42">
        <f t="shared" si="186"/>
        <v>5.3064</v>
      </c>
      <c r="H4022" s="42">
        <f t="shared" si="187"/>
        <v>8.2500000005306404</v>
      </c>
    </row>
    <row r="4023" spans="5:8" x14ac:dyDescent="0.3">
      <c r="E4023" s="34">
        <v>4021</v>
      </c>
      <c r="F4023" s="42">
        <f t="shared" si="188"/>
        <v>6.4336000000000002</v>
      </c>
      <c r="G4023" s="42">
        <f t="shared" si="186"/>
        <v>5.3077200000000007</v>
      </c>
      <c r="H4023" s="42">
        <f t="shared" si="187"/>
        <v>8.2500000005307719</v>
      </c>
    </row>
    <row r="4024" spans="5:8" x14ac:dyDescent="0.3">
      <c r="E4024" s="34">
        <v>4022</v>
      </c>
      <c r="F4024" s="42">
        <f t="shared" si="188"/>
        <v>6.4352</v>
      </c>
      <c r="G4024" s="42">
        <f t="shared" si="186"/>
        <v>5.3090400000000004</v>
      </c>
      <c r="H4024" s="42">
        <f t="shared" si="187"/>
        <v>8.2500000005309033</v>
      </c>
    </row>
    <row r="4025" spans="5:8" x14ac:dyDescent="0.3">
      <c r="E4025" s="34">
        <v>4023</v>
      </c>
      <c r="F4025" s="42">
        <f t="shared" si="188"/>
        <v>6.4368000000000007</v>
      </c>
      <c r="G4025" s="42">
        <f t="shared" si="186"/>
        <v>5.3103600000000011</v>
      </c>
      <c r="H4025" s="42">
        <f t="shared" si="187"/>
        <v>8.2500000005310365</v>
      </c>
    </row>
    <row r="4026" spans="5:8" x14ac:dyDescent="0.3">
      <c r="E4026" s="34">
        <v>4024</v>
      </c>
      <c r="F4026" s="42">
        <f t="shared" si="188"/>
        <v>6.4384000000000006</v>
      </c>
      <c r="G4026" s="42">
        <f t="shared" si="186"/>
        <v>5.3116800000000008</v>
      </c>
      <c r="H4026" s="42">
        <f t="shared" si="187"/>
        <v>8.250000000531168</v>
      </c>
    </row>
    <row r="4027" spans="5:8" x14ac:dyDescent="0.3">
      <c r="E4027" s="34">
        <v>4025</v>
      </c>
      <c r="F4027" s="42">
        <f t="shared" si="188"/>
        <v>6.44</v>
      </c>
      <c r="G4027" s="42">
        <f t="shared" si="186"/>
        <v>5.3130000000000006</v>
      </c>
      <c r="H4027" s="42">
        <f t="shared" si="187"/>
        <v>8.2500000005312994</v>
      </c>
    </row>
    <row r="4028" spans="5:8" x14ac:dyDescent="0.3">
      <c r="E4028" s="34">
        <v>4026</v>
      </c>
      <c r="F4028" s="42">
        <f t="shared" si="188"/>
        <v>6.4416000000000002</v>
      </c>
      <c r="G4028" s="42">
        <f t="shared" si="186"/>
        <v>5.3143200000000004</v>
      </c>
      <c r="H4028" s="42">
        <f t="shared" si="187"/>
        <v>8.2500000005314327</v>
      </c>
    </row>
    <row r="4029" spans="5:8" x14ac:dyDescent="0.3">
      <c r="E4029" s="34">
        <v>4027</v>
      </c>
      <c r="F4029" s="42">
        <f t="shared" si="188"/>
        <v>6.4432</v>
      </c>
      <c r="G4029" s="42">
        <f t="shared" si="186"/>
        <v>5.3156400000000001</v>
      </c>
      <c r="H4029" s="42">
        <f t="shared" si="187"/>
        <v>8.2500000005315641</v>
      </c>
    </row>
    <row r="4030" spans="5:8" x14ac:dyDescent="0.3">
      <c r="E4030" s="34">
        <v>4028</v>
      </c>
      <c r="F4030" s="42">
        <f t="shared" si="188"/>
        <v>6.4448000000000008</v>
      </c>
      <c r="G4030" s="42">
        <f t="shared" si="186"/>
        <v>5.3169599999999999</v>
      </c>
      <c r="H4030" s="42">
        <f t="shared" si="187"/>
        <v>8.2500000005316956</v>
      </c>
    </row>
    <row r="4031" spans="5:8" x14ac:dyDescent="0.3">
      <c r="E4031" s="34">
        <v>4029</v>
      </c>
      <c r="F4031" s="42">
        <f t="shared" si="188"/>
        <v>6.4464000000000006</v>
      </c>
      <c r="G4031" s="42">
        <f t="shared" si="186"/>
        <v>5.3182800000000006</v>
      </c>
      <c r="H4031" s="42">
        <f t="shared" si="187"/>
        <v>8.2500000005318288</v>
      </c>
    </row>
    <row r="4032" spans="5:8" x14ac:dyDescent="0.3">
      <c r="E4032" s="34">
        <v>4030</v>
      </c>
      <c r="F4032" s="42">
        <f t="shared" si="188"/>
        <v>6.4480000000000004</v>
      </c>
      <c r="G4032" s="42">
        <f t="shared" si="186"/>
        <v>5.3196000000000003</v>
      </c>
      <c r="H4032" s="42">
        <f t="shared" si="187"/>
        <v>8.2500000005319603</v>
      </c>
    </row>
    <row r="4033" spans="5:8" x14ac:dyDescent="0.3">
      <c r="E4033" s="34">
        <v>4031</v>
      </c>
      <c r="F4033" s="42">
        <f t="shared" si="188"/>
        <v>6.4496000000000002</v>
      </c>
      <c r="G4033" s="42">
        <f t="shared" si="186"/>
        <v>5.3209200000000001</v>
      </c>
      <c r="H4033" s="42">
        <f t="shared" si="187"/>
        <v>8.2500000005320917</v>
      </c>
    </row>
    <row r="4034" spans="5:8" x14ac:dyDescent="0.3">
      <c r="E4034" s="34">
        <v>4032</v>
      </c>
      <c r="F4034" s="42">
        <f t="shared" si="188"/>
        <v>6.4512</v>
      </c>
      <c r="G4034" s="42">
        <f t="shared" ref="G4034:G4097" si="189">$C$12*F4034*10^-3/($C$3*10^-6)</f>
        <v>5.3222399999999999</v>
      </c>
      <c r="H4034" s="42">
        <f t="shared" si="187"/>
        <v>8.2500000005322232</v>
      </c>
    </row>
    <row r="4035" spans="5:8" x14ac:dyDescent="0.3">
      <c r="E4035" s="34">
        <v>4033</v>
      </c>
      <c r="F4035" s="42">
        <f t="shared" si="188"/>
        <v>6.4527999999999999</v>
      </c>
      <c r="G4035" s="42">
        <f t="shared" si="189"/>
        <v>5.3235599999999996</v>
      </c>
      <c r="H4035" s="42">
        <f t="shared" ref="H4035:H4098" si="190">($C$12+IF(G4035&gt;=$C$7,$C$6,0)+(IF(G4035&gt;=$C$5,G4035,0)/$C$4)+IF(G4035&gt;$C$9,($C$8/G4035),0))</f>
        <v>8.2500000005323564</v>
      </c>
    </row>
    <row r="4036" spans="5:8" x14ac:dyDescent="0.3">
      <c r="E4036" s="34">
        <v>4034</v>
      </c>
      <c r="F4036" s="42">
        <f t="shared" ref="F4036:F4099" si="191">($C$10/10000)*(E4036)</f>
        <v>6.4544000000000006</v>
      </c>
      <c r="G4036" s="42">
        <f t="shared" si="189"/>
        <v>5.3248800000000003</v>
      </c>
      <c r="H4036" s="42">
        <f t="shared" si="190"/>
        <v>8.2500000005324878</v>
      </c>
    </row>
    <row r="4037" spans="5:8" x14ac:dyDescent="0.3">
      <c r="E4037" s="34">
        <v>4035</v>
      </c>
      <c r="F4037" s="42">
        <f t="shared" si="191"/>
        <v>6.4560000000000004</v>
      </c>
      <c r="G4037" s="42">
        <f t="shared" si="189"/>
        <v>5.3262</v>
      </c>
      <c r="H4037" s="42">
        <f t="shared" si="190"/>
        <v>8.2500000005326193</v>
      </c>
    </row>
    <row r="4038" spans="5:8" x14ac:dyDescent="0.3">
      <c r="E4038" s="34">
        <v>4036</v>
      </c>
      <c r="F4038" s="42">
        <f t="shared" si="191"/>
        <v>6.4576000000000002</v>
      </c>
      <c r="G4038" s="42">
        <f t="shared" si="189"/>
        <v>5.3275200000000007</v>
      </c>
      <c r="H4038" s="42">
        <f t="shared" si="190"/>
        <v>8.2500000005327525</v>
      </c>
    </row>
    <row r="4039" spans="5:8" x14ac:dyDescent="0.3">
      <c r="E4039" s="34">
        <v>4037</v>
      </c>
      <c r="F4039" s="42">
        <f t="shared" si="191"/>
        <v>6.4592000000000001</v>
      </c>
      <c r="G4039" s="42">
        <f t="shared" si="189"/>
        <v>5.3288400000000005</v>
      </c>
      <c r="H4039" s="42">
        <f t="shared" si="190"/>
        <v>8.250000000532884</v>
      </c>
    </row>
    <row r="4040" spans="5:8" x14ac:dyDescent="0.3">
      <c r="E4040" s="34">
        <v>4038</v>
      </c>
      <c r="F4040" s="42">
        <f t="shared" si="191"/>
        <v>6.4607999999999999</v>
      </c>
      <c r="G4040" s="42">
        <f t="shared" si="189"/>
        <v>5.3301600000000002</v>
      </c>
      <c r="H4040" s="42">
        <f t="shared" si="190"/>
        <v>8.2500000005330154</v>
      </c>
    </row>
    <row r="4041" spans="5:8" x14ac:dyDescent="0.3">
      <c r="E4041" s="34">
        <v>4039</v>
      </c>
      <c r="F4041" s="42">
        <f t="shared" si="191"/>
        <v>6.4624000000000006</v>
      </c>
      <c r="G4041" s="42">
        <f t="shared" si="189"/>
        <v>5.3314800000000009</v>
      </c>
      <c r="H4041" s="42">
        <f t="shared" si="190"/>
        <v>8.2500000005331486</v>
      </c>
    </row>
    <row r="4042" spans="5:8" x14ac:dyDescent="0.3">
      <c r="E4042" s="34">
        <v>4040</v>
      </c>
      <c r="F4042" s="42">
        <f t="shared" si="191"/>
        <v>6.4640000000000004</v>
      </c>
      <c r="G4042" s="42">
        <f t="shared" si="189"/>
        <v>5.3328000000000007</v>
      </c>
      <c r="H4042" s="42">
        <f t="shared" si="190"/>
        <v>8.2500000005332801</v>
      </c>
    </row>
    <row r="4043" spans="5:8" x14ac:dyDescent="0.3">
      <c r="E4043" s="34">
        <v>4041</v>
      </c>
      <c r="F4043" s="42">
        <f t="shared" si="191"/>
        <v>6.4656000000000002</v>
      </c>
      <c r="G4043" s="42">
        <f t="shared" si="189"/>
        <v>5.3341199999999995</v>
      </c>
      <c r="H4043" s="42">
        <f t="shared" si="190"/>
        <v>8.2500000005334115</v>
      </c>
    </row>
    <row r="4044" spans="5:8" x14ac:dyDescent="0.3">
      <c r="E4044" s="34">
        <v>4042</v>
      </c>
      <c r="F4044" s="42">
        <f t="shared" si="191"/>
        <v>6.4672000000000001</v>
      </c>
      <c r="G4044" s="42">
        <f t="shared" si="189"/>
        <v>5.3354399999999993</v>
      </c>
      <c r="H4044" s="42">
        <f t="shared" si="190"/>
        <v>8.2500000005335448</v>
      </c>
    </row>
    <row r="4045" spans="5:8" x14ac:dyDescent="0.3">
      <c r="E4045" s="34">
        <v>4043</v>
      </c>
      <c r="F4045" s="42">
        <f t="shared" si="191"/>
        <v>6.4687999999999999</v>
      </c>
      <c r="G4045" s="42">
        <f t="shared" si="189"/>
        <v>5.3367599999999991</v>
      </c>
      <c r="H4045" s="42">
        <f t="shared" si="190"/>
        <v>8.2500000005336762</v>
      </c>
    </row>
    <row r="4046" spans="5:8" x14ac:dyDescent="0.3">
      <c r="E4046" s="34">
        <v>4044</v>
      </c>
      <c r="F4046" s="42">
        <f t="shared" si="191"/>
        <v>6.4704000000000006</v>
      </c>
      <c r="G4046" s="42">
        <f t="shared" si="189"/>
        <v>5.3380800000000006</v>
      </c>
      <c r="H4046" s="42">
        <f t="shared" si="190"/>
        <v>8.2500000005338077</v>
      </c>
    </row>
    <row r="4047" spans="5:8" x14ac:dyDescent="0.3">
      <c r="E4047" s="34">
        <v>4045</v>
      </c>
      <c r="F4047" s="42">
        <f t="shared" si="191"/>
        <v>6.4720000000000004</v>
      </c>
      <c r="G4047" s="42">
        <f t="shared" si="189"/>
        <v>5.3394000000000004</v>
      </c>
      <c r="H4047" s="42">
        <f t="shared" si="190"/>
        <v>8.2500000005339391</v>
      </c>
    </row>
    <row r="4048" spans="5:8" x14ac:dyDescent="0.3">
      <c r="E4048" s="34">
        <v>4046</v>
      </c>
      <c r="F4048" s="42">
        <f t="shared" si="191"/>
        <v>6.4736000000000002</v>
      </c>
      <c r="G4048" s="42">
        <f t="shared" si="189"/>
        <v>5.3407200000000001</v>
      </c>
      <c r="H4048" s="42">
        <f t="shared" si="190"/>
        <v>8.2500000005340723</v>
      </c>
    </row>
    <row r="4049" spans="5:8" x14ac:dyDescent="0.3">
      <c r="E4049" s="34">
        <v>4047</v>
      </c>
      <c r="F4049" s="42">
        <f t="shared" si="191"/>
        <v>6.4752000000000001</v>
      </c>
      <c r="G4049" s="42">
        <f t="shared" si="189"/>
        <v>5.3420399999999999</v>
      </c>
      <c r="H4049" s="42">
        <f t="shared" si="190"/>
        <v>8.2500000005342038</v>
      </c>
    </row>
    <row r="4050" spans="5:8" x14ac:dyDescent="0.3">
      <c r="E4050" s="34">
        <v>4048</v>
      </c>
      <c r="F4050" s="42">
        <f t="shared" si="191"/>
        <v>6.4767999999999999</v>
      </c>
      <c r="G4050" s="42">
        <f t="shared" si="189"/>
        <v>5.3433599999999997</v>
      </c>
      <c r="H4050" s="42">
        <f t="shared" si="190"/>
        <v>8.2500000005343352</v>
      </c>
    </row>
    <row r="4051" spans="5:8" x14ac:dyDescent="0.3">
      <c r="E4051" s="34">
        <v>4049</v>
      </c>
      <c r="F4051" s="42">
        <f t="shared" si="191"/>
        <v>6.4784000000000006</v>
      </c>
      <c r="G4051" s="42">
        <f t="shared" si="189"/>
        <v>5.3446800000000003</v>
      </c>
      <c r="H4051" s="42">
        <f t="shared" si="190"/>
        <v>8.2500000005344685</v>
      </c>
    </row>
    <row r="4052" spans="5:8" x14ac:dyDescent="0.3">
      <c r="E4052" s="34">
        <v>4050</v>
      </c>
      <c r="F4052" s="42">
        <f t="shared" si="191"/>
        <v>6.48</v>
      </c>
      <c r="G4052" s="42">
        <f t="shared" si="189"/>
        <v>5.3460000000000001</v>
      </c>
      <c r="H4052" s="42">
        <f t="shared" si="190"/>
        <v>8.2500000005345999</v>
      </c>
    </row>
    <row r="4053" spans="5:8" x14ac:dyDescent="0.3">
      <c r="E4053" s="34">
        <v>4051</v>
      </c>
      <c r="F4053" s="42">
        <f t="shared" si="191"/>
        <v>6.4816000000000003</v>
      </c>
      <c r="G4053" s="42">
        <f t="shared" si="189"/>
        <v>5.3473200000000007</v>
      </c>
      <c r="H4053" s="42">
        <f t="shared" si="190"/>
        <v>8.2500000005347314</v>
      </c>
    </row>
    <row r="4054" spans="5:8" x14ac:dyDescent="0.3">
      <c r="E4054" s="34">
        <v>4052</v>
      </c>
      <c r="F4054" s="42">
        <f t="shared" si="191"/>
        <v>6.4832000000000001</v>
      </c>
      <c r="G4054" s="42">
        <f t="shared" si="189"/>
        <v>5.3486400000000005</v>
      </c>
      <c r="H4054" s="42">
        <f t="shared" si="190"/>
        <v>8.2500000005348646</v>
      </c>
    </row>
    <row r="4055" spans="5:8" x14ac:dyDescent="0.3">
      <c r="E4055" s="34">
        <v>4053</v>
      </c>
      <c r="F4055" s="42">
        <f t="shared" si="191"/>
        <v>6.4847999999999999</v>
      </c>
      <c r="G4055" s="42">
        <f t="shared" si="189"/>
        <v>5.3499600000000003</v>
      </c>
      <c r="H4055" s="42">
        <f t="shared" si="190"/>
        <v>8.250000000534996</v>
      </c>
    </row>
    <row r="4056" spans="5:8" x14ac:dyDescent="0.3">
      <c r="E4056" s="34">
        <v>4054</v>
      </c>
      <c r="F4056" s="42">
        <f t="shared" si="191"/>
        <v>6.4864000000000006</v>
      </c>
      <c r="G4056" s="42">
        <f t="shared" si="189"/>
        <v>5.3512800000000009</v>
      </c>
      <c r="H4056" s="42">
        <f t="shared" si="190"/>
        <v>8.2500000005351275</v>
      </c>
    </row>
    <row r="4057" spans="5:8" x14ac:dyDescent="0.3">
      <c r="E4057" s="34">
        <v>4055</v>
      </c>
      <c r="F4057" s="42">
        <f t="shared" si="191"/>
        <v>6.4880000000000004</v>
      </c>
      <c r="G4057" s="42">
        <f t="shared" si="189"/>
        <v>5.3526000000000007</v>
      </c>
      <c r="H4057" s="42">
        <f t="shared" si="190"/>
        <v>8.2500000005352607</v>
      </c>
    </row>
    <row r="4058" spans="5:8" x14ac:dyDescent="0.3">
      <c r="E4058" s="34">
        <v>4056</v>
      </c>
      <c r="F4058" s="42">
        <f t="shared" si="191"/>
        <v>6.4896000000000003</v>
      </c>
      <c r="G4058" s="42">
        <f t="shared" si="189"/>
        <v>5.3539200000000005</v>
      </c>
      <c r="H4058" s="42">
        <f t="shared" si="190"/>
        <v>8.2500000005353922</v>
      </c>
    </row>
    <row r="4059" spans="5:8" x14ac:dyDescent="0.3">
      <c r="E4059" s="34">
        <v>4057</v>
      </c>
      <c r="F4059" s="42">
        <f t="shared" si="191"/>
        <v>6.4912000000000001</v>
      </c>
      <c r="G4059" s="42">
        <f t="shared" si="189"/>
        <v>5.3552400000000002</v>
      </c>
      <c r="H4059" s="42">
        <f t="shared" si="190"/>
        <v>8.2500000005355236</v>
      </c>
    </row>
    <row r="4060" spans="5:8" x14ac:dyDescent="0.3">
      <c r="E4060" s="34">
        <v>4058</v>
      </c>
      <c r="F4060" s="42">
        <f t="shared" si="191"/>
        <v>6.4927999999999999</v>
      </c>
      <c r="G4060" s="42">
        <f t="shared" si="189"/>
        <v>5.35656</v>
      </c>
      <c r="H4060" s="42">
        <f t="shared" si="190"/>
        <v>8.2500000005356569</v>
      </c>
    </row>
    <row r="4061" spans="5:8" x14ac:dyDescent="0.3">
      <c r="E4061" s="34">
        <v>4059</v>
      </c>
      <c r="F4061" s="42">
        <f t="shared" si="191"/>
        <v>6.4944000000000006</v>
      </c>
      <c r="G4061" s="42">
        <f t="shared" si="189"/>
        <v>5.3578800000000006</v>
      </c>
      <c r="H4061" s="42">
        <f t="shared" si="190"/>
        <v>8.2500000005357883</v>
      </c>
    </row>
    <row r="4062" spans="5:8" x14ac:dyDescent="0.3">
      <c r="E4062" s="34">
        <v>4060</v>
      </c>
      <c r="F4062" s="42">
        <f t="shared" si="191"/>
        <v>6.4960000000000004</v>
      </c>
      <c r="G4062" s="42">
        <f t="shared" si="189"/>
        <v>5.3592000000000004</v>
      </c>
      <c r="H4062" s="42">
        <f t="shared" si="190"/>
        <v>8.2500000005359198</v>
      </c>
    </row>
    <row r="4063" spans="5:8" x14ac:dyDescent="0.3">
      <c r="E4063" s="34">
        <v>4061</v>
      </c>
      <c r="F4063" s="42">
        <f t="shared" si="191"/>
        <v>6.4976000000000003</v>
      </c>
      <c r="G4063" s="42">
        <f t="shared" si="189"/>
        <v>5.3605200000000002</v>
      </c>
      <c r="H4063" s="42">
        <f t="shared" si="190"/>
        <v>8.2500000005360512</v>
      </c>
    </row>
    <row r="4064" spans="5:8" x14ac:dyDescent="0.3">
      <c r="E4064" s="34">
        <v>4062</v>
      </c>
      <c r="F4064" s="42">
        <f t="shared" si="191"/>
        <v>6.4992000000000001</v>
      </c>
      <c r="G4064" s="42">
        <f t="shared" si="189"/>
        <v>5.3618399999999999</v>
      </c>
      <c r="H4064" s="42">
        <f t="shared" si="190"/>
        <v>8.2500000005361844</v>
      </c>
    </row>
    <row r="4065" spans="5:8" x14ac:dyDescent="0.3">
      <c r="E4065" s="34">
        <v>4063</v>
      </c>
      <c r="F4065" s="42">
        <f t="shared" si="191"/>
        <v>6.5007999999999999</v>
      </c>
      <c r="G4065" s="42">
        <f t="shared" si="189"/>
        <v>5.3631599999999997</v>
      </c>
      <c r="H4065" s="42">
        <f t="shared" si="190"/>
        <v>8.2500000005363159</v>
      </c>
    </row>
    <row r="4066" spans="5:8" x14ac:dyDescent="0.3">
      <c r="E4066" s="34">
        <v>4064</v>
      </c>
      <c r="F4066" s="42">
        <f t="shared" si="191"/>
        <v>6.5024000000000006</v>
      </c>
      <c r="G4066" s="42">
        <f t="shared" si="189"/>
        <v>5.3644800000000004</v>
      </c>
      <c r="H4066" s="42">
        <f t="shared" si="190"/>
        <v>8.2500000005364473</v>
      </c>
    </row>
    <row r="4067" spans="5:8" x14ac:dyDescent="0.3">
      <c r="E4067" s="34">
        <v>4065</v>
      </c>
      <c r="F4067" s="42">
        <f t="shared" si="191"/>
        <v>6.5040000000000004</v>
      </c>
      <c r="G4067" s="42">
        <f t="shared" si="189"/>
        <v>5.3658000000000001</v>
      </c>
      <c r="H4067" s="42">
        <f t="shared" si="190"/>
        <v>8.2500000005365806</v>
      </c>
    </row>
    <row r="4068" spans="5:8" x14ac:dyDescent="0.3">
      <c r="E4068" s="34">
        <v>4066</v>
      </c>
      <c r="F4068" s="42">
        <f t="shared" si="191"/>
        <v>6.5056000000000003</v>
      </c>
      <c r="G4068" s="42">
        <f t="shared" si="189"/>
        <v>5.3671199999999999</v>
      </c>
      <c r="H4068" s="42">
        <f t="shared" si="190"/>
        <v>8.250000000536712</v>
      </c>
    </row>
    <row r="4069" spans="5:8" x14ac:dyDescent="0.3">
      <c r="E4069" s="34">
        <v>4067</v>
      </c>
      <c r="F4069" s="42">
        <f t="shared" si="191"/>
        <v>6.5072000000000001</v>
      </c>
      <c r="G4069" s="42">
        <f t="shared" si="189"/>
        <v>5.3684400000000005</v>
      </c>
      <c r="H4069" s="42">
        <f t="shared" si="190"/>
        <v>8.2500000005368435</v>
      </c>
    </row>
    <row r="4070" spans="5:8" x14ac:dyDescent="0.3">
      <c r="E4070" s="34">
        <v>4068</v>
      </c>
      <c r="F4070" s="42">
        <f t="shared" si="191"/>
        <v>6.5087999999999999</v>
      </c>
      <c r="G4070" s="42">
        <f t="shared" si="189"/>
        <v>5.3697600000000003</v>
      </c>
      <c r="H4070" s="42">
        <f t="shared" si="190"/>
        <v>8.2500000005369767</v>
      </c>
    </row>
    <row r="4071" spans="5:8" x14ac:dyDescent="0.3">
      <c r="E4071" s="34">
        <v>4069</v>
      </c>
      <c r="F4071" s="42">
        <f t="shared" si="191"/>
        <v>6.5104000000000006</v>
      </c>
      <c r="G4071" s="42">
        <f t="shared" si="189"/>
        <v>5.371080000000001</v>
      </c>
      <c r="H4071" s="42">
        <f t="shared" si="190"/>
        <v>8.2500000005371081</v>
      </c>
    </row>
    <row r="4072" spans="5:8" x14ac:dyDescent="0.3">
      <c r="E4072" s="34">
        <v>4070</v>
      </c>
      <c r="F4072" s="42">
        <f t="shared" si="191"/>
        <v>6.5120000000000005</v>
      </c>
      <c r="G4072" s="42">
        <f t="shared" si="189"/>
        <v>5.3724000000000007</v>
      </c>
      <c r="H4072" s="42">
        <f t="shared" si="190"/>
        <v>8.2500000005372396</v>
      </c>
    </row>
    <row r="4073" spans="5:8" x14ac:dyDescent="0.3">
      <c r="E4073" s="34">
        <v>4071</v>
      </c>
      <c r="F4073" s="42">
        <f t="shared" si="191"/>
        <v>6.5136000000000003</v>
      </c>
      <c r="G4073" s="42">
        <f t="shared" si="189"/>
        <v>5.3737200000000005</v>
      </c>
      <c r="H4073" s="42">
        <f t="shared" si="190"/>
        <v>8.2500000005373728</v>
      </c>
    </row>
    <row r="4074" spans="5:8" x14ac:dyDescent="0.3">
      <c r="E4074" s="34">
        <v>4072</v>
      </c>
      <c r="F4074" s="42">
        <f t="shared" si="191"/>
        <v>6.5152000000000001</v>
      </c>
      <c r="G4074" s="42">
        <f t="shared" si="189"/>
        <v>5.3750399999999994</v>
      </c>
      <c r="H4074" s="42">
        <f t="shared" si="190"/>
        <v>8.2500000005375043</v>
      </c>
    </row>
    <row r="4075" spans="5:8" x14ac:dyDescent="0.3">
      <c r="E4075" s="34">
        <v>4073</v>
      </c>
      <c r="F4075" s="42">
        <f t="shared" si="191"/>
        <v>6.5167999999999999</v>
      </c>
      <c r="G4075" s="42">
        <f t="shared" si="189"/>
        <v>5.3763599999999991</v>
      </c>
      <c r="H4075" s="42">
        <f t="shared" si="190"/>
        <v>8.2500000005376357</v>
      </c>
    </row>
    <row r="4076" spans="5:8" x14ac:dyDescent="0.3">
      <c r="E4076" s="34">
        <v>4074</v>
      </c>
      <c r="F4076" s="42">
        <f t="shared" si="191"/>
        <v>6.5184000000000006</v>
      </c>
      <c r="G4076" s="42">
        <f t="shared" si="189"/>
        <v>5.3776800000000007</v>
      </c>
      <c r="H4076" s="42">
        <f t="shared" si="190"/>
        <v>8.2500000005377672</v>
      </c>
    </row>
    <row r="4077" spans="5:8" x14ac:dyDescent="0.3">
      <c r="E4077" s="34">
        <v>4075</v>
      </c>
      <c r="F4077" s="42">
        <f t="shared" si="191"/>
        <v>6.5200000000000005</v>
      </c>
      <c r="G4077" s="42">
        <f t="shared" si="189"/>
        <v>5.3790000000000004</v>
      </c>
      <c r="H4077" s="42">
        <f t="shared" si="190"/>
        <v>8.2500000005379004</v>
      </c>
    </row>
    <row r="4078" spans="5:8" x14ac:dyDescent="0.3">
      <c r="E4078" s="34">
        <v>4076</v>
      </c>
      <c r="F4078" s="42">
        <f t="shared" si="191"/>
        <v>6.5216000000000003</v>
      </c>
      <c r="G4078" s="42">
        <f t="shared" si="189"/>
        <v>5.3803200000000002</v>
      </c>
      <c r="H4078" s="42">
        <f t="shared" si="190"/>
        <v>8.2500000005380318</v>
      </c>
    </row>
    <row r="4079" spans="5:8" x14ac:dyDescent="0.3">
      <c r="E4079" s="34">
        <v>4077</v>
      </c>
      <c r="F4079" s="42">
        <f t="shared" si="191"/>
        <v>6.5232000000000001</v>
      </c>
      <c r="G4079" s="42">
        <f t="shared" si="189"/>
        <v>5.38164</v>
      </c>
      <c r="H4079" s="42">
        <f t="shared" si="190"/>
        <v>8.2500000005381633</v>
      </c>
    </row>
    <row r="4080" spans="5:8" x14ac:dyDescent="0.3">
      <c r="E4080" s="34">
        <v>4078</v>
      </c>
      <c r="F4080" s="42">
        <f t="shared" si="191"/>
        <v>6.5247999999999999</v>
      </c>
      <c r="G4080" s="42">
        <f t="shared" si="189"/>
        <v>5.3829599999999997</v>
      </c>
      <c r="H4080" s="42">
        <f t="shared" si="190"/>
        <v>8.2500000005382965</v>
      </c>
    </row>
    <row r="4081" spans="5:8" x14ac:dyDescent="0.3">
      <c r="E4081" s="34">
        <v>4079</v>
      </c>
      <c r="F4081" s="42">
        <f t="shared" si="191"/>
        <v>6.5264000000000006</v>
      </c>
      <c r="G4081" s="42">
        <f t="shared" si="189"/>
        <v>5.3842800000000004</v>
      </c>
      <c r="H4081" s="42">
        <f t="shared" si="190"/>
        <v>8.250000000538428</v>
      </c>
    </row>
    <row r="4082" spans="5:8" x14ac:dyDescent="0.3">
      <c r="E4082" s="34">
        <v>4080</v>
      </c>
      <c r="F4082" s="42">
        <f t="shared" si="191"/>
        <v>6.5280000000000005</v>
      </c>
      <c r="G4082" s="42">
        <f t="shared" si="189"/>
        <v>5.3856000000000002</v>
      </c>
      <c r="H4082" s="42">
        <f t="shared" si="190"/>
        <v>8.2500000005385594</v>
      </c>
    </row>
    <row r="4083" spans="5:8" x14ac:dyDescent="0.3">
      <c r="E4083" s="34">
        <v>4081</v>
      </c>
      <c r="F4083" s="42">
        <f t="shared" si="191"/>
        <v>6.5296000000000003</v>
      </c>
      <c r="G4083" s="42">
        <f t="shared" si="189"/>
        <v>5.3869199999999999</v>
      </c>
      <c r="H4083" s="42">
        <f t="shared" si="190"/>
        <v>8.2500000005386926</v>
      </c>
    </row>
    <row r="4084" spans="5:8" x14ac:dyDescent="0.3">
      <c r="E4084" s="34">
        <v>4082</v>
      </c>
      <c r="F4084" s="42">
        <f t="shared" si="191"/>
        <v>6.5312000000000001</v>
      </c>
      <c r="G4084" s="42">
        <f t="shared" si="189"/>
        <v>5.3882400000000006</v>
      </c>
      <c r="H4084" s="42">
        <f t="shared" si="190"/>
        <v>8.2500000005388241</v>
      </c>
    </row>
    <row r="4085" spans="5:8" x14ac:dyDescent="0.3">
      <c r="E4085" s="34">
        <v>4083</v>
      </c>
      <c r="F4085" s="42">
        <f t="shared" si="191"/>
        <v>6.5327999999999999</v>
      </c>
      <c r="G4085" s="42">
        <f t="shared" si="189"/>
        <v>5.3895600000000004</v>
      </c>
      <c r="H4085" s="42">
        <f t="shared" si="190"/>
        <v>8.2500000005389555</v>
      </c>
    </row>
    <row r="4086" spans="5:8" x14ac:dyDescent="0.3">
      <c r="E4086" s="34">
        <v>4084</v>
      </c>
      <c r="F4086" s="42">
        <f t="shared" si="191"/>
        <v>6.5344000000000007</v>
      </c>
      <c r="G4086" s="42">
        <f t="shared" si="189"/>
        <v>5.3908800000000001</v>
      </c>
      <c r="H4086" s="42">
        <f t="shared" si="190"/>
        <v>8.2500000005390888</v>
      </c>
    </row>
    <row r="4087" spans="5:8" x14ac:dyDescent="0.3">
      <c r="E4087" s="34">
        <v>4085</v>
      </c>
      <c r="F4087" s="42">
        <f t="shared" si="191"/>
        <v>6.5360000000000005</v>
      </c>
      <c r="G4087" s="42">
        <f t="shared" si="189"/>
        <v>5.3922000000000008</v>
      </c>
      <c r="H4087" s="42">
        <f t="shared" si="190"/>
        <v>8.2500000005392202</v>
      </c>
    </row>
    <row r="4088" spans="5:8" x14ac:dyDescent="0.3">
      <c r="E4088" s="34">
        <v>4086</v>
      </c>
      <c r="F4088" s="42">
        <f t="shared" si="191"/>
        <v>6.5376000000000003</v>
      </c>
      <c r="G4088" s="42">
        <f t="shared" si="189"/>
        <v>5.3935200000000005</v>
      </c>
      <c r="H4088" s="42">
        <f t="shared" si="190"/>
        <v>8.2500000005393517</v>
      </c>
    </row>
    <row r="4089" spans="5:8" x14ac:dyDescent="0.3">
      <c r="E4089" s="34">
        <v>4087</v>
      </c>
      <c r="F4089" s="42">
        <f t="shared" si="191"/>
        <v>6.5392000000000001</v>
      </c>
      <c r="G4089" s="42">
        <f t="shared" si="189"/>
        <v>5.3948400000000003</v>
      </c>
      <c r="H4089" s="42">
        <f t="shared" si="190"/>
        <v>8.2500000005394831</v>
      </c>
    </row>
    <row r="4090" spans="5:8" x14ac:dyDescent="0.3">
      <c r="E4090" s="34">
        <v>4088</v>
      </c>
      <c r="F4090" s="42">
        <f t="shared" si="191"/>
        <v>6.5407999999999999</v>
      </c>
      <c r="G4090" s="42">
        <f t="shared" si="189"/>
        <v>5.3961600000000001</v>
      </c>
      <c r="H4090" s="42">
        <f t="shared" si="190"/>
        <v>8.2500000005396164</v>
      </c>
    </row>
    <row r="4091" spans="5:8" x14ac:dyDescent="0.3">
      <c r="E4091" s="34">
        <v>4089</v>
      </c>
      <c r="F4091" s="42">
        <f t="shared" si="191"/>
        <v>6.5424000000000007</v>
      </c>
      <c r="G4091" s="42">
        <f t="shared" si="189"/>
        <v>5.3974799999999998</v>
      </c>
      <c r="H4091" s="42">
        <f t="shared" si="190"/>
        <v>8.2500000005397478</v>
      </c>
    </row>
    <row r="4092" spans="5:8" x14ac:dyDescent="0.3">
      <c r="E4092" s="34">
        <v>4090</v>
      </c>
      <c r="F4092" s="42">
        <f t="shared" si="191"/>
        <v>6.5440000000000005</v>
      </c>
      <c r="G4092" s="42">
        <f t="shared" si="189"/>
        <v>5.3988000000000005</v>
      </c>
      <c r="H4092" s="42">
        <f t="shared" si="190"/>
        <v>8.2500000005398793</v>
      </c>
    </row>
    <row r="4093" spans="5:8" x14ac:dyDescent="0.3">
      <c r="E4093" s="34">
        <v>4091</v>
      </c>
      <c r="F4093" s="42">
        <f t="shared" si="191"/>
        <v>6.5456000000000003</v>
      </c>
      <c r="G4093" s="42">
        <f t="shared" si="189"/>
        <v>5.4001200000000003</v>
      </c>
      <c r="H4093" s="42">
        <f t="shared" si="190"/>
        <v>8.2500000005400125</v>
      </c>
    </row>
    <row r="4094" spans="5:8" x14ac:dyDescent="0.3">
      <c r="E4094" s="34">
        <v>4092</v>
      </c>
      <c r="F4094" s="42">
        <f t="shared" si="191"/>
        <v>6.5472000000000001</v>
      </c>
      <c r="G4094" s="42">
        <f t="shared" si="189"/>
        <v>5.40144</v>
      </c>
      <c r="H4094" s="42">
        <f t="shared" si="190"/>
        <v>8.2500000005401439</v>
      </c>
    </row>
    <row r="4095" spans="5:8" x14ac:dyDescent="0.3">
      <c r="E4095" s="34">
        <v>4093</v>
      </c>
      <c r="F4095" s="42">
        <f t="shared" si="191"/>
        <v>6.5488</v>
      </c>
      <c r="G4095" s="42">
        <f t="shared" si="189"/>
        <v>5.4027599999999998</v>
      </c>
      <c r="H4095" s="42">
        <f t="shared" si="190"/>
        <v>8.2500000005402754</v>
      </c>
    </row>
    <row r="4096" spans="5:8" x14ac:dyDescent="0.3">
      <c r="E4096" s="34">
        <v>4094</v>
      </c>
      <c r="F4096" s="42">
        <f t="shared" si="191"/>
        <v>6.5504000000000007</v>
      </c>
      <c r="G4096" s="42">
        <f t="shared" si="189"/>
        <v>5.4040800000000004</v>
      </c>
      <c r="H4096" s="42">
        <f t="shared" si="190"/>
        <v>8.2500000005404086</v>
      </c>
    </row>
    <row r="4097" spans="5:8" x14ac:dyDescent="0.3">
      <c r="E4097" s="34">
        <v>4095</v>
      </c>
      <c r="F4097" s="42">
        <f t="shared" si="191"/>
        <v>6.5520000000000005</v>
      </c>
      <c r="G4097" s="42">
        <f t="shared" si="189"/>
        <v>5.4054000000000002</v>
      </c>
      <c r="H4097" s="42">
        <f t="shared" si="190"/>
        <v>8.2500000005405401</v>
      </c>
    </row>
    <row r="4098" spans="5:8" x14ac:dyDescent="0.3">
      <c r="E4098" s="34">
        <v>4096</v>
      </c>
      <c r="F4098" s="42">
        <f t="shared" si="191"/>
        <v>6.5536000000000003</v>
      </c>
      <c r="G4098" s="42">
        <f t="shared" ref="G4098:G4161" si="192">$C$12*F4098*10^-3/($C$3*10^-6)</f>
        <v>5.40672</v>
      </c>
      <c r="H4098" s="42">
        <f t="shared" si="190"/>
        <v>8.2500000005406715</v>
      </c>
    </row>
    <row r="4099" spans="5:8" x14ac:dyDescent="0.3">
      <c r="E4099" s="34">
        <v>4097</v>
      </c>
      <c r="F4099" s="42">
        <f t="shared" si="191"/>
        <v>6.5552000000000001</v>
      </c>
      <c r="G4099" s="42">
        <f t="shared" si="192"/>
        <v>5.4080400000000006</v>
      </c>
      <c r="H4099" s="42">
        <f t="shared" ref="H4099:H4162" si="193">($C$12+IF(G4099&gt;=$C$7,$C$6,0)+(IF(G4099&gt;=$C$5,G4099,0)/$C$4)+IF(G4099&gt;$C$9,($C$8/G4099),0))</f>
        <v>8.2500000005408047</v>
      </c>
    </row>
    <row r="4100" spans="5:8" x14ac:dyDescent="0.3">
      <c r="E4100" s="34">
        <v>4098</v>
      </c>
      <c r="F4100" s="42">
        <f t="shared" ref="F4100:F4163" si="194">($C$10/10000)*(E4100)</f>
        <v>6.5568</v>
      </c>
      <c r="G4100" s="42">
        <f t="shared" si="192"/>
        <v>5.4093600000000004</v>
      </c>
      <c r="H4100" s="42">
        <f t="shared" si="193"/>
        <v>8.2500000005409362</v>
      </c>
    </row>
    <row r="4101" spans="5:8" x14ac:dyDescent="0.3">
      <c r="E4101" s="34">
        <v>4099</v>
      </c>
      <c r="F4101" s="42">
        <f t="shared" si="194"/>
        <v>6.5584000000000007</v>
      </c>
      <c r="G4101" s="42">
        <f t="shared" si="192"/>
        <v>5.410680000000001</v>
      </c>
      <c r="H4101" s="42">
        <f t="shared" si="193"/>
        <v>8.2500000005410676</v>
      </c>
    </row>
    <row r="4102" spans="5:8" x14ac:dyDescent="0.3">
      <c r="E4102" s="34">
        <v>4100</v>
      </c>
      <c r="F4102" s="42">
        <f t="shared" si="194"/>
        <v>6.5600000000000005</v>
      </c>
      <c r="G4102" s="42">
        <f t="shared" si="192"/>
        <v>5.4120000000000008</v>
      </c>
      <c r="H4102" s="42">
        <f t="shared" si="193"/>
        <v>8.2500000005412009</v>
      </c>
    </row>
    <row r="4103" spans="5:8" x14ac:dyDescent="0.3">
      <c r="E4103" s="34">
        <v>4101</v>
      </c>
      <c r="F4103" s="42">
        <f t="shared" si="194"/>
        <v>6.5616000000000003</v>
      </c>
      <c r="G4103" s="42">
        <f t="shared" si="192"/>
        <v>5.4133200000000006</v>
      </c>
      <c r="H4103" s="42">
        <f t="shared" si="193"/>
        <v>8.2500000005413323</v>
      </c>
    </row>
    <row r="4104" spans="5:8" x14ac:dyDescent="0.3">
      <c r="E4104" s="34">
        <v>4102</v>
      </c>
      <c r="F4104" s="42">
        <f t="shared" si="194"/>
        <v>6.5632000000000001</v>
      </c>
      <c r="G4104" s="42">
        <f t="shared" si="192"/>
        <v>5.4146400000000003</v>
      </c>
      <c r="H4104" s="42">
        <f t="shared" si="193"/>
        <v>8.2500000005414638</v>
      </c>
    </row>
    <row r="4105" spans="5:8" x14ac:dyDescent="0.3">
      <c r="E4105" s="34">
        <v>4103</v>
      </c>
      <c r="F4105" s="42">
        <f t="shared" si="194"/>
        <v>6.5648</v>
      </c>
      <c r="G4105" s="42">
        <f t="shared" si="192"/>
        <v>5.4159599999999992</v>
      </c>
      <c r="H4105" s="42">
        <f t="shared" si="193"/>
        <v>8.2500000005415952</v>
      </c>
    </row>
    <row r="4106" spans="5:8" x14ac:dyDescent="0.3">
      <c r="E4106" s="34">
        <v>4104</v>
      </c>
      <c r="F4106" s="42">
        <f t="shared" si="194"/>
        <v>6.5664000000000007</v>
      </c>
      <c r="G4106" s="42">
        <f t="shared" si="192"/>
        <v>5.4172799999999999</v>
      </c>
      <c r="H4106" s="42">
        <f t="shared" si="193"/>
        <v>8.2500000005417284</v>
      </c>
    </row>
    <row r="4107" spans="5:8" x14ac:dyDescent="0.3">
      <c r="E4107" s="34">
        <v>4105</v>
      </c>
      <c r="F4107" s="42">
        <f t="shared" si="194"/>
        <v>6.5680000000000005</v>
      </c>
      <c r="G4107" s="42">
        <f t="shared" si="192"/>
        <v>5.4186000000000005</v>
      </c>
      <c r="H4107" s="42">
        <f t="shared" si="193"/>
        <v>8.2500000005418599</v>
      </c>
    </row>
    <row r="4108" spans="5:8" x14ac:dyDescent="0.3">
      <c r="E4108" s="34">
        <v>4106</v>
      </c>
      <c r="F4108" s="42">
        <f t="shared" si="194"/>
        <v>6.5696000000000003</v>
      </c>
      <c r="G4108" s="42">
        <f t="shared" si="192"/>
        <v>5.4199200000000003</v>
      </c>
      <c r="H4108" s="42">
        <f t="shared" si="193"/>
        <v>8.2500000005419913</v>
      </c>
    </row>
    <row r="4109" spans="5:8" x14ac:dyDescent="0.3">
      <c r="E4109" s="34">
        <v>4107</v>
      </c>
      <c r="F4109" s="42">
        <f t="shared" si="194"/>
        <v>6.5712000000000002</v>
      </c>
      <c r="G4109" s="42">
        <f t="shared" si="192"/>
        <v>5.4212400000000001</v>
      </c>
      <c r="H4109" s="42">
        <f t="shared" si="193"/>
        <v>8.2500000005421246</v>
      </c>
    </row>
    <row r="4110" spans="5:8" x14ac:dyDescent="0.3">
      <c r="E4110" s="34">
        <v>4108</v>
      </c>
      <c r="F4110" s="42">
        <f t="shared" si="194"/>
        <v>6.5728</v>
      </c>
      <c r="G4110" s="42">
        <f t="shared" si="192"/>
        <v>5.4225599999999998</v>
      </c>
      <c r="H4110" s="42">
        <f t="shared" si="193"/>
        <v>8.250000000542256</v>
      </c>
    </row>
    <row r="4111" spans="5:8" x14ac:dyDescent="0.3">
      <c r="E4111" s="34">
        <v>4109</v>
      </c>
      <c r="F4111" s="42">
        <f t="shared" si="194"/>
        <v>6.5744000000000007</v>
      </c>
      <c r="G4111" s="42">
        <f t="shared" si="192"/>
        <v>5.4238800000000005</v>
      </c>
      <c r="H4111" s="42">
        <f t="shared" si="193"/>
        <v>8.2500000005423875</v>
      </c>
    </row>
    <row r="4112" spans="5:8" x14ac:dyDescent="0.3">
      <c r="E4112" s="34">
        <v>4110</v>
      </c>
      <c r="F4112" s="42">
        <f t="shared" si="194"/>
        <v>6.5760000000000005</v>
      </c>
      <c r="G4112" s="42">
        <f t="shared" si="192"/>
        <v>5.4252000000000002</v>
      </c>
      <c r="H4112" s="42">
        <f t="shared" si="193"/>
        <v>8.2500000005425207</v>
      </c>
    </row>
    <row r="4113" spans="5:8" x14ac:dyDescent="0.3">
      <c r="E4113" s="34">
        <v>4111</v>
      </c>
      <c r="F4113" s="42">
        <f t="shared" si="194"/>
        <v>6.5776000000000003</v>
      </c>
      <c r="G4113" s="42">
        <f t="shared" si="192"/>
        <v>5.42652</v>
      </c>
      <c r="H4113" s="42">
        <f t="shared" si="193"/>
        <v>8.2500000005426521</v>
      </c>
    </row>
    <row r="4114" spans="5:8" x14ac:dyDescent="0.3">
      <c r="E4114" s="34">
        <v>4112</v>
      </c>
      <c r="F4114" s="42">
        <f t="shared" si="194"/>
        <v>6.5792000000000002</v>
      </c>
      <c r="G4114" s="42">
        <f t="shared" si="192"/>
        <v>5.4278400000000007</v>
      </c>
      <c r="H4114" s="42">
        <f t="shared" si="193"/>
        <v>8.2500000005427836</v>
      </c>
    </row>
    <row r="4115" spans="5:8" x14ac:dyDescent="0.3">
      <c r="E4115" s="34">
        <v>4113</v>
      </c>
      <c r="F4115" s="42">
        <f t="shared" si="194"/>
        <v>6.5808</v>
      </c>
      <c r="G4115" s="42">
        <f t="shared" si="192"/>
        <v>5.4291600000000004</v>
      </c>
      <c r="H4115" s="42">
        <f t="shared" si="193"/>
        <v>8.2500000005429168</v>
      </c>
    </row>
    <row r="4116" spans="5:8" x14ac:dyDescent="0.3">
      <c r="E4116" s="34">
        <v>4114</v>
      </c>
      <c r="F4116" s="42">
        <f t="shared" si="194"/>
        <v>6.5824000000000007</v>
      </c>
      <c r="G4116" s="42">
        <f t="shared" si="192"/>
        <v>5.4304800000000002</v>
      </c>
      <c r="H4116" s="42">
        <f t="shared" si="193"/>
        <v>8.2500000005430483</v>
      </c>
    </row>
    <row r="4117" spans="5:8" x14ac:dyDescent="0.3">
      <c r="E4117" s="34">
        <v>4115</v>
      </c>
      <c r="F4117" s="42">
        <f t="shared" si="194"/>
        <v>6.5840000000000005</v>
      </c>
      <c r="G4117" s="42">
        <f t="shared" si="192"/>
        <v>5.4318</v>
      </c>
      <c r="H4117" s="42">
        <f t="shared" si="193"/>
        <v>8.2500000005431797</v>
      </c>
    </row>
    <row r="4118" spans="5:8" x14ac:dyDescent="0.3">
      <c r="E4118" s="34">
        <v>4116</v>
      </c>
      <c r="F4118" s="42">
        <f t="shared" si="194"/>
        <v>6.5856000000000003</v>
      </c>
      <c r="G4118" s="42">
        <f t="shared" si="192"/>
        <v>5.4331200000000006</v>
      </c>
      <c r="H4118" s="42">
        <f t="shared" si="193"/>
        <v>8.2500000005433112</v>
      </c>
    </row>
    <row r="4119" spans="5:8" x14ac:dyDescent="0.3">
      <c r="E4119" s="34">
        <v>4117</v>
      </c>
      <c r="F4119" s="42">
        <f t="shared" si="194"/>
        <v>6.5872000000000002</v>
      </c>
      <c r="G4119" s="42">
        <f t="shared" si="192"/>
        <v>5.4344400000000004</v>
      </c>
      <c r="H4119" s="42">
        <f t="shared" si="193"/>
        <v>8.2500000005434444</v>
      </c>
    </row>
    <row r="4120" spans="5:8" x14ac:dyDescent="0.3">
      <c r="E4120" s="34">
        <v>4118</v>
      </c>
      <c r="F4120" s="42">
        <f t="shared" si="194"/>
        <v>6.5888</v>
      </c>
      <c r="G4120" s="42">
        <f t="shared" si="192"/>
        <v>5.4357600000000001</v>
      </c>
      <c r="H4120" s="42">
        <f t="shared" si="193"/>
        <v>8.2500000005435759</v>
      </c>
    </row>
    <row r="4121" spans="5:8" x14ac:dyDescent="0.3">
      <c r="E4121" s="34">
        <v>4119</v>
      </c>
      <c r="F4121" s="42">
        <f t="shared" si="194"/>
        <v>6.5904000000000007</v>
      </c>
      <c r="G4121" s="42">
        <f t="shared" si="192"/>
        <v>5.4370799999999999</v>
      </c>
      <c r="H4121" s="42">
        <f t="shared" si="193"/>
        <v>8.2500000005437073</v>
      </c>
    </row>
    <row r="4122" spans="5:8" x14ac:dyDescent="0.3">
      <c r="E4122" s="34">
        <v>4120</v>
      </c>
      <c r="F4122" s="42">
        <f t="shared" si="194"/>
        <v>6.5920000000000005</v>
      </c>
      <c r="G4122" s="42">
        <f t="shared" si="192"/>
        <v>5.4384000000000006</v>
      </c>
      <c r="H4122" s="42">
        <f t="shared" si="193"/>
        <v>8.2500000005438405</v>
      </c>
    </row>
    <row r="4123" spans="5:8" x14ac:dyDescent="0.3">
      <c r="E4123" s="34">
        <v>4121</v>
      </c>
      <c r="F4123" s="42">
        <f t="shared" si="194"/>
        <v>6.5936000000000003</v>
      </c>
      <c r="G4123" s="42">
        <f t="shared" si="192"/>
        <v>5.4397200000000003</v>
      </c>
      <c r="H4123" s="42">
        <f t="shared" si="193"/>
        <v>8.250000000543972</v>
      </c>
    </row>
    <row r="4124" spans="5:8" x14ac:dyDescent="0.3">
      <c r="E4124" s="34">
        <v>4122</v>
      </c>
      <c r="F4124" s="42">
        <f t="shared" si="194"/>
        <v>6.5952000000000002</v>
      </c>
      <c r="G4124" s="42">
        <f t="shared" si="192"/>
        <v>5.4410400000000001</v>
      </c>
      <c r="H4124" s="42">
        <f t="shared" si="193"/>
        <v>8.2500000005441034</v>
      </c>
    </row>
    <row r="4125" spans="5:8" x14ac:dyDescent="0.3">
      <c r="E4125" s="34">
        <v>4123</v>
      </c>
      <c r="F4125" s="42">
        <f t="shared" si="194"/>
        <v>6.5968</v>
      </c>
      <c r="G4125" s="42">
        <f t="shared" si="192"/>
        <v>5.4423599999999999</v>
      </c>
      <c r="H4125" s="42">
        <f t="shared" si="193"/>
        <v>8.2500000005442367</v>
      </c>
    </row>
    <row r="4126" spans="5:8" x14ac:dyDescent="0.3">
      <c r="E4126" s="34">
        <v>4124</v>
      </c>
      <c r="F4126" s="42">
        <f t="shared" si="194"/>
        <v>6.5984000000000007</v>
      </c>
      <c r="G4126" s="42">
        <f t="shared" si="192"/>
        <v>5.4436800000000005</v>
      </c>
      <c r="H4126" s="42">
        <f t="shared" si="193"/>
        <v>8.2500000005443681</v>
      </c>
    </row>
    <row r="4127" spans="5:8" x14ac:dyDescent="0.3">
      <c r="E4127" s="34">
        <v>4125</v>
      </c>
      <c r="F4127" s="42">
        <f t="shared" si="194"/>
        <v>6.6000000000000005</v>
      </c>
      <c r="G4127" s="42">
        <f t="shared" si="192"/>
        <v>5.4450000000000003</v>
      </c>
      <c r="H4127" s="42">
        <f t="shared" si="193"/>
        <v>8.2500000005444996</v>
      </c>
    </row>
    <row r="4128" spans="5:8" x14ac:dyDescent="0.3">
      <c r="E4128" s="34">
        <v>4126</v>
      </c>
      <c r="F4128" s="42">
        <f t="shared" si="194"/>
        <v>6.6016000000000004</v>
      </c>
      <c r="G4128" s="42">
        <f t="shared" si="192"/>
        <v>5.4463200000000001</v>
      </c>
      <c r="H4128" s="42">
        <f t="shared" si="193"/>
        <v>8.2500000005446328</v>
      </c>
    </row>
    <row r="4129" spans="5:8" x14ac:dyDescent="0.3">
      <c r="E4129" s="34">
        <v>4127</v>
      </c>
      <c r="F4129" s="42">
        <f t="shared" si="194"/>
        <v>6.6032000000000002</v>
      </c>
      <c r="G4129" s="42">
        <f t="shared" si="192"/>
        <v>5.4476399999999998</v>
      </c>
      <c r="H4129" s="42">
        <f t="shared" si="193"/>
        <v>8.2500000005447642</v>
      </c>
    </row>
    <row r="4130" spans="5:8" x14ac:dyDescent="0.3">
      <c r="E4130" s="34">
        <v>4128</v>
      </c>
      <c r="F4130" s="42">
        <f t="shared" si="194"/>
        <v>6.6048</v>
      </c>
      <c r="G4130" s="42">
        <f t="shared" si="192"/>
        <v>5.4489600000000005</v>
      </c>
      <c r="H4130" s="42">
        <f t="shared" si="193"/>
        <v>8.2500000005448957</v>
      </c>
    </row>
    <row r="4131" spans="5:8" x14ac:dyDescent="0.3">
      <c r="E4131" s="34">
        <v>4129</v>
      </c>
      <c r="F4131" s="42">
        <f t="shared" si="194"/>
        <v>6.6064000000000007</v>
      </c>
      <c r="G4131" s="42">
        <f t="shared" si="192"/>
        <v>5.4502800000000011</v>
      </c>
      <c r="H4131" s="42">
        <f t="shared" si="193"/>
        <v>8.2500000005450271</v>
      </c>
    </row>
    <row r="4132" spans="5:8" x14ac:dyDescent="0.3">
      <c r="E4132" s="34">
        <v>4130</v>
      </c>
      <c r="F4132" s="42">
        <f t="shared" si="194"/>
        <v>6.6080000000000005</v>
      </c>
      <c r="G4132" s="42">
        <f t="shared" si="192"/>
        <v>5.4516000000000009</v>
      </c>
      <c r="H4132" s="42">
        <f t="shared" si="193"/>
        <v>8.2500000005451604</v>
      </c>
    </row>
    <row r="4133" spans="5:8" x14ac:dyDescent="0.3">
      <c r="E4133" s="34">
        <v>4131</v>
      </c>
      <c r="F4133" s="42">
        <f t="shared" si="194"/>
        <v>6.6096000000000004</v>
      </c>
      <c r="G4133" s="42">
        <f t="shared" si="192"/>
        <v>5.4529200000000007</v>
      </c>
      <c r="H4133" s="42">
        <f t="shared" si="193"/>
        <v>8.2500000005452918</v>
      </c>
    </row>
    <row r="4134" spans="5:8" x14ac:dyDescent="0.3">
      <c r="E4134" s="34">
        <v>4132</v>
      </c>
      <c r="F4134" s="42">
        <f t="shared" si="194"/>
        <v>6.6112000000000002</v>
      </c>
      <c r="G4134" s="42">
        <f t="shared" si="192"/>
        <v>5.4542400000000004</v>
      </c>
      <c r="H4134" s="42">
        <f t="shared" si="193"/>
        <v>8.2500000005454233</v>
      </c>
    </row>
    <row r="4135" spans="5:8" x14ac:dyDescent="0.3">
      <c r="E4135" s="34">
        <v>4133</v>
      </c>
      <c r="F4135" s="42">
        <f t="shared" si="194"/>
        <v>6.6128</v>
      </c>
      <c r="G4135" s="42">
        <f t="shared" si="192"/>
        <v>5.4555600000000002</v>
      </c>
      <c r="H4135" s="42">
        <f t="shared" si="193"/>
        <v>8.2500000005455565</v>
      </c>
    </row>
    <row r="4136" spans="5:8" x14ac:dyDescent="0.3">
      <c r="E4136" s="34">
        <v>4134</v>
      </c>
      <c r="F4136" s="42">
        <f t="shared" si="194"/>
        <v>6.6144000000000007</v>
      </c>
      <c r="G4136" s="42">
        <f t="shared" si="192"/>
        <v>5.4568800000000008</v>
      </c>
      <c r="H4136" s="42">
        <f t="shared" si="193"/>
        <v>8.2500000005456879</v>
      </c>
    </row>
    <row r="4137" spans="5:8" x14ac:dyDescent="0.3">
      <c r="E4137" s="34">
        <v>4135</v>
      </c>
      <c r="F4137" s="42">
        <f t="shared" si="194"/>
        <v>6.6160000000000005</v>
      </c>
      <c r="G4137" s="42">
        <f t="shared" si="192"/>
        <v>5.4582000000000006</v>
      </c>
      <c r="H4137" s="42">
        <f t="shared" si="193"/>
        <v>8.2500000005458194</v>
      </c>
    </row>
    <row r="4138" spans="5:8" x14ac:dyDescent="0.3">
      <c r="E4138" s="34">
        <v>4136</v>
      </c>
      <c r="F4138" s="42">
        <f t="shared" si="194"/>
        <v>6.6176000000000004</v>
      </c>
      <c r="G4138" s="42">
        <f t="shared" si="192"/>
        <v>5.4595200000000004</v>
      </c>
      <c r="H4138" s="42">
        <f t="shared" si="193"/>
        <v>8.2500000005459526</v>
      </c>
    </row>
    <row r="4139" spans="5:8" x14ac:dyDescent="0.3">
      <c r="E4139" s="34">
        <v>4137</v>
      </c>
      <c r="F4139" s="42">
        <f t="shared" si="194"/>
        <v>6.6192000000000002</v>
      </c>
      <c r="G4139" s="42">
        <f t="shared" si="192"/>
        <v>5.4608400000000001</v>
      </c>
      <c r="H4139" s="42">
        <f t="shared" si="193"/>
        <v>8.2500000005460841</v>
      </c>
    </row>
    <row r="4140" spans="5:8" x14ac:dyDescent="0.3">
      <c r="E4140" s="34">
        <v>4138</v>
      </c>
      <c r="F4140" s="42">
        <f t="shared" si="194"/>
        <v>6.6208</v>
      </c>
      <c r="G4140" s="42">
        <f t="shared" si="192"/>
        <v>5.4621599999999999</v>
      </c>
      <c r="H4140" s="42">
        <f t="shared" si="193"/>
        <v>8.2500000005462155</v>
      </c>
    </row>
    <row r="4141" spans="5:8" x14ac:dyDescent="0.3">
      <c r="E4141" s="34">
        <v>4139</v>
      </c>
      <c r="F4141" s="42">
        <f t="shared" si="194"/>
        <v>6.6224000000000007</v>
      </c>
      <c r="G4141" s="42">
        <f t="shared" si="192"/>
        <v>5.4634800000000006</v>
      </c>
      <c r="H4141" s="42">
        <f t="shared" si="193"/>
        <v>8.2500000005463487</v>
      </c>
    </row>
    <row r="4142" spans="5:8" x14ac:dyDescent="0.3">
      <c r="E4142" s="34">
        <v>4140</v>
      </c>
      <c r="F4142" s="42">
        <f t="shared" si="194"/>
        <v>6.6240000000000006</v>
      </c>
      <c r="G4142" s="42">
        <f t="shared" si="192"/>
        <v>5.4648000000000003</v>
      </c>
      <c r="H4142" s="42">
        <f t="shared" si="193"/>
        <v>8.2500000005464802</v>
      </c>
    </row>
    <row r="4143" spans="5:8" x14ac:dyDescent="0.3">
      <c r="E4143" s="34">
        <v>4141</v>
      </c>
      <c r="F4143" s="42">
        <f t="shared" si="194"/>
        <v>6.6256000000000004</v>
      </c>
      <c r="G4143" s="42">
        <f t="shared" si="192"/>
        <v>5.4661200000000001</v>
      </c>
      <c r="H4143" s="42">
        <f t="shared" si="193"/>
        <v>8.2500000005466116</v>
      </c>
    </row>
    <row r="4144" spans="5:8" x14ac:dyDescent="0.3">
      <c r="E4144" s="34">
        <v>4142</v>
      </c>
      <c r="F4144" s="42">
        <f t="shared" si="194"/>
        <v>6.6272000000000002</v>
      </c>
      <c r="G4144" s="42">
        <f t="shared" si="192"/>
        <v>5.4674399999999999</v>
      </c>
      <c r="H4144" s="42">
        <f t="shared" si="193"/>
        <v>8.2500000005467449</v>
      </c>
    </row>
    <row r="4145" spans="5:8" x14ac:dyDescent="0.3">
      <c r="E4145" s="34">
        <v>4143</v>
      </c>
      <c r="F4145" s="42">
        <f t="shared" si="194"/>
        <v>6.6288</v>
      </c>
      <c r="G4145" s="42">
        <f t="shared" si="192"/>
        <v>5.4687600000000005</v>
      </c>
      <c r="H4145" s="42">
        <f t="shared" si="193"/>
        <v>8.2500000005468763</v>
      </c>
    </row>
    <row r="4146" spans="5:8" x14ac:dyDescent="0.3">
      <c r="E4146" s="34">
        <v>4144</v>
      </c>
      <c r="F4146" s="42">
        <f t="shared" si="194"/>
        <v>6.6304000000000007</v>
      </c>
      <c r="G4146" s="42">
        <f t="shared" si="192"/>
        <v>5.4700800000000003</v>
      </c>
      <c r="H4146" s="42">
        <f t="shared" si="193"/>
        <v>8.2500000005470078</v>
      </c>
    </row>
    <row r="4147" spans="5:8" x14ac:dyDescent="0.3">
      <c r="E4147" s="34">
        <v>4145</v>
      </c>
      <c r="F4147" s="42">
        <f t="shared" si="194"/>
        <v>6.6320000000000006</v>
      </c>
      <c r="G4147" s="42">
        <f t="shared" si="192"/>
        <v>5.4714</v>
      </c>
      <c r="H4147" s="42">
        <f t="shared" si="193"/>
        <v>8.2500000005471392</v>
      </c>
    </row>
    <row r="4148" spans="5:8" x14ac:dyDescent="0.3">
      <c r="E4148" s="34">
        <v>4146</v>
      </c>
      <c r="F4148" s="42">
        <f t="shared" si="194"/>
        <v>6.6336000000000004</v>
      </c>
      <c r="G4148" s="42">
        <f t="shared" si="192"/>
        <v>5.4727199999999998</v>
      </c>
      <c r="H4148" s="42">
        <f t="shared" si="193"/>
        <v>8.2500000005472724</v>
      </c>
    </row>
    <row r="4149" spans="5:8" x14ac:dyDescent="0.3">
      <c r="E4149" s="34">
        <v>4147</v>
      </c>
      <c r="F4149" s="42">
        <f t="shared" si="194"/>
        <v>6.6352000000000002</v>
      </c>
      <c r="G4149" s="42">
        <f t="shared" si="192"/>
        <v>5.4740400000000005</v>
      </c>
      <c r="H4149" s="42">
        <f t="shared" si="193"/>
        <v>8.2500000005474039</v>
      </c>
    </row>
    <row r="4150" spans="5:8" x14ac:dyDescent="0.3">
      <c r="E4150" s="34">
        <v>4148</v>
      </c>
      <c r="F4150" s="42">
        <f t="shared" si="194"/>
        <v>6.6368</v>
      </c>
      <c r="G4150" s="42">
        <f t="shared" si="192"/>
        <v>5.4753600000000002</v>
      </c>
      <c r="H4150" s="42">
        <f t="shared" si="193"/>
        <v>8.2500000005475354</v>
      </c>
    </row>
    <row r="4151" spans="5:8" x14ac:dyDescent="0.3">
      <c r="E4151" s="34">
        <v>4149</v>
      </c>
      <c r="F4151" s="42">
        <f t="shared" si="194"/>
        <v>6.6384000000000007</v>
      </c>
      <c r="G4151" s="42">
        <f t="shared" si="192"/>
        <v>5.47668</v>
      </c>
      <c r="H4151" s="42">
        <f t="shared" si="193"/>
        <v>8.2500000005476686</v>
      </c>
    </row>
    <row r="4152" spans="5:8" x14ac:dyDescent="0.3">
      <c r="E4152" s="34">
        <v>4150</v>
      </c>
      <c r="F4152" s="42">
        <f t="shared" si="194"/>
        <v>6.6400000000000006</v>
      </c>
      <c r="G4152" s="42">
        <f t="shared" si="192"/>
        <v>5.4779999999999998</v>
      </c>
      <c r="H4152" s="42">
        <f t="shared" si="193"/>
        <v>8.2500000005478</v>
      </c>
    </row>
    <row r="4153" spans="5:8" x14ac:dyDescent="0.3">
      <c r="E4153" s="34">
        <v>4151</v>
      </c>
      <c r="F4153" s="42">
        <f t="shared" si="194"/>
        <v>6.6416000000000004</v>
      </c>
      <c r="G4153" s="42">
        <f t="shared" si="192"/>
        <v>5.4793200000000004</v>
      </c>
      <c r="H4153" s="42">
        <f t="shared" si="193"/>
        <v>8.2500000005479315</v>
      </c>
    </row>
    <row r="4154" spans="5:8" x14ac:dyDescent="0.3">
      <c r="E4154" s="34">
        <v>4152</v>
      </c>
      <c r="F4154" s="42">
        <f t="shared" si="194"/>
        <v>6.6432000000000002</v>
      </c>
      <c r="G4154" s="42">
        <f t="shared" si="192"/>
        <v>5.4806400000000002</v>
      </c>
      <c r="H4154" s="42">
        <f t="shared" si="193"/>
        <v>8.2500000005480647</v>
      </c>
    </row>
    <row r="4155" spans="5:8" x14ac:dyDescent="0.3">
      <c r="E4155" s="34">
        <v>4153</v>
      </c>
      <c r="F4155" s="42">
        <f t="shared" si="194"/>
        <v>6.6448</v>
      </c>
      <c r="G4155" s="42">
        <f t="shared" si="192"/>
        <v>5.4819599999999999</v>
      </c>
      <c r="H4155" s="42">
        <f t="shared" si="193"/>
        <v>8.2500000005481962</v>
      </c>
    </row>
    <row r="4156" spans="5:8" x14ac:dyDescent="0.3">
      <c r="E4156" s="34">
        <v>4154</v>
      </c>
      <c r="F4156" s="42">
        <f t="shared" si="194"/>
        <v>6.6464000000000008</v>
      </c>
      <c r="G4156" s="42">
        <f t="shared" si="192"/>
        <v>5.4832800000000006</v>
      </c>
      <c r="H4156" s="42">
        <f t="shared" si="193"/>
        <v>8.2500000005483276</v>
      </c>
    </row>
    <row r="4157" spans="5:8" x14ac:dyDescent="0.3">
      <c r="E4157" s="34">
        <v>4155</v>
      </c>
      <c r="F4157" s="42">
        <f t="shared" si="194"/>
        <v>6.6480000000000006</v>
      </c>
      <c r="G4157" s="42">
        <f t="shared" si="192"/>
        <v>5.4846000000000004</v>
      </c>
      <c r="H4157" s="42">
        <f t="shared" si="193"/>
        <v>8.2500000005484608</v>
      </c>
    </row>
    <row r="4158" spans="5:8" x14ac:dyDescent="0.3">
      <c r="E4158" s="34">
        <v>4156</v>
      </c>
      <c r="F4158" s="42">
        <f t="shared" si="194"/>
        <v>6.6496000000000004</v>
      </c>
      <c r="G4158" s="42">
        <f t="shared" si="192"/>
        <v>5.4859200000000001</v>
      </c>
      <c r="H4158" s="42">
        <f t="shared" si="193"/>
        <v>8.2500000005485923</v>
      </c>
    </row>
    <row r="4159" spans="5:8" x14ac:dyDescent="0.3">
      <c r="E4159" s="34">
        <v>4157</v>
      </c>
      <c r="F4159" s="42">
        <f t="shared" si="194"/>
        <v>6.6512000000000002</v>
      </c>
      <c r="G4159" s="42">
        <f t="shared" si="192"/>
        <v>5.4872399999999999</v>
      </c>
      <c r="H4159" s="42">
        <f t="shared" si="193"/>
        <v>8.2500000005487237</v>
      </c>
    </row>
    <row r="4160" spans="5:8" x14ac:dyDescent="0.3">
      <c r="E4160" s="34">
        <v>4158</v>
      </c>
      <c r="F4160" s="42">
        <f t="shared" si="194"/>
        <v>6.6528</v>
      </c>
      <c r="G4160" s="42">
        <f t="shared" si="192"/>
        <v>5.4885600000000005</v>
      </c>
      <c r="H4160" s="42">
        <f t="shared" si="193"/>
        <v>8.2500000005488552</v>
      </c>
    </row>
    <row r="4161" spans="5:8" x14ac:dyDescent="0.3">
      <c r="E4161" s="34">
        <v>4159</v>
      </c>
      <c r="F4161" s="42">
        <f t="shared" si="194"/>
        <v>6.6544000000000008</v>
      </c>
      <c r="G4161" s="42">
        <f t="shared" si="192"/>
        <v>5.4898800000000012</v>
      </c>
      <c r="H4161" s="42">
        <f t="shared" si="193"/>
        <v>8.2500000005489884</v>
      </c>
    </row>
    <row r="4162" spans="5:8" x14ac:dyDescent="0.3">
      <c r="E4162" s="34">
        <v>4160</v>
      </c>
      <c r="F4162" s="42">
        <f t="shared" si="194"/>
        <v>6.6560000000000006</v>
      </c>
      <c r="G4162" s="42">
        <f t="shared" ref="G4162:G4225" si="195">$C$12*F4162*10^-3/($C$3*10^-6)</f>
        <v>5.491200000000001</v>
      </c>
      <c r="H4162" s="42">
        <f t="shared" si="193"/>
        <v>8.2500000005491199</v>
      </c>
    </row>
    <row r="4163" spans="5:8" x14ac:dyDescent="0.3">
      <c r="E4163" s="34">
        <v>4161</v>
      </c>
      <c r="F4163" s="42">
        <f t="shared" si="194"/>
        <v>6.6576000000000004</v>
      </c>
      <c r="G4163" s="42">
        <f t="shared" si="195"/>
        <v>5.4925200000000007</v>
      </c>
      <c r="H4163" s="42">
        <f t="shared" ref="H4163:H4226" si="196">($C$12+IF(G4163&gt;=$C$7,$C$6,0)+(IF(G4163&gt;=$C$5,G4163,0)/$C$4)+IF(G4163&gt;$C$9,($C$8/G4163),0))</f>
        <v>8.2500000005492513</v>
      </c>
    </row>
    <row r="4164" spans="5:8" x14ac:dyDescent="0.3">
      <c r="E4164" s="34">
        <v>4162</v>
      </c>
      <c r="F4164" s="42">
        <f t="shared" ref="F4164:F4227" si="197">($C$10/10000)*(E4164)</f>
        <v>6.6592000000000002</v>
      </c>
      <c r="G4164" s="42">
        <f t="shared" si="195"/>
        <v>5.4938400000000005</v>
      </c>
      <c r="H4164" s="42">
        <f t="shared" si="196"/>
        <v>8.2500000005493845</v>
      </c>
    </row>
    <row r="4165" spans="5:8" x14ac:dyDescent="0.3">
      <c r="E4165" s="34">
        <v>4163</v>
      </c>
      <c r="F4165" s="42">
        <f t="shared" si="197"/>
        <v>6.6608000000000001</v>
      </c>
      <c r="G4165" s="42">
        <f t="shared" si="195"/>
        <v>5.4951600000000003</v>
      </c>
      <c r="H4165" s="42">
        <f t="shared" si="196"/>
        <v>8.250000000549516</v>
      </c>
    </row>
    <row r="4166" spans="5:8" x14ac:dyDescent="0.3">
      <c r="E4166" s="34">
        <v>4164</v>
      </c>
      <c r="F4166" s="42">
        <f t="shared" si="197"/>
        <v>6.6623999999999999</v>
      </c>
      <c r="G4166" s="42">
        <f t="shared" si="195"/>
        <v>5.49648</v>
      </c>
      <c r="H4166" s="42">
        <f t="shared" si="196"/>
        <v>8.2500000005496474</v>
      </c>
    </row>
    <row r="4167" spans="5:8" x14ac:dyDescent="0.3">
      <c r="E4167" s="34">
        <v>4165</v>
      </c>
      <c r="F4167" s="42">
        <f t="shared" si="197"/>
        <v>6.6640000000000006</v>
      </c>
      <c r="G4167" s="42">
        <f t="shared" si="195"/>
        <v>5.4978000000000007</v>
      </c>
      <c r="H4167" s="42">
        <f t="shared" si="196"/>
        <v>8.2500000005497807</v>
      </c>
    </row>
    <row r="4168" spans="5:8" x14ac:dyDescent="0.3">
      <c r="E4168" s="34">
        <v>4166</v>
      </c>
      <c r="F4168" s="42">
        <f t="shared" si="197"/>
        <v>6.6656000000000004</v>
      </c>
      <c r="G4168" s="42">
        <f t="shared" si="195"/>
        <v>5.4991200000000013</v>
      </c>
      <c r="H4168" s="42">
        <f t="shared" si="196"/>
        <v>8.2500000005499121</v>
      </c>
    </row>
    <row r="4169" spans="5:8" x14ac:dyDescent="0.3">
      <c r="E4169" s="34">
        <v>4167</v>
      </c>
      <c r="F4169" s="42">
        <f t="shared" si="197"/>
        <v>6.6672000000000002</v>
      </c>
      <c r="G4169" s="42">
        <f t="shared" si="195"/>
        <v>5.5004400000000002</v>
      </c>
      <c r="H4169" s="42">
        <f t="shared" si="196"/>
        <v>8.2500000005500436</v>
      </c>
    </row>
    <row r="4170" spans="5:8" x14ac:dyDescent="0.3">
      <c r="E4170" s="34">
        <v>4168</v>
      </c>
      <c r="F4170" s="42">
        <f t="shared" si="197"/>
        <v>6.6688000000000001</v>
      </c>
      <c r="G4170" s="42">
        <f t="shared" si="195"/>
        <v>5.50176</v>
      </c>
      <c r="H4170" s="42">
        <f t="shared" si="196"/>
        <v>8.2500000005501768</v>
      </c>
    </row>
    <row r="4171" spans="5:8" x14ac:dyDescent="0.3">
      <c r="E4171" s="34">
        <v>4169</v>
      </c>
      <c r="F4171" s="42">
        <f t="shared" si="197"/>
        <v>6.6703999999999999</v>
      </c>
      <c r="G4171" s="42">
        <f t="shared" si="195"/>
        <v>5.5030799999999997</v>
      </c>
      <c r="H4171" s="42">
        <f t="shared" si="196"/>
        <v>8.2500000005503082</v>
      </c>
    </row>
    <row r="4172" spans="5:8" x14ac:dyDescent="0.3">
      <c r="E4172" s="34">
        <v>4170</v>
      </c>
      <c r="F4172" s="42">
        <f t="shared" si="197"/>
        <v>6.6720000000000006</v>
      </c>
      <c r="G4172" s="42">
        <f t="shared" si="195"/>
        <v>5.5044000000000004</v>
      </c>
      <c r="H4172" s="42">
        <f t="shared" si="196"/>
        <v>8.2500000005504397</v>
      </c>
    </row>
    <row r="4173" spans="5:8" x14ac:dyDescent="0.3">
      <c r="E4173" s="34">
        <v>4171</v>
      </c>
      <c r="F4173" s="42">
        <f t="shared" si="197"/>
        <v>6.6736000000000004</v>
      </c>
      <c r="G4173" s="42">
        <f t="shared" si="195"/>
        <v>5.5057200000000002</v>
      </c>
      <c r="H4173" s="42">
        <f t="shared" si="196"/>
        <v>8.2500000005505711</v>
      </c>
    </row>
    <row r="4174" spans="5:8" x14ac:dyDescent="0.3">
      <c r="E4174" s="34">
        <v>4172</v>
      </c>
      <c r="F4174" s="42">
        <f t="shared" si="197"/>
        <v>6.6752000000000002</v>
      </c>
      <c r="G4174" s="42">
        <f t="shared" si="195"/>
        <v>5.5070399999999999</v>
      </c>
      <c r="H4174" s="42">
        <f t="shared" si="196"/>
        <v>8.2500000005507044</v>
      </c>
    </row>
    <row r="4175" spans="5:8" x14ac:dyDescent="0.3">
      <c r="E4175" s="34">
        <v>4173</v>
      </c>
      <c r="F4175" s="42">
        <f t="shared" si="197"/>
        <v>6.6768000000000001</v>
      </c>
      <c r="G4175" s="42">
        <f t="shared" si="195"/>
        <v>5.5083600000000006</v>
      </c>
      <c r="H4175" s="42">
        <f t="shared" si="196"/>
        <v>8.2500000005508358</v>
      </c>
    </row>
    <row r="4176" spans="5:8" x14ac:dyDescent="0.3">
      <c r="E4176" s="34">
        <v>4174</v>
      </c>
      <c r="F4176" s="42">
        <f t="shared" si="197"/>
        <v>6.6783999999999999</v>
      </c>
      <c r="G4176" s="42">
        <f t="shared" si="195"/>
        <v>5.5096800000000004</v>
      </c>
      <c r="H4176" s="42">
        <f t="shared" si="196"/>
        <v>8.2500000005509673</v>
      </c>
    </row>
    <row r="4177" spans="5:8" x14ac:dyDescent="0.3">
      <c r="E4177" s="34">
        <v>4175</v>
      </c>
      <c r="F4177" s="42">
        <f t="shared" si="197"/>
        <v>6.6800000000000006</v>
      </c>
      <c r="G4177" s="42">
        <f t="shared" si="195"/>
        <v>5.5110000000000001</v>
      </c>
      <c r="H4177" s="42">
        <f t="shared" si="196"/>
        <v>8.2500000005511005</v>
      </c>
    </row>
    <row r="4178" spans="5:8" x14ac:dyDescent="0.3">
      <c r="E4178" s="34">
        <v>4176</v>
      </c>
      <c r="F4178" s="42">
        <f t="shared" si="197"/>
        <v>6.6816000000000004</v>
      </c>
      <c r="G4178" s="42">
        <f t="shared" si="195"/>
        <v>5.5123199999999999</v>
      </c>
      <c r="H4178" s="42">
        <f t="shared" si="196"/>
        <v>8.2500000005512319</v>
      </c>
    </row>
    <row r="4179" spans="5:8" x14ac:dyDescent="0.3">
      <c r="E4179" s="34">
        <v>4177</v>
      </c>
      <c r="F4179" s="42">
        <f t="shared" si="197"/>
        <v>6.6832000000000003</v>
      </c>
      <c r="G4179" s="42">
        <f t="shared" si="195"/>
        <v>5.5136399999999997</v>
      </c>
      <c r="H4179" s="42">
        <f t="shared" si="196"/>
        <v>8.2500000005513634</v>
      </c>
    </row>
    <row r="4180" spans="5:8" x14ac:dyDescent="0.3">
      <c r="E4180" s="34">
        <v>4178</v>
      </c>
      <c r="F4180" s="42">
        <f t="shared" si="197"/>
        <v>6.6848000000000001</v>
      </c>
      <c r="G4180" s="42">
        <f t="shared" si="195"/>
        <v>5.5149600000000003</v>
      </c>
      <c r="H4180" s="42">
        <f t="shared" si="196"/>
        <v>8.2500000005514966</v>
      </c>
    </row>
    <row r="4181" spans="5:8" x14ac:dyDescent="0.3">
      <c r="E4181" s="34">
        <v>4179</v>
      </c>
      <c r="F4181" s="42">
        <f t="shared" si="197"/>
        <v>6.6863999999999999</v>
      </c>
      <c r="G4181" s="42">
        <f t="shared" si="195"/>
        <v>5.5162800000000001</v>
      </c>
      <c r="H4181" s="42">
        <f t="shared" si="196"/>
        <v>8.2500000005516281</v>
      </c>
    </row>
    <row r="4182" spans="5:8" x14ac:dyDescent="0.3">
      <c r="E4182" s="34">
        <v>4180</v>
      </c>
      <c r="F4182" s="42">
        <f t="shared" si="197"/>
        <v>6.6880000000000006</v>
      </c>
      <c r="G4182" s="42">
        <f t="shared" si="195"/>
        <v>5.5175999999999998</v>
      </c>
      <c r="H4182" s="42">
        <f t="shared" si="196"/>
        <v>8.2500000005517595</v>
      </c>
    </row>
    <row r="4183" spans="5:8" x14ac:dyDescent="0.3">
      <c r="E4183" s="34">
        <v>4181</v>
      </c>
      <c r="F4183" s="42">
        <f t="shared" si="197"/>
        <v>6.6896000000000004</v>
      </c>
      <c r="G4183" s="42">
        <f t="shared" si="195"/>
        <v>5.5189200000000005</v>
      </c>
      <c r="H4183" s="42">
        <f t="shared" si="196"/>
        <v>8.2500000005518928</v>
      </c>
    </row>
    <row r="4184" spans="5:8" x14ac:dyDescent="0.3">
      <c r="E4184" s="34">
        <v>4182</v>
      </c>
      <c r="F4184" s="42">
        <f t="shared" si="197"/>
        <v>6.6912000000000003</v>
      </c>
      <c r="G4184" s="42">
        <f t="shared" si="195"/>
        <v>5.5202400000000003</v>
      </c>
      <c r="H4184" s="42">
        <f t="shared" si="196"/>
        <v>8.2500000005520242</v>
      </c>
    </row>
    <row r="4185" spans="5:8" x14ac:dyDescent="0.3">
      <c r="E4185" s="34">
        <v>4183</v>
      </c>
      <c r="F4185" s="42">
        <f t="shared" si="197"/>
        <v>6.6928000000000001</v>
      </c>
      <c r="G4185" s="42">
        <f t="shared" si="195"/>
        <v>5.52156</v>
      </c>
      <c r="H4185" s="42">
        <f t="shared" si="196"/>
        <v>8.2500000005521557</v>
      </c>
    </row>
    <row r="4186" spans="5:8" x14ac:dyDescent="0.3">
      <c r="E4186" s="34">
        <v>4184</v>
      </c>
      <c r="F4186" s="42">
        <f t="shared" si="197"/>
        <v>6.6943999999999999</v>
      </c>
      <c r="G4186" s="42">
        <f t="shared" si="195"/>
        <v>5.5228799999999998</v>
      </c>
      <c r="H4186" s="42">
        <f t="shared" si="196"/>
        <v>8.2500000005522889</v>
      </c>
    </row>
    <row r="4187" spans="5:8" x14ac:dyDescent="0.3">
      <c r="E4187" s="34">
        <v>4185</v>
      </c>
      <c r="F4187" s="42">
        <f t="shared" si="197"/>
        <v>6.6960000000000006</v>
      </c>
      <c r="G4187" s="42">
        <f t="shared" si="195"/>
        <v>5.5242000000000004</v>
      </c>
      <c r="H4187" s="42">
        <f t="shared" si="196"/>
        <v>8.2500000005524203</v>
      </c>
    </row>
    <row r="4188" spans="5:8" x14ac:dyDescent="0.3">
      <c r="E4188" s="34">
        <v>4186</v>
      </c>
      <c r="F4188" s="42">
        <f t="shared" si="197"/>
        <v>6.6976000000000004</v>
      </c>
      <c r="G4188" s="42">
        <f t="shared" si="195"/>
        <v>5.5255200000000002</v>
      </c>
      <c r="H4188" s="42">
        <f t="shared" si="196"/>
        <v>8.2500000005525518</v>
      </c>
    </row>
    <row r="4189" spans="5:8" x14ac:dyDescent="0.3">
      <c r="E4189" s="34">
        <v>4187</v>
      </c>
      <c r="F4189" s="42">
        <f t="shared" si="197"/>
        <v>6.6992000000000003</v>
      </c>
      <c r="G4189" s="42">
        <f t="shared" si="195"/>
        <v>5.52684</v>
      </c>
      <c r="H4189" s="42">
        <f t="shared" si="196"/>
        <v>8.2500000005526832</v>
      </c>
    </row>
    <row r="4190" spans="5:8" x14ac:dyDescent="0.3">
      <c r="E4190" s="34">
        <v>4188</v>
      </c>
      <c r="F4190" s="42">
        <f t="shared" si="197"/>
        <v>6.7008000000000001</v>
      </c>
      <c r="G4190" s="42">
        <f t="shared" si="195"/>
        <v>5.5281599999999997</v>
      </c>
      <c r="H4190" s="42">
        <f t="shared" si="196"/>
        <v>8.2500000005528165</v>
      </c>
    </row>
    <row r="4191" spans="5:8" x14ac:dyDescent="0.3">
      <c r="E4191" s="34">
        <v>4189</v>
      </c>
      <c r="F4191" s="42">
        <f t="shared" si="197"/>
        <v>6.7023999999999999</v>
      </c>
      <c r="G4191" s="42">
        <f t="shared" si="195"/>
        <v>5.5294800000000004</v>
      </c>
      <c r="H4191" s="42">
        <f t="shared" si="196"/>
        <v>8.2500000005529479</v>
      </c>
    </row>
    <row r="4192" spans="5:8" x14ac:dyDescent="0.3">
      <c r="E4192" s="34">
        <v>4190</v>
      </c>
      <c r="F4192" s="42">
        <f t="shared" si="197"/>
        <v>6.7040000000000006</v>
      </c>
      <c r="G4192" s="42">
        <f t="shared" si="195"/>
        <v>5.530800000000001</v>
      </c>
      <c r="H4192" s="42">
        <f t="shared" si="196"/>
        <v>8.2500000005530794</v>
      </c>
    </row>
    <row r="4193" spans="5:8" x14ac:dyDescent="0.3">
      <c r="E4193" s="34">
        <v>4191</v>
      </c>
      <c r="F4193" s="42">
        <f t="shared" si="197"/>
        <v>6.7056000000000004</v>
      </c>
      <c r="G4193" s="42">
        <f t="shared" si="195"/>
        <v>5.5321200000000008</v>
      </c>
      <c r="H4193" s="42">
        <f t="shared" si="196"/>
        <v>8.2500000005532126</v>
      </c>
    </row>
    <row r="4194" spans="5:8" x14ac:dyDescent="0.3">
      <c r="E4194" s="34">
        <v>4192</v>
      </c>
      <c r="F4194" s="42">
        <f t="shared" si="197"/>
        <v>6.7072000000000003</v>
      </c>
      <c r="G4194" s="42">
        <f t="shared" si="195"/>
        <v>5.5334400000000006</v>
      </c>
      <c r="H4194" s="42">
        <f t="shared" si="196"/>
        <v>8.250000000553344</v>
      </c>
    </row>
    <row r="4195" spans="5:8" x14ac:dyDescent="0.3">
      <c r="E4195" s="34">
        <v>4193</v>
      </c>
      <c r="F4195" s="42">
        <f t="shared" si="197"/>
        <v>6.7088000000000001</v>
      </c>
      <c r="G4195" s="42">
        <f t="shared" si="195"/>
        <v>5.5347600000000003</v>
      </c>
      <c r="H4195" s="42">
        <f t="shared" si="196"/>
        <v>8.2500000005534755</v>
      </c>
    </row>
    <row r="4196" spans="5:8" x14ac:dyDescent="0.3">
      <c r="E4196" s="34">
        <v>4194</v>
      </c>
      <c r="F4196" s="42">
        <f t="shared" si="197"/>
        <v>6.7103999999999999</v>
      </c>
      <c r="G4196" s="42">
        <f t="shared" si="195"/>
        <v>5.5360800000000001</v>
      </c>
      <c r="H4196" s="42">
        <f t="shared" si="196"/>
        <v>8.2500000005536087</v>
      </c>
    </row>
    <row r="4197" spans="5:8" x14ac:dyDescent="0.3">
      <c r="E4197" s="34">
        <v>4195</v>
      </c>
      <c r="F4197" s="42">
        <f t="shared" si="197"/>
        <v>6.7120000000000006</v>
      </c>
      <c r="G4197" s="42">
        <f t="shared" si="195"/>
        <v>5.5374000000000008</v>
      </c>
      <c r="H4197" s="42">
        <f t="shared" si="196"/>
        <v>8.2500000005537402</v>
      </c>
    </row>
    <row r="4198" spans="5:8" x14ac:dyDescent="0.3">
      <c r="E4198" s="34">
        <v>4196</v>
      </c>
      <c r="F4198" s="42">
        <f t="shared" si="197"/>
        <v>6.7136000000000005</v>
      </c>
      <c r="G4198" s="42">
        <f t="shared" si="195"/>
        <v>5.5387200000000014</v>
      </c>
      <c r="H4198" s="42">
        <f t="shared" si="196"/>
        <v>8.2500000005538716</v>
      </c>
    </row>
    <row r="4199" spans="5:8" x14ac:dyDescent="0.3">
      <c r="E4199" s="34">
        <v>4197</v>
      </c>
      <c r="F4199" s="42">
        <f t="shared" si="197"/>
        <v>6.7152000000000003</v>
      </c>
      <c r="G4199" s="42">
        <f t="shared" si="195"/>
        <v>5.5400400000000012</v>
      </c>
      <c r="H4199" s="42">
        <f t="shared" si="196"/>
        <v>8.2500000005540048</v>
      </c>
    </row>
    <row r="4200" spans="5:8" x14ac:dyDescent="0.3">
      <c r="E4200" s="34">
        <v>4198</v>
      </c>
      <c r="F4200" s="42">
        <f t="shared" si="197"/>
        <v>6.7168000000000001</v>
      </c>
      <c r="G4200" s="42">
        <f t="shared" si="195"/>
        <v>5.5413600000000001</v>
      </c>
      <c r="H4200" s="42">
        <f t="shared" si="196"/>
        <v>8.2500000005541363</v>
      </c>
    </row>
    <row r="4201" spans="5:8" x14ac:dyDescent="0.3">
      <c r="E4201" s="34">
        <v>4199</v>
      </c>
      <c r="F4201" s="42">
        <f t="shared" si="197"/>
        <v>6.7183999999999999</v>
      </c>
      <c r="G4201" s="42">
        <f t="shared" si="195"/>
        <v>5.5426799999999998</v>
      </c>
      <c r="H4201" s="42">
        <f t="shared" si="196"/>
        <v>8.2500000005542677</v>
      </c>
    </row>
    <row r="4202" spans="5:8" x14ac:dyDescent="0.3">
      <c r="E4202" s="34">
        <v>4200</v>
      </c>
      <c r="F4202" s="42">
        <f t="shared" si="197"/>
        <v>6.7200000000000006</v>
      </c>
      <c r="G4202" s="42">
        <f t="shared" si="195"/>
        <v>5.5440000000000005</v>
      </c>
      <c r="H4202" s="42">
        <f t="shared" si="196"/>
        <v>8.2500000005543992</v>
      </c>
    </row>
    <row r="4203" spans="5:8" x14ac:dyDescent="0.3">
      <c r="E4203" s="34">
        <v>4201</v>
      </c>
      <c r="F4203" s="42">
        <f t="shared" si="197"/>
        <v>6.7216000000000005</v>
      </c>
      <c r="G4203" s="42">
        <f t="shared" si="195"/>
        <v>5.5453200000000002</v>
      </c>
      <c r="H4203" s="42">
        <f t="shared" si="196"/>
        <v>8.2500000005545324</v>
      </c>
    </row>
    <row r="4204" spans="5:8" x14ac:dyDescent="0.3">
      <c r="E4204" s="34">
        <v>4202</v>
      </c>
      <c r="F4204" s="42">
        <f t="shared" si="197"/>
        <v>6.7232000000000003</v>
      </c>
      <c r="G4204" s="42">
        <f t="shared" si="195"/>
        <v>5.54664</v>
      </c>
      <c r="H4204" s="42">
        <f t="shared" si="196"/>
        <v>8.2500000005546639</v>
      </c>
    </row>
    <row r="4205" spans="5:8" x14ac:dyDescent="0.3">
      <c r="E4205" s="34">
        <v>4203</v>
      </c>
      <c r="F4205" s="42">
        <f t="shared" si="197"/>
        <v>6.7248000000000001</v>
      </c>
      <c r="G4205" s="42">
        <f t="shared" si="195"/>
        <v>5.5479599999999998</v>
      </c>
      <c r="H4205" s="42">
        <f t="shared" si="196"/>
        <v>8.2500000005547953</v>
      </c>
    </row>
    <row r="4206" spans="5:8" x14ac:dyDescent="0.3">
      <c r="E4206" s="34">
        <v>4204</v>
      </c>
      <c r="F4206" s="42">
        <f t="shared" si="197"/>
        <v>6.7263999999999999</v>
      </c>
      <c r="G4206" s="42">
        <f t="shared" si="195"/>
        <v>5.5492800000000004</v>
      </c>
      <c r="H4206" s="42">
        <f t="shared" si="196"/>
        <v>8.2500000005549285</v>
      </c>
    </row>
    <row r="4207" spans="5:8" x14ac:dyDescent="0.3">
      <c r="E4207" s="34">
        <v>4205</v>
      </c>
      <c r="F4207" s="42">
        <f t="shared" si="197"/>
        <v>6.7280000000000006</v>
      </c>
      <c r="G4207" s="42">
        <f t="shared" si="195"/>
        <v>5.5506000000000002</v>
      </c>
      <c r="H4207" s="42">
        <f t="shared" si="196"/>
        <v>8.25000000055506</v>
      </c>
    </row>
    <row r="4208" spans="5:8" x14ac:dyDescent="0.3">
      <c r="E4208" s="34">
        <v>4206</v>
      </c>
      <c r="F4208" s="42">
        <f t="shared" si="197"/>
        <v>6.7296000000000005</v>
      </c>
      <c r="G4208" s="42">
        <f t="shared" si="195"/>
        <v>5.55192</v>
      </c>
      <c r="H4208" s="42">
        <f t="shared" si="196"/>
        <v>8.2500000005551914</v>
      </c>
    </row>
    <row r="4209" spans="5:8" x14ac:dyDescent="0.3">
      <c r="E4209" s="34">
        <v>4207</v>
      </c>
      <c r="F4209" s="42">
        <f t="shared" si="197"/>
        <v>6.7312000000000003</v>
      </c>
      <c r="G4209" s="42">
        <f t="shared" si="195"/>
        <v>5.5532399999999997</v>
      </c>
      <c r="H4209" s="42">
        <f t="shared" si="196"/>
        <v>8.2500000005553247</v>
      </c>
    </row>
    <row r="4210" spans="5:8" x14ac:dyDescent="0.3">
      <c r="E4210" s="34">
        <v>4208</v>
      </c>
      <c r="F4210" s="42">
        <f t="shared" si="197"/>
        <v>6.7328000000000001</v>
      </c>
      <c r="G4210" s="42">
        <f t="shared" si="195"/>
        <v>5.5545599999999995</v>
      </c>
      <c r="H4210" s="42">
        <f t="shared" si="196"/>
        <v>8.2500000005554561</v>
      </c>
    </row>
    <row r="4211" spans="5:8" x14ac:dyDescent="0.3">
      <c r="E4211" s="34">
        <v>4209</v>
      </c>
      <c r="F4211" s="42">
        <f t="shared" si="197"/>
        <v>6.7343999999999999</v>
      </c>
      <c r="G4211" s="42">
        <f t="shared" si="195"/>
        <v>5.5558800000000002</v>
      </c>
      <c r="H4211" s="42">
        <f t="shared" si="196"/>
        <v>8.2500000005555876</v>
      </c>
    </row>
    <row r="4212" spans="5:8" x14ac:dyDescent="0.3">
      <c r="E4212" s="34">
        <v>4210</v>
      </c>
      <c r="F4212" s="42">
        <f t="shared" si="197"/>
        <v>6.7360000000000007</v>
      </c>
      <c r="G4212" s="42">
        <f t="shared" si="195"/>
        <v>5.5571999999999999</v>
      </c>
      <c r="H4212" s="42">
        <f t="shared" si="196"/>
        <v>8.2500000005557208</v>
      </c>
    </row>
    <row r="4213" spans="5:8" x14ac:dyDescent="0.3">
      <c r="E4213" s="34">
        <v>4211</v>
      </c>
      <c r="F4213" s="42">
        <f t="shared" si="197"/>
        <v>6.7376000000000005</v>
      </c>
      <c r="G4213" s="42">
        <f t="shared" si="195"/>
        <v>5.5585199999999997</v>
      </c>
      <c r="H4213" s="42">
        <f t="shared" si="196"/>
        <v>8.2500000005558523</v>
      </c>
    </row>
    <row r="4214" spans="5:8" x14ac:dyDescent="0.3">
      <c r="E4214" s="34">
        <v>4212</v>
      </c>
      <c r="F4214" s="42">
        <f t="shared" si="197"/>
        <v>6.7392000000000003</v>
      </c>
      <c r="G4214" s="42">
        <f t="shared" si="195"/>
        <v>5.5598400000000003</v>
      </c>
      <c r="H4214" s="42">
        <f t="shared" si="196"/>
        <v>8.2500000005559837</v>
      </c>
    </row>
    <row r="4215" spans="5:8" x14ac:dyDescent="0.3">
      <c r="E4215" s="34">
        <v>4213</v>
      </c>
      <c r="F4215" s="42">
        <f t="shared" si="197"/>
        <v>6.7408000000000001</v>
      </c>
      <c r="G4215" s="42">
        <f t="shared" si="195"/>
        <v>5.5611600000000001</v>
      </c>
      <c r="H4215" s="42">
        <f t="shared" si="196"/>
        <v>8.2500000005561152</v>
      </c>
    </row>
    <row r="4216" spans="5:8" x14ac:dyDescent="0.3">
      <c r="E4216" s="34">
        <v>4214</v>
      </c>
      <c r="F4216" s="42">
        <f t="shared" si="197"/>
        <v>6.7423999999999999</v>
      </c>
      <c r="G4216" s="42">
        <f t="shared" si="195"/>
        <v>5.5624799999999999</v>
      </c>
      <c r="H4216" s="42">
        <f t="shared" si="196"/>
        <v>8.2500000005562484</v>
      </c>
    </row>
    <row r="4217" spans="5:8" x14ac:dyDescent="0.3">
      <c r="E4217" s="34">
        <v>4215</v>
      </c>
      <c r="F4217" s="42">
        <f t="shared" si="197"/>
        <v>6.7440000000000007</v>
      </c>
      <c r="G4217" s="42">
        <f t="shared" si="195"/>
        <v>5.5638000000000005</v>
      </c>
      <c r="H4217" s="42">
        <f t="shared" si="196"/>
        <v>8.2500000005563798</v>
      </c>
    </row>
    <row r="4218" spans="5:8" x14ac:dyDescent="0.3">
      <c r="E4218" s="34">
        <v>4216</v>
      </c>
      <c r="F4218" s="42">
        <f t="shared" si="197"/>
        <v>6.7456000000000005</v>
      </c>
      <c r="G4218" s="42">
        <f t="shared" si="195"/>
        <v>5.5651200000000003</v>
      </c>
      <c r="H4218" s="42">
        <f t="shared" si="196"/>
        <v>8.2500000005565113</v>
      </c>
    </row>
    <row r="4219" spans="5:8" x14ac:dyDescent="0.3">
      <c r="E4219" s="34">
        <v>4217</v>
      </c>
      <c r="F4219" s="42">
        <f t="shared" si="197"/>
        <v>6.7472000000000003</v>
      </c>
      <c r="G4219" s="42">
        <f t="shared" si="195"/>
        <v>5.5664400000000001</v>
      </c>
      <c r="H4219" s="42">
        <f t="shared" si="196"/>
        <v>8.2500000005566445</v>
      </c>
    </row>
    <row r="4220" spans="5:8" x14ac:dyDescent="0.3">
      <c r="E4220" s="34">
        <v>4218</v>
      </c>
      <c r="F4220" s="42">
        <f t="shared" si="197"/>
        <v>6.7488000000000001</v>
      </c>
      <c r="G4220" s="42">
        <f t="shared" si="195"/>
        <v>5.5677599999999998</v>
      </c>
      <c r="H4220" s="42">
        <f t="shared" si="196"/>
        <v>8.250000000556776</v>
      </c>
    </row>
    <row r="4221" spans="5:8" x14ac:dyDescent="0.3">
      <c r="E4221" s="34">
        <v>4219</v>
      </c>
      <c r="F4221" s="42">
        <f t="shared" si="197"/>
        <v>6.7504</v>
      </c>
      <c r="G4221" s="42">
        <f t="shared" si="195"/>
        <v>5.5690800000000005</v>
      </c>
      <c r="H4221" s="42">
        <f t="shared" si="196"/>
        <v>8.2500000005569074</v>
      </c>
    </row>
    <row r="4222" spans="5:8" x14ac:dyDescent="0.3">
      <c r="E4222" s="34">
        <v>4220</v>
      </c>
      <c r="F4222" s="42">
        <f t="shared" si="197"/>
        <v>6.7520000000000007</v>
      </c>
      <c r="G4222" s="42">
        <f t="shared" si="195"/>
        <v>5.5704000000000011</v>
      </c>
      <c r="H4222" s="42">
        <f t="shared" si="196"/>
        <v>8.2500000005570406</v>
      </c>
    </row>
    <row r="4223" spans="5:8" x14ac:dyDescent="0.3">
      <c r="E4223" s="34">
        <v>4221</v>
      </c>
      <c r="F4223" s="42">
        <f t="shared" si="197"/>
        <v>6.7536000000000005</v>
      </c>
      <c r="G4223" s="42">
        <f t="shared" si="195"/>
        <v>5.5717200000000009</v>
      </c>
      <c r="H4223" s="42">
        <f t="shared" si="196"/>
        <v>8.2500000005571721</v>
      </c>
    </row>
    <row r="4224" spans="5:8" x14ac:dyDescent="0.3">
      <c r="E4224" s="34">
        <v>4222</v>
      </c>
      <c r="F4224" s="42">
        <f t="shared" si="197"/>
        <v>6.7552000000000003</v>
      </c>
      <c r="G4224" s="42">
        <f t="shared" si="195"/>
        <v>5.5730400000000007</v>
      </c>
      <c r="H4224" s="42">
        <f t="shared" si="196"/>
        <v>8.2500000005573035</v>
      </c>
    </row>
    <row r="4225" spans="5:8" x14ac:dyDescent="0.3">
      <c r="E4225" s="34">
        <v>4223</v>
      </c>
      <c r="F4225" s="42">
        <f t="shared" si="197"/>
        <v>6.7568000000000001</v>
      </c>
      <c r="G4225" s="42">
        <f t="shared" si="195"/>
        <v>5.5743600000000004</v>
      </c>
      <c r="H4225" s="42">
        <f t="shared" si="196"/>
        <v>8.2500000005574368</v>
      </c>
    </row>
    <row r="4226" spans="5:8" x14ac:dyDescent="0.3">
      <c r="E4226" s="34">
        <v>4224</v>
      </c>
      <c r="F4226" s="42">
        <f t="shared" si="197"/>
        <v>6.7584</v>
      </c>
      <c r="G4226" s="42">
        <f t="shared" ref="G4226:G4289" si="198">$C$12*F4226*10^-3/($C$3*10^-6)</f>
        <v>5.5756800000000002</v>
      </c>
      <c r="H4226" s="42">
        <f t="shared" si="196"/>
        <v>8.2500000005575682</v>
      </c>
    </row>
    <row r="4227" spans="5:8" x14ac:dyDescent="0.3">
      <c r="E4227" s="34">
        <v>4225</v>
      </c>
      <c r="F4227" s="42">
        <f t="shared" si="197"/>
        <v>6.7600000000000007</v>
      </c>
      <c r="G4227" s="42">
        <f t="shared" si="198"/>
        <v>5.5770000000000008</v>
      </c>
      <c r="H4227" s="42">
        <f t="shared" ref="H4227:H4290" si="199">($C$12+IF(G4227&gt;=$C$7,$C$6,0)+(IF(G4227&gt;=$C$5,G4227,0)/$C$4)+IF(G4227&gt;$C$9,($C$8/G4227),0))</f>
        <v>8.2500000005576997</v>
      </c>
    </row>
    <row r="4228" spans="5:8" x14ac:dyDescent="0.3">
      <c r="E4228" s="34">
        <v>4226</v>
      </c>
      <c r="F4228" s="42">
        <f t="shared" ref="F4228:F4291" si="200">($C$10/10000)*(E4228)</f>
        <v>6.7616000000000005</v>
      </c>
      <c r="G4228" s="42">
        <f t="shared" si="198"/>
        <v>5.5783200000000006</v>
      </c>
      <c r="H4228" s="42">
        <f t="shared" si="199"/>
        <v>8.2500000005578311</v>
      </c>
    </row>
    <row r="4229" spans="5:8" x14ac:dyDescent="0.3">
      <c r="E4229" s="34">
        <v>4227</v>
      </c>
      <c r="F4229" s="42">
        <f t="shared" si="200"/>
        <v>6.7632000000000003</v>
      </c>
      <c r="G4229" s="42">
        <f t="shared" si="198"/>
        <v>5.5796400000000013</v>
      </c>
      <c r="H4229" s="42">
        <f t="shared" si="199"/>
        <v>8.2500000005579643</v>
      </c>
    </row>
    <row r="4230" spans="5:8" x14ac:dyDescent="0.3">
      <c r="E4230" s="34">
        <v>4228</v>
      </c>
      <c r="F4230" s="42">
        <f t="shared" si="200"/>
        <v>6.7648000000000001</v>
      </c>
      <c r="G4230" s="42">
        <f t="shared" si="198"/>
        <v>5.580960000000001</v>
      </c>
      <c r="H4230" s="42">
        <f t="shared" si="199"/>
        <v>8.2500000005580958</v>
      </c>
    </row>
    <row r="4231" spans="5:8" x14ac:dyDescent="0.3">
      <c r="E4231" s="34">
        <v>4229</v>
      </c>
      <c r="F4231" s="42">
        <f t="shared" si="200"/>
        <v>6.7664</v>
      </c>
      <c r="G4231" s="42">
        <f t="shared" si="198"/>
        <v>5.5822799999999999</v>
      </c>
      <c r="H4231" s="42">
        <f t="shared" si="199"/>
        <v>8.2500000005582272</v>
      </c>
    </row>
    <row r="4232" spans="5:8" x14ac:dyDescent="0.3">
      <c r="E4232" s="34">
        <v>4230</v>
      </c>
      <c r="F4232" s="42">
        <f t="shared" si="200"/>
        <v>6.7680000000000007</v>
      </c>
      <c r="G4232" s="42">
        <f t="shared" si="198"/>
        <v>5.5836000000000006</v>
      </c>
      <c r="H4232" s="42">
        <f t="shared" si="199"/>
        <v>8.2500000005583605</v>
      </c>
    </row>
    <row r="4233" spans="5:8" x14ac:dyDescent="0.3">
      <c r="E4233" s="34">
        <v>4231</v>
      </c>
      <c r="F4233" s="42">
        <f t="shared" si="200"/>
        <v>6.7696000000000005</v>
      </c>
      <c r="G4233" s="42">
        <f t="shared" si="198"/>
        <v>5.5849200000000003</v>
      </c>
      <c r="H4233" s="42">
        <f t="shared" si="199"/>
        <v>8.2500000005584919</v>
      </c>
    </row>
    <row r="4234" spans="5:8" x14ac:dyDescent="0.3">
      <c r="E4234" s="34">
        <v>4232</v>
      </c>
      <c r="F4234" s="42">
        <f t="shared" si="200"/>
        <v>6.7712000000000003</v>
      </c>
      <c r="G4234" s="42">
        <f t="shared" si="198"/>
        <v>5.5862400000000001</v>
      </c>
      <c r="H4234" s="42">
        <f t="shared" si="199"/>
        <v>8.2500000005586234</v>
      </c>
    </row>
    <row r="4235" spans="5:8" x14ac:dyDescent="0.3">
      <c r="E4235" s="34">
        <v>4233</v>
      </c>
      <c r="F4235" s="42">
        <f t="shared" si="200"/>
        <v>6.7728000000000002</v>
      </c>
      <c r="G4235" s="42">
        <f t="shared" si="198"/>
        <v>5.5875599999999999</v>
      </c>
      <c r="H4235" s="42">
        <f t="shared" si="199"/>
        <v>8.2500000005587566</v>
      </c>
    </row>
    <row r="4236" spans="5:8" x14ac:dyDescent="0.3">
      <c r="E4236" s="34">
        <v>4234</v>
      </c>
      <c r="F4236" s="42">
        <f t="shared" si="200"/>
        <v>6.7744</v>
      </c>
      <c r="G4236" s="42">
        <f t="shared" si="198"/>
        <v>5.5888800000000005</v>
      </c>
      <c r="H4236" s="42">
        <f t="shared" si="199"/>
        <v>8.250000000558888</v>
      </c>
    </row>
    <row r="4237" spans="5:8" x14ac:dyDescent="0.3">
      <c r="E4237" s="34">
        <v>4235</v>
      </c>
      <c r="F4237" s="42">
        <f t="shared" si="200"/>
        <v>6.7760000000000007</v>
      </c>
      <c r="G4237" s="42">
        <f t="shared" si="198"/>
        <v>5.5902000000000003</v>
      </c>
      <c r="H4237" s="42">
        <f t="shared" si="199"/>
        <v>8.2500000005590195</v>
      </c>
    </row>
    <row r="4238" spans="5:8" x14ac:dyDescent="0.3">
      <c r="E4238" s="34">
        <v>4236</v>
      </c>
      <c r="F4238" s="42">
        <f t="shared" si="200"/>
        <v>6.7776000000000005</v>
      </c>
      <c r="G4238" s="42">
        <f t="shared" si="198"/>
        <v>5.59152</v>
      </c>
      <c r="H4238" s="42">
        <f t="shared" si="199"/>
        <v>8.2500000005591527</v>
      </c>
    </row>
    <row r="4239" spans="5:8" x14ac:dyDescent="0.3">
      <c r="E4239" s="34">
        <v>4237</v>
      </c>
      <c r="F4239" s="42">
        <f t="shared" si="200"/>
        <v>6.7792000000000003</v>
      </c>
      <c r="G4239" s="42">
        <f t="shared" si="198"/>
        <v>5.5928399999999998</v>
      </c>
      <c r="H4239" s="42">
        <f t="shared" si="199"/>
        <v>8.2500000005592842</v>
      </c>
    </row>
    <row r="4240" spans="5:8" x14ac:dyDescent="0.3">
      <c r="E4240" s="34">
        <v>4238</v>
      </c>
      <c r="F4240" s="42">
        <f t="shared" si="200"/>
        <v>6.7808000000000002</v>
      </c>
      <c r="G4240" s="42">
        <f t="shared" si="198"/>
        <v>5.5941599999999996</v>
      </c>
      <c r="H4240" s="42">
        <f t="shared" si="199"/>
        <v>8.2500000005594156</v>
      </c>
    </row>
    <row r="4241" spans="5:8" x14ac:dyDescent="0.3">
      <c r="E4241" s="34">
        <v>4239</v>
      </c>
      <c r="F4241" s="42">
        <f t="shared" si="200"/>
        <v>6.7824</v>
      </c>
      <c r="G4241" s="42">
        <f t="shared" si="198"/>
        <v>5.5954799999999993</v>
      </c>
      <c r="H4241" s="42">
        <f t="shared" si="199"/>
        <v>8.2500000005595489</v>
      </c>
    </row>
    <row r="4242" spans="5:8" x14ac:dyDescent="0.3">
      <c r="E4242" s="34">
        <v>4240</v>
      </c>
      <c r="F4242" s="42">
        <f t="shared" si="200"/>
        <v>6.7840000000000007</v>
      </c>
      <c r="G4242" s="42">
        <f t="shared" si="198"/>
        <v>5.5968</v>
      </c>
      <c r="H4242" s="42">
        <f t="shared" si="199"/>
        <v>8.2500000005596803</v>
      </c>
    </row>
    <row r="4243" spans="5:8" x14ac:dyDescent="0.3">
      <c r="E4243" s="34">
        <v>4241</v>
      </c>
      <c r="F4243" s="42">
        <f t="shared" si="200"/>
        <v>6.7856000000000005</v>
      </c>
      <c r="G4243" s="42">
        <f t="shared" si="198"/>
        <v>5.5981199999999998</v>
      </c>
      <c r="H4243" s="42">
        <f t="shared" si="199"/>
        <v>8.2500000005598118</v>
      </c>
    </row>
    <row r="4244" spans="5:8" x14ac:dyDescent="0.3">
      <c r="E4244" s="34">
        <v>4242</v>
      </c>
      <c r="F4244" s="42">
        <f t="shared" si="200"/>
        <v>6.7872000000000003</v>
      </c>
      <c r="G4244" s="42">
        <f t="shared" si="198"/>
        <v>5.5994400000000004</v>
      </c>
      <c r="H4244" s="42">
        <f t="shared" si="199"/>
        <v>8.2500000005599432</v>
      </c>
    </row>
    <row r="4245" spans="5:8" x14ac:dyDescent="0.3">
      <c r="E4245" s="34">
        <v>4243</v>
      </c>
      <c r="F4245" s="42">
        <f t="shared" si="200"/>
        <v>6.7888000000000002</v>
      </c>
      <c r="G4245" s="42">
        <f t="shared" si="198"/>
        <v>5.6007600000000002</v>
      </c>
      <c r="H4245" s="42">
        <f t="shared" si="199"/>
        <v>8.2500000005600764</v>
      </c>
    </row>
    <row r="4246" spans="5:8" x14ac:dyDescent="0.3">
      <c r="E4246" s="34">
        <v>4244</v>
      </c>
      <c r="F4246" s="42">
        <f t="shared" si="200"/>
        <v>6.7904</v>
      </c>
      <c r="G4246" s="42">
        <f t="shared" si="198"/>
        <v>5.6020799999999999</v>
      </c>
      <c r="H4246" s="42">
        <f t="shared" si="199"/>
        <v>8.2500000005602079</v>
      </c>
    </row>
    <row r="4247" spans="5:8" x14ac:dyDescent="0.3">
      <c r="E4247" s="34">
        <v>4245</v>
      </c>
      <c r="F4247" s="42">
        <f t="shared" si="200"/>
        <v>6.7920000000000007</v>
      </c>
      <c r="G4247" s="42">
        <f t="shared" si="198"/>
        <v>5.6034000000000006</v>
      </c>
      <c r="H4247" s="42">
        <f t="shared" si="199"/>
        <v>8.2500000005603393</v>
      </c>
    </row>
    <row r="4248" spans="5:8" x14ac:dyDescent="0.3">
      <c r="E4248" s="34">
        <v>4246</v>
      </c>
      <c r="F4248" s="42">
        <f t="shared" si="200"/>
        <v>6.7936000000000005</v>
      </c>
      <c r="G4248" s="42">
        <f t="shared" si="198"/>
        <v>5.6047200000000004</v>
      </c>
      <c r="H4248" s="42">
        <f t="shared" si="199"/>
        <v>8.2500000005604726</v>
      </c>
    </row>
    <row r="4249" spans="5:8" x14ac:dyDescent="0.3">
      <c r="E4249" s="34">
        <v>4247</v>
      </c>
      <c r="F4249" s="42">
        <f t="shared" si="200"/>
        <v>6.7952000000000004</v>
      </c>
      <c r="G4249" s="42">
        <f t="shared" si="198"/>
        <v>5.6060400000000001</v>
      </c>
      <c r="H4249" s="42">
        <f t="shared" si="199"/>
        <v>8.250000000560604</v>
      </c>
    </row>
    <row r="4250" spans="5:8" x14ac:dyDescent="0.3">
      <c r="E4250" s="34">
        <v>4248</v>
      </c>
      <c r="F4250" s="42">
        <f t="shared" si="200"/>
        <v>6.7968000000000002</v>
      </c>
      <c r="G4250" s="42">
        <f t="shared" si="198"/>
        <v>5.6073599999999999</v>
      </c>
      <c r="H4250" s="42">
        <f t="shared" si="199"/>
        <v>8.2500000005607355</v>
      </c>
    </row>
    <row r="4251" spans="5:8" x14ac:dyDescent="0.3">
      <c r="E4251" s="34">
        <v>4249</v>
      </c>
      <c r="F4251" s="42">
        <f t="shared" si="200"/>
        <v>6.7984</v>
      </c>
      <c r="G4251" s="42">
        <f t="shared" si="198"/>
        <v>5.6086799999999997</v>
      </c>
      <c r="H4251" s="42">
        <f t="shared" si="199"/>
        <v>8.2500000005608687</v>
      </c>
    </row>
    <row r="4252" spans="5:8" x14ac:dyDescent="0.3">
      <c r="E4252" s="34">
        <v>4250</v>
      </c>
      <c r="F4252" s="42">
        <f t="shared" si="200"/>
        <v>6.8000000000000007</v>
      </c>
      <c r="G4252" s="42">
        <f t="shared" si="198"/>
        <v>5.6100000000000012</v>
      </c>
      <c r="H4252" s="42">
        <f t="shared" si="199"/>
        <v>8.2500000005610001</v>
      </c>
    </row>
    <row r="4253" spans="5:8" x14ac:dyDescent="0.3">
      <c r="E4253" s="34">
        <v>4251</v>
      </c>
      <c r="F4253" s="42">
        <f t="shared" si="200"/>
        <v>6.8016000000000005</v>
      </c>
      <c r="G4253" s="42">
        <f t="shared" si="198"/>
        <v>5.611320000000001</v>
      </c>
      <c r="H4253" s="42">
        <f t="shared" si="199"/>
        <v>8.2500000005611316</v>
      </c>
    </row>
    <row r="4254" spans="5:8" x14ac:dyDescent="0.3">
      <c r="E4254" s="34">
        <v>4252</v>
      </c>
      <c r="F4254" s="42">
        <f t="shared" si="200"/>
        <v>6.8032000000000004</v>
      </c>
      <c r="G4254" s="42">
        <f t="shared" si="198"/>
        <v>5.6126400000000007</v>
      </c>
      <c r="H4254" s="42">
        <f t="shared" si="199"/>
        <v>8.2500000005612648</v>
      </c>
    </row>
    <row r="4255" spans="5:8" x14ac:dyDescent="0.3">
      <c r="E4255" s="34">
        <v>4253</v>
      </c>
      <c r="F4255" s="42">
        <f t="shared" si="200"/>
        <v>6.8048000000000002</v>
      </c>
      <c r="G4255" s="42">
        <f t="shared" si="198"/>
        <v>5.6139600000000005</v>
      </c>
      <c r="H4255" s="42">
        <f t="shared" si="199"/>
        <v>8.2500000005613963</v>
      </c>
    </row>
    <row r="4256" spans="5:8" x14ac:dyDescent="0.3">
      <c r="E4256" s="34">
        <v>4254</v>
      </c>
      <c r="F4256" s="42">
        <f t="shared" si="200"/>
        <v>6.8064</v>
      </c>
      <c r="G4256" s="42">
        <f t="shared" si="198"/>
        <v>5.6152800000000003</v>
      </c>
      <c r="H4256" s="42">
        <f t="shared" si="199"/>
        <v>8.2500000005615277</v>
      </c>
    </row>
    <row r="4257" spans="5:8" x14ac:dyDescent="0.3">
      <c r="E4257" s="34">
        <v>4255</v>
      </c>
      <c r="F4257" s="42">
        <f t="shared" si="200"/>
        <v>6.8080000000000007</v>
      </c>
      <c r="G4257" s="42">
        <f t="shared" si="198"/>
        <v>5.6166000000000009</v>
      </c>
      <c r="H4257" s="42">
        <f t="shared" si="199"/>
        <v>8.2500000005616592</v>
      </c>
    </row>
    <row r="4258" spans="5:8" x14ac:dyDescent="0.3">
      <c r="E4258" s="34">
        <v>4256</v>
      </c>
      <c r="F4258" s="42">
        <f t="shared" si="200"/>
        <v>6.8096000000000005</v>
      </c>
      <c r="G4258" s="42">
        <f t="shared" si="198"/>
        <v>5.6179200000000007</v>
      </c>
      <c r="H4258" s="42">
        <f t="shared" si="199"/>
        <v>8.2500000005617924</v>
      </c>
    </row>
    <row r="4259" spans="5:8" x14ac:dyDescent="0.3">
      <c r="E4259" s="34">
        <v>4257</v>
      </c>
      <c r="F4259" s="42">
        <f t="shared" si="200"/>
        <v>6.8112000000000004</v>
      </c>
      <c r="G4259" s="42">
        <f t="shared" si="198"/>
        <v>5.6192400000000013</v>
      </c>
      <c r="H4259" s="42">
        <f t="shared" si="199"/>
        <v>8.2500000005619238</v>
      </c>
    </row>
    <row r="4260" spans="5:8" x14ac:dyDescent="0.3">
      <c r="E4260" s="34">
        <v>4258</v>
      </c>
      <c r="F4260" s="42">
        <f t="shared" si="200"/>
        <v>6.8128000000000002</v>
      </c>
      <c r="G4260" s="42">
        <f t="shared" si="198"/>
        <v>5.6205600000000011</v>
      </c>
      <c r="H4260" s="42">
        <f t="shared" si="199"/>
        <v>8.2500000005620553</v>
      </c>
    </row>
    <row r="4261" spans="5:8" x14ac:dyDescent="0.3">
      <c r="E4261" s="34">
        <v>4259</v>
      </c>
      <c r="F4261" s="42">
        <f t="shared" si="200"/>
        <v>6.8144</v>
      </c>
      <c r="G4261" s="42">
        <f t="shared" si="198"/>
        <v>5.6218800000000009</v>
      </c>
      <c r="H4261" s="42">
        <f t="shared" si="199"/>
        <v>8.2500000005621885</v>
      </c>
    </row>
    <row r="4262" spans="5:8" x14ac:dyDescent="0.3">
      <c r="E4262" s="34">
        <v>4260</v>
      </c>
      <c r="F4262" s="42">
        <f t="shared" si="200"/>
        <v>6.8160000000000007</v>
      </c>
      <c r="G4262" s="42">
        <f t="shared" si="198"/>
        <v>5.6232000000000006</v>
      </c>
      <c r="H4262" s="42">
        <f t="shared" si="199"/>
        <v>8.25000000056232</v>
      </c>
    </row>
    <row r="4263" spans="5:8" x14ac:dyDescent="0.3">
      <c r="E4263" s="34">
        <v>4261</v>
      </c>
      <c r="F4263" s="42">
        <f t="shared" si="200"/>
        <v>6.8176000000000005</v>
      </c>
      <c r="G4263" s="42">
        <f t="shared" si="198"/>
        <v>5.6245200000000004</v>
      </c>
      <c r="H4263" s="42">
        <f t="shared" si="199"/>
        <v>8.2500000005624514</v>
      </c>
    </row>
    <row r="4264" spans="5:8" x14ac:dyDescent="0.3">
      <c r="E4264" s="34">
        <v>4262</v>
      </c>
      <c r="F4264" s="42">
        <f t="shared" si="200"/>
        <v>6.8192000000000004</v>
      </c>
      <c r="G4264" s="42">
        <f t="shared" si="198"/>
        <v>5.6258400000000002</v>
      </c>
      <c r="H4264" s="42">
        <f t="shared" si="199"/>
        <v>8.2500000005625846</v>
      </c>
    </row>
    <row r="4265" spans="5:8" x14ac:dyDescent="0.3">
      <c r="E4265" s="34">
        <v>4263</v>
      </c>
      <c r="F4265" s="42">
        <f t="shared" si="200"/>
        <v>6.8208000000000002</v>
      </c>
      <c r="G4265" s="42">
        <f t="shared" si="198"/>
        <v>5.6271599999999999</v>
      </c>
      <c r="H4265" s="42">
        <f t="shared" si="199"/>
        <v>8.2500000005627161</v>
      </c>
    </row>
    <row r="4266" spans="5:8" x14ac:dyDescent="0.3">
      <c r="E4266" s="34">
        <v>4264</v>
      </c>
      <c r="F4266" s="42">
        <f t="shared" si="200"/>
        <v>6.8224</v>
      </c>
      <c r="G4266" s="42">
        <f t="shared" si="198"/>
        <v>5.6284799999999997</v>
      </c>
      <c r="H4266" s="42">
        <f t="shared" si="199"/>
        <v>8.2500000005628475</v>
      </c>
    </row>
    <row r="4267" spans="5:8" x14ac:dyDescent="0.3">
      <c r="E4267" s="34">
        <v>4265</v>
      </c>
      <c r="F4267" s="42">
        <f t="shared" si="200"/>
        <v>6.8240000000000007</v>
      </c>
      <c r="G4267" s="42">
        <f t="shared" si="198"/>
        <v>5.6298000000000004</v>
      </c>
      <c r="H4267" s="42">
        <f t="shared" si="199"/>
        <v>8.2500000005629808</v>
      </c>
    </row>
    <row r="4268" spans="5:8" x14ac:dyDescent="0.3">
      <c r="E4268" s="34">
        <v>4266</v>
      </c>
      <c r="F4268" s="42">
        <f t="shared" si="200"/>
        <v>6.8256000000000006</v>
      </c>
      <c r="G4268" s="42">
        <f t="shared" si="198"/>
        <v>5.6311200000000001</v>
      </c>
      <c r="H4268" s="42">
        <f t="shared" si="199"/>
        <v>8.2500000005631122</v>
      </c>
    </row>
    <row r="4269" spans="5:8" x14ac:dyDescent="0.3">
      <c r="E4269" s="34">
        <v>4267</v>
      </c>
      <c r="F4269" s="42">
        <f t="shared" si="200"/>
        <v>6.8272000000000004</v>
      </c>
      <c r="G4269" s="42">
        <f t="shared" si="198"/>
        <v>5.6324399999999999</v>
      </c>
      <c r="H4269" s="42">
        <f t="shared" si="199"/>
        <v>8.2500000005632437</v>
      </c>
    </row>
    <row r="4270" spans="5:8" x14ac:dyDescent="0.3">
      <c r="E4270" s="34">
        <v>4268</v>
      </c>
      <c r="F4270" s="42">
        <f t="shared" si="200"/>
        <v>6.8288000000000002</v>
      </c>
      <c r="G4270" s="42">
        <f t="shared" si="198"/>
        <v>5.6337599999999997</v>
      </c>
      <c r="H4270" s="42">
        <f t="shared" si="199"/>
        <v>8.2500000005633751</v>
      </c>
    </row>
    <row r="4271" spans="5:8" x14ac:dyDescent="0.3">
      <c r="E4271" s="34">
        <v>4269</v>
      </c>
      <c r="F4271" s="42">
        <f t="shared" si="200"/>
        <v>6.8304</v>
      </c>
      <c r="G4271" s="42">
        <f t="shared" si="198"/>
        <v>5.6350799999999994</v>
      </c>
      <c r="H4271" s="42">
        <f t="shared" si="199"/>
        <v>8.2500000005635084</v>
      </c>
    </row>
    <row r="4272" spans="5:8" x14ac:dyDescent="0.3">
      <c r="E4272" s="34">
        <v>4270</v>
      </c>
      <c r="F4272" s="42">
        <f t="shared" si="200"/>
        <v>6.8320000000000007</v>
      </c>
      <c r="G4272" s="42">
        <f t="shared" si="198"/>
        <v>5.6364000000000001</v>
      </c>
      <c r="H4272" s="42">
        <f t="shared" si="199"/>
        <v>8.2500000005636398</v>
      </c>
    </row>
    <row r="4273" spans="5:8" x14ac:dyDescent="0.3">
      <c r="E4273" s="34">
        <v>4271</v>
      </c>
      <c r="F4273" s="42">
        <f t="shared" si="200"/>
        <v>6.8336000000000006</v>
      </c>
      <c r="G4273" s="42">
        <f t="shared" si="198"/>
        <v>5.6377199999999998</v>
      </c>
      <c r="H4273" s="42">
        <f t="shared" si="199"/>
        <v>8.2500000005637713</v>
      </c>
    </row>
    <row r="4274" spans="5:8" x14ac:dyDescent="0.3">
      <c r="E4274" s="34">
        <v>4272</v>
      </c>
      <c r="F4274" s="42">
        <f t="shared" si="200"/>
        <v>6.8352000000000004</v>
      </c>
      <c r="G4274" s="42">
        <f t="shared" si="198"/>
        <v>5.6390399999999996</v>
      </c>
      <c r="H4274" s="42">
        <f t="shared" si="199"/>
        <v>8.2500000005639045</v>
      </c>
    </row>
    <row r="4275" spans="5:8" x14ac:dyDescent="0.3">
      <c r="E4275" s="34">
        <v>4273</v>
      </c>
      <c r="F4275" s="42">
        <f t="shared" si="200"/>
        <v>6.8368000000000002</v>
      </c>
      <c r="G4275" s="42">
        <f t="shared" si="198"/>
        <v>5.6403600000000003</v>
      </c>
      <c r="H4275" s="42">
        <f t="shared" si="199"/>
        <v>8.2500000005640359</v>
      </c>
    </row>
    <row r="4276" spans="5:8" x14ac:dyDescent="0.3">
      <c r="E4276" s="34">
        <v>4274</v>
      </c>
      <c r="F4276" s="42">
        <f t="shared" si="200"/>
        <v>6.8384</v>
      </c>
      <c r="G4276" s="42">
        <f t="shared" si="198"/>
        <v>5.64168</v>
      </c>
      <c r="H4276" s="42">
        <f t="shared" si="199"/>
        <v>8.2500000005641674</v>
      </c>
    </row>
    <row r="4277" spans="5:8" x14ac:dyDescent="0.3">
      <c r="E4277" s="34">
        <v>4275</v>
      </c>
      <c r="F4277" s="42">
        <f t="shared" si="200"/>
        <v>6.8400000000000007</v>
      </c>
      <c r="G4277" s="42">
        <f t="shared" si="198"/>
        <v>5.6430000000000007</v>
      </c>
      <c r="H4277" s="42">
        <f t="shared" si="199"/>
        <v>8.2500000005643006</v>
      </c>
    </row>
    <row r="4278" spans="5:8" x14ac:dyDescent="0.3">
      <c r="E4278" s="34">
        <v>4276</v>
      </c>
      <c r="F4278" s="42">
        <f t="shared" si="200"/>
        <v>6.8416000000000006</v>
      </c>
      <c r="G4278" s="42">
        <f t="shared" si="198"/>
        <v>5.6443200000000004</v>
      </c>
      <c r="H4278" s="42">
        <f t="shared" si="199"/>
        <v>8.2500000005644321</v>
      </c>
    </row>
    <row r="4279" spans="5:8" x14ac:dyDescent="0.3">
      <c r="E4279" s="34">
        <v>4277</v>
      </c>
      <c r="F4279" s="42">
        <f t="shared" si="200"/>
        <v>6.8432000000000004</v>
      </c>
      <c r="G4279" s="42">
        <f t="shared" si="198"/>
        <v>5.6456400000000002</v>
      </c>
      <c r="H4279" s="42">
        <f t="shared" si="199"/>
        <v>8.2500000005645635</v>
      </c>
    </row>
    <row r="4280" spans="5:8" x14ac:dyDescent="0.3">
      <c r="E4280" s="34">
        <v>4278</v>
      </c>
      <c r="F4280" s="42">
        <f t="shared" si="200"/>
        <v>6.8448000000000002</v>
      </c>
      <c r="G4280" s="42">
        <f t="shared" si="198"/>
        <v>5.64696</v>
      </c>
      <c r="H4280" s="42">
        <f t="shared" si="199"/>
        <v>8.2500000005646967</v>
      </c>
    </row>
    <row r="4281" spans="5:8" x14ac:dyDescent="0.3">
      <c r="E4281" s="34">
        <v>4279</v>
      </c>
      <c r="F4281" s="42">
        <f t="shared" si="200"/>
        <v>6.8464</v>
      </c>
      <c r="G4281" s="42">
        <f t="shared" si="198"/>
        <v>5.6482799999999997</v>
      </c>
      <c r="H4281" s="42">
        <f t="shared" si="199"/>
        <v>8.2500000005648282</v>
      </c>
    </row>
    <row r="4282" spans="5:8" x14ac:dyDescent="0.3">
      <c r="E4282" s="34">
        <v>4280</v>
      </c>
      <c r="F4282" s="42">
        <f t="shared" si="200"/>
        <v>6.8480000000000008</v>
      </c>
      <c r="G4282" s="42">
        <f t="shared" si="198"/>
        <v>5.6496000000000013</v>
      </c>
      <c r="H4282" s="42">
        <f t="shared" si="199"/>
        <v>8.2500000005649596</v>
      </c>
    </row>
    <row r="4283" spans="5:8" x14ac:dyDescent="0.3">
      <c r="E4283" s="34">
        <v>4281</v>
      </c>
      <c r="F4283" s="42">
        <f t="shared" si="200"/>
        <v>6.8496000000000006</v>
      </c>
      <c r="G4283" s="42">
        <f t="shared" si="198"/>
        <v>5.6509200000000011</v>
      </c>
      <c r="H4283" s="42">
        <f t="shared" si="199"/>
        <v>8.2500000005650929</v>
      </c>
    </row>
    <row r="4284" spans="5:8" x14ac:dyDescent="0.3">
      <c r="E4284" s="34">
        <v>4282</v>
      </c>
      <c r="F4284" s="42">
        <f t="shared" si="200"/>
        <v>6.8512000000000004</v>
      </c>
      <c r="G4284" s="42">
        <f t="shared" si="198"/>
        <v>5.6522400000000008</v>
      </c>
      <c r="H4284" s="42">
        <f t="shared" si="199"/>
        <v>8.2500000005652243</v>
      </c>
    </row>
    <row r="4285" spans="5:8" x14ac:dyDescent="0.3">
      <c r="E4285" s="34">
        <v>4283</v>
      </c>
      <c r="F4285" s="42">
        <f t="shared" si="200"/>
        <v>6.8528000000000002</v>
      </c>
      <c r="G4285" s="42">
        <f t="shared" si="198"/>
        <v>5.6535600000000006</v>
      </c>
      <c r="H4285" s="42">
        <f t="shared" si="199"/>
        <v>8.2500000005653558</v>
      </c>
    </row>
    <row r="4286" spans="5:8" x14ac:dyDescent="0.3">
      <c r="E4286" s="34">
        <v>4284</v>
      </c>
      <c r="F4286" s="42">
        <f t="shared" si="200"/>
        <v>6.8544</v>
      </c>
      <c r="G4286" s="42">
        <f t="shared" si="198"/>
        <v>5.6548800000000004</v>
      </c>
      <c r="H4286" s="42">
        <f t="shared" si="199"/>
        <v>8.2500000005654872</v>
      </c>
    </row>
    <row r="4287" spans="5:8" x14ac:dyDescent="0.3">
      <c r="E4287" s="34">
        <v>4285</v>
      </c>
      <c r="F4287" s="42">
        <f t="shared" si="200"/>
        <v>6.8560000000000008</v>
      </c>
      <c r="G4287" s="42">
        <f t="shared" si="198"/>
        <v>5.656200000000001</v>
      </c>
      <c r="H4287" s="42">
        <f t="shared" si="199"/>
        <v>8.2500000005656204</v>
      </c>
    </row>
    <row r="4288" spans="5:8" x14ac:dyDescent="0.3">
      <c r="E4288" s="34">
        <v>4286</v>
      </c>
      <c r="F4288" s="42">
        <f t="shared" si="200"/>
        <v>6.8576000000000006</v>
      </c>
      <c r="G4288" s="42">
        <f t="shared" si="198"/>
        <v>5.6575200000000008</v>
      </c>
      <c r="H4288" s="42">
        <f t="shared" si="199"/>
        <v>8.2500000005657519</v>
      </c>
    </row>
    <row r="4289" spans="5:8" x14ac:dyDescent="0.3">
      <c r="E4289" s="34">
        <v>4287</v>
      </c>
      <c r="F4289" s="42">
        <f t="shared" si="200"/>
        <v>6.8592000000000004</v>
      </c>
      <c r="G4289" s="42">
        <f t="shared" si="198"/>
        <v>5.6588400000000005</v>
      </c>
      <c r="H4289" s="42">
        <f t="shared" si="199"/>
        <v>8.2500000005658833</v>
      </c>
    </row>
    <row r="4290" spans="5:8" x14ac:dyDescent="0.3">
      <c r="E4290" s="34">
        <v>4288</v>
      </c>
      <c r="F4290" s="42">
        <f t="shared" si="200"/>
        <v>6.8608000000000002</v>
      </c>
      <c r="G4290" s="42">
        <f t="shared" ref="G4290:G4353" si="201">$C$12*F4290*10^-3/($C$3*10^-6)</f>
        <v>5.6601600000000012</v>
      </c>
      <c r="H4290" s="42">
        <f t="shared" si="199"/>
        <v>8.2500000005660166</v>
      </c>
    </row>
    <row r="4291" spans="5:8" x14ac:dyDescent="0.3">
      <c r="E4291" s="34">
        <v>4289</v>
      </c>
      <c r="F4291" s="42">
        <f t="shared" si="200"/>
        <v>6.8624000000000001</v>
      </c>
      <c r="G4291" s="42">
        <f t="shared" si="201"/>
        <v>5.661480000000001</v>
      </c>
      <c r="H4291" s="42">
        <f t="shared" ref="H4291:H4354" si="202">($C$12+IF(G4291&gt;=$C$7,$C$6,0)+(IF(G4291&gt;=$C$5,G4291,0)/$C$4)+IF(G4291&gt;$C$9,($C$8/G4291),0))</f>
        <v>8.250000000566148</v>
      </c>
    </row>
    <row r="4292" spans="5:8" x14ac:dyDescent="0.3">
      <c r="E4292" s="34">
        <v>4290</v>
      </c>
      <c r="F4292" s="42">
        <f t="shared" ref="F4292:F4355" si="203">($C$10/10000)*(E4292)</f>
        <v>6.8640000000000008</v>
      </c>
      <c r="G4292" s="42">
        <f t="shared" si="201"/>
        <v>5.6628000000000007</v>
      </c>
      <c r="H4292" s="42">
        <f t="shared" si="202"/>
        <v>8.2500000005662795</v>
      </c>
    </row>
    <row r="4293" spans="5:8" x14ac:dyDescent="0.3">
      <c r="E4293" s="34">
        <v>4291</v>
      </c>
      <c r="F4293" s="42">
        <f t="shared" si="203"/>
        <v>6.8656000000000006</v>
      </c>
      <c r="G4293" s="42">
        <f t="shared" si="201"/>
        <v>5.6641200000000005</v>
      </c>
      <c r="H4293" s="42">
        <f t="shared" si="202"/>
        <v>8.2500000005664127</v>
      </c>
    </row>
    <row r="4294" spans="5:8" x14ac:dyDescent="0.3">
      <c r="E4294" s="34">
        <v>4292</v>
      </c>
      <c r="F4294" s="42">
        <f t="shared" si="203"/>
        <v>6.8672000000000004</v>
      </c>
      <c r="G4294" s="42">
        <f t="shared" si="201"/>
        <v>5.6654400000000003</v>
      </c>
      <c r="H4294" s="42">
        <f t="shared" si="202"/>
        <v>8.2500000005665441</v>
      </c>
    </row>
    <row r="4295" spans="5:8" x14ac:dyDescent="0.3">
      <c r="E4295" s="34">
        <v>4293</v>
      </c>
      <c r="F4295" s="42">
        <f t="shared" si="203"/>
        <v>6.8688000000000002</v>
      </c>
      <c r="G4295" s="42">
        <f t="shared" si="201"/>
        <v>5.66676</v>
      </c>
      <c r="H4295" s="42">
        <f t="shared" si="202"/>
        <v>8.2500000005666756</v>
      </c>
    </row>
    <row r="4296" spans="5:8" x14ac:dyDescent="0.3">
      <c r="E4296" s="34">
        <v>4294</v>
      </c>
      <c r="F4296" s="42">
        <f t="shared" si="203"/>
        <v>6.8704000000000001</v>
      </c>
      <c r="G4296" s="42">
        <f t="shared" si="201"/>
        <v>5.6680799999999998</v>
      </c>
      <c r="H4296" s="42">
        <f t="shared" si="202"/>
        <v>8.2500000005668088</v>
      </c>
    </row>
    <row r="4297" spans="5:8" x14ac:dyDescent="0.3">
      <c r="E4297" s="34">
        <v>4295</v>
      </c>
      <c r="F4297" s="42">
        <f t="shared" si="203"/>
        <v>6.8719999999999999</v>
      </c>
      <c r="G4297" s="42">
        <f t="shared" si="201"/>
        <v>5.6694000000000004</v>
      </c>
      <c r="H4297" s="42">
        <f t="shared" si="202"/>
        <v>8.2500000005669403</v>
      </c>
    </row>
    <row r="4298" spans="5:8" x14ac:dyDescent="0.3">
      <c r="E4298" s="34">
        <v>4296</v>
      </c>
      <c r="F4298" s="42">
        <f t="shared" si="203"/>
        <v>6.8736000000000006</v>
      </c>
      <c r="G4298" s="42">
        <f t="shared" si="201"/>
        <v>5.6707200000000002</v>
      </c>
      <c r="H4298" s="42">
        <f t="shared" si="202"/>
        <v>8.2500000005670717</v>
      </c>
    </row>
    <row r="4299" spans="5:8" x14ac:dyDescent="0.3">
      <c r="E4299" s="34">
        <v>4297</v>
      </c>
      <c r="F4299" s="42">
        <f t="shared" si="203"/>
        <v>6.8752000000000004</v>
      </c>
      <c r="G4299" s="42">
        <f t="shared" si="201"/>
        <v>5.67204</v>
      </c>
      <c r="H4299" s="42">
        <f t="shared" si="202"/>
        <v>8.2500000005672032</v>
      </c>
    </row>
    <row r="4300" spans="5:8" x14ac:dyDescent="0.3">
      <c r="E4300" s="34">
        <v>4298</v>
      </c>
      <c r="F4300" s="42">
        <f t="shared" si="203"/>
        <v>6.8768000000000002</v>
      </c>
      <c r="G4300" s="42">
        <f t="shared" si="201"/>
        <v>5.6733599999999997</v>
      </c>
      <c r="H4300" s="42">
        <f t="shared" si="202"/>
        <v>8.2500000005673364</v>
      </c>
    </row>
    <row r="4301" spans="5:8" x14ac:dyDescent="0.3">
      <c r="E4301" s="34">
        <v>4299</v>
      </c>
      <c r="F4301" s="42">
        <f t="shared" si="203"/>
        <v>6.8784000000000001</v>
      </c>
      <c r="G4301" s="42">
        <f t="shared" si="201"/>
        <v>5.6746799999999995</v>
      </c>
      <c r="H4301" s="42">
        <f t="shared" si="202"/>
        <v>8.2500000005674679</v>
      </c>
    </row>
    <row r="4302" spans="5:8" x14ac:dyDescent="0.3">
      <c r="E4302" s="34">
        <v>4300</v>
      </c>
      <c r="F4302" s="42">
        <f t="shared" si="203"/>
        <v>6.88</v>
      </c>
      <c r="G4302" s="42">
        <f t="shared" si="201"/>
        <v>5.6759999999999993</v>
      </c>
      <c r="H4302" s="42">
        <f t="shared" si="202"/>
        <v>8.2500000005675993</v>
      </c>
    </row>
    <row r="4303" spans="5:8" x14ac:dyDescent="0.3">
      <c r="E4303" s="34">
        <v>4301</v>
      </c>
      <c r="F4303" s="42">
        <f t="shared" si="203"/>
        <v>6.8816000000000006</v>
      </c>
      <c r="G4303" s="42">
        <f t="shared" si="201"/>
        <v>5.6773199999999999</v>
      </c>
      <c r="H4303" s="42">
        <f t="shared" si="202"/>
        <v>8.2500000005677325</v>
      </c>
    </row>
    <row r="4304" spans="5:8" x14ac:dyDescent="0.3">
      <c r="E4304" s="34">
        <v>4302</v>
      </c>
      <c r="F4304" s="42">
        <f t="shared" si="203"/>
        <v>6.8832000000000004</v>
      </c>
      <c r="G4304" s="42">
        <f t="shared" si="201"/>
        <v>5.6786399999999997</v>
      </c>
      <c r="H4304" s="42">
        <f t="shared" si="202"/>
        <v>8.250000000567864</v>
      </c>
    </row>
    <row r="4305" spans="5:8" x14ac:dyDescent="0.3">
      <c r="E4305" s="34">
        <v>4303</v>
      </c>
      <c r="F4305" s="42">
        <f t="shared" si="203"/>
        <v>6.8848000000000003</v>
      </c>
      <c r="G4305" s="42">
        <f t="shared" si="201"/>
        <v>5.6799600000000003</v>
      </c>
      <c r="H4305" s="42">
        <f t="shared" si="202"/>
        <v>8.2500000005679954</v>
      </c>
    </row>
    <row r="4306" spans="5:8" x14ac:dyDescent="0.3">
      <c r="E4306" s="34">
        <v>4304</v>
      </c>
      <c r="F4306" s="42">
        <f t="shared" si="203"/>
        <v>6.8864000000000001</v>
      </c>
      <c r="G4306" s="42">
        <f t="shared" si="201"/>
        <v>5.6812800000000001</v>
      </c>
      <c r="H4306" s="42">
        <f t="shared" si="202"/>
        <v>8.2500000005681287</v>
      </c>
    </row>
    <row r="4307" spans="5:8" x14ac:dyDescent="0.3">
      <c r="E4307" s="34">
        <v>4305</v>
      </c>
      <c r="F4307" s="42">
        <f t="shared" si="203"/>
        <v>6.8879999999999999</v>
      </c>
      <c r="G4307" s="42">
        <f t="shared" si="201"/>
        <v>5.6825999999999999</v>
      </c>
      <c r="H4307" s="42">
        <f t="shared" si="202"/>
        <v>8.2500000005682601</v>
      </c>
    </row>
    <row r="4308" spans="5:8" x14ac:dyDescent="0.3">
      <c r="E4308" s="34">
        <v>4306</v>
      </c>
      <c r="F4308" s="42">
        <f t="shared" si="203"/>
        <v>6.8896000000000006</v>
      </c>
      <c r="G4308" s="42">
        <f t="shared" si="201"/>
        <v>5.6839200000000005</v>
      </c>
      <c r="H4308" s="42">
        <f t="shared" si="202"/>
        <v>8.2500000005683916</v>
      </c>
    </row>
    <row r="4309" spans="5:8" x14ac:dyDescent="0.3">
      <c r="E4309" s="34">
        <v>4307</v>
      </c>
      <c r="F4309" s="42">
        <f t="shared" si="203"/>
        <v>6.8912000000000004</v>
      </c>
      <c r="G4309" s="42">
        <f t="shared" si="201"/>
        <v>5.6852400000000003</v>
      </c>
      <c r="H4309" s="42">
        <f t="shared" si="202"/>
        <v>8.2500000005685248</v>
      </c>
    </row>
    <row r="4310" spans="5:8" x14ac:dyDescent="0.3">
      <c r="E4310" s="34">
        <v>4308</v>
      </c>
      <c r="F4310" s="42">
        <f t="shared" si="203"/>
        <v>6.8928000000000003</v>
      </c>
      <c r="G4310" s="42">
        <f t="shared" si="201"/>
        <v>5.6865600000000001</v>
      </c>
      <c r="H4310" s="42">
        <f t="shared" si="202"/>
        <v>8.2500000005686562</v>
      </c>
    </row>
    <row r="4311" spans="5:8" x14ac:dyDescent="0.3">
      <c r="E4311" s="34">
        <v>4309</v>
      </c>
      <c r="F4311" s="42">
        <f t="shared" si="203"/>
        <v>6.8944000000000001</v>
      </c>
      <c r="G4311" s="42">
        <f t="shared" si="201"/>
        <v>5.6878799999999998</v>
      </c>
      <c r="H4311" s="42">
        <f t="shared" si="202"/>
        <v>8.2500000005687877</v>
      </c>
    </row>
    <row r="4312" spans="5:8" x14ac:dyDescent="0.3">
      <c r="E4312" s="34">
        <v>4310</v>
      </c>
      <c r="F4312" s="42">
        <f t="shared" si="203"/>
        <v>6.8959999999999999</v>
      </c>
      <c r="G4312" s="42">
        <f t="shared" si="201"/>
        <v>5.6891999999999996</v>
      </c>
      <c r="H4312" s="42">
        <f t="shared" si="202"/>
        <v>8.2500000005689191</v>
      </c>
    </row>
    <row r="4313" spans="5:8" x14ac:dyDescent="0.3">
      <c r="E4313" s="34">
        <v>4311</v>
      </c>
      <c r="F4313" s="42">
        <f t="shared" si="203"/>
        <v>6.8976000000000006</v>
      </c>
      <c r="G4313" s="42">
        <f t="shared" si="201"/>
        <v>5.6905200000000011</v>
      </c>
      <c r="H4313" s="42">
        <f t="shared" si="202"/>
        <v>8.2500000005690524</v>
      </c>
    </row>
    <row r="4314" spans="5:8" x14ac:dyDescent="0.3">
      <c r="E4314" s="34">
        <v>4312</v>
      </c>
      <c r="F4314" s="42">
        <f t="shared" si="203"/>
        <v>6.8992000000000004</v>
      </c>
      <c r="G4314" s="42">
        <f t="shared" si="201"/>
        <v>5.6918400000000009</v>
      </c>
      <c r="H4314" s="42">
        <f t="shared" si="202"/>
        <v>8.2500000005691838</v>
      </c>
    </row>
    <row r="4315" spans="5:8" x14ac:dyDescent="0.3">
      <c r="E4315" s="34">
        <v>4313</v>
      </c>
      <c r="F4315" s="42">
        <f t="shared" si="203"/>
        <v>6.9008000000000003</v>
      </c>
      <c r="G4315" s="42">
        <f t="shared" si="201"/>
        <v>5.6931600000000007</v>
      </c>
      <c r="H4315" s="42">
        <f t="shared" si="202"/>
        <v>8.2500000005693153</v>
      </c>
    </row>
    <row r="4316" spans="5:8" x14ac:dyDescent="0.3">
      <c r="E4316" s="34">
        <v>4314</v>
      </c>
      <c r="F4316" s="42">
        <f t="shared" si="203"/>
        <v>6.9024000000000001</v>
      </c>
      <c r="G4316" s="42">
        <f t="shared" si="201"/>
        <v>5.6944800000000004</v>
      </c>
      <c r="H4316" s="42">
        <f t="shared" si="202"/>
        <v>8.2500000005694485</v>
      </c>
    </row>
    <row r="4317" spans="5:8" x14ac:dyDescent="0.3">
      <c r="E4317" s="34">
        <v>4315</v>
      </c>
      <c r="F4317" s="42">
        <f t="shared" si="203"/>
        <v>6.9039999999999999</v>
      </c>
      <c r="G4317" s="42">
        <f t="shared" si="201"/>
        <v>5.6958000000000002</v>
      </c>
      <c r="H4317" s="42">
        <f t="shared" si="202"/>
        <v>8.2500000005695799</v>
      </c>
    </row>
    <row r="4318" spans="5:8" x14ac:dyDescent="0.3">
      <c r="E4318" s="34">
        <v>4316</v>
      </c>
      <c r="F4318" s="42">
        <f t="shared" si="203"/>
        <v>6.9056000000000006</v>
      </c>
      <c r="G4318" s="42">
        <f t="shared" si="201"/>
        <v>5.6971200000000009</v>
      </c>
      <c r="H4318" s="42">
        <f t="shared" si="202"/>
        <v>8.2500000005697114</v>
      </c>
    </row>
    <row r="4319" spans="5:8" x14ac:dyDescent="0.3">
      <c r="E4319" s="34">
        <v>4317</v>
      </c>
      <c r="F4319" s="42">
        <f t="shared" si="203"/>
        <v>6.9072000000000005</v>
      </c>
      <c r="G4319" s="42">
        <f t="shared" si="201"/>
        <v>5.6984400000000006</v>
      </c>
      <c r="H4319" s="42">
        <f t="shared" si="202"/>
        <v>8.2500000005698446</v>
      </c>
    </row>
    <row r="4320" spans="5:8" x14ac:dyDescent="0.3">
      <c r="E4320" s="34">
        <v>4318</v>
      </c>
      <c r="F4320" s="42">
        <f t="shared" si="203"/>
        <v>6.9088000000000003</v>
      </c>
      <c r="G4320" s="42">
        <f t="shared" si="201"/>
        <v>5.6997600000000004</v>
      </c>
      <c r="H4320" s="42">
        <f t="shared" si="202"/>
        <v>8.2500000005699761</v>
      </c>
    </row>
    <row r="4321" spans="5:8" x14ac:dyDescent="0.3">
      <c r="E4321" s="34">
        <v>4319</v>
      </c>
      <c r="F4321" s="42">
        <f t="shared" si="203"/>
        <v>6.9104000000000001</v>
      </c>
      <c r="G4321" s="42">
        <f t="shared" si="201"/>
        <v>5.701080000000001</v>
      </c>
      <c r="H4321" s="42">
        <f t="shared" si="202"/>
        <v>8.2500000005701075</v>
      </c>
    </row>
    <row r="4322" spans="5:8" x14ac:dyDescent="0.3">
      <c r="E4322" s="34">
        <v>4320</v>
      </c>
      <c r="F4322" s="42">
        <f t="shared" si="203"/>
        <v>6.9119999999999999</v>
      </c>
      <c r="G4322" s="42">
        <f t="shared" si="201"/>
        <v>5.7024000000000008</v>
      </c>
      <c r="H4322" s="42">
        <f t="shared" si="202"/>
        <v>8.2500000005702407</v>
      </c>
    </row>
    <row r="4323" spans="5:8" x14ac:dyDescent="0.3">
      <c r="E4323" s="34">
        <v>4321</v>
      </c>
      <c r="F4323" s="42">
        <f t="shared" si="203"/>
        <v>6.9136000000000006</v>
      </c>
      <c r="G4323" s="42">
        <f t="shared" si="201"/>
        <v>5.7037200000000006</v>
      </c>
      <c r="H4323" s="42">
        <f t="shared" si="202"/>
        <v>8.2500000005703722</v>
      </c>
    </row>
    <row r="4324" spans="5:8" x14ac:dyDescent="0.3">
      <c r="E4324" s="34">
        <v>4322</v>
      </c>
      <c r="F4324" s="42">
        <f t="shared" si="203"/>
        <v>6.9152000000000005</v>
      </c>
      <c r="G4324" s="42">
        <f t="shared" si="201"/>
        <v>5.7050400000000003</v>
      </c>
      <c r="H4324" s="42">
        <f t="shared" si="202"/>
        <v>8.2500000005705036</v>
      </c>
    </row>
    <row r="4325" spans="5:8" x14ac:dyDescent="0.3">
      <c r="E4325" s="34">
        <v>4323</v>
      </c>
      <c r="F4325" s="42">
        <f t="shared" si="203"/>
        <v>6.9168000000000003</v>
      </c>
      <c r="G4325" s="42">
        <f t="shared" si="201"/>
        <v>5.7063600000000001</v>
      </c>
      <c r="H4325" s="42">
        <f t="shared" si="202"/>
        <v>8.2500000005706369</v>
      </c>
    </row>
    <row r="4326" spans="5:8" x14ac:dyDescent="0.3">
      <c r="E4326" s="34">
        <v>4324</v>
      </c>
      <c r="F4326" s="42">
        <f t="shared" si="203"/>
        <v>6.9184000000000001</v>
      </c>
      <c r="G4326" s="42">
        <f t="shared" si="201"/>
        <v>5.7076799999999999</v>
      </c>
      <c r="H4326" s="42">
        <f t="shared" si="202"/>
        <v>8.2500000005707683</v>
      </c>
    </row>
    <row r="4327" spans="5:8" x14ac:dyDescent="0.3">
      <c r="E4327" s="34">
        <v>4325</v>
      </c>
      <c r="F4327" s="42">
        <f t="shared" si="203"/>
        <v>6.92</v>
      </c>
      <c r="G4327" s="42">
        <f t="shared" si="201"/>
        <v>5.7089999999999996</v>
      </c>
      <c r="H4327" s="42">
        <f t="shared" si="202"/>
        <v>8.2500000005708998</v>
      </c>
    </row>
    <row r="4328" spans="5:8" x14ac:dyDescent="0.3">
      <c r="E4328" s="34">
        <v>4326</v>
      </c>
      <c r="F4328" s="42">
        <f t="shared" si="203"/>
        <v>6.9216000000000006</v>
      </c>
      <c r="G4328" s="42">
        <f t="shared" si="201"/>
        <v>5.7103200000000003</v>
      </c>
      <c r="H4328" s="42">
        <f t="shared" si="202"/>
        <v>8.2500000005710312</v>
      </c>
    </row>
    <row r="4329" spans="5:8" x14ac:dyDescent="0.3">
      <c r="E4329" s="34">
        <v>4327</v>
      </c>
      <c r="F4329" s="42">
        <f t="shared" si="203"/>
        <v>6.9232000000000005</v>
      </c>
      <c r="G4329" s="42">
        <f t="shared" si="201"/>
        <v>5.7116400000000001</v>
      </c>
      <c r="H4329" s="42">
        <f t="shared" si="202"/>
        <v>8.2500000005711644</v>
      </c>
    </row>
    <row r="4330" spans="5:8" x14ac:dyDescent="0.3">
      <c r="E4330" s="34">
        <v>4328</v>
      </c>
      <c r="F4330" s="42">
        <f t="shared" si="203"/>
        <v>6.9248000000000003</v>
      </c>
      <c r="G4330" s="42">
        <f t="shared" si="201"/>
        <v>5.7129599999999998</v>
      </c>
      <c r="H4330" s="42">
        <f t="shared" si="202"/>
        <v>8.2500000005712959</v>
      </c>
    </row>
    <row r="4331" spans="5:8" x14ac:dyDescent="0.3">
      <c r="E4331" s="34">
        <v>4329</v>
      </c>
      <c r="F4331" s="42">
        <f t="shared" si="203"/>
        <v>6.9264000000000001</v>
      </c>
      <c r="G4331" s="42">
        <f t="shared" si="201"/>
        <v>5.7142799999999996</v>
      </c>
      <c r="H4331" s="42">
        <f t="shared" si="202"/>
        <v>8.2500000005714273</v>
      </c>
    </row>
    <row r="4332" spans="5:8" x14ac:dyDescent="0.3">
      <c r="E4332" s="34">
        <v>4330</v>
      </c>
      <c r="F4332" s="42">
        <f t="shared" si="203"/>
        <v>6.9279999999999999</v>
      </c>
      <c r="G4332" s="42">
        <f t="shared" si="201"/>
        <v>5.7155999999999993</v>
      </c>
      <c r="H4332" s="42">
        <f t="shared" si="202"/>
        <v>8.2500000005715606</v>
      </c>
    </row>
    <row r="4333" spans="5:8" x14ac:dyDescent="0.3">
      <c r="E4333" s="34">
        <v>4331</v>
      </c>
      <c r="F4333" s="42">
        <f t="shared" si="203"/>
        <v>6.9296000000000006</v>
      </c>
      <c r="G4333" s="42">
        <f t="shared" si="201"/>
        <v>5.71692</v>
      </c>
      <c r="H4333" s="42">
        <f t="shared" si="202"/>
        <v>8.250000000571692</v>
      </c>
    </row>
    <row r="4334" spans="5:8" x14ac:dyDescent="0.3">
      <c r="E4334" s="34">
        <v>4332</v>
      </c>
      <c r="F4334" s="42">
        <f t="shared" si="203"/>
        <v>6.9312000000000005</v>
      </c>
      <c r="G4334" s="42">
        <f t="shared" si="201"/>
        <v>5.7182399999999998</v>
      </c>
      <c r="H4334" s="42">
        <f t="shared" si="202"/>
        <v>8.2500000005718235</v>
      </c>
    </row>
    <row r="4335" spans="5:8" x14ac:dyDescent="0.3">
      <c r="E4335" s="34">
        <v>4333</v>
      </c>
      <c r="F4335" s="42">
        <f t="shared" si="203"/>
        <v>6.9328000000000003</v>
      </c>
      <c r="G4335" s="42">
        <f t="shared" si="201"/>
        <v>5.7195599999999995</v>
      </c>
      <c r="H4335" s="42">
        <f t="shared" si="202"/>
        <v>8.2500000005719567</v>
      </c>
    </row>
    <row r="4336" spans="5:8" x14ac:dyDescent="0.3">
      <c r="E4336" s="34">
        <v>4334</v>
      </c>
      <c r="F4336" s="42">
        <f t="shared" si="203"/>
        <v>6.9344000000000001</v>
      </c>
      <c r="G4336" s="42">
        <f t="shared" si="201"/>
        <v>5.7208800000000002</v>
      </c>
      <c r="H4336" s="42">
        <f t="shared" si="202"/>
        <v>8.2500000005720882</v>
      </c>
    </row>
    <row r="4337" spans="5:8" x14ac:dyDescent="0.3">
      <c r="E4337" s="34">
        <v>4335</v>
      </c>
      <c r="F4337" s="42">
        <f t="shared" si="203"/>
        <v>6.9359999999999999</v>
      </c>
      <c r="G4337" s="42">
        <f t="shared" si="201"/>
        <v>5.7222</v>
      </c>
      <c r="H4337" s="42">
        <f t="shared" si="202"/>
        <v>8.2500000005722196</v>
      </c>
    </row>
    <row r="4338" spans="5:8" x14ac:dyDescent="0.3">
      <c r="E4338" s="34">
        <v>4336</v>
      </c>
      <c r="F4338" s="42">
        <f t="shared" si="203"/>
        <v>6.9376000000000007</v>
      </c>
      <c r="G4338" s="42">
        <f t="shared" si="201"/>
        <v>5.7235200000000006</v>
      </c>
      <c r="H4338" s="42">
        <f t="shared" si="202"/>
        <v>8.2500000005723528</v>
      </c>
    </row>
    <row r="4339" spans="5:8" x14ac:dyDescent="0.3">
      <c r="E4339" s="34">
        <v>4337</v>
      </c>
      <c r="F4339" s="42">
        <f t="shared" si="203"/>
        <v>6.9392000000000005</v>
      </c>
      <c r="G4339" s="42">
        <f t="shared" si="201"/>
        <v>5.7248400000000004</v>
      </c>
      <c r="H4339" s="42">
        <f t="shared" si="202"/>
        <v>8.2500000005724843</v>
      </c>
    </row>
    <row r="4340" spans="5:8" x14ac:dyDescent="0.3">
      <c r="E4340" s="34">
        <v>4338</v>
      </c>
      <c r="F4340" s="42">
        <f t="shared" si="203"/>
        <v>6.9408000000000003</v>
      </c>
      <c r="G4340" s="42">
        <f t="shared" si="201"/>
        <v>5.7261600000000001</v>
      </c>
      <c r="H4340" s="42">
        <f t="shared" si="202"/>
        <v>8.2500000005726157</v>
      </c>
    </row>
    <row r="4341" spans="5:8" x14ac:dyDescent="0.3">
      <c r="E4341" s="34">
        <v>4339</v>
      </c>
      <c r="F4341" s="42">
        <f t="shared" si="203"/>
        <v>6.9424000000000001</v>
      </c>
      <c r="G4341" s="42">
        <f t="shared" si="201"/>
        <v>5.7274799999999999</v>
      </c>
      <c r="H4341" s="42">
        <f t="shared" si="202"/>
        <v>8.2500000005727472</v>
      </c>
    </row>
    <row r="4342" spans="5:8" x14ac:dyDescent="0.3">
      <c r="E4342" s="34">
        <v>4340</v>
      </c>
      <c r="F4342" s="42">
        <f t="shared" si="203"/>
        <v>6.944</v>
      </c>
      <c r="G4342" s="42">
        <f t="shared" si="201"/>
        <v>5.7287999999999997</v>
      </c>
      <c r="H4342" s="42">
        <f t="shared" si="202"/>
        <v>8.2500000005728804</v>
      </c>
    </row>
    <row r="4343" spans="5:8" x14ac:dyDescent="0.3">
      <c r="E4343" s="34">
        <v>4341</v>
      </c>
      <c r="F4343" s="42">
        <f t="shared" si="203"/>
        <v>6.9456000000000007</v>
      </c>
      <c r="G4343" s="42">
        <f t="shared" si="201"/>
        <v>5.7301200000000012</v>
      </c>
      <c r="H4343" s="42">
        <f t="shared" si="202"/>
        <v>8.2500000005730119</v>
      </c>
    </row>
    <row r="4344" spans="5:8" x14ac:dyDescent="0.3">
      <c r="E4344" s="34">
        <v>4342</v>
      </c>
      <c r="F4344" s="42">
        <f t="shared" si="203"/>
        <v>6.9472000000000005</v>
      </c>
      <c r="G4344" s="42">
        <f t="shared" si="201"/>
        <v>5.731440000000001</v>
      </c>
      <c r="H4344" s="42">
        <f t="shared" si="202"/>
        <v>8.2500000005731433</v>
      </c>
    </row>
    <row r="4345" spans="5:8" x14ac:dyDescent="0.3">
      <c r="E4345" s="34">
        <v>4343</v>
      </c>
      <c r="F4345" s="42">
        <f t="shared" si="203"/>
        <v>6.9488000000000003</v>
      </c>
      <c r="G4345" s="42">
        <f t="shared" si="201"/>
        <v>5.7327600000000007</v>
      </c>
      <c r="H4345" s="42">
        <f t="shared" si="202"/>
        <v>8.2500000005732765</v>
      </c>
    </row>
    <row r="4346" spans="5:8" x14ac:dyDescent="0.3">
      <c r="E4346" s="34">
        <v>4344</v>
      </c>
      <c r="F4346" s="42">
        <f t="shared" si="203"/>
        <v>6.9504000000000001</v>
      </c>
      <c r="G4346" s="42">
        <f t="shared" si="201"/>
        <v>5.7340800000000005</v>
      </c>
      <c r="H4346" s="42">
        <f t="shared" si="202"/>
        <v>8.250000000573408</v>
      </c>
    </row>
    <row r="4347" spans="5:8" x14ac:dyDescent="0.3">
      <c r="E4347" s="34">
        <v>4345</v>
      </c>
      <c r="F4347" s="42">
        <f t="shared" si="203"/>
        <v>6.952</v>
      </c>
      <c r="G4347" s="42">
        <f t="shared" si="201"/>
        <v>5.7354000000000003</v>
      </c>
      <c r="H4347" s="42">
        <f t="shared" si="202"/>
        <v>8.2500000005735394</v>
      </c>
    </row>
    <row r="4348" spans="5:8" x14ac:dyDescent="0.3">
      <c r="E4348" s="34">
        <v>4346</v>
      </c>
      <c r="F4348" s="42">
        <f t="shared" si="203"/>
        <v>6.9536000000000007</v>
      </c>
      <c r="G4348" s="42">
        <f t="shared" si="201"/>
        <v>5.7367200000000009</v>
      </c>
      <c r="H4348" s="42">
        <f t="shared" si="202"/>
        <v>8.2500000005736727</v>
      </c>
    </row>
    <row r="4349" spans="5:8" x14ac:dyDescent="0.3">
      <c r="E4349" s="34">
        <v>4347</v>
      </c>
      <c r="F4349" s="42">
        <f t="shared" si="203"/>
        <v>6.9552000000000005</v>
      </c>
      <c r="G4349" s="42">
        <f t="shared" si="201"/>
        <v>5.7380400000000007</v>
      </c>
      <c r="H4349" s="42">
        <f t="shared" si="202"/>
        <v>8.2500000005738041</v>
      </c>
    </row>
    <row r="4350" spans="5:8" x14ac:dyDescent="0.3">
      <c r="E4350" s="34">
        <v>4348</v>
      </c>
      <c r="F4350" s="42">
        <f t="shared" si="203"/>
        <v>6.9568000000000003</v>
      </c>
      <c r="G4350" s="42">
        <f t="shared" si="201"/>
        <v>5.7393600000000005</v>
      </c>
      <c r="H4350" s="42">
        <f t="shared" si="202"/>
        <v>8.2500000005739356</v>
      </c>
    </row>
    <row r="4351" spans="5:8" x14ac:dyDescent="0.3">
      <c r="E4351" s="34">
        <v>4349</v>
      </c>
      <c r="F4351" s="42">
        <f t="shared" si="203"/>
        <v>6.9584000000000001</v>
      </c>
      <c r="G4351" s="42">
        <f t="shared" si="201"/>
        <v>5.7406800000000002</v>
      </c>
      <c r="H4351" s="42">
        <f t="shared" si="202"/>
        <v>8.2500000005740688</v>
      </c>
    </row>
    <row r="4352" spans="5:8" x14ac:dyDescent="0.3">
      <c r="E4352" s="34">
        <v>4350</v>
      </c>
      <c r="F4352" s="42">
        <f t="shared" si="203"/>
        <v>6.96</v>
      </c>
      <c r="G4352" s="42">
        <f t="shared" si="201"/>
        <v>5.7420000000000009</v>
      </c>
      <c r="H4352" s="42">
        <f t="shared" si="202"/>
        <v>8.2500000005742002</v>
      </c>
    </row>
    <row r="4353" spans="5:8" x14ac:dyDescent="0.3">
      <c r="E4353" s="34">
        <v>4351</v>
      </c>
      <c r="F4353" s="42">
        <f t="shared" si="203"/>
        <v>6.9616000000000007</v>
      </c>
      <c r="G4353" s="42">
        <f t="shared" si="201"/>
        <v>5.7433200000000006</v>
      </c>
      <c r="H4353" s="42">
        <f t="shared" si="202"/>
        <v>8.2500000005743317</v>
      </c>
    </row>
    <row r="4354" spans="5:8" x14ac:dyDescent="0.3">
      <c r="E4354" s="34">
        <v>4352</v>
      </c>
      <c r="F4354" s="42">
        <f t="shared" si="203"/>
        <v>6.9632000000000005</v>
      </c>
      <c r="G4354" s="42">
        <f t="shared" ref="G4354:G4417" si="204">$C$12*F4354*10^-3/($C$3*10^-6)</f>
        <v>5.7446400000000004</v>
      </c>
      <c r="H4354" s="42">
        <f t="shared" si="202"/>
        <v>8.2500000005744631</v>
      </c>
    </row>
    <row r="4355" spans="5:8" x14ac:dyDescent="0.3">
      <c r="E4355" s="34">
        <v>4353</v>
      </c>
      <c r="F4355" s="42">
        <f t="shared" si="203"/>
        <v>6.9648000000000003</v>
      </c>
      <c r="G4355" s="42">
        <f t="shared" si="204"/>
        <v>5.7459600000000002</v>
      </c>
      <c r="H4355" s="42">
        <f t="shared" ref="H4355:H4418" si="205">($C$12+IF(G4355&gt;=$C$7,$C$6,0)+(IF(G4355&gt;=$C$5,G4355,0)/$C$4)+IF(G4355&gt;$C$9,($C$8/G4355),0))</f>
        <v>8.2500000005745964</v>
      </c>
    </row>
    <row r="4356" spans="5:8" x14ac:dyDescent="0.3">
      <c r="E4356" s="34">
        <v>4354</v>
      </c>
      <c r="F4356" s="42">
        <f t="shared" ref="F4356:F4419" si="206">($C$10/10000)*(E4356)</f>
        <v>6.9664000000000001</v>
      </c>
      <c r="G4356" s="42">
        <f t="shared" si="204"/>
        <v>5.7472799999999999</v>
      </c>
      <c r="H4356" s="42">
        <f t="shared" si="205"/>
        <v>8.2500000005747278</v>
      </c>
    </row>
    <row r="4357" spans="5:8" x14ac:dyDescent="0.3">
      <c r="E4357" s="34">
        <v>4355</v>
      </c>
      <c r="F4357" s="42">
        <f t="shared" si="206"/>
        <v>6.968</v>
      </c>
      <c r="G4357" s="42">
        <f t="shared" si="204"/>
        <v>5.7485999999999997</v>
      </c>
      <c r="H4357" s="42">
        <f t="shared" si="205"/>
        <v>8.2500000005748593</v>
      </c>
    </row>
    <row r="4358" spans="5:8" x14ac:dyDescent="0.3">
      <c r="E4358" s="34">
        <v>4356</v>
      </c>
      <c r="F4358" s="42">
        <f t="shared" si="206"/>
        <v>6.9696000000000007</v>
      </c>
      <c r="G4358" s="42">
        <f t="shared" si="204"/>
        <v>5.7499200000000004</v>
      </c>
      <c r="H4358" s="42">
        <f t="shared" si="205"/>
        <v>8.2500000005749925</v>
      </c>
    </row>
    <row r="4359" spans="5:8" x14ac:dyDescent="0.3">
      <c r="E4359" s="34">
        <v>4357</v>
      </c>
      <c r="F4359" s="42">
        <f t="shared" si="206"/>
        <v>6.9712000000000005</v>
      </c>
      <c r="G4359" s="42">
        <f t="shared" si="204"/>
        <v>5.7512400000000001</v>
      </c>
      <c r="H4359" s="42">
        <f t="shared" si="205"/>
        <v>8.2500000005751239</v>
      </c>
    </row>
    <row r="4360" spans="5:8" x14ac:dyDescent="0.3">
      <c r="E4360" s="34">
        <v>4358</v>
      </c>
      <c r="F4360" s="42">
        <f t="shared" si="206"/>
        <v>6.9728000000000003</v>
      </c>
      <c r="G4360" s="42">
        <f t="shared" si="204"/>
        <v>5.7525599999999999</v>
      </c>
      <c r="H4360" s="42">
        <f t="shared" si="205"/>
        <v>8.2500000005752554</v>
      </c>
    </row>
    <row r="4361" spans="5:8" x14ac:dyDescent="0.3">
      <c r="E4361" s="34">
        <v>4359</v>
      </c>
      <c r="F4361" s="42">
        <f t="shared" si="206"/>
        <v>6.9744000000000002</v>
      </c>
      <c r="G4361" s="42">
        <f t="shared" si="204"/>
        <v>5.7538799999999997</v>
      </c>
      <c r="H4361" s="42">
        <f t="shared" si="205"/>
        <v>8.2500000005753886</v>
      </c>
    </row>
    <row r="4362" spans="5:8" x14ac:dyDescent="0.3">
      <c r="E4362" s="34">
        <v>4360</v>
      </c>
      <c r="F4362" s="42">
        <f t="shared" si="206"/>
        <v>6.976</v>
      </c>
      <c r="G4362" s="42">
        <f t="shared" si="204"/>
        <v>5.7551999999999994</v>
      </c>
      <c r="H4362" s="42">
        <f t="shared" si="205"/>
        <v>8.2500000005755201</v>
      </c>
    </row>
    <row r="4363" spans="5:8" x14ac:dyDescent="0.3">
      <c r="E4363" s="34">
        <v>4361</v>
      </c>
      <c r="F4363" s="42">
        <f t="shared" si="206"/>
        <v>6.9776000000000007</v>
      </c>
      <c r="G4363" s="42">
        <f t="shared" si="204"/>
        <v>5.7565200000000001</v>
      </c>
      <c r="H4363" s="42">
        <f t="shared" si="205"/>
        <v>8.2500000005756515</v>
      </c>
    </row>
    <row r="4364" spans="5:8" x14ac:dyDescent="0.3">
      <c r="E4364" s="34">
        <v>4362</v>
      </c>
      <c r="F4364" s="42">
        <f t="shared" si="206"/>
        <v>6.9792000000000005</v>
      </c>
      <c r="G4364" s="42">
        <f t="shared" si="204"/>
        <v>5.7578399999999998</v>
      </c>
      <c r="H4364" s="42">
        <f t="shared" si="205"/>
        <v>8.2500000005757848</v>
      </c>
    </row>
    <row r="4365" spans="5:8" x14ac:dyDescent="0.3">
      <c r="E4365" s="34">
        <v>4363</v>
      </c>
      <c r="F4365" s="42">
        <f t="shared" si="206"/>
        <v>6.9808000000000003</v>
      </c>
      <c r="G4365" s="42">
        <f t="shared" si="204"/>
        <v>5.7591599999999996</v>
      </c>
      <c r="H4365" s="42">
        <f t="shared" si="205"/>
        <v>8.2500000005759162</v>
      </c>
    </row>
    <row r="4366" spans="5:8" x14ac:dyDescent="0.3">
      <c r="E4366" s="34">
        <v>4364</v>
      </c>
      <c r="F4366" s="42">
        <f t="shared" si="206"/>
        <v>6.9824000000000002</v>
      </c>
      <c r="G4366" s="42">
        <f t="shared" si="204"/>
        <v>5.7604800000000003</v>
      </c>
      <c r="H4366" s="42">
        <f t="shared" si="205"/>
        <v>8.2500000005760477</v>
      </c>
    </row>
    <row r="4367" spans="5:8" x14ac:dyDescent="0.3">
      <c r="E4367" s="34">
        <v>4365</v>
      </c>
      <c r="F4367" s="42">
        <f t="shared" si="206"/>
        <v>6.984</v>
      </c>
      <c r="G4367" s="42">
        <f t="shared" si="204"/>
        <v>5.7618</v>
      </c>
      <c r="H4367" s="42">
        <f t="shared" si="205"/>
        <v>8.2500000005761809</v>
      </c>
    </row>
    <row r="4368" spans="5:8" x14ac:dyDescent="0.3">
      <c r="E4368" s="34">
        <v>4366</v>
      </c>
      <c r="F4368" s="42">
        <f t="shared" si="206"/>
        <v>6.9856000000000007</v>
      </c>
      <c r="G4368" s="42">
        <f t="shared" si="204"/>
        <v>5.7631200000000007</v>
      </c>
      <c r="H4368" s="42">
        <f t="shared" si="205"/>
        <v>8.2500000005763123</v>
      </c>
    </row>
    <row r="4369" spans="5:8" x14ac:dyDescent="0.3">
      <c r="E4369" s="34">
        <v>4367</v>
      </c>
      <c r="F4369" s="42">
        <f t="shared" si="206"/>
        <v>6.9872000000000005</v>
      </c>
      <c r="G4369" s="42">
        <f t="shared" si="204"/>
        <v>5.7644400000000005</v>
      </c>
      <c r="H4369" s="42">
        <f t="shared" si="205"/>
        <v>8.2500000005764438</v>
      </c>
    </row>
    <row r="4370" spans="5:8" x14ac:dyDescent="0.3">
      <c r="E4370" s="34">
        <v>4368</v>
      </c>
      <c r="F4370" s="42">
        <f t="shared" si="206"/>
        <v>6.9888000000000003</v>
      </c>
      <c r="G4370" s="42">
        <f t="shared" si="204"/>
        <v>5.7657600000000002</v>
      </c>
      <c r="H4370" s="42">
        <f t="shared" si="205"/>
        <v>8.2500000005765752</v>
      </c>
    </row>
    <row r="4371" spans="5:8" x14ac:dyDescent="0.3">
      <c r="E4371" s="34">
        <v>4369</v>
      </c>
      <c r="F4371" s="42">
        <f t="shared" si="206"/>
        <v>6.9904000000000002</v>
      </c>
      <c r="G4371" s="42">
        <f t="shared" si="204"/>
        <v>5.76708</v>
      </c>
      <c r="H4371" s="42">
        <f t="shared" si="205"/>
        <v>8.2500000005767085</v>
      </c>
    </row>
    <row r="4372" spans="5:8" x14ac:dyDescent="0.3">
      <c r="E4372" s="34">
        <v>4370</v>
      </c>
      <c r="F4372" s="42">
        <f t="shared" si="206"/>
        <v>6.992</v>
      </c>
      <c r="G4372" s="42">
        <f t="shared" si="204"/>
        <v>5.7683999999999997</v>
      </c>
      <c r="H4372" s="42">
        <f t="shared" si="205"/>
        <v>8.2500000005768399</v>
      </c>
    </row>
    <row r="4373" spans="5:8" x14ac:dyDescent="0.3">
      <c r="E4373" s="34">
        <v>4371</v>
      </c>
      <c r="F4373" s="42">
        <f t="shared" si="206"/>
        <v>6.9936000000000007</v>
      </c>
      <c r="G4373" s="42">
        <f t="shared" si="204"/>
        <v>5.7697200000000013</v>
      </c>
      <c r="H4373" s="42">
        <f t="shared" si="205"/>
        <v>8.2500000005769714</v>
      </c>
    </row>
    <row r="4374" spans="5:8" x14ac:dyDescent="0.3">
      <c r="E4374" s="34">
        <v>4372</v>
      </c>
      <c r="F4374" s="42">
        <f t="shared" si="206"/>
        <v>6.9952000000000005</v>
      </c>
      <c r="G4374" s="42">
        <f t="shared" si="204"/>
        <v>5.7710400000000011</v>
      </c>
      <c r="H4374" s="42">
        <f t="shared" si="205"/>
        <v>8.2500000005771046</v>
      </c>
    </row>
    <row r="4375" spans="5:8" x14ac:dyDescent="0.3">
      <c r="E4375" s="34">
        <v>4373</v>
      </c>
      <c r="F4375" s="42">
        <f t="shared" si="206"/>
        <v>6.9968000000000004</v>
      </c>
      <c r="G4375" s="42">
        <f t="shared" si="204"/>
        <v>5.7723600000000008</v>
      </c>
      <c r="H4375" s="42">
        <f t="shared" si="205"/>
        <v>8.250000000577236</v>
      </c>
    </row>
    <row r="4376" spans="5:8" x14ac:dyDescent="0.3">
      <c r="E4376" s="34">
        <v>4374</v>
      </c>
      <c r="F4376" s="42">
        <f t="shared" si="206"/>
        <v>6.9984000000000002</v>
      </c>
      <c r="G4376" s="42">
        <f t="shared" si="204"/>
        <v>5.7736800000000006</v>
      </c>
      <c r="H4376" s="42">
        <f t="shared" si="205"/>
        <v>8.2500000005773675</v>
      </c>
    </row>
    <row r="4377" spans="5:8" x14ac:dyDescent="0.3">
      <c r="E4377" s="34">
        <v>4375</v>
      </c>
      <c r="F4377" s="42">
        <f t="shared" si="206"/>
        <v>7</v>
      </c>
      <c r="G4377" s="42">
        <f t="shared" si="204"/>
        <v>5.7750000000000004</v>
      </c>
      <c r="H4377" s="42">
        <f t="shared" si="205"/>
        <v>8.2500000005775007</v>
      </c>
    </row>
    <row r="4378" spans="5:8" x14ac:dyDescent="0.3">
      <c r="E4378" s="34">
        <v>4376</v>
      </c>
      <c r="F4378" s="42">
        <f t="shared" si="206"/>
        <v>7.0016000000000007</v>
      </c>
      <c r="G4378" s="42">
        <f t="shared" si="204"/>
        <v>5.776320000000001</v>
      </c>
      <c r="H4378" s="42">
        <f t="shared" si="205"/>
        <v>8.2500000005776322</v>
      </c>
    </row>
    <row r="4379" spans="5:8" x14ac:dyDescent="0.3">
      <c r="E4379" s="34">
        <v>4377</v>
      </c>
      <c r="F4379" s="42">
        <f t="shared" si="206"/>
        <v>7.0032000000000005</v>
      </c>
      <c r="G4379" s="42">
        <f t="shared" si="204"/>
        <v>5.7776400000000008</v>
      </c>
      <c r="H4379" s="42">
        <f t="shared" si="205"/>
        <v>8.2500000005777636</v>
      </c>
    </row>
    <row r="4380" spans="5:8" x14ac:dyDescent="0.3">
      <c r="E4380" s="34">
        <v>4378</v>
      </c>
      <c r="F4380" s="42">
        <f t="shared" si="206"/>
        <v>7.0048000000000004</v>
      </c>
      <c r="G4380" s="42">
        <f t="shared" si="204"/>
        <v>5.7789600000000005</v>
      </c>
      <c r="H4380" s="42">
        <f t="shared" si="205"/>
        <v>8.2500000005778968</v>
      </c>
    </row>
    <row r="4381" spans="5:8" x14ac:dyDescent="0.3">
      <c r="E4381" s="34">
        <v>4379</v>
      </c>
      <c r="F4381" s="42">
        <f t="shared" si="206"/>
        <v>7.0064000000000002</v>
      </c>
      <c r="G4381" s="42">
        <f t="shared" si="204"/>
        <v>5.7802800000000003</v>
      </c>
      <c r="H4381" s="42">
        <f t="shared" si="205"/>
        <v>8.2500000005780283</v>
      </c>
    </row>
    <row r="4382" spans="5:8" x14ac:dyDescent="0.3">
      <c r="E4382" s="34">
        <v>4380</v>
      </c>
      <c r="F4382" s="42">
        <f t="shared" si="206"/>
        <v>7.008</v>
      </c>
      <c r="G4382" s="42">
        <f t="shared" si="204"/>
        <v>5.7816000000000001</v>
      </c>
      <c r="H4382" s="42">
        <f t="shared" si="205"/>
        <v>8.2500000005781597</v>
      </c>
    </row>
    <row r="4383" spans="5:8" x14ac:dyDescent="0.3">
      <c r="E4383" s="34">
        <v>4381</v>
      </c>
      <c r="F4383" s="42">
        <f t="shared" si="206"/>
        <v>7.0096000000000007</v>
      </c>
      <c r="G4383" s="42">
        <f t="shared" si="204"/>
        <v>5.7829200000000007</v>
      </c>
      <c r="H4383" s="42">
        <f t="shared" si="205"/>
        <v>8.2500000005782912</v>
      </c>
    </row>
    <row r="4384" spans="5:8" x14ac:dyDescent="0.3">
      <c r="E4384" s="34">
        <v>4382</v>
      </c>
      <c r="F4384" s="42">
        <f t="shared" si="206"/>
        <v>7.0112000000000005</v>
      </c>
      <c r="G4384" s="42">
        <f t="shared" si="204"/>
        <v>5.7842400000000005</v>
      </c>
      <c r="H4384" s="42">
        <f t="shared" si="205"/>
        <v>8.2500000005784244</v>
      </c>
    </row>
    <row r="4385" spans="5:8" x14ac:dyDescent="0.3">
      <c r="E4385" s="34">
        <v>4383</v>
      </c>
      <c r="F4385" s="42">
        <f t="shared" si="206"/>
        <v>7.0128000000000004</v>
      </c>
      <c r="G4385" s="42">
        <f t="shared" si="204"/>
        <v>5.7855600000000003</v>
      </c>
      <c r="H4385" s="42">
        <f t="shared" si="205"/>
        <v>8.2500000005785559</v>
      </c>
    </row>
    <row r="4386" spans="5:8" x14ac:dyDescent="0.3">
      <c r="E4386" s="34">
        <v>4384</v>
      </c>
      <c r="F4386" s="42">
        <f t="shared" si="206"/>
        <v>7.0144000000000002</v>
      </c>
      <c r="G4386" s="42">
        <f t="shared" si="204"/>
        <v>5.78688</v>
      </c>
      <c r="H4386" s="42">
        <f t="shared" si="205"/>
        <v>8.2500000005786873</v>
      </c>
    </row>
    <row r="4387" spans="5:8" x14ac:dyDescent="0.3">
      <c r="E4387" s="34">
        <v>4385</v>
      </c>
      <c r="F4387" s="42">
        <f t="shared" si="206"/>
        <v>7.016</v>
      </c>
      <c r="G4387" s="42">
        <f t="shared" si="204"/>
        <v>5.7881999999999998</v>
      </c>
      <c r="H4387" s="42">
        <f t="shared" si="205"/>
        <v>8.2500000005788205</v>
      </c>
    </row>
    <row r="4388" spans="5:8" x14ac:dyDescent="0.3">
      <c r="E4388" s="34">
        <v>4386</v>
      </c>
      <c r="F4388" s="42">
        <f t="shared" si="206"/>
        <v>7.0176000000000007</v>
      </c>
      <c r="G4388" s="42">
        <f t="shared" si="204"/>
        <v>5.7895199999999996</v>
      </c>
      <c r="H4388" s="42">
        <f t="shared" si="205"/>
        <v>8.250000000578952</v>
      </c>
    </row>
    <row r="4389" spans="5:8" x14ac:dyDescent="0.3">
      <c r="E4389" s="34">
        <v>4387</v>
      </c>
      <c r="F4389" s="42">
        <f t="shared" si="206"/>
        <v>7.0192000000000005</v>
      </c>
      <c r="G4389" s="42">
        <f t="shared" si="204"/>
        <v>5.7908400000000002</v>
      </c>
      <c r="H4389" s="42">
        <f t="shared" si="205"/>
        <v>8.2500000005790834</v>
      </c>
    </row>
    <row r="4390" spans="5:8" x14ac:dyDescent="0.3">
      <c r="E4390" s="34">
        <v>4388</v>
      </c>
      <c r="F4390" s="42">
        <f t="shared" si="206"/>
        <v>7.0208000000000004</v>
      </c>
      <c r="G4390" s="42">
        <f t="shared" si="204"/>
        <v>5.79216</v>
      </c>
      <c r="H4390" s="42">
        <f t="shared" si="205"/>
        <v>8.2500000005792167</v>
      </c>
    </row>
    <row r="4391" spans="5:8" x14ac:dyDescent="0.3">
      <c r="E4391" s="34">
        <v>4389</v>
      </c>
      <c r="F4391" s="42">
        <f t="shared" si="206"/>
        <v>7.0224000000000002</v>
      </c>
      <c r="G4391" s="42">
        <f t="shared" si="204"/>
        <v>5.7934799999999997</v>
      </c>
      <c r="H4391" s="42">
        <f t="shared" si="205"/>
        <v>8.2500000005793481</v>
      </c>
    </row>
    <row r="4392" spans="5:8" x14ac:dyDescent="0.3">
      <c r="E4392" s="34">
        <v>4390</v>
      </c>
      <c r="F4392" s="42">
        <f t="shared" si="206"/>
        <v>7.024</v>
      </c>
      <c r="G4392" s="42">
        <f t="shared" si="204"/>
        <v>5.7947999999999995</v>
      </c>
      <c r="H4392" s="42">
        <f t="shared" si="205"/>
        <v>8.2500000005794796</v>
      </c>
    </row>
    <row r="4393" spans="5:8" x14ac:dyDescent="0.3">
      <c r="E4393" s="34">
        <v>4391</v>
      </c>
      <c r="F4393" s="42">
        <f t="shared" si="206"/>
        <v>7.0256000000000007</v>
      </c>
      <c r="G4393" s="42">
        <f t="shared" si="204"/>
        <v>5.7961200000000002</v>
      </c>
      <c r="H4393" s="42">
        <f t="shared" si="205"/>
        <v>8.2500000005796128</v>
      </c>
    </row>
    <row r="4394" spans="5:8" x14ac:dyDescent="0.3">
      <c r="E4394" s="34">
        <v>4392</v>
      </c>
      <c r="F4394" s="42">
        <f t="shared" si="206"/>
        <v>7.0272000000000006</v>
      </c>
      <c r="G4394" s="42">
        <f t="shared" si="204"/>
        <v>5.7974399999999999</v>
      </c>
      <c r="H4394" s="42">
        <f t="shared" si="205"/>
        <v>8.2500000005797443</v>
      </c>
    </row>
    <row r="4395" spans="5:8" x14ac:dyDescent="0.3">
      <c r="E4395" s="34">
        <v>4393</v>
      </c>
      <c r="F4395" s="42">
        <f t="shared" si="206"/>
        <v>7.0288000000000004</v>
      </c>
      <c r="G4395" s="42">
        <f t="shared" si="204"/>
        <v>5.7987599999999997</v>
      </c>
      <c r="H4395" s="42">
        <f t="shared" si="205"/>
        <v>8.2500000005798757</v>
      </c>
    </row>
    <row r="4396" spans="5:8" x14ac:dyDescent="0.3">
      <c r="E4396" s="34">
        <v>4394</v>
      </c>
      <c r="F4396" s="42">
        <f t="shared" si="206"/>
        <v>7.0304000000000002</v>
      </c>
      <c r="G4396" s="42">
        <f t="shared" si="204"/>
        <v>5.8000799999999995</v>
      </c>
      <c r="H4396" s="42">
        <f t="shared" si="205"/>
        <v>8.2500000005800072</v>
      </c>
    </row>
    <row r="4397" spans="5:8" x14ac:dyDescent="0.3">
      <c r="E4397" s="34">
        <v>4395</v>
      </c>
      <c r="F4397" s="42">
        <f t="shared" si="206"/>
        <v>7.032</v>
      </c>
      <c r="G4397" s="42">
        <f t="shared" si="204"/>
        <v>5.8014000000000001</v>
      </c>
      <c r="H4397" s="42">
        <f t="shared" si="205"/>
        <v>8.2500000005801404</v>
      </c>
    </row>
    <row r="4398" spans="5:8" x14ac:dyDescent="0.3">
      <c r="E4398" s="34">
        <v>4396</v>
      </c>
      <c r="F4398" s="42">
        <f t="shared" si="206"/>
        <v>7.0336000000000007</v>
      </c>
      <c r="G4398" s="42">
        <f t="shared" si="204"/>
        <v>5.8027200000000008</v>
      </c>
      <c r="H4398" s="42">
        <f t="shared" si="205"/>
        <v>8.2500000005802718</v>
      </c>
    </row>
    <row r="4399" spans="5:8" x14ac:dyDescent="0.3">
      <c r="E4399" s="34">
        <v>4397</v>
      </c>
      <c r="F4399" s="42">
        <f t="shared" si="206"/>
        <v>7.0352000000000006</v>
      </c>
      <c r="G4399" s="42">
        <f t="shared" si="204"/>
        <v>5.8040400000000005</v>
      </c>
      <c r="H4399" s="42">
        <f t="shared" si="205"/>
        <v>8.2500000005804033</v>
      </c>
    </row>
    <row r="4400" spans="5:8" x14ac:dyDescent="0.3">
      <c r="E4400" s="34">
        <v>4398</v>
      </c>
      <c r="F4400" s="42">
        <f t="shared" si="206"/>
        <v>7.0368000000000004</v>
      </c>
      <c r="G4400" s="42">
        <f t="shared" si="204"/>
        <v>5.8053600000000003</v>
      </c>
      <c r="H4400" s="42">
        <f t="shared" si="205"/>
        <v>8.2500000005805365</v>
      </c>
    </row>
    <row r="4401" spans="5:8" x14ac:dyDescent="0.3">
      <c r="E4401" s="34">
        <v>4399</v>
      </c>
      <c r="F4401" s="42">
        <f t="shared" si="206"/>
        <v>7.0384000000000002</v>
      </c>
      <c r="G4401" s="42">
        <f t="shared" si="204"/>
        <v>5.8066800000000001</v>
      </c>
      <c r="H4401" s="42">
        <f t="shared" si="205"/>
        <v>8.250000000580668</v>
      </c>
    </row>
    <row r="4402" spans="5:8" x14ac:dyDescent="0.3">
      <c r="E4402" s="34">
        <v>4400</v>
      </c>
      <c r="F4402" s="42">
        <f t="shared" si="206"/>
        <v>7.04</v>
      </c>
      <c r="G4402" s="42">
        <f t="shared" si="204"/>
        <v>5.8079999999999998</v>
      </c>
      <c r="H4402" s="42">
        <f t="shared" si="205"/>
        <v>8.2500000005807994</v>
      </c>
    </row>
    <row r="4403" spans="5:8" x14ac:dyDescent="0.3">
      <c r="E4403" s="34">
        <v>4401</v>
      </c>
      <c r="F4403" s="42">
        <f t="shared" si="206"/>
        <v>7.0416000000000007</v>
      </c>
      <c r="G4403" s="42">
        <f t="shared" si="204"/>
        <v>5.8093200000000005</v>
      </c>
      <c r="H4403" s="42">
        <f t="shared" si="205"/>
        <v>8.2500000005809326</v>
      </c>
    </row>
    <row r="4404" spans="5:8" x14ac:dyDescent="0.3">
      <c r="E4404" s="34">
        <v>4402</v>
      </c>
      <c r="F4404" s="42">
        <f t="shared" si="206"/>
        <v>7.0432000000000006</v>
      </c>
      <c r="G4404" s="42">
        <f t="shared" si="204"/>
        <v>5.8106400000000011</v>
      </c>
      <c r="H4404" s="42">
        <f t="shared" si="205"/>
        <v>8.2500000005810641</v>
      </c>
    </row>
    <row r="4405" spans="5:8" x14ac:dyDescent="0.3">
      <c r="E4405" s="34">
        <v>4403</v>
      </c>
      <c r="F4405" s="42">
        <f t="shared" si="206"/>
        <v>7.0448000000000004</v>
      </c>
      <c r="G4405" s="42">
        <f t="shared" si="204"/>
        <v>5.8119600000000009</v>
      </c>
      <c r="H4405" s="42">
        <f t="shared" si="205"/>
        <v>8.2500000005811955</v>
      </c>
    </row>
    <row r="4406" spans="5:8" x14ac:dyDescent="0.3">
      <c r="E4406" s="34">
        <v>4404</v>
      </c>
      <c r="F4406" s="42">
        <f t="shared" si="206"/>
        <v>7.0464000000000002</v>
      </c>
      <c r="G4406" s="42">
        <f t="shared" si="204"/>
        <v>5.8132800000000007</v>
      </c>
      <c r="H4406" s="42">
        <f t="shared" si="205"/>
        <v>8.2500000005813288</v>
      </c>
    </row>
    <row r="4407" spans="5:8" x14ac:dyDescent="0.3">
      <c r="E4407" s="34">
        <v>4405</v>
      </c>
      <c r="F4407" s="42">
        <f t="shared" si="206"/>
        <v>7.048</v>
      </c>
      <c r="G4407" s="42">
        <f t="shared" si="204"/>
        <v>5.8146000000000004</v>
      </c>
      <c r="H4407" s="42">
        <f t="shared" si="205"/>
        <v>8.2500000005814602</v>
      </c>
    </row>
    <row r="4408" spans="5:8" x14ac:dyDescent="0.3">
      <c r="E4408" s="34">
        <v>4406</v>
      </c>
      <c r="F4408" s="42">
        <f t="shared" si="206"/>
        <v>7.0496000000000008</v>
      </c>
      <c r="G4408" s="42">
        <f t="shared" si="204"/>
        <v>5.8159200000000011</v>
      </c>
      <c r="H4408" s="42">
        <f t="shared" si="205"/>
        <v>8.2500000005815917</v>
      </c>
    </row>
    <row r="4409" spans="5:8" x14ac:dyDescent="0.3">
      <c r="E4409" s="34">
        <v>4407</v>
      </c>
      <c r="F4409" s="42">
        <f t="shared" si="206"/>
        <v>7.0512000000000006</v>
      </c>
      <c r="G4409" s="42">
        <f t="shared" si="204"/>
        <v>5.8172400000000009</v>
      </c>
      <c r="H4409" s="42">
        <f t="shared" si="205"/>
        <v>8.2500000005817231</v>
      </c>
    </row>
    <row r="4410" spans="5:8" x14ac:dyDescent="0.3">
      <c r="E4410" s="34">
        <v>4408</v>
      </c>
      <c r="F4410" s="42">
        <f t="shared" si="206"/>
        <v>7.0528000000000004</v>
      </c>
      <c r="G4410" s="42">
        <f t="shared" si="204"/>
        <v>5.8185600000000006</v>
      </c>
      <c r="H4410" s="42">
        <f t="shared" si="205"/>
        <v>8.2500000005818563</v>
      </c>
    </row>
    <row r="4411" spans="5:8" x14ac:dyDescent="0.3">
      <c r="E4411" s="34">
        <v>4409</v>
      </c>
      <c r="F4411" s="42">
        <f t="shared" si="206"/>
        <v>7.0544000000000002</v>
      </c>
      <c r="G4411" s="42">
        <f t="shared" si="204"/>
        <v>5.8198800000000004</v>
      </c>
      <c r="H4411" s="42">
        <f t="shared" si="205"/>
        <v>8.2500000005819878</v>
      </c>
    </row>
    <row r="4412" spans="5:8" x14ac:dyDescent="0.3">
      <c r="E4412" s="34">
        <v>4410</v>
      </c>
      <c r="F4412" s="42">
        <f t="shared" si="206"/>
        <v>7.056</v>
      </c>
      <c r="G4412" s="42">
        <f t="shared" si="204"/>
        <v>5.8212000000000002</v>
      </c>
      <c r="H4412" s="42">
        <f t="shared" si="205"/>
        <v>8.2500000005821192</v>
      </c>
    </row>
    <row r="4413" spans="5:8" x14ac:dyDescent="0.3">
      <c r="E4413" s="34">
        <v>4411</v>
      </c>
      <c r="F4413" s="42">
        <f t="shared" si="206"/>
        <v>7.0576000000000008</v>
      </c>
      <c r="G4413" s="42">
        <f t="shared" si="204"/>
        <v>5.8225200000000008</v>
      </c>
      <c r="H4413" s="42">
        <f t="shared" si="205"/>
        <v>8.2500000005822525</v>
      </c>
    </row>
    <row r="4414" spans="5:8" x14ac:dyDescent="0.3">
      <c r="E4414" s="34">
        <v>4412</v>
      </c>
      <c r="F4414" s="42">
        <f t="shared" si="206"/>
        <v>7.0592000000000006</v>
      </c>
      <c r="G4414" s="42">
        <f t="shared" si="204"/>
        <v>5.8238400000000006</v>
      </c>
      <c r="H4414" s="42">
        <f t="shared" si="205"/>
        <v>8.2500000005823839</v>
      </c>
    </row>
    <row r="4415" spans="5:8" x14ac:dyDescent="0.3">
      <c r="E4415" s="34">
        <v>4413</v>
      </c>
      <c r="F4415" s="42">
        <f t="shared" si="206"/>
        <v>7.0608000000000004</v>
      </c>
      <c r="G4415" s="42">
        <f t="shared" si="204"/>
        <v>5.8251600000000003</v>
      </c>
      <c r="H4415" s="42">
        <f t="shared" si="205"/>
        <v>8.2500000005825154</v>
      </c>
    </row>
    <row r="4416" spans="5:8" x14ac:dyDescent="0.3">
      <c r="E4416" s="34">
        <v>4414</v>
      </c>
      <c r="F4416" s="42">
        <f t="shared" si="206"/>
        <v>7.0624000000000002</v>
      </c>
      <c r="G4416" s="42">
        <f t="shared" si="204"/>
        <v>5.8264800000000001</v>
      </c>
      <c r="H4416" s="42">
        <f t="shared" si="205"/>
        <v>8.2500000005826486</v>
      </c>
    </row>
    <row r="4417" spans="5:8" x14ac:dyDescent="0.3">
      <c r="E4417" s="34">
        <v>4415</v>
      </c>
      <c r="F4417" s="42">
        <f t="shared" si="206"/>
        <v>7.0640000000000001</v>
      </c>
      <c r="G4417" s="42">
        <f t="shared" si="204"/>
        <v>5.8277999999999999</v>
      </c>
      <c r="H4417" s="42">
        <f t="shared" si="205"/>
        <v>8.25000000058278</v>
      </c>
    </row>
    <row r="4418" spans="5:8" x14ac:dyDescent="0.3">
      <c r="E4418" s="34">
        <v>4416</v>
      </c>
      <c r="F4418" s="42">
        <f t="shared" si="206"/>
        <v>7.0656000000000008</v>
      </c>
      <c r="G4418" s="42">
        <f t="shared" ref="G4418:G4481" si="207">$C$12*F4418*10^-3/($C$3*10^-6)</f>
        <v>5.8291199999999996</v>
      </c>
      <c r="H4418" s="42">
        <f t="shared" si="205"/>
        <v>8.2500000005829115</v>
      </c>
    </row>
    <row r="4419" spans="5:8" x14ac:dyDescent="0.3">
      <c r="E4419" s="34">
        <v>4417</v>
      </c>
      <c r="F4419" s="42">
        <f t="shared" si="206"/>
        <v>7.0672000000000006</v>
      </c>
      <c r="G4419" s="42">
        <f t="shared" si="207"/>
        <v>5.8304400000000003</v>
      </c>
      <c r="H4419" s="42">
        <f t="shared" ref="H4419:H4482" si="208">($C$12+IF(G4419&gt;=$C$7,$C$6,0)+(IF(G4419&gt;=$C$5,G4419,0)/$C$4)+IF(G4419&gt;$C$9,($C$8/G4419),0))</f>
        <v>8.2500000005830447</v>
      </c>
    </row>
    <row r="4420" spans="5:8" x14ac:dyDescent="0.3">
      <c r="E4420" s="34">
        <v>4418</v>
      </c>
      <c r="F4420" s="42">
        <f t="shared" ref="F4420:F4483" si="209">($C$10/10000)*(E4420)</f>
        <v>7.0688000000000004</v>
      </c>
      <c r="G4420" s="42">
        <f t="shared" si="207"/>
        <v>5.8317600000000001</v>
      </c>
      <c r="H4420" s="42">
        <f t="shared" si="208"/>
        <v>8.2500000005831762</v>
      </c>
    </row>
    <row r="4421" spans="5:8" x14ac:dyDescent="0.3">
      <c r="E4421" s="34">
        <v>4419</v>
      </c>
      <c r="F4421" s="42">
        <f t="shared" si="209"/>
        <v>7.0704000000000002</v>
      </c>
      <c r="G4421" s="42">
        <f t="shared" si="207"/>
        <v>5.8330799999999998</v>
      </c>
      <c r="H4421" s="42">
        <f t="shared" si="208"/>
        <v>8.2500000005833076</v>
      </c>
    </row>
    <row r="4422" spans="5:8" x14ac:dyDescent="0.3">
      <c r="E4422" s="34">
        <v>4420</v>
      </c>
      <c r="F4422" s="42">
        <f t="shared" si="209"/>
        <v>7.0720000000000001</v>
      </c>
      <c r="G4422" s="42">
        <f t="shared" si="207"/>
        <v>5.8343999999999996</v>
      </c>
      <c r="H4422" s="42">
        <f t="shared" si="208"/>
        <v>8.2500000005834409</v>
      </c>
    </row>
    <row r="4423" spans="5:8" x14ac:dyDescent="0.3">
      <c r="E4423" s="34">
        <v>4421</v>
      </c>
      <c r="F4423" s="42">
        <f t="shared" si="209"/>
        <v>7.0736000000000008</v>
      </c>
      <c r="G4423" s="42">
        <f t="shared" si="207"/>
        <v>5.8357200000000002</v>
      </c>
      <c r="H4423" s="42">
        <f t="shared" si="208"/>
        <v>8.2500000005835723</v>
      </c>
    </row>
    <row r="4424" spans="5:8" x14ac:dyDescent="0.3">
      <c r="E4424" s="34">
        <v>4422</v>
      </c>
      <c r="F4424" s="42">
        <f t="shared" si="209"/>
        <v>7.0752000000000006</v>
      </c>
      <c r="G4424" s="42">
        <f t="shared" si="207"/>
        <v>5.83704</v>
      </c>
      <c r="H4424" s="42">
        <f t="shared" si="208"/>
        <v>8.2500000005837038</v>
      </c>
    </row>
    <row r="4425" spans="5:8" x14ac:dyDescent="0.3">
      <c r="E4425" s="34">
        <v>4423</v>
      </c>
      <c r="F4425" s="42">
        <f t="shared" si="209"/>
        <v>7.0768000000000004</v>
      </c>
      <c r="G4425" s="42">
        <f t="shared" si="207"/>
        <v>5.8383599999999998</v>
      </c>
      <c r="H4425" s="42">
        <f t="shared" si="208"/>
        <v>8.2500000005838352</v>
      </c>
    </row>
    <row r="4426" spans="5:8" x14ac:dyDescent="0.3">
      <c r="E4426" s="34">
        <v>4424</v>
      </c>
      <c r="F4426" s="42">
        <f t="shared" si="209"/>
        <v>7.0784000000000002</v>
      </c>
      <c r="G4426" s="42">
        <f t="shared" si="207"/>
        <v>5.8396799999999995</v>
      </c>
      <c r="H4426" s="42">
        <f t="shared" si="208"/>
        <v>8.2500000005839684</v>
      </c>
    </row>
    <row r="4427" spans="5:8" x14ac:dyDescent="0.3">
      <c r="E4427" s="34">
        <v>4425</v>
      </c>
      <c r="F4427" s="42">
        <f t="shared" si="209"/>
        <v>7.08</v>
      </c>
      <c r="G4427" s="42">
        <f t="shared" si="207"/>
        <v>5.8410000000000002</v>
      </c>
      <c r="H4427" s="42">
        <f t="shared" si="208"/>
        <v>8.2500000005840999</v>
      </c>
    </row>
    <row r="4428" spans="5:8" x14ac:dyDescent="0.3">
      <c r="E4428" s="34">
        <v>4426</v>
      </c>
      <c r="F4428" s="42">
        <f t="shared" si="209"/>
        <v>7.0816000000000008</v>
      </c>
      <c r="G4428" s="42">
        <f t="shared" si="207"/>
        <v>5.8423200000000008</v>
      </c>
      <c r="H4428" s="42">
        <f t="shared" si="208"/>
        <v>8.2500000005842313</v>
      </c>
    </row>
    <row r="4429" spans="5:8" x14ac:dyDescent="0.3">
      <c r="E4429" s="34">
        <v>4427</v>
      </c>
      <c r="F4429" s="42">
        <f t="shared" si="209"/>
        <v>7.0832000000000006</v>
      </c>
      <c r="G4429" s="42">
        <f t="shared" si="207"/>
        <v>5.8436400000000006</v>
      </c>
      <c r="H4429" s="42">
        <f t="shared" si="208"/>
        <v>8.2500000005843646</v>
      </c>
    </row>
    <row r="4430" spans="5:8" x14ac:dyDescent="0.3">
      <c r="E4430" s="34">
        <v>4428</v>
      </c>
      <c r="F4430" s="42">
        <f t="shared" si="209"/>
        <v>7.0848000000000004</v>
      </c>
      <c r="G4430" s="42">
        <f t="shared" si="207"/>
        <v>5.8449600000000004</v>
      </c>
      <c r="H4430" s="42">
        <f t="shared" si="208"/>
        <v>8.250000000584496</v>
      </c>
    </row>
    <row r="4431" spans="5:8" x14ac:dyDescent="0.3">
      <c r="E4431" s="34">
        <v>4429</v>
      </c>
      <c r="F4431" s="42">
        <f t="shared" si="209"/>
        <v>7.0864000000000003</v>
      </c>
      <c r="G4431" s="42">
        <f t="shared" si="207"/>
        <v>5.8462800000000001</v>
      </c>
      <c r="H4431" s="42">
        <f t="shared" si="208"/>
        <v>8.2500000005846275</v>
      </c>
    </row>
    <row r="4432" spans="5:8" x14ac:dyDescent="0.3">
      <c r="E4432" s="34">
        <v>4430</v>
      </c>
      <c r="F4432" s="42">
        <f t="shared" si="209"/>
        <v>7.0880000000000001</v>
      </c>
      <c r="G4432" s="42">
        <f t="shared" si="207"/>
        <v>5.8475999999999999</v>
      </c>
      <c r="H4432" s="42">
        <f t="shared" si="208"/>
        <v>8.2500000005847607</v>
      </c>
    </row>
    <row r="4433" spans="5:8" x14ac:dyDescent="0.3">
      <c r="E4433" s="34">
        <v>4431</v>
      </c>
      <c r="F4433" s="42">
        <f t="shared" si="209"/>
        <v>7.0895999999999999</v>
      </c>
      <c r="G4433" s="42">
        <f t="shared" si="207"/>
        <v>5.8489199999999997</v>
      </c>
      <c r="H4433" s="42">
        <f t="shared" si="208"/>
        <v>8.2500000005848921</v>
      </c>
    </row>
    <row r="4434" spans="5:8" x14ac:dyDescent="0.3">
      <c r="E4434" s="34">
        <v>4432</v>
      </c>
      <c r="F4434" s="42">
        <f t="shared" si="209"/>
        <v>7.0912000000000006</v>
      </c>
      <c r="G4434" s="42">
        <f t="shared" si="207"/>
        <v>5.8502400000000012</v>
      </c>
      <c r="H4434" s="42">
        <f t="shared" si="208"/>
        <v>8.2500000005850236</v>
      </c>
    </row>
    <row r="4435" spans="5:8" x14ac:dyDescent="0.3">
      <c r="E4435" s="34">
        <v>4433</v>
      </c>
      <c r="F4435" s="42">
        <f t="shared" si="209"/>
        <v>7.0928000000000004</v>
      </c>
      <c r="G4435" s="42">
        <f t="shared" si="207"/>
        <v>5.851560000000001</v>
      </c>
      <c r="H4435" s="42">
        <f t="shared" si="208"/>
        <v>8.2500000005851568</v>
      </c>
    </row>
    <row r="4436" spans="5:8" x14ac:dyDescent="0.3">
      <c r="E4436" s="34">
        <v>4434</v>
      </c>
      <c r="F4436" s="42">
        <f t="shared" si="209"/>
        <v>7.0944000000000003</v>
      </c>
      <c r="G4436" s="42">
        <f t="shared" si="207"/>
        <v>5.8528800000000007</v>
      </c>
      <c r="H4436" s="42">
        <f t="shared" si="208"/>
        <v>8.2500000005852883</v>
      </c>
    </row>
    <row r="4437" spans="5:8" x14ac:dyDescent="0.3">
      <c r="E4437" s="34">
        <v>4435</v>
      </c>
      <c r="F4437" s="42">
        <f t="shared" si="209"/>
        <v>7.0960000000000001</v>
      </c>
      <c r="G4437" s="42">
        <f t="shared" si="207"/>
        <v>5.8542000000000005</v>
      </c>
      <c r="H4437" s="42">
        <f t="shared" si="208"/>
        <v>8.2500000005854197</v>
      </c>
    </row>
    <row r="4438" spans="5:8" x14ac:dyDescent="0.3">
      <c r="E4438" s="34">
        <v>4436</v>
      </c>
      <c r="F4438" s="42">
        <f t="shared" si="209"/>
        <v>7.0975999999999999</v>
      </c>
      <c r="G4438" s="42">
        <f t="shared" si="207"/>
        <v>5.8555200000000003</v>
      </c>
      <c r="H4438" s="42">
        <f t="shared" si="208"/>
        <v>8.2500000005855512</v>
      </c>
    </row>
    <row r="4439" spans="5:8" x14ac:dyDescent="0.3">
      <c r="E4439" s="34">
        <v>4437</v>
      </c>
      <c r="F4439" s="42">
        <f t="shared" si="209"/>
        <v>7.0992000000000006</v>
      </c>
      <c r="G4439" s="42">
        <f t="shared" si="207"/>
        <v>5.8568400000000009</v>
      </c>
      <c r="H4439" s="42">
        <f t="shared" si="208"/>
        <v>8.2500000005856844</v>
      </c>
    </row>
    <row r="4440" spans="5:8" x14ac:dyDescent="0.3">
      <c r="E4440" s="34">
        <v>4438</v>
      </c>
      <c r="F4440" s="42">
        <f t="shared" si="209"/>
        <v>7.1008000000000004</v>
      </c>
      <c r="G4440" s="42">
        <f t="shared" si="207"/>
        <v>5.8581600000000007</v>
      </c>
      <c r="H4440" s="42">
        <f t="shared" si="208"/>
        <v>8.2500000005858158</v>
      </c>
    </row>
    <row r="4441" spans="5:8" x14ac:dyDescent="0.3">
      <c r="E4441" s="34">
        <v>4439</v>
      </c>
      <c r="F4441" s="42">
        <f t="shared" si="209"/>
        <v>7.1024000000000003</v>
      </c>
      <c r="G4441" s="42">
        <f t="shared" si="207"/>
        <v>5.8594800000000005</v>
      </c>
      <c r="H4441" s="42">
        <f t="shared" si="208"/>
        <v>8.2500000005859473</v>
      </c>
    </row>
    <row r="4442" spans="5:8" x14ac:dyDescent="0.3">
      <c r="E4442" s="34">
        <v>4440</v>
      </c>
      <c r="F4442" s="42">
        <f t="shared" si="209"/>
        <v>7.1040000000000001</v>
      </c>
      <c r="G4442" s="42">
        <f t="shared" si="207"/>
        <v>5.8608000000000002</v>
      </c>
      <c r="H4442" s="42">
        <f t="shared" si="208"/>
        <v>8.2500000005860805</v>
      </c>
    </row>
    <row r="4443" spans="5:8" x14ac:dyDescent="0.3">
      <c r="E4443" s="34">
        <v>4441</v>
      </c>
      <c r="F4443" s="42">
        <f t="shared" si="209"/>
        <v>7.1055999999999999</v>
      </c>
      <c r="G4443" s="42">
        <f t="shared" si="207"/>
        <v>5.86212</v>
      </c>
      <c r="H4443" s="42">
        <f t="shared" si="208"/>
        <v>8.250000000586212</v>
      </c>
    </row>
    <row r="4444" spans="5:8" x14ac:dyDescent="0.3">
      <c r="E4444" s="34">
        <v>4442</v>
      </c>
      <c r="F4444" s="42">
        <f t="shared" si="209"/>
        <v>7.1072000000000006</v>
      </c>
      <c r="G4444" s="42">
        <f t="shared" si="207"/>
        <v>5.8634400000000007</v>
      </c>
      <c r="H4444" s="42">
        <f t="shared" si="208"/>
        <v>8.2500000005863434</v>
      </c>
    </row>
    <row r="4445" spans="5:8" x14ac:dyDescent="0.3">
      <c r="E4445" s="34">
        <v>4443</v>
      </c>
      <c r="F4445" s="42">
        <f t="shared" si="209"/>
        <v>7.1088000000000005</v>
      </c>
      <c r="G4445" s="42">
        <f t="shared" si="207"/>
        <v>5.8647600000000004</v>
      </c>
      <c r="H4445" s="42">
        <f t="shared" si="208"/>
        <v>8.2500000005864766</v>
      </c>
    </row>
    <row r="4446" spans="5:8" x14ac:dyDescent="0.3">
      <c r="E4446" s="34">
        <v>4444</v>
      </c>
      <c r="F4446" s="42">
        <f t="shared" si="209"/>
        <v>7.1104000000000003</v>
      </c>
      <c r="G4446" s="42">
        <f t="shared" si="207"/>
        <v>5.8660800000000002</v>
      </c>
      <c r="H4446" s="42">
        <f t="shared" si="208"/>
        <v>8.2500000005866081</v>
      </c>
    </row>
    <row r="4447" spans="5:8" x14ac:dyDescent="0.3">
      <c r="E4447" s="34">
        <v>4445</v>
      </c>
      <c r="F4447" s="42">
        <f t="shared" si="209"/>
        <v>7.1120000000000001</v>
      </c>
      <c r="G4447" s="42">
        <f t="shared" si="207"/>
        <v>5.8673999999999999</v>
      </c>
      <c r="H4447" s="42">
        <f t="shared" si="208"/>
        <v>8.2500000005867395</v>
      </c>
    </row>
    <row r="4448" spans="5:8" x14ac:dyDescent="0.3">
      <c r="E4448" s="34">
        <v>4446</v>
      </c>
      <c r="F4448" s="42">
        <f t="shared" si="209"/>
        <v>7.1135999999999999</v>
      </c>
      <c r="G4448" s="42">
        <f t="shared" si="207"/>
        <v>5.8687199999999997</v>
      </c>
      <c r="H4448" s="42">
        <f t="shared" si="208"/>
        <v>8.2500000005868728</v>
      </c>
    </row>
    <row r="4449" spans="5:8" x14ac:dyDescent="0.3">
      <c r="E4449" s="34">
        <v>4447</v>
      </c>
      <c r="F4449" s="42">
        <f t="shared" si="209"/>
        <v>7.1152000000000006</v>
      </c>
      <c r="G4449" s="42">
        <f t="shared" si="207"/>
        <v>5.8700399999999995</v>
      </c>
      <c r="H4449" s="42">
        <f t="shared" si="208"/>
        <v>8.2500000005870042</v>
      </c>
    </row>
    <row r="4450" spans="5:8" x14ac:dyDescent="0.3">
      <c r="E4450" s="34">
        <v>4448</v>
      </c>
      <c r="F4450" s="42">
        <f t="shared" si="209"/>
        <v>7.1168000000000005</v>
      </c>
      <c r="G4450" s="42">
        <f t="shared" si="207"/>
        <v>5.8713600000000001</v>
      </c>
      <c r="H4450" s="42">
        <f t="shared" si="208"/>
        <v>8.2500000005871357</v>
      </c>
    </row>
    <row r="4451" spans="5:8" x14ac:dyDescent="0.3">
      <c r="E4451" s="34">
        <v>4449</v>
      </c>
      <c r="F4451" s="42">
        <f t="shared" si="209"/>
        <v>7.1184000000000003</v>
      </c>
      <c r="G4451" s="42">
        <f t="shared" si="207"/>
        <v>5.8726799999999999</v>
      </c>
      <c r="H4451" s="42">
        <f t="shared" si="208"/>
        <v>8.2500000005872671</v>
      </c>
    </row>
    <row r="4452" spans="5:8" x14ac:dyDescent="0.3">
      <c r="E4452" s="34">
        <v>4450</v>
      </c>
      <c r="F4452" s="42">
        <f t="shared" si="209"/>
        <v>7.12</v>
      </c>
      <c r="G4452" s="42">
        <f t="shared" si="207"/>
        <v>5.8739999999999997</v>
      </c>
      <c r="H4452" s="42">
        <f t="shared" si="208"/>
        <v>8.2500000005874004</v>
      </c>
    </row>
    <row r="4453" spans="5:8" x14ac:dyDescent="0.3">
      <c r="E4453" s="34">
        <v>4451</v>
      </c>
      <c r="F4453" s="42">
        <f t="shared" si="209"/>
        <v>7.1215999999999999</v>
      </c>
      <c r="G4453" s="42">
        <f t="shared" si="207"/>
        <v>5.8753199999999994</v>
      </c>
      <c r="H4453" s="42">
        <f t="shared" si="208"/>
        <v>8.2500000005875318</v>
      </c>
    </row>
    <row r="4454" spans="5:8" x14ac:dyDescent="0.3">
      <c r="E4454" s="34">
        <v>4452</v>
      </c>
      <c r="F4454" s="42">
        <f t="shared" si="209"/>
        <v>7.1232000000000006</v>
      </c>
      <c r="G4454" s="42">
        <f t="shared" si="207"/>
        <v>5.8766400000000001</v>
      </c>
      <c r="H4454" s="42">
        <f t="shared" si="208"/>
        <v>8.2500000005876633</v>
      </c>
    </row>
    <row r="4455" spans="5:8" x14ac:dyDescent="0.3">
      <c r="E4455" s="34">
        <v>4453</v>
      </c>
      <c r="F4455" s="42">
        <f t="shared" si="209"/>
        <v>7.1248000000000005</v>
      </c>
      <c r="G4455" s="42">
        <f t="shared" si="207"/>
        <v>5.8779599999999999</v>
      </c>
      <c r="H4455" s="42">
        <f t="shared" si="208"/>
        <v>8.2500000005877965</v>
      </c>
    </row>
    <row r="4456" spans="5:8" x14ac:dyDescent="0.3">
      <c r="E4456" s="34">
        <v>4454</v>
      </c>
      <c r="F4456" s="42">
        <f t="shared" si="209"/>
        <v>7.1264000000000003</v>
      </c>
      <c r="G4456" s="42">
        <f t="shared" si="207"/>
        <v>5.8792799999999996</v>
      </c>
      <c r="H4456" s="42">
        <f t="shared" si="208"/>
        <v>8.2500000005879279</v>
      </c>
    </row>
    <row r="4457" spans="5:8" x14ac:dyDescent="0.3">
      <c r="E4457" s="34">
        <v>4455</v>
      </c>
      <c r="F4457" s="42">
        <f t="shared" si="209"/>
        <v>7.1280000000000001</v>
      </c>
      <c r="G4457" s="42">
        <f t="shared" si="207"/>
        <v>5.8805999999999994</v>
      </c>
      <c r="H4457" s="42">
        <f t="shared" si="208"/>
        <v>8.2500000005880594</v>
      </c>
    </row>
    <row r="4458" spans="5:8" x14ac:dyDescent="0.3">
      <c r="E4458" s="34">
        <v>4456</v>
      </c>
      <c r="F4458" s="42">
        <f t="shared" si="209"/>
        <v>7.1295999999999999</v>
      </c>
      <c r="G4458" s="42">
        <f t="shared" si="207"/>
        <v>5.88192</v>
      </c>
      <c r="H4458" s="42">
        <f t="shared" si="208"/>
        <v>8.2500000005881926</v>
      </c>
    </row>
    <row r="4459" spans="5:8" x14ac:dyDescent="0.3">
      <c r="E4459" s="34">
        <v>4457</v>
      </c>
      <c r="F4459" s="42">
        <f t="shared" si="209"/>
        <v>7.1312000000000006</v>
      </c>
      <c r="G4459" s="42">
        <f t="shared" si="207"/>
        <v>5.8832400000000007</v>
      </c>
      <c r="H4459" s="42">
        <f t="shared" si="208"/>
        <v>8.2500000005883241</v>
      </c>
    </row>
    <row r="4460" spans="5:8" x14ac:dyDescent="0.3">
      <c r="E4460" s="34">
        <v>4458</v>
      </c>
      <c r="F4460" s="42">
        <f t="shared" si="209"/>
        <v>7.1328000000000005</v>
      </c>
      <c r="G4460" s="42">
        <f t="shared" si="207"/>
        <v>5.8845600000000005</v>
      </c>
      <c r="H4460" s="42">
        <f t="shared" si="208"/>
        <v>8.2500000005884555</v>
      </c>
    </row>
    <row r="4461" spans="5:8" x14ac:dyDescent="0.3">
      <c r="E4461" s="34">
        <v>4459</v>
      </c>
      <c r="F4461" s="42">
        <f t="shared" si="209"/>
        <v>7.1344000000000003</v>
      </c>
      <c r="G4461" s="42">
        <f t="shared" si="207"/>
        <v>5.8858800000000002</v>
      </c>
      <c r="H4461" s="42">
        <f t="shared" si="208"/>
        <v>8.2500000005885887</v>
      </c>
    </row>
    <row r="4462" spans="5:8" x14ac:dyDescent="0.3">
      <c r="E4462" s="34">
        <v>4460</v>
      </c>
      <c r="F4462" s="42">
        <f t="shared" si="209"/>
        <v>7.1360000000000001</v>
      </c>
      <c r="G4462" s="42">
        <f t="shared" si="207"/>
        <v>5.8872</v>
      </c>
      <c r="H4462" s="42">
        <f t="shared" si="208"/>
        <v>8.2500000005887202</v>
      </c>
    </row>
    <row r="4463" spans="5:8" x14ac:dyDescent="0.3">
      <c r="E4463" s="34">
        <v>4461</v>
      </c>
      <c r="F4463" s="42">
        <f t="shared" si="209"/>
        <v>7.1375999999999999</v>
      </c>
      <c r="G4463" s="42">
        <f t="shared" si="207"/>
        <v>5.8885199999999998</v>
      </c>
      <c r="H4463" s="42">
        <f t="shared" si="208"/>
        <v>8.2500000005888516</v>
      </c>
    </row>
    <row r="4464" spans="5:8" x14ac:dyDescent="0.3">
      <c r="E4464" s="34">
        <v>4462</v>
      </c>
      <c r="F4464" s="42">
        <f t="shared" si="209"/>
        <v>7.1392000000000007</v>
      </c>
      <c r="G4464" s="42">
        <f t="shared" si="207"/>
        <v>5.8898400000000004</v>
      </c>
      <c r="H4464" s="42">
        <f t="shared" si="208"/>
        <v>8.2500000005889849</v>
      </c>
    </row>
    <row r="4465" spans="5:8" x14ac:dyDescent="0.3">
      <c r="E4465" s="34">
        <v>4463</v>
      </c>
      <c r="F4465" s="42">
        <f t="shared" si="209"/>
        <v>7.1408000000000005</v>
      </c>
      <c r="G4465" s="42">
        <f t="shared" si="207"/>
        <v>5.8911600000000011</v>
      </c>
      <c r="H4465" s="42">
        <f t="shared" si="208"/>
        <v>8.2500000005891163</v>
      </c>
    </row>
    <row r="4466" spans="5:8" x14ac:dyDescent="0.3">
      <c r="E4466" s="34">
        <v>4464</v>
      </c>
      <c r="F4466" s="42">
        <f t="shared" si="209"/>
        <v>7.1424000000000003</v>
      </c>
      <c r="G4466" s="42">
        <f t="shared" si="207"/>
        <v>5.8924800000000008</v>
      </c>
      <c r="H4466" s="42">
        <f t="shared" si="208"/>
        <v>8.2500000005892478</v>
      </c>
    </row>
    <row r="4467" spans="5:8" x14ac:dyDescent="0.3">
      <c r="E4467" s="34">
        <v>4465</v>
      </c>
      <c r="F4467" s="42">
        <f t="shared" si="209"/>
        <v>7.1440000000000001</v>
      </c>
      <c r="G4467" s="42">
        <f t="shared" si="207"/>
        <v>5.8938000000000006</v>
      </c>
      <c r="H4467" s="42">
        <f t="shared" si="208"/>
        <v>8.2500000005893792</v>
      </c>
    </row>
    <row r="4468" spans="5:8" x14ac:dyDescent="0.3">
      <c r="E4468" s="34">
        <v>4466</v>
      </c>
      <c r="F4468" s="42">
        <f t="shared" si="209"/>
        <v>7.1456</v>
      </c>
      <c r="G4468" s="42">
        <f t="shared" si="207"/>
        <v>5.8951200000000004</v>
      </c>
      <c r="H4468" s="42">
        <f t="shared" si="208"/>
        <v>8.2500000005895124</v>
      </c>
    </row>
    <row r="4469" spans="5:8" x14ac:dyDescent="0.3">
      <c r="E4469" s="34">
        <v>4467</v>
      </c>
      <c r="F4469" s="42">
        <f t="shared" si="209"/>
        <v>7.1472000000000007</v>
      </c>
      <c r="G4469" s="42">
        <f t="shared" si="207"/>
        <v>5.896440000000001</v>
      </c>
      <c r="H4469" s="42">
        <f t="shared" si="208"/>
        <v>8.2500000005896439</v>
      </c>
    </row>
    <row r="4470" spans="5:8" x14ac:dyDescent="0.3">
      <c r="E4470" s="34">
        <v>4468</v>
      </c>
      <c r="F4470" s="42">
        <f t="shared" si="209"/>
        <v>7.1488000000000005</v>
      </c>
      <c r="G4470" s="42">
        <f t="shared" si="207"/>
        <v>5.8977600000000008</v>
      </c>
      <c r="H4470" s="42">
        <f t="shared" si="208"/>
        <v>8.2500000005897753</v>
      </c>
    </row>
    <row r="4471" spans="5:8" x14ac:dyDescent="0.3">
      <c r="E4471" s="34">
        <v>4469</v>
      </c>
      <c r="F4471" s="42">
        <f t="shared" si="209"/>
        <v>7.1504000000000003</v>
      </c>
      <c r="G4471" s="42">
        <f t="shared" si="207"/>
        <v>5.8990800000000005</v>
      </c>
      <c r="H4471" s="42">
        <f t="shared" si="208"/>
        <v>8.2500000005899086</v>
      </c>
    </row>
    <row r="4472" spans="5:8" x14ac:dyDescent="0.3">
      <c r="E4472" s="34">
        <v>4470</v>
      </c>
      <c r="F4472" s="42">
        <f t="shared" si="209"/>
        <v>7.1520000000000001</v>
      </c>
      <c r="G4472" s="42">
        <f t="shared" si="207"/>
        <v>5.9004000000000003</v>
      </c>
      <c r="H4472" s="42">
        <f t="shared" si="208"/>
        <v>8.25000000059004</v>
      </c>
    </row>
    <row r="4473" spans="5:8" x14ac:dyDescent="0.3">
      <c r="E4473" s="34">
        <v>4471</v>
      </c>
      <c r="F4473" s="42">
        <f t="shared" si="209"/>
        <v>7.1536</v>
      </c>
      <c r="G4473" s="42">
        <f t="shared" si="207"/>
        <v>5.9017200000000001</v>
      </c>
      <c r="H4473" s="42">
        <f t="shared" si="208"/>
        <v>8.2500000005901715</v>
      </c>
    </row>
    <row r="4474" spans="5:8" x14ac:dyDescent="0.3">
      <c r="E4474" s="34">
        <v>4472</v>
      </c>
      <c r="F4474" s="42">
        <f t="shared" si="209"/>
        <v>7.1552000000000007</v>
      </c>
      <c r="G4474" s="42">
        <f t="shared" si="207"/>
        <v>5.9030400000000007</v>
      </c>
      <c r="H4474" s="42">
        <f t="shared" si="208"/>
        <v>8.2500000005903047</v>
      </c>
    </row>
    <row r="4475" spans="5:8" x14ac:dyDescent="0.3">
      <c r="E4475" s="34">
        <v>4473</v>
      </c>
      <c r="F4475" s="42">
        <f t="shared" si="209"/>
        <v>7.1568000000000005</v>
      </c>
      <c r="G4475" s="42">
        <f t="shared" si="207"/>
        <v>5.9043600000000005</v>
      </c>
      <c r="H4475" s="42">
        <f t="shared" si="208"/>
        <v>8.2500000005904361</v>
      </c>
    </row>
    <row r="4476" spans="5:8" x14ac:dyDescent="0.3">
      <c r="E4476" s="34">
        <v>4474</v>
      </c>
      <c r="F4476" s="42">
        <f t="shared" si="209"/>
        <v>7.1584000000000003</v>
      </c>
      <c r="G4476" s="42">
        <f t="shared" si="207"/>
        <v>5.9056800000000003</v>
      </c>
      <c r="H4476" s="42">
        <f t="shared" si="208"/>
        <v>8.2500000005905676</v>
      </c>
    </row>
    <row r="4477" spans="5:8" x14ac:dyDescent="0.3">
      <c r="E4477" s="34">
        <v>4475</v>
      </c>
      <c r="F4477" s="42">
        <f t="shared" si="209"/>
        <v>7.16</v>
      </c>
      <c r="G4477" s="42">
        <f t="shared" si="207"/>
        <v>5.907</v>
      </c>
      <c r="H4477" s="42">
        <f t="shared" si="208"/>
        <v>8.2500000005907008</v>
      </c>
    </row>
    <row r="4478" spans="5:8" x14ac:dyDescent="0.3">
      <c r="E4478" s="34">
        <v>4476</v>
      </c>
      <c r="F4478" s="42">
        <f t="shared" si="209"/>
        <v>7.1616</v>
      </c>
      <c r="G4478" s="42">
        <f t="shared" si="207"/>
        <v>5.9083199999999998</v>
      </c>
      <c r="H4478" s="42">
        <f t="shared" si="208"/>
        <v>8.2500000005908323</v>
      </c>
    </row>
    <row r="4479" spans="5:8" x14ac:dyDescent="0.3">
      <c r="E4479" s="34">
        <v>4477</v>
      </c>
      <c r="F4479" s="42">
        <f t="shared" si="209"/>
        <v>7.1632000000000007</v>
      </c>
      <c r="G4479" s="42">
        <f t="shared" si="207"/>
        <v>5.9096400000000004</v>
      </c>
      <c r="H4479" s="42">
        <f t="shared" si="208"/>
        <v>8.2500000005909637</v>
      </c>
    </row>
    <row r="4480" spans="5:8" x14ac:dyDescent="0.3">
      <c r="E4480" s="34">
        <v>4478</v>
      </c>
      <c r="F4480" s="42">
        <f t="shared" si="209"/>
        <v>7.1648000000000005</v>
      </c>
      <c r="G4480" s="42">
        <f t="shared" si="207"/>
        <v>5.9109600000000011</v>
      </c>
      <c r="H4480" s="42">
        <f t="shared" si="208"/>
        <v>8.2500000005910952</v>
      </c>
    </row>
    <row r="4481" spans="5:8" x14ac:dyDescent="0.3">
      <c r="E4481" s="34">
        <v>4479</v>
      </c>
      <c r="F4481" s="42">
        <f t="shared" si="209"/>
        <v>7.1664000000000003</v>
      </c>
      <c r="G4481" s="42">
        <f t="shared" si="207"/>
        <v>5.91228</v>
      </c>
      <c r="H4481" s="42">
        <f t="shared" si="208"/>
        <v>8.2500000005912284</v>
      </c>
    </row>
    <row r="4482" spans="5:8" x14ac:dyDescent="0.3">
      <c r="E4482" s="34">
        <v>4480</v>
      </c>
      <c r="F4482" s="42">
        <f t="shared" si="209"/>
        <v>7.1680000000000001</v>
      </c>
      <c r="G4482" s="42">
        <f t="shared" ref="G4482:G4545" si="210">$C$12*F4482*10^-3/($C$3*10^-6)</f>
        <v>5.9135999999999997</v>
      </c>
      <c r="H4482" s="42">
        <f t="shared" si="208"/>
        <v>8.2500000005913598</v>
      </c>
    </row>
    <row r="4483" spans="5:8" x14ac:dyDescent="0.3">
      <c r="E4483" s="34">
        <v>4481</v>
      </c>
      <c r="F4483" s="42">
        <f t="shared" si="209"/>
        <v>7.1696</v>
      </c>
      <c r="G4483" s="42">
        <f t="shared" si="210"/>
        <v>5.9149199999999995</v>
      </c>
      <c r="H4483" s="42">
        <f t="shared" ref="H4483:H4546" si="211">($C$12+IF(G4483&gt;=$C$7,$C$6,0)+(IF(G4483&gt;=$C$5,G4483,0)/$C$4)+IF(G4483&gt;$C$9,($C$8/G4483),0))</f>
        <v>8.2500000005914913</v>
      </c>
    </row>
    <row r="4484" spans="5:8" x14ac:dyDescent="0.3">
      <c r="E4484" s="34">
        <v>4482</v>
      </c>
      <c r="F4484" s="42">
        <f t="shared" ref="F4484:F4547" si="212">($C$10/10000)*(E4484)</f>
        <v>7.1712000000000007</v>
      </c>
      <c r="G4484" s="42">
        <f t="shared" si="210"/>
        <v>5.9162400000000002</v>
      </c>
      <c r="H4484" s="42">
        <f t="shared" si="211"/>
        <v>8.2500000005916245</v>
      </c>
    </row>
    <row r="4485" spans="5:8" x14ac:dyDescent="0.3">
      <c r="E4485" s="34">
        <v>4483</v>
      </c>
      <c r="F4485" s="42">
        <f t="shared" si="212"/>
        <v>7.1728000000000005</v>
      </c>
      <c r="G4485" s="42">
        <f t="shared" si="210"/>
        <v>5.9175599999999999</v>
      </c>
      <c r="H4485" s="42">
        <f t="shared" si="211"/>
        <v>8.250000000591756</v>
      </c>
    </row>
    <row r="4486" spans="5:8" x14ac:dyDescent="0.3">
      <c r="E4486" s="34">
        <v>4484</v>
      </c>
      <c r="F4486" s="42">
        <f t="shared" si="212"/>
        <v>7.1744000000000003</v>
      </c>
      <c r="G4486" s="42">
        <f t="shared" si="210"/>
        <v>5.9188799999999997</v>
      </c>
      <c r="H4486" s="42">
        <f t="shared" si="211"/>
        <v>8.2500000005918874</v>
      </c>
    </row>
    <row r="4487" spans="5:8" x14ac:dyDescent="0.3">
      <c r="E4487" s="34">
        <v>4485</v>
      </c>
      <c r="F4487" s="42">
        <f t="shared" si="212"/>
        <v>7.1760000000000002</v>
      </c>
      <c r="G4487" s="42">
        <f t="shared" si="210"/>
        <v>5.9201999999999995</v>
      </c>
      <c r="H4487" s="42">
        <f t="shared" si="211"/>
        <v>8.2500000005920207</v>
      </c>
    </row>
    <row r="4488" spans="5:8" x14ac:dyDescent="0.3">
      <c r="E4488" s="34">
        <v>4486</v>
      </c>
      <c r="F4488" s="42">
        <f t="shared" si="212"/>
        <v>7.1776</v>
      </c>
      <c r="G4488" s="42">
        <f t="shared" si="210"/>
        <v>5.9215200000000001</v>
      </c>
      <c r="H4488" s="42">
        <f t="shared" si="211"/>
        <v>8.2500000005921521</v>
      </c>
    </row>
    <row r="4489" spans="5:8" x14ac:dyDescent="0.3">
      <c r="E4489" s="34">
        <v>4487</v>
      </c>
      <c r="F4489" s="42">
        <f t="shared" si="212"/>
        <v>7.1792000000000007</v>
      </c>
      <c r="G4489" s="42">
        <f t="shared" si="210"/>
        <v>5.9228400000000008</v>
      </c>
      <c r="H4489" s="42">
        <f t="shared" si="211"/>
        <v>8.2500000005922836</v>
      </c>
    </row>
    <row r="4490" spans="5:8" x14ac:dyDescent="0.3">
      <c r="E4490" s="34">
        <v>4488</v>
      </c>
      <c r="F4490" s="42">
        <f t="shared" si="212"/>
        <v>7.1808000000000005</v>
      </c>
      <c r="G4490" s="42">
        <f t="shared" si="210"/>
        <v>5.9241600000000005</v>
      </c>
      <c r="H4490" s="42">
        <f t="shared" si="211"/>
        <v>8.2500000005924168</v>
      </c>
    </row>
    <row r="4491" spans="5:8" x14ac:dyDescent="0.3">
      <c r="E4491" s="34">
        <v>4489</v>
      </c>
      <c r="F4491" s="42">
        <f t="shared" si="212"/>
        <v>7.1824000000000003</v>
      </c>
      <c r="G4491" s="42">
        <f t="shared" si="210"/>
        <v>5.9254800000000003</v>
      </c>
      <c r="H4491" s="42">
        <f t="shared" si="211"/>
        <v>8.2500000005925482</v>
      </c>
    </row>
    <row r="4492" spans="5:8" x14ac:dyDescent="0.3">
      <c r="E4492" s="34">
        <v>4490</v>
      </c>
      <c r="F4492" s="42">
        <f t="shared" si="212"/>
        <v>7.1840000000000002</v>
      </c>
      <c r="G4492" s="42">
        <f t="shared" si="210"/>
        <v>5.9268000000000001</v>
      </c>
      <c r="H4492" s="42">
        <f t="shared" si="211"/>
        <v>8.2500000005926797</v>
      </c>
    </row>
    <row r="4493" spans="5:8" x14ac:dyDescent="0.3">
      <c r="E4493" s="34">
        <v>4491</v>
      </c>
      <c r="F4493" s="42">
        <f t="shared" si="212"/>
        <v>7.1856</v>
      </c>
      <c r="G4493" s="42">
        <f t="shared" si="210"/>
        <v>5.9281199999999998</v>
      </c>
      <c r="H4493" s="42">
        <f t="shared" si="211"/>
        <v>8.2500000005928111</v>
      </c>
    </row>
    <row r="4494" spans="5:8" x14ac:dyDescent="0.3">
      <c r="E4494" s="34">
        <v>4492</v>
      </c>
      <c r="F4494" s="42">
        <f t="shared" si="212"/>
        <v>7.1872000000000007</v>
      </c>
      <c r="G4494" s="42">
        <f t="shared" si="210"/>
        <v>5.9294400000000005</v>
      </c>
      <c r="H4494" s="42">
        <f t="shared" si="211"/>
        <v>8.2500000005929444</v>
      </c>
    </row>
    <row r="4495" spans="5:8" x14ac:dyDescent="0.3">
      <c r="E4495" s="34">
        <v>4493</v>
      </c>
      <c r="F4495" s="42">
        <f t="shared" si="212"/>
        <v>7.1888000000000005</v>
      </c>
      <c r="G4495" s="42">
        <f t="shared" si="210"/>
        <v>5.9307600000000011</v>
      </c>
      <c r="H4495" s="42">
        <f t="shared" si="211"/>
        <v>8.2500000005930758</v>
      </c>
    </row>
    <row r="4496" spans="5:8" x14ac:dyDescent="0.3">
      <c r="E4496" s="34">
        <v>4494</v>
      </c>
      <c r="F4496" s="42">
        <f t="shared" si="212"/>
        <v>7.1904000000000003</v>
      </c>
      <c r="G4496" s="42">
        <f t="shared" si="210"/>
        <v>5.9320800000000009</v>
      </c>
      <c r="H4496" s="42">
        <f t="shared" si="211"/>
        <v>8.2500000005932073</v>
      </c>
    </row>
    <row r="4497" spans="5:8" x14ac:dyDescent="0.3">
      <c r="E4497" s="34">
        <v>4495</v>
      </c>
      <c r="F4497" s="42">
        <f t="shared" si="212"/>
        <v>7.1920000000000002</v>
      </c>
      <c r="G4497" s="42">
        <f t="shared" si="210"/>
        <v>5.9334000000000007</v>
      </c>
      <c r="H4497" s="42">
        <f t="shared" si="211"/>
        <v>8.2500000005933405</v>
      </c>
    </row>
    <row r="4498" spans="5:8" x14ac:dyDescent="0.3">
      <c r="E4498" s="34">
        <v>4496</v>
      </c>
      <c r="F4498" s="42">
        <f t="shared" si="212"/>
        <v>7.1936</v>
      </c>
      <c r="G4498" s="42">
        <f t="shared" si="210"/>
        <v>5.9347200000000004</v>
      </c>
      <c r="H4498" s="42">
        <f t="shared" si="211"/>
        <v>8.2500000005934719</v>
      </c>
    </row>
    <row r="4499" spans="5:8" x14ac:dyDescent="0.3">
      <c r="E4499" s="34">
        <v>4497</v>
      </c>
      <c r="F4499" s="42">
        <f t="shared" si="212"/>
        <v>7.1952000000000007</v>
      </c>
      <c r="G4499" s="42">
        <f t="shared" si="210"/>
        <v>5.9360400000000002</v>
      </c>
      <c r="H4499" s="42">
        <f t="shared" si="211"/>
        <v>8.2500000005936034</v>
      </c>
    </row>
    <row r="4500" spans="5:8" x14ac:dyDescent="0.3">
      <c r="E4500" s="34">
        <v>4498</v>
      </c>
      <c r="F4500" s="42">
        <f t="shared" si="212"/>
        <v>7.1968000000000005</v>
      </c>
      <c r="G4500" s="42">
        <f t="shared" si="210"/>
        <v>5.9373600000000009</v>
      </c>
      <c r="H4500" s="42">
        <f t="shared" si="211"/>
        <v>8.2500000005937366</v>
      </c>
    </row>
    <row r="4501" spans="5:8" x14ac:dyDescent="0.3">
      <c r="E4501" s="34">
        <v>4499</v>
      </c>
      <c r="F4501" s="42">
        <f t="shared" si="212"/>
        <v>7.1984000000000004</v>
      </c>
      <c r="G4501" s="42">
        <f t="shared" si="210"/>
        <v>5.9386800000000006</v>
      </c>
      <c r="H4501" s="42">
        <f t="shared" si="211"/>
        <v>8.2500000005938681</v>
      </c>
    </row>
    <row r="4502" spans="5:8" x14ac:dyDescent="0.3">
      <c r="E4502" s="34">
        <v>4500</v>
      </c>
      <c r="F4502" s="42">
        <f t="shared" si="212"/>
        <v>7.2</v>
      </c>
      <c r="G4502" s="42">
        <f t="shared" si="210"/>
        <v>5.94</v>
      </c>
      <c r="H4502" s="42">
        <f t="shared" si="211"/>
        <v>8.2500000005939995</v>
      </c>
    </row>
    <row r="4503" spans="5:8" x14ac:dyDescent="0.3">
      <c r="E4503" s="34">
        <v>4501</v>
      </c>
      <c r="F4503" s="42">
        <f t="shared" si="212"/>
        <v>7.2016</v>
      </c>
      <c r="G4503" s="42">
        <f t="shared" si="210"/>
        <v>5.9413200000000002</v>
      </c>
      <c r="H4503" s="42">
        <f t="shared" si="211"/>
        <v>8.2500000005941327</v>
      </c>
    </row>
    <row r="4504" spans="5:8" x14ac:dyDescent="0.3">
      <c r="E4504" s="34">
        <v>4502</v>
      </c>
      <c r="F4504" s="42">
        <f t="shared" si="212"/>
        <v>7.2032000000000007</v>
      </c>
      <c r="G4504" s="42">
        <f t="shared" si="210"/>
        <v>5.9426400000000008</v>
      </c>
      <c r="H4504" s="42">
        <f t="shared" si="211"/>
        <v>8.2500000005942642</v>
      </c>
    </row>
    <row r="4505" spans="5:8" x14ac:dyDescent="0.3">
      <c r="E4505" s="34">
        <v>4503</v>
      </c>
      <c r="F4505" s="42">
        <f t="shared" si="212"/>
        <v>7.2048000000000005</v>
      </c>
      <c r="G4505" s="42">
        <f t="shared" si="210"/>
        <v>5.9439600000000006</v>
      </c>
      <c r="H4505" s="42">
        <f t="shared" si="211"/>
        <v>8.2500000005943956</v>
      </c>
    </row>
    <row r="4506" spans="5:8" x14ac:dyDescent="0.3">
      <c r="E4506" s="34">
        <v>4504</v>
      </c>
      <c r="F4506" s="42">
        <f t="shared" si="212"/>
        <v>7.2064000000000004</v>
      </c>
      <c r="G4506" s="42">
        <f t="shared" si="210"/>
        <v>5.9452800000000003</v>
      </c>
      <c r="H4506" s="42">
        <f t="shared" si="211"/>
        <v>8.2500000005945289</v>
      </c>
    </row>
    <row r="4507" spans="5:8" x14ac:dyDescent="0.3">
      <c r="E4507" s="34">
        <v>4505</v>
      </c>
      <c r="F4507" s="42">
        <f t="shared" si="212"/>
        <v>7.2080000000000002</v>
      </c>
      <c r="G4507" s="42">
        <f t="shared" si="210"/>
        <v>5.9466000000000001</v>
      </c>
      <c r="H4507" s="42">
        <f t="shared" si="211"/>
        <v>8.2500000005946603</v>
      </c>
    </row>
    <row r="4508" spans="5:8" x14ac:dyDescent="0.3">
      <c r="E4508" s="34">
        <v>4506</v>
      </c>
      <c r="F4508" s="42">
        <f t="shared" si="212"/>
        <v>7.2096</v>
      </c>
      <c r="G4508" s="42">
        <f t="shared" si="210"/>
        <v>5.9479199999999999</v>
      </c>
      <c r="H4508" s="42">
        <f t="shared" si="211"/>
        <v>8.2500000005947918</v>
      </c>
    </row>
    <row r="4509" spans="5:8" x14ac:dyDescent="0.3">
      <c r="E4509" s="34">
        <v>4507</v>
      </c>
      <c r="F4509" s="42">
        <f t="shared" si="212"/>
        <v>7.2112000000000007</v>
      </c>
      <c r="G4509" s="42">
        <f t="shared" si="210"/>
        <v>5.9492400000000005</v>
      </c>
      <c r="H4509" s="42">
        <f t="shared" si="211"/>
        <v>8.2500000005949232</v>
      </c>
    </row>
    <row r="4510" spans="5:8" x14ac:dyDescent="0.3">
      <c r="E4510" s="34">
        <v>4508</v>
      </c>
      <c r="F4510" s="42">
        <f t="shared" si="212"/>
        <v>7.2128000000000005</v>
      </c>
      <c r="G4510" s="42">
        <f t="shared" si="210"/>
        <v>5.9505600000000003</v>
      </c>
      <c r="H4510" s="42">
        <f t="shared" si="211"/>
        <v>8.2500000005950564</v>
      </c>
    </row>
    <row r="4511" spans="5:8" x14ac:dyDescent="0.3">
      <c r="E4511" s="34">
        <v>4509</v>
      </c>
      <c r="F4511" s="42">
        <f t="shared" si="212"/>
        <v>7.2144000000000004</v>
      </c>
      <c r="G4511" s="42">
        <f t="shared" si="210"/>
        <v>5.9518800000000009</v>
      </c>
      <c r="H4511" s="42">
        <f t="shared" si="211"/>
        <v>8.2500000005951879</v>
      </c>
    </row>
    <row r="4512" spans="5:8" x14ac:dyDescent="0.3">
      <c r="E4512" s="34">
        <v>4510</v>
      </c>
      <c r="F4512" s="42">
        <f t="shared" si="212"/>
        <v>7.2160000000000002</v>
      </c>
      <c r="G4512" s="42">
        <f t="shared" si="210"/>
        <v>5.9531999999999998</v>
      </c>
      <c r="H4512" s="42">
        <f t="shared" si="211"/>
        <v>8.2500000005953193</v>
      </c>
    </row>
    <row r="4513" spans="5:8" x14ac:dyDescent="0.3">
      <c r="E4513" s="34">
        <v>4511</v>
      </c>
      <c r="F4513" s="42">
        <f t="shared" si="212"/>
        <v>7.2176</v>
      </c>
      <c r="G4513" s="42">
        <f t="shared" si="210"/>
        <v>5.9545199999999996</v>
      </c>
      <c r="H4513" s="42">
        <f t="shared" si="211"/>
        <v>8.2500000005954526</v>
      </c>
    </row>
    <row r="4514" spans="5:8" x14ac:dyDescent="0.3">
      <c r="E4514" s="34">
        <v>4512</v>
      </c>
      <c r="F4514" s="42">
        <f t="shared" si="212"/>
        <v>7.2192000000000007</v>
      </c>
      <c r="G4514" s="42">
        <f t="shared" si="210"/>
        <v>5.9558400000000002</v>
      </c>
      <c r="H4514" s="42">
        <f t="shared" si="211"/>
        <v>8.250000000595584</v>
      </c>
    </row>
    <row r="4515" spans="5:8" x14ac:dyDescent="0.3">
      <c r="E4515" s="34">
        <v>4513</v>
      </c>
      <c r="F4515" s="42">
        <f t="shared" si="212"/>
        <v>7.2208000000000006</v>
      </c>
      <c r="G4515" s="42">
        <f t="shared" si="210"/>
        <v>5.95716</v>
      </c>
      <c r="H4515" s="42">
        <f t="shared" si="211"/>
        <v>8.2500000005957155</v>
      </c>
    </row>
    <row r="4516" spans="5:8" x14ac:dyDescent="0.3">
      <c r="E4516" s="34">
        <v>4514</v>
      </c>
      <c r="F4516" s="42">
        <f t="shared" si="212"/>
        <v>7.2224000000000004</v>
      </c>
      <c r="G4516" s="42">
        <f t="shared" si="210"/>
        <v>5.9584799999999998</v>
      </c>
      <c r="H4516" s="42">
        <f t="shared" si="211"/>
        <v>8.2500000005958487</v>
      </c>
    </row>
    <row r="4517" spans="5:8" x14ac:dyDescent="0.3">
      <c r="E4517" s="34">
        <v>4515</v>
      </c>
      <c r="F4517" s="42">
        <f t="shared" si="212"/>
        <v>7.2240000000000002</v>
      </c>
      <c r="G4517" s="42">
        <f t="shared" si="210"/>
        <v>5.9597999999999995</v>
      </c>
      <c r="H4517" s="42">
        <f t="shared" si="211"/>
        <v>8.2500000005959802</v>
      </c>
    </row>
    <row r="4518" spans="5:8" x14ac:dyDescent="0.3">
      <c r="E4518" s="34">
        <v>4516</v>
      </c>
      <c r="F4518" s="42">
        <f t="shared" si="212"/>
        <v>7.2256</v>
      </c>
      <c r="G4518" s="42">
        <f t="shared" si="210"/>
        <v>5.9611199999999993</v>
      </c>
      <c r="H4518" s="42">
        <f t="shared" si="211"/>
        <v>8.2500000005961116</v>
      </c>
    </row>
    <row r="4519" spans="5:8" x14ac:dyDescent="0.3">
      <c r="E4519" s="34">
        <v>4517</v>
      </c>
      <c r="F4519" s="42">
        <f t="shared" si="212"/>
        <v>7.2272000000000007</v>
      </c>
      <c r="G4519" s="42">
        <f t="shared" si="210"/>
        <v>5.9624400000000009</v>
      </c>
      <c r="H4519" s="42">
        <f t="shared" si="211"/>
        <v>8.2500000005962448</v>
      </c>
    </row>
    <row r="4520" spans="5:8" x14ac:dyDescent="0.3">
      <c r="E4520" s="34">
        <v>4518</v>
      </c>
      <c r="F4520" s="42">
        <f t="shared" si="212"/>
        <v>7.2288000000000006</v>
      </c>
      <c r="G4520" s="42">
        <f t="shared" si="210"/>
        <v>5.9637600000000006</v>
      </c>
      <c r="H4520" s="42">
        <f t="shared" si="211"/>
        <v>8.2500000005963763</v>
      </c>
    </row>
    <row r="4521" spans="5:8" x14ac:dyDescent="0.3">
      <c r="E4521" s="34">
        <v>4519</v>
      </c>
      <c r="F4521" s="42">
        <f t="shared" si="212"/>
        <v>7.2304000000000004</v>
      </c>
      <c r="G4521" s="42">
        <f t="shared" si="210"/>
        <v>5.9650800000000004</v>
      </c>
      <c r="H4521" s="42">
        <f t="shared" si="211"/>
        <v>8.2500000005965077</v>
      </c>
    </row>
    <row r="4522" spans="5:8" x14ac:dyDescent="0.3">
      <c r="E4522" s="34">
        <v>4520</v>
      </c>
      <c r="F4522" s="42">
        <f t="shared" si="212"/>
        <v>7.2320000000000002</v>
      </c>
      <c r="G4522" s="42">
        <f t="shared" si="210"/>
        <v>5.9664000000000001</v>
      </c>
      <c r="H4522" s="42">
        <f t="shared" si="211"/>
        <v>8.2500000005966392</v>
      </c>
    </row>
    <row r="4523" spans="5:8" x14ac:dyDescent="0.3">
      <c r="E4523" s="34">
        <v>4521</v>
      </c>
      <c r="F4523" s="42">
        <f t="shared" si="212"/>
        <v>7.2336</v>
      </c>
      <c r="G4523" s="42">
        <f t="shared" si="210"/>
        <v>5.9677199999999999</v>
      </c>
      <c r="H4523" s="42">
        <f t="shared" si="211"/>
        <v>8.2500000005967724</v>
      </c>
    </row>
    <row r="4524" spans="5:8" x14ac:dyDescent="0.3">
      <c r="E4524" s="34">
        <v>4522</v>
      </c>
      <c r="F4524" s="42">
        <f t="shared" si="212"/>
        <v>7.2352000000000007</v>
      </c>
      <c r="G4524" s="42">
        <f t="shared" si="210"/>
        <v>5.9690400000000006</v>
      </c>
      <c r="H4524" s="42">
        <f t="shared" si="211"/>
        <v>8.2500000005969039</v>
      </c>
    </row>
    <row r="4525" spans="5:8" x14ac:dyDescent="0.3">
      <c r="E4525" s="34">
        <v>4523</v>
      </c>
      <c r="F4525" s="42">
        <f t="shared" si="212"/>
        <v>7.2368000000000006</v>
      </c>
      <c r="G4525" s="42">
        <f t="shared" si="210"/>
        <v>5.9703600000000003</v>
      </c>
      <c r="H4525" s="42">
        <f t="shared" si="211"/>
        <v>8.2500000005970353</v>
      </c>
    </row>
    <row r="4526" spans="5:8" x14ac:dyDescent="0.3">
      <c r="E4526" s="34">
        <v>4524</v>
      </c>
      <c r="F4526" s="42">
        <f t="shared" si="212"/>
        <v>7.2384000000000004</v>
      </c>
      <c r="G4526" s="42">
        <f t="shared" si="210"/>
        <v>5.971680000000001</v>
      </c>
      <c r="H4526" s="42">
        <f t="shared" si="211"/>
        <v>8.2500000005971685</v>
      </c>
    </row>
    <row r="4527" spans="5:8" x14ac:dyDescent="0.3">
      <c r="E4527" s="34">
        <v>4525</v>
      </c>
      <c r="F4527" s="42">
        <f t="shared" si="212"/>
        <v>7.24</v>
      </c>
      <c r="G4527" s="42">
        <f t="shared" si="210"/>
        <v>5.9730000000000008</v>
      </c>
      <c r="H4527" s="42">
        <f t="shared" si="211"/>
        <v>8.2500000005973</v>
      </c>
    </row>
    <row r="4528" spans="5:8" x14ac:dyDescent="0.3">
      <c r="E4528" s="34">
        <v>4526</v>
      </c>
      <c r="F4528" s="42">
        <f t="shared" si="212"/>
        <v>7.2416</v>
      </c>
      <c r="G4528" s="42">
        <f t="shared" si="210"/>
        <v>5.9743200000000005</v>
      </c>
      <c r="H4528" s="42">
        <f t="shared" si="211"/>
        <v>8.2500000005974314</v>
      </c>
    </row>
    <row r="4529" spans="5:8" x14ac:dyDescent="0.3">
      <c r="E4529" s="34">
        <v>4527</v>
      </c>
      <c r="F4529" s="42">
        <f t="shared" si="212"/>
        <v>7.2432000000000007</v>
      </c>
      <c r="G4529" s="42">
        <f t="shared" si="210"/>
        <v>5.9756400000000003</v>
      </c>
      <c r="H4529" s="42">
        <f t="shared" si="211"/>
        <v>8.2500000005975647</v>
      </c>
    </row>
    <row r="4530" spans="5:8" x14ac:dyDescent="0.3">
      <c r="E4530" s="34">
        <v>4528</v>
      </c>
      <c r="F4530" s="42">
        <f t="shared" si="212"/>
        <v>7.2448000000000006</v>
      </c>
      <c r="G4530" s="42">
        <f t="shared" si="210"/>
        <v>5.9769600000000001</v>
      </c>
      <c r="H4530" s="42">
        <f t="shared" si="211"/>
        <v>8.2500000005976961</v>
      </c>
    </row>
    <row r="4531" spans="5:8" x14ac:dyDescent="0.3">
      <c r="E4531" s="34">
        <v>4529</v>
      </c>
      <c r="F4531" s="42">
        <f t="shared" si="212"/>
        <v>7.2464000000000004</v>
      </c>
      <c r="G4531" s="42">
        <f t="shared" si="210"/>
        <v>5.9782800000000007</v>
      </c>
      <c r="H4531" s="42">
        <f t="shared" si="211"/>
        <v>8.2500000005978276</v>
      </c>
    </row>
    <row r="4532" spans="5:8" x14ac:dyDescent="0.3">
      <c r="E4532" s="34">
        <v>4530</v>
      </c>
      <c r="F4532" s="42">
        <f t="shared" si="212"/>
        <v>7.2480000000000002</v>
      </c>
      <c r="G4532" s="42">
        <f t="shared" si="210"/>
        <v>5.9796000000000005</v>
      </c>
      <c r="H4532" s="42">
        <f t="shared" si="211"/>
        <v>8.2500000005979608</v>
      </c>
    </row>
    <row r="4533" spans="5:8" x14ac:dyDescent="0.3">
      <c r="E4533" s="34">
        <v>4531</v>
      </c>
      <c r="F4533" s="42">
        <f t="shared" si="212"/>
        <v>7.2496</v>
      </c>
      <c r="G4533" s="42">
        <f t="shared" si="210"/>
        <v>5.9809200000000002</v>
      </c>
      <c r="H4533" s="42">
        <f t="shared" si="211"/>
        <v>8.2500000005980922</v>
      </c>
    </row>
    <row r="4534" spans="5:8" x14ac:dyDescent="0.3">
      <c r="E4534" s="34">
        <v>4532</v>
      </c>
      <c r="F4534" s="42">
        <f t="shared" si="212"/>
        <v>7.2512000000000008</v>
      </c>
      <c r="G4534" s="42">
        <f t="shared" si="210"/>
        <v>5.9822400000000009</v>
      </c>
      <c r="H4534" s="42">
        <f t="shared" si="211"/>
        <v>8.2500000005982237</v>
      </c>
    </row>
    <row r="4535" spans="5:8" x14ac:dyDescent="0.3">
      <c r="E4535" s="34">
        <v>4533</v>
      </c>
      <c r="F4535" s="42">
        <f t="shared" si="212"/>
        <v>7.2528000000000006</v>
      </c>
      <c r="G4535" s="42">
        <f t="shared" si="210"/>
        <v>5.9835600000000007</v>
      </c>
      <c r="H4535" s="42">
        <f t="shared" si="211"/>
        <v>8.2500000005983551</v>
      </c>
    </row>
    <row r="4536" spans="5:8" x14ac:dyDescent="0.3">
      <c r="E4536" s="34">
        <v>4534</v>
      </c>
      <c r="F4536" s="42">
        <f t="shared" si="212"/>
        <v>7.2544000000000004</v>
      </c>
      <c r="G4536" s="42">
        <f t="shared" si="210"/>
        <v>5.9848800000000004</v>
      </c>
      <c r="H4536" s="42">
        <f t="shared" si="211"/>
        <v>8.2500000005984884</v>
      </c>
    </row>
    <row r="4537" spans="5:8" x14ac:dyDescent="0.3">
      <c r="E4537" s="34">
        <v>4535</v>
      </c>
      <c r="F4537" s="42">
        <f t="shared" si="212"/>
        <v>7.2560000000000002</v>
      </c>
      <c r="G4537" s="42">
        <f t="shared" si="210"/>
        <v>5.9862000000000002</v>
      </c>
      <c r="H4537" s="42">
        <f t="shared" si="211"/>
        <v>8.2500000005986198</v>
      </c>
    </row>
    <row r="4538" spans="5:8" x14ac:dyDescent="0.3">
      <c r="E4538" s="34">
        <v>4536</v>
      </c>
      <c r="F4538" s="42">
        <f t="shared" si="212"/>
        <v>7.2576000000000001</v>
      </c>
      <c r="G4538" s="42">
        <f t="shared" si="210"/>
        <v>5.98752</v>
      </c>
      <c r="H4538" s="42">
        <f t="shared" si="211"/>
        <v>8.2500000005987513</v>
      </c>
    </row>
    <row r="4539" spans="5:8" x14ac:dyDescent="0.3">
      <c r="E4539" s="34">
        <v>4537</v>
      </c>
      <c r="F4539" s="42">
        <f t="shared" si="212"/>
        <v>7.2592000000000008</v>
      </c>
      <c r="G4539" s="42">
        <f t="shared" si="210"/>
        <v>5.9888400000000006</v>
      </c>
      <c r="H4539" s="42">
        <f t="shared" si="211"/>
        <v>8.2500000005988845</v>
      </c>
    </row>
    <row r="4540" spans="5:8" x14ac:dyDescent="0.3">
      <c r="E4540" s="34">
        <v>4538</v>
      </c>
      <c r="F4540" s="42">
        <f t="shared" si="212"/>
        <v>7.2608000000000006</v>
      </c>
      <c r="G4540" s="42">
        <f t="shared" si="210"/>
        <v>5.9901600000000004</v>
      </c>
      <c r="H4540" s="42">
        <f t="shared" si="211"/>
        <v>8.2500000005990159</v>
      </c>
    </row>
    <row r="4541" spans="5:8" x14ac:dyDescent="0.3">
      <c r="E4541" s="34">
        <v>4539</v>
      </c>
      <c r="F4541" s="42">
        <f t="shared" si="212"/>
        <v>7.2624000000000004</v>
      </c>
      <c r="G4541" s="42">
        <f t="shared" si="210"/>
        <v>5.991480000000001</v>
      </c>
      <c r="H4541" s="42">
        <f t="shared" si="211"/>
        <v>8.2500000005991474</v>
      </c>
    </row>
    <row r="4542" spans="5:8" x14ac:dyDescent="0.3">
      <c r="E4542" s="34">
        <v>4540</v>
      </c>
      <c r="F4542" s="42">
        <f t="shared" si="212"/>
        <v>7.2640000000000002</v>
      </c>
      <c r="G4542" s="42">
        <f t="shared" si="210"/>
        <v>5.9928000000000008</v>
      </c>
      <c r="H4542" s="42">
        <f t="shared" si="211"/>
        <v>8.2500000005992806</v>
      </c>
    </row>
    <row r="4543" spans="5:8" x14ac:dyDescent="0.3">
      <c r="E4543" s="34">
        <v>4541</v>
      </c>
      <c r="F4543" s="42">
        <f t="shared" si="212"/>
        <v>7.2656000000000001</v>
      </c>
      <c r="G4543" s="42">
        <f t="shared" si="210"/>
        <v>5.9941199999999997</v>
      </c>
      <c r="H4543" s="42">
        <f t="shared" si="211"/>
        <v>8.2500000005994121</v>
      </c>
    </row>
    <row r="4544" spans="5:8" x14ac:dyDescent="0.3">
      <c r="E4544" s="34">
        <v>4542</v>
      </c>
      <c r="F4544" s="42">
        <f t="shared" si="212"/>
        <v>7.2672000000000008</v>
      </c>
      <c r="G4544" s="42">
        <f t="shared" si="210"/>
        <v>5.9954400000000003</v>
      </c>
      <c r="H4544" s="42">
        <f t="shared" si="211"/>
        <v>8.2500000005995435</v>
      </c>
    </row>
    <row r="4545" spans="5:8" x14ac:dyDescent="0.3">
      <c r="E4545" s="34">
        <v>4543</v>
      </c>
      <c r="F4545" s="42">
        <f t="shared" si="212"/>
        <v>7.2688000000000006</v>
      </c>
      <c r="G4545" s="42">
        <f t="shared" si="210"/>
        <v>5.9967600000000001</v>
      </c>
      <c r="H4545" s="42">
        <f t="shared" si="211"/>
        <v>8.2500000005996768</v>
      </c>
    </row>
    <row r="4546" spans="5:8" x14ac:dyDescent="0.3">
      <c r="E4546" s="34">
        <v>4544</v>
      </c>
      <c r="F4546" s="42">
        <f t="shared" si="212"/>
        <v>7.2704000000000004</v>
      </c>
      <c r="G4546" s="42">
        <f t="shared" ref="G4546:G4609" si="213">$C$12*F4546*10^-3/($C$3*10^-6)</f>
        <v>5.9980799999999999</v>
      </c>
      <c r="H4546" s="42">
        <f t="shared" si="211"/>
        <v>8.2500000005998082</v>
      </c>
    </row>
    <row r="4547" spans="5:8" x14ac:dyDescent="0.3">
      <c r="E4547" s="34">
        <v>4545</v>
      </c>
      <c r="F4547" s="42">
        <f t="shared" si="212"/>
        <v>7.2720000000000002</v>
      </c>
      <c r="G4547" s="42">
        <f t="shared" si="213"/>
        <v>5.9993999999999996</v>
      </c>
      <c r="H4547" s="42">
        <f t="shared" ref="H4547:H4610" si="214">($C$12+IF(G4547&gt;=$C$7,$C$6,0)+(IF(G4547&gt;=$C$5,G4547,0)/$C$4)+IF(G4547&gt;$C$9,($C$8/G4547),0))</f>
        <v>8.2500000005999397</v>
      </c>
    </row>
    <row r="4548" spans="5:8" x14ac:dyDescent="0.3">
      <c r="E4548" s="34">
        <v>4546</v>
      </c>
      <c r="F4548" s="42">
        <f t="shared" ref="F4548:F4611" si="215">($C$10/10000)*(E4548)</f>
        <v>7.2736000000000001</v>
      </c>
      <c r="G4548" s="42">
        <f t="shared" si="213"/>
        <v>6.0007199999999994</v>
      </c>
      <c r="H4548" s="42">
        <f t="shared" si="214"/>
        <v>8.2500000006000729</v>
      </c>
    </row>
    <row r="4549" spans="5:8" x14ac:dyDescent="0.3">
      <c r="E4549" s="34">
        <v>4547</v>
      </c>
      <c r="F4549" s="42">
        <f t="shared" si="215"/>
        <v>7.2752000000000008</v>
      </c>
      <c r="G4549" s="42">
        <f t="shared" si="213"/>
        <v>6.0020400000000009</v>
      </c>
      <c r="H4549" s="42">
        <f t="shared" si="214"/>
        <v>8.2500000006002043</v>
      </c>
    </row>
    <row r="4550" spans="5:8" x14ac:dyDescent="0.3">
      <c r="E4550" s="34">
        <v>4548</v>
      </c>
      <c r="F4550" s="42">
        <f t="shared" si="215"/>
        <v>7.2768000000000006</v>
      </c>
      <c r="G4550" s="42">
        <f t="shared" si="213"/>
        <v>6.0033600000000007</v>
      </c>
      <c r="H4550" s="42">
        <f t="shared" si="214"/>
        <v>8.2500000006003358</v>
      </c>
    </row>
    <row r="4551" spans="5:8" x14ac:dyDescent="0.3">
      <c r="E4551" s="34">
        <v>4549</v>
      </c>
      <c r="F4551" s="42">
        <f t="shared" si="215"/>
        <v>7.2784000000000004</v>
      </c>
      <c r="G4551" s="42">
        <f t="shared" si="213"/>
        <v>6.0046800000000005</v>
      </c>
      <c r="H4551" s="42">
        <f t="shared" si="214"/>
        <v>8.2500000006004672</v>
      </c>
    </row>
    <row r="4552" spans="5:8" x14ac:dyDescent="0.3">
      <c r="E4552" s="34">
        <v>4550</v>
      </c>
      <c r="F4552" s="42">
        <f t="shared" si="215"/>
        <v>7.28</v>
      </c>
      <c r="G4552" s="42">
        <f t="shared" si="213"/>
        <v>6.0060000000000002</v>
      </c>
      <c r="H4552" s="42">
        <f t="shared" si="214"/>
        <v>8.2500000006006005</v>
      </c>
    </row>
    <row r="4553" spans="5:8" x14ac:dyDescent="0.3">
      <c r="E4553" s="34">
        <v>4551</v>
      </c>
      <c r="F4553" s="42">
        <f t="shared" si="215"/>
        <v>7.2816000000000001</v>
      </c>
      <c r="G4553" s="42">
        <f t="shared" si="213"/>
        <v>6.00732</v>
      </c>
      <c r="H4553" s="42">
        <f t="shared" si="214"/>
        <v>8.2500000006007319</v>
      </c>
    </row>
    <row r="4554" spans="5:8" x14ac:dyDescent="0.3">
      <c r="E4554" s="34">
        <v>4552</v>
      </c>
      <c r="F4554" s="42">
        <f t="shared" si="215"/>
        <v>7.2832000000000008</v>
      </c>
      <c r="G4554" s="42">
        <f t="shared" si="213"/>
        <v>6.0086400000000006</v>
      </c>
      <c r="H4554" s="42">
        <f t="shared" si="214"/>
        <v>8.2500000006008634</v>
      </c>
    </row>
    <row r="4555" spans="5:8" x14ac:dyDescent="0.3">
      <c r="E4555" s="34">
        <v>4553</v>
      </c>
      <c r="F4555" s="42">
        <f t="shared" si="215"/>
        <v>7.2848000000000006</v>
      </c>
      <c r="G4555" s="42">
        <f t="shared" si="213"/>
        <v>6.0099600000000004</v>
      </c>
      <c r="H4555" s="42">
        <f t="shared" si="214"/>
        <v>8.2500000006009966</v>
      </c>
    </row>
    <row r="4556" spans="5:8" x14ac:dyDescent="0.3">
      <c r="E4556" s="34">
        <v>4554</v>
      </c>
      <c r="F4556" s="42">
        <f t="shared" si="215"/>
        <v>7.2864000000000004</v>
      </c>
      <c r="G4556" s="42">
        <f t="shared" si="213"/>
        <v>6.0112800000000011</v>
      </c>
      <c r="H4556" s="42">
        <f t="shared" si="214"/>
        <v>8.250000000601128</v>
      </c>
    </row>
    <row r="4557" spans="5:8" x14ac:dyDescent="0.3">
      <c r="E4557" s="34">
        <v>4555</v>
      </c>
      <c r="F4557" s="42">
        <f t="shared" si="215"/>
        <v>7.2880000000000003</v>
      </c>
      <c r="G4557" s="42">
        <f t="shared" si="213"/>
        <v>6.0126000000000008</v>
      </c>
      <c r="H4557" s="42">
        <f t="shared" si="214"/>
        <v>8.2500000006012595</v>
      </c>
    </row>
    <row r="4558" spans="5:8" x14ac:dyDescent="0.3">
      <c r="E4558" s="34">
        <v>4556</v>
      </c>
      <c r="F4558" s="42">
        <f t="shared" si="215"/>
        <v>7.2896000000000001</v>
      </c>
      <c r="G4558" s="42">
        <f t="shared" si="213"/>
        <v>6.0139200000000006</v>
      </c>
      <c r="H4558" s="42">
        <f t="shared" si="214"/>
        <v>8.2500000006013927</v>
      </c>
    </row>
    <row r="4559" spans="5:8" x14ac:dyDescent="0.3">
      <c r="E4559" s="34">
        <v>4557</v>
      </c>
      <c r="F4559" s="42">
        <f t="shared" si="215"/>
        <v>7.2912000000000008</v>
      </c>
      <c r="G4559" s="42">
        <f t="shared" si="213"/>
        <v>6.0152400000000004</v>
      </c>
      <c r="H4559" s="42">
        <f t="shared" si="214"/>
        <v>8.2500000006015242</v>
      </c>
    </row>
    <row r="4560" spans="5:8" x14ac:dyDescent="0.3">
      <c r="E4560" s="34">
        <v>4558</v>
      </c>
      <c r="F4560" s="42">
        <f t="shared" si="215"/>
        <v>7.2928000000000006</v>
      </c>
      <c r="G4560" s="42">
        <f t="shared" si="213"/>
        <v>6.0165600000000001</v>
      </c>
      <c r="H4560" s="42">
        <f t="shared" si="214"/>
        <v>8.2500000006016556</v>
      </c>
    </row>
    <row r="4561" spans="5:8" x14ac:dyDescent="0.3">
      <c r="E4561" s="34">
        <v>4559</v>
      </c>
      <c r="F4561" s="42">
        <f t="shared" si="215"/>
        <v>7.2944000000000004</v>
      </c>
      <c r="G4561" s="42">
        <f t="shared" si="213"/>
        <v>6.0178799999999999</v>
      </c>
      <c r="H4561" s="42">
        <f t="shared" si="214"/>
        <v>8.2500000006017888</v>
      </c>
    </row>
    <row r="4562" spans="5:8" x14ac:dyDescent="0.3">
      <c r="E4562" s="34">
        <v>4560</v>
      </c>
      <c r="F4562" s="42">
        <f t="shared" si="215"/>
        <v>7.2960000000000003</v>
      </c>
      <c r="G4562" s="42">
        <f t="shared" si="213"/>
        <v>6.0192000000000005</v>
      </c>
      <c r="H4562" s="42">
        <f t="shared" si="214"/>
        <v>8.2500000006019203</v>
      </c>
    </row>
    <row r="4563" spans="5:8" x14ac:dyDescent="0.3">
      <c r="E4563" s="34">
        <v>4561</v>
      </c>
      <c r="F4563" s="42">
        <f t="shared" si="215"/>
        <v>7.2976000000000001</v>
      </c>
      <c r="G4563" s="42">
        <f t="shared" si="213"/>
        <v>6.0205200000000003</v>
      </c>
      <c r="H4563" s="42">
        <f t="shared" si="214"/>
        <v>8.2500000006020517</v>
      </c>
    </row>
    <row r="4564" spans="5:8" x14ac:dyDescent="0.3">
      <c r="E4564" s="34">
        <v>4562</v>
      </c>
      <c r="F4564" s="42">
        <f t="shared" si="215"/>
        <v>7.2991999999999999</v>
      </c>
      <c r="G4564" s="42">
        <f t="shared" si="213"/>
        <v>6.0218400000000001</v>
      </c>
      <c r="H4564" s="42">
        <f t="shared" si="214"/>
        <v>8.2500000006021832</v>
      </c>
    </row>
    <row r="4565" spans="5:8" x14ac:dyDescent="0.3">
      <c r="E4565" s="34">
        <v>4563</v>
      </c>
      <c r="F4565" s="42">
        <f t="shared" si="215"/>
        <v>7.3008000000000006</v>
      </c>
      <c r="G4565" s="42">
        <f t="shared" si="213"/>
        <v>6.0231600000000007</v>
      </c>
      <c r="H4565" s="42">
        <f t="shared" si="214"/>
        <v>8.2500000006023164</v>
      </c>
    </row>
    <row r="4566" spans="5:8" x14ac:dyDescent="0.3">
      <c r="E4566" s="34">
        <v>4564</v>
      </c>
      <c r="F4566" s="42">
        <f t="shared" si="215"/>
        <v>7.3024000000000004</v>
      </c>
      <c r="G4566" s="42">
        <f t="shared" si="213"/>
        <v>6.0244800000000005</v>
      </c>
      <c r="H4566" s="42">
        <f t="shared" si="214"/>
        <v>8.2500000006024479</v>
      </c>
    </row>
    <row r="4567" spans="5:8" x14ac:dyDescent="0.3">
      <c r="E4567" s="34">
        <v>4565</v>
      </c>
      <c r="F4567" s="42">
        <f t="shared" si="215"/>
        <v>7.3040000000000003</v>
      </c>
      <c r="G4567" s="42">
        <f t="shared" si="213"/>
        <v>6.0258000000000003</v>
      </c>
      <c r="H4567" s="42">
        <f t="shared" si="214"/>
        <v>8.2500000006025793</v>
      </c>
    </row>
    <row r="4568" spans="5:8" x14ac:dyDescent="0.3">
      <c r="E4568" s="34">
        <v>4566</v>
      </c>
      <c r="F4568" s="42">
        <f t="shared" si="215"/>
        <v>7.3056000000000001</v>
      </c>
      <c r="G4568" s="42">
        <f t="shared" si="213"/>
        <v>6.02712</v>
      </c>
      <c r="H4568" s="42">
        <f t="shared" si="214"/>
        <v>8.2500000006027125</v>
      </c>
    </row>
    <row r="4569" spans="5:8" x14ac:dyDescent="0.3">
      <c r="E4569" s="34">
        <v>4567</v>
      </c>
      <c r="F4569" s="42">
        <f t="shared" si="215"/>
        <v>7.3071999999999999</v>
      </c>
      <c r="G4569" s="42">
        <f t="shared" si="213"/>
        <v>6.0284399999999998</v>
      </c>
      <c r="H4569" s="42">
        <f t="shared" si="214"/>
        <v>8.250000000602844</v>
      </c>
    </row>
    <row r="4570" spans="5:8" x14ac:dyDescent="0.3">
      <c r="E4570" s="34">
        <v>4568</v>
      </c>
      <c r="F4570" s="42">
        <f t="shared" si="215"/>
        <v>7.3088000000000006</v>
      </c>
      <c r="G4570" s="42">
        <f t="shared" si="213"/>
        <v>6.0297600000000005</v>
      </c>
      <c r="H4570" s="42">
        <f t="shared" si="214"/>
        <v>8.2500000006029754</v>
      </c>
    </row>
    <row r="4571" spans="5:8" x14ac:dyDescent="0.3">
      <c r="E4571" s="34">
        <v>4569</v>
      </c>
      <c r="F4571" s="42">
        <f t="shared" si="215"/>
        <v>7.3104000000000005</v>
      </c>
      <c r="G4571" s="42">
        <f t="shared" si="213"/>
        <v>6.0310800000000002</v>
      </c>
      <c r="H4571" s="42">
        <f t="shared" si="214"/>
        <v>8.2500000006031087</v>
      </c>
    </row>
    <row r="4572" spans="5:8" x14ac:dyDescent="0.3">
      <c r="E4572" s="34">
        <v>4570</v>
      </c>
      <c r="F4572" s="42">
        <f t="shared" si="215"/>
        <v>7.3120000000000003</v>
      </c>
      <c r="G4572" s="42">
        <f t="shared" si="213"/>
        <v>6.0324000000000009</v>
      </c>
      <c r="H4572" s="42">
        <f t="shared" si="214"/>
        <v>8.2500000006032401</v>
      </c>
    </row>
    <row r="4573" spans="5:8" x14ac:dyDescent="0.3">
      <c r="E4573" s="34">
        <v>4571</v>
      </c>
      <c r="F4573" s="42">
        <f t="shared" si="215"/>
        <v>7.3136000000000001</v>
      </c>
      <c r="G4573" s="42">
        <f t="shared" si="213"/>
        <v>6.0337200000000006</v>
      </c>
      <c r="H4573" s="42">
        <f t="shared" si="214"/>
        <v>8.2500000006033716</v>
      </c>
    </row>
    <row r="4574" spans="5:8" x14ac:dyDescent="0.3">
      <c r="E4574" s="34">
        <v>4572</v>
      </c>
      <c r="F4574" s="42">
        <f t="shared" si="215"/>
        <v>7.3151999999999999</v>
      </c>
      <c r="G4574" s="42">
        <f t="shared" si="213"/>
        <v>6.0350399999999995</v>
      </c>
      <c r="H4574" s="42">
        <f t="shared" si="214"/>
        <v>8.2500000006035048</v>
      </c>
    </row>
    <row r="4575" spans="5:8" x14ac:dyDescent="0.3">
      <c r="E4575" s="34">
        <v>4573</v>
      </c>
      <c r="F4575" s="42">
        <f t="shared" si="215"/>
        <v>7.3168000000000006</v>
      </c>
      <c r="G4575" s="42">
        <f t="shared" si="213"/>
        <v>6.0363600000000002</v>
      </c>
      <c r="H4575" s="42">
        <f t="shared" si="214"/>
        <v>8.2500000006036363</v>
      </c>
    </row>
    <row r="4576" spans="5:8" x14ac:dyDescent="0.3">
      <c r="E4576" s="34">
        <v>4574</v>
      </c>
      <c r="F4576" s="42">
        <f t="shared" si="215"/>
        <v>7.3184000000000005</v>
      </c>
      <c r="G4576" s="42">
        <f t="shared" si="213"/>
        <v>6.0376799999999999</v>
      </c>
      <c r="H4576" s="42">
        <f t="shared" si="214"/>
        <v>8.2500000006037677</v>
      </c>
    </row>
    <row r="4577" spans="5:8" x14ac:dyDescent="0.3">
      <c r="E4577" s="34">
        <v>4575</v>
      </c>
      <c r="F4577" s="42">
        <f t="shared" si="215"/>
        <v>7.32</v>
      </c>
      <c r="G4577" s="42">
        <f t="shared" si="213"/>
        <v>6.0389999999999997</v>
      </c>
      <c r="H4577" s="42">
        <f t="shared" si="214"/>
        <v>8.2500000006038992</v>
      </c>
    </row>
    <row r="4578" spans="5:8" x14ac:dyDescent="0.3">
      <c r="E4578" s="34">
        <v>4576</v>
      </c>
      <c r="F4578" s="42">
        <f t="shared" si="215"/>
        <v>7.3216000000000001</v>
      </c>
      <c r="G4578" s="42">
        <f t="shared" si="213"/>
        <v>6.0403199999999995</v>
      </c>
      <c r="H4578" s="42">
        <f t="shared" si="214"/>
        <v>8.2500000006040324</v>
      </c>
    </row>
    <row r="4579" spans="5:8" x14ac:dyDescent="0.3">
      <c r="E4579" s="34">
        <v>4577</v>
      </c>
      <c r="F4579" s="42">
        <f t="shared" si="215"/>
        <v>7.3231999999999999</v>
      </c>
      <c r="G4579" s="42">
        <f t="shared" si="213"/>
        <v>6.0416399999999992</v>
      </c>
      <c r="H4579" s="42">
        <f t="shared" si="214"/>
        <v>8.2500000006041638</v>
      </c>
    </row>
    <row r="4580" spans="5:8" x14ac:dyDescent="0.3">
      <c r="E4580" s="34">
        <v>4578</v>
      </c>
      <c r="F4580" s="42">
        <f t="shared" si="215"/>
        <v>7.3248000000000006</v>
      </c>
      <c r="G4580" s="42">
        <f t="shared" si="213"/>
        <v>6.0429600000000008</v>
      </c>
      <c r="H4580" s="42">
        <f t="shared" si="214"/>
        <v>8.2500000006042953</v>
      </c>
    </row>
    <row r="4581" spans="5:8" x14ac:dyDescent="0.3">
      <c r="E4581" s="34">
        <v>4579</v>
      </c>
      <c r="F4581" s="42">
        <f t="shared" si="215"/>
        <v>7.3264000000000005</v>
      </c>
      <c r="G4581" s="42">
        <f t="shared" si="213"/>
        <v>6.0442800000000005</v>
      </c>
      <c r="H4581" s="42">
        <f t="shared" si="214"/>
        <v>8.2500000006044285</v>
      </c>
    </row>
    <row r="4582" spans="5:8" x14ac:dyDescent="0.3">
      <c r="E4582" s="34">
        <v>4580</v>
      </c>
      <c r="F4582" s="42">
        <f t="shared" si="215"/>
        <v>7.3280000000000003</v>
      </c>
      <c r="G4582" s="42">
        <f t="shared" si="213"/>
        <v>6.0456000000000003</v>
      </c>
      <c r="H4582" s="42">
        <f t="shared" si="214"/>
        <v>8.25000000060456</v>
      </c>
    </row>
    <row r="4583" spans="5:8" x14ac:dyDescent="0.3">
      <c r="E4583" s="34">
        <v>4581</v>
      </c>
      <c r="F4583" s="42">
        <f t="shared" si="215"/>
        <v>7.3296000000000001</v>
      </c>
      <c r="G4583" s="42">
        <f t="shared" si="213"/>
        <v>6.0469200000000001</v>
      </c>
      <c r="H4583" s="42">
        <f t="shared" si="214"/>
        <v>8.2500000006046914</v>
      </c>
    </row>
    <row r="4584" spans="5:8" x14ac:dyDescent="0.3">
      <c r="E4584" s="34">
        <v>4582</v>
      </c>
      <c r="F4584" s="42">
        <f t="shared" si="215"/>
        <v>7.3311999999999999</v>
      </c>
      <c r="G4584" s="42">
        <f t="shared" si="213"/>
        <v>6.0482399999999998</v>
      </c>
      <c r="H4584" s="42">
        <f t="shared" si="214"/>
        <v>8.2500000006048246</v>
      </c>
    </row>
    <row r="4585" spans="5:8" x14ac:dyDescent="0.3">
      <c r="E4585" s="34">
        <v>4583</v>
      </c>
      <c r="F4585" s="42">
        <f t="shared" si="215"/>
        <v>7.3328000000000007</v>
      </c>
      <c r="G4585" s="42">
        <f t="shared" si="213"/>
        <v>6.0495600000000005</v>
      </c>
      <c r="H4585" s="42">
        <f t="shared" si="214"/>
        <v>8.2500000006049561</v>
      </c>
    </row>
    <row r="4586" spans="5:8" x14ac:dyDescent="0.3">
      <c r="E4586" s="34">
        <v>4584</v>
      </c>
      <c r="F4586" s="42">
        <f t="shared" si="215"/>
        <v>7.3344000000000005</v>
      </c>
      <c r="G4586" s="42">
        <f t="shared" si="213"/>
        <v>6.0508800000000003</v>
      </c>
      <c r="H4586" s="42">
        <f t="shared" si="214"/>
        <v>8.2500000006050875</v>
      </c>
    </row>
    <row r="4587" spans="5:8" x14ac:dyDescent="0.3">
      <c r="E4587" s="34">
        <v>4585</v>
      </c>
      <c r="F4587" s="42">
        <f t="shared" si="215"/>
        <v>7.3360000000000003</v>
      </c>
      <c r="G4587" s="42">
        <f t="shared" si="213"/>
        <v>6.0522000000000009</v>
      </c>
      <c r="H4587" s="42">
        <f t="shared" si="214"/>
        <v>8.2500000006052208</v>
      </c>
    </row>
    <row r="4588" spans="5:8" x14ac:dyDescent="0.3">
      <c r="E4588" s="34">
        <v>4586</v>
      </c>
      <c r="F4588" s="42">
        <f t="shared" si="215"/>
        <v>7.3376000000000001</v>
      </c>
      <c r="G4588" s="42">
        <f t="shared" si="213"/>
        <v>6.0535200000000007</v>
      </c>
      <c r="H4588" s="42">
        <f t="shared" si="214"/>
        <v>8.2500000006053522</v>
      </c>
    </row>
    <row r="4589" spans="5:8" x14ac:dyDescent="0.3">
      <c r="E4589" s="34">
        <v>4587</v>
      </c>
      <c r="F4589" s="42">
        <f t="shared" si="215"/>
        <v>7.3391999999999999</v>
      </c>
      <c r="G4589" s="42">
        <f t="shared" si="213"/>
        <v>6.0548400000000004</v>
      </c>
      <c r="H4589" s="42">
        <f t="shared" si="214"/>
        <v>8.2500000006054837</v>
      </c>
    </row>
    <row r="4590" spans="5:8" x14ac:dyDescent="0.3">
      <c r="E4590" s="34">
        <v>4588</v>
      </c>
      <c r="F4590" s="42">
        <f t="shared" si="215"/>
        <v>7.3408000000000007</v>
      </c>
      <c r="G4590" s="42">
        <f t="shared" si="213"/>
        <v>6.0561600000000002</v>
      </c>
      <c r="H4590" s="42">
        <f t="shared" si="214"/>
        <v>8.2500000006056151</v>
      </c>
    </row>
    <row r="4591" spans="5:8" x14ac:dyDescent="0.3">
      <c r="E4591" s="34">
        <v>4589</v>
      </c>
      <c r="F4591" s="42">
        <f t="shared" si="215"/>
        <v>7.3424000000000005</v>
      </c>
      <c r="G4591" s="42">
        <f t="shared" si="213"/>
        <v>6.05748</v>
      </c>
      <c r="H4591" s="42">
        <f t="shared" si="214"/>
        <v>8.2500000006057483</v>
      </c>
    </row>
    <row r="4592" spans="5:8" x14ac:dyDescent="0.3">
      <c r="E4592" s="34">
        <v>4590</v>
      </c>
      <c r="F4592" s="42">
        <f t="shared" si="215"/>
        <v>7.3440000000000003</v>
      </c>
      <c r="G4592" s="42">
        <f t="shared" si="213"/>
        <v>6.0587999999999997</v>
      </c>
      <c r="H4592" s="42">
        <f t="shared" si="214"/>
        <v>8.2500000006058798</v>
      </c>
    </row>
    <row r="4593" spans="5:8" x14ac:dyDescent="0.3">
      <c r="E4593" s="34">
        <v>4591</v>
      </c>
      <c r="F4593" s="42">
        <f t="shared" si="215"/>
        <v>7.3456000000000001</v>
      </c>
      <c r="G4593" s="42">
        <f t="shared" si="213"/>
        <v>6.0601200000000004</v>
      </c>
      <c r="H4593" s="42">
        <f t="shared" si="214"/>
        <v>8.2500000006060112</v>
      </c>
    </row>
    <row r="4594" spans="5:8" x14ac:dyDescent="0.3">
      <c r="E4594" s="34">
        <v>4592</v>
      </c>
      <c r="F4594" s="42">
        <f t="shared" si="215"/>
        <v>7.3472</v>
      </c>
      <c r="G4594" s="42">
        <f t="shared" si="213"/>
        <v>6.0614400000000002</v>
      </c>
      <c r="H4594" s="42">
        <f t="shared" si="214"/>
        <v>8.2500000006061445</v>
      </c>
    </row>
    <row r="4595" spans="5:8" x14ac:dyDescent="0.3">
      <c r="E4595" s="34">
        <v>4593</v>
      </c>
      <c r="F4595" s="42">
        <f t="shared" si="215"/>
        <v>7.3488000000000007</v>
      </c>
      <c r="G4595" s="42">
        <f t="shared" si="213"/>
        <v>6.0627600000000008</v>
      </c>
      <c r="H4595" s="42">
        <f t="shared" si="214"/>
        <v>8.2500000006062759</v>
      </c>
    </row>
    <row r="4596" spans="5:8" x14ac:dyDescent="0.3">
      <c r="E4596" s="34">
        <v>4594</v>
      </c>
      <c r="F4596" s="42">
        <f t="shared" si="215"/>
        <v>7.3504000000000005</v>
      </c>
      <c r="G4596" s="42">
        <f t="shared" si="213"/>
        <v>6.0640800000000006</v>
      </c>
      <c r="H4596" s="42">
        <f t="shared" si="214"/>
        <v>8.2500000006064074</v>
      </c>
    </row>
    <row r="4597" spans="5:8" x14ac:dyDescent="0.3">
      <c r="E4597" s="34">
        <v>4595</v>
      </c>
      <c r="F4597" s="42">
        <f t="shared" si="215"/>
        <v>7.3520000000000003</v>
      </c>
      <c r="G4597" s="42">
        <f t="shared" si="213"/>
        <v>6.0654000000000003</v>
      </c>
      <c r="H4597" s="42">
        <f t="shared" si="214"/>
        <v>8.2500000006065406</v>
      </c>
    </row>
    <row r="4598" spans="5:8" x14ac:dyDescent="0.3">
      <c r="E4598" s="34">
        <v>4596</v>
      </c>
      <c r="F4598" s="42">
        <f t="shared" si="215"/>
        <v>7.3536000000000001</v>
      </c>
      <c r="G4598" s="42">
        <f t="shared" si="213"/>
        <v>6.0667200000000001</v>
      </c>
      <c r="H4598" s="42">
        <f t="shared" si="214"/>
        <v>8.250000000606672</v>
      </c>
    </row>
    <row r="4599" spans="5:8" x14ac:dyDescent="0.3">
      <c r="E4599" s="34">
        <v>4597</v>
      </c>
      <c r="F4599" s="42">
        <f t="shared" si="215"/>
        <v>7.3552</v>
      </c>
      <c r="G4599" s="42">
        <f t="shared" si="213"/>
        <v>6.0680399999999999</v>
      </c>
      <c r="H4599" s="42">
        <f t="shared" si="214"/>
        <v>8.2500000006068035</v>
      </c>
    </row>
    <row r="4600" spans="5:8" x14ac:dyDescent="0.3">
      <c r="E4600" s="34">
        <v>4598</v>
      </c>
      <c r="F4600" s="42">
        <f t="shared" si="215"/>
        <v>7.3568000000000007</v>
      </c>
      <c r="G4600" s="42">
        <f t="shared" si="213"/>
        <v>6.0693600000000005</v>
      </c>
      <c r="H4600" s="42">
        <f t="shared" si="214"/>
        <v>8.2500000006069367</v>
      </c>
    </row>
    <row r="4601" spans="5:8" x14ac:dyDescent="0.3">
      <c r="E4601" s="34">
        <v>4599</v>
      </c>
      <c r="F4601" s="42">
        <f t="shared" si="215"/>
        <v>7.3584000000000005</v>
      </c>
      <c r="G4601" s="42">
        <f t="shared" si="213"/>
        <v>6.0706800000000003</v>
      </c>
      <c r="H4601" s="42">
        <f t="shared" si="214"/>
        <v>8.2500000006070682</v>
      </c>
    </row>
    <row r="4602" spans="5:8" x14ac:dyDescent="0.3">
      <c r="E4602" s="34">
        <v>4600</v>
      </c>
      <c r="F4602" s="42">
        <f t="shared" si="215"/>
        <v>7.36</v>
      </c>
      <c r="G4602" s="42">
        <f t="shared" si="213"/>
        <v>6.072000000000001</v>
      </c>
      <c r="H4602" s="42">
        <f t="shared" si="214"/>
        <v>8.2500000006071996</v>
      </c>
    </row>
    <row r="4603" spans="5:8" x14ac:dyDescent="0.3">
      <c r="E4603" s="34">
        <v>4601</v>
      </c>
      <c r="F4603" s="42">
        <f t="shared" si="215"/>
        <v>7.3616000000000001</v>
      </c>
      <c r="G4603" s="42">
        <f t="shared" si="213"/>
        <v>6.0733200000000007</v>
      </c>
      <c r="H4603" s="42">
        <f t="shared" si="214"/>
        <v>8.2500000006073329</v>
      </c>
    </row>
    <row r="4604" spans="5:8" x14ac:dyDescent="0.3">
      <c r="E4604" s="34">
        <v>4602</v>
      </c>
      <c r="F4604" s="42">
        <f t="shared" si="215"/>
        <v>7.3632</v>
      </c>
      <c r="G4604" s="42">
        <f t="shared" si="213"/>
        <v>6.0746400000000005</v>
      </c>
      <c r="H4604" s="42">
        <f t="shared" si="214"/>
        <v>8.2500000006074643</v>
      </c>
    </row>
    <row r="4605" spans="5:8" x14ac:dyDescent="0.3">
      <c r="E4605" s="34">
        <v>4603</v>
      </c>
      <c r="F4605" s="42">
        <f t="shared" si="215"/>
        <v>7.3648000000000007</v>
      </c>
      <c r="G4605" s="42">
        <f t="shared" si="213"/>
        <v>6.0759600000000002</v>
      </c>
      <c r="H4605" s="42">
        <f t="shared" si="214"/>
        <v>8.2500000006075958</v>
      </c>
    </row>
    <row r="4606" spans="5:8" x14ac:dyDescent="0.3">
      <c r="E4606" s="34">
        <v>4604</v>
      </c>
      <c r="F4606" s="42">
        <f t="shared" si="215"/>
        <v>7.3664000000000005</v>
      </c>
      <c r="G4606" s="42">
        <f t="shared" si="213"/>
        <v>6.07728</v>
      </c>
      <c r="H4606" s="42">
        <f t="shared" si="214"/>
        <v>8.2500000006077272</v>
      </c>
    </row>
    <row r="4607" spans="5:8" x14ac:dyDescent="0.3">
      <c r="E4607" s="34">
        <v>4605</v>
      </c>
      <c r="F4607" s="42">
        <f t="shared" si="215"/>
        <v>7.3680000000000003</v>
      </c>
      <c r="G4607" s="42">
        <f t="shared" si="213"/>
        <v>6.0785999999999998</v>
      </c>
      <c r="H4607" s="42">
        <f t="shared" si="214"/>
        <v>8.2500000006078604</v>
      </c>
    </row>
    <row r="4608" spans="5:8" x14ac:dyDescent="0.3">
      <c r="E4608" s="34">
        <v>4606</v>
      </c>
      <c r="F4608" s="42">
        <f t="shared" si="215"/>
        <v>7.3696000000000002</v>
      </c>
      <c r="G4608" s="42">
        <f t="shared" si="213"/>
        <v>6.0799199999999995</v>
      </c>
      <c r="H4608" s="42">
        <f t="shared" si="214"/>
        <v>8.2500000006079919</v>
      </c>
    </row>
    <row r="4609" spans="5:8" x14ac:dyDescent="0.3">
      <c r="E4609" s="34">
        <v>4607</v>
      </c>
      <c r="F4609" s="42">
        <f t="shared" si="215"/>
        <v>7.3712</v>
      </c>
      <c r="G4609" s="42">
        <f t="shared" si="213"/>
        <v>6.0812399999999993</v>
      </c>
      <c r="H4609" s="42">
        <f t="shared" si="214"/>
        <v>8.2500000006081233</v>
      </c>
    </row>
    <row r="4610" spans="5:8" x14ac:dyDescent="0.3">
      <c r="E4610" s="34">
        <v>4608</v>
      </c>
      <c r="F4610" s="42">
        <f t="shared" si="215"/>
        <v>7.3728000000000007</v>
      </c>
      <c r="G4610" s="42">
        <f t="shared" ref="G4610:G4673" si="216">$C$12*F4610*10^-3/($C$3*10^-6)</f>
        <v>6.0825600000000009</v>
      </c>
      <c r="H4610" s="42">
        <f t="shared" si="214"/>
        <v>8.2500000006082566</v>
      </c>
    </row>
    <row r="4611" spans="5:8" x14ac:dyDescent="0.3">
      <c r="E4611" s="34">
        <v>4609</v>
      </c>
      <c r="F4611" s="42">
        <f t="shared" si="215"/>
        <v>7.3744000000000005</v>
      </c>
      <c r="G4611" s="42">
        <f t="shared" si="216"/>
        <v>6.0838800000000006</v>
      </c>
      <c r="H4611" s="42">
        <f t="shared" ref="H4611:H4674" si="217">($C$12+IF(G4611&gt;=$C$7,$C$6,0)+(IF(G4611&gt;=$C$5,G4611,0)/$C$4)+IF(G4611&gt;$C$9,($C$8/G4611),0))</f>
        <v>8.250000000608388</v>
      </c>
    </row>
    <row r="4612" spans="5:8" x14ac:dyDescent="0.3">
      <c r="E4612" s="34">
        <v>4610</v>
      </c>
      <c r="F4612" s="42">
        <f t="shared" ref="F4612:F4675" si="218">($C$10/10000)*(E4612)</f>
        <v>7.3760000000000003</v>
      </c>
      <c r="G4612" s="42">
        <f t="shared" si="216"/>
        <v>6.0852000000000004</v>
      </c>
      <c r="H4612" s="42">
        <f t="shared" si="217"/>
        <v>8.2500000006085195</v>
      </c>
    </row>
    <row r="4613" spans="5:8" x14ac:dyDescent="0.3">
      <c r="E4613" s="34">
        <v>4611</v>
      </c>
      <c r="F4613" s="42">
        <f t="shared" si="218"/>
        <v>7.3776000000000002</v>
      </c>
      <c r="G4613" s="42">
        <f t="shared" si="216"/>
        <v>6.0865200000000002</v>
      </c>
      <c r="H4613" s="42">
        <f t="shared" si="217"/>
        <v>8.2500000006086527</v>
      </c>
    </row>
    <row r="4614" spans="5:8" x14ac:dyDescent="0.3">
      <c r="E4614" s="34">
        <v>4612</v>
      </c>
      <c r="F4614" s="42">
        <f t="shared" si="218"/>
        <v>7.3792</v>
      </c>
      <c r="G4614" s="42">
        <f t="shared" si="216"/>
        <v>6.0878399999999999</v>
      </c>
      <c r="H4614" s="42">
        <f t="shared" si="217"/>
        <v>8.2500000006087841</v>
      </c>
    </row>
    <row r="4615" spans="5:8" x14ac:dyDescent="0.3">
      <c r="E4615" s="34">
        <v>4613</v>
      </c>
      <c r="F4615" s="42">
        <f t="shared" si="218"/>
        <v>7.3808000000000007</v>
      </c>
      <c r="G4615" s="42">
        <f t="shared" si="216"/>
        <v>6.0891600000000006</v>
      </c>
      <c r="H4615" s="42">
        <f t="shared" si="217"/>
        <v>8.2500000006089156</v>
      </c>
    </row>
    <row r="4616" spans="5:8" x14ac:dyDescent="0.3">
      <c r="E4616" s="34">
        <v>4614</v>
      </c>
      <c r="F4616" s="42">
        <f t="shared" si="218"/>
        <v>7.3824000000000005</v>
      </c>
      <c r="G4616" s="42">
        <f t="shared" si="216"/>
        <v>6.0904800000000003</v>
      </c>
      <c r="H4616" s="42">
        <f t="shared" si="217"/>
        <v>8.2500000006090488</v>
      </c>
    </row>
    <row r="4617" spans="5:8" x14ac:dyDescent="0.3">
      <c r="E4617" s="34">
        <v>4615</v>
      </c>
      <c r="F4617" s="42">
        <f t="shared" si="218"/>
        <v>7.3840000000000003</v>
      </c>
      <c r="G4617" s="42">
        <f t="shared" si="216"/>
        <v>6.091800000000001</v>
      </c>
      <c r="H4617" s="42">
        <f t="shared" si="217"/>
        <v>8.2500000006091803</v>
      </c>
    </row>
    <row r="4618" spans="5:8" x14ac:dyDescent="0.3">
      <c r="E4618" s="34">
        <v>4616</v>
      </c>
      <c r="F4618" s="42">
        <f t="shared" si="218"/>
        <v>7.3856000000000002</v>
      </c>
      <c r="G4618" s="42">
        <f t="shared" si="216"/>
        <v>6.0931200000000008</v>
      </c>
      <c r="H4618" s="42">
        <f t="shared" si="217"/>
        <v>8.2500000006093117</v>
      </c>
    </row>
    <row r="4619" spans="5:8" x14ac:dyDescent="0.3">
      <c r="E4619" s="34">
        <v>4617</v>
      </c>
      <c r="F4619" s="42">
        <f t="shared" si="218"/>
        <v>7.3872</v>
      </c>
      <c r="G4619" s="42">
        <f t="shared" si="216"/>
        <v>6.0944400000000005</v>
      </c>
      <c r="H4619" s="42">
        <f t="shared" si="217"/>
        <v>8.2500000006094432</v>
      </c>
    </row>
    <row r="4620" spans="5:8" x14ac:dyDescent="0.3">
      <c r="E4620" s="34">
        <v>4618</v>
      </c>
      <c r="F4620" s="42">
        <f t="shared" si="218"/>
        <v>7.3888000000000007</v>
      </c>
      <c r="G4620" s="42">
        <f t="shared" si="216"/>
        <v>6.0957600000000003</v>
      </c>
      <c r="H4620" s="42">
        <f t="shared" si="217"/>
        <v>8.2500000006095764</v>
      </c>
    </row>
    <row r="4621" spans="5:8" x14ac:dyDescent="0.3">
      <c r="E4621" s="34">
        <v>4619</v>
      </c>
      <c r="F4621" s="42">
        <f t="shared" si="218"/>
        <v>7.3904000000000005</v>
      </c>
      <c r="G4621" s="42">
        <f t="shared" si="216"/>
        <v>6.0970800000000001</v>
      </c>
      <c r="H4621" s="42">
        <f t="shared" si="217"/>
        <v>8.2500000006097078</v>
      </c>
    </row>
    <row r="4622" spans="5:8" x14ac:dyDescent="0.3">
      <c r="E4622" s="34">
        <v>4620</v>
      </c>
      <c r="F4622" s="42">
        <f t="shared" si="218"/>
        <v>7.3920000000000003</v>
      </c>
      <c r="G4622" s="42">
        <f t="shared" si="216"/>
        <v>6.0983999999999998</v>
      </c>
      <c r="H4622" s="42">
        <f t="shared" si="217"/>
        <v>8.2500000006098393</v>
      </c>
    </row>
    <row r="4623" spans="5:8" x14ac:dyDescent="0.3">
      <c r="E4623" s="34">
        <v>4621</v>
      </c>
      <c r="F4623" s="42">
        <f t="shared" si="218"/>
        <v>7.3936000000000002</v>
      </c>
      <c r="G4623" s="42">
        <f t="shared" si="216"/>
        <v>6.0997199999999996</v>
      </c>
      <c r="H4623" s="42">
        <f t="shared" si="217"/>
        <v>8.2500000006099725</v>
      </c>
    </row>
    <row r="4624" spans="5:8" x14ac:dyDescent="0.3">
      <c r="E4624" s="34">
        <v>4622</v>
      </c>
      <c r="F4624" s="42">
        <f t="shared" si="218"/>
        <v>7.3952</v>
      </c>
      <c r="G4624" s="42">
        <f t="shared" si="216"/>
        <v>6.1010400000000002</v>
      </c>
      <c r="H4624" s="42">
        <f t="shared" si="217"/>
        <v>8.250000000610104</v>
      </c>
    </row>
    <row r="4625" spans="5:8" x14ac:dyDescent="0.3">
      <c r="E4625" s="34">
        <v>4623</v>
      </c>
      <c r="F4625" s="42">
        <f t="shared" si="218"/>
        <v>7.3968000000000007</v>
      </c>
      <c r="G4625" s="42">
        <f t="shared" si="216"/>
        <v>6.1023600000000009</v>
      </c>
      <c r="H4625" s="42">
        <f t="shared" si="217"/>
        <v>8.2500000006102354</v>
      </c>
    </row>
    <row r="4626" spans="5:8" x14ac:dyDescent="0.3">
      <c r="E4626" s="34">
        <v>4624</v>
      </c>
      <c r="F4626" s="42">
        <f t="shared" si="218"/>
        <v>7.3984000000000005</v>
      </c>
      <c r="G4626" s="42">
        <f t="shared" si="216"/>
        <v>6.1036800000000007</v>
      </c>
      <c r="H4626" s="42">
        <f t="shared" si="217"/>
        <v>8.2500000006103686</v>
      </c>
    </row>
    <row r="4627" spans="5:8" x14ac:dyDescent="0.3">
      <c r="E4627" s="34">
        <v>4625</v>
      </c>
      <c r="F4627" s="42">
        <f t="shared" si="218"/>
        <v>7.4</v>
      </c>
      <c r="G4627" s="42">
        <f t="shared" si="216"/>
        <v>6.1050000000000004</v>
      </c>
      <c r="H4627" s="42">
        <f t="shared" si="217"/>
        <v>8.2500000006105001</v>
      </c>
    </row>
    <row r="4628" spans="5:8" x14ac:dyDescent="0.3">
      <c r="E4628" s="34">
        <v>4626</v>
      </c>
      <c r="F4628" s="42">
        <f t="shared" si="218"/>
        <v>7.4016000000000002</v>
      </c>
      <c r="G4628" s="42">
        <f t="shared" si="216"/>
        <v>6.1063200000000002</v>
      </c>
      <c r="H4628" s="42">
        <f t="shared" si="217"/>
        <v>8.2500000006106315</v>
      </c>
    </row>
    <row r="4629" spans="5:8" x14ac:dyDescent="0.3">
      <c r="E4629" s="34">
        <v>4627</v>
      </c>
      <c r="F4629" s="42">
        <f t="shared" si="218"/>
        <v>7.4032</v>
      </c>
      <c r="G4629" s="42">
        <f t="shared" si="216"/>
        <v>6.10764</v>
      </c>
      <c r="H4629" s="42">
        <f t="shared" si="217"/>
        <v>8.2500000006107648</v>
      </c>
    </row>
    <row r="4630" spans="5:8" x14ac:dyDescent="0.3">
      <c r="E4630" s="34">
        <v>4628</v>
      </c>
      <c r="F4630" s="42">
        <f t="shared" si="218"/>
        <v>7.4048000000000007</v>
      </c>
      <c r="G4630" s="42">
        <f t="shared" si="216"/>
        <v>6.1089600000000006</v>
      </c>
      <c r="H4630" s="42">
        <f t="shared" si="217"/>
        <v>8.2500000006108962</v>
      </c>
    </row>
    <row r="4631" spans="5:8" x14ac:dyDescent="0.3">
      <c r="E4631" s="34">
        <v>4629</v>
      </c>
      <c r="F4631" s="42">
        <f t="shared" si="218"/>
        <v>7.4064000000000005</v>
      </c>
      <c r="G4631" s="42">
        <f t="shared" si="216"/>
        <v>6.1102800000000004</v>
      </c>
      <c r="H4631" s="42">
        <f t="shared" si="217"/>
        <v>8.2500000006110277</v>
      </c>
    </row>
    <row r="4632" spans="5:8" x14ac:dyDescent="0.3">
      <c r="E4632" s="34">
        <v>4630</v>
      </c>
      <c r="F4632" s="42">
        <f t="shared" si="218"/>
        <v>7.4080000000000004</v>
      </c>
      <c r="G4632" s="42">
        <f t="shared" si="216"/>
        <v>6.1116000000000001</v>
      </c>
      <c r="H4632" s="42">
        <f t="shared" si="217"/>
        <v>8.2500000006111591</v>
      </c>
    </row>
    <row r="4633" spans="5:8" x14ac:dyDescent="0.3">
      <c r="E4633" s="34">
        <v>4631</v>
      </c>
      <c r="F4633" s="42">
        <f t="shared" si="218"/>
        <v>7.4096000000000002</v>
      </c>
      <c r="G4633" s="42">
        <f t="shared" si="216"/>
        <v>6.1129200000000008</v>
      </c>
      <c r="H4633" s="42">
        <f t="shared" si="217"/>
        <v>8.2500000006112924</v>
      </c>
    </row>
    <row r="4634" spans="5:8" x14ac:dyDescent="0.3">
      <c r="E4634" s="34">
        <v>4632</v>
      </c>
      <c r="F4634" s="42">
        <f t="shared" si="218"/>
        <v>7.4112</v>
      </c>
      <c r="G4634" s="42">
        <f t="shared" si="216"/>
        <v>6.1142400000000006</v>
      </c>
      <c r="H4634" s="42">
        <f t="shared" si="217"/>
        <v>8.2500000006114238</v>
      </c>
    </row>
    <row r="4635" spans="5:8" x14ac:dyDescent="0.3">
      <c r="E4635" s="34">
        <v>4633</v>
      </c>
      <c r="F4635" s="42">
        <f t="shared" si="218"/>
        <v>7.4128000000000007</v>
      </c>
      <c r="G4635" s="42">
        <f t="shared" si="216"/>
        <v>6.1155600000000012</v>
      </c>
      <c r="H4635" s="42">
        <f t="shared" si="217"/>
        <v>8.2500000006115553</v>
      </c>
    </row>
    <row r="4636" spans="5:8" x14ac:dyDescent="0.3">
      <c r="E4636" s="34">
        <v>4634</v>
      </c>
      <c r="F4636" s="42">
        <f t="shared" si="218"/>
        <v>7.4144000000000005</v>
      </c>
      <c r="G4636" s="42">
        <f t="shared" si="216"/>
        <v>6.1168800000000001</v>
      </c>
      <c r="H4636" s="42">
        <f t="shared" si="217"/>
        <v>8.2500000006116885</v>
      </c>
    </row>
    <row r="4637" spans="5:8" x14ac:dyDescent="0.3">
      <c r="E4637" s="34">
        <v>4635</v>
      </c>
      <c r="F4637" s="42">
        <f t="shared" si="218"/>
        <v>7.4160000000000004</v>
      </c>
      <c r="G4637" s="42">
        <f t="shared" si="216"/>
        <v>6.1181999999999999</v>
      </c>
      <c r="H4637" s="42">
        <f t="shared" si="217"/>
        <v>8.2500000006118199</v>
      </c>
    </row>
    <row r="4638" spans="5:8" x14ac:dyDescent="0.3">
      <c r="E4638" s="34">
        <v>4636</v>
      </c>
      <c r="F4638" s="42">
        <f t="shared" si="218"/>
        <v>7.4176000000000002</v>
      </c>
      <c r="G4638" s="42">
        <f t="shared" si="216"/>
        <v>6.1195199999999996</v>
      </c>
      <c r="H4638" s="42">
        <f t="shared" si="217"/>
        <v>8.2500000006119514</v>
      </c>
    </row>
    <row r="4639" spans="5:8" x14ac:dyDescent="0.3">
      <c r="E4639" s="34">
        <v>4637</v>
      </c>
      <c r="F4639" s="42">
        <f t="shared" si="218"/>
        <v>7.4192</v>
      </c>
      <c r="G4639" s="42">
        <f t="shared" si="216"/>
        <v>6.1208399999999994</v>
      </c>
      <c r="H4639" s="42">
        <f t="shared" si="217"/>
        <v>8.2500000006120846</v>
      </c>
    </row>
    <row r="4640" spans="5:8" x14ac:dyDescent="0.3">
      <c r="E4640" s="34">
        <v>4638</v>
      </c>
      <c r="F4640" s="42">
        <f t="shared" si="218"/>
        <v>7.4208000000000007</v>
      </c>
      <c r="G4640" s="42">
        <f t="shared" si="216"/>
        <v>6.1221600000000009</v>
      </c>
      <c r="H4640" s="42">
        <f t="shared" si="217"/>
        <v>8.2500000006122161</v>
      </c>
    </row>
    <row r="4641" spans="5:8" x14ac:dyDescent="0.3">
      <c r="E4641" s="34">
        <v>4639</v>
      </c>
      <c r="F4641" s="42">
        <f t="shared" si="218"/>
        <v>7.4224000000000006</v>
      </c>
      <c r="G4641" s="42">
        <f t="shared" si="216"/>
        <v>6.1234800000000007</v>
      </c>
      <c r="H4641" s="42">
        <f t="shared" si="217"/>
        <v>8.2500000006123475</v>
      </c>
    </row>
    <row r="4642" spans="5:8" x14ac:dyDescent="0.3">
      <c r="E4642" s="34">
        <v>4640</v>
      </c>
      <c r="F4642" s="42">
        <f t="shared" si="218"/>
        <v>7.4240000000000004</v>
      </c>
      <c r="G4642" s="42">
        <f t="shared" si="216"/>
        <v>6.1248000000000005</v>
      </c>
      <c r="H4642" s="42">
        <f t="shared" si="217"/>
        <v>8.2500000006124807</v>
      </c>
    </row>
    <row r="4643" spans="5:8" x14ac:dyDescent="0.3">
      <c r="E4643" s="34">
        <v>4641</v>
      </c>
      <c r="F4643" s="42">
        <f t="shared" si="218"/>
        <v>7.4256000000000002</v>
      </c>
      <c r="G4643" s="42">
        <f t="shared" si="216"/>
        <v>6.1261200000000002</v>
      </c>
      <c r="H4643" s="42">
        <f t="shared" si="217"/>
        <v>8.2500000006126122</v>
      </c>
    </row>
    <row r="4644" spans="5:8" x14ac:dyDescent="0.3">
      <c r="E4644" s="34">
        <v>4642</v>
      </c>
      <c r="F4644" s="42">
        <f t="shared" si="218"/>
        <v>7.4272</v>
      </c>
      <c r="G4644" s="42">
        <f t="shared" si="216"/>
        <v>6.12744</v>
      </c>
      <c r="H4644" s="42">
        <f t="shared" si="217"/>
        <v>8.2500000006127436</v>
      </c>
    </row>
    <row r="4645" spans="5:8" x14ac:dyDescent="0.3">
      <c r="E4645" s="34">
        <v>4643</v>
      </c>
      <c r="F4645" s="42">
        <f t="shared" si="218"/>
        <v>7.4288000000000007</v>
      </c>
      <c r="G4645" s="42">
        <f t="shared" si="216"/>
        <v>6.1287600000000007</v>
      </c>
      <c r="H4645" s="42">
        <f t="shared" si="217"/>
        <v>8.2500000006128769</v>
      </c>
    </row>
    <row r="4646" spans="5:8" x14ac:dyDescent="0.3">
      <c r="E4646" s="34">
        <v>4644</v>
      </c>
      <c r="F4646" s="42">
        <f t="shared" si="218"/>
        <v>7.4304000000000006</v>
      </c>
      <c r="G4646" s="42">
        <f t="shared" si="216"/>
        <v>6.1300800000000004</v>
      </c>
      <c r="H4646" s="42">
        <f t="shared" si="217"/>
        <v>8.2500000006130083</v>
      </c>
    </row>
    <row r="4647" spans="5:8" x14ac:dyDescent="0.3">
      <c r="E4647" s="34">
        <v>4645</v>
      </c>
      <c r="F4647" s="42">
        <f t="shared" si="218"/>
        <v>7.4320000000000004</v>
      </c>
      <c r="G4647" s="42">
        <f t="shared" si="216"/>
        <v>6.1314000000000002</v>
      </c>
      <c r="H4647" s="42">
        <f t="shared" si="217"/>
        <v>8.2500000006131398</v>
      </c>
    </row>
    <row r="4648" spans="5:8" x14ac:dyDescent="0.3">
      <c r="E4648" s="34">
        <v>4646</v>
      </c>
      <c r="F4648" s="42">
        <f t="shared" si="218"/>
        <v>7.4336000000000002</v>
      </c>
      <c r="G4648" s="42">
        <f t="shared" si="216"/>
        <v>6.1327200000000008</v>
      </c>
      <c r="H4648" s="42">
        <f t="shared" si="217"/>
        <v>8.2500000006132712</v>
      </c>
    </row>
    <row r="4649" spans="5:8" x14ac:dyDescent="0.3">
      <c r="E4649" s="34">
        <v>4647</v>
      </c>
      <c r="F4649" s="42">
        <f t="shared" si="218"/>
        <v>7.4352</v>
      </c>
      <c r="G4649" s="42">
        <f t="shared" si="216"/>
        <v>6.1340400000000006</v>
      </c>
      <c r="H4649" s="42">
        <f t="shared" si="217"/>
        <v>8.2500000006134044</v>
      </c>
    </row>
    <row r="4650" spans="5:8" x14ac:dyDescent="0.3">
      <c r="E4650" s="34">
        <v>4648</v>
      </c>
      <c r="F4650" s="42">
        <f t="shared" si="218"/>
        <v>7.4368000000000007</v>
      </c>
      <c r="G4650" s="42">
        <f t="shared" si="216"/>
        <v>6.1353600000000004</v>
      </c>
      <c r="H4650" s="42">
        <f t="shared" si="217"/>
        <v>8.2500000006135359</v>
      </c>
    </row>
    <row r="4651" spans="5:8" x14ac:dyDescent="0.3">
      <c r="E4651" s="34">
        <v>4649</v>
      </c>
      <c r="F4651" s="42">
        <f t="shared" si="218"/>
        <v>7.4384000000000006</v>
      </c>
      <c r="G4651" s="42">
        <f t="shared" si="216"/>
        <v>6.1366800000000001</v>
      </c>
      <c r="H4651" s="42">
        <f t="shared" si="217"/>
        <v>8.2500000006136673</v>
      </c>
    </row>
    <row r="4652" spans="5:8" x14ac:dyDescent="0.3">
      <c r="E4652" s="34">
        <v>4650</v>
      </c>
      <c r="F4652" s="42">
        <f t="shared" si="218"/>
        <v>7.44</v>
      </c>
      <c r="G4652" s="42">
        <f t="shared" si="216"/>
        <v>6.1379999999999999</v>
      </c>
      <c r="H4652" s="42">
        <f t="shared" si="217"/>
        <v>8.2500000006138006</v>
      </c>
    </row>
    <row r="4653" spans="5:8" x14ac:dyDescent="0.3">
      <c r="E4653" s="34">
        <v>4651</v>
      </c>
      <c r="F4653" s="42">
        <f t="shared" si="218"/>
        <v>7.4416000000000002</v>
      </c>
      <c r="G4653" s="42">
        <f t="shared" si="216"/>
        <v>6.1393199999999997</v>
      </c>
      <c r="H4653" s="42">
        <f t="shared" si="217"/>
        <v>8.250000000613932</v>
      </c>
    </row>
    <row r="4654" spans="5:8" x14ac:dyDescent="0.3">
      <c r="E4654" s="34">
        <v>4652</v>
      </c>
      <c r="F4654" s="42">
        <f t="shared" si="218"/>
        <v>7.4432</v>
      </c>
      <c r="G4654" s="42">
        <f t="shared" si="216"/>
        <v>6.1406399999999994</v>
      </c>
      <c r="H4654" s="42">
        <f t="shared" si="217"/>
        <v>8.2500000006140635</v>
      </c>
    </row>
    <row r="4655" spans="5:8" x14ac:dyDescent="0.3">
      <c r="E4655" s="34">
        <v>4653</v>
      </c>
      <c r="F4655" s="42">
        <f t="shared" si="218"/>
        <v>7.4448000000000008</v>
      </c>
      <c r="G4655" s="42">
        <f t="shared" si="216"/>
        <v>6.1419600000000001</v>
      </c>
      <c r="H4655" s="42">
        <f t="shared" si="217"/>
        <v>8.2500000006141967</v>
      </c>
    </row>
    <row r="4656" spans="5:8" x14ac:dyDescent="0.3">
      <c r="E4656" s="34">
        <v>4654</v>
      </c>
      <c r="F4656" s="42">
        <f t="shared" si="218"/>
        <v>7.4464000000000006</v>
      </c>
      <c r="G4656" s="42">
        <f t="shared" si="216"/>
        <v>6.1432800000000007</v>
      </c>
      <c r="H4656" s="42">
        <f t="shared" si="217"/>
        <v>8.2500000006143281</v>
      </c>
    </row>
    <row r="4657" spans="5:8" x14ac:dyDescent="0.3">
      <c r="E4657" s="34">
        <v>4655</v>
      </c>
      <c r="F4657" s="42">
        <f t="shared" si="218"/>
        <v>7.4480000000000004</v>
      </c>
      <c r="G4657" s="42">
        <f t="shared" si="216"/>
        <v>6.1446000000000005</v>
      </c>
      <c r="H4657" s="42">
        <f t="shared" si="217"/>
        <v>8.2500000006144596</v>
      </c>
    </row>
    <row r="4658" spans="5:8" x14ac:dyDescent="0.3">
      <c r="E4658" s="34">
        <v>4656</v>
      </c>
      <c r="F4658" s="42">
        <f t="shared" si="218"/>
        <v>7.4496000000000002</v>
      </c>
      <c r="G4658" s="42">
        <f t="shared" si="216"/>
        <v>6.1459200000000003</v>
      </c>
      <c r="H4658" s="42">
        <f t="shared" si="217"/>
        <v>8.2500000006145928</v>
      </c>
    </row>
    <row r="4659" spans="5:8" x14ac:dyDescent="0.3">
      <c r="E4659" s="34">
        <v>4657</v>
      </c>
      <c r="F4659" s="42">
        <f t="shared" si="218"/>
        <v>7.4512</v>
      </c>
      <c r="G4659" s="42">
        <f t="shared" si="216"/>
        <v>6.14724</v>
      </c>
      <c r="H4659" s="42">
        <f t="shared" si="217"/>
        <v>8.2500000006147243</v>
      </c>
    </row>
    <row r="4660" spans="5:8" x14ac:dyDescent="0.3">
      <c r="E4660" s="34">
        <v>4658</v>
      </c>
      <c r="F4660" s="42">
        <f t="shared" si="218"/>
        <v>7.4528000000000008</v>
      </c>
      <c r="G4660" s="42">
        <f t="shared" si="216"/>
        <v>6.1485600000000007</v>
      </c>
      <c r="H4660" s="42">
        <f t="shared" si="217"/>
        <v>8.2500000006148557</v>
      </c>
    </row>
    <row r="4661" spans="5:8" x14ac:dyDescent="0.3">
      <c r="E4661" s="34">
        <v>4659</v>
      </c>
      <c r="F4661" s="42">
        <f t="shared" si="218"/>
        <v>7.4544000000000006</v>
      </c>
      <c r="G4661" s="42">
        <f t="shared" si="216"/>
        <v>6.1498800000000005</v>
      </c>
      <c r="H4661" s="42">
        <f t="shared" si="217"/>
        <v>8.2500000006149872</v>
      </c>
    </row>
    <row r="4662" spans="5:8" x14ac:dyDescent="0.3">
      <c r="E4662" s="34">
        <v>4660</v>
      </c>
      <c r="F4662" s="42">
        <f t="shared" si="218"/>
        <v>7.4560000000000004</v>
      </c>
      <c r="G4662" s="42">
        <f t="shared" si="216"/>
        <v>6.1512000000000002</v>
      </c>
      <c r="H4662" s="42">
        <f t="shared" si="217"/>
        <v>8.2500000006151204</v>
      </c>
    </row>
    <row r="4663" spans="5:8" x14ac:dyDescent="0.3">
      <c r="E4663" s="34">
        <v>4661</v>
      </c>
      <c r="F4663" s="42">
        <f t="shared" si="218"/>
        <v>7.4576000000000002</v>
      </c>
      <c r="G4663" s="42">
        <f t="shared" si="216"/>
        <v>6.1525200000000009</v>
      </c>
      <c r="H4663" s="42">
        <f t="shared" si="217"/>
        <v>8.2500000006152518</v>
      </c>
    </row>
    <row r="4664" spans="5:8" x14ac:dyDescent="0.3">
      <c r="E4664" s="34">
        <v>4662</v>
      </c>
      <c r="F4664" s="42">
        <f t="shared" si="218"/>
        <v>7.4592000000000001</v>
      </c>
      <c r="G4664" s="42">
        <f t="shared" si="216"/>
        <v>6.1538400000000006</v>
      </c>
      <c r="H4664" s="42">
        <f t="shared" si="217"/>
        <v>8.2500000006153833</v>
      </c>
    </row>
    <row r="4665" spans="5:8" x14ac:dyDescent="0.3">
      <c r="E4665" s="34">
        <v>4663</v>
      </c>
      <c r="F4665" s="42">
        <f t="shared" si="218"/>
        <v>7.4608000000000008</v>
      </c>
      <c r="G4665" s="42">
        <f t="shared" si="216"/>
        <v>6.1551600000000013</v>
      </c>
      <c r="H4665" s="42">
        <f t="shared" si="217"/>
        <v>8.2500000006155165</v>
      </c>
    </row>
    <row r="4666" spans="5:8" x14ac:dyDescent="0.3">
      <c r="E4666" s="34">
        <v>4664</v>
      </c>
      <c r="F4666" s="42">
        <f t="shared" si="218"/>
        <v>7.4624000000000006</v>
      </c>
      <c r="G4666" s="42">
        <f t="shared" si="216"/>
        <v>6.1564800000000011</v>
      </c>
      <c r="H4666" s="42">
        <f t="shared" si="217"/>
        <v>8.250000000615648</v>
      </c>
    </row>
    <row r="4667" spans="5:8" x14ac:dyDescent="0.3">
      <c r="E4667" s="34">
        <v>4665</v>
      </c>
      <c r="F4667" s="42">
        <f t="shared" si="218"/>
        <v>7.4640000000000004</v>
      </c>
      <c r="G4667" s="42">
        <f t="shared" si="216"/>
        <v>6.1577999999999999</v>
      </c>
      <c r="H4667" s="42">
        <f t="shared" si="217"/>
        <v>8.2500000006157794</v>
      </c>
    </row>
    <row r="4668" spans="5:8" x14ac:dyDescent="0.3">
      <c r="E4668" s="34">
        <v>4666</v>
      </c>
      <c r="F4668" s="42">
        <f t="shared" si="218"/>
        <v>7.4656000000000002</v>
      </c>
      <c r="G4668" s="42">
        <f t="shared" si="216"/>
        <v>6.1591199999999997</v>
      </c>
      <c r="H4668" s="42">
        <f t="shared" si="217"/>
        <v>8.2500000006159127</v>
      </c>
    </row>
    <row r="4669" spans="5:8" x14ac:dyDescent="0.3">
      <c r="E4669" s="34">
        <v>4667</v>
      </c>
      <c r="F4669" s="42">
        <f t="shared" si="218"/>
        <v>7.4672000000000001</v>
      </c>
      <c r="G4669" s="42">
        <f t="shared" si="216"/>
        <v>6.1604399999999995</v>
      </c>
      <c r="H4669" s="42">
        <f t="shared" si="217"/>
        <v>8.2500000006160441</v>
      </c>
    </row>
    <row r="4670" spans="5:8" x14ac:dyDescent="0.3">
      <c r="E4670" s="34">
        <v>4668</v>
      </c>
      <c r="F4670" s="42">
        <f t="shared" si="218"/>
        <v>7.4688000000000008</v>
      </c>
      <c r="G4670" s="42">
        <f t="shared" si="216"/>
        <v>6.1617600000000001</v>
      </c>
      <c r="H4670" s="42">
        <f t="shared" si="217"/>
        <v>8.2500000006161756</v>
      </c>
    </row>
    <row r="4671" spans="5:8" x14ac:dyDescent="0.3">
      <c r="E4671" s="34">
        <v>4669</v>
      </c>
      <c r="F4671" s="42">
        <f t="shared" si="218"/>
        <v>7.4704000000000006</v>
      </c>
      <c r="G4671" s="42">
        <f t="shared" si="216"/>
        <v>6.1630800000000008</v>
      </c>
      <c r="H4671" s="42">
        <f t="shared" si="217"/>
        <v>8.2500000006163088</v>
      </c>
    </row>
    <row r="4672" spans="5:8" x14ac:dyDescent="0.3">
      <c r="E4672" s="34">
        <v>4670</v>
      </c>
      <c r="F4672" s="42">
        <f t="shared" si="218"/>
        <v>7.4720000000000004</v>
      </c>
      <c r="G4672" s="42">
        <f t="shared" si="216"/>
        <v>6.1644000000000005</v>
      </c>
      <c r="H4672" s="42">
        <f t="shared" si="217"/>
        <v>8.2500000006164402</v>
      </c>
    </row>
    <row r="4673" spans="5:8" x14ac:dyDescent="0.3">
      <c r="E4673" s="34">
        <v>4671</v>
      </c>
      <c r="F4673" s="42">
        <f t="shared" si="218"/>
        <v>7.4736000000000002</v>
      </c>
      <c r="G4673" s="42">
        <f t="shared" si="216"/>
        <v>6.1657200000000003</v>
      </c>
      <c r="H4673" s="42">
        <f t="shared" si="217"/>
        <v>8.2500000006165717</v>
      </c>
    </row>
    <row r="4674" spans="5:8" x14ac:dyDescent="0.3">
      <c r="E4674" s="34">
        <v>4672</v>
      </c>
      <c r="F4674" s="42">
        <f t="shared" si="218"/>
        <v>7.4752000000000001</v>
      </c>
      <c r="G4674" s="42">
        <f t="shared" ref="G4674:G4737" si="219">$C$12*F4674*10^-3/($C$3*10^-6)</f>
        <v>6.1670400000000001</v>
      </c>
      <c r="H4674" s="42">
        <f t="shared" si="217"/>
        <v>8.2500000006167031</v>
      </c>
    </row>
    <row r="4675" spans="5:8" x14ac:dyDescent="0.3">
      <c r="E4675" s="34">
        <v>4673</v>
      </c>
      <c r="F4675" s="42">
        <f t="shared" si="218"/>
        <v>7.4768000000000008</v>
      </c>
      <c r="G4675" s="42">
        <f t="shared" si="219"/>
        <v>6.1683600000000007</v>
      </c>
      <c r="H4675" s="42">
        <f t="shared" ref="H4675:H4738" si="220">($C$12+IF(G4675&gt;=$C$7,$C$6,0)+(IF(G4675&gt;=$C$5,G4675,0)/$C$4)+IF(G4675&gt;$C$9,($C$8/G4675),0))</f>
        <v>8.2500000006168364</v>
      </c>
    </row>
    <row r="4676" spans="5:8" x14ac:dyDescent="0.3">
      <c r="E4676" s="34">
        <v>4674</v>
      </c>
      <c r="F4676" s="42">
        <f t="shared" ref="F4676:F4739" si="221">($C$10/10000)*(E4676)</f>
        <v>7.4784000000000006</v>
      </c>
      <c r="G4676" s="42">
        <f t="shared" si="219"/>
        <v>6.1696800000000005</v>
      </c>
      <c r="H4676" s="42">
        <f t="shared" si="220"/>
        <v>8.2500000006169678</v>
      </c>
    </row>
    <row r="4677" spans="5:8" x14ac:dyDescent="0.3">
      <c r="E4677" s="34">
        <v>4675</v>
      </c>
      <c r="F4677" s="42">
        <f t="shared" si="221"/>
        <v>7.48</v>
      </c>
      <c r="G4677" s="42">
        <f t="shared" si="219"/>
        <v>6.1710000000000003</v>
      </c>
      <c r="H4677" s="42">
        <f t="shared" si="220"/>
        <v>8.2500000006170993</v>
      </c>
    </row>
    <row r="4678" spans="5:8" x14ac:dyDescent="0.3">
      <c r="E4678" s="34">
        <v>4676</v>
      </c>
      <c r="F4678" s="42">
        <f t="shared" si="221"/>
        <v>7.4816000000000003</v>
      </c>
      <c r="G4678" s="42">
        <f t="shared" si="219"/>
        <v>6.17232</v>
      </c>
      <c r="H4678" s="42">
        <f t="shared" si="220"/>
        <v>8.2500000006172325</v>
      </c>
    </row>
    <row r="4679" spans="5:8" x14ac:dyDescent="0.3">
      <c r="E4679" s="34">
        <v>4677</v>
      </c>
      <c r="F4679" s="42">
        <f t="shared" si="221"/>
        <v>7.4832000000000001</v>
      </c>
      <c r="G4679" s="42">
        <f t="shared" si="219"/>
        <v>6.1736400000000007</v>
      </c>
      <c r="H4679" s="42">
        <f t="shared" si="220"/>
        <v>8.2500000006173639</v>
      </c>
    </row>
    <row r="4680" spans="5:8" x14ac:dyDescent="0.3">
      <c r="E4680" s="34">
        <v>4678</v>
      </c>
      <c r="F4680" s="42">
        <f t="shared" si="221"/>
        <v>7.4848000000000008</v>
      </c>
      <c r="G4680" s="42">
        <f t="shared" si="219"/>
        <v>6.1749600000000004</v>
      </c>
      <c r="H4680" s="42">
        <f t="shared" si="220"/>
        <v>8.2500000006174954</v>
      </c>
    </row>
    <row r="4681" spans="5:8" x14ac:dyDescent="0.3">
      <c r="E4681" s="34">
        <v>4679</v>
      </c>
      <c r="F4681" s="42">
        <f t="shared" si="221"/>
        <v>7.4864000000000006</v>
      </c>
      <c r="G4681" s="42">
        <f t="shared" si="219"/>
        <v>6.1762800000000002</v>
      </c>
      <c r="H4681" s="42">
        <f t="shared" si="220"/>
        <v>8.2500000006176286</v>
      </c>
    </row>
    <row r="4682" spans="5:8" x14ac:dyDescent="0.3">
      <c r="E4682" s="34">
        <v>4680</v>
      </c>
      <c r="F4682" s="42">
        <f t="shared" si="221"/>
        <v>7.4880000000000004</v>
      </c>
      <c r="G4682" s="42">
        <f t="shared" si="219"/>
        <v>6.1776</v>
      </c>
      <c r="H4682" s="42">
        <f t="shared" si="220"/>
        <v>8.2500000006177601</v>
      </c>
    </row>
    <row r="4683" spans="5:8" x14ac:dyDescent="0.3">
      <c r="E4683" s="34">
        <v>4681</v>
      </c>
      <c r="F4683" s="42">
        <f t="shared" si="221"/>
        <v>7.4896000000000003</v>
      </c>
      <c r="G4683" s="42">
        <f t="shared" si="219"/>
        <v>6.1789199999999997</v>
      </c>
      <c r="H4683" s="42">
        <f t="shared" si="220"/>
        <v>8.2500000006178915</v>
      </c>
    </row>
    <row r="4684" spans="5:8" x14ac:dyDescent="0.3">
      <c r="E4684" s="34">
        <v>4682</v>
      </c>
      <c r="F4684" s="42">
        <f t="shared" si="221"/>
        <v>7.4912000000000001</v>
      </c>
      <c r="G4684" s="42">
        <f t="shared" si="219"/>
        <v>6.1802399999999995</v>
      </c>
      <c r="H4684" s="42">
        <f t="shared" si="220"/>
        <v>8.2500000006180247</v>
      </c>
    </row>
    <row r="4685" spans="5:8" x14ac:dyDescent="0.3">
      <c r="E4685" s="34">
        <v>4683</v>
      </c>
      <c r="F4685" s="42">
        <f t="shared" si="221"/>
        <v>7.4928000000000008</v>
      </c>
      <c r="G4685" s="42">
        <f t="shared" si="219"/>
        <v>6.1815600000000002</v>
      </c>
      <c r="H4685" s="42">
        <f t="shared" si="220"/>
        <v>8.2500000006181562</v>
      </c>
    </row>
    <row r="4686" spans="5:8" x14ac:dyDescent="0.3">
      <c r="E4686" s="34">
        <v>4684</v>
      </c>
      <c r="F4686" s="42">
        <f t="shared" si="221"/>
        <v>7.4944000000000006</v>
      </c>
      <c r="G4686" s="42">
        <f t="shared" si="219"/>
        <v>6.1828800000000008</v>
      </c>
      <c r="H4686" s="42">
        <f t="shared" si="220"/>
        <v>8.2500000006182876</v>
      </c>
    </row>
    <row r="4687" spans="5:8" x14ac:dyDescent="0.3">
      <c r="E4687" s="34">
        <v>4685</v>
      </c>
      <c r="F4687" s="42">
        <f t="shared" si="221"/>
        <v>7.4960000000000004</v>
      </c>
      <c r="G4687" s="42">
        <f t="shared" si="219"/>
        <v>6.1842000000000006</v>
      </c>
      <c r="H4687" s="42">
        <f t="shared" si="220"/>
        <v>8.2500000006184209</v>
      </c>
    </row>
    <row r="4688" spans="5:8" x14ac:dyDescent="0.3">
      <c r="E4688" s="34">
        <v>4686</v>
      </c>
      <c r="F4688" s="42">
        <f t="shared" si="221"/>
        <v>7.4976000000000003</v>
      </c>
      <c r="G4688" s="42">
        <f t="shared" si="219"/>
        <v>6.1855200000000004</v>
      </c>
      <c r="H4688" s="42">
        <f t="shared" si="220"/>
        <v>8.2500000006185523</v>
      </c>
    </row>
    <row r="4689" spans="5:8" x14ac:dyDescent="0.3">
      <c r="E4689" s="34">
        <v>4687</v>
      </c>
      <c r="F4689" s="42">
        <f t="shared" si="221"/>
        <v>7.4992000000000001</v>
      </c>
      <c r="G4689" s="42">
        <f t="shared" si="219"/>
        <v>6.1868400000000001</v>
      </c>
      <c r="H4689" s="42">
        <f t="shared" si="220"/>
        <v>8.2500000006186838</v>
      </c>
    </row>
    <row r="4690" spans="5:8" x14ac:dyDescent="0.3">
      <c r="E4690" s="34">
        <v>4688</v>
      </c>
      <c r="F4690" s="42">
        <f t="shared" si="221"/>
        <v>7.5008000000000008</v>
      </c>
      <c r="G4690" s="42">
        <f t="shared" si="219"/>
        <v>6.1881600000000008</v>
      </c>
      <c r="H4690" s="42">
        <f t="shared" si="220"/>
        <v>8.2500000006188152</v>
      </c>
    </row>
    <row r="4691" spans="5:8" x14ac:dyDescent="0.3">
      <c r="E4691" s="34">
        <v>4689</v>
      </c>
      <c r="F4691" s="42">
        <f t="shared" si="221"/>
        <v>7.5024000000000006</v>
      </c>
      <c r="G4691" s="42">
        <f t="shared" si="219"/>
        <v>6.1894800000000005</v>
      </c>
      <c r="H4691" s="42">
        <f t="shared" si="220"/>
        <v>8.2500000006189484</v>
      </c>
    </row>
    <row r="4692" spans="5:8" x14ac:dyDescent="0.3">
      <c r="E4692" s="34">
        <v>4690</v>
      </c>
      <c r="F4692" s="42">
        <f t="shared" si="221"/>
        <v>7.5040000000000004</v>
      </c>
      <c r="G4692" s="42">
        <f t="shared" si="219"/>
        <v>6.1908000000000003</v>
      </c>
      <c r="H4692" s="42">
        <f t="shared" si="220"/>
        <v>8.2500000006190799</v>
      </c>
    </row>
    <row r="4693" spans="5:8" x14ac:dyDescent="0.3">
      <c r="E4693" s="34">
        <v>4691</v>
      </c>
      <c r="F4693" s="42">
        <f t="shared" si="221"/>
        <v>7.5056000000000003</v>
      </c>
      <c r="G4693" s="42">
        <f t="shared" si="219"/>
        <v>6.1921200000000001</v>
      </c>
      <c r="H4693" s="42">
        <f t="shared" si="220"/>
        <v>8.2500000006192113</v>
      </c>
    </row>
    <row r="4694" spans="5:8" x14ac:dyDescent="0.3">
      <c r="E4694" s="34">
        <v>4692</v>
      </c>
      <c r="F4694" s="42">
        <f t="shared" si="221"/>
        <v>7.5072000000000001</v>
      </c>
      <c r="G4694" s="42">
        <f t="shared" si="219"/>
        <v>6.1934400000000007</v>
      </c>
      <c r="H4694" s="42">
        <f t="shared" si="220"/>
        <v>8.2500000006193446</v>
      </c>
    </row>
    <row r="4695" spans="5:8" x14ac:dyDescent="0.3">
      <c r="E4695" s="34">
        <v>4693</v>
      </c>
      <c r="F4695" s="42">
        <f t="shared" si="221"/>
        <v>7.5087999999999999</v>
      </c>
      <c r="G4695" s="42">
        <f t="shared" si="219"/>
        <v>6.1947600000000005</v>
      </c>
      <c r="H4695" s="42">
        <f t="shared" si="220"/>
        <v>8.250000000619476</v>
      </c>
    </row>
    <row r="4696" spans="5:8" x14ac:dyDescent="0.3">
      <c r="E4696" s="34">
        <v>4694</v>
      </c>
      <c r="F4696" s="42">
        <f t="shared" si="221"/>
        <v>7.5104000000000006</v>
      </c>
      <c r="G4696" s="42">
        <f t="shared" si="219"/>
        <v>6.1960800000000011</v>
      </c>
      <c r="H4696" s="42">
        <f t="shared" si="220"/>
        <v>8.2500000006196075</v>
      </c>
    </row>
    <row r="4697" spans="5:8" x14ac:dyDescent="0.3">
      <c r="E4697" s="34">
        <v>4695</v>
      </c>
      <c r="F4697" s="42">
        <f t="shared" si="221"/>
        <v>7.5120000000000005</v>
      </c>
      <c r="G4697" s="42">
        <f t="shared" si="219"/>
        <v>6.1974000000000009</v>
      </c>
      <c r="H4697" s="42">
        <f t="shared" si="220"/>
        <v>8.2500000006197407</v>
      </c>
    </row>
    <row r="4698" spans="5:8" x14ac:dyDescent="0.3">
      <c r="E4698" s="34">
        <v>4696</v>
      </c>
      <c r="F4698" s="42">
        <f t="shared" si="221"/>
        <v>7.5136000000000003</v>
      </c>
      <c r="G4698" s="42">
        <f t="shared" si="219"/>
        <v>6.1987199999999998</v>
      </c>
      <c r="H4698" s="42">
        <f t="shared" si="220"/>
        <v>8.2500000006198722</v>
      </c>
    </row>
    <row r="4699" spans="5:8" x14ac:dyDescent="0.3">
      <c r="E4699" s="34">
        <v>4697</v>
      </c>
      <c r="F4699" s="42">
        <f t="shared" si="221"/>
        <v>7.5152000000000001</v>
      </c>
      <c r="G4699" s="42">
        <f t="shared" si="219"/>
        <v>6.2000399999999996</v>
      </c>
      <c r="H4699" s="42">
        <f t="shared" si="220"/>
        <v>8.2500000006200036</v>
      </c>
    </row>
    <row r="4700" spans="5:8" x14ac:dyDescent="0.3">
      <c r="E4700" s="34">
        <v>4698</v>
      </c>
      <c r="F4700" s="42">
        <f t="shared" si="221"/>
        <v>7.5167999999999999</v>
      </c>
      <c r="G4700" s="42">
        <f t="shared" si="219"/>
        <v>6.2013599999999993</v>
      </c>
      <c r="H4700" s="42">
        <f t="shared" si="220"/>
        <v>8.2500000006201368</v>
      </c>
    </row>
    <row r="4701" spans="5:8" x14ac:dyDescent="0.3">
      <c r="E4701" s="34">
        <v>4699</v>
      </c>
      <c r="F4701" s="42">
        <f t="shared" si="221"/>
        <v>7.5184000000000006</v>
      </c>
      <c r="G4701" s="42">
        <f t="shared" si="219"/>
        <v>6.2026800000000009</v>
      </c>
      <c r="H4701" s="42">
        <f t="shared" si="220"/>
        <v>8.2500000006202683</v>
      </c>
    </row>
    <row r="4702" spans="5:8" x14ac:dyDescent="0.3">
      <c r="E4702" s="34">
        <v>4700</v>
      </c>
      <c r="F4702" s="42">
        <f t="shared" si="221"/>
        <v>7.5200000000000005</v>
      </c>
      <c r="G4702" s="42">
        <f t="shared" si="219"/>
        <v>6.2040000000000006</v>
      </c>
      <c r="H4702" s="42">
        <f t="shared" si="220"/>
        <v>8.2500000006203997</v>
      </c>
    </row>
    <row r="4703" spans="5:8" x14ac:dyDescent="0.3">
      <c r="E4703" s="34">
        <v>4701</v>
      </c>
      <c r="F4703" s="42">
        <f t="shared" si="221"/>
        <v>7.5216000000000003</v>
      </c>
      <c r="G4703" s="42">
        <f t="shared" si="219"/>
        <v>6.2053200000000004</v>
      </c>
      <c r="H4703" s="42">
        <f t="shared" si="220"/>
        <v>8.2500000006205312</v>
      </c>
    </row>
    <row r="4704" spans="5:8" x14ac:dyDescent="0.3">
      <c r="E4704" s="34">
        <v>4702</v>
      </c>
      <c r="F4704" s="42">
        <f t="shared" si="221"/>
        <v>7.5232000000000001</v>
      </c>
      <c r="G4704" s="42">
        <f t="shared" si="219"/>
        <v>6.2066400000000002</v>
      </c>
      <c r="H4704" s="42">
        <f t="shared" si="220"/>
        <v>8.2500000006206644</v>
      </c>
    </row>
    <row r="4705" spans="5:8" x14ac:dyDescent="0.3">
      <c r="E4705" s="34">
        <v>4703</v>
      </c>
      <c r="F4705" s="42">
        <f t="shared" si="221"/>
        <v>7.5247999999999999</v>
      </c>
      <c r="G4705" s="42">
        <f t="shared" si="219"/>
        <v>6.2079599999999999</v>
      </c>
      <c r="H4705" s="42">
        <f t="shared" si="220"/>
        <v>8.2500000006207959</v>
      </c>
    </row>
    <row r="4706" spans="5:8" x14ac:dyDescent="0.3">
      <c r="E4706" s="34">
        <v>4704</v>
      </c>
      <c r="F4706" s="42">
        <f t="shared" si="221"/>
        <v>7.5264000000000006</v>
      </c>
      <c r="G4706" s="42">
        <f t="shared" si="219"/>
        <v>6.2092800000000006</v>
      </c>
      <c r="H4706" s="42">
        <f t="shared" si="220"/>
        <v>8.2500000006209273</v>
      </c>
    </row>
    <row r="4707" spans="5:8" x14ac:dyDescent="0.3">
      <c r="E4707" s="34">
        <v>4705</v>
      </c>
      <c r="F4707" s="42">
        <f t="shared" si="221"/>
        <v>7.5280000000000005</v>
      </c>
      <c r="G4707" s="42">
        <f t="shared" si="219"/>
        <v>6.2106000000000003</v>
      </c>
      <c r="H4707" s="42">
        <f t="shared" si="220"/>
        <v>8.2500000006210605</v>
      </c>
    </row>
    <row r="4708" spans="5:8" x14ac:dyDescent="0.3">
      <c r="E4708" s="34">
        <v>4706</v>
      </c>
      <c r="F4708" s="42">
        <f t="shared" si="221"/>
        <v>7.5296000000000003</v>
      </c>
      <c r="G4708" s="42">
        <f t="shared" si="219"/>
        <v>6.2119200000000001</v>
      </c>
      <c r="H4708" s="42">
        <f t="shared" si="220"/>
        <v>8.250000000621192</v>
      </c>
    </row>
    <row r="4709" spans="5:8" x14ac:dyDescent="0.3">
      <c r="E4709" s="34">
        <v>4707</v>
      </c>
      <c r="F4709" s="42">
        <f t="shared" si="221"/>
        <v>7.5312000000000001</v>
      </c>
      <c r="G4709" s="42">
        <f t="shared" si="219"/>
        <v>6.2132399999999999</v>
      </c>
      <c r="H4709" s="42">
        <f t="shared" si="220"/>
        <v>8.2500000006213234</v>
      </c>
    </row>
    <row r="4710" spans="5:8" x14ac:dyDescent="0.3">
      <c r="E4710" s="34">
        <v>4708</v>
      </c>
      <c r="F4710" s="42">
        <f t="shared" si="221"/>
        <v>7.5327999999999999</v>
      </c>
      <c r="G4710" s="42">
        <f t="shared" si="219"/>
        <v>6.2145600000000005</v>
      </c>
      <c r="H4710" s="42">
        <f t="shared" si="220"/>
        <v>8.2500000006214567</v>
      </c>
    </row>
    <row r="4711" spans="5:8" x14ac:dyDescent="0.3">
      <c r="E4711" s="34">
        <v>4709</v>
      </c>
      <c r="F4711" s="42">
        <f t="shared" si="221"/>
        <v>7.5344000000000007</v>
      </c>
      <c r="G4711" s="42">
        <f t="shared" si="219"/>
        <v>6.2158800000000003</v>
      </c>
      <c r="H4711" s="42">
        <f t="shared" si="220"/>
        <v>8.2500000006215881</v>
      </c>
    </row>
    <row r="4712" spans="5:8" x14ac:dyDescent="0.3">
      <c r="E4712" s="34">
        <v>4710</v>
      </c>
      <c r="F4712" s="42">
        <f t="shared" si="221"/>
        <v>7.5360000000000005</v>
      </c>
      <c r="G4712" s="42">
        <f t="shared" si="219"/>
        <v>6.2172000000000001</v>
      </c>
      <c r="H4712" s="42">
        <f t="shared" si="220"/>
        <v>8.2500000006217196</v>
      </c>
    </row>
    <row r="4713" spans="5:8" x14ac:dyDescent="0.3">
      <c r="E4713" s="34">
        <v>4711</v>
      </c>
      <c r="F4713" s="42">
        <f t="shared" si="221"/>
        <v>7.5376000000000003</v>
      </c>
      <c r="G4713" s="42">
        <f t="shared" si="219"/>
        <v>6.2185199999999998</v>
      </c>
      <c r="H4713" s="42">
        <f t="shared" si="220"/>
        <v>8.2500000006218528</v>
      </c>
    </row>
    <row r="4714" spans="5:8" x14ac:dyDescent="0.3">
      <c r="E4714" s="34">
        <v>4712</v>
      </c>
      <c r="F4714" s="42">
        <f t="shared" si="221"/>
        <v>7.5392000000000001</v>
      </c>
      <c r="G4714" s="42">
        <f t="shared" si="219"/>
        <v>6.2198399999999996</v>
      </c>
      <c r="H4714" s="42">
        <f t="shared" si="220"/>
        <v>8.2500000006219842</v>
      </c>
    </row>
    <row r="4715" spans="5:8" x14ac:dyDescent="0.3">
      <c r="E4715" s="34">
        <v>4713</v>
      </c>
      <c r="F4715" s="42">
        <f t="shared" si="221"/>
        <v>7.5407999999999999</v>
      </c>
      <c r="G4715" s="42">
        <f t="shared" si="219"/>
        <v>6.2211599999999994</v>
      </c>
      <c r="H4715" s="42">
        <f t="shared" si="220"/>
        <v>8.2500000006221157</v>
      </c>
    </row>
    <row r="4716" spans="5:8" x14ac:dyDescent="0.3">
      <c r="E4716" s="34">
        <v>4714</v>
      </c>
      <c r="F4716" s="42">
        <f t="shared" si="221"/>
        <v>7.5424000000000007</v>
      </c>
      <c r="G4716" s="42">
        <f t="shared" si="219"/>
        <v>6.22248</v>
      </c>
      <c r="H4716" s="42">
        <f t="shared" si="220"/>
        <v>8.2500000006222471</v>
      </c>
    </row>
    <row r="4717" spans="5:8" x14ac:dyDescent="0.3">
      <c r="E4717" s="34">
        <v>4715</v>
      </c>
      <c r="F4717" s="42">
        <f t="shared" si="221"/>
        <v>7.5440000000000005</v>
      </c>
      <c r="G4717" s="42">
        <f t="shared" si="219"/>
        <v>6.2238000000000007</v>
      </c>
      <c r="H4717" s="42">
        <f t="shared" si="220"/>
        <v>8.2500000006223804</v>
      </c>
    </row>
    <row r="4718" spans="5:8" x14ac:dyDescent="0.3">
      <c r="E4718" s="34">
        <v>4716</v>
      </c>
      <c r="F4718" s="42">
        <f t="shared" si="221"/>
        <v>7.5456000000000003</v>
      </c>
      <c r="G4718" s="42">
        <f t="shared" si="219"/>
        <v>6.2251200000000004</v>
      </c>
      <c r="H4718" s="42">
        <f t="shared" si="220"/>
        <v>8.2500000006225118</v>
      </c>
    </row>
    <row r="4719" spans="5:8" x14ac:dyDescent="0.3">
      <c r="E4719" s="34">
        <v>4717</v>
      </c>
      <c r="F4719" s="42">
        <f t="shared" si="221"/>
        <v>7.5472000000000001</v>
      </c>
      <c r="G4719" s="42">
        <f t="shared" si="219"/>
        <v>6.2264400000000002</v>
      </c>
      <c r="H4719" s="42">
        <f t="shared" si="220"/>
        <v>8.2500000006226433</v>
      </c>
    </row>
    <row r="4720" spans="5:8" x14ac:dyDescent="0.3">
      <c r="E4720" s="34">
        <v>4718</v>
      </c>
      <c r="F4720" s="42">
        <f t="shared" si="221"/>
        <v>7.5488</v>
      </c>
      <c r="G4720" s="42">
        <f t="shared" si="219"/>
        <v>6.22776</v>
      </c>
      <c r="H4720" s="42">
        <f t="shared" si="220"/>
        <v>8.2500000006227765</v>
      </c>
    </row>
    <row r="4721" spans="5:8" x14ac:dyDescent="0.3">
      <c r="E4721" s="34">
        <v>4719</v>
      </c>
      <c r="F4721" s="42">
        <f t="shared" si="221"/>
        <v>7.5504000000000007</v>
      </c>
      <c r="G4721" s="42">
        <f t="shared" si="219"/>
        <v>6.2290800000000006</v>
      </c>
      <c r="H4721" s="42">
        <f t="shared" si="220"/>
        <v>8.2500000006229079</v>
      </c>
    </row>
    <row r="4722" spans="5:8" x14ac:dyDescent="0.3">
      <c r="E4722" s="34">
        <v>4720</v>
      </c>
      <c r="F4722" s="42">
        <f t="shared" si="221"/>
        <v>7.5520000000000005</v>
      </c>
      <c r="G4722" s="42">
        <f t="shared" si="219"/>
        <v>6.2304000000000004</v>
      </c>
      <c r="H4722" s="42">
        <f t="shared" si="220"/>
        <v>8.2500000006230394</v>
      </c>
    </row>
    <row r="4723" spans="5:8" x14ac:dyDescent="0.3">
      <c r="E4723" s="34">
        <v>4721</v>
      </c>
      <c r="F4723" s="42">
        <f t="shared" si="221"/>
        <v>7.5536000000000003</v>
      </c>
      <c r="G4723" s="42">
        <f t="shared" si="219"/>
        <v>6.2317200000000001</v>
      </c>
      <c r="H4723" s="42">
        <f t="shared" si="220"/>
        <v>8.2500000006231726</v>
      </c>
    </row>
    <row r="4724" spans="5:8" x14ac:dyDescent="0.3">
      <c r="E4724" s="34">
        <v>4722</v>
      </c>
      <c r="F4724" s="42">
        <f t="shared" si="221"/>
        <v>7.5552000000000001</v>
      </c>
      <c r="G4724" s="42">
        <f t="shared" si="219"/>
        <v>6.2330400000000008</v>
      </c>
      <c r="H4724" s="42">
        <f t="shared" si="220"/>
        <v>8.2500000006233041</v>
      </c>
    </row>
    <row r="4725" spans="5:8" x14ac:dyDescent="0.3">
      <c r="E4725" s="34">
        <v>4723</v>
      </c>
      <c r="F4725" s="42">
        <f t="shared" si="221"/>
        <v>7.5568</v>
      </c>
      <c r="G4725" s="42">
        <f t="shared" si="219"/>
        <v>6.2343600000000006</v>
      </c>
      <c r="H4725" s="42">
        <f t="shared" si="220"/>
        <v>8.2500000006234355</v>
      </c>
    </row>
    <row r="4726" spans="5:8" x14ac:dyDescent="0.3">
      <c r="E4726" s="34">
        <v>4724</v>
      </c>
      <c r="F4726" s="42">
        <f t="shared" si="221"/>
        <v>7.5584000000000007</v>
      </c>
      <c r="G4726" s="42">
        <f t="shared" si="219"/>
        <v>6.2356800000000012</v>
      </c>
      <c r="H4726" s="42">
        <f t="shared" si="220"/>
        <v>8.2500000006235688</v>
      </c>
    </row>
    <row r="4727" spans="5:8" x14ac:dyDescent="0.3">
      <c r="E4727" s="34">
        <v>4725</v>
      </c>
      <c r="F4727" s="42">
        <f t="shared" si="221"/>
        <v>7.5600000000000005</v>
      </c>
      <c r="G4727" s="42">
        <f t="shared" si="219"/>
        <v>6.237000000000001</v>
      </c>
      <c r="H4727" s="42">
        <f t="shared" si="220"/>
        <v>8.2500000006237002</v>
      </c>
    </row>
    <row r="4728" spans="5:8" x14ac:dyDescent="0.3">
      <c r="E4728" s="34">
        <v>4726</v>
      </c>
      <c r="F4728" s="42">
        <f t="shared" si="221"/>
        <v>7.5616000000000003</v>
      </c>
      <c r="G4728" s="42">
        <f t="shared" si="219"/>
        <v>6.2383200000000008</v>
      </c>
      <c r="H4728" s="42">
        <f t="shared" si="220"/>
        <v>8.2500000006238317</v>
      </c>
    </row>
    <row r="4729" spans="5:8" x14ac:dyDescent="0.3">
      <c r="E4729" s="34">
        <v>4727</v>
      </c>
      <c r="F4729" s="42">
        <f t="shared" si="221"/>
        <v>7.5632000000000001</v>
      </c>
      <c r="G4729" s="42">
        <f t="shared" si="219"/>
        <v>6.2396399999999996</v>
      </c>
      <c r="H4729" s="42">
        <f t="shared" si="220"/>
        <v>8.2500000006239649</v>
      </c>
    </row>
    <row r="4730" spans="5:8" x14ac:dyDescent="0.3">
      <c r="E4730" s="34">
        <v>4728</v>
      </c>
      <c r="F4730" s="42">
        <f t="shared" si="221"/>
        <v>7.5648</v>
      </c>
      <c r="G4730" s="42">
        <f t="shared" si="219"/>
        <v>6.2409599999999994</v>
      </c>
      <c r="H4730" s="42">
        <f t="shared" si="220"/>
        <v>8.2500000006240963</v>
      </c>
    </row>
    <row r="4731" spans="5:8" x14ac:dyDescent="0.3">
      <c r="E4731" s="34">
        <v>4729</v>
      </c>
      <c r="F4731" s="42">
        <f t="shared" si="221"/>
        <v>7.5664000000000007</v>
      </c>
      <c r="G4731" s="42">
        <f t="shared" si="219"/>
        <v>6.2422800000000001</v>
      </c>
      <c r="H4731" s="42">
        <f t="shared" si="220"/>
        <v>8.2500000006242278</v>
      </c>
    </row>
    <row r="4732" spans="5:8" x14ac:dyDescent="0.3">
      <c r="E4732" s="34">
        <v>4730</v>
      </c>
      <c r="F4732" s="42">
        <f t="shared" si="221"/>
        <v>7.5680000000000005</v>
      </c>
      <c r="G4732" s="42">
        <f t="shared" si="219"/>
        <v>6.2436000000000007</v>
      </c>
      <c r="H4732" s="42">
        <f t="shared" si="220"/>
        <v>8.2500000006243592</v>
      </c>
    </row>
    <row r="4733" spans="5:8" x14ac:dyDescent="0.3">
      <c r="E4733" s="34">
        <v>4731</v>
      </c>
      <c r="F4733" s="42">
        <f t="shared" si="221"/>
        <v>7.5696000000000003</v>
      </c>
      <c r="G4733" s="42">
        <f t="shared" si="219"/>
        <v>6.2449200000000005</v>
      </c>
      <c r="H4733" s="42">
        <f t="shared" si="220"/>
        <v>8.2500000006244925</v>
      </c>
    </row>
    <row r="4734" spans="5:8" x14ac:dyDescent="0.3">
      <c r="E4734" s="34">
        <v>4732</v>
      </c>
      <c r="F4734" s="42">
        <f t="shared" si="221"/>
        <v>7.5712000000000002</v>
      </c>
      <c r="G4734" s="42">
        <f t="shared" si="219"/>
        <v>6.2462400000000002</v>
      </c>
      <c r="H4734" s="42">
        <f t="shared" si="220"/>
        <v>8.2500000006246239</v>
      </c>
    </row>
    <row r="4735" spans="5:8" x14ac:dyDescent="0.3">
      <c r="E4735" s="34">
        <v>4733</v>
      </c>
      <c r="F4735" s="42">
        <f t="shared" si="221"/>
        <v>7.5728</v>
      </c>
      <c r="G4735" s="42">
        <f t="shared" si="219"/>
        <v>6.24756</v>
      </c>
      <c r="H4735" s="42">
        <f t="shared" si="220"/>
        <v>8.2500000006247554</v>
      </c>
    </row>
    <row r="4736" spans="5:8" x14ac:dyDescent="0.3">
      <c r="E4736" s="34">
        <v>4734</v>
      </c>
      <c r="F4736" s="42">
        <f t="shared" si="221"/>
        <v>7.5744000000000007</v>
      </c>
      <c r="G4736" s="42">
        <f t="shared" si="219"/>
        <v>6.2488800000000007</v>
      </c>
      <c r="H4736" s="42">
        <f t="shared" si="220"/>
        <v>8.2500000006248886</v>
      </c>
    </row>
    <row r="4737" spans="5:8" x14ac:dyDescent="0.3">
      <c r="E4737" s="34">
        <v>4735</v>
      </c>
      <c r="F4737" s="42">
        <f t="shared" si="221"/>
        <v>7.5760000000000005</v>
      </c>
      <c r="G4737" s="42">
        <f t="shared" si="219"/>
        <v>6.2502000000000004</v>
      </c>
      <c r="H4737" s="42">
        <f t="shared" si="220"/>
        <v>8.25000000062502</v>
      </c>
    </row>
    <row r="4738" spans="5:8" x14ac:dyDescent="0.3">
      <c r="E4738" s="34">
        <v>4736</v>
      </c>
      <c r="F4738" s="42">
        <f t="shared" si="221"/>
        <v>7.5776000000000003</v>
      </c>
      <c r="G4738" s="42">
        <f t="shared" ref="G4738:G4801" si="222">$C$12*F4738*10^-3/($C$3*10^-6)</f>
        <v>6.2515200000000002</v>
      </c>
      <c r="H4738" s="42">
        <f t="shared" si="220"/>
        <v>8.2500000006251515</v>
      </c>
    </row>
    <row r="4739" spans="5:8" x14ac:dyDescent="0.3">
      <c r="E4739" s="34">
        <v>4737</v>
      </c>
      <c r="F4739" s="42">
        <f t="shared" si="221"/>
        <v>7.5792000000000002</v>
      </c>
      <c r="G4739" s="42">
        <f t="shared" si="222"/>
        <v>6.2528400000000008</v>
      </c>
      <c r="H4739" s="42">
        <f t="shared" ref="H4739:H4802" si="223">($C$12+IF(G4739&gt;=$C$7,$C$6,0)+(IF(G4739&gt;=$C$5,G4739,0)/$C$4)+IF(G4739&gt;$C$9,($C$8/G4739),0))</f>
        <v>8.2500000006252847</v>
      </c>
    </row>
    <row r="4740" spans="5:8" x14ac:dyDescent="0.3">
      <c r="E4740" s="34">
        <v>4738</v>
      </c>
      <c r="F4740" s="42">
        <f t="shared" ref="F4740:F4803" si="224">($C$10/10000)*(E4740)</f>
        <v>7.5808</v>
      </c>
      <c r="G4740" s="42">
        <f t="shared" si="222"/>
        <v>6.2541599999999997</v>
      </c>
      <c r="H4740" s="42">
        <f t="shared" si="223"/>
        <v>8.2500000006254162</v>
      </c>
    </row>
    <row r="4741" spans="5:8" x14ac:dyDescent="0.3">
      <c r="E4741" s="34">
        <v>4739</v>
      </c>
      <c r="F4741" s="42">
        <f t="shared" si="224"/>
        <v>7.5824000000000007</v>
      </c>
      <c r="G4741" s="42">
        <f t="shared" si="222"/>
        <v>6.2554800000000004</v>
      </c>
      <c r="H4741" s="42">
        <f t="shared" si="223"/>
        <v>8.2500000006255476</v>
      </c>
    </row>
    <row r="4742" spans="5:8" x14ac:dyDescent="0.3">
      <c r="E4742" s="34">
        <v>4740</v>
      </c>
      <c r="F4742" s="42">
        <f t="shared" si="224"/>
        <v>7.5840000000000005</v>
      </c>
      <c r="G4742" s="42">
        <f t="shared" si="222"/>
        <v>6.256800000000001</v>
      </c>
      <c r="H4742" s="42">
        <f t="shared" si="223"/>
        <v>8.2500000006256808</v>
      </c>
    </row>
    <row r="4743" spans="5:8" x14ac:dyDescent="0.3">
      <c r="E4743" s="34">
        <v>4741</v>
      </c>
      <c r="F4743" s="42">
        <f t="shared" si="224"/>
        <v>7.5856000000000003</v>
      </c>
      <c r="G4743" s="42">
        <f t="shared" si="222"/>
        <v>6.2581199999999999</v>
      </c>
      <c r="H4743" s="42">
        <f t="shared" si="223"/>
        <v>8.2500000006258123</v>
      </c>
    </row>
    <row r="4744" spans="5:8" x14ac:dyDescent="0.3">
      <c r="E4744" s="34">
        <v>4742</v>
      </c>
      <c r="F4744" s="42">
        <f t="shared" si="224"/>
        <v>7.5872000000000002</v>
      </c>
      <c r="G4744" s="42">
        <f t="shared" si="222"/>
        <v>6.2594400000000006</v>
      </c>
      <c r="H4744" s="42">
        <f t="shared" si="223"/>
        <v>8.2500000006259437</v>
      </c>
    </row>
    <row r="4745" spans="5:8" x14ac:dyDescent="0.3">
      <c r="E4745" s="34">
        <v>4743</v>
      </c>
      <c r="F4745" s="42">
        <f t="shared" si="224"/>
        <v>7.5888</v>
      </c>
      <c r="G4745" s="42">
        <f t="shared" si="222"/>
        <v>6.2607599999999994</v>
      </c>
      <c r="H4745" s="42">
        <f t="shared" si="223"/>
        <v>8.2500000006260752</v>
      </c>
    </row>
    <row r="4746" spans="5:8" x14ac:dyDescent="0.3">
      <c r="E4746" s="34">
        <v>4744</v>
      </c>
      <c r="F4746" s="42">
        <f t="shared" si="224"/>
        <v>7.5904000000000007</v>
      </c>
      <c r="G4746" s="42">
        <f t="shared" si="222"/>
        <v>6.2620800000000001</v>
      </c>
      <c r="H4746" s="42">
        <f t="shared" si="223"/>
        <v>8.2500000006262084</v>
      </c>
    </row>
    <row r="4747" spans="5:8" x14ac:dyDescent="0.3">
      <c r="E4747" s="34">
        <v>4745</v>
      </c>
      <c r="F4747" s="42">
        <f t="shared" si="224"/>
        <v>7.5920000000000005</v>
      </c>
      <c r="G4747" s="42">
        <f t="shared" si="222"/>
        <v>6.2634000000000007</v>
      </c>
      <c r="H4747" s="42">
        <f t="shared" si="223"/>
        <v>8.2500000006263399</v>
      </c>
    </row>
    <row r="4748" spans="5:8" x14ac:dyDescent="0.3">
      <c r="E4748" s="34">
        <v>4746</v>
      </c>
      <c r="F4748" s="42">
        <f t="shared" si="224"/>
        <v>7.5936000000000003</v>
      </c>
      <c r="G4748" s="42">
        <f t="shared" si="222"/>
        <v>6.2647199999999996</v>
      </c>
      <c r="H4748" s="42">
        <f t="shared" si="223"/>
        <v>8.2500000006264713</v>
      </c>
    </row>
    <row r="4749" spans="5:8" x14ac:dyDescent="0.3">
      <c r="E4749" s="34">
        <v>4747</v>
      </c>
      <c r="F4749" s="42">
        <f t="shared" si="224"/>
        <v>7.5952000000000002</v>
      </c>
      <c r="G4749" s="42">
        <f t="shared" si="222"/>
        <v>6.2660400000000003</v>
      </c>
      <c r="H4749" s="42">
        <f t="shared" si="223"/>
        <v>8.2500000006266045</v>
      </c>
    </row>
    <row r="4750" spans="5:8" x14ac:dyDescent="0.3">
      <c r="E4750" s="34">
        <v>4748</v>
      </c>
      <c r="F4750" s="42">
        <f t="shared" si="224"/>
        <v>7.5968</v>
      </c>
      <c r="G4750" s="42">
        <f t="shared" si="222"/>
        <v>6.2673599999999992</v>
      </c>
      <c r="H4750" s="42">
        <f t="shared" si="223"/>
        <v>8.250000000626736</v>
      </c>
    </row>
    <row r="4751" spans="5:8" x14ac:dyDescent="0.3">
      <c r="E4751" s="34">
        <v>4749</v>
      </c>
      <c r="F4751" s="42">
        <f t="shared" si="224"/>
        <v>7.5984000000000007</v>
      </c>
      <c r="G4751" s="42">
        <f t="shared" si="222"/>
        <v>6.2686799999999998</v>
      </c>
      <c r="H4751" s="42">
        <f t="shared" si="223"/>
        <v>8.2500000006268674</v>
      </c>
    </row>
    <row r="4752" spans="5:8" x14ac:dyDescent="0.3">
      <c r="E4752" s="34">
        <v>4750</v>
      </c>
      <c r="F4752" s="42">
        <f t="shared" si="224"/>
        <v>7.6000000000000005</v>
      </c>
      <c r="G4752" s="42">
        <f t="shared" si="222"/>
        <v>6.2700000000000005</v>
      </c>
      <c r="H4752" s="42">
        <f t="shared" si="223"/>
        <v>8.2500000006270007</v>
      </c>
    </row>
    <row r="4753" spans="5:8" x14ac:dyDescent="0.3">
      <c r="E4753" s="34">
        <v>4751</v>
      </c>
      <c r="F4753" s="42">
        <f t="shared" si="224"/>
        <v>7.6016000000000004</v>
      </c>
      <c r="G4753" s="42">
        <f t="shared" si="222"/>
        <v>6.2713199999999993</v>
      </c>
      <c r="H4753" s="42">
        <f t="shared" si="223"/>
        <v>8.2500000006271321</v>
      </c>
    </row>
    <row r="4754" spans="5:8" x14ac:dyDescent="0.3">
      <c r="E4754" s="34">
        <v>4752</v>
      </c>
      <c r="F4754" s="42">
        <f t="shared" si="224"/>
        <v>7.6032000000000002</v>
      </c>
      <c r="G4754" s="42">
        <f t="shared" si="222"/>
        <v>6.27264</v>
      </c>
      <c r="H4754" s="42">
        <f t="shared" si="223"/>
        <v>8.2500000006272636</v>
      </c>
    </row>
    <row r="4755" spans="5:8" x14ac:dyDescent="0.3">
      <c r="E4755" s="34">
        <v>4753</v>
      </c>
      <c r="F4755" s="42">
        <f t="shared" si="224"/>
        <v>7.6048</v>
      </c>
      <c r="G4755" s="42">
        <f t="shared" si="222"/>
        <v>6.2739600000000006</v>
      </c>
      <c r="H4755" s="42">
        <f t="shared" si="223"/>
        <v>8.2500000006273968</v>
      </c>
    </row>
    <row r="4756" spans="5:8" x14ac:dyDescent="0.3">
      <c r="E4756" s="34">
        <v>4754</v>
      </c>
      <c r="F4756" s="42">
        <f t="shared" si="224"/>
        <v>7.6064000000000007</v>
      </c>
      <c r="G4756" s="42">
        <f t="shared" si="222"/>
        <v>6.2752800000000013</v>
      </c>
      <c r="H4756" s="42">
        <f t="shared" si="223"/>
        <v>8.2500000006275283</v>
      </c>
    </row>
    <row r="4757" spans="5:8" x14ac:dyDescent="0.3">
      <c r="E4757" s="34">
        <v>4755</v>
      </c>
      <c r="F4757" s="42">
        <f t="shared" si="224"/>
        <v>7.6080000000000005</v>
      </c>
      <c r="G4757" s="42">
        <f t="shared" si="222"/>
        <v>6.2766000000000002</v>
      </c>
      <c r="H4757" s="42">
        <f t="shared" si="223"/>
        <v>8.2500000006276597</v>
      </c>
    </row>
    <row r="4758" spans="5:8" x14ac:dyDescent="0.3">
      <c r="E4758" s="34">
        <v>4756</v>
      </c>
      <c r="F4758" s="42">
        <f t="shared" si="224"/>
        <v>7.6096000000000004</v>
      </c>
      <c r="G4758" s="42">
        <f t="shared" si="222"/>
        <v>6.2779200000000008</v>
      </c>
      <c r="H4758" s="42">
        <f t="shared" si="223"/>
        <v>8.2500000006277912</v>
      </c>
    </row>
    <row r="4759" spans="5:8" x14ac:dyDescent="0.3">
      <c r="E4759" s="34">
        <v>4757</v>
      </c>
      <c r="F4759" s="42">
        <f t="shared" si="224"/>
        <v>7.6112000000000002</v>
      </c>
      <c r="G4759" s="42">
        <f t="shared" si="222"/>
        <v>6.2792399999999997</v>
      </c>
      <c r="H4759" s="42">
        <f t="shared" si="223"/>
        <v>8.2500000006279244</v>
      </c>
    </row>
    <row r="4760" spans="5:8" x14ac:dyDescent="0.3">
      <c r="E4760" s="34">
        <v>4758</v>
      </c>
      <c r="F4760" s="42">
        <f t="shared" si="224"/>
        <v>7.6128</v>
      </c>
      <c r="G4760" s="42">
        <f t="shared" si="222"/>
        <v>6.2805600000000004</v>
      </c>
      <c r="H4760" s="42">
        <f t="shared" si="223"/>
        <v>8.2500000006280558</v>
      </c>
    </row>
    <row r="4761" spans="5:8" x14ac:dyDescent="0.3">
      <c r="E4761" s="34">
        <v>4759</v>
      </c>
      <c r="F4761" s="42">
        <f t="shared" si="224"/>
        <v>7.6144000000000007</v>
      </c>
      <c r="G4761" s="42">
        <f t="shared" si="222"/>
        <v>6.281880000000001</v>
      </c>
      <c r="H4761" s="42">
        <f t="shared" si="223"/>
        <v>8.2500000006281873</v>
      </c>
    </row>
    <row r="4762" spans="5:8" x14ac:dyDescent="0.3">
      <c r="E4762" s="34">
        <v>4760</v>
      </c>
      <c r="F4762" s="42">
        <f t="shared" si="224"/>
        <v>7.6160000000000005</v>
      </c>
      <c r="G4762" s="42">
        <f t="shared" si="222"/>
        <v>6.2832000000000008</v>
      </c>
      <c r="H4762" s="42">
        <f t="shared" si="223"/>
        <v>8.2500000006283205</v>
      </c>
    </row>
    <row r="4763" spans="5:8" x14ac:dyDescent="0.3">
      <c r="E4763" s="34">
        <v>4761</v>
      </c>
      <c r="F4763" s="42">
        <f t="shared" si="224"/>
        <v>7.6176000000000004</v>
      </c>
      <c r="G4763" s="42">
        <f t="shared" si="222"/>
        <v>6.2845200000000006</v>
      </c>
      <c r="H4763" s="42">
        <f t="shared" si="223"/>
        <v>8.250000000628452</v>
      </c>
    </row>
    <row r="4764" spans="5:8" x14ac:dyDescent="0.3">
      <c r="E4764" s="34">
        <v>4762</v>
      </c>
      <c r="F4764" s="42">
        <f t="shared" si="224"/>
        <v>7.6192000000000002</v>
      </c>
      <c r="G4764" s="42">
        <f t="shared" si="222"/>
        <v>6.2858400000000003</v>
      </c>
      <c r="H4764" s="42">
        <f t="shared" si="223"/>
        <v>8.2500000006285834</v>
      </c>
    </row>
    <row r="4765" spans="5:8" x14ac:dyDescent="0.3">
      <c r="E4765" s="34">
        <v>4763</v>
      </c>
      <c r="F4765" s="42">
        <f t="shared" si="224"/>
        <v>7.6208</v>
      </c>
      <c r="G4765" s="42">
        <f t="shared" si="222"/>
        <v>6.2871600000000001</v>
      </c>
      <c r="H4765" s="42">
        <f t="shared" si="223"/>
        <v>8.2500000006287166</v>
      </c>
    </row>
    <row r="4766" spans="5:8" x14ac:dyDescent="0.3">
      <c r="E4766" s="34">
        <v>4764</v>
      </c>
      <c r="F4766" s="42">
        <f t="shared" si="224"/>
        <v>7.6224000000000007</v>
      </c>
      <c r="G4766" s="42">
        <f t="shared" si="222"/>
        <v>6.2884800000000007</v>
      </c>
      <c r="H4766" s="42">
        <f t="shared" si="223"/>
        <v>8.2500000006288481</v>
      </c>
    </row>
    <row r="4767" spans="5:8" x14ac:dyDescent="0.3">
      <c r="E4767" s="34">
        <v>4765</v>
      </c>
      <c r="F4767" s="42">
        <f t="shared" si="224"/>
        <v>7.6240000000000006</v>
      </c>
      <c r="G4767" s="42">
        <f t="shared" si="222"/>
        <v>6.2898000000000005</v>
      </c>
      <c r="H4767" s="42">
        <f t="shared" si="223"/>
        <v>8.2500000006289795</v>
      </c>
    </row>
    <row r="4768" spans="5:8" x14ac:dyDescent="0.3">
      <c r="E4768" s="34">
        <v>4766</v>
      </c>
      <c r="F4768" s="42">
        <f t="shared" si="224"/>
        <v>7.6256000000000004</v>
      </c>
      <c r="G4768" s="42">
        <f t="shared" si="222"/>
        <v>6.2911200000000003</v>
      </c>
      <c r="H4768" s="42">
        <f t="shared" si="223"/>
        <v>8.2500000006291128</v>
      </c>
    </row>
    <row r="4769" spans="5:8" x14ac:dyDescent="0.3">
      <c r="E4769" s="34">
        <v>4767</v>
      </c>
      <c r="F4769" s="42">
        <f t="shared" si="224"/>
        <v>7.6272000000000002</v>
      </c>
      <c r="G4769" s="42">
        <f t="shared" si="222"/>
        <v>6.29244</v>
      </c>
      <c r="H4769" s="42">
        <f t="shared" si="223"/>
        <v>8.2500000006292442</v>
      </c>
    </row>
    <row r="4770" spans="5:8" x14ac:dyDescent="0.3">
      <c r="E4770" s="34">
        <v>4768</v>
      </c>
      <c r="F4770" s="42">
        <f t="shared" si="224"/>
        <v>7.6288</v>
      </c>
      <c r="G4770" s="42">
        <f t="shared" si="222"/>
        <v>6.2937600000000007</v>
      </c>
      <c r="H4770" s="42">
        <f t="shared" si="223"/>
        <v>8.2500000006293757</v>
      </c>
    </row>
    <row r="4771" spans="5:8" x14ac:dyDescent="0.3">
      <c r="E4771" s="34">
        <v>4769</v>
      </c>
      <c r="F4771" s="42">
        <f t="shared" si="224"/>
        <v>7.6304000000000007</v>
      </c>
      <c r="G4771" s="42">
        <f t="shared" si="222"/>
        <v>6.2950800000000013</v>
      </c>
      <c r="H4771" s="42">
        <f t="shared" si="223"/>
        <v>8.2500000006295071</v>
      </c>
    </row>
    <row r="4772" spans="5:8" x14ac:dyDescent="0.3">
      <c r="E4772" s="34">
        <v>4770</v>
      </c>
      <c r="F4772" s="42">
        <f t="shared" si="224"/>
        <v>7.6320000000000006</v>
      </c>
      <c r="G4772" s="42">
        <f t="shared" si="222"/>
        <v>6.2964000000000002</v>
      </c>
      <c r="H4772" s="42">
        <f t="shared" si="223"/>
        <v>8.2500000006296403</v>
      </c>
    </row>
    <row r="4773" spans="5:8" x14ac:dyDescent="0.3">
      <c r="E4773" s="34">
        <v>4771</v>
      </c>
      <c r="F4773" s="42">
        <f t="shared" si="224"/>
        <v>7.6336000000000004</v>
      </c>
      <c r="G4773" s="42">
        <f t="shared" si="222"/>
        <v>6.2977200000000009</v>
      </c>
      <c r="H4773" s="42">
        <f t="shared" si="223"/>
        <v>8.2500000006297718</v>
      </c>
    </row>
    <row r="4774" spans="5:8" x14ac:dyDescent="0.3">
      <c r="E4774" s="34">
        <v>4772</v>
      </c>
      <c r="F4774" s="42">
        <f t="shared" si="224"/>
        <v>7.6352000000000002</v>
      </c>
      <c r="G4774" s="42">
        <f t="shared" si="222"/>
        <v>6.2990399999999998</v>
      </c>
      <c r="H4774" s="42">
        <f t="shared" si="223"/>
        <v>8.2500000006299032</v>
      </c>
    </row>
    <row r="4775" spans="5:8" x14ac:dyDescent="0.3">
      <c r="E4775" s="34">
        <v>4773</v>
      </c>
      <c r="F4775" s="42">
        <f t="shared" si="224"/>
        <v>7.6368</v>
      </c>
      <c r="G4775" s="42">
        <f t="shared" si="222"/>
        <v>6.3003600000000004</v>
      </c>
      <c r="H4775" s="42">
        <f t="shared" si="223"/>
        <v>8.2500000006300365</v>
      </c>
    </row>
    <row r="4776" spans="5:8" x14ac:dyDescent="0.3">
      <c r="E4776" s="34">
        <v>4774</v>
      </c>
      <c r="F4776" s="42">
        <f t="shared" si="224"/>
        <v>7.6384000000000007</v>
      </c>
      <c r="G4776" s="42">
        <f t="shared" si="222"/>
        <v>6.3016800000000011</v>
      </c>
      <c r="H4776" s="42">
        <f t="shared" si="223"/>
        <v>8.2500000006301679</v>
      </c>
    </row>
    <row r="4777" spans="5:8" x14ac:dyDescent="0.3">
      <c r="E4777" s="34">
        <v>4775</v>
      </c>
      <c r="F4777" s="42">
        <f t="shared" si="224"/>
        <v>7.6400000000000006</v>
      </c>
      <c r="G4777" s="42">
        <f t="shared" si="222"/>
        <v>6.3029999999999999</v>
      </c>
      <c r="H4777" s="42">
        <f t="shared" si="223"/>
        <v>8.2500000006302994</v>
      </c>
    </row>
    <row r="4778" spans="5:8" x14ac:dyDescent="0.3">
      <c r="E4778" s="34">
        <v>4776</v>
      </c>
      <c r="F4778" s="42">
        <f t="shared" si="224"/>
        <v>7.6416000000000004</v>
      </c>
      <c r="G4778" s="42">
        <f t="shared" si="222"/>
        <v>6.3043200000000006</v>
      </c>
      <c r="H4778" s="42">
        <f t="shared" si="223"/>
        <v>8.2500000006304326</v>
      </c>
    </row>
    <row r="4779" spans="5:8" x14ac:dyDescent="0.3">
      <c r="E4779" s="34">
        <v>4777</v>
      </c>
      <c r="F4779" s="42">
        <f t="shared" si="224"/>
        <v>7.6432000000000002</v>
      </c>
      <c r="G4779" s="42">
        <f t="shared" si="222"/>
        <v>6.3056399999999995</v>
      </c>
      <c r="H4779" s="42">
        <f t="shared" si="223"/>
        <v>8.250000000630564</v>
      </c>
    </row>
    <row r="4780" spans="5:8" x14ac:dyDescent="0.3">
      <c r="E4780" s="34">
        <v>4778</v>
      </c>
      <c r="F4780" s="42">
        <f t="shared" si="224"/>
        <v>7.6448</v>
      </c>
      <c r="G4780" s="42">
        <f t="shared" si="222"/>
        <v>6.3069600000000001</v>
      </c>
      <c r="H4780" s="42">
        <f t="shared" si="223"/>
        <v>8.2500000006306955</v>
      </c>
    </row>
    <row r="4781" spans="5:8" x14ac:dyDescent="0.3">
      <c r="E4781" s="34">
        <v>4779</v>
      </c>
      <c r="F4781" s="42">
        <f t="shared" si="224"/>
        <v>7.6464000000000008</v>
      </c>
      <c r="G4781" s="42">
        <f t="shared" si="222"/>
        <v>6.3082800000000008</v>
      </c>
      <c r="H4781" s="42">
        <f t="shared" si="223"/>
        <v>8.2500000006308287</v>
      </c>
    </row>
    <row r="4782" spans="5:8" x14ac:dyDescent="0.3">
      <c r="E4782" s="34">
        <v>4780</v>
      </c>
      <c r="F4782" s="42">
        <f t="shared" si="224"/>
        <v>7.6480000000000006</v>
      </c>
      <c r="G4782" s="42">
        <f t="shared" si="222"/>
        <v>6.3095999999999997</v>
      </c>
      <c r="H4782" s="42">
        <f t="shared" si="223"/>
        <v>8.2500000006309602</v>
      </c>
    </row>
    <row r="4783" spans="5:8" x14ac:dyDescent="0.3">
      <c r="E4783" s="34">
        <v>4781</v>
      </c>
      <c r="F4783" s="42">
        <f t="shared" si="224"/>
        <v>7.6496000000000004</v>
      </c>
      <c r="G4783" s="42">
        <f t="shared" si="222"/>
        <v>6.3109200000000003</v>
      </c>
      <c r="H4783" s="42">
        <f t="shared" si="223"/>
        <v>8.2500000006310916</v>
      </c>
    </row>
    <row r="4784" spans="5:8" x14ac:dyDescent="0.3">
      <c r="E4784" s="34">
        <v>4782</v>
      </c>
      <c r="F4784" s="42">
        <f t="shared" si="224"/>
        <v>7.6512000000000002</v>
      </c>
      <c r="G4784" s="42">
        <f t="shared" si="222"/>
        <v>6.3122399999999992</v>
      </c>
      <c r="H4784" s="42">
        <f t="shared" si="223"/>
        <v>8.2500000006312249</v>
      </c>
    </row>
    <row r="4785" spans="5:8" x14ac:dyDescent="0.3">
      <c r="E4785" s="34">
        <v>4783</v>
      </c>
      <c r="F4785" s="42">
        <f t="shared" si="224"/>
        <v>7.6528</v>
      </c>
      <c r="G4785" s="42">
        <f t="shared" si="222"/>
        <v>6.3135599999999998</v>
      </c>
      <c r="H4785" s="42">
        <f t="shared" si="223"/>
        <v>8.2500000006313563</v>
      </c>
    </row>
    <row r="4786" spans="5:8" x14ac:dyDescent="0.3">
      <c r="E4786" s="34">
        <v>4784</v>
      </c>
      <c r="F4786" s="42">
        <f t="shared" si="224"/>
        <v>7.6544000000000008</v>
      </c>
      <c r="G4786" s="42">
        <f t="shared" si="222"/>
        <v>6.3148800000000005</v>
      </c>
      <c r="H4786" s="42">
        <f t="shared" si="223"/>
        <v>8.2500000006314878</v>
      </c>
    </row>
    <row r="4787" spans="5:8" x14ac:dyDescent="0.3">
      <c r="E4787" s="34">
        <v>4785</v>
      </c>
      <c r="F4787" s="42">
        <f t="shared" si="224"/>
        <v>7.6560000000000006</v>
      </c>
      <c r="G4787" s="42">
        <f t="shared" si="222"/>
        <v>6.3162000000000011</v>
      </c>
      <c r="H4787" s="42">
        <f t="shared" si="223"/>
        <v>8.2500000006316192</v>
      </c>
    </row>
    <row r="4788" spans="5:8" x14ac:dyDescent="0.3">
      <c r="E4788" s="34">
        <v>4786</v>
      </c>
      <c r="F4788" s="42">
        <f t="shared" si="224"/>
        <v>7.6576000000000004</v>
      </c>
      <c r="G4788" s="42">
        <f t="shared" si="222"/>
        <v>6.31752</v>
      </c>
      <c r="H4788" s="42">
        <f t="shared" si="223"/>
        <v>8.2500000006317524</v>
      </c>
    </row>
    <row r="4789" spans="5:8" x14ac:dyDescent="0.3">
      <c r="E4789" s="34">
        <v>4787</v>
      </c>
      <c r="F4789" s="42">
        <f t="shared" si="224"/>
        <v>7.6592000000000002</v>
      </c>
      <c r="G4789" s="42">
        <f t="shared" si="222"/>
        <v>6.3188400000000007</v>
      </c>
      <c r="H4789" s="42">
        <f t="shared" si="223"/>
        <v>8.2500000006318839</v>
      </c>
    </row>
    <row r="4790" spans="5:8" x14ac:dyDescent="0.3">
      <c r="E4790" s="34">
        <v>4788</v>
      </c>
      <c r="F4790" s="42">
        <f t="shared" si="224"/>
        <v>7.6608000000000001</v>
      </c>
      <c r="G4790" s="42">
        <f t="shared" si="222"/>
        <v>6.3201599999999996</v>
      </c>
      <c r="H4790" s="42">
        <f t="shared" si="223"/>
        <v>8.2500000006320153</v>
      </c>
    </row>
    <row r="4791" spans="5:8" x14ac:dyDescent="0.3">
      <c r="E4791" s="34">
        <v>4789</v>
      </c>
      <c r="F4791" s="42">
        <f t="shared" si="224"/>
        <v>7.6624000000000008</v>
      </c>
      <c r="G4791" s="42">
        <f t="shared" si="222"/>
        <v>6.3214800000000002</v>
      </c>
      <c r="H4791" s="42">
        <f t="shared" si="223"/>
        <v>8.2500000006321486</v>
      </c>
    </row>
    <row r="4792" spans="5:8" x14ac:dyDescent="0.3">
      <c r="E4792" s="34">
        <v>4790</v>
      </c>
      <c r="F4792" s="42">
        <f t="shared" si="224"/>
        <v>7.6640000000000006</v>
      </c>
      <c r="G4792" s="42">
        <f t="shared" si="222"/>
        <v>6.3228000000000009</v>
      </c>
      <c r="H4792" s="42">
        <f t="shared" si="223"/>
        <v>8.25000000063228</v>
      </c>
    </row>
    <row r="4793" spans="5:8" x14ac:dyDescent="0.3">
      <c r="E4793" s="34">
        <v>4791</v>
      </c>
      <c r="F4793" s="42">
        <f t="shared" si="224"/>
        <v>7.6656000000000004</v>
      </c>
      <c r="G4793" s="42">
        <f t="shared" si="222"/>
        <v>6.3241200000000006</v>
      </c>
      <c r="H4793" s="42">
        <f t="shared" si="223"/>
        <v>8.2500000006324115</v>
      </c>
    </row>
    <row r="4794" spans="5:8" x14ac:dyDescent="0.3">
      <c r="E4794" s="34">
        <v>4792</v>
      </c>
      <c r="F4794" s="42">
        <f t="shared" si="224"/>
        <v>7.6672000000000002</v>
      </c>
      <c r="G4794" s="42">
        <f t="shared" si="222"/>
        <v>6.3254400000000004</v>
      </c>
      <c r="H4794" s="42">
        <f t="shared" si="223"/>
        <v>8.2500000006325447</v>
      </c>
    </row>
    <row r="4795" spans="5:8" x14ac:dyDescent="0.3">
      <c r="E4795" s="34">
        <v>4793</v>
      </c>
      <c r="F4795" s="42">
        <f t="shared" si="224"/>
        <v>7.6688000000000001</v>
      </c>
      <c r="G4795" s="42">
        <f t="shared" si="222"/>
        <v>6.3267600000000002</v>
      </c>
      <c r="H4795" s="42">
        <f t="shared" si="223"/>
        <v>8.2500000006326761</v>
      </c>
    </row>
    <row r="4796" spans="5:8" x14ac:dyDescent="0.3">
      <c r="E4796" s="34">
        <v>4794</v>
      </c>
      <c r="F4796" s="42">
        <f t="shared" si="224"/>
        <v>7.6704000000000008</v>
      </c>
      <c r="G4796" s="42">
        <f t="shared" si="222"/>
        <v>6.3280800000000008</v>
      </c>
      <c r="H4796" s="42">
        <f t="shared" si="223"/>
        <v>8.2500000006328076</v>
      </c>
    </row>
    <row r="4797" spans="5:8" x14ac:dyDescent="0.3">
      <c r="E4797" s="34">
        <v>4795</v>
      </c>
      <c r="F4797" s="42">
        <f t="shared" si="224"/>
        <v>7.6720000000000006</v>
      </c>
      <c r="G4797" s="42">
        <f t="shared" si="222"/>
        <v>6.3294000000000006</v>
      </c>
      <c r="H4797" s="42">
        <f t="shared" si="223"/>
        <v>8.2500000006329408</v>
      </c>
    </row>
    <row r="4798" spans="5:8" x14ac:dyDescent="0.3">
      <c r="E4798" s="34">
        <v>4796</v>
      </c>
      <c r="F4798" s="42">
        <f t="shared" si="224"/>
        <v>7.6736000000000004</v>
      </c>
      <c r="G4798" s="42">
        <f t="shared" si="222"/>
        <v>6.3307200000000003</v>
      </c>
      <c r="H4798" s="42">
        <f t="shared" si="223"/>
        <v>8.2500000006330723</v>
      </c>
    </row>
    <row r="4799" spans="5:8" x14ac:dyDescent="0.3">
      <c r="E4799" s="34">
        <v>4797</v>
      </c>
      <c r="F4799" s="42">
        <f t="shared" si="224"/>
        <v>7.6752000000000002</v>
      </c>
      <c r="G4799" s="42">
        <f t="shared" si="222"/>
        <v>6.3320400000000001</v>
      </c>
      <c r="H4799" s="42">
        <f t="shared" si="223"/>
        <v>8.2500000006332037</v>
      </c>
    </row>
    <row r="4800" spans="5:8" x14ac:dyDescent="0.3">
      <c r="E4800" s="34">
        <v>4798</v>
      </c>
      <c r="F4800" s="42">
        <f t="shared" si="224"/>
        <v>7.6768000000000001</v>
      </c>
      <c r="G4800" s="42">
        <f t="shared" si="222"/>
        <v>6.3333599999999999</v>
      </c>
      <c r="H4800" s="42">
        <f t="shared" si="223"/>
        <v>8.2500000006333352</v>
      </c>
    </row>
    <row r="4801" spans="5:8" x14ac:dyDescent="0.3">
      <c r="E4801" s="34">
        <v>4799</v>
      </c>
      <c r="F4801" s="42">
        <f t="shared" si="224"/>
        <v>7.6784000000000008</v>
      </c>
      <c r="G4801" s="42">
        <f t="shared" si="222"/>
        <v>6.3346800000000005</v>
      </c>
      <c r="H4801" s="42">
        <f t="shared" si="223"/>
        <v>8.2500000006334684</v>
      </c>
    </row>
    <row r="4802" spans="5:8" x14ac:dyDescent="0.3">
      <c r="E4802" s="34">
        <v>4800</v>
      </c>
      <c r="F4802" s="42">
        <f t="shared" si="224"/>
        <v>7.6800000000000006</v>
      </c>
      <c r="G4802" s="42">
        <f t="shared" ref="G4802:G4865" si="225">$C$12*F4802*10^-3/($C$3*10^-6)</f>
        <v>6.3360000000000012</v>
      </c>
      <c r="H4802" s="42">
        <f t="shared" si="223"/>
        <v>8.2500000006335998</v>
      </c>
    </row>
    <row r="4803" spans="5:8" x14ac:dyDescent="0.3">
      <c r="E4803" s="34">
        <v>4801</v>
      </c>
      <c r="F4803" s="42">
        <f t="shared" si="224"/>
        <v>7.6816000000000004</v>
      </c>
      <c r="G4803" s="42">
        <f t="shared" si="225"/>
        <v>6.3373200000000001</v>
      </c>
      <c r="H4803" s="42">
        <f t="shared" ref="H4803:H4866" si="226">($C$12+IF(G4803&gt;=$C$7,$C$6,0)+(IF(G4803&gt;=$C$5,G4803,0)/$C$4)+IF(G4803&gt;$C$9,($C$8/G4803),0))</f>
        <v>8.2500000006337313</v>
      </c>
    </row>
    <row r="4804" spans="5:8" x14ac:dyDescent="0.3">
      <c r="E4804" s="34">
        <v>4802</v>
      </c>
      <c r="F4804" s="42">
        <f t="shared" ref="F4804:F4867" si="227">($C$10/10000)*(E4804)</f>
        <v>7.6832000000000003</v>
      </c>
      <c r="G4804" s="42">
        <f t="shared" si="225"/>
        <v>6.3386400000000007</v>
      </c>
      <c r="H4804" s="42">
        <f t="shared" si="226"/>
        <v>8.2500000006338645</v>
      </c>
    </row>
    <row r="4805" spans="5:8" x14ac:dyDescent="0.3">
      <c r="E4805" s="34">
        <v>4803</v>
      </c>
      <c r="F4805" s="42">
        <f t="shared" si="227"/>
        <v>7.6848000000000001</v>
      </c>
      <c r="G4805" s="42">
        <f t="shared" si="225"/>
        <v>6.3399599999999996</v>
      </c>
      <c r="H4805" s="42">
        <f t="shared" si="226"/>
        <v>8.250000000633996</v>
      </c>
    </row>
    <row r="4806" spans="5:8" x14ac:dyDescent="0.3">
      <c r="E4806" s="34">
        <v>4804</v>
      </c>
      <c r="F4806" s="42">
        <f t="shared" si="227"/>
        <v>7.6864000000000008</v>
      </c>
      <c r="G4806" s="42">
        <f t="shared" si="225"/>
        <v>6.3412800000000002</v>
      </c>
      <c r="H4806" s="42">
        <f t="shared" si="226"/>
        <v>8.2500000006341274</v>
      </c>
    </row>
    <row r="4807" spans="5:8" x14ac:dyDescent="0.3">
      <c r="E4807" s="34">
        <v>4805</v>
      </c>
      <c r="F4807" s="42">
        <f t="shared" si="227"/>
        <v>7.6880000000000006</v>
      </c>
      <c r="G4807" s="42">
        <f t="shared" si="225"/>
        <v>6.3426000000000009</v>
      </c>
      <c r="H4807" s="42">
        <f t="shared" si="226"/>
        <v>8.2500000006342606</v>
      </c>
    </row>
    <row r="4808" spans="5:8" x14ac:dyDescent="0.3">
      <c r="E4808" s="34">
        <v>4806</v>
      </c>
      <c r="F4808" s="42">
        <f t="shared" si="227"/>
        <v>7.6896000000000004</v>
      </c>
      <c r="G4808" s="42">
        <f t="shared" si="225"/>
        <v>6.3439199999999998</v>
      </c>
      <c r="H4808" s="42">
        <f t="shared" si="226"/>
        <v>8.2500000006343921</v>
      </c>
    </row>
    <row r="4809" spans="5:8" x14ac:dyDescent="0.3">
      <c r="E4809" s="34">
        <v>4807</v>
      </c>
      <c r="F4809" s="42">
        <f t="shared" si="227"/>
        <v>7.6912000000000003</v>
      </c>
      <c r="G4809" s="42">
        <f t="shared" si="225"/>
        <v>6.3452400000000004</v>
      </c>
      <c r="H4809" s="42">
        <f t="shared" si="226"/>
        <v>8.2500000006345235</v>
      </c>
    </row>
    <row r="4810" spans="5:8" x14ac:dyDescent="0.3">
      <c r="E4810" s="34">
        <v>4808</v>
      </c>
      <c r="F4810" s="42">
        <f t="shared" si="227"/>
        <v>7.6928000000000001</v>
      </c>
      <c r="G4810" s="42">
        <f t="shared" si="225"/>
        <v>6.3465599999999993</v>
      </c>
      <c r="H4810" s="42">
        <f t="shared" si="226"/>
        <v>8.2500000006346568</v>
      </c>
    </row>
    <row r="4811" spans="5:8" x14ac:dyDescent="0.3">
      <c r="E4811" s="34">
        <v>4809</v>
      </c>
      <c r="F4811" s="42">
        <f t="shared" si="227"/>
        <v>7.6944000000000008</v>
      </c>
      <c r="G4811" s="42">
        <f t="shared" si="225"/>
        <v>6.34788</v>
      </c>
      <c r="H4811" s="42">
        <f t="shared" si="226"/>
        <v>8.2500000006347882</v>
      </c>
    </row>
    <row r="4812" spans="5:8" x14ac:dyDescent="0.3">
      <c r="E4812" s="34">
        <v>4810</v>
      </c>
      <c r="F4812" s="42">
        <f t="shared" si="227"/>
        <v>7.6960000000000006</v>
      </c>
      <c r="G4812" s="42">
        <f t="shared" si="225"/>
        <v>6.3492000000000006</v>
      </c>
      <c r="H4812" s="42">
        <f t="shared" si="226"/>
        <v>8.2500000006349197</v>
      </c>
    </row>
    <row r="4813" spans="5:8" x14ac:dyDescent="0.3">
      <c r="E4813" s="34">
        <v>4811</v>
      </c>
      <c r="F4813" s="42">
        <f t="shared" si="227"/>
        <v>7.6976000000000004</v>
      </c>
      <c r="G4813" s="42">
        <f t="shared" si="225"/>
        <v>6.3505199999999995</v>
      </c>
      <c r="H4813" s="42">
        <f t="shared" si="226"/>
        <v>8.2500000006350511</v>
      </c>
    </row>
    <row r="4814" spans="5:8" x14ac:dyDescent="0.3">
      <c r="E4814" s="34">
        <v>4812</v>
      </c>
      <c r="F4814" s="42">
        <f t="shared" si="227"/>
        <v>7.6992000000000003</v>
      </c>
      <c r="G4814" s="42">
        <f t="shared" si="225"/>
        <v>6.3518400000000002</v>
      </c>
      <c r="H4814" s="42">
        <f t="shared" si="226"/>
        <v>8.2500000006351843</v>
      </c>
    </row>
    <row r="4815" spans="5:8" x14ac:dyDescent="0.3">
      <c r="E4815" s="34">
        <v>4813</v>
      </c>
      <c r="F4815" s="42">
        <f t="shared" si="227"/>
        <v>7.7008000000000001</v>
      </c>
      <c r="G4815" s="42">
        <f t="shared" si="225"/>
        <v>6.353159999999999</v>
      </c>
      <c r="H4815" s="42">
        <f t="shared" si="226"/>
        <v>8.2500000006353158</v>
      </c>
    </row>
    <row r="4816" spans="5:8" x14ac:dyDescent="0.3">
      <c r="E4816" s="34">
        <v>4814</v>
      </c>
      <c r="F4816" s="42">
        <f t="shared" si="227"/>
        <v>7.7024000000000008</v>
      </c>
      <c r="G4816" s="42">
        <f t="shared" si="225"/>
        <v>6.3544800000000015</v>
      </c>
      <c r="H4816" s="42">
        <f t="shared" si="226"/>
        <v>8.2500000006354473</v>
      </c>
    </row>
    <row r="4817" spans="5:8" x14ac:dyDescent="0.3">
      <c r="E4817" s="34">
        <v>4815</v>
      </c>
      <c r="F4817" s="42">
        <f t="shared" si="227"/>
        <v>7.7040000000000006</v>
      </c>
      <c r="G4817" s="42">
        <f t="shared" si="225"/>
        <v>6.3558000000000003</v>
      </c>
      <c r="H4817" s="42">
        <f t="shared" si="226"/>
        <v>8.2500000006355805</v>
      </c>
    </row>
    <row r="4818" spans="5:8" x14ac:dyDescent="0.3">
      <c r="E4818" s="34">
        <v>4816</v>
      </c>
      <c r="F4818" s="42">
        <f t="shared" si="227"/>
        <v>7.7056000000000004</v>
      </c>
      <c r="G4818" s="42">
        <f t="shared" si="225"/>
        <v>6.357120000000001</v>
      </c>
      <c r="H4818" s="42">
        <f t="shared" si="226"/>
        <v>8.2500000006357119</v>
      </c>
    </row>
    <row r="4819" spans="5:8" x14ac:dyDescent="0.3">
      <c r="E4819" s="34">
        <v>4817</v>
      </c>
      <c r="F4819" s="42">
        <f t="shared" si="227"/>
        <v>7.7072000000000003</v>
      </c>
      <c r="G4819" s="42">
        <f t="shared" si="225"/>
        <v>6.3584399999999999</v>
      </c>
      <c r="H4819" s="42">
        <f t="shared" si="226"/>
        <v>8.2500000006358434</v>
      </c>
    </row>
    <row r="4820" spans="5:8" x14ac:dyDescent="0.3">
      <c r="E4820" s="34">
        <v>4818</v>
      </c>
      <c r="F4820" s="42">
        <f t="shared" si="227"/>
        <v>7.7088000000000001</v>
      </c>
      <c r="G4820" s="42">
        <f t="shared" si="225"/>
        <v>6.3597600000000005</v>
      </c>
      <c r="H4820" s="42">
        <f t="shared" si="226"/>
        <v>8.2500000006359766</v>
      </c>
    </row>
    <row r="4821" spans="5:8" x14ac:dyDescent="0.3">
      <c r="E4821" s="34">
        <v>4819</v>
      </c>
      <c r="F4821" s="42">
        <f t="shared" si="227"/>
        <v>7.7104000000000008</v>
      </c>
      <c r="G4821" s="42">
        <f t="shared" si="225"/>
        <v>6.3610800000000012</v>
      </c>
      <c r="H4821" s="42">
        <f t="shared" si="226"/>
        <v>8.2500000006361081</v>
      </c>
    </row>
    <row r="4822" spans="5:8" x14ac:dyDescent="0.3">
      <c r="E4822" s="34">
        <v>4820</v>
      </c>
      <c r="F4822" s="42">
        <f t="shared" si="227"/>
        <v>7.7120000000000006</v>
      </c>
      <c r="G4822" s="42">
        <f t="shared" si="225"/>
        <v>6.3624000000000001</v>
      </c>
      <c r="H4822" s="42">
        <f t="shared" si="226"/>
        <v>8.2500000006362395</v>
      </c>
    </row>
    <row r="4823" spans="5:8" x14ac:dyDescent="0.3">
      <c r="E4823" s="34">
        <v>4821</v>
      </c>
      <c r="F4823" s="42">
        <f t="shared" si="227"/>
        <v>7.7136000000000005</v>
      </c>
      <c r="G4823" s="42">
        <f t="shared" si="225"/>
        <v>6.3637200000000007</v>
      </c>
      <c r="H4823" s="42">
        <f t="shared" si="226"/>
        <v>8.2500000006363727</v>
      </c>
    </row>
    <row r="4824" spans="5:8" x14ac:dyDescent="0.3">
      <c r="E4824" s="34">
        <v>4822</v>
      </c>
      <c r="F4824" s="42">
        <f t="shared" si="227"/>
        <v>7.7152000000000003</v>
      </c>
      <c r="G4824" s="42">
        <f t="shared" si="225"/>
        <v>6.3650400000000005</v>
      </c>
      <c r="H4824" s="42">
        <f t="shared" si="226"/>
        <v>8.2500000006365042</v>
      </c>
    </row>
    <row r="4825" spans="5:8" x14ac:dyDescent="0.3">
      <c r="E4825" s="34">
        <v>4823</v>
      </c>
      <c r="F4825" s="42">
        <f t="shared" si="227"/>
        <v>7.7168000000000001</v>
      </c>
      <c r="G4825" s="42">
        <f t="shared" si="225"/>
        <v>6.3663600000000002</v>
      </c>
      <c r="H4825" s="42">
        <f t="shared" si="226"/>
        <v>8.2500000006366356</v>
      </c>
    </row>
    <row r="4826" spans="5:8" x14ac:dyDescent="0.3">
      <c r="E4826" s="34">
        <v>4824</v>
      </c>
      <c r="F4826" s="42">
        <f t="shared" si="227"/>
        <v>7.7183999999999999</v>
      </c>
      <c r="G4826" s="42">
        <f t="shared" si="225"/>
        <v>6.36768</v>
      </c>
      <c r="H4826" s="42">
        <f t="shared" si="226"/>
        <v>8.2500000006367689</v>
      </c>
    </row>
    <row r="4827" spans="5:8" x14ac:dyDescent="0.3">
      <c r="E4827" s="34">
        <v>4825</v>
      </c>
      <c r="F4827" s="42">
        <f t="shared" si="227"/>
        <v>7.7200000000000006</v>
      </c>
      <c r="G4827" s="42">
        <f t="shared" si="225"/>
        <v>6.3690000000000007</v>
      </c>
      <c r="H4827" s="42">
        <f t="shared" si="226"/>
        <v>8.2500000006369003</v>
      </c>
    </row>
    <row r="4828" spans="5:8" x14ac:dyDescent="0.3">
      <c r="E4828" s="34">
        <v>4826</v>
      </c>
      <c r="F4828" s="42">
        <f t="shared" si="227"/>
        <v>7.7216000000000005</v>
      </c>
      <c r="G4828" s="42">
        <f t="shared" si="225"/>
        <v>6.3703200000000004</v>
      </c>
      <c r="H4828" s="42">
        <f t="shared" si="226"/>
        <v>8.2500000006370318</v>
      </c>
    </row>
    <row r="4829" spans="5:8" x14ac:dyDescent="0.3">
      <c r="E4829" s="34">
        <v>4827</v>
      </c>
      <c r="F4829" s="42">
        <f t="shared" si="227"/>
        <v>7.7232000000000003</v>
      </c>
      <c r="G4829" s="42">
        <f t="shared" si="225"/>
        <v>6.3716400000000002</v>
      </c>
      <c r="H4829" s="42">
        <f t="shared" si="226"/>
        <v>8.2500000006371632</v>
      </c>
    </row>
    <row r="4830" spans="5:8" x14ac:dyDescent="0.3">
      <c r="E4830" s="34">
        <v>4828</v>
      </c>
      <c r="F4830" s="42">
        <f t="shared" si="227"/>
        <v>7.7248000000000001</v>
      </c>
      <c r="G4830" s="42">
        <f t="shared" si="225"/>
        <v>6.37296</v>
      </c>
      <c r="H4830" s="42">
        <f t="shared" si="226"/>
        <v>8.2500000006372964</v>
      </c>
    </row>
    <row r="4831" spans="5:8" x14ac:dyDescent="0.3">
      <c r="E4831" s="34">
        <v>4829</v>
      </c>
      <c r="F4831" s="42">
        <f t="shared" si="227"/>
        <v>7.7263999999999999</v>
      </c>
      <c r="G4831" s="42">
        <f t="shared" si="225"/>
        <v>6.3742799999999997</v>
      </c>
      <c r="H4831" s="42">
        <f t="shared" si="226"/>
        <v>8.2500000006374279</v>
      </c>
    </row>
    <row r="4832" spans="5:8" x14ac:dyDescent="0.3">
      <c r="E4832" s="34">
        <v>4830</v>
      </c>
      <c r="F4832" s="42">
        <f t="shared" si="227"/>
        <v>7.7280000000000006</v>
      </c>
      <c r="G4832" s="42">
        <f t="shared" si="225"/>
        <v>6.3756000000000004</v>
      </c>
      <c r="H4832" s="42">
        <f t="shared" si="226"/>
        <v>8.2500000006375593</v>
      </c>
    </row>
    <row r="4833" spans="5:8" x14ac:dyDescent="0.3">
      <c r="E4833" s="34">
        <v>4831</v>
      </c>
      <c r="F4833" s="42">
        <f t="shared" si="227"/>
        <v>7.7296000000000005</v>
      </c>
      <c r="G4833" s="42">
        <f t="shared" si="225"/>
        <v>6.376920000000001</v>
      </c>
      <c r="H4833" s="42">
        <f t="shared" si="226"/>
        <v>8.2500000006376926</v>
      </c>
    </row>
    <row r="4834" spans="5:8" x14ac:dyDescent="0.3">
      <c r="E4834" s="34">
        <v>4832</v>
      </c>
      <c r="F4834" s="42">
        <f t="shared" si="227"/>
        <v>7.7312000000000003</v>
      </c>
      <c r="G4834" s="42">
        <f t="shared" si="225"/>
        <v>6.3782399999999999</v>
      </c>
      <c r="H4834" s="42">
        <f t="shared" si="226"/>
        <v>8.250000000637824</v>
      </c>
    </row>
    <row r="4835" spans="5:8" x14ac:dyDescent="0.3">
      <c r="E4835" s="34">
        <v>4833</v>
      </c>
      <c r="F4835" s="42">
        <f t="shared" si="227"/>
        <v>7.7328000000000001</v>
      </c>
      <c r="G4835" s="42">
        <f t="shared" si="225"/>
        <v>6.3795600000000006</v>
      </c>
      <c r="H4835" s="42">
        <f t="shared" si="226"/>
        <v>8.2500000006379555</v>
      </c>
    </row>
    <row r="4836" spans="5:8" x14ac:dyDescent="0.3">
      <c r="E4836" s="34">
        <v>4834</v>
      </c>
      <c r="F4836" s="42">
        <f t="shared" si="227"/>
        <v>7.7343999999999999</v>
      </c>
      <c r="G4836" s="42">
        <f t="shared" si="225"/>
        <v>6.3808799999999994</v>
      </c>
      <c r="H4836" s="42">
        <f t="shared" si="226"/>
        <v>8.2500000006380887</v>
      </c>
    </row>
    <row r="4837" spans="5:8" x14ac:dyDescent="0.3">
      <c r="E4837" s="34">
        <v>4835</v>
      </c>
      <c r="F4837" s="42">
        <f t="shared" si="227"/>
        <v>7.7360000000000007</v>
      </c>
      <c r="G4837" s="42">
        <f t="shared" si="225"/>
        <v>6.3822000000000001</v>
      </c>
      <c r="H4837" s="42">
        <f t="shared" si="226"/>
        <v>8.2500000006382201</v>
      </c>
    </row>
    <row r="4838" spans="5:8" x14ac:dyDescent="0.3">
      <c r="E4838" s="34">
        <v>4836</v>
      </c>
      <c r="F4838" s="42">
        <f t="shared" si="227"/>
        <v>7.7376000000000005</v>
      </c>
      <c r="G4838" s="42">
        <f t="shared" si="225"/>
        <v>6.3835200000000007</v>
      </c>
      <c r="H4838" s="42">
        <f t="shared" si="226"/>
        <v>8.2500000006383516</v>
      </c>
    </row>
    <row r="4839" spans="5:8" x14ac:dyDescent="0.3">
      <c r="E4839" s="34">
        <v>4837</v>
      </c>
      <c r="F4839" s="42">
        <f t="shared" si="227"/>
        <v>7.7392000000000003</v>
      </c>
      <c r="G4839" s="42">
        <f t="shared" si="225"/>
        <v>6.3848399999999996</v>
      </c>
      <c r="H4839" s="42">
        <f t="shared" si="226"/>
        <v>8.2500000006384848</v>
      </c>
    </row>
    <row r="4840" spans="5:8" x14ac:dyDescent="0.3">
      <c r="E4840" s="34">
        <v>4838</v>
      </c>
      <c r="F4840" s="42">
        <f t="shared" si="227"/>
        <v>7.7408000000000001</v>
      </c>
      <c r="G4840" s="42">
        <f t="shared" si="225"/>
        <v>6.3861600000000003</v>
      </c>
      <c r="H4840" s="42">
        <f t="shared" si="226"/>
        <v>8.2500000006386163</v>
      </c>
    </row>
    <row r="4841" spans="5:8" x14ac:dyDescent="0.3">
      <c r="E4841" s="34">
        <v>4839</v>
      </c>
      <c r="F4841" s="42">
        <f t="shared" si="227"/>
        <v>7.7423999999999999</v>
      </c>
      <c r="G4841" s="42">
        <f t="shared" si="225"/>
        <v>6.3874799999999992</v>
      </c>
      <c r="H4841" s="42">
        <f t="shared" si="226"/>
        <v>8.2500000006387477</v>
      </c>
    </row>
    <row r="4842" spans="5:8" x14ac:dyDescent="0.3">
      <c r="E4842" s="34">
        <v>4840</v>
      </c>
      <c r="F4842" s="42">
        <f t="shared" si="227"/>
        <v>7.7440000000000007</v>
      </c>
      <c r="G4842" s="42">
        <f t="shared" si="225"/>
        <v>6.3887999999999998</v>
      </c>
      <c r="H4842" s="42">
        <f t="shared" si="226"/>
        <v>8.2500000006388792</v>
      </c>
    </row>
    <row r="4843" spans="5:8" x14ac:dyDescent="0.3">
      <c r="E4843" s="34">
        <v>4841</v>
      </c>
      <c r="F4843" s="42">
        <f t="shared" si="227"/>
        <v>7.7456000000000005</v>
      </c>
      <c r="G4843" s="42">
        <f t="shared" si="225"/>
        <v>6.3901200000000005</v>
      </c>
      <c r="H4843" s="42">
        <f t="shared" si="226"/>
        <v>8.2500000006390124</v>
      </c>
    </row>
    <row r="4844" spans="5:8" x14ac:dyDescent="0.3">
      <c r="E4844" s="34">
        <v>4842</v>
      </c>
      <c r="F4844" s="42">
        <f t="shared" si="227"/>
        <v>7.7472000000000003</v>
      </c>
      <c r="G4844" s="42">
        <f t="shared" si="225"/>
        <v>6.3914399999999993</v>
      </c>
      <c r="H4844" s="42">
        <f t="shared" si="226"/>
        <v>8.2500000006391438</v>
      </c>
    </row>
    <row r="4845" spans="5:8" x14ac:dyDescent="0.3">
      <c r="E4845" s="34">
        <v>4843</v>
      </c>
      <c r="F4845" s="42">
        <f t="shared" si="227"/>
        <v>7.7488000000000001</v>
      </c>
      <c r="G4845" s="42">
        <f t="shared" si="225"/>
        <v>6.39276</v>
      </c>
      <c r="H4845" s="42">
        <f t="shared" si="226"/>
        <v>8.2500000006392753</v>
      </c>
    </row>
    <row r="4846" spans="5:8" x14ac:dyDescent="0.3">
      <c r="E4846" s="34">
        <v>4844</v>
      </c>
      <c r="F4846" s="42">
        <f t="shared" si="227"/>
        <v>7.7504</v>
      </c>
      <c r="G4846" s="42">
        <f t="shared" si="225"/>
        <v>6.3940800000000007</v>
      </c>
      <c r="H4846" s="42">
        <f t="shared" si="226"/>
        <v>8.2500000006394085</v>
      </c>
    </row>
    <row r="4847" spans="5:8" x14ac:dyDescent="0.3">
      <c r="E4847" s="34">
        <v>4845</v>
      </c>
      <c r="F4847" s="42">
        <f t="shared" si="227"/>
        <v>7.7520000000000007</v>
      </c>
      <c r="G4847" s="42">
        <f t="shared" si="225"/>
        <v>6.3954000000000013</v>
      </c>
      <c r="H4847" s="42">
        <f t="shared" si="226"/>
        <v>8.25000000063954</v>
      </c>
    </row>
    <row r="4848" spans="5:8" x14ac:dyDescent="0.3">
      <c r="E4848" s="34">
        <v>4846</v>
      </c>
      <c r="F4848" s="42">
        <f t="shared" si="227"/>
        <v>7.7536000000000005</v>
      </c>
      <c r="G4848" s="42">
        <f t="shared" si="225"/>
        <v>6.3967200000000002</v>
      </c>
      <c r="H4848" s="42">
        <f t="shared" si="226"/>
        <v>8.2500000006396714</v>
      </c>
    </row>
    <row r="4849" spans="5:8" x14ac:dyDescent="0.3">
      <c r="E4849" s="34">
        <v>4847</v>
      </c>
      <c r="F4849" s="42">
        <f t="shared" si="227"/>
        <v>7.7552000000000003</v>
      </c>
      <c r="G4849" s="42">
        <f t="shared" si="225"/>
        <v>6.3980400000000008</v>
      </c>
      <c r="H4849" s="42">
        <f t="shared" si="226"/>
        <v>8.2500000006398047</v>
      </c>
    </row>
    <row r="4850" spans="5:8" x14ac:dyDescent="0.3">
      <c r="E4850" s="34">
        <v>4848</v>
      </c>
      <c r="F4850" s="42">
        <f t="shared" si="227"/>
        <v>7.7568000000000001</v>
      </c>
      <c r="G4850" s="42">
        <f t="shared" si="225"/>
        <v>6.3993599999999997</v>
      </c>
      <c r="H4850" s="42">
        <f t="shared" si="226"/>
        <v>8.2500000006399361</v>
      </c>
    </row>
    <row r="4851" spans="5:8" x14ac:dyDescent="0.3">
      <c r="E4851" s="34">
        <v>4849</v>
      </c>
      <c r="F4851" s="42">
        <f t="shared" si="227"/>
        <v>7.7584</v>
      </c>
      <c r="G4851" s="42">
        <f t="shared" si="225"/>
        <v>6.4006800000000004</v>
      </c>
      <c r="H4851" s="42">
        <f t="shared" si="226"/>
        <v>8.2500000006400676</v>
      </c>
    </row>
    <row r="4852" spans="5:8" x14ac:dyDescent="0.3">
      <c r="E4852" s="34">
        <v>4850</v>
      </c>
      <c r="F4852" s="42">
        <f t="shared" si="227"/>
        <v>7.7600000000000007</v>
      </c>
      <c r="G4852" s="42">
        <f t="shared" si="225"/>
        <v>6.402000000000001</v>
      </c>
      <c r="H4852" s="42">
        <f t="shared" si="226"/>
        <v>8.2500000006402008</v>
      </c>
    </row>
    <row r="4853" spans="5:8" x14ac:dyDescent="0.3">
      <c r="E4853" s="34">
        <v>4851</v>
      </c>
      <c r="F4853" s="42">
        <f t="shared" si="227"/>
        <v>7.7616000000000005</v>
      </c>
      <c r="G4853" s="42">
        <f t="shared" si="225"/>
        <v>6.4033200000000008</v>
      </c>
      <c r="H4853" s="42">
        <f t="shared" si="226"/>
        <v>8.2500000006403322</v>
      </c>
    </row>
    <row r="4854" spans="5:8" x14ac:dyDescent="0.3">
      <c r="E4854" s="34">
        <v>4852</v>
      </c>
      <c r="F4854" s="42">
        <f t="shared" si="227"/>
        <v>7.7632000000000003</v>
      </c>
      <c r="G4854" s="42">
        <f t="shared" si="225"/>
        <v>6.4046400000000006</v>
      </c>
      <c r="H4854" s="42">
        <f t="shared" si="226"/>
        <v>8.2500000006404637</v>
      </c>
    </row>
    <row r="4855" spans="5:8" x14ac:dyDescent="0.3">
      <c r="E4855" s="34">
        <v>4853</v>
      </c>
      <c r="F4855" s="42">
        <f t="shared" si="227"/>
        <v>7.7648000000000001</v>
      </c>
      <c r="G4855" s="42">
        <f t="shared" si="225"/>
        <v>6.4059600000000003</v>
      </c>
      <c r="H4855" s="42">
        <f t="shared" si="226"/>
        <v>8.2500000006405951</v>
      </c>
    </row>
    <row r="4856" spans="5:8" x14ac:dyDescent="0.3">
      <c r="E4856" s="34">
        <v>4854</v>
      </c>
      <c r="F4856" s="42">
        <f t="shared" si="227"/>
        <v>7.7664</v>
      </c>
      <c r="G4856" s="42">
        <f t="shared" si="225"/>
        <v>6.4072800000000001</v>
      </c>
      <c r="H4856" s="42">
        <f t="shared" si="226"/>
        <v>8.2500000006407284</v>
      </c>
    </row>
    <row r="4857" spans="5:8" x14ac:dyDescent="0.3">
      <c r="E4857" s="34">
        <v>4855</v>
      </c>
      <c r="F4857" s="42">
        <f t="shared" si="227"/>
        <v>7.7680000000000007</v>
      </c>
      <c r="G4857" s="42">
        <f t="shared" si="225"/>
        <v>6.4086000000000016</v>
      </c>
      <c r="H4857" s="42">
        <f t="shared" si="226"/>
        <v>8.2500000006408598</v>
      </c>
    </row>
    <row r="4858" spans="5:8" x14ac:dyDescent="0.3">
      <c r="E4858" s="34">
        <v>4856</v>
      </c>
      <c r="F4858" s="42">
        <f t="shared" si="227"/>
        <v>7.7696000000000005</v>
      </c>
      <c r="G4858" s="42">
        <f t="shared" si="225"/>
        <v>6.4099200000000005</v>
      </c>
      <c r="H4858" s="42">
        <f t="shared" si="226"/>
        <v>8.2500000006409913</v>
      </c>
    </row>
    <row r="4859" spans="5:8" x14ac:dyDescent="0.3">
      <c r="E4859" s="34">
        <v>4857</v>
      </c>
      <c r="F4859" s="42">
        <f t="shared" si="227"/>
        <v>7.7712000000000003</v>
      </c>
      <c r="G4859" s="42">
        <f t="shared" si="225"/>
        <v>6.4112400000000012</v>
      </c>
      <c r="H4859" s="42">
        <f t="shared" si="226"/>
        <v>8.2500000006411245</v>
      </c>
    </row>
    <row r="4860" spans="5:8" x14ac:dyDescent="0.3">
      <c r="E4860" s="34">
        <v>4858</v>
      </c>
      <c r="F4860" s="42">
        <f t="shared" si="227"/>
        <v>7.7728000000000002</v>
      </c>
      <c r="G4860" s="42">
        <f t="shared" si="225"/>
        <v>6.41256</v>
      </c>
      <c r="H4860" s="42">
        <f t="shared" si="226"/>
        <v>8.2500000006412559</v>
      </c>
    </row>
    <row r="4861" spans="5:8" x14ac:dyDescent="0.3">
      <c r="E4861" s="34">
        <v>4859</v>
      </c>
      <c r="F4861" s="42">
        <f t="shared" si="227"/>
        <v>7.7744</v>
      </c>
      <c r="G4861" s="42">
        <f t="shared" si="225"/>
        <v>6.4138800000000007</v>
      </c>
      <c r="H4861" s="42">
        <f t="shared" si="226"/>
        <v>8.2500000006413874</v>
      </c>
    </row>
    <row r="4862" spans="5:8" x14ac:dyDescent="0.3">
      <c r="E4862" s="34">
        <v>4860</v>
      </c>
      <c r="F4862" s="42">
        <f t="shared" si="227"/>
        <v>7.7760000000000007</v>
      </c>
      <c r="G4862" s="42">
        <f t="shared" si="225"/>
        <v>6.4151999999999996</v>
      </c>
      <c r="H4862" s="42">
        <f t="shared" si="226"/>
        <v>8.2500000006415206</v>
      </c>
    </row>
    <row r="4863" spans="5:8" x14ac:dyDescent="0.3">
      <c r="E4863" s="34">
        <v>4861</v>
      </c>
      <c r="F4863" s="42">
        <f t="shared" si="227"/>
        <v>7.7776000000000005</v>
      </c>
      <c r="G4863" s="42">
        <f t="shared" si="225"/>
        <v>6.4165200000000002</v>
      </c>
      <c r="H4863" s="42">
        <f t="shared" si="226"/>
        <v>8.2500000006416521</v>
      </c>
    </row>
    <row r="4864" spans="5:8" x14ac:dyDescent="0.3">
      <c r="E4864" s="34">
        <v>4862</v>
      </c>
      <c r="F4864" s="42">
        <f t="shared" si="227"/>
        <v>7.7792000000000003</v>
      </c>
      <c r="G4864" s="42">
        <f t="shared" si="225"/>
        <v>6.4178399999999991</v>
      </c>
      <c r="H4864" s="42">
        <f t="shared" si="226"/>
        <v>8.2500000006417835</v>
      </c>
    </row>
    <row r="4865" spans="5:8" x14ac:dyDescent="0.3">
      <c r="E4865" s="34">
        <v>4863</v>
      </c>
      <c r="F4865" s="42">
        <f t="shared" si="227"/>
        <v>7.7808000000000002</v>
      </c>
      <c r="G4865" s="42">
        <f t="shared" si="225"/>
        <v>6.4191600000000015</v>
      </c>
      <c r="H4865" s="42">
        <f t="shared" si="226"/>
        <v>8.2500000006419167</v>
      </c>
    </row>
    <row r="4866" spans="5:8" x14ac:dyDescent="0.3">
      <c r="E4866" s="34">
        <v>4864</v>
      </c>
      <c r="F4866" s="42">
        <f t="shared" si="227"/>
        <v>7.7824</v>
      </c>
      <c r="G4866" s="42">
        <f t="shared" ref="G4866:G4929" si="228">$C$12*F4866*10^-3/($C$3*10^-6)</f>
        <v>6.4204800000000004</v>
      </c>
      <c r="H4866" s="42">
        <f t="shared" si="226"/>
        <v>8.2500000006420482</v>
      </c>
    </row>
    <row r="4867" spans="5:8" x14ac:dyDescent="0.3">
      <c r="E4867" s="34">
        <v>4865</v>
      </c>
      <c r="F4867" s="42">
        <f t="shared" si="227"/>
        <v>7.7840000000000007</v>
      </c>
      <c r="G4867" s="42">
        <f t="shared" si="228"/>
        <v>6.4218000000000011</v>
      </c>
      <c r="H4867" s="42">
        <f t="shared" ref="H4867:H4930" si="229">($C$12+IF(G4867&gt;=$C$7,$C$6,0)+(IF(G4867&gt;=$C$5,G4867,0)/$C$4)+IF(G4867&gt;$C$9,($C$8/G4867),0))</f>
        <v>8.2500000006421796</v>
      </c>
    </row>
    <row r="4868" spans="5:8" x14ac:dyDescent="0.3">
      <c r="E4868" s="34">
        <v>4866</v>
      </c>
      <c r="F4868" s="42">
        <f t="shared" ref="F4868:F4931" si="230">($C$10/10000)*(E4868)</f>
        <v>7.7856000000000005</v>
      </c>
      <c r="G4868" s="42">
        <f t="shared" si="228"/>
        <v>6.4231199999999999</v>
      </c>
      <c r="H4868" s="42">
        <f t="shared" si="229"/>
        <v>8.2500000006423129</v>
      </c>
    </row>
    <row r="4869" spans="5:8" x14ac:dyDescent="0.3">
      <c r="E4869" s="34">
        <v>4867</v>
      </c>
      <c r="F4869" s="42">
        <f t="shared" si="230"/>
        <v>7.7872000000000003</v>
      </c>
      <c r="G4869" s="42">
        <f t="shared" si="228"/>
        <v>6.4244400000000006</v>
      </c>
      <c r="H4869" s="42">
        <f t="shared" si="229"/>
        <v>8.2500000006424443</v>
      </c>
    </row>
    <row r="4870" spans="5:8" x14ac:dyDescent="0.3">
      <c r="E4870" s="34">
        <v>4868</v>
      </c>
      <c r="F4870" s="42">
        <f t="shared" si="230"/>
        <v>7.7888000000000002</v>
      </c>
      <c r="G4870" s="42">
        <f t="shared" si="228"/>
        <v>6.4257599999999995</v>
      </c>
      <c r="H4870" s="42">
        <f t="shared" si="229"/>
        <v>8.2500000006425758</v>
      </c>
    </row>
    <row r="4871" spans="5:8" x14ac:dyDescent="0.3">
      <c r="E4871" s="34">
        <v>4869</v>
      </c>
      <c r="F4871" s="42">
        <f t="shared" si="230"/>
        <v>7.7904</v>
      </c>
      <c r="G4871" s="42">
        <f t="shared" si="228"/>
        <v>6.4270799999999983</v>
      </c>
      <c r="H4871" s="42">
        <f t="shared" si="229"/>
        <v>8.2500000006427072</v>
      </c>
    </row>
    <row r="4872" spans="5:8" x14ac:dyDescent="0.3">
      <c r="E4872" s="34">
        <v>4870</v>
      </c>
      <c r="F4872" s="42">
        <f t="shared" si="230"/>
        <v>7.7920000000000007</v>
      </c>
      <c r="G4872" s="42">
        <f t="shared" si="228"/>
        <v>6.4284000000000008</v>
      </c>
      <c r="H4872" s="42">
        <f t="shared" si="229"/>
        <v>8.2500000006428404</v>
      </c>
    </row>
    <row r="4873" spans="5:8" x14ac:dyDescent="0.3">
      <c r="E4873" s="34">
        <v>4871</v>
      </c>
      <c r="F4873" s="42">
        <f t="shared" si="230"/>
        <v>7.7936000000000005</v>
      </c>
      <c r="G4873" s="42">
        <f t="shared" si="228"/>
        <v>6.4297199999999997</v>
      </c>
      <c r="H4873" s="42">
        <f t="shared" si="229"/>
        <v>8.2500000006429719</v>
      </c>
    </row>
    <row r="4874" spans="5:8" x14ac:dyDescent="0.3">
      <c r="E4874" s="34">
        <v>4872</v>
      </c>
      <c r="F4874" s="42">
        <f t="shared" si="230"/>
        <v>7.7952000000000004</v>
      </c>
      <c r="G4874" s="42">
        <f t="shared" si="228"/>
        <v>6.4310400000000003</v>
      </c>
      <c r="H4874" s="42">
        <f t="shared" si="229"/>
        <v>8.2500000006431033</v>
      </c>
    </row>
    <row r="4875" spans="5:8" x14ac:dyDescent="0.3">
      <c r="E4875" s="34">
        <v>4873</v>
      </c>
      <c r="F4875" s="42">
        <f t="shared" si="230"/>
        <v>7.7968000000000002</v>
      </c>
      <c r="G4875" s="42">
        <f t="shared" si="228"/>
        <v>6.4323599999999992</v>
      </c>
      <c r="H4875" s="42">
        <f t="shared" si="229"/>
        <v>8.2500000006432366</v>
      </c>
    </row>
    <row r="4876" spans="5:8" x14ac:dyDescent="0.3">
      <c r="E4876" s="34">
        <v>4874</v>
      </c>
      <c r="F4876" s="42">
        <f t="shared" si="230"/>
        <v>7.7984</v>
      </c>
      <c r="G4876" s="42">
        <f t="shared" si="228"/>
        <v>6.4336799999999998</v>
      </c>
      <c r="H4876" s="42">
        <f t="shared" si="229"/>
        <v>8.250000000643368</v>
      </c>
    </row>
    <row r="4877" spans="5:8" x14ac:dyDescent="0.3">
      <c r="E4877" s="34">
        <v>4875</v>
      </c>
      <c r="F4877" s="42">
        <f t="shared" si="230"/>
        <v>7.8000000000000007</v>
      </c>
      <c r="G4877" s="42">
        <f t="shared" si="228"/>
        <v>6.4350000000000005</v>
      </c>
      <c r="H4877" s="42">
        <f t="shared" si="229"/>
        <v>8.2500000006434995</v>
      </c>
    </row>
    <row r="4878" spans="5:8" x14ac:dyDescent="0.3">
      <c r="E4878" s="34">
        <v>4876</v>
      </c>
      <c r="F4878" s="42">
        <f t="shared" si="230"/>
        <v>7.8016000000000005</v>
      </c>
      <c r="G4878" s="42">
        <f t="shared" si="228"/>
        <v>6.4363200000000012</v>
      </c>
      <c r="H4878" s="42">
        <f t="shared" si="229"/>
        <v>8.2500000006436327</v>
      </c>
    </row>
    <row r="4879" spans="5:8" x14ac:dyDescent="0.3">
      <c r="E4879" s="34">
        <v>4877</v>
      </c>
      <c r="F4879" s="42">
        <f t="shared" si="230"/>
        <v>7.8032000000000004</v>
      </c>
      <c r="G4879" s="42">
        <f t="shared" si="228"/>
        <v>6.43764</v>
      </c>
      <c r="H4879" s="42">
        <f t="shared" si="229"/>
        <v>8.2500000006437642</v>
      </c>
    </row>
    <row r="4880" spans="5:8" x14ac:dyDescent="0.3">
      <c r="E4880" s="34">
        <v>4878</v>
      </c>
      <c r="F4880" s="42">
        <f t="shared" si="230"/>
        <v>7.8048000000000002</v>
      </c>
      <c r="G4880" s="42">
        <f t="shared" si="228"/>
        <v>6.4389600000000007</v>
      </c>
      <c r="H4880" s="42">
        <f t="shared" si="229"/>
        <v>8.2500000006438956</v>
      </c>
    </row>
    <row r="4881" spans="5:8" x14ac:dyDescent="0.3">
      <c r="E4881" s="34">
        <v>4879</v>
      </c>
      <c r="F4881" s="42">
        <f t="shared" si="230"/>
        <v>7.8064</v>
      </c>
      <c r="G4881" s="42">
        <f t="shared" si="228"/>
        <v>6.4402799999999996</v>
      </c>
      <c r="H4881" s="42">
        <f t="shared" si="229"/>
        <v>8.2500000006440288</v>
      </c>
    </row>
    <row r="4882" spans="5:8" x14ac:dyDescent="0.3">
      <c r="E4882" s="34">
        <v>4880</v>
      </c>
      <c r="F4882" s="42">
        <f t="shared" si="230"/>
        <v>7.8080000000000007</v>
      </c>
      <c r="G4882" s="42">
        <f t="shared" si="228"/>
        <v>6.4416000000000011</v>
      </c>
      <c r="H4882" s="42">
        <f t="shared" si="229"/>
        <v>8.2500000006441603</v>
      </c>
    </row>
    <row r="4883" spans="5:8" x14ac:dyDescent="0.3">
      <c r="E4883" s="34">
        <v>4881</v>
      </c>
      <c r="F4883" s="42">
        <f t="shared" si="230"/>
        <v>7.8096000000000005</v>
      </c>
      <c r="G4883" s="42">
        <f t="shared" si="228"/>
        <v>6.4429200000000009</v>
      </c>
      <c r="H4883" s="42">
        <f t="shared" si="229"/>
        <v>8.2500000006442917</v>
      </c>
    </row>
    <row r="4884" spans="5:8" x14ac:dyDescent="0.3">
      <c r="E4884" s="34">
        <v>4882</v>
      </c>
      <c r="F4884" s="42">
        <f t="shared" si="230"/>
        <v>7.8112000000000004</v>
      </c>
      <c r="G4884" s="42">
        <f t="shared" si="228"/>
        <v>6.4442400000000006</v>
      </c>
      <c r="H4884" s="42">
        <f t="shared" si="229"/>
        <v>8.2500000006444232</v>
      </c>
    </row>
    <row r="4885" spans="5:8" x14ac:dyDescent="0.3">
      <c r="E4885" s="34">
        <v>4883</v>
      </c>
      <c r="F4885" s="42">
        <f t="shared" si="230"/>
        <v>7.8128000000000002</v>
      </c>
      <c r="G4885" s="42">
        <f t="shared" si="228"/>
        <v>6.4455600000000004</v>
      </c>
      <c r="H4885" s="42">
        <f t="shared" si="229"/>
        <v>8.2500000006445564</v>
      </c>
    </row>
    <row r="4886" spans="5:8" x14ac:dyDescent="0.3">
      <c r="E4886" s="34">
        <v>4884</v>
      </c>
      <c r="F4886" s="42">
        <f t="shared" si="230"/>
        <v>7.8144</v>
      </c>
      <c r="G4886" s="42">
        <f t="shared" si="228"/>
        <v>6.4468800000000002</v>
      </c>
      <c r="H4886" s="42">
        <f t="shared" si="229"/>
        <v>8.2500000006446879</v>
      </c>
    </row>
    <row r="4887" spans="5:8" x14ac:dyDescent="0.3">
      <c r="E4887" s="34">
        <v>4885</v>
      </c>
      <c r="F4887" s="42">
        <f t="shared" si="230"/>
        <v>7.8160000000000007</v>
      </c>
      <c r="G4887" s="42">
        <f t="shared" si="228"/>
        <v>6.4481999999999999</v>
      </c>
      <c r="H4887" s="42">
        <f t="shared" si="229"/>
        <v>8.2500000006448193</v>
      </c>
    </row>
    <row r="4888" spans="5:8" x14ac:dyDescent="0.3">
      <c r="E4888" s="34">
        <v>4886</v>
      </c>
      <c r="F4888" s="42">
        <f t="shared" si="230"/>
        <v>7.8176000000000005</v>
      </c>
      <c r="G4888" s="42">
        <f t="shared" si="228"/>
        <v>6.4495200000000015</v>
      </c>
      <c r="H4888" s="42">
        <f t="shared" si="229"/>
        <v>8.2500000006449525</v>
      </c>
    </row>
    <row r="4889" spans="5:8" x14ac:dyDescent="0.3">
      <c r="E4889" s="34">
        <v>4887</v>
      </c>
      <c r="F4889" s="42">
        <f t="shared" si="230"/>
        <v>7.8192000000000004</v>
      </c>
      <c r="G4889" s="42">
        <f t="shared" si="228"/>
        <v>6.4508400000000004</v>
      </c>
      <c r="H4889" s="42">
        <f t="shared" si="229"/>
        <v>8.250000000645084</v>
      </c>
    </row>
    <row r="4890" spans="5:8" x14ac:dyDescent="0.3">
      <c r="E4890" s="34">
        <v>4888</v>
      </c>
      <c r="F4890" s="42">
        <f t="shared" si="230"/>
        <v>7.8208000000000002</v>
      </c>
      <c r="G4890" s="42">
        <f t="shared" si="228"/>
        <v>6.452160000000001</v>
      </c>
      <c r="H4890" s="42">
        <f t="shared" si="229"/>
        <v>8.2500000006452154</v>
      </c>
    </row>
    <row r="4891" spans="5:8" x14ac:dyDescent="0.3">
      <c r="E4891" s="34">
        <v>4889</v>
      </c>
      <c r="F4891" s="42">
        <f t="shared" si="230"/>
        <v>7.8224</v>
      </c>
      <c r="G4891" s="42">
        <f t="shared" si="228"/>
        <v>6.4534799999999999</v>
      </c>
      <c r="H4891" s="42">
        <f t="shared" si="229"/>
        <v>8.2500000006453487</v>
      </c>
    </row>
    <row r="4892" spans="5:8" x14ac:dyDescent="0.3">
      <c r="E4892" s="34">
        <v>4890</v>
      </c>
      <c r="F4892" s="42">
        <f t="shared" si="230"/>
        <v>7.8240000000000007</v>
      </c>
      <c r="G4892" s="42">
        <f t="shared" si="228"/>
        <v>6.4548000000000005</v>
      </c>
      <c r="H4892" s="42">
        <f t="shared" si="229"/>
        <v>8.2500000006454801</v>
      </c>
    </row>
    <row r="4893" spans="5:8" x14ac:dyDescent="0.3">
      <c r="E4893" s="34">
        <v>4891</v>
      </c>
      <c r="F4893" s="42">
        <f t="shared" si="230"/>
        <v>7.8256000000000006</v>
      </c>
      <c r="G4893" s="42">
        <f t="shared" si="228"/>
        <v>6.4561199999999994</v>
      </c>
      <c r="H4893" s="42">
        <f t="shared" si="229"/>
        <v>8.2500000006456116</v>
      </c>
    </row>
    <row r="4894" spans="5:8" x14ac:dyDescent="0.3">
      <c r="E4894" s="34">
        <v>4892</v>
      </c>
      <c r="F4894" s="42">
        <f t="shared" si="230"/>
        <v>7.8272000000000004</v>
      </c>
      <c r="G4894" s="42">
        <f t="shared" si="228"/>
        <v>6.4574400000000001</v>
      </c>
      <c r="H4894" s="42">
        <f t="shared" si="229"/>
        <v>8.2500000006457448</v>
      </c>
    </row>
    <row r="4895" spans="5:8" x14ac:dyDescent="0.3">
      <c r="E4895" s="34">
        <v>4893</v>
      </c>
      <c r="F4895" s="42">
        <f t="shared" si="230"/>
        <v>7.8288000000000002</v>
      </c>
      <c r="G4895" s="42">
        <f t="shared" si="228"/>
        <v>6.4587599999999989</v>
      </c>
      <c r="H4895" s="42">
        <f t="shared" si="229"/>
        <v>8.2500000006458762</v>
      </c>
    </row>
    <row r="4896" spans="5:8" x14ac:dyDescent="0.3">
      <c r="E4896" s="34">
        <v>4894</v>
      </c>
      <c r="F4896" s="42">
        <f t="shared" si="230"/>
        <v>7.8304</v>
      </c>
      <c r="G4896" s="42">
        <f t="shared" si="228"/>
        <v>6.4600800000000014</v>
      </c>
      <c r="H4896" s="42">
        <f t="shared" si="229"/>
        <v>8.2500000006460077</v>
      </c>
    </row>
    <row r="4897" spans="5:8" x14ac:dyDescent="0.3">
      <c r="E4897" s="34">
        <v>4895</v>
      </c>
      <c r="F4897" s="42">
        <f t="shared" si="230"/>
        <v>7.8320000000000007</v>
      </c>
      <c r="G4897" s="42">
        <f t="shared" si="228"/>
        <v>6.4614000000000003</v>
      </c>
      <c r="H4897" s="42">
        <f t="shared" si="229"/>
        <v>8.2500000006461391</v>
      </c>
    </row>
    <row r="4898" spans="5:8" x14ac:dyDescent="0.3">
      <c r="E4898" s="34">
        <v>4896</v>
      </c>
      <c r="F4898" s="42">
        <f t="shared" si="230"/>
        <v>7.8336000000000006</v>
      </c>
      <c r="G4898" s="42">
        <f t="shared" si="228"/>
        <v>6.4627200000000009</v>
      </c>
      <c r="H4898" s="42">
        <f t="shared" si="229"/>
        <v>8.2500000006462724</v>
      </c>
    </row>
    <row r="4899" spans="5:8" x14ac:dyDescent="0.3">
      <c r="E4899" s="34">
        <v>4897</v>
      </c>
      <c r="F4899" s="42">
        <f t="shared" si="230"/>
        <v>7.8352000000000004</v>
      </c>
      <c r="G4899" s="42">
        <f t="shared" si="228"/>
        <v>6.4640399999999998</v>
      </c>
      <c r="H4899" s="42">
        <f t="shared" si="229"/>
        <v>8.2500000006464038</v>
      </c>
    </row>
    <row r="4900" spans="5:8" x14ac:dyDescent="0.3">
      <c r="E4900" s="34">
        <v>4898</v>
      </c>
      <c r="F4900" s="42">
        <f t="shared" si="230"/>
        <v>7.8368000000000002</v>
      </c>
      <c r="G4900" s="42">
        <f t="shared" si="228"/>
        <v>6.4653600000000004</v>
      </c>
      <c r="H4900" s="42">
        <f t="shared" si="229"/>
        <v>8.2500000006465353</v>
      </c>
    </row>
    <row r="4901" spans="5:8" x14ac:dyDescent="0.3">
      <c r="E4901" s="34">
        <v>4899</v>
      </c>
      <c r="F4901" s="42">
        <f t="shared" si="230"/>
        <v>7.8384</v>
      </c>
      <c r="G4901" s="42">
        <f t="shared" si="228"/>
        <v>6.4666799999999993</v>
      </c>
      <c r="H4901" s="42">
        <f t="shared" si="229"/>
        <v>8.2500000006466685</v>
      </c>
    </row>
    <row r="4902" spans="5:8" x14ac:dyDescent="0.3">
      <c r="E4902" s="34">
        <v>4900</v>
      </c>
      <c r="F4902" s="42">
        <f t="shared" si="230"/>
        <v>7.8400000000000007</v>
      </c>
      <c r="G4902" s="42">
        <f t="shared" si="228"/>
        <v>6.468</v>
      </c>
      <c r="H4902" s="42">
        <f t="shared" si="229"/>
        <v>8.2500000006467999</v>
      </c>
    </row>
    <row r="4903" spans="5:8" x14ac:dyDescent="0.3">
      <c r="E4903" s="34">
        <v>4901</v>
      </c>
      <c r="F4903" s="42">
        <f t="shared" si="230"/>
        <v>7.8416000000000006</v>
      </c>
      <c r="G4903" s="42">
        <f t="shared" si="228"/>
        <v>6.4693200000000006</v>
      </c>
      <c r="H4903" s="42">
        <f t="shared" si="229"/>
        <v>8.2500000006469314</v>
      </c>
    </row>
    <row r="4904" spans="5:8" x14ac:dyDescent="0.3">
      <c r="E4904" s="34">
        <v>4902</v>
      </c>
      <c r="F4904" s="42">
        <f t="shared" si="230"/>
        <v>7.8432000000000004</v>
      </c>
      <c r="G4904" s="42">
        <f t="shared" si="228"/>
        <v>6.4706399999999995</v>
      </c>
      <c r="H4904" s="42">
        <f t="shared" si="229"/>
        <v>8.2500000006470646</v>
      </c>
    </row>
    <row r="4905" spans="5:8" x14ac:dyDescent="0.3">
      <c r="E4905" s="34">
        <v>4903</v>
      </c>
      <c r="F4905" s="42">
        <f t="shared" si="230"/>
        <v>7.8448000000000002</v>
      </c>
      <c r="G4905" s="42">
        <f t="shared" si="228"/>
        <v>6.4719600000000002</v>
      </c>
      <c r="H4905" s="42">
        <f t="shared" si="229"/>
        <v>8.2500000006471961</v>
      </c>
    </row>
    <row r="4906" spans="5:8" x14ac:dyDescent="0.3">
      <c r="E4906" s="34">
        <v>4904</v>
      </c>
      <c r="F4906" s="42">
        <f t="shared" si="230"/>
        <v>7.8464</v>
      </c>
      <c r="G4906" s="42">
        <f t="shared" si="228"/>
        <v>6.473279999999999</v>
      </c>
      <c r="H4906" s="42">
        <f t="shared" si="229"/>
        <v>8.2500000006473275</v>
      </c>
    </row>
    <row r="4907" spans="5:8" x14ac:dyDescent="0.3">
      <c r="E4907" s="34">
        <v>4905</v>
      </c>
      <c r="F4907" s="42">
        <f t="shared" si="230"/>
        <v>7.8480000000000008</v>
      </c>
      <c r="G4907" s="42">
        <f t="shared" si="228"/>
        <v>6.4746000000000015</v>
      </c>
      <c r="H4907" s="42">
        <f t="shared" si="229"/>
        <v>8.2500000006474608</v>
      </c>
    </row>
    <row r="4908" spans="5:8" x14ac:dyDescent="0.3">
      <c r="E4908" s="34">
        <v>4906</v>
      </c>
      <c r="F4908" s="42">
        <f t="shared" si="230"/>
        <v>7.8496000000000006</v>
      </c>
      <c r="G4908" s="42">
        <f t="shared" si="228"/>
        <v>6.4759200000000003</v>
      </c>
      <c r="H4908" s="42">
        <f t="shared" si="229"/>
        <v>8.2500000006475922</v>
      </c>
    </row>
    <row r="4909" spans="5:8" x14ac:dyDescent="0.3">
      <c r="E4909" s="34">
        <v>4907</v>
      </c>
      <c r="F4909" s="42">
        <f t="shared" si="230"/>
        <v>7.8512000000000004</v>
      </c>
      <c r="G4909" s="42">
        <f t="shared" si="228"/>
        <v>6.477240000000001</v>
      </c>
      <c r="H4909" s="42">
        <f t="shared" si="229"/>
        <v>8.2500000006477237</v>
      </c>
    </row>
    <row r="4910" spans="5:8" x14ac:dyDescent="0.3">
      <c r="E4910" s="34">
        <v>4908</v>
      </c>
      <c r="F4910" s="42">
        <f t="shared" si="230"/>
        <v>7.8528000000000002</v>
      </c>
      <c r="G4910" s="42">
        <f t="shared" si="228"/>
        <v>6.4785599999999999</v>
      </c>
      <c r="H4910" s="42">
        <f t="shared" si="229"/>
        <v>8.2500000006478569</v>
      </c>
    </row>
    <row r="4911" spans="5:8" x14ac:dyDescent="0.3">
      <c r="E4911" s="34">
        <v>4909</v>
      </c>
      <c r="F4911" s="42">
        <f t="shared" si="230"/>
        <v>7.8544</v>
      </c>
      <c r="G4911" s="42">
        <f t="shared" si="228"/>
        <v>6.4798800000000005</v>
      </c>
      <c r="H4911" s="42">
        <f t="shared" si="229"/>
        <v>8.2500000006479883</v>
      </c>
    </row>
    <row r="4912" spans="5:8" x14ac:dyDescent="0.3">
      <c r="E4912" s="34">
        <v>4910</v>
      </c>
      <c r="F4912" s="42">
        <f t="shared" si="230"/>
        <v>7.8560000000000008</v>
      </c>
      <c r="G4912" s="42">
        <f t="shared" si="228"/>
        <v>6.4812000000000003</v>
      </c>
      <c r="H4912" s="42">
        <f t="shared" si="229"/>
        <v>8.2500000006481198</v>
      </c>
    </row>
    <row r="4913" spans="5:8" x14ac:dyDescent="0.3">
      <c r="E4913" s="34">
        <v>4911</v>
      </c>
      <c r="F4913" s="42">
        <f t="shared" si="230"/>
        <v>7.8576000000000006</v>
      </c>
      <c r="G4913" s="42">
        <f t="shared" si="228"/>
        <v>6.4825200000000009</v>
      </c>
      <c r="H4913" s="42">
        <f t="shared" si="229"/>
        <v>8.2500000006482512</v>
      </c>
    </row>
    <row r="4914" spans="5:8" x14ac:dyDescent="0.3">
      <c r="E4914" s="34">
        <v>4912</v>
      </c>
      <c r="F4914" s="42">
        <f t="shared" si="230"/>
        <v>7.8592000000000004</v>
      </c>
      <c r="G4914" s="42">
        <f t="shared" si="228"/>
        <v>6.4838400000000007</v>
      </c>
      <c r="H4914" s="42">
        <f t="shared" si="229"/>
        <v>8.2500000006483845</v>
      </c>
    </row>
    <row r="4915" spans="5:8" x14ac:dyDescent="0.3">
      <c r="E4915" s="34">
        <v>4913</v>
      </c>
      <c r="F4915" s="42">
        <f t="shared" si="230"/>
        <v>7.8608000000000002</v>
      </c>
      <c r="G4915" s="42">
        <f t="shared" si="228"/>
        <v>6.4851600000000005</v>
      </c>
      <c r="H4915" s="42">
        <f t="shared" si="229"/>
        <v>8.2500000006485159</v>
      </c>
    </row>
    <row r="4916" spans="5:8" x14ac:dyDescent="0.3">
      <c r="E4916" s="34">
        <v>4914</v>
      </c>
      <c r="F4916" s="42">
        <f t="shared" si="230"/>
        <v>7.8624000000000001</v>
      </c>
      <c r="G4916" s="42">
        <f t="shared" si="228"/>
        <v>6.4864800000000002</v>
      </c>
      <c r="H4916" s="42">
        <f t="shared" si="229"/>
        <v>8.2500000006486474</v>
      </c>
    </row>
    <row r="4917" spans="5:8" x14ac:dyDescent="0.3">
      <c r="E4917" s="34">
        <v>4915</v>
      </c>
      <c r="F4917" s="42">
        <f t="shared" si="230"/>
        <v>7.8640000000000008</v>
      </c>
      <c r="G4917" s="42">
        <f t="shared" si="228"/>
        <v>6.4878</v>
      </c>
      <c r="H4917" s="42">
        <f t="shared" si="229"/>
        <v>8.2500000006487806</v>
      </c>
    </row>
    <row r="4918" spans="5:8" x14ac:dyDescent="0.3">
      <c r="E4918" s="34">
        <v>4916</v>
      </c>
      <c r="F4918" s="42">
        <f t="shared" si="230"/>
        <v>7.8656000000000006</v>
      </c>
      <c r="G4918" s="42">
        <f t="shared" si="228"/>
        <v>6.4891199999999998</v>
      </c>
      <c r="H4918" s="42">
        <f t="shared" si="229"/>
        <v>8.250000000648912</v>
      </c>
    </row>
    <row r="4919" spans="5:8" x14ac:dyDescent="0.3">
      <c r="E4919" s="34">
        <v>4917</v>
      </c>
      <c r="F4919" s="42">
        <f t="shared" si="230"/>
        <v>7.8672000000000004</v>
      </c>
      <c r="G4919" s="42">
        <f t="shared" si="228"/>
        <v>6.4904400000000013</v>
      </c>
      <c r="H4919" s="42">
        <f t="shared" si="229"/>
        <v>8.2500000006490435</v>
      </c>
    </row>
    <row r="4920" spans="5:8" x14ac:dyDescent="0.3">
      <c r="E4920" s="34">
        <v>4918</v>
      </c>
      <c r="F4920" s="42">
        <f t="shared" si="230"/>
        <v>7.8688000000000002</v>
      </c>
      <c r="G4920" s="42">
        <f t="shared" si="228"/>
        <v>6.4917600000000002</v>
      </c>
      <c r="H4920" s="42">
        <f t="shared" si="229"/>
        <v>8.2500000006491767</v>
      </c>
    </row>
    <row r="4921" spans="5:8" x14ac:dyDescent="0.3">
      <c r="E4921" s="34">
        <v>4919</v>
      </c>
      <c r="F4921" s="42">
        <f t="shared" si="230"/>
        <v>7.8704000000000001</v>
      </c>
      <c r="G4921" s="42">
        <f t="shared" si="228"/>
        <v>6.4930800000000009</v>
      </c>
      <c r="H4921" s="42">
        <f t="shared" si="229"/>
        <v>8.2500000006493082</v>
      </c>
    </row>
    <row r="4922" spans="5:8" x14ac:dyDescent="0.3">
      <c r="E4922" s="34">
        <v>4920</v>
      </c>
      <c r="F4922" s="42">
        <f t="shared" si="230"/>
        <v>7.8720000000000008</v>
      </c>
      <c r="G4922" s="42">
        <f t="shared" si="228"/>
        <v>6.4943999999999997</v>
      </c>
      <c r="H4922" s="42">
        <f t="shared" si="229"/>
        <v>8.2500000006494396</v>
      </c>
    </row>
    <row r="4923" spans="5:8" x14ac:dyDescent="0.3">
      <c r="E4923" s="34">
        <v>4921</v>
      </c>
      <c r="F4923" s="42">
        <f t="shared" si="230"/>
        <v>7.8736000000000006</v>
      </c>
      <c r="G4923" s="42">
        <f t="shared" si="228"/>
        <v>6.4957200000000004</v>
      </c>
      <c r="H4923" s="42">
        <f t="shared" si="229"/>
        <v>8.2500000006495728</v>
      </c>
    </row>
    <row r="4924" spans="5:8" x14ac:dyDescent="0.3">
      <c r="E4924" s="34">
        <v>4922</v>
      </c>
      <c r="F4924" s="42">
        <f t="shared" si="230"/>
        <v>7.8752000000000004</v>
      </c>
      <c r="G4924" s="42">
        <f t="shared" si="228"/>
        <v>6.4970399999999993</v>
      </c>
      <c r="H4924" s="42">
        <f t="shared" si="229"/>
        <v>8.2500000006497043</v>
      </c>
    </row>
    <row r="4925" spans="5:8" x14ac:dyDescent="0.3">
      <c r="E4925" s="34">
        <v>4923</v>
      </c>
      <c r="F4925" s="42">
        <f t="shared" si="230"/>
        <v>7.8768000000000002</v>
      </c>
      <c r="G4925" s="42">
        <f t="shared" si="228"/>
        <v>6.4983599999999999</v>
      </c>
      <c r="H4925" s="42">
        <f t="shared" si="229"/>
        <v>8.2500000006498357</v>
      </c>
    </row>
    <row r="4926" spans="5:8" x14ac:dyDescent="0.3">
      <c r="E4926" s="34">
        <v>4924</v>
      </c>
      <c r="F4926" s="42">
        <f t="shared" si="230"/>
        <v>7.8784000000000001</v>
      </c>
      <c r="G4926" s="42">
        <f t="shared" si="228"/>
        <v>6.4996800000000006</v>
      </c>
      <c r="H4926" s="42">
        <f t="shared" si="229"/>
        <v>8.2500000006499672</v>
      </c>
    </row>
    <row r="4927" spans="5:8" x14ac:dyDescent="0.3">
      <c r="E4927" s="34">
        <v>4925</v>
      </c>
      <c r="F4927" s="42">
        <f t="shared" si="230"/>
        <v>7.8800000000000008</v>
      </c>
      <c r="G4927" s="42">
        <f t="shared" si="228"/>
        <v>6.5010000000000012</v>
      </c>
      <c r="H4927" s="42">
        <f t="shared" si="229"/>
        <v>8.2500000006501004</v>
      </c>
    </row>
    <row r="4928" spans="5:8" x14ac:dyDescent="0.3">
      <c r="E4928" s="34">
        <v>4926</v>
      </c>
      <c r="F4928" s="42">
        <f t="shared" si="230"/>
        <v>7.8816000000000006</v>
      </c>
      <c r="G4928" s="42">
        <f t="shared" si="228"/>
        <v>6.5023200000000001</v>
      </c>
      <c r="H4928" s="42">
        <f t="shared" si="229"/>
        <v>8.2500000006502319</v>
      </c>
    </row>
    <row r="4929" spans="5:8" x14ac:dyDescent="0.3">
      <c r="E4929" s="34">
        <v>4927</v>
      </c>
      <c r="F4929" s="42">
        <f t="shared" si="230"/>
        <v>7.8832000000000004</v>
      </c>
      <c r="G4929" s="42">
        <f t="shared" si="228"/>
        <v>6.5036400000000008</v>
      </c>
      <c r="H4929" s="42">
        <f t="shared" si="229"/>
        <v>8.2500000006503633</v>
      </c>
    </row>
    <row r="4930" spans="5:8" x14ac:dyDescent="0.3">
      <c r="E4930" s="34">
        <v>4928</v>
      </c>
      <c r="F4930" s="42">
        <f t="shared" si="230"/>
        <v>7.8848000000000003</v>
      </c>
      <c r="G4930" s="42">
        <f t="shared" ref="G4930:G4993" si="231">$C$12*F4930*10^-3/($C$3*10^-6)</f>
        <v>6.5049599999999996</v>
      </c>
      <c r="H4930" s="42">
        <f t="shared" si="229"/>
        <v>8.2500000006504965</v>
      </c>
    </row>
    <row r="4931" spans="5:8" x14ac:dyDescent="0.3">
      <c r="E4931" s="34">
        <v>4929</v>
      </c>
      <c r="F4931" s="42">
        <f t="shared" si="230"/>
        <v>7.8864000000000001</v>
      </c>
      <c r="G4931" s="42">
        <f t="shared" si="231"/>
        <v>6.5062800000000003</v>
      </c>
      <c r="H4931" s="42">
        <f t="shared" ref="H4931:H4994" si="232">($C$12+IF(G4931&gt;=$C$7,$C$6,0)+(IF(G4931&gt;=$C$5,G4931,0)/$C$4)+IF(G4931&gt;$C$9,($C$8/G4931),0))</f>
        <v>8.250000000650628</v>
      </c>
    </row>
    <row r="4932" spans="5:8" x14ac:dyDescent="0.3">
      <c r="E4932" s="34">
        <v>4930</v>
      </c>
      <c r="F4932" s="42">
        <f t="shared" ref="F4932:F4995" si="233">($C$10/10000)*(E4932)</f>
        <v>7.8880000000000008</v>
      </c>
      <c r="G4932" s="42">
        <f t="shared" si="231"/>
        <v>6.5076000000000009</v>
      </c>
      <c r="H4932" s="42">
        <f t="shared" si="232"/>
        <v>8.2500000006507594</v>
      </c>
    </row>
    <row r="4933" spans="5:8" x14ac:dyDescent="0.3">
      <c r="E4933" s="34">
        <v>4931</v>
      </c>
      <c r="F4933" s="42">
        <f t="shared" si="233"/>
        <v>7.8896000000000006</v>
      </c>
      <c r="G4933" s="42">
        <f t="shared" si="231"/>
        <v>6.5089199999999998</v>
      </c>
      <c r="H4933" s="42">
        <f t="shared" si="232"/>
        <v>8.2500000006508927</v>
      </c>
    </row>
    <row r="4934" spans="5:8" x14ac:dyDescent="0.3">
      <c r="E4934" s="34">
        <v>4932</v>
      </c>
      <c r="F4934" s="42">
        <f t="shared" si="233"/>
        <v>7.8912000000000004</v>
      </c>
      <c r="G4934" s="42">
        <f t="shared" si="231"/>
        <v>6.5102400000000005</v>
      </c>
      <c r="H4934" s="42">
        <f t="shared" si="232"/>
        <v>8.2500000006510241</v>
      </c>
    </row>
    <row r="4935" spans="5:8" x14ac:dyDescent="0.3">
      <c r="E4935" s="34">
        <v>4933</v>
      </c>
      <c r="F4935" s="42">
        <f t="shared" si="233"/>
        <v>7.8928000000000003</v>
      </c>
      <c r="G4935" s="42">
        <f t="shared" si="231"/>
        <v>6.5115599999999993</v>
      </c>
      <c r="H4935" s="42">
        <f t="shared" si="232"/>
        <v>8.2500000006511556</v>
      </c>
    </row>
    <row r="4936" spans="5:8" x14ac:dyDescent="0.3">
      <c r="E4936" s="34">
        <v>4934</v>
      </c>
      <c r="F4936" s="42">
        <f t="shared" si="233"/>
        <v>7.8944000000000001</v>
      </c>
      <c r="G4936" s="42">
        <f t="shared" si="231"/>
        <v>6.51288</v>
      </c>
      <c r="H4936" s="42">
        <f t="shared" si="232"/>
        <v>8.2500000006512888</v>
      </c>
    </row>
    <row r="4937" spans="5:8" x14ac:dyDescent="0.3">
      <c r="E4937" s="34">
        <v>4935</v>
      </c>
      <c r="F4937" s="42">
        <f t="shared" si="233"/>
        <v>7.8960000000000008</v>
      </c>
      <c r="G4937" s="42">
        <f t="shared" si="231"/>
        <v>6.5142000000000007</v>
      </c>
      <c r="H4937" s="42">
        <f t="shared" si="232"/>
        <v>8.2500000006514203</v>
      </c>
    </row>
    <row r="4938" spans="5:8" x14ac:dyDescent="0.3">
      <c r="E4938" s="34">
        <v>4936</v>
      </c>
      <c r="F4938" s="42">
        <f t="shared" si="233"/>
        <v>7.8976000000000006</v>
      </c>
      <c r="G4938" s="42">
        <f t="shared" si="231"/>
        <v>6.5155200000000013</v>
      </c>
      <c r="H4938" s="42">
        <f t="shared" si="232"/>
        <v>8.2500000006515517</v>
      </c>
    </row>
    <row r="4939" spans="5:8" x14ac:dyDescent="0.3">
      <c r="E4939" s="34">
        <v>4937</v>
      </c>
      <c r="F4939" s="42">
        <f t="shared" si="233"/>
        <v>7.8992000000000004</v>
      </c>
      <c r="G4939" s="42">
        <f t="shared" si="231"/>
        <v>6.5168400000000002</v>
      </c>
      <c r="H4939" s="42">
        <f t="shared" si="232"/>
        <v>8.2500000006516832</v>
      </c>
    </row>
    <row r="4940" spans="5:8" x14ac:dyDescent="0.3">
      <c r="E4940" s="34">
        <v>4938</v>
      </c>
      <c r="F4940" s="42">
        <f t="shared" si="233"/>
        <v>7.9008000000000003</v>
      </c>
      <c r="G4940" s="42">
        <f t="shared" si="231"/>
        <v>6.5181600000000008</v>
      </c>
      <c r="H4940" s="42">
        <f t="shared" si="232"/>
        <v>8.2500000006518164</v>
      </c>
    </row>
    <row r="4941" spans="5:8" x14ac:dyDescent="0.3">
      <c r="E4941" s="34">
        <v>4939</v>
      </c>
      <c r="F4941" s="42">
        <f t="shared" si="233"/>
        <v>7.9024000000000001</v>
      </c>
      <c r="G4941" s="42">
        <f t="shared" si="231"/>
        <v>6.5194799999999997</v>
      </c>
      <c r="H4941" s="42">
        <f t="shared" si="232"/>
        <v>8.2500000006519478</v>
      </c>
    </row>
    <row r="4942" spans="5:8" x14ac:dyDescent="0.3">
      <c r="E4942" s="34">
        <v>4940</v>
      </c>
      <c r="F4942" s="42">
        <f t="shared" si="233"/>
        <v>7.9040000000000008</v>
      </c>
      <c r="G4942" s="42">
        <f t="shared" si="231"/>
        <v>6.5208000000000013</v>
      </c>
      <c r="H4942" s="42">
        <f t="shared" si="232"/>
        <v>8.2500000006520793</v>
      </c>
    </row>
    <row r="4943" spans="5:8" x14ac:dyDescent="0.3">
      <c r="E4943" s="34">
        <v>4941</v>
      </c>
      <c r="F4943" s="42">
        <f t="shared" si="233"/>
        <v>7.9056000000000006</v>
      </c>
      <c r="G4943" s="42">
        <f t="shared" si="231"/>
        <v>6.5221200000000001</v>
      </c>
      <c r="H4943" s="42">
        <f t="shared" si="232"/>
        <v>8.2500000006522125</v>
      </c>
    </row>
    <row r="4944" spans="5:8" x14ac:dyDescent="0.3">
      <c r="E4944" s="34">
        <v>4942</v>
      </c>
      <c r="F4944" s="42">
        <f t="shared" si="233"/>
        <v>7.9072000000000005</v>
      </c>
      <c r="G4944" s="42">
        <f t="shared" si="231"/>
        <v>6.5234400000000008</v>
      </c>
      <c r="H4944" s="42">
        <f t="shared" si="232"/>
        <v>8.250000000652344</v>
      </c>
    </row>
    <row r="4945" spans="5:8" x14ac:dyDescent="0.3">
      <c r="E4945" s="34">
        <v>4943</v>
      </c>
      <c r="F4945" s="42">
        <f t="shared" si="233"/>
        <v>7.9088000000000003</v>
      </c>
      <c r="G4945" s="42">
        <f t="shared" si="231"/>
        <v>6.5247600000000006</v>
      </c>
      <c r="H4945" s="42">
        <f t="shared" si="232"/>
        <v>8.2500000006524754</v>
      </c>
    </row>
    <row r="4946" spans="5:8" x14ac:dyDescent="0.3">
      <c r="E4946" s="34">
        <v>4944</v>
      </c>
      <c r="F4946" s="42">
        <f t="shared" si="233"/>
        <v>7.9104000000000001</v>
      </c>
      <c r="G4946" s="42">
        <f t="shared" si="231"/>
        <v>6.5260800000000003</v>
      </c>
      <c r="H4946" s="42">
        <f t="shared" si="232"/>
        <v>8.2500000006526086</v>
      </c>
    </row>
    <row r="4947" spans="5:8" x14ac:dyDescent="0.3">
      <c r="E4947" s="34">
        <v>4945</v>
      </c>
      <c r="F4947" s="42">
        <f t="shared" si="233"/>
        <v>7.9120000000000008</v>
      </c>
      <c r="G4947" s="42">
        <f t="shared" si="231"/>
        <v>6.5274000000000001</v>
      </c>
      <c r="H4947" s="42">
        <f t="shared" si="232"/>
        <v>8.2500000006527401</v>
      </c>
    </row>
    <row r="4948" spans="5:8" x14ac:dyDescent="0.3">
      <c r="E4948" s="34">
        <v>4946</v>
      </c>
      <c r="F4948" s="42">
        <f t="shared" si="233"/>
        <v>7.9136000000000006</v>
      </c>
      <c r="G4948" s="42">
        <f t="shared" si="231"/>
        <v>6.5287199999999999</v>
      </c>
      <c r="H4948" s="42">
        <f t="shared" si="232"/>
        <v>8.2500000006528715</v>
      </c>
    </row>
    <row r="4949" spans="5:8" x14ac:dyDescent="0.3">
      <c r="E4949" s="34">
        <v>4947</v>
      </c>
      <c r="F4949" s="42">
        <f t="shared" si="233"/>
        <v>7.9152000000000005</v>
      </c>
      <c r="G4949" s="42">
        <f t="shared" si="231"/>
        <v>6.5300400000000005</v>
      </c>
      <c r="H4949" s="42">
        <f t="shared" si="232"/>
        <v>8.2500000006530048</v>
      </c>
    </row>
    <row r="4950" spans="5:8" x14ac:dyDescent="0.3">
      <c r="E4950" s="34">
        <v>4948</v>
      </c>
      <c r="F4950" s="42">
        <f t="shared" si="233"/>
        <v>7.9168000000000003</v>
      </c>
      <c r="G4950" s="42">
        <f t="shared" si="231"/>
        <v>6.5313600000000012</v>
      </c>
      <c r="H4950" s="42">
        <f t="shared" si="232"/>
        <v>8.2500000006531362</v>
      </c>
    </row>
    <row r="4951" spans="5:8" x14ac:dyDescent="0.3">
      <c r="E4951" s="34">
        <v>4949</v>
      </c>
      <c r="F4951" s="42">
        <f t="shared" si="233"/>
        <v>7.9184000000000001</v>
      </c>
      <c r="G4951" s="42">
        <f t="shared" si="231"/>
        <v>6.53268</v>
      </c>
      <c r="H4951" s="42">
        <f t="shared" si="232"/>
        <v>8.2500000006532677</v>
      </c>
    </row>
    <row r="4952" spans="5:8" x14ac:dyDescent="0.3">
      <c r="E4952" s="34">
        <v>4950</v>
      </c>
      <c r="F4952" s="42">
        <f t="shared" si="233"/>
        <v>7.9200000000000008</v>
      </c>
      <c r="G4952" s="42">
        <f t="shared" si="231"/>
        <v>6.5340000000000007</v>
      </c>
      <c r="H4952" s="42">
        <f t="shared" si="232"/>
        <v>8.2500000006533991</v>
      </c>
    </row>
    <row r="4953" spans="5:8" x14ac:dyDescent="0.3">
      <c r="E4953" s="34">
        <v>4951</v>
      </c>
      <c r="F4953" s="42">
        <f t="shared" si="233"/>
        <v>7.9216000000000006</v>
      </c>
      <c r="G4953" s="42">
        <f t="shared" si="231"/>
        <v>6.5353199999999996</v>
      </c>
      <c r="H4953" s="42">
        <f t="shared" si="232"/>
        <v>8.2500000006535323</v>
      </c>
    </row>
    <row r="4954" spans="5:8" x14ac:dyDescent="0.3">
      <c r="E4954" s="34">
        <v>4952</v>
      </c>
      <c r="F4954" s="42">
        <f t="shared" si="233"/>
        <v>7.9232000000000005</v>
      </c>
      <c r="G4954" s="42">
        <f t="shared" si="231"/>
        <v>6.5366400000000002</v>
      </c>
      <c r="H4954" s="42">
        <f t="shared" si="232"/>
        <v>8.2500000006536638</v>
      </c>
    </row>
    <row r="4955" spans="5:8" x14ac:dyDescent="0.3">
      <c r="E4955" s="34">
        <v>4953</v>
      </c>
      <c r="F4955" s="42">
        <f t="shared" si="233"/>
        <v>7.9248000000000003</v>
      </c>
      <c r="G4955" s="42">
        <f t="shared" si="231"/>
        <v>6.5379599999999991</v>
      </c>
      <c r="H4955" s="42">
        <f t="shared" si="232"/>
        <v>8.2500000006537952</v>
      </c>
    </row>
    <row r="4956" spans="5:8" x14ac:dyDescent="0.3">
      <c r="E4956" s="34">
        <v>4954</v>
      </c>
      <c r="F4956" s="42">
        <f t="shared" si="233"/>
        <v>7.9264000000000001</v>
      </c>
      <c r="G4956" s="42">
        <f t="shared" si="231"/>
        <v>6.5392799999999998</v>
      </c>
      <c r="H4956" s="42">
        <f t="shared" si="232"/>
        <v>8.2500000006539285</v>
      </c>
    </row>
    <row r="4957" spans="5:8" x14ac:dyDescent="0.3">
      <c r="E4957" s="34">
        <v>4955</v>
      </c>
      <c r="F4957" s="42">
        <f t="shared" si="233"/>
        <v>7.9280000000000008</v>
      </c>
      <c r="G4957" s="42">
        <f t="shared" si="231"/>
        <v>6.5406000000000004</v>
      </c>
      <c r="H4957" s="42">
        <f t="shared" si="232"/>
        <v>8.2500000006540599</v>
      </c>
    </row>
    <row r="4958" spans="5:8" x14ac:dyDescent="0.3">
      <c r="E4958" s="34">
        <v>4956</v>
      </c>
      <c r="F4958" s="42">
        <f t="shared" si="233"/>
        <v>7.9296000000000006</v>
      </c>
      <c r="G4958" s="42">
        <f t="shared" si="231"/>
        <v>6.5419200000000011</v>
      </c>
      <c r="H4958" s="42">
        <f t="shared" si="232"/>
        <v>8.2500000006541914</v>
      </c>
    </row>
    <row r="4959" spans="5:8" x14ac:dyDescent="0.3">
      <c r="E4959" s="34">
        <v>4957</v>
      </c>
      <c r="F4959" s="42">
        <f t="shared" si="233"/>
        <v>7.9312000000000005</v>
      </c>
      <c r="G4959" s="42">
        <f t="shared" si="231"/>
        <v>6.5432399999999999</v>
      </c>
      <c r="H4959" s="42">
        <f t="shared" si="232"/>
        <v>8.2500000006543246</v>
      </c>
    </row>
    <row r="4960" spans="5:8" x14ac:dyDescent="0.3">
      <c r="E4960" s="34">
        <v>4958</v>
      </c>
      <c r="F4960" s="42">
        <f t="shared" si="233"/>
        <v>7.9328000000000003</v>
      </c>
      <c r="G4960" s="42">
        <f t="shared" si="231"/>
        <v>6.5445600000000006</v>
      </c>
      <c r="H4960" s="42">
        <f t="shared" si="232"/>
        <v>8.250000000654456</v>
      </c>
    </row>
    <row r="4961" spans="5:8" x14ac:dyDescent="0.3">
      <c r="E4961" s="34">
        <v>4959</v>
      </c>
      <c r="F4961" s="42">
        <f t="shared" si="233"/>
        <v>7.9344000000000001</v>
      </c>
      <c r="G4961" s="42">
        <f t="shared" si="231"/>
        <v>6.5458799999999995</v>
      </c>
      <c r="H4961" s="42">
        <f t="shared" si="232"/>
        <v>8.2500000006545875</v>
      </c>
    </row>
    <row r="4962" spans="5:8" x14ac:dyDescent="0.3">
      <c r="E4962" s="34">
        <v>4960</v>
      </c>
      <c r="F4962" s="42">
        <f t="shared" si="233"/>
        <v>7.9359999999999999</v>
      </c>
      <c r="G4962" s="42">
        <f t="shared" si="231"/>
        <v>6.5472000000000001</v>
      </c>
      <c r="H4962" s="42">
        <f t="shared" si="232"/>
        <v>8.2500000006547207</v>
      </c>
    </row>
    <row r="4963" spans="5:8" x14ac:dyDescent="0.3">
      <c r="E4963" s="34">
        <v>4961</v>
      </c>
      <c r="F4963" s="42">
        <f t="shared" si="233"/>
        <v>7.9376000000000007</v>
      </c>
      <c r="G4963" s="42">
        <f t="shared" si="231"/>
        <v>6.5485200000000008</v>
      </c>
      <c r="H4963" s="42">
        <f t="shared" si="232"/>
        <v>8.2500000006548522</v>
      </c>
    </row>
    <row r="4964" spans="5:8" x14ac:dyDescent="0.3">
      <c r="E4964" s="34">
        <v>4962</v>
      </c>
      <c r="F4964" s="42">
        <f t="shared" si="233"/>
        <v>7.9392000000000005</v>
      </c>
      <c r="G4964" s="42">
        <f t="shared" si="231"/>
        <v>6.5498399999999997</v>
      </c>
      <c r="H4964" s="42">
        <f t="shared" si="232"/>
        <v>8.2500000006549836</v>
      </c>
    </row>
    <row r="4965" spans="5:8" x14ac:dyDescent="0.3">
      <c r="E4965" s="34">
        <v>4963</v>
      </c>
      <c r="F4965" s="42">
        <f t="shared" si="233"/>
        <v>7.9408000000000003</v>
      </c>
      <c r="G4965" s="42">
        <f t="shared" si="231"/>
        <v>6.5511600000000003</v>
      </c>
      <c r="H4965" s="42">
        <f t="shared" si="232"/>
        <v>8.2500000006551168</v>
      </c>
    </row>
    <row r="4966" spans="5:8" x14ac:dyDescent="0.3">
      <c r="E4966" s="34">
        <v>4964</v>
      </c>
      <c r="F4966" s="42">
        <f t="shared" si="233"/>
        <v>7.9424000000000001</v>
      </c>
      <c r="G4966" s="42">
        <f t="shared" si="231"/>
        <v>6.5524799999999992</v>
      </c>
      <c r="H4966" s="42">
        <f t="shared" si="232"/>
        <v>8.2500000006552483</v>
      </c>
    </row>
    <row r="4967" spans="5:8" x14ac:dyDescent="0.3">
      <c r="E4967" s="34">
        <v>4965</v>
      </c>
      <c r="F4967" s="42">
        <f t="shared" si="233"/>
        <v>7.944</v>
      </c>
      <c r="G4967" s="42">
        <f t="shared" si="231"/>
        <v>6.5537999999999998</v>
      </c>
      <c r="H4967" s="42">
        <f t="shared" si="232"/>
        <v>8.2500000006553798</v>
      </c>
    </row>
    <row r="4968" spans="5:8" x14ac:dyDescent="0.3">
      <c r="E4968" s="34">
        <v>4966</v>
      </c>
      <c r="F4968" s="42">
        <f t="shared" si="233"/>
        <v>7.9456000000000007</v>
      </c>
      <c r="G4968" s="42">
        <f t="shared" si="231"/>
        <v>6.5551200000000005</v>
      </c>
      <c r="H4968" s="42">
        <f t="shared" si="232"/>
        <v>8.2500000006555112</v>
      </c>
    </row>
    <row r="4969" spans="5:8" x14ac:dyDescent="0.3">
      <c r="E4969" s="34">
        <v>4967</v>
      </c>
      <c r="F4969" s="42">
        <f t="shared" si="233"/>
        <v>7.9472000000000005</v>
      </c>
      <c r="G4969" s="42">
        <f t="shared" si="231"/>
        <v>6.5564400000000012</v>
      </c>
      <c r="H4969" s="42">
        <f t="shared" si="232"/>
        <v>8.2500000006556444</v>
      </c>
    </row>
    <row r="4970" spans="5:8" x14ac:dyDescent="0.3">
      <c r="E4970" s="34">
        <v>4968</v>
      </c>
      <c r="F4970" s="42">
        <f t="shared" si="233"/>
        <v>7.9488000000000003</v>
      </c>
      <c r="G4970" s="42">
        <f t="shared" si="231"/>
        <v>6.55776</v>
      </c>
      <c r="H4970" s="42">
        <f t="shared" si="232"/>
        <v>8.2500000006557759</v>
      </c>
    </row>
    <row r="4971" spans="5:8" x14ac:dyDescent="0.3">
      <c r="E4971" s="34">
        <v>4969</v>
      </c>
      <c r="F4971" s="42">
        <f t="shared" si="233"/>
        <v>7.9504000000000001</v>
      </c>
      <c r="G4971" s="42">
        <f t="shared" si="231"/>
        <v>6.5590800000000007</v>
      </c>
      <c r="H4971" s="42">
        <f t="shared" si="232"/>
        <v>8.2500000006559073</v>
      </c>
    </row>
    <row r="4972" spans="5:8" x14ac:dyDescent="0.3">
      <c r="E4972" s="34">
        <v>4970</v>
      </c>
      <c r="F4972" s="42">
        <f t="shared" si="233"/>
        <v>7.952</v>
      </c>
      <c r="G4972" s="42">
        <f t="shared" si="231"/>
        <v>6.5603999999999996</v>
      </c>
      <c r="H4972" s="42">
        <f t="shared" si="232"/>
        <v>8.2500000006560406</v>
      </c>
    </row>
    <row r="4973" spans="5:8" x14ac:dyDescent="0.3">
      <c r="E4973" s="34">
        <v>4971</v>
      </c>
      <c r="F4973" s="42">
        <f t="shared" si="233"/>
        <v>7.9536000000000007</v>
      </c>
      <c r="G4973" s="42">
        <f t="shared" si="231"/>
        <v>6.5617200000000011</v>
      </c>
      <c r="H4973" s="42">
        <f t="shared" si="232"/>
        <v>8.250000000656172</v>
      </c>
    </row>
    <row r="4974" spans="5:8" x14ac:dyDescent="0.3">
      <c r="E4974" s="34">
        <v>4972</v>
      </c>
      <c r="F4974" s="42">
        <f t="shared" si="233"/>
        <v>7.9552000000000005</v>
      </c>
      <c r="G4974" s="42">
        <f t="shared" si="231"/>
        <v>6.56304</v>
      </c>
      <c r="H4974" s="42">
        <f t="shared" si="232"/>
        <v>8.2500000006563035</v>
      </c>
    </row>
    <row r="4975" spans="5:8" x14ac:dyDescent="0.3">
      <c r="E4975" s="34">
        <v>4973</v>
      </c>
      <c r="F4975" s="42">
        <f t="shared" si="233"/>
        <v>7.9568000000000003</v>
      </c>
      <c r="G4975" s="42">
        <f t="shared" si="231"/>
        <v>6.5643600000000006</v>
      </c>
      <c r="H4975" s="42">
        <f t="shared" si="232"/>
        <v>8.2500000006564367</v>
      </c>
    </row>
    <row r="4976" spans="5:8" x14ac:dyDescent="0.3">
      <c r="E4976" s="34">
        <v>4974</v>
      </c>
      <c r="F4976" s="42">
        <f t="shared" si="233"/>
        <v>7.9584000000000001</v>
      </c>
      <c r="G4976" s="42">
        <f t="shared" si="231"/>
        <v>6.5656800000000004</v>
      </c>
      <c r="H4976" s="42">
        <f t="shared" si="232"/>
        <v>8.2500000006565681</v>
      </c>
    </row>
    <row r="4977" spans="5:8" x14ac:dyDescent="0.3">
      <c r="E4977" s="34">
        <v>4975</v>
      </c>
      <c r="F4977" s="42">
        <f t="shared" si="233"/>
        <v>7.96</v>
      </c>
      <c r="G4977" s="42">
        <f t="shared" si="231"/>
        <v>6.5670000000000002</v>
      </c>
      <c r="H4977" s="42">
        <f t="shared" si="232"/>
        <v>8.2500000006566996</v>
      </c>
    </row>
    <row r="4978" spans="5:8" x14ac:dyDescent="0.3">
      <c r="E4978" s="34">
        <v>4976</v>
      </c>
      <c r="F4978" s="42">
        <f t="shared" si="233"/>
        <v>7.9616000000000007</v>
      </c>
      <c r="G4978" s="42">
        <f t="shared" si="231"/>
        <v>6.5683199999999999</v>
      </c>
      <c r="H4978" s="42">
        <f t="shared" si="232"/>
        <v>8.2500000006568328</v>
      </c>
    </row>
    <row r="4979" spans="5:8" x14ac:dyDescent="0.3">
      <c r="E4979" s="34">
        <v>4977</v>
      </c>
      <c r="F4979" s="42">
        <f t="shared" si="233"/>
        <v>7.9632000000000005</v>
      </c>
      <c r="G4979" s="42">
        <f t="shared" si="231"/>
        <v>6.5696400000000015</v>
      </c>
      <c r="H4979" s="42">
        <f t="shared" si="232"/>
        <v>8.2500000006569643</v>
      </c>
    </row>
    <row r="4980" spans="5:8" x14ac:dyDescent="0.3">
      <c r="E4980" s="34">
        <v>4978</v>
      </c>
      <c r="F4980" s="42">
        <f t="shared" si="233"/>
        <v>7.9648000000000003</v>
      </c>
      <c r="G4980" s="42">
        <f t="shared" si="231"/>
        <v>6.5709600000000004</v>
      </c>
      <c r="H4980" s="42">
        <f t="shared" si="232"/>
        <v>8.2500000006570957</v>
      </c>
    </row>
    <row r="4981" spans="5:8" x14ac:dyDescent="0.3">
      <c r="E4981" s="34">
        <v>4979</v>
      </c>
      <c r="F4981" s="42">
        <f t="shared" si="233"/>
        <v>7.9664000000000001</v>
      </c>
      <c r="G4981" s="42">
        <f t="shared" si="231"/>
        <v>6.572280000000001</v>
      </c>
      <c r="H4981" s="42">
        <f t="shared" si="232"/>
        <v>8.2500000006572272</v>
      </c>
    </row>
    <row r="4982" spans="5:8" x14ac:dyDescent="0.3">
      <c r="E4982" s="34">
        <v>4980</v>
      </c>
      <c r="F4982" s="42">
        <f t="shared" si="233"/>
        <v>7.968</v>
      </c>
      <c r="G4982" s="42">
        <f t="shared" si="231"/>
        <v>6.5735999999999999</v>
      </c>
      <c r="H4982" s="42">
        <f t="shared" si="232"/>
        <v>8.2500000006573604</v>
      </c>
    </row>
    <row r="4983" spans="5:8" x14ac:dyDescent="0.3">
      <c r="E4983" s="34">
        <v>4981</v>
      </c>
      <c r="F4983" s="42">
        <f t="shared" si="233"/>
        <v>7.9696000000000007</v>
      </c>
      <c r="G4983" s="42">
        <f t="shared" si="231"/>
        <v>6.5749200000000005</v>
      </c>
      <c r="H4983" s="42">
        <f t="shared" si="232"/>
        <v>8.2500000006574918</v>
      </c>
    </row>
    <row r="4984" spans="5:8" x14ac:dyDescent="0.3">
      <c r="E4984" s="34">
        <v>4982</v>
      </c>
      <c r="F4984" s="42">
        <f t="shared" si="233"/>
        <v>7.9712000000000005</v>
      </c>
      <c r="G4984" s="42">
        <f t="shared" si="231"/>
        <v>6.5762399999999994</v>
      </c>
      <c r="H4984" s="42">
        <f t="shared" si="232"/>
        <v>8.2500000006576233</v>
      </c>
    </row>
    <row r="4985" spans="5:8" x14ac:dyDescent="0.3">
      <c r="E4985" s="34">
        <v>4983</v>
      </c>
      <c r="F4985" s="42">
        <f t="shared" si="233"/>
        <v>7.9728000000000003</v>
      </c>
      <c r="G4985" s="42">
        <f t="shared" si="231"/>
        <v>6.5775600000000001</v>
      </c>
      <c r="H4985" s="42">
        <f t="shared" si="232"/>
        <v>8.2500000006577565</v>
      </c>
    </row>
    <row r="4986" spans="5:8" x14ac:dyDescent="0.3">
      <c r="E4986" s="34">
        <v>4984</v>
      </c>
      <c r="F4986" s="42">
        <f t="shared" si="233"/>
        <v>7.9744000000000002</v>
      </c>
      <c r="G4986" s="42">
        <f t="shared" si="231"/>
        <v>6.578879999999999</v>
      </c>
      <c r="H4986" s="42">
        <f t="shared" si="232"/>
        <v>8.250000000657888</v>
      </c>
    </row>
    <row r="4987" spans="5:8" x14ac:dyDescent="0.3">
      <c r="E4987" s="34">
        <v>4985</v>
      </c>
      <c r="F4987" s="42">
        <f t="shared" si="233"/>
        <v>7.976</v>
      </c>
      <c r="G4987" s="42">
        <f t="shared" si="231"/>
        <v>6.5802000000000014</v>
      </c>
      <c r="H4987" s="42">
        <f t="shared" si="232"/>
        <v>8.2500000006580194</v>
      </c>
    </row>
    <row r="4988" spans="5:8" x14ac:dyDescent="0.3">
      <c r="E4988" s="34">
        <v>4986</v>
      </c>
      <c r="F4988" s="42">
        <f t="shared" si="233"/>
        <v>7.9776000000000007</v>
      </c>
      <c r="G4988" s="42">
        <f t="shared" si="231"/>
        <v>6.5815200000000003</v>
      </c>
      <c r="H4988" s="42">
        <f t="shared" si="232"/>
        <v>8.2500000006581526</v>
      </c>
    </row>
    <row r="4989" spans="5:8" x14ac:dyDescent="0.3">
      <c r="E4989" s="34">
        <v>4987</v>
      </c>
      <c r="F4989" s="42">
        <f t="shared" si="233"/>
        <v>7.9792000000000005</v>
      </c>
      <c r="G4989" s="42">
        <f t="shared" si="231"/>
        <v>6.5828400000000009</v>
      </c>
      <c r="H4989" s="42">
        <f t="shared" si="232"/>
        <v>8.2500000006582841</v>
      </c>
    </row>
    <row r="4990" spans="5:8" x14ac:dyDescent="0.3">
      <c r="E4990" s="34">
        <v>4988</v>
      </c>
      <c r="F4990" s="42">
        <f t="shared" si="233"/>
        <v>7.9808000000000003</v>
      </c>
      <c r="G4990" s="42">
        <f t="shared" si="231"/>
        <v>6.5841599999999998</v>
      </c>
      <c r="H4990" s="42">
        <f t="shared" si="232"/>
        <v>8.2500000006584155</v>
      </c>
    </row>
    <row r="4991" spans="5:8" x14ac:dyDescent="0.3">
      <c r="E4991" s="34">
        <v>4989</v>
      </c>
      <c r="F4991" s="42">
        <f t="shared" si="233"/>
        <v>7.9824000000000002</v>
      </c>
      <c r="G4991" s="42">
        <f t="shared" si="231"/>
        <v>6.5854800000000004</v>
      </c>
      <c r="H4991" s="42">
        <f t="shared" si="232"/>
        <v>8.2500000006585488</v>
      </c>
    </row>
    <row r="4992" spans="5:8" x14ac:dyDescent="0.3">
      <c r="E4992" s="34">
        <v>4990</v>
      </c>
      <c r="F4992" s="42">
        <f t="shared" si="233"/>
        <v>7.984</v>
      </c>
      <c r="G4992" s="42">
        <f t="shared" si="231"/>
        <v>6.5867999999999993</v>
      </c>
      <c r="H4992" s="42">
        <f t="shared" si="232"/>
        <v>8.2500000006586802</v>
      </c>
    </row>
    <row r="4993" spans="5:8" x14ac:dyDescent="0.3">
      <c r="E4993" s="34">
        <v>4991</v>
      </c>
      <c r="F4993" s="42">
        <f t="shared" si="233"/>
        <v>7.9856000000000007</v>
      </c>
      <c r="G4993" s="42">
        <f t="shared" si="231"/>
        <v>6.5881200000000018</v>
      </c>
      <c r="H4993" s="42">
        <f t="shared" si="232"/>
        <v>8.2500000006588117</v>
      </c>
    </row>
    <row r="4994" spans="5:8" x14ac:dyDescent="0.3">
      <c r="E4994" s="34">
        <v>4992</v>
      </c>
      <c r="F4994" s="42">
        <f t="shared" si="233"/>
        <v>7.9872000000000005</v>
      </c>
      <c r="G4994" s="42">
        <f t="shared" ref="G4994:G5057" si="234">$C$12*F4994*10^-3/($C$3*10^-6)</f>
        <v>6.5894400000000006</v>
      </c>
      <c r="H4994" s="42">
        <f t="shared" si="232"/>
        <v>8.2500000006589431</v>
      </c>
    </row>
    <row r="4995" spans="5:8" x14ac:dyDescent="0.3">
      <c r="E4995" s="34">
        <v>4993</v>
      </c>
      <c r="F4995" s="42">
        <f t="shared" si="233"/>
        <v>7.9888000000000003</v>
      </c>
      <c r="G4995" s="42">
        <f t="shared" si="234"/>
        <v>6.5907599999999995</v>
      </c>
      <c r="H4995" s="42">
        <f t="shared" ref="H4995:H5058" si="235">($C$12+IF(G4995&gt;=$C$7,$C$6,0)+(IF(G4995&gt;=$C$5,G4995,0)/$C$4)+IF(G4995&gt;$C$9,($C$8/G4995),0))</f>
        <v>8.2500000006590763</v>
      </c>
    </row>
    <row r="4996" spans="5:8" x14ac:dyDescent="0.3">
      <c r="E4996" s="34">
        <v>4994</v>
      </c>
      <c r="F4996" s="42">
        <f t="shared" ref="F4996:F5059" si="236">($C$10/10000)*(E4996)</f>
        <v>7.9904000000000002</v>
      </c>
      <c r="G4996" s="42">
        <f t="shared" si="234"/>
        <v>6.5920800000000002</v>
      </c>
      <c r="H4996" s="42">
        <f t="shared" si="235"/>
        <v>8.2500000006592078</v>
      </c>
    </row>
    <row r="4997" spans="5:8" x14ac:dyDescent="0.3">
      <c r="E4997" s="34">
        <v>4995</v>
      </c>
      <c r="F4997" s="42">
        <f t="shared" si="236"/>
        <v>7.992</v>
      </c>
      <c r="G4997" s="42">
        <f t="shared" si="234"/>
        <v>6.593399999999999</v>
      </c>
      <c r="H4997" s="42">
        <f t="shared" si="235"/>
        <v>8.2500000006593392</v>
      </c>
    </row>
    <row r="4998" spans="5:8" x14ac:dyDescent="0.3">
      <c r="E4998" s="34">
        <v>4996</v>
      </c>
      <c r="F4998" s="42">
        <f t="shared" si="236"/>
        <v>7.9936000000000007</v>
      </c>
      <c r="G4998" s="42">
        <f t="shared" si="234"/>
        <v>6.5947200000000006</v>
      </c>
      <c r="H4998" s="42">
        <f t="shared" si="235"/>
        <v>8.2500000006594725</v>
      </c>
    </row>
    <row r="4999" spans="5:8" x14ac:dyDescent="0.3">
      <c r="E4999" s="34">
        <v>4997</v>
      </c>
      <c r="F4999" s="42">
        <f t="shared" si="236"/>
        <v>7.9952000000000005</v>
      </c>
      <c r="G4999" s="42">
        <f t="shared" si="234"/>
        <v>6.5960400000000003</v>
      </c>
      <c r="H4999" s="42">
        <f t="shared" si="235"/>
        <v>8.2500000006596039</v>
      </c>
    </row>
    <row r="5000" spans="5:8" x14ac:dyDescent="0.3">
      <c r="E5000" s="34">
        <v>4998</v>
      </c>
      <c r="F5000" s="42">
        <f t="shared" si="236"/>
        <v>7.9968000000000004</v>
      </c>
      <c r="G5000" s="42">
        <f t="shared" si="234"/>
        <v>6.597360000000001</v>
      </c>
      <c r="H5000" s="42">
        <f t="shared" si="235"/>
        <v>8.2500000006597354</v>
      </c>
    </row>
    <row r="5001" spans="5:8" x14ac:dyDescent="0.3">
      <c r="E5001" s="34">
        <v>4999</v>
      </c>
      <c r="F5001" s="42">
        <f t="shared" si="236"/>
        <v>7.9984000000000002</v>
      </c>
      <c r="G5001" s="42">
        <f t="shared" si="234"/>
        <v>6.5986799999999999</v>
      </c>
      <c r="H5001" s="42">
        <f t="shared" si="235"/>
        <v>8.2500000006598686</v>
      </c>
    </row>
    <row r="5002" spans="5:8" x14ac:dyDescent="0.3">
      <c r="E5002" s="34">
        <v>5000</v>
      </c>
      <c r="F5002" s="42">
        <f t="shared" si="236"/>
        <v>8</v>
      </c>
      <c r="G5002" s="42">
        <f t="shared" si="234"/>
        <v>6.6000000000000005</v>
      </c>
      <c r="H5002" s="42">
        <f t="shared" si="235"/>
        <v>8.2500000006600001</v>
      </c>
    </row>
    <row r="5003" spans="5:8" x14ac:dyDescent="0.3">
      <c r="E5003" s="34">
        <v>5001</v>
      </c>
      <c r="F5003" s="42">
        <f t="shared" si="236"/>
        <v>8.0015999999999998</v>
      </c>
      <c r="G5003" s="42">
        <f t="shared" si="234"/>
        <v>6.6013199999999994</v>
      </c>
      <c r="H5003" s="42">
        <f t="shared" si="235"/>
        <v>8.2500000006601315</v>
      </c>
    </row>
    <row r="5004" spans="5:8" x14ac:dyDescent="0.3">
      <c r="E5004" s="34">
        <v>5002</v>
      </c>
      <c r="F5004" s="42">
        <f t="shared" si="236"/>
        <v>8.0031999999999996</v>
      </c>
      <c r="G5004" s="42">
        <f t="shared" si="234"/>
        <v>6.6026400000000001</v>
      </c>
      <c r="H5004" s="42">
        <f t="shared" si="235"/>
        <v>8.2500000006602647</v>
      </c>
    </row>
    <row r="5005" spans="5:8" x14ac:dyDescent="0.3">
      <c r="E5005" s="34">
        <v>5003</v>
      </c>
      <c r="F5005" s="42">
        <f t="shared" si="236"/>
        <v>8.0048000000000012</v>
      </c>
      <c r="G5005" s="42">
        <f t="shared" si="234"/>
        <v>6.6039599999999998</v>
      </c>
      <c r="H5005" s="42">
        <f t="shared" si="235"/>
        <v>8.2500000006603962</v>
      </c>
    </row>
    <row r="5006" spans="5:8" x14ac:dyDescent="0.3">
      <c r="E5006" s="34">
        <v>5004</v>
      </c>
      <c r="F5006" s="42">
        <f t="shared" si="236"/>
        <v>8.0064000000000011</v>
      </c>
      <c r="G5006" s="42">
        <f t="shared" si="234"/>
        <v>6.6052800000000005</v>
      </c>
      <c r="H5006" s="42">
        <f t="shared" si="235"/>
        <v>8.2500000006605276</v>
      </c>
    </row>
    <row r="5007" spans="5:8" x14ac:dyDescent="0.3">
      <c r="E5007" s="34">
        <v>5005</v>
      </c>
      <c r="F5007" s="42">
        <f t="shared" si="236"/>
        <v>8.0080000000000009</v>
      </c>
      <c r="G5007" s="42">
        <f t="shared" si="234"/>
        <v>6.6066000000000003</v>
      </c>
      <c r="H5007" s="42">
        <f t="shared" si="235"/>
        <v>8.2500000006606609</v>
      </c>
    </row>
    <row r="5008" spans="5:8" x14ac:dyDescent="0.3">
      <c r="E5008" s="34">
        <v>5006</v>
      </c>
      <c r="F5008" s="42">
        <f t="shared" si="236"/>
        <v>8.0096000000000007</v>
      </c>
      <c r="G5008" s="42">
        <f t="shared" si="234"/>
        <v>6.60792</v>
      </c>
      <c r="H5008" s="42">
        <f t="shared" si="235"/>
        <v>8.2500000006607923</v>
      </c>
    </row>
    <row r="5009" spans="5:8" x14ac:dyDescent="0.3">
      <c r="E5009" s="34">
        <v>5007</v>
      </c>
      <c r="F5009" s="42">
        <f t="shared" si="236"/>
        <v>8.0112000000000005</v>
      </c>
      <c r="G5009" s="42">
        <f t="shared" si="234"/>
        <v>6.6092399999999998</v>
      </c>
      <c r="H5009" s="42">
        <f t="shared" si="235"/>
        <v>8.2500000006609238</v>
      </c>
    </row>
    <row r="5010" spans="5:8" x14ac:dyDescent="0.3">
      <c r="E5010" s="34">
        <v>5008</v>
      </c>
      <c r="F5010" s="42">
        <f t="shared" si="236"/>
        <v>8.0128000000000004</v>
      </c>
      <c r="G5010" s="42">
        <f t="shared" si="234"/>
        <v>6.6105600000000013</v>
      </c>
      <c r="H5010" s="42">
        <f t="shared" si="235"/>
        <v>8.2500000006610552</v>
      </c>
    </row>
    <row r="5011" spans="5:8" x14ac:dyDescent="0.3">
      <c r="E5011" s="34">
        <v>5009</v>
      </c>
      <c r="F5011" s="42">
        <f t="shared" si="236"/>
        <v>8.0144000000000002</v>
      </c>
      <c r="G5011" s="42">
        <f t="shared" si="234"/>
        <v>6.6118800000000002</v>
      </c>
      <c r="H5011" s="42">
        <f t="shared" si="235"/>
        <v>8.2500000006611884</v>
      </c>
    </row>
    <row r="5012" spans="5:8" x14ac:dyDescent="0.3">
      <c r="E5012" s="34">
        <v>5010</v>
      </c>
      <c r="F5012" s="42">
        <f t="shared" si="236"/>
        <v>8.016</v>
      </c>
      <c r="G5012" s="42">
        <f t="shared" si="234"/>
        <v>6.6132000000000009</v>
      </c>
      <c r="H5012" s="42">
        <f t="shared" si="235"/>
        <v>8.2500000006613199</v>
      </c>
    </row>
    <row r="5013" spans="5:8" x14ac:dyDescent="0.3">
      <c r="E5013" s="34">
        <v>5011</v>
      </c>
      <c r="F5013" s="42">
        <f t="shared" si="236"/>
        <v>8.0175999999999998</v>
      </c>
      <c r="G5013" s="42">
        <f t="shared" si="234"/>
        <v>6.6145199999999997</v>
      </c>
      <c r="H5013" s="42">
        <f t="shared" si="235"/>
        <v>8.2500000006614513</v>
      </c>
    </row>
    <row r="5014" spans="5:8" x14ac:dyDescent="0.3">
      <c r="E5014" s="34">
        <v>5012</v>
      </c>
      <c r="F5014" s="42">
        <f t="shared" si="236"/>
        <v>8.0191999999999997</v>
      </c>
      <c r="G5014" s="42">
        <f t="shared" si="234"/>
        <v>6.6158400000000004</v>
      </c>
      <c r="H5014" s="42">
        <f t="shared" si="235"/>
        <v>8.2500000006615846</v>
      </c>
    </row>
    <row r="5015" spans="5:8" x14ac:dyDescent="0.3">
      <c r="E5015" s="34">
        <v>5013</v>
      </c>
      <c r="F5015" s="42">
        <f t="shared" si="236"/>
        <v>8.0208000000000013</v>
      </c>
      <c r="G5015" s="42">
        <f t="shared" si="234"/>
        <v>6.617160000000001</v>
      </c>
      <c r="H5015" s="42">
        <f t="shared" si="235"/>
        <v>8.250000000661716</v>
      </c>
    </row>
    <row r="5016" spans="5:8" x14ac:dyDescent="0.3">
      <c r="E5016" s="34">
        <v>5014</v>
      </c>
      <c r="F5016" s="42">
        <f t="shared" si="236"/>
        <v>8.0224000000000011</v>
      </c>
      <c r="G5016" s="42">
        <f t="shared" si="234"/>
        <v>6.6184800000000017</v>
      </c>
      <c r="H5016" s="42">
        <f t="shared" si="235"/>
        <v>8.2500000006618475</v>
      </c>
    </row>
    <row r="5017" spans="5:8" x14ac:dyDescent="0.3">
      <c r="E5017" s="34">
        <v>5015</v>
      </c>
      <c r="F5017" s="42">
        <f t="shared" si="236"/>
        <v>8.0240000000000009</v>
      </c>
      <c r="G5017" s="42">
        <f t="shared" si="234"/>
        <v>6.6198000000000006</v>
      </c>
      <c r="H5017" s="42">
        <f t="shared" si="235"/>
        <v>8.2500000006619807</v>
      </c>
    </row>
    <row r="5018" spans="5:8" x14ac:dyDescent="0.3">
      <c r="E5018" s="34">
        <v>5016</v>
      </c>
      <c r="F5018" s="42">
        <f t="shared" si="236"/>
        <v>8.0256000000000007</v>
      </c>
      <c r="G5018" s="42">
        <f t="shared" si="234"/>
        <v>6.6211200000000012</v>
      </c>
      <c r="H5018" s="42">
        <f t="shared" si="235"/>
        <v>8.2500000006621121</v>
      </c>
    </row>
    <row r="5019" spans="5:8" x14ac:dyDescent="0.3">
      <c r="E5019" s="34">
        <v>5017</v>
      </c>
      <c r="F5019" s="42">
        <f t="shared" si="236"/>
        <v>8.0272000000000006</v>
      </c>
      <c r="G5019" s="42">
        <f t="shared" si="234"/>
        <v>6.6224400000000001</v>
      </c>
      <c r="H5019" s="42">
        <f t="shared" si="235"/>
        <v>8.2500000006622436</v>
      </c>
    </row>
    <row r="5020" spans="5:8" x14ac:dyDescent="0.3">
      <c r="E5020" s="34">
        <v>5018</v>
      </c>
      <c r="F5020" s="42">
        <f t="shared" si="236"/>
        <v>8.0288000000000004</v>
      </c>
      <c r="G5020" s="42">
        <f t="shared" si="234"/>
        <v>6.6237600000000008</v>
      </c>
      <c r="H5020" s="42">
        <f t="shared" si="235"/>
        <v>8.2500000006623768</v>
      </c>
    </row>
    <row r="5021" spans="5:8" x14ac:dyDescent="0.3">
      <c r="E5021" s="34">
        <v>5019</v>
      </c>
      <c r="F5021" s="42">
        <f t="shared" si="236"/>
        <v>8.0304000000000002</v>
      </c>
      <c r="G5021" s="42">
        <f t="shared" si="234"/>
        <v>6.6250799999999996</v>
      </c>
      <c r="H5021" s="42">
        <f t="shared" si="235"/>
        <v>8.2500000006625083</v>
      </c>
    </row>
    <row r="5022" spans="5:8" x14ac:dyDescent="0.3">
      <c r="E5022" s="34">
        <v>5020</v>
      </c>
      <c r="F5022" s="42">
        <f t="shared" si="236"/>
        <v>8.032</v>
      </c>
      <c r="G5022" s="42">
        <f t="shared" si="234"/>
        <v>6.6264000000000003</v>
      </c>
      <c r="H5022" s="42">
        <f t="shared" si="235"/>
        <v>8.2500000006626397</v>
      </c>
    </row>
    <row r="5023" spans="5:8" x14ac:dyDescent="0.3">
      <c r="E5023" s="34">
        <v>5021</v>
      </c>
      <c r="F5023" s="42">
        <f t="shared" si="236"/>
        <v>8.0335999999999999</v>
      </c>
      <c r="G5023" s="42">
        <f t="shared" si="234"/>
        <v>6.6277199999999992</v>
      </c>
      <c r="H5023" s="42">
        <f t="shared" si="235"/>
        <v>8.2500000006627712</v>
      </c>
    </row>
    <row r="5024" spans="5:8" x14ac:dyDescent="0.3">
      <c r="E5024" s="34">
        <v>5022</v>
      </c>
      <c r="F5024" s="42">
        <f t="shared" si="236"/>
        <v>8.0351999999999997</v>
      </c>
      <c r="G5024" s="42">
        <f t="shared" si="234"/>
        <v>6.6290399999999998</v>
      </c>
      <c r="H5024" s="42">
        <f t="shared" si="235"/>
        <v>8.2500000006629044</v>
      </c>
    </row>
    <row r="5025" spans="5:8" x14ac:dyDescent="0.3">
      <c r="E5025" s="34">
        <v>5023</v>
      </c>
      <c r="F5025" s="42">
        <f t="shared" si="236"/>
        <v>8.0367999999999995</v>
      </c>
      <c r="G5025" s="42">
        <f t="shared" si="234"/>
        <v>6.6303599999999987</v>
      </c>
      <c r="H5025" s="42">
        <f t="shared" si="235"/>
        <v>8.2500000006630358</v>
      </c>
    </row>
    <row r="5026" spans="5:8" x14ac:dyDescent="0.3">
      <c r="E5026" s="34">
        <v>5024</v>
      </c>
      <c r="F5026" s="42">
        <f t="shared" si="236"/>
        <v>8.0384000000000011</v>
      </c>
      <c r="G5026" s="42">
        <f t="shared" si="234"/>
        <v>6.631680000000002</v>
      </c>
      <c r="H5026" s="42">
        <f t="shared" si="235"/>
        <v>8.2500000006631673</v>
      </c>
    </row>
    <row r="5027" spans="5:8" x14ac:dyDescent="0.3">
      <c r="E5027" s="34">
        <v>5025</v>
      </c>
      <c r="F5027" s="42">
        <f t="shared" si="236"/>
        <v>8.0400000000000009</v>
      </c>
      <c r="G5027" s="42">
        <f t="shared" si="234"/>
        <v>6.6330000000000009</v>
      </c>
      <c r="H5027" s="42">
        <f t="shared" si="235"/>
        <v>8.2500000006633005</v>
      </c>
    </row>
    <row r="5028" spans="5:8" x14ac:dyDescent="0.3">
      <c r="E5028" s="34">
        <v>5026</v>
      </c>
      <c r="F5028" s="42">
        <f t="shared" si="236"/>
        <v>8.0416000000000007</v>
      </c>
      <c r="G5028" s="42">
        <f t="shared" si="234"/>
        <v>6.6343200000000007</v>
      </c>
      <c r="H5028" s="42">
        <f t="shared" si="235"/>
        <v>8.250000000663432</v>
      </c>
    </row>
    <row r="5029" spans="5:8" x14ac:dyDescent="0.3">
      <c r="E5029" s="34">
        <v>5027</v>
      </c>
      <c r="F5029" s="42">
        <f t="shared" si="236"/>
        <v>8.0432000000000006</v>
      </c>
      <c r="G5029" s="42">
        <f t="shared" si="234"/>
        <v>6.6356400000000004</v>
      </c>
      <c r="H5029" s="42">
        <f t="shared" si="235"/>
        <v>8.2500000006635634</v>
      </c>
    </row>
    <row r="5030" spans="5:8" x14ac:dyDescent="0.3">
      <c r="E5030" s="34">
        <v>5028</v>
      </c>
      <c r="F5030" s="42">
        <f t="shared" si="236"/>
        <v>8.0448000000000004</v>
      </c>
      <c r="G5030" s="42">
        <f t="shared" si="234"/>
        <v>6.6369600000000002</v>
      </c>
      <c r="H5030" s="42">
        <f t="shared" si="235"/>
        <v>8.2500000006636967</v>
      </c>
    </row>
    <row r="5031" spans="5:8" x14ac:dyDescent="0.3">
      <c r="E5031" s="34">
        <v>5029</v>
      </c>
      <c r="F5031" s="42">
        <f t="shared" si="236"/>
        <v>8.0464000000000002</v>
      </c>
      <c r="G5031" s="42">
        <f t="shared" si="234"/>
        <v>6.6382800000000008</v>
      </c>
      <c r="H5031" s="42">
        <f t="shared" si="235"/>
        <v>8.2500000006638281</v>
      </c>
    </row>
    <row r="5032" spans="5:8" x14ac:dyDescent="0.3">
      <c r="E5032" s="34">
        <v>5030</v>
      </c>
      <c r="F5032" s="42">
        <f t="shared" si="236"/>
        <v>8.048</v>
      </c>
      <c r="G5032" s="42">
        <f t="shared" si="234"/>
        <v>6.6395999999999997</v>
      </c>
      <c r="H5032" s="42">
        <f t="shared" si="235"/>
        <v>8.2500000006639596</v>
      </c>
    </row>
    <row r="5033" spans="5:8" x14ac:dyDescent="0.3">
      <c r="E5033" s="34">
        <v>5031</v>
      </c>
      <c r="F5033" s="42">
        <f t="shared" si="236"/>
        <v>8.0495999999999999</v>
      </c>
      <c r="G5033" s="42">
        <f t="shared" si="234"/>
        <v>6.6409200000000004</v>
      </c>
      <c r="H5033" s="42">
        <f t="shared" si="235"/>
        <v>8.2500000006640928</v>
      </c>
    </row>
    <row r="5034" spans="5:8" x14ac:dyDescent="0.3">
      <c r="E5034" s="34">
        <v>5032</v>
      </c>
      <c r="F5034" s="42">
        <f t="shared" si="236"/>
        <v>8.0511999999999997</v>
      </c>
      <c r="G5034" s="42">
        <f t="shared" si="234"/>
        <v>6.6422399999999993</v>
      </c>
      <c r="H5034" s="42">
        <f t="shared" si="235"/>
        <v>8.2500000006642242</v>
      </c>
    </row>
    <row r="5035" spans="5:8" x14ac:dyDescent="0.3">
      <c r="E5035" s="34">
        <v>5033</v>
      </c>
      <c r="F5035" s="42">
        <f t="shared" si="236"/>
        <v>8.0527999999999995</v>
      </c>
      <c r="G5035" s="42">
        <f t="shared" si="234"/>
        <v>6.6435599999999999</v>
      </c>
      <c r="H5035" s="42">
        <f t="shared" si="235"/>
        <v>8.2500000006643557</v>
      </c>
    </row>
    <row r="5036" spans="5:8" x14ac:dyDescent="0.3">
      <c r="E5036" s="34">
        <v>5034</v>
      </c>
      <c r="F5036" s="42">
        <f t="shared" si="236"/>
        <v>8.0544000000000011</v>
      </c>
      <c r="G5036" s="42">
        <f t="shared" si="234"/>
        <v>6.6448799999999997</v>
      </c>
      <c r="H5036" s="42">
        <f t="shared" si="235"/>
        <v>8.2500000006644871</v>
      </c>
    </row>
    <row r="5037" spans="5:8" x14ac:dyDescent="0.3">
      <c r="E5037" s="34">
        <v>5035</v>
      </c>
      <c r="F5037" s="42">
        <f t="shared" si="236"/>
        <v>8.0560000000000009</v>
      </c>
      <c r="G5037" s="42">
        <f t="shared" si="234"/>
        <v>6.6462000000000003</v>
      </c>
      <c r="H5037" s="42">
        <f t="shared" si="235"/>
        <v>8.2500000006646204</v>
      </c>
    </row>
    <row r="5038" spans="5:8" x14ac:dyDescent="0.3">
      <c r="E5038" s="34">
        <v>5036</v>
      </c>
      <c r="F5038" s="42">
        <f t="shared" si="236"/>
        <v>8.0576000000000008</v>
      </c>
      <c r="G5038" s="42">
        <f t="shared" si="234"/>
        <v>6.6475200000000001</v>
      </c>
      <c r="H5038" s="42">
        <f t="shared" si="235"/>
        <v>8.2500000006647518</v>
      </c>
    </row>
    <row r="5039" spans="5:8" x14ac:dyDescent="0.3">
      <c r="E5039" s="34">
        <v>5037</v>
      </c>
      <c r="F5039" s="42">
        <f t="shared" si="236"/>
        <v>8.0592000000000006</v>
      </c>
      <c r="G5039" s="42">
        <f t="shared" si="234"/>
        <v>6.6488399999999999</v>
      </c>
      <c r="H5039" s="42">
        <f t="shared" si="235"/>
        <v>8.2500000006648833</v>
      </c>
    </row>
    <row r="5040" spans="5:8" x14ac:dyDescent="0.3">
      <c r="E5040" s="34">
        <v>5038</v>
      </c>
      <c r="F5040" s="42">
        <f t="shared" si="236"/>
        <v>8.0608000000000004</v>
      </c>
      <c r="G5040" s="42">
        <f t="shared" si="234"/>
        <v>6.6501599999999996</v>
      </c>
      <c r="H5040" s="42">
        <f t="shared" si="235"/>
        <v>8.2500000006650165</v>
      </c>
    </row>
    <row r="5041" spans="5:8" x14ac:dyDescent="0.3">
      <c r="E5041" s="34">
        <v>5039</v>
      </c>
      <c r="F5041" s="42">
        <f t="shared" si="236"/>
        <v>8.0624000000000002</v>
      </c>
      <c r="G5041" s="42">
        <f t="shared" si="234"/>
        <v>6.6514800000000012</v>
      </c>
      <c r="H5041" s="42">
        <f t="shared" si="235"/>
        <v>8.2500000006651479</v>
      </c>
    </row>
    <row r="5042" spans="5:8" x14ac:dyDescent="0.3">
      <c r="E5042" s="34">
        <v>5040</v>
      </c>
      <c r="F5042" s="42">
        <f t="shared" si="236"/>
        <v>8.0640000000000001</v>
      </c>
      <c r="G5042" s="42">
        <f t="shared" si="234"/>
        <v>6.6528</v>
      </c>
      <c r="H5042" s="42">
        <f t="shared" si="235"/>
        <v>8.2500000006652794</v>
      </c>
    </row>
    <row r="5043" spans="5:8" x14ac:dyDescent="0.3">
      <c r="E5043" s="34">
        <v>5041</v>
      </c>
      <c r="F5043" s="42">
        <f t="shared" si="236"/>
        <v>8.0655999999999999</v>
      </c>
      <c r="G5043" s="42">
        <f t="shared" si="234"/>
        <v>6.6541200000000007</v>
      </c>
      <c r="H5043" s="42">
        <f t="shared" si="235"/>
        <v>8.2500000006654126</v>
      </c>
    </row>
    <row r="5044" spans="5:8" x14ac:dyDescent="0.3">
      <c r="E5044" s="34">
        <v>5042</v>
      </c>
      <c r="F5044" s="42">
        <f t="shared" si="236"/>
        <v>8.0671999999999997</v>
      </c>
      <c r="G5044" s="42">
        <f t="shared" si="234"/>
        <v>6.6554399999999996</v>
      </c>
      <c r="H5044" s="42">
        <f t="shared" si="235"/>
        <v>8.2500000006655441</v>
      </c>
    </row>
    <row r="5045" spans="5:8" x14ac:dyDescent="0.3">
      <c r="E5045" s="34">
        <v>5043</v>
      </c>
      <c r="F5045" s="42">
        <f t="shared" si="236"/>
        <v>8.0687999999999995</v>
      </c>
      <c r="G5045" s="42">
        <f t="shared" si="234"/>
        <v>6.6567600000000002</v>
      </c>
      <c r="H5045" s="42">
        <f t="shared" si="235"/>
        <v>8.2500000006656755</v>
      </c>
    </row>
    <row r="5046" spans="5:8" x14ac:dyDescent="0.3">
      <c r="E5046" s="34">
        <v>5044</v>
      </c>
      <c r="F5046" s="42">
        <f t="shared" si="236"/>
        <v>8.0704000000000011</v>
      </c>
      <c r="G5046" s="42">
        <f t="shared" si="234"/>
        <v>6.6580800000000009</v>
      </c>
      <c r="H5046" s="42">
        <f t="shared" si="235"/>
        <v>8.2500000006658087</v>
      </c>
    </row>
    <row r="5047" spans="5:8" x14ac:dyDescent="0.3">
      <c r="E5047" s="34">
        <v>5045</v>
      </c>
      <c r="F5047" s="42">
        <f t="shared" si="236"/>
        <v>8.072000000000001</v>
      </c>
      <c r="G5047" s="42">
        <f t="shared" si="234"/>
        <v>6.6594000000000015</v>
      </c>
      <c r="H5047" s="42">
        <f t="shared" si="235"/>
        <v>8.2500000006659402</v>
      </c>
    </row>
    <row r="5048" spans="5:8" x14ac:dyDescent="0.3">
      <c r="E5048" s="34">
        <v>5046</v>
      </c>
      <c r="F5048" s="42">
        <f t="shared" si="236"/>
        <v>8.0736000000000008</v>
      </c>
      <c r="G5048" s="42">
        <f t="shared" si="234"/>
        <v>6.6607200000000004</v>
      </c>
      <c r="H5048" s="42">
        <f t="shared" si="235"/>
        <v>8.2500000006660716</v>
      </c>
    </row>
    <row r="5049" spans="5:8" x14ac:dyDescent="0.3">
      <c r="E5049" s="34">
        <v>5047</v>
      </c>
      <c r="F5049" s="42">
        <f t="shared" si="236"/>
        <v>8.0752000000000006</v>
      </c>
      <c r="G5049" s="42">
        <f t="shared" si="234"/>
        <v>6.6620400000000011</v>
      </c>
      <c r="H5049" s="42">
        <f t="shared" si="235"/>
        <v>8.2500000006662049</v>
      </c>
    </row>
    <row r="5050" spans="5:8" x14ac:dyDescent="0.3">
      <c r="E5050" s="34">
        <v>5048</v>
      </c>
      <c r="F5050" s="42">
        <f t="shared" si="236"/>
        <v>8.0768000000000004</v>
      </c>
      <c r="G5050" s="42">
        <f t="shared" si="234"/>
        <v>6.6633599999999999</v>
      </c>
      <c r="H5050" s="42">
        <f t="shared" si="235"/>
        <v>8.2500000006663363</v>
      </c>
    </row>
    <row r="5051" spans="5:8" x14ac:dyDescent="0.3">
      <c r="E5051" s="34">
        <v>5049</v>
      </c>
      <c r="F5051" s="42">
        <f t="shared" si="236"/>
        <v>8.0784000000000002</v>
      </c>
      <c r="G5051" s="42">
        <f t="shared" si="234"/>
        <v>6.6646800000000006</v>
      </c>
      <c r="H5051" s="42">
        <f t="shared" si="235"/>
        <v>8.2500000006664678</v>
      </c>
    </row>
    <row r="5052" spans="5:8" x14ac:dyDescent="0.3">
      <c r="E5052" s="34">
        <v>5050</v>
      </c>
      <c r="F5052" s="42">
        <f t="shared" si="236"/>
        <v>8.08</v>
      </c>
      <c r="G5052" s="42">
        <f t="shared" si="234"/>
        <v>6.6659999999999995</v>
      </c>
      <c r="H5052" s="42">
        <f t="shared" si="235"/>
        <v>8.2500000006665992</v>
      </c>
    </row>
    <row r="5053" spans="5:8" x14ac:dyDescent="0.3">
      <c r="E5053" s="34">
        <v>5051</v>
      </c>
      <c r="F5053" s="42">
        <f t="shared" si="236"/>
        <v>8.0815999999999999</v>
      </c>
      <c r="G5053" s="42">
        <f t="shared" si="234"/>
        <v>6.6673200000000001</v>
      </c>
      <c r="H5053" s="42">
        <f t="shared" si="235"/>
        <v>8.2500000006667324</v>
      </c>
    </row>
    <row r="5054" spans="5:8" x14ac:dyDescent="0.3">
      <c r="E5054" s="34">
        <v>5052</v>
      </c>
      <c r="F5054" s="42">
        <f t="shared" si="236"/>
        <v>8.0831999999999997</v>
      </c>
      <c r="G5054" s="42">
        <f t="shared" si="234"/>
        <v>6.668639999999999</v>
      </c>
      <c r="H5054" s="42">
        <f t="shared" si="235"/>
        <v>8.2500000006668639</v>
      </c>
    </row>
    <row r="5055" spans="5:8" x14ac:dyDescent="0.3">
      <c r="E5055" s="34">
        <v>5053</v>
      </c>
      <c r="F5055" s="42">
        <f t="shared" si="236"/>
        <v>8.0847999999999995</v>
      </c>
      <c r="G5055" s="42">
        <f t="shared" si="234"/>
        <v>6.6699599999999997</v>
      </c>
      <c r="H5055" s="42">
        <f t="shared" si="235"/>
        <v>8.2500000006669953</v>
      </c>
    </row>
    <row r="5056" spans="5:8" x14ac:dyDescent="0.3">
      <c r="E5056" s="34">
        <v>5054</v>
      </c>
      <c r="F5056" s="42">
        <f t="shared" si="236"/>
        <v>8.0864000000000011</v>
      </c>
      <c r="G5056" s="42">
        <f t="shared" si="234"/>
        <v>6.6712800000000012</v>
      </c>
      <c r="H5056" s="42">
        <f t="shared" si="235"/>
        <v>8.2500000006671286</v>
      </c>
    </row>
    <row r="5057" spans="5:8" x14ac:dyDescent="0.3">
      <c r="E5057" s="34">
        <v>5055</v>
      </c>
      <c r="F5057" s="42">
        <f t="shared" si="236"/>
        <v>8.088000000000001</v>
      </c>
      <c r="G5057" s="42">
        <f t="shared" si="234"/>
        <v>6.6726000000000019</v>
      </c>
      <c r="H5057" s="42">
        <f t="shared" si="235"/>
        <v>8.25000000066726</v>
      </c>
    </row>
    <row r="5058" spans="5:8" x14ac:dyDescent="0.3">
      <c r="E5058" s="34">
        <v>5056</v>
      </c>
      <c r="F5058" s="42">
        <f t="shared" si="236"/>
        <v>8.0896000000000008</v>
      </c>
      <c r="G5058" s="42">
        <f t="shared" ref="G5058:G5121" si="237">$C$12*F5058*10^-3/($C$3*10^-6)</f>
        <v>6.6739200000000007</v>
      </c>
      <c r="H5058" s="42">
        <f t="shared" si="235"/>
        <v>8.2500000006673915</v>
      </c>
    </row>
    <row r="5059" spans="5:8" x14ac:dyDescent="0.3">
      <c r="E5059" s="34">
        <v>5057</v>
      </c>
      <c r="F5059" s="42">
        <f t="shared" si="236"/>
        <v>8.0912000000000006</v>
      </c>
      <c r="G5059" s="42">
        <f t="shared" si="237"/>
        <v>6.6752400000000005</v>
      </c>
      <c r="H5059" s="42">
        <f t="shared" ref="H5059:H5122" si="238">($C$12+IF(G5059&gt;=$C$7,$C$6,0)+(IF(G5059&gt;=$C$5,G5059,0)/$C$4)+IF(G5059&gt;$C$9,($C$8/G5059),0))</f>
        <v>8.2500000006675247</v>
      </c>
    </row>
    <row r="5060" spans="5:8" x14ac:dyDescent="0.3">
      <c r="E5060" s="34">
        <v>5058</v>
      </c>
      <c r="F5060" s="42">
        <f t="shared" ref="F5060:F5123" si="239">($C$10/10000)*(E5060)</f>
        <v>8.0928000000000004</v>
      </c>
      <c r="G5060" s="42">
        <f t="shared" si="237"/>
        <v>6.6765600000000003</v>
      </c>
      <c r="H5060" s="42">
        <f t="shared" si="238"/>
        <v>8.2500000006676562</v>
      </c>
    </row>
    <row r="5061" spans="5:8" x14ac:dyDescent="0.3">
      <c r="E5061" s="34">
        <v>5059</v>
      </c>
      <c r="F5061" s="42">
        <f t="shared" si="239"/>
        <v>8.0944000000000003</v>
      </c>
      <c r="G5061" s="42">
        <f t="shared" si="237"/>
        <v>6.67788</v>
      </c>
      <c r="H5061" s="42">
        <f t="shared" si="238"/>
        <v>8.2500000006677876</v>
      </c>
    </row>
    <row r="5062" spans="5:8" x14ac:dyDescent="0.3">
      <c r="E5062" s="34">
        <v>5060</v>
      </c>
      <c r="F5062" s="42">
        <f t="shared" si="239"/>
        <v>8.0960000000000001</v>
      </c>
      <c r="G5062" s="42">
        <f t="shared" si="237"/>
        <v>6.6792000000000007</v>
      </c>
      <c r="H5062" s="42">
        <f t="shared" si="238"/>
        <v>8.2500000006679208</v>
      </c>
    </row>
    <row r="5063" spans="5:8" x14ac:dyDescent="0.3">
      <c r="E5063" s="34">
        <v>5061</v>
      </c>
      <c r="F5063" s="42">
        <f t="shared" si="239"/>
        <v>8.0975999999999999</v>
      </c>
      <c r="G5063" s="42">
        <f t="shared" si="237"/>
        <v>6.6805199999999996</v>
      </c>
      <c r="H5063" s="42">
        <f t="shared" si="238"/>
        <v>8.2500000006680523</v>
      </c>
    </row>
    <row r="5064" spans="5:8" x14ac:dyDescent="0.3">
      <c r="E5064" s="34">
        <v>5062</v>
      </c>
      <c r="F5064" s="42">
        <f t="shared" si="239"/>
        <v>8.0991999999999997</v>
      </c>
      <c r="G5064" s="42">
        <f t="shared" si="237"/>
        <v>6.6818400000000002</v>
      </c>
      <c r="H5064" s="42">
        <f t="shared" si="238"/>
        <v>8.2500000006681837</v>
      </c>
    </row>
    <row r="5065" spans="5:8" x14ac:dyDescent="0.3">
      <c r="E5065" s="34">
        <v>5063</v>
      </c>
      <c r="F5065" s="42">
        <f t="shared" si="239"/>
        <v>8.1007999999999996</v>
      </c>
      <c r="G5065" s="42">
        <f t="shared" si="237"/>
        <v>6.6831599999999991</v>
      </c>
      <c r="H5065" s="42">
        <f t="shared" si="238"/>
        <v>8.2500000006683152</v>
      </c>
    </row>
    <row r="5066" spans="5:8" x14ac:dyDescent="0.3">
      <c r="E5066" s="34">
        <v>5064</v>
      </c>
      <c r="F5066" s="42">
        <f t="shared" si="239"/>
        <v>8.1024000000000012</v>
      </c>
      <c r="G5066" s="42">
        <f t="shared" si="237"/>
        <v>6.6844800000000006</v>
      </c>
      <c r="H5066" s="42">
        <f t="shared" si="238"/>
        <v>8.2500000006684484</v>
      </c>
    </row>
    <row r="5067" spans="5:8" x14ac:dyDescent="0.3">
      <c r="E5067" s="34">
        <v>5065</v>
      </c>
      <c r="F5067" s="42">
        <f t="shared" si="239"/>
        <v>8.104000000000001</v>
      </c>
      <c r="G5067" s="42">
        <f t="shared" si="237"/>
        <v>6.6857999999999995</v>
      </c>
      <c r="H5067" s="42">
        <f t="shared" si="238"/>
        <v>8.2500000006685799</v>
      </c>
    </row>
    <row r="5068" spans="5:8" x14ac:dyDescent="0.3">
      <c r="E5068" s="34">
        <v>5066</v>
      </c>
      <c r="F5068" s="42">
        <f t="shared" si="239"/>
        <v>8.1056000000000008</v>
      </c>
      <c r="G5068" s="42">
        <f t="shared" si="237"/>
        <v>6.6871200000000002</v>
      </c>
      <c r="H5068" s="42">
        <f t="shared" si="238"/>
        <v>8.2500000006687113</v>
      </c>
    </row>
    <row r="5069" spans="5:8" x14ac:dyDescent="0.3">
      <c r="E5069" s="34">
        <v>5067</v>
      </c>
      <c r="F5069" s="42">
        <f t="shared" si="239"/>
        <v>8.1072000000000006</v>
      </c>
      <c r="G5069" s="42">
        <f t="shared" si="237"/>
        <v>6.6884399999999999</v>
      </c>
      <c r="H5069" s="42">
        <f t="shared" si="238"/>
        <v>8.2500000006688445</v>
      </c>
    </row>
    <row r="5070" spans="5:8" x14ac:dyDescent="0.3">
      <c r="E5070" s="34">
        <v>5068</v>
      </c>
      <c r="F5070" s="42">
        <f t="shared" si="239"/>
        <v>8.1088000000000005</v>
      </c>
      <c r="G5070" s="42">
        <f t="shared" si="237"/>
        <v>6.6897599999999997</v>
      </c>
      <c r="H5070" s="42">
        <f t="shared" si="238"/>
        <v>8.250000000668976</v>
      </c>
    </row>
    <row r="5071" spans="5:8" x14ac:dyDescent="0.3">
      <c r="E5071" s="34">
        <v>5069</v>
      </c>
      <c r="F5071" s="42">
        <f t="shared" si="239"/>
        <v>8.1104000000000003</v>
      </c>
      <c r="G5071" s="42">
        <f t="shared" si="237"/>
        <v>6.6910800000000004</v>
      </c>
      <c r="H5071" s="42">
        <f t="shared" si="238"/>
        <v>8.2500000006691074</v>
      </c>
    </row>
    <row r="5072" spans="5:8" x14ac:dyDescent="0.3">
      <c r="E5072" s="34">
        <v>5070</v>
      </c>
      <c r="F5072" s="42">
        <f t="shared" si="239"/>
        <v>8.1120000000000001</v>
      </c>
      <c r="G5072" s="42">
        <f t="shared" si="237"/>
        <v>6.692400000000001</v>
      </c>
      <c r="H5072" s="42">
        <f t="shared" si="238"/>
        <v>8.2500000006692407</v>
      </c>
    </row>
    <row r="5073" spans="5:8" x14ac:dyDescent="0.3">
      <c r="E5073" s="34">
        <v>5071</v>
      </c>
      <c r="F5073" s="42">
        <f t="shared" si="239"/>
        <v>8.1135999999999999</v>
      </c>
      <c r="G5073" s="42">
        <f t="shared" si="237"/>
        <v>6.6937199999999999</v>
      </c>
      <c r="H5073" s="42">
        <f t="shared" si="238"/>
        <v>8.2500000006693721</v>
      </c>
    </row>
    <row r="5074" spans="5:8" x14ac:dyDescent="0.3">
      <c r="E5074" s="34">
        <v>5072</v>
      </c>
      <c r="F5074" s="42">
        <f t="shared" si="239"/>
        <v>8.1151999999999997</v>
      </c>
      <c r="G5074" s="42">
        <f t="shared" si="237"/>
        <v>6.6950400000000005</v>
      </c>
      <c r="H5074" s="42">
        <f t="shared" si="238"/>
        <v>8.2500000006695036</v>
      </c>
    </row>
    <row r="5075" spans="5:8" x14ac:dyDescent="0.3">
      <c r="E5075" s="34">
        <v>5073</v>
      </c>
      <c r="F5075" s="42">
        <f t="shared" si="239"/>
        <v>8.1167999999999996</v>
      </c>
      <c r="G5075" s="42">
        <f t="shared" si="237"/>
        <v>6.6963599999999994</v>
      </c>
      <c r="H5075" s="42">
        <f t="shared" si="238"/>
        <v>8.2500000006696368</v>
      </c>
    </row>
    <row r="5076" spans="5:8" x14ac:dyDescent="0.3">
      <c r="E5076" s="34">
        <v>5074</v>
      </c>
      <c r="F5076" s="42">
        <f t="shared" si="239"/>
        <v>8.1184000000000012</v>
      </c>
      <c r="G5076" s="42">
        <f t="shared" si="237"/>
        <v>6.6976800000000019</v>
      </c>
      <c r="H5076" s="42">
        <f t="shared" si="238"/>
        <v>8.2500000006697682</v>
      </c>
    </row>
    <row r="5077" spans="5:8" x14ac:dyDescent="0.3">
      <c r="E5077" s="34">
        <v>5075</v>
      </c>
      <c r="F5077" s="42">
        <f t="shared" si="239"/>
        <v>8.120000000000001</v>
      </c>
      <c r="G5077" s="42">
        <f t="shared" si="237"/>
        <v>6.6990000000000007</v>
      </c>
      <c r="H5077" s="42">
        <f t="shared" si="238"/>
        <v>8.2500000006698997</v>
      </c>
    </row>
    <row r="5078" spans="5:8" x14ac:dyDescent="0.3">
      <c r="E5078" s="34">
        <v>5076</v>
      </c>
      <c r="F5078" s="42">
        <f t="shared" si="239"/>
        <v>8.1216000000000008</v>
      </c>
      <c r="G5078" s="42">
        <f t="shared" si="237"/>
        <v>6.7003200000000014</v>
      </c>
      <c r="H5078" s="42">
        <f t="shared" si="238"/>
        <v>8.2500000006700311</v>
      </c>
    </row>
    <row r="5079" spans="5:8" x14ac:dyDescent="0.3">
      <c r="E5079" s="34">
        <v>5077</v>
      </c>
      <c r="F5079" s="42">
        <f t="shared" si="239"/>
        <v>8.1232000000000006</v>
      </c>
      <c r="G5079" s="42">
        <f t="shared" si="237"/>
        <v>6.7016400000000003</v>
      </c>
      <c r="H5079" s="42">
        <f t="shared" si="238"/>
        <v>8.2500000006701644</v>
      </c>
    </row>
    <row r="5080" spans="5:8" x14ac:dyDescent="0.3">
      <c r="E5080" s="34">
        <v>5078</v>
      </c>
      <c r="F5080" s="42">
        <f t="shared" si="239"/>
        <v>8.1248000000000005</v>
      </c>
      <c r="G5080" s="42">
        <f t="shared" si="237"/>
        <v>6.7029600000000009</v>
      </c>
      <c r="H5080" s="42">
        <f t="shared" si="238"/>
        <v>8.2500000006702958</v>
      </c>
    </row>
    <row r="5081" spans="5:8" x14ac:dyDescent="0.3">
      <c r="E5081" s="34">
        <v>5079</v>
      </c>
      <c r="F5081" s="42">
        <f t="shared" si="239"/>
        <v>8.1264000000000003</v>
      </c>
      <c r="G5081" s="42">
        <f t="shared" si="237"/>
        <v>6.7042799999999998</v>
      </c>
      <c r="H5081" s="42">
        <f t="shared" si="238"/>
        <v>8.2500000006704273</v>
      </c>
    </row>
    <row r="5082" spans="5:8" x14ac:dyDescent="0.3">
      <c r="E5082" s="34">
        <v>5080</v>
      </c>
      <c r="F5082" s="42">
        <f t="shared" si="239"/>
        <v>8.1280000000000001</v>
      </c>
      <c r="G5082" s="42">
        <f t="shared" si="237"/>
        <v>6.7056000000000004</v>
      </c>
      <c r="H5082" s="42">
        <f t="shared" si="238"/>
        <v>8.2500000006705605</v>
      </c>
    </row>
    <row r="5083" spans="5:8" x14ac:dyDescent="0.3">
      <c r="E5083" s="34">
        <v>5081</v>
      </c>
      <c r="F5083" s="42">
        <f t="shared" si="239"/>
        <v>8.1295999999999999</v>
      </c>
      <c r="G5083" s="42">
        <f t="shared" si="237"/>
        <v>6.7069199999999993</v>
      </c>
      <c r="H5083" s="42">
        <f t="shared" si="238"/>
        <v>8.2500000006706919</v>
      </c>
    </row>
    <row r="5084" spans="5:8" x14ac:dyDescent="0.3">
      <c r="E5084" s="34">
        <v>5082</v>
      </c>
      <c r="F5084" s="42">
        <f t="shared" si="239"/>
        <v>8.1311999999999998</v>
      </c>
      <c r="G5084" s="42">
        <f t="shared" si="237"/>
        <v>6.70824</v>
      </c>
      <c r="H5084" s="42">
        <f t="shared" si="238"/>
        <v>8.2500000006708234</v>
      </c>
    </row>
    <row r="5085" spans="5:8" x14ac:dyDescent="0.3">
      <c r="E5085" s="34">
        <v>5083</v>
      </c>
      <c r="F5085" s="42">
        <f t="shared" si="239"/>
        <v>8.1327999999999996</v>
      </c>
      <c r="G5085" s="42">
        <f t="shared" si="237"/>
        <v>6.7095599999999989</v>
      </c>
      <c r="H5085" s="42">
        <f t="shared" si="238"/>
        <v>8.2500000006709566</v>
      </c>
    </row>
    <row r="5086" spans="5:8" x14ac:dyDescent="0.3">
      <c r="E5086" s="34">
        <v>5084</v>
      </c>
      <c r="F5086" s="42">
        <f t="shared" si="239"/>
        <v>8.1344000000000012</v>
      </c>
      <c r="G5086" s="42">
        <f t="shared" si="237"/>
        <v>6.7108800000000022</v>
      </c>
      <c r="H5086" s="42">
        <f t="shared" si="238"/>
        <v>8.2500000006710881</v>
      </c>
    </row>
    <row r="5087" spans="5:8" x14ac:dyDescent="0.3">
      <c r="E5087" s="34">
        <v>5085</v>
      </c>
      <c r="F5087" s="42">
        <f t="shared" si="239"/>
        <v>8.136000000000001</v>
      </c>
      <c r="G5087" s="42">
        <f t="shared" si="237"/>
        <v>6.7122000000000011</v>
      </c>
      <c r="H5087" s="42">
        <f t="shared" si="238"/>
        <v>8.2500000006712195</v>
      </c>
    </row>
    <row r="5088" spans="5:8" x14ac:dyDescent="0.3">
      <c r="E5088" s="34">
        <v>5086</v>
      </c>
      <c r="F5088" s="42">
        <f t="shared" si="239"/>
        <v>8.1376000000000008</v>
      </c>
      <c r="G5088" s="42">
        <f t="shared" si="237"/>
        <v>6.7135200000000017</v>
      </c>
      <c r="H5088" s="42">
        <f t="shared" si="238"/>
        <v>8.2500000006713528</v>
      </c>
    </row>
    <row r="5089" spans="5:8" x14ac:dyDescent="0.3">
      <c r="E5089" s="34">
        <v>5087</v>
      </c>
      <c r="F5089" s="42">
        <f t="shared" si="239"/>
        <v>8.1392000000000007</v>
      </c>
      <c r="G5089" s="42">
        <f t="shared" si="237"/>
        <v>6.7148400000000006</v>
      </c>
      <c r="H5089" s="42">
        <f t="shared" si="238"/>
        <v>8.2500000006714842</v>
      </c>
    </row>
    <row r="5090" spans="5:8" x14ac:dyDescent="0.3">
      <c r="E5090" s="34">
        <v>5088</v>
      </c>
      <c r="F5090" s="42">
        <f t="shared" si="239"/>
        <v>8.1408000000000005</v>
      </c>
      <c r="G5090" s="42">
        <f t="shared" si="237"/>
        <v>6.7161600000000004</v>
      </c>
      <c r="H5090" s="42">
        <f t="shared" si="238"/>
        <v>8.2500000006716157</v>
      </c>
    </row>
    <row r="5091" spans="5:8" x14ac:dyDescent="0.3">
      <c r="E5091" s="34">
        <v>5089</v>
      </c>
      <c r="F5091" s="42">
        <f t="shared" si="239"/>
        <v>8.1424000000000003</v>
      </c>
      <c r="G5091" s="42">
        <f t="shared" si="237"/>
        <v>6.7174800000000001</v>
      </c>
      <c r="H5091" s="42">
        <f t="shared" si="238"/>
        <v>8.2500000006717489</v>
      </c>
    </row>
    <row r="5092" spans="5:8" x14ac:dyDescent="0.3">
      <c r="E5092" s="34">
        <v>5090</v>
      </c>
      <c r="F5092" s="42">
        <f t="shared" si="239"/>
        <v>8.1440000000000001</v>
      </c>
      <c r="G5092" s="42">
        <f t="shared" si="237"/>
        <v>6.7187999999999999</v>
      </c>
      <c r="H5092" s="42">
        <f t="shared" si="238"/>
        <v>8.2500000006718803</v>
      </c>
    </row>
    <row r="5093" spans="5:8" x14ac:dyDescent="0.3">
      <c r="E5093" s="34">
        <v>5091</v>
      </c>
      <c r="F5093" s="42">
        <f t="shared" si="239"/>
        <v>8.1456</v>
      </c>
      <c r="G5093" s="42">
        <f t="shared" si="237"/>
        <v>6.7201200000000005</v>
      </c>
      <c r="H5093" s="42">
        <f t="shared" si="238"/>
        <v>8.2500000006720118</v>
      </c>
    </row>
    <row r="5094" spans="5:8" x14ac:dyDescent="0.3">
      <c r="E5094" s="34">
        <v>5092</v>
      </c>
      <c r="F5094" s="42">
        <f t="shared" si="239"/>
        <v>8.1471999999999998</v>
      </c>
      <c r="G5094" s="42">
        <f t="shared" si="237"/>
        <v>6.7214399999999994</v>
      </c>
      <c r="H5094" s="42">
        <f t="shared" si="238"/>
        <v>8.2500000006721432</v>
      </c>
    </row>
    <row r="5095" spans="5:8" x14ac:dyDescent="0.3">
      <c r="E5095" s="34">
        <v>5093</v>
      </c>
      <c r="F5095" s="42">
        <f t="shared" si="239"/>
        <v>8.1487999999999996</v>
      </c>
      <c r="G5095" s="42">
        <f t="shared" si="237"/>
        <v>6.7227600000000001</v>
      </c>
      <c r="H5095" s="42">
        <f t="shared" si="238"/>
        <v>8.2500000006722765</v>
      </c>
    </row>
    <row r="5096" spans="5:8" x14ac:dyDescent="0.3">
      <c r="E5096" s="34">
        <v>5094</v>
      </c>
      <c r="F5096" s="42">
        <f t="shared" si="239"/>
        <v>8.1504000000000012</v>
      </c>
      <c r="G5096" s="42">
        <f t="shared" si="237"/>
        <v>6.7240799999999998</v>
      </c>
      <c r="H5096" s="42">
        <f t="shared" si="238"/>
        <v>8.2500000006724079</v>
      </c>
    </row>
    <row r="5097" spans="5:8" x14ac:dyDescent="0.3">
      <c r="E5097" s="34">
        <v>5095</v>
      </c>
      <c r="F5097" s="42">
        <f t="shared" si="239"/>
        <v>8.152000000000001</v>
      </c>
      <c r="G5097" s="42">
        <f t="shared" si="237"/>
        <v>6.7254000000000005</v>
      </c>
      <c r="H5097" s="42">
        <f t="shared" si="238"/>
        <v>8.2500000006725394</v>
      </c>
    </row>
    <row r="5098" spans="5:8" x14ac:dyDescent="0.3">
      <c r="E5098" s="34">
        <v>5096</v>
      </c>
      <c r="F5098" s="42">
        <f t="shared" si="239"/>
        <v>8.1536000000000008</v>
      </c>
      <c r="G5098" s="42">
        <f t="shared" si="237"/>
        <v>6.7267199999999994</v>
      </c>
      <c r="H5098" s="42">
        <f t="shared" si="238"/>
        <v>8.2500000006726726</v>
      </c>
    </row>
    <row r="5099" spans="5:8" x14ac:dyDescent="0.3">
      <c r="E5099" s="34">
        <v>5097</v>
      </c>
      <c r="F5099" s="42">
        <f t="shared" si="239"/>
        <v>8.1552000000000007</v>
      </c>
      <c r="G5099" s="42">
        <f t="shared" si="237"/>
        <v>6.72804</v>
      </c>
      <c r="H5099" s="42">
        <f t="shared" si="238"/>
        <v>8.250000000672804</v>
      </c>
    </row>
    <row r="5100" spans="5:8" x14ac:dyDescent="0.3">
      <c r="E5100" s="34">
        <v>5098</v>
      </c>
      <c r="F5100" s="42">
        <f t="shared" si="239"/>
        <v>8.1568000000000005</v>
      </c>
      <c r="G5100" s="42">
        <f t="shared" si="237"/>
        <v>6.7293599999999998</v>
      </c>
      <c r="H5100" s="42">
        <f t="shared" si="238"/>
        <v>8.2500000006729355</v>
      </c>
    </row>
    <row r="5101" spans="5:8" x14ac:dyDescent="0.3">
      <c r="E5101" s="34">
        <v>5099</v>
      </c>
      <c r="F5101" s="42">
        <f t="shared" si="239"/>
        <v>8.1584000000000003</v>
      </c>
      <c r="G5101" s="42">
        <f t="shared" si="237"/>
        <v>6.7306800000000013</v>
      </c>
      <c r="H5101" s="42">
        <f t="shared" si="238"/>
        <v>8.2500000006730687</v>
      </c>
    </row>
    <row r="5102" spans="5:8" x14ac:dyDescent="0.3">
      <c r="E5102" s="34">
        <v>5100</v>
      </c>
      <c r="F5102" s="42">
        <f t="shared" si="239"/>
        <v>8.16</v>
      </c>
      <c r="G5102" s="42">
        <f t="shared" si="237"/>
        <v>6.7320000000000002</v>
      </c>
      <c r="H5102" s="42">
        <f t="shared" si="238"/>
        <v>8.2500000006732002</v>
      </c>
    </row>
    <row r="5103" spans="5:8" x14ac:dyDescent="0.3">
      <c r="E5103" s="34">
        <v>5101</v>
      </c>
      <c r="F5103" s="42">
        <f t="shared" si="239"/>
        <v>8.1616</v>
      </c>
      <c r="G5103" s="42">
        <f t="shared" si="237"/>
        <v>6.7333200000000009</v>
      </c>
      <c r="H5103" s="42">
        <f t="shared" si="238"/>
        <v>8.2500000006733316</v>
      </c>
    </row>
    <row r="5104" spans="5:8" x14ac:dyDescent="0.3">
      <c r="E5104" s="34">
        <v>5102</v>
      </c>
      <c r="F5104" s="42">
        <f t="shared" si="239"/>
        <v>8.1631999999999998</v>
      </c>
      <c r="G5104" s="42">
        <f t="shared" si="237"/>
        <v>6.7346399999999997</v>
      </c>
      <c r="H5104" s="42">
        <f t="shared" si="238"/>
        <v>8.2500000006734648</v>
      </c>
    </row>
    <row r="5105" spans="5:8" x14ac:dyDescent="0.3">
      <c r="E5105" s="34">
        <v>5103</v>
      </c>
      <c r="F5105" s="42">
        <f t="shared" si="239"/>
        <v>8.1647999999999996</v>
      </c>
      <c r="G5105" s="42">
        <f t="shared" si="237"/>
        <v>6.7359600000000004</v>
      </c>
      <c r="H5105" s="42">
        <f t="shared" si="238"/>
        <v>8.2500000006735963</v>
      </c>
    </row>
    <row r="5106" spans="5:8" x14ac:dyDescent="0.3">
      <c r="E5106" s="34">
        <v>5104</v>
      </c>
      <c r="F5106" s="42">
        <f t="shared" si="239"/>
        <v>8.1664000000000012</v>
      </c>
      <c r="G5106" s="42">
        <f t="shared" si="237"/>
        <v>6.737280000000001</v>
      </c>
      <c r="H5106" s="42">
        <f t="shared" si="238"/>
        <v>8.2500000006737277</v>
      </c>
    </row>
    <row r="5107" spans="5:8" x14ac:dyDescent="0.3">
      <c r="E5107" s="34">
        <v>5105</v>
      </c>
      <c r="F5107" s="42">
        <f t="shared" si="239"/>
        <v>8.168000000000001</v>
      </c>
      <c r="G5107" s="42">
        <f t="shared" si="237"/>
        <v>6.7386000000000017</v>
      </c>
      <c r="H5107" s="42">
        <f t="shared" si="238"/>
        <v>8.2500000006738592</v>
      </c>
    </row>
    <row r="5108" spans="5:8" x14ac:dyDescent="0.3">
      <c r="E5108" s="34">
        <v>5106</v>
      </c>
      <c r="F5108" s="42">
        <f t="shared" si="239"/>
        <v>8.1696000000000009</v>
      </c>
      <c r="G5108" s="42">
        <f t="shared" si="237"/>
        <v>6.7399200000000006</v>
      </c>
      <c r="H5108" s="42">
        <f t="shared" si="238"/>
        <v>8.2500000006739924</v>
      </c>
    </row>
    <row r="5109" spans="5:8" x14ac:dyDescent="0.3">
      <c r="E5109" s="34">
        <v>5107</v>
      </c>
      <c r="F5109" s="42">
        <f t="shared" si="239"/>
        <v>8.1712000000000007</v>
      </c>
      <c r="G5109" s="42">
        <f t="shared" si="237"/>
        <v>6.7412400000000012</v>
      </c>
      <c r="H5109" s="42">
        <f t="shared" si="238"/>
        <v>8.2500000006741239</v>
      </c>
    </row>
    <row r="5110" spans="5:8" x14ac:dyDescent="0.3">
      <c r="E5110" s="34">
        <v>5108</v>
      </c>
      <c r="F5110" s="42">
        <f t="shared" si="239"/>
        <v>8.1728000000000005</v>
      </c>
      <c r="G5110" s="42">
        <f t="shared" si="237"/>
        <v>6.7425600000000001</v>
      </c>
      <c r="H5110" s="42">
        <f t="shared" si="238"/>
        <v>8.2500000006742553</v>
      </c>
    </row>
    <row r="5111" spans="5:8" x14ac:dyDescent="0.3">
      <c r="E5111" s="34">
        <v>5109</v>
      </c>
      <c r="F5111" s="42">
        <f t="shared" si="239"/>
        <v>8.1744000000000003</v>
      </c>
      <c r="G5111" s="42">
        <f t="shared" si="237"/>
        <v>6.7438800000000008</v>
      </c>
      <c r="H5111" s="42">
        <f t="shared" si="238"/>
        <v>8.2500000006743885</v>
      </c>
    </row>
    <row r="5112" spans="5:8" x14ac:dyDescent="0.3">
      <c r="E5112" s="34">
        <v>5110</v>
      </c>
      <c r="F5112" s="42">
        <f t="shared" si="239"/>
        <v>8.1760000000000002</v>
      </c>
      <c r="G5112" s="42">
        <f t="shared" si="237"/>
        <v>6.7451999999999996</v>
      </c>
      <c r="H5112" s="42">
        <f t="shared" si="238"/>
        <v>8.25000000067452</v>
      </c>
    </row>
    <row r="5113" spans="5:8" x14ac:dyDescent="0.3">
      <c r="E5113" s="34">
        <v>5111</v>
      </c>
      <c r="F5113" s="42">
        <f t="shared" si="239"/>
        <v>8.1776</v>
      </c>
      <c r="G5113" s="42">
        <f t="shared" si="237"/>
        <v>6.7465200000000003</v>
      </c>
      <c r="H5113" s="42">
        <f t="shared" si="238"/>
        <v>8.2500000006746514</v>
      </c>
    </row>
    <row r="5114" spans="5:8" x14ac:dyDescent="0.3">
      <c r="E5114" s="34">
        <v>5112</v>
      </c>
      <c r="F5114" s="42">
        <f t="shared" si="239"/>
        <v>8.1791999999999998</v>
      </c>
      <c r="G5114" s="42">
        <f t="shared" si="237"/>
        <v>6.7478399999999992</v>
      </c>
      <c r="H5114" s="42">
        <f t="shared" si="238"/>
        <v>8.2500000006747847</v>
      </c>
    </row>
    <row r="5115" spans="5:8" x14ac:dyDescent="0.3">
      <c r="E5115" s="34">
        <v>5113</v>
      </c>
      <c r="F5115" s="42">
        <f t="shared" si="239"/>
        <v>8.1807999999999996</v>
      </c>
      <c r="G5115" s="42">
        <f t="shared" si="237"/>
        <v>6.7491599999999998</v>
      </c>
      <c r="H5115" s="42">
        <f t="shared" si="238"/>
        <v>8.2500000006749161</v>
      </c>
    </row>
    <row r="5116" spans="5:8" x14ac:dyDescent="0.3">
      <c r="E5116" s="34">
        <v>5114</v>
      </c>
      <c r="F5116" s="42">
        <f t="shared" si="239"/>
        <v>8.1824000000000012</v>
      </c>
      <c r="G5116" s="42">
        <f t="shared" si="237"/>
        <v>6.7504800000000014</v>
      </c>
      <c r="H5116" s="42">
        <f t="shared" si="238"/>
        <v>8.2500000006750476</v>
      </c>
    </row>
    <row r="5117" spans="5:8" x14ac:dyDescent="0.3">
      <c r="E5117" s="34">
        <v>5115</v>
      </c>
      <c r="F5117" s="42">
        <f t="shared" si="239"/>
        <v>8.1840000000000011</v>
      </c>
      <c r="G5117" s="42">
        <f t="shared" si="237"/>
        <v>6.751800000000002</v>
      </c>
      <c r="H5117" s="42">
        <f t="shared" si="238"/>
        <v>8.2500000006751808</v>
      </c>
    </row>
    <row r="5118" spans="5:8" x14ac:dyDescent="0.3">
      <c r="E5118" s="34">
        <v>5116</v>
      </c>
      <c r="F5118" s="42">
        <f t="shared" si="239"/>
        <v>8.1856000000000009</v>
      </c>
      <c r="G5118" s="42">
        <f t="shared" si="237"/>
        <v>6.7531200000000009</v>
      </c>
      <c r="H5118" s="42">
        <f t="shared" si="238"/>
        <v>8.2500000006753123</v>
      </c>
    </row>
    <row r="5119" spans="5:8" x14ac:dyDescent="0.3">
      <c r="E5119" s="34">
        <v>5117</v>
      </c>
      <c r="F5119" s="42">
        <f t="shared" si="239"/>
        <v>8.1872000000000007</v>
      </c>
      <c r="G5119" s="42">
        <f t="shared" si="237"/>
        <v>6.7544400000000016</v>
      </c>
      <c r="H5119" s="42">
        <f t="shared" si="238"/>
        <v>8.2500000006754437</v>
      </c>
    </row>
    <row r="5120" spans="5:8" x14ac:dyDescent="0.3">
      <c r="E5120" s="34">
        <v>5118</v>
      </c>
      <c r="F5120" s="42">
        <f t="shared" si="239"/>
        <v>8.1888000000000005</v>
      </c>
      <c r="G5120" s="42">
        <f t="shared" si="237"/>
        <v>6.7557600000000004</v>
      </c>
      <c r="H5120" s="42">
        <f t="shared" si="238"/>
        <v>8.2500000006755752</v>
      </c>
    </row>
    <row r="5121" spans="5:8" x14ac:dyDescent="0.3">
      <c r="E5121" s="34">
        <v>5119</v>
      </c>
      <c r="F5121" s="42">
        <f t="shared" si="239"/>
        <v>8.1904000000000003</v>
      </c>
      <c r="G5121" s="42">
        <f t="shared" si="237"/>
        <v>6.7570800000000002</v>
      </c>
      <c r="H5121" s="42">
        <f t="shared" si="238"/>
        <v>8.2500000006757084</v>
      </c>
    </row>
    <row r="5122" spans="5:8" x14ac:dyDescent="0.3">
      <c r="E5122" s="34">
        <v>5120</v>
      </c>
      <c r="F5122" s="42">
        <f t="shared" si="239"/>
        <v>8.1920000000000002</v>
      </c>
      <c r="G5122" s="42">
        <f t="shared" ref="G5122:G5185" si="240">$C$12*F5122*10^-3/($C$3*10^-6)</f>
        <v>6.7584</v>
      </c>
      <c r="H5122" s="42">
        <f t="shared" si="238"/>
        <v>8.2500000006758398</v>
      </c>
    </row>
    <row r="5123" spans="5:8" x14ac:dyDescent="0.3">
      <c r="E5123" s="34">
        <v>5121</v>
      </c>
      <c r="F5123" s="42">
        <f t="shared" si="239"/>
        <v>8.1936</v>
      </c>
      <c r="G5123" s="42">
        <f t="shared" si="240"/>
        <v>6.7597199999999997</v>
      </c>
      <c r="H5123" s="42">
        <f t="shared" ref="H5123:H5186" si="241">($C$12+IF(G5123&gt;=$C$7,$C$6,0)+(IF(G5123&gt;=$C$5,G5123,0)/$C$4)+IF(G5123&gt;$C$9,($C$8/G5123),0))</f>
        <v>8.2500000006759713</v>
      </c>
    </row>
    <row r="5124" spans="5:8" x14ac:dyDescent="0.3">
      <c r="E5124" s="34">
        <v>5122</v>
      </c>
      <c r="F5124" s="42">
        <f t="shared" ref="F5124:F5187" si="242">($C$10/10000)*(E5124)</f>
        <v>8.1951999999999998</v>
      </c>
      <c r="G5124" s="42">
        <f t="shared" si="240"/>
        <v>6.7610400000000004</v>
      </c>
      <c r="H5124" s="42">
        <f t="shared" si="241"/>
        <v>8.2500000006761045</v>
      </c>
    </row>
    <row r="5125" spans="5:8" x14ac:dyDescent="0.3">
      <c r="E5125" s="34">
        <v>5123</v>
      </c>
      <c r="F5125" s="42">
        <f t="shared" si="242"/>
        <v>8.1967999999999996</v>
      </c>
      <c r="G5125" s="42">
        <f t="shared" si="240"/>
        <v>6.7623599999999993</v>
      </c>
      <c r="H5125" s="42">
        <f t="shared" si="241"/>
        <v>8.250000000676236</v>
      </c>
    </row>
    <row r="5126" spans="5:8" x14ac:dyDescent="0.3">
      <c r="E5126" s="34">
        <v>5124</v>
      </c>
      <c r="F5126" s="42">
        <f t="shared" si="242"/>
        <v>8.1984000000000012</v>
      </c>
      <c r="G5126" s="42">
        <f t="shared" si="240"/>
        <v>6.7636800000000008</v>
      </c>
      <c r="H5126" s="42">
        <f t="shared" si="241"/>
        <v>8.2500000006763674</v>
      </c>
    </row>
    <row r="5127" spans="5:8" x14ac:dyDescent="0.3">
      <c r="E5127" s="34">
        <v>5125</v>
      </c>
      <c r="F5127" s="42">
        <f t="shared" si="242"/>
        <v>8.2000000000000011</v>
      </c>
      <c r="G5127" s="42">
        <f t="shared" si="240"/>
        <v>6.7649999999999997</v>
      </c>
      <c r="H5127" s="42">
        <f t="shared" si="241"/>
        <v>8.2500000006765006</v>
      </c>
    </row>
    <row r="5128" spans="5:8" x14ac:dyDescent="0.3">
      <c r="E5128" s="34">
        <v>5126</v>
      </c>
      <c r="F5128" s="42">
        <f t="shared" si="242"/>
        <v>8.2016000000000009</v>
      </c>
      <c r="G5128" s="42">
        <f t="shared" si="240"/>
        <v>6.7663200000000003</v>
      </c>
      <c r="H5128" s="42">
        <f t="shared" si="241"/>
        <v>8.2500000006766321</v>
      </c>
    </row>
    <row r="5129" spans="5:8" x14ac:dyDescent="0.3">
      <c r="E5129" s="34">
        <v>5127</v>
      </c>
      <c r="F5129" s="42">
        <f t="shared" si="242"/>
        <v>8.2032000000000007</v>
      </c>
      <c r="G5129" s="42">
        <f t="shared" si="240"/>
        <v>6.7676399999999992</v>
      </c>
      <c r="H5129" s="42">
        <f t="shared" si="241"/>
        <v>8.2500000006767635</v>
      </c>
    </row>
    <row r="5130" spans="5:8" x14ac:dyDescent="0.3">
      <c r="E5130" s="34">
        <v>5128</v>
      </c>
      <c r="F5130" s="42">
        <f t="shared" si="242"/>
        <v>8.2048000000000005</v>
      </c>
      <c r="G5130" s="42">
        <f t="shared" si="240"/>
        <v>6.7689599999999999</v>
      </c>
      <c r="H5130" s="42">
        <f t="shared" si="241"/>
        <v>8.2500000006768968</v>
      </c>
    </row>
    <row r="5131" spans="5:8" x14ac:dyDescent="0.3">
      <c r="E5131" s="34">
        <v>5129</v>
      </c>
      <c r="F5131" s="42">
        <f t="shared" si="242"/>
        <v>8.2064000000000004</v>
      </c>
      <c r="G5131" s="42">
        <f t="shared" si="240"/>
        <v>6.7702799999999996</v>
      </c>
      <c r="H5131" s="42">
        <f t="shared" si="241"/>
        <v>8.2500000006770282</v>
      </c>
    </row>
    <row r="5132" spans="5:8" x14ac:dyDescent="0.3">
      <c r="E5132" s="34">
        <v>5130</v>
      </c>
      <c r="F5132" s="42">
        <f t="shared" si="242"/>
        <v>8.2080000000000002</v>
      </c>
      <c r="G5132" s="42">
        <f t="shared" si="240"/>
        <v>6.7716000000000012</v>
      </c>
      <c r="H5132" s="42">
        <f t="shared" si="241"/>
        <v>8.2500000006771597</v>
      </c>
    </row>
    <row r="5133" spans="5:8" x14ac:dyDescent="0.3">
      <c r="E5133" s="34">
        <v>5131</v>
      </c>
      <c r="F5133" s="42">
        <f t="shared" si="242"/>
        <v>8.2096</v>
      </c>
      <c r="G5133" s="42">
        <f t="shared" si="240"/>
        <v>6.7729200000000001</v>
      </c>
      <c r="H5133" s="42">
        <f t="shared" si="241"/>
        <v>8.2500000006772929</v>
      </c>
    </row>
    <row r="5134" spans="5:8" x14ac:dyDescent="0.3">
      <c r="E5134" s="34">
        <v>5132</v>
      </c>
      <c r="F5134" s="42">
        <f t="shared" si="242"/>
        <v>8.2111999999999998</v>
      </c>
      <c r="G5134" s="42">
        <f t="shared" si="240"/>
        <v>6.7742400000000007</v>
      </c>
      <c r="H5134" s="42">
        <f t="shared" si="241"/>
        <v>8.2500000006774243</v>
      </c>
    </row>
    <row r="5135" spans="5:8" x14ac:dyDescent="0.3">
      <c r="E5135" s="34">
        <v>5133</v>
      </c>
      <c r="F5135" s="42">
        <f t="shared" si="242"/>
        <v>8.2127999999999997</v>
      </c>
      <c r="G5135" s="42">
        <f t="shared" si="240"/>
        <v>6.7755599999999996</v>
      </c>
      <c r="H5135" s="42">
        <f t="shared" si="241"/>
        <v>8.2500000006775558</v>
      </c>
    </row>
    <row r="5136" spans="5:8" x14ac:dyDescent="0.3">
      <c r="E5136" s="34">
        <v>5134</v>
      </c>
      <c r="F5136" s="42">
        <f t="shared" si="242"/>
        <v>8.2144000000000013</v>
      </c>
      <c r="G5136" s="42">
        <f t="shared" si="240"/>
        <v>6.776880000000002</v>
      </c>
      <c r="H5136" s="42">
        <f t="shared" si="241"/>
        <v>8.2500000006776872</v>
      </c>
    </row>
    <row r="5137" spans="5:8" x14ac:dyDescent="0.3">
      <c r="E5137" s="34">
        <v>5135</v>
      </c>
      <c r="F5137" s="42">
        <f t="shared" si="242"/>
        <v>8.2160000000000011</v>
      </c>
      <c r="G5137" s="42">
        <f t="shared" si="240"/>
        <v>6.7782000000000009</v>
      </c>
      <c r="H5137" s="42">
        <f t="shared" si="241"/>
        <v>8.2500000006778205</v>
      </c>
    </row>
    <row r="5138" spans="5:8" x14ac:dyDescent="0.3">
      <c r="E5138" s="34">
        <v>5136</v>
      </c>
      <c r="F5138" s="42">
        <f t="shared" si="242"/>
        <v>8.2176000000000009</v>
      </c>
      <c r="G5138" s="42">
        <f t="shared" si="240"/>
        <v>6.7795200000000015</v>
      </c>
      <c r="H5138" s="42">
        <f t="shared" si="241"/>
        <v>8.2500000006779519</v>
      </c>
    </row>
    <row r="5139" spans="5:8" x14ac:dyDescent="0.3">
      <c r="E5139" s="34">
        <v>5137</v>
      </c>
      <c r="F5139" s="42">
        <f t="shared" si="242"/>
        <v>8.2192000000000007</v>
      </c>
      <c r="G5139" s="42">
        <f t="shared" si="240"/>
        <v>6.7808400000000004</v>
      </c>
      <c r="H5139" s="42">
        <f t="shared" si="241"/>
        <v>8.2500000006780834</v>
      </c>
    </row>
    <row r="5140" spans="5:8" x14ac:dyDescent="0.3">
      <c r="E5140" s="34">
        <v>5138</v>
      </c>
      <c r="F5140" s="42">
        <f t="shared" si="242"/>
        <v>8.2208000000000006</v>
      </c>
      <c r="G5140" s="42">
        <f t="shared" si="240"/>
        <v>6.7821600000000011</v>
      </c>
      <c r="H5140" s="42">
        <f t="shared" si="241"/>
        <v>8.2500000006782166</v>
      </c>
    </row>
    <row r="5141" spans="5:8" x14ac:dyDescent="0.3">
      <c r="E5141" s="34">
        <v>5139</v>
      </c>
      <c r="F5141" s="42">
        <f t="shared" si="242"/>
        <v>8.2224000000000004</v>
      </c>
      <c r="G5141" s="42">
        <f t="shared" si="240"/>
        <v>6.78348</v>
      </c>
      <c r="H5141" s="42">
        <f t="shared" si="241"/>
        <v>8.250000000678348</v>
      </c>
    </row>
    <row r="5142" spans="5:8" x14ac:dyDescent="0.3">
      <c r="E5142" s="34">
        <v>5140</v>
      </c>
      <c r="F5142" s="42">
        <f t="shared" si="242"/>
        <v>8.2240000000000002</v>
      </c>
      <c r="G5142" s="42">
        <f t="shared" si="240"/>
        <v>6.7848000000000006</v>
      </c>
      <c r="H5142" s="42">
        <f t="shared" si="241"/>
        <v>8.2500000006784795</v>
      </c>
    </row>
    <row r="5143" spans="5:8" x14ac:dyDescent="0.3">
      <c r="E5143" s="34">
        <v>5141</v>
      </c>
      <c r="F5143" s="42">
        <f t="shared" si="242"/>
        <v>8.2256</v>
      </c>
      <c r="G5143" s="42">
        <f t="shared" si="240"/>
        <v>6.7861199999999995</v>
      </c>
      <c r="H5143" s="42">
        <f t="shared" si="241"/>
        <v>8.2500000006786127</v>
      </c>
    </row>
    <row r="5144" spans="5:8" x14ac:dyDescent="0.3">
      <c r="E5144" s="34">
        <v>5142</v>
      </c>
      <c r="F5144" s="42">
        <f t="shared" si="242"/>
        <v>8.2271999999999998</v>
      </c>
      <c r="G5144" s="42">
        <f t="shared" si="240"/>
        <v>6.7874400000000001</v>
      </c>
      <c r="H5144" s="42">
        <f t="shared" si="241"/>
        <v>8.2500000006787442</v>
      </c>
    </row>
    <row r="5145" spans="5:8" x14ac:dyDescent="0.3">
      <c r="E5145" s="34">
        <v>5143</v>
      </c>
      <c r="F5145" s="42">
        <f t="shared" si="242"/>
        <v>8.2287999999999997</v>
      </c>
      <c r="G5145" s="42">
        <f t="shared" si="240"/>
        <v>6.788759999999999</v>
      </c>
      <c r="H5145" s="42">
        <f t="shared" si="241"/>
        <v>8.2500000006788756</v>
      </c>
    </row>
    <row r="5146" spans="5:8" x14ac:dyDescent="0.3">
      <c r="E5146" s="34">
        <v>5144</v>
      </c>
      <c r="F5146" s="42">
        <f t="shared" si="242"/>
        <v>8.2304000000000013</v>
      </c>
      <c r="G5146" s="42">
        <f t="shared" si="240"/>
        <v>6.7900800000000006</v>
      </c>
      <c r="H5146" s="42">
        <f t="shared" si="241"/>
        <v>8.2500000006790088</v>
      </c>
    </row>
    <row r="5147" spans="5:8" x14ac:dyDescent="0.3">
      <c r="E5147" s="34">
        <v>5145</v>
      </c>
      <c r="F5147" s="42">
        <f t="shared" si="242"/>
        <v>8.2320000000000011</v>
      </c>
      <c r="G5147" s="42">
        <f t="shared" si="240"/>
        <v>6.7914000000000012</v>
      </c>
      <c r="H5147" s="42">
        <f t="shared" si="241"/>
        <v>8.2500000006791403</v>
      </c>
    </row>
    <row r="5148" spans="5:8" x14ac:dyDescent="0.3">
      <c r="E5148" s="34">
        <v>5146</v>
      </c>
      <c r="F5148" s="42">
        <f t="shared" si="242"/>
        <v>8.2336000000000009</v>
      </c>
      <c r="G5148" s="42">
        <f t="shared" si="240"/>
        <v>6.7927200000000019</v>
      </c>
      <c r="H5148" s="42">
        <f t="shared" si="241"/>
        <v>8.2500000006792717</v>
      </c>
    </row>
    <row r="5149" spans="5:8" x14ac:dyDescent="0.3">
      <c r="E5149" s="34">
        <v>5147</v>
      </c>
      <c r="F5149" s="42">
        <f t="shared" si="242"/>
        <v>8.2352000000000007</v>
      </c>
      <c r="G5149" s="42">
        <f t="shared" si="240"/>
        <v>6.7940400000000007</v>
      </c>
      <c r="H5149" s="42">
        <f t="shared" si="241"/>
        <v>8.2500000006794032</v>
      </c>
    </row>
    <row r="5150" spans="5:8" x14ac:dyDescent="0.3">
      <c r="E5150" s="34">
        <v>5148</v>
      </c>
      <c r="F5150" s="42">
        <f t="shared" si="242"/>
        <v>8.2368000000000006</v>
      </c>
      <c r="G5150" s="42">
        <f t="shared" si="240"/>
        <v>6.7953600000000014</v>
      </c>
      <c r="H5150" s="42">
        <f t="shared" si="241"/>
        <v>8.2500000006795364</v>
      </c>
    </row>
    <row r="5151" spans="5:8" x14ac:dyDescent="0.3">
      <c r="E5151" s="34">
        <v>5149</v>
      </c>
      <c r="F5151" s="42">
        <f t="shared" si="242"/>
        <v>8.2384000000000004</v>
      </c>
      <c r="G5151" s="42">
        <f t="shared" si="240"/>
        <v>6.7966800000000003</v>
      </c>
      <c r="H5151" s="42">
        <f t="shared" si="241"/>
        <v>8.2500000006796679</v>
      </c>
    </row>
    <row r="5152" spans="5:8" x14ac:dyDescent="0.3">
      <c r="E5152" s="34">
        <v>5150</v>
      </c>
      <c r="F5152" s="42">
        <f t="shared" si="242"/>
        <v>8.24</v>
      </c>
      <c r="G5152" s="42">
        <f t="shared" si="240"/>
        <v>6.798</v>
      </c>
      <c r="H5152" s="42">
        <f t="shared" si="241"/>
        <v>8.2500000006797993</v>
      </c>
    </row>
    <row r="5153" spans="5:8" x14ac:dyDescent="0.3">
      <c r="E5153" s="34">
        <v>5151</v>
      </c>
      <c r="F5153" s="42">
        <f t="shared" si="242"/>
        <v>8.2416</v>
      </c>
      <c r="G5153" s="42">
        <f t="shared" si="240"/>
        <v>6.7993199999999998</v>
      </c>
      <c r="H5153" s="42">
        <f t="shared" si="241"/>
        <v>8.2500000006799326</v>
      </c>
    </row>
    <row r="5154" spans="5:8" x14ac:dyDescent="0.3">
      <c r="E5154" s="34">
        <v>5152</v>
      </c>
      <c r="F5154" s="42">
        <f t="shared" si="242"/>
        <v>8.2431999999999999</v>
      </c>
      <c r="G5154" s="42">
        <f t="shared" si="240"/>
        <v>6.8006399999999996</v>
      </c>
      <c r="H5154" s="42">
        <f t="shared" si="241"/>
        <v>8.250000000680064</v>
      </c>
    </row>
    <row r="5155" spans="5:8" x14ac:dyDescent="0.3">
      <c r="E5155" s="34">
        <v>5153</v>
      </c>
      <c r="F5155" s="42">
        <f t="shared" si="242"/>
        <v>8.2447999999999997</v>
      </c>
      <c r="G5155" s="42">
        <f t="shared" si="240"/>
        <v>6.8019600000000002</v>
      </c>
      <c r="H5155" s="42">
        <f t="shared" si="241"/>
        <v>8.2500000006801955</v>
      </c>
    </row>
    <row r="5156" spans="5:8" x14ac:dyDescent="0.3">
      <c r="E5156" s="34">
        <v>5154</v>
      </c>
      <c r="F5156" s="42">
        <f t="shared" si="242"/>
        <v>8.2463999999999995</v>
      </c>
      <c r="G5156" s="42">
        <f t="shared" si="240"/>
        <v>6.8032799999999991</v>
      </c>
      <c r="H5156" s="42">
        <f t="shared" si="241"/>
        <v>8.2500000006803287</v>
      </c>
    </row>
    <row r="5157" spans="5:8" x14ac:dyDescent="0.3">
      <c r="E5157" s="34">
        <v>5155</v>
      </c>
      <c r="F5157" s="42">
        <f t="shared" si="242"/>
        <v>8.2480000000000011</v>
      </c>
      <c r="G5157" s="42">
        <f t="shared" si="240"/>
        <v>6.8046000000000006</v>
      </c>
      <c r="H5157" s="42">
        <f t="shared" si="241"/>
        <v>8.2500000006804601</v>
      </c>
    </row>
    <row r="5158" spans="5:8" x14ac:dyDescent="0.3">
      <c r="E5158" s="34">
        <v>5156</v>
      </c>
      <c r="F5158" s="42">
        <f t="shared" si="242"/>
        <v>8.2496000000000009</v>
      </c>
      <c r="G5158" s="42">
        <f t="shared" si="240"/>
        <v>6.8059199999999995</v>
      </c>
      <c r="H5158" s="42">
        <f t="shared" si="241"/>
        <v>8.2500000006805916</v>
      </c>
    </row>
    <row r="5159" spans="5:8" x14ac:dyDescent="0.3">
      <c r="E5159" s="34">
        <v>5157</v>
      </c>
      <c r="F5159" s="42">
        <f t="shared" si="242"/>
        <v>8.2512000000000008</v>
      </c>
      <c r="G5159" s="42">
        <f t="shared" si="240"/>
        <v>6.8072400000000002</v>
      </c>
      <c r="H5159" s="42">
        <f t="shared" si="241"/>
        <v>8.2500000006807248</v>
      </c>
    </row>
    <row r="5160" spans="5:8" x14ac:dyDescent="0.3">
      <c r="E5160" s="34">
        <v>5158</v>
      </c>
      <c r="F5160" s="42">
        <f t="shared" si="242"/>
        <v>8.2528000000000006</v>
      </c>
      <c r="G5160" s="42">
        <f t="shared" si="240"/>
        <v>6.8085599999999991</v>
      </c>
      <c r="H5160" s="42">
        <f t="shared" si="241"/>
        <v>8.2500000006808563</v>
      </c>
    </row>
    <row r="5161" spans="5:8" x14ac:dyDescent="0.3">
      <c r="E5161" s="34">
        <v>5159</v>
      </c>
      <c r="F5161" s="42">
        <f t="shared" si="242"/>
        <v>8.2544000000000004</v>
      </c>
      <c r="G5161" s="42">
        <f t="shared" si="240"/>
        <v>6.8098799999999997</v>
      </c>
      <c r="H5161" s="42">
        <f t="shared" si="241"/>
        <v>8.2500000006809877</v>
      </c>
    </row>
    <row r="5162" spans="5:8" x14ac:dyDescent="0.3">
      <c r="E5162" s="34">
        <v>5160</v>
      </c>
      <c r="F5162" s="42">
        <f t="shared" si="242"/>
        <v>8.2560000000000002</v>
      </c>
      <c r="G5162" s="42">
        <f t="shared" si="240"/>
        <v>6.8111999999999995</v>
      </c>
      <c r="H5162" s="42">
        <f t="shared" si="241"/>
        <v>8.2500000006811192</v>
      </c>
    </row>
    <row r="5163" spans="5:8" x14ac:dyDescent="0.3">
      <c r="E5163" s="34">
        <v>5161</v>
      </c>
      <c r="F5163" s="42">
        <f t="shared" si="242"/>
        <v>8.2576000000000001</v>
      </c>
      <c r="G5163" s="42">
        <f t="shared" si="240"/>
        <v>6.812520000000001</v>
      </c>
      <c r="H5163" s="42">
        <f t="shared" si="241"/>
        <v>8.2500000006812524</v>
      </c>
    </row>
    <row r="5164" spans="5:8" x14ac:dyDescent="0.3">
      <c r="E5164" s="34">
        <v>5162</v>
      </c>
      <c r="F5164" s="42">
        <f t="shared" si="242"/>
        <v>8.2591999999999999</v>
      </c>
      <c r="G5164" s="42">
        <f t="shared" si="240"/>
        <v>6.8138399999999999</v>
      </c>
      <c r="H5164" s="42">
        <f t="shared" si="241"/>
        <v>8.2500000006813838</v>
      </c>
    </row>
    <row r="5165" spans="5:8" x14ac:dyDescent="0.3">
      <c r="E5165" s="34">
        <v>5163</v>
      </c>
      <c r="F5165" s="42">
        <f t="shared" si="242"/>
        <v>8.2607999999999997</v>
      </c>
      <c r="G5165" s="42">
        <f t="shared" si="240"/>
        <v>6.8151600000000006</v>
      </c>
      <c r="H5165" s="42">
        <f t="shared" si="241"/>
        <v>8.2500000006815153</v>
      </c>
    </row>
    <row r="5166" spans="5:8" x14ac:dyDescent="0.3">
      <c r="E5166" s="34">
        <v>5164</v>
      </c>
      <c r="F5166" s="42">
        <f t="shared" si="242"/>
        <v>8.2623999999999995</v>
      </c>
      <c r="G5166" s="42">
        <f t="shared" si="240"/>
        <v>6.8164799999999994</v>
      </c>
      <c r="H5166" s="42">
        <f t="shared" si="241"/>
        <v>8.2500000006816485</v>
      </c>
    </row>
    <row r="5167" spans="5:8" x14ac:dyDescent="0.3">
      <c r="E5167" s="34">
        <v>5165</v>
      </c>
      <c r="F5167" s="42">
        <f t="shared" si="242"/>
        <v>8.2640000000000011</v>
      </c>
      <c r="G5167" s="42">
        <f t="shared" si="240"/>
        <v>6.8178000000000019</v>
      </c>
      <c r="H5167" s="42">
        <f t="shared" si="241"/>
        <v>8.25000000068178</v>
      </c>
    </row>
    <row r="5168" spans="5:8" x14ac:dyDescent="0.3">
      <c r="E5168" s="34">
        <v>5166</v>
      </c>
      <c r="F5168" s="42">
        <f t="shared" si="242"/>
        <v>8.2656000000000009</v>
      </c>
      <c r="G5168" s="42">
        <f t="shared" si="240"/>
        <v>6.8191200000000007</v>
      </c>
      <c r="H5168" s="42">
        <f t="shared" si="241"/>
        <v>8.2500000006819114</v>
      </c>
    </row>
    <row r="5169" spans="5:8" x14ac:dyDescent="0.3">
      <c r="E5169" s="34">
        <v>5167</v>
      </c>
      <c r="F5169" s="42">
        <f t="shared" si="242"/>
        <v>8.2672000000000008</v>
      </c>
      <c r="G5169" s="42">
        <f t="shared" si="240"/>
        <v>6.8204400000000014</v>
      </c>
      <c r="H5169" s="42">
        <f t="shared" si="241"/>
        <v>8.2500000006820446</v>
      </c>
    </row>
    <row r="5170" spans="5:8" x14ac:dyDescent="0.3">
      <c r="E5170" s="34">
        <v>5168</v>
      </c>
      <c r="F5170" s="42">
        <f t="shared" si="242"/>
        <v>8.2688000000000006</v>
      </c>
      <c r="G5170" s="42">
        <f t="shared" si="240"/>
        <v>6.8217600000000003</v>
      </c>
      <c r="H5170" s="42">
        <f t="shared" si="241"/>
        <v>8.2500000006821761</v>
      </c>
    </row>
    <row r="5171" spans="5:8" x14ac:dyDescent="0.3">
      <c r="E5171" s="34">
        <v>5169</v>
      </c>
      <c r="F5171" s="42">
        <f t="shared" si="242"/>
        <v>8.2704000000000004</v>
      </c>
      <c r="G5171" s="42">
        <f t="shared" si="240"/>
        <v>6.8230800000000009</v>
      </c>
      <c r="H5171" s="42">
        <f t="shared" si="241"/>
        <v>8.2500000006823075</v>
      </c>
    </row>
    <row r="5172" spans="5:8" x14ac:dyDescent="0.3">
      <c r="E5172" s="34">
        <v>5170</v>
      </c>
      <c r="F5172" s="42">
        <f t="shared" si="242"/>
        <v>8.2720000000000002</v>
      </c>
      <c r="G5172" s="42">
        <f t="shared" si="240"/>
        <v>6.8243999999999998</v>
      </c>
      <c r="H5172" s="42">
        <f t="shared" si="241"/>
        <v>8.2500000006824408</v>
      </c>
    </row>
    <row r="5173" spans="5:8" x14ac:dyDescent="0.3">
      <c r="E5173" s="34">
        <v>5171</v>
      </c>
      <c r="F5173" s="42">
        <f t="shared" si="242"/>
        <v>8.2736000000000001</v>
      </c>
      <c r="G5173" s="42">
        <f t="shared" si="240"/>
        <v>6.8257200000000005</v>
      </c>
      <c r="H5173" s="42">
        <f t="shared" si="241"/>
        <v>8.2500000006825722</v>
      </c>
    </row>
    <row r="5174" spans="5:8" x14ac:dyDescent="0.3">
      <c r="E5174" s="34">
        <v>5172</v>
      </c>
      <c r="F5174" s="42">
        <f t="shared" si="242"/>
        <v>8.2751999999999999</v>
      </c>
      <c r="G5174" s="42">
        <f t="shared" si="240"/>
        <v>6.8270399999999993</v>
      </c>
      <c r="H5174" s="42">
        <f t="shared" si="241"/>
        <v>8.2500000006827037</v>
      </c>
    </row>
    <row r="5175" spans="5:8" x14ac:dyDescent="0.3">
      <c r="E5175" s="34">
        <v>5173</v>
      </c>
      <c r="F5175" s="42">
        <f t="shared" si="242"/>
        <v>8.2767999999999997</v>
      </c>
      <c r="G5175" s="42">
        <f t="shared" si="240"/>
        <v>6.82836</v>
      </c>
      <c r="H5175" s="42">
        <f t="shared" si="241"/>
        <v>8.2500000006828351</v>
      </c>
    </row>
    <row r="5176" spans="5:8" x14ac:dyDescent="0.3">
      <c r="E5176" s="34">
        <v>5174</v>
      </c>
      <c r="F5176" s="42">
        <f t="shared" si="242"/>
        <v>8.2783999999999995</v>
      </c>
      <c r="G5176" s="42">
        <f t="shared" si="240"/>
        <v>6.8296799999999989</v>
      </c>
      <c r="H5176" s="42">
        <f t="shared" si="241"/>
        <v>8.2500000006829683</v>
      </c>
    </row>
    <row r="5177" spans="5:8" x14ac:dyDescent="0.3">
      <c r="E5177" s="34">
        <v>5175</v>
      </c>
      <c r="F5177" s="42">
        <f t="shared" si="242"/>
        <v>8.2800000000000011</v>
      </c>
      <c r="G5177" s="42">
        <f t="shared" si="240"/>
        <v>6.8310000000000004</v>
      </c>
      <c r="H5177" s="42">
        <f t="shared" si="241"/>
        <v>8.2500000006830998</v>
      </c>
    </row>
    <row r="5178" spans="5:8" x14ac:dyDescent="0.3">
      <c r="E5178" s="34">
        <v>5176</v>
      </c>
      <c r="F5178" s="42">
        <f t="shared" si="242"/>
        <v>8.281600000000001</v>
      </c>
      <c r="G5178" s="42">
        <f t="shared" si="240"/>
        <v>6.8323200000000011</v>
      </c>
      <c r="H5178" s="42">
        <f t="shared" si="241"/>
        <v>8.2500000006832312</v>
      </c>
    </row>
    <row r="5179" spans="5:8" x14ac:dyDescent="0.3">
      <c r="E5179" s="34">
        <v>5177</v>
      </c>
      <c r="F5179" s="42">
        <f t="shared" si="242"/>
        <v>8.2832000000000008</v>
      </c>
      <c r="G5179" s="42">
        <f t="shared" si="240"/>
        <v>6.8336400000000017</v>
      </c>
      <c r="H5179" s="42">
        <f t="shared" si="241"/>
        <v>8.2500000006833645</v>
      </c>
    </row>
    <row r="5180" spans="5:8" x14ac:dyDescent="0.3">
      <c r="E5180" s="34">
        <v>5178</v>
      </c>
      <c r="F5180" s="42">
        <f t="shared" si="242"/>
        <v>8.2848000000000006</v>
      </c>
      <c r="G5180" s="42">
        <f t="shared" si="240"/>
        <v>6.8349600000000006</v>
      </c>
      <c r="H5180" s="42">
        <f t="shared" si="241"/>
        <v>8.2500000006834959</v>
      </c>
    </row>
    <row r="5181" spans="5:8" x14ac:dyDescent="0.3">
      <c r="E5181" s="34">
        <v>5179</v>
      </c>
      <c r="F5181" s="42">
        <f t="shared" si="242"/>
        <v>8.2864000000000004</v>
      </c>
      <c r="G5181" s="42">
        <f t="shared" si="240"/>
        <v>6.8362800000000012</v>
      </c>
      <c r="H5181" s="42">
        <f t="shared" si="241"/>
        <v>8.2500000006836274</v>
      </c>
    </row>
    <row r="5182" spans="5:8" x14ac:dyDescent="0.3">
      <c r="E5182" s="34">
        <v>5180</v>
      </c>
      <c r="F5182" s="42">
        <f t="shared" si="242"/>
        <v>8.2880000000000003</v>
      </c>
      <c r="G5182" s="42">
        <f t="shared" si="240"/>
        <v>6.8376000000000001</v>
      </c>
      <c r="H5182" s="42">
        <f t="shared" si="241"/>
        <v>8.2500000006837606</v>
      </c>
    </row>
    <row r="5183" spans="5:8" x14ac:dyDescent="0.3">
      <c r="E5183" s="34">
        <v>5181</v>
      </c>
      <c r="F5183" s="42">
        <f t="shared" si="242"/>
        <v>8.2896000000000001</v>
      </c>
      <c r="G5183" s="42">
        <f t="shared" si="240"/>
        <v>6.8389199999999999</v>
      </c>
      <c r="H5183" s="42">
        <f t="shared" si="241"/>
        <v>8.2500000006838921</v>
      </c>
    </row>
    <row r="5184" spans="5:8" x14ac:dyDescent="0.3">
      <c r="E5184" s="34">
        <v>5182</v>
      </c>
      <c r="F5184" s="42">
        <f t="shared" si="242"/>
        <v>8.2911999999999999</v>
      </c>
      <c r="G5184" s="42">
        <f t="shared" si="240"/>
        <v>6.8402399999999997</v>
      </c>
      <c r="H5184" s="42">
        <f t="shared" si="241"/>
        <v>8.2500000006840235</v>
      </c>
    </row>
    <row r="5185" spans="5:8" x14ac:dyDescent="0.3">
      <c r="E5185" s="34">
        <v>5183</v>
      </c>
      <c r="F5185" s="42">
        <f t="shared" si="242"/>
        <v>8.2927999999999997</v>
      </c>
      <c r="G5185" s="42">
        <f t="shared" si="240"/>
        <v>6.8415599999999994</v>
      </c>
      <c r="H5185" s="42">
        <f t="shared" si="241"/>
        <v>8.2500000006841567</v>
      </c>
    </row>
    <row r="5186" spans="5:8" x14ac:dyDescent="0.3">
      <c r="E5186" s="34">
        <v>5184</v>
      </c>
      <c r="F5186" s="42">
        <f t="shared" si="242"/>
        <v>8.2943999999999996</v>
      </c>
      <c r="G5186" s="42">
        <f t="shared" ref="G5186:G5249" si="243">$C$12*F5186*10^-3/($C$3*10^-6)</f>
        <v>6.8428800000000001</v>
      </c>
      <c r="H5186" s="42">
        <f t="shared" si="241"/>
        <v>8.2500000006842882</v>
      </c>
    </row>
    <row r="5187" spans="5:8" x14ac:dyDescent="0.3">
      <c r="E5187" s="34">
        <v>5185</v>
      </c>
      <c r="F5187" s="42">
        <f t="shared" si="242"/>
        <v>8.2960000000000012</v>
      </c>
      <c r="G5187" s="42">
        <f t="shared" si="243"/>
        <v>6.8441999999999998</v>
      </c>
      <c r="H5187" s="42">
        <f t="shared" ref="H5187:H5250" si="244">($C$12+IF(G5187&gt;=$C$7,$C$6,0)+(IF(G5187&gt;=$C$5,G5187,0)/$C$4)+IF(G5187&gt;$C$9,($C$8/G5187),0))</f>
        <v>8.2500000006844196</v>
      </c>
    </row>
    <row r="5188" spans="5:8" x14ac:dyDescent="0.3">
      <c r="E5188" s="34">
        <v>5186</v>
      </c>
      <c r="F5188" s="42">
        <f t="shared" ref="F5188:F5251" si="245">($C$10/10000)*(E5188)</f>
        <v>8.297600000000001</v>
      </c>
      <c r="G5188" s="42">
        <f t="shared" si="243"/>
        <v>6.8455200000000005</v>
      </c>
      <c r="H5188" s="42">
        <f t="shared" si="244"/>
        <v>8.2500000006845529</v>
      </c>
    </row>
    <row r="5189" spans="5:8" x14ac:dyDescent="0.3">
      <c r="E5189" s="34">
        <v>5187</v>
      </c>
      <c r="F5189" s="42">
        <f t="shared" si="245"/>
        <v>8.2992000000000008</v>
      </c>
      <c r="G5189" s="42">
        <f t="shared" si="243"/>
        <v>6.8468399999999994</v>
      </c>
      <c r="H5189" s="42">
        <f t="shared" si="244"/>
        <v>8.2500000006846843</v>
      </c>
    </row>
    <row r="5190" spans="5:8" x14ac:dyDescent="0.3">
      <c r="E5190" s="34">
        <v>5188</v>
      </c>
      <c r="F5190" s="42">
        <f t="shared" si="245"/>
        <v>8.3008000000000006</v>
      </c>
      <c r="G5190" s="42">
        <f t="shared" si="243"/>
        <v>6.84816</v>
      </c>
      <c r="H5190" s="42">
        <f t="shared" si="244"/>
        <v>8.2500000006848158</v>
      </c>
    </row>
    <row r="5191" spans="5:8" x14ac:dyDescent="0.3">
      <c r="E5191" s="34">
        <v>5189</v>
      </c>
      <c r="F5191" s="42">
        <f t="shared" si="245"/>
        <v>8.3024000000000004</v>
      </c>
      <c r="G5191" s="42">
        <f t="shared" si="243"/>
        <v>6.8494799999999989</v>
      </c>
      <c r="H5191" s="42">
        <f t="shared" si="244"/>
        <v>8.2500000006849472</v>
      </c>
    </row>
    <row r="5192" spans="5:8" x14ac:dyDescent="0.3">
      <c r="E5192" s="34">
        <v>5190</v>
      </c>
      <c r="F5192" s="42">
        <f t="shared" si="245"/>
        <v>8.3040000000000003</v>
      </c>
      <c r="G5192" s="42">
        <f t="shared" si="243"/>
        <v>6.8507999999999996</v>
      </c>
      <c r="H5192" s="42">
        <f t="shared" si="244"/>
        <v>8.2500000006850804</v>
      </c>
    </row>
    <row r="5193" spans="5:8" x14ac:dyDescent="0.3">
      <c r="E5193" s="34">
        <v>5191</v>
      </c>
      <c r="F5193" s="42">
        <f t="shared" si="245"/>
        <v>8.3056000000000001</v>
      </c>
      <c r="G5193" s="42">
        <f t="shared" si="243"/>
        <v>6.8521200000000002</v>
      </c>
      <c r="H5193" s="42">
        <f t="shared" si="244"/>
        <v>8.2500000006852119</v>
      </c>
    </row>
    <row r="5194" spans="5:8" x14ac:dyDescent="0.3">
      <c r="E5194" s="34">
        <v>5192</v>
      </c>
      <c r="F5194" s="42">
        <f t="shared" si="245"/>
        <v>8.3071999999999999</v>
      </c>
      <c r="G5194" s="42">
        <f t="shared" si="243"/>
        <v>6.8534400000000009</v>
      </c>
      <c r="H5194" s="42">
        <f t="shared" si="244"/>
        <v>8.2500000006853433</v>
      </c>
    </row>
    <row r="5195" spans="5:8" x14ac:dyDescent="0.3">
      <c r="E5195" s="34">
        <v>5193</v>
      </c>
      <c r="F5195" s="42">
        <f t="shared" si="245"/>
        <v>8.3087999999999997</v>
      </c>
      <c r="G5195" s="42">
        <f t="shared" si="243"/>
        <v>6.8547599999999997</v>
      </c>
      <c r="H5195" s="42">
        <f t="shared" si="244"/>
        <v>8.2500000006854766</v>
      </c>
    </row>
    <row r="5196" spans="5:8" x14ac:dyDescent="0.3">
      <c r="E5196" s="34">
        <v>5194</v>
      </c>
      <c r="F5196" s="42">
        <f t="shared" si="245"/>
        <v>8.3103999999999996</v>
      </c>
      <c r="G5196" s="42">
        <f t="shared" si="243"/>
        <v>6.8560800000000004</v>
      </c>
      <c r="H5196" s="42">
        <f t="shared" si="244"/>
        <v>8.250000000685608</v>
      </c>
    </row>
    <row r="5197" spans="5:8" x14ac:dyDescent="0.3">
      <c r="E5197" s="34">
        <v>5195</v>
      </c>
      <c r="F5197" s="42">
        <f t="shared" si="245"/>
        <v>8.3120000000000012</v>
      </c>
      <c r="G5197" s="42">
        <f t="shared" si="243"/>
        <v>6.8574000000000011</v>
      </c>
      <c r="H5197" s="42">
        <f t="shared" si="244"/>
        <v>8.2500000006857395</v>
      </c>
    </row>
    <row r="5198" spans="5:8" x14ac:dyDescent="0.3">
      <c r="E5198" s="34">
        <v>5196</v>
      </c>
      <c r="F5198" s="42">
        <f t="shared" si="245"/>
        <v>8.313600000000001</v>
      </c>
      <c r="G5198" s="42">
        <f t="shared" si="243"/>
        <v>6.8587200000000017</v>
      </c>
      <c r="H5198" s="42">
        <f t="shared" si="244"/>
        <v>8.2500000006858727</v>
      </c>
    </row>
    <row r="5199" spans="5:8" x14ac:dyDescent="0.3">
      <c r="E5199" s="34">
        <v>5197</v>
      </c>
      <c r="F5199" s="42">
        <f t="shared" si="245"/>
        <v>8.3152000000000008</v>
      </c>
      <c r="G5199" s="42">
        <f t="shared" si="243"/>
        <v>6.8600400000000006</v>
      </c>
      <c r="H5199" s="42">
        <f t="shared" si="244"/>
        <v>8.2500000006860041</v>
      </c>
    </row>
    <row r="5200" spans="5:8" x14ac:dyDescent="0.3">
      <c r="E5200" s="34">
        <v>5198</v>
      </c>
      <c r="F5200" s="42">
        <f t="shared" si="245"/>
        <v>8.3168000000000006</v>
      </c>
      <c r="G5200" s="42">
        <f t="shared" si="243"/>
        <v>6.8613600000000012</v>
      </c>
      <c r="H5200" s="42">
        <f t="shared" si="244"/>
        <v>8.2500000006861356</v>
      </c>
    </row>
    <row r="5201" spans="5:8" x14ac:dyDescent="0.3">
      <c r="E5201" s="34">
        <v>5199</v>
      </c>
      <c r="F5201" s="42">
        <f t="shared" si="245"/>
        <v>8.3184000000000005</v>
      </c>
      <c r="G5201" s="42">
        <f t="shared" si="243"/>
        <v>6.8626800000000001</v>
      </c>
      <c r="H5201" s="42">
        <f t="shared" si="244"/>
        <v>8.2500000006862688</v>
      </c>
    </row>
    <row r="5202" spans="5:8" x14ac:dyDescent="0.3">
      <c r="E5202" s="34">
        <v>5200</v>
      </c>
      <c r="F5202" s="42">
        <f t="shared" si="245"/>
        <v>8.32</v>
      </c>
      <c r="G5202" s="42">
        <f t="shared" si="243"/>
        <v>6.8640000000000008</v>
      </c>
      <c r="H5202" s="42">
        <f t="shared" si="244"/>
        <v>8.2500000006864003</v>
      </c>
    </row>
    <row r="5203" spans="5:8" x14ac:dyDescent="0.3">
      <c r="E5203" s="34">
        <v>5201</v>
      </c>
      <c r="F5203" s="42">
        <f t="shared" si="245"/>
        <v>8.3216000000000001</v>
      </c>
      <c r="G5203" s="42">
        <f t="shared" si="243"/>
        <v>6.8653199999999996</v>
      </c>
      <c r="H5203" s="42">
        <f t="shared" si="244"/>
        <v>8.2500000006865317</v>
      </c>
    </row>
    <row r="5204" spans="5:8" x14ac:dyDescent="0.3">
      <c r="E5204" s="34">
        <v>5202</v>
      </c>
      <c r="F5204" s="42">
        <f t="shared" si="245"/>
        <v>8.3231999999999999</v>
      </c>
      <c r="G5204" s="42">
        <f t="shared" si="243"/>
        <v>6.8666400000000003</v>
      </c>
      <c r="H5204" s="42">
        <f t="shared" si="244"/>
        <v>8.2500000006866632</v>
      </c>
    </row>
    <row r="5205" spans="5:8" x14ac:dyDescent="0.3">
      <c r="E5205" s="34">
        <v>5203</v>
      </c>
      <c r="F5205" s="42">
        <f t="shared" si="245"/>
        <v>8.3247999999999998</v>
      </c>
      <c r="G5205" s="42">
        <f t="shared" si="243"/>
        <v>6.8679599999999992</v>
      </c>
      <c r="H5205" s="42">
        <f t="shared" si="244"/>
        <v>8.2500000006867964</v>
      </c>
    </row>
    <row r="5206" spans="5:8" x14ac:dyDescent="0.3">
      <c r="E5206" s="34">
        <v>5204</v>
      </c>
      <c r="F5206" s="42">
        <f t="shared" si="245"/>
        <v>8.3263999999999996</v>
      </c>
      <c r="G5206" s="42">
        <f t="shared" si="243"/>
        <v>6.8692799999999998</v>
      </c>
      <c r="H5206" s="42">
        <f t="shared" si="244"/>
        <v>8.2500000006869278</v>
      </c>
    </row>
    <row r="5207" spans="5:8" x14ac:dyDescent="0.3">
      <c r="E5207" s="34">
        <v>5205</v>
      </c>
      <c r="F5207" s="42">
        <f t="shared" si="245"/>
        <v>8.3280000000000012</v>
      </c>
      <c r="G5207" s="42">
        <f t="shared" si="243"/>
        <v>6.8706000000000005</v>
      </c>
      <c r="H5207" s="42">
        <f t="shared" si="244"/>
        <v>8.2500000006870593</v>
      </c>
    </row>
    <row r="5208" spans="5:8" x14ac:dyDescent="0.3">
      <c r="E5208" s="34">
        <v>5206</v>
      </c>
      <c r="F5208" s="42">
        <f t="shared" si="245"/>
        <v>8.329600000000001</v>
      </c>
      <c r="G5208" s="42">
        <f t="shared" si="243"/>
        <v>6.871920000000002</v>
      </c>
      <c r="H5208" s="42">
        <f t="shared" si="244"/>
        <v>8.2500000006871925</v>
      </c>
    </row>
    <row r="5209" spans="5:8" x14ac:dyDescent="0.3">
      <c r="E5209" s="34">
        <v>5207</v>
      </c>
      <c r="F5209" s="42">
        <f t="shared" si="245"/>
        <v>8.3312000000000008</v>
      </c>
      <c r="G5209" s="42">
        <f t="shared" si="243"/>
        <v>6.8732400000000009</v>
      </c>
      <c r="H5209" s="42">
        <f t="shared" si="244"/>
        <v>8.250000000687324</v>
      </c>
    </row>
    <row r="5210" spans="5:8" x14ac:dyDescent="0.3">
      <c r="E5210" s="34">
        <v>5208</v>
      </c>
      <c r="F5210" s="42">
        <f t="shared" si="245"/>
        <v>8.3328000000000007</v>
      </c>
      <c r="G5210" s="42">
        <f t="shared" si="243"/>
        <v>6.8745600000000016</v>
      </c>
      <c r="H5210" s="42">
        <f t="shared" si="244"/>
        <v>8.2500000006874554</v>
      </c>
    </row>
    <row r="5211" spans="5:8" x14ac:dyDescent="0.3">
      <c r="E5211" s="34">
        <v>5209</v>
      </c>
      <c r="F5211" s="42">
        <f t="shared" si="245"/>
        <v>8.3344000000000005</v>
      </c>
      <c r="G5211" s="42">
        <f t="shared" si="243"/>
        <v>6.8758800000000004</v>
      </c>
      <c r="H5211" s="42">
        <f t="shared" si="244"/>
        <v>8.2500000006875887</v>
      </c>
    </row>
    <row r="5212" spans="5:8" x14ac:dyDescent="0.3">
      <c r="E5212" s="34">
        <v>5210</v>
      </c>
      <c r="F5212" s="42">
        <f t="shared" si="245"/>
        <v>8.3360000000000003</v>
      </c>
      <c r="G5212" s="42">
        <f t="shared" si="243"/>
        <v>6.8772000000000011</v>
      </c>
      <c r="H5212" s="42">
        <f t="shared" si="244"/>
        <v>8.2500000006877201</v>
      </c>
    </row>
    <row r="5213" spans="5:8" x14ac:dyDescent="0.3">
      <c r="E5213" s="34">
        <v>5211</v>
      </c>
      <c r="F5213" s="42">
        <f t="shared" si="245"/>
        <v>8.3376000000000001</v>
      </c>
      <c r="G5213" s="42">
        <f t="shared" si="243"/>
        <v>6.87852</v>
      </c>
      <c r="H5213" s="42">
        <f t="shared" si="244"/>
        <v>8.2500000006878516</v>
      </c>
    </row>
    <row r="5214" spans="5:8" x14ac:dyDescent="0.3">
      <c r="E5214" s="34">
        <v>5212</v>
      </c>
      <c r="F5214" s="42">
        <f t="shared" si="245"/>
        <v>8.3391999999999999</v>
      </c>
      <c r="G5214" s="42">
        <f t="shared" si="243"/>
        <v>6.8798399999999997</v>
      </c>
      <c r="H5214" s="42">
        <f t="shared" si="244"/>
        <v>8.2500000006879848</v>
      </c>
    </row>
    <row r="5215" spans="5:8" x14ac:dyDescent="0.3">
      <c r="E5215" s="34">
        <v>5213</v>
      </c>
      <c r="F5215" s="42">
        <f t="shared" si="245"/>
        <v>8.3407999999999998</v>
      </c>
      <c r="G5215" s="42">
        <f t="shared" si="243"/>
        <v>6.8811599999999995</v>
      </c>
      <c r="H5215" s="42">
        <f t="shared" si="244"/>
        <v>8.2500000006881162</v>
      </c>
    </row>
    <row r="5216" spans="5:8" x14ac:dyDescent="0.3">
      <c r="E5216" s="34">
        <v>5214</v>
      </c>
      <c r="F5216" s="42">
        <f t="shared" si="245"/>
        <v>8.3423999999999996</v>
      </c>
      <c r="G5216" s="42">
        <f t="shared" si="243"/>
        <v>6.8824799999999993</v>
      </c>
      <c r="H5216" s="42">
        <f t="shared" si="244"/>
        <v>8.2500000006882477</v>
      </c>
    </row>
    <row r="5217" spans="5:8" x14ac:dyDescent="0.3">
      <c r="E5217" s="34">
        <v>5215</v>
      </c>
      <c r="F5217" s="42">
        <f t="shared" si="245"/>
        <v>8.3440000000000012</v>
      </c>
      <c r="G5217" s="42">
        <f t="shared" si="243"/>
        <v>6.8838000000000008</v>
      </c>
      <c r="H5217" s="42">
        <f t="shared" si="244"/>
        <v>8.2500000006883791</v>
      </c>
    </row>
    <row r="5218" spans="5:8" x14ac:dyDescent="0.3">
      <c r="E5218" s="34">
        <v>5216</v>
      </c>
      <c r="F5218" s="42">
        <f t="shared" si="245"/>
        <v>8.345600000000001</v>
      </c>
      <c r="G5218" s="42">
        <f t="shared" si="243"/>
        <v>6.8851199999999997</v>
      </c>
      <c r="H5218" s="42">
        <f t="shared" si="244"/>
        <v>8.2500000006885124</v>
      </c>
    </row>
    <row r="5219" spans="5:8" x14ac:dyDescent="0.3">
      <c r="E5219" s="34">
        <v>5217</v>
      </c>
      <c r="F5219" s="42">
        <f t="shared" si="245"/>
        <v>8.3472000000000008</v>
      </c>
      <c r="G5219" s="42">
        <f t="shared" si="243"/>
        <v>6.8864400000000003</v>
      </c>
      <c r="H5219" s="42">
        <f t="shared" si="244"/>
        <v>8.2500000006886438</v>
      </c>
    </row>
    <row r="5220" spans="5:8" x14ac:dyDescent="0.3">
      <c r="E5220" s="34">
        <v>5218</v>
      </c>
      <c r="F5220" s="42">
        <f t="shared" si="245"/>
        <v>8.3488000000000007</v>
      </c>
      <c r="G5220" s="42">
        <f t="shared" si="243"/>
        <v>6.8877599999999992</v>
      </c>
      <c r="H5220" s="42">
        <f t="shared" si="244"/>
        <v>8.2500000006887753</v>
      </c>
    </row>
    <row r="5221" spans="5:8" x14ac:dyDescent="0.3">
      <c r="E5221" s="34">
        <v>5219</v>
      </c>
      <c r="F5221" s="42">
        <f t="shared" si="245"/>
        <v>8.3504000000000005</v>
      </c>
      <c r="G5221" s="42">
        <f t="shared" si="243"/>
        <v>6.8890799999999999</v>
      </c>
      <c r="H5221" s="42">
        <f t="shared" si="244"/>
        <v>8.2500000006889085</v>
      </c>
    </row>
    <row r="5222" spans="5:8" x14ac:dyDescent="0.3">
      <c r="E5222" s="34">
        <v>5220</v>
      </c>
      <c r="F5222" s="42">
        <f t="shared" si="245"/>
        <v>8.3520000000000003</v>
      </c>
      <c r="G5222" s="42">
        <f t="shared" si="243"/>
        <v>6.8903999999999987</v>
      </c>
      <c r="H5222" s="42">
        <f t="shared" si="244"/>
        <v>8.2500000006890399</v>
      </c>
    </row>
    <row r="5223" spans="5:8" x14ac:dyDescent="0.3">
      <c r="E5223" s="34">
        <v>5221</v>
      </c>
      <c r="F5223" s="42">
        <f t="shared" si="245"/>
        <v>8.3536000000000001</v>
      </c>
      <c r="G5223" s="42">
        <f t="shared" si="243"/>
        <v>6.8917200000000012</v>
      </c>
      <c r="H5223" s="42">
        <f t="shared" si="244"/>
        <v>8.2500000006891714</v>
      </c>
    </row>
    <row r="5224" spans="5:8" x14ac:dyDescent="0.3">
      <c r="E5224" s="34">
        <v>5222</v>
      </c>
      <c r="F5224" s="42">
        <f t="shared" si="245"/>
        <v>8.3552</v>
      </c>
      <c r="G5224" s="42">
        <f t="shared" si="243"/>
        <v>6.8930400000000001</v>
      </c>
      <c r="H5224" s="42">
        <f t="shared" si="244"/>
        <v>8.2500000006893046</v>
      </c>
    </row>
    <row r="5225" spans="5:8" x14ac:dyDescent="0.3">
      <c r="E5225" s="34">
        <v>5223</v>
      </c>
      <c r="F5225" s="42">
        <f t="shared" si="245"/>
        <v>8.3567999999999998</v>
      </c>
      <c r="G5225" s="42">
        <f t="shared" si="243"/>
        <v>6.8943600000000007</v>
      </c>
      <c r="H5225" s="42">
        <f t="shared" si="244"/>
        <v>8.2500000006894361</v>
      </c>
    </row>
    <row r="5226" spans="5:8" x14ac:dyDescent="0.3">
      <c r="E5226" s="34">
        <v>5224</v>
      </c>
      <c r="F5226" s="42">
        <f t="shared" si="245"/>
        <v>8.3583999999999996</v>
      </c>
      <c r="G5226" s="42">
        <f t="shared" si="243"/>
        <v>6.8956799999999996</v>
      </c>
      <c r="H5226" s="42">
        <f t="shared" si="244"/>
        <v>8.2500000006895675</v>
      </c>
    </row>
    <row r="5227" spans="5:8" x14ac:dyDescent="0.3">
      <c r="E5227" s="34">
        <v>5225</v>
      </c>
      <c r="F5227" s="42">
        <f t="shared" si="245"/>
        <v>8.3600000000000012</v>
      </c>
      <c r="G5227" s="42">
        <f t="shared" si="243"/>
        <v>6.897000000000002</v>
      </c>
      <c r="H5227" s="42">
        <f t="shared" si="244"/>
        <v>8.2500000006897007</v>
      </c>
    </row>
    <row r="5228" spans="5:8" x14ac:dyDescent="0.3">
      <c r="E5228" s="34">
        <v>5226</v>
      </c>
      <c r="F5228" s="42">
        <f t="shared" si="245"/>
        <v>8.361600000000001</v>
      </c>
      <c r="G5228" s="42">
        <f t="shared" si="243"/>
        <v>6.8983200000000009</v>
      </c>
      <c r="H5228" s="42">
        <f t="shared" si="244"/>
        <v>8.2500000006898322</v>
      </c>
    </row>
    <row r="5229" spans="5:8" x14ac:dyDescent="0.3">
      <c r="E5229" s="34">
        <v>5227</v>
      </c>
      <c r="F5229" s="42">
        <f t="shared" si="245"/>
        <v>8.3632000000000009</v>
      </c>
      <c r="G5229" s="42">
        <f t="shared" si="243"/>
        <v>6.8996400000000015</v>
      </c>
      <c r="H5229" s="42">
        <f t="shared" si="244"/>
        <v>8.2500000006899636</v>
      </c>
    </row>
    <row r="5230" spans="5:8" x14ac:dyDescent="0.3">
      <c r="E5230" s="34">
        <v>5228</v>
      </c>
      <c r="F5230" s="42">
        <f t="shared" si="245"/>
        <v>8.3648000000000007</v>
      </c>
      <c r="G5230" s="42">
        <f t="shared" si="243"/>
        <v>6.9009600000000004</v>
      </c>
      <c r="H5230" s="42">
        <f t="shared" si="244"/>
        <v>8.2500000006900969</v>
      </c>
    </row>
    <row r="5231" spans="5:8" x14ac:dyDescent="0.3">
      <c r="E5231" s="34">
        <v>5229</v>
      </c>
      <c r="F5231" s="42">
        <f t="shared" si="245"/>
        <v>8.3664000000000005</v>
      </c>
      <c r="G5231" s="42">
        <f t="shared" si="243"/>
        <v>6.9022800000000011</v>
      </c>
      <c r="H5231" s="42">
        <f t="shared" si="244"/>
        <v>8.2500000006902283</v>
      </c>
    </row>
    <row r="5232" spans="5:8" x14ac:dyDescent="0.3">
      <c r="E5232" s="34">
        <v>5230</v>
      </c>
      <c r="F5232" s="42">
        <f t="shared" si="245"/>
        <v>8.3680000000000003</v>
      </c>
      <c r="G5232" s="42">
        <f t="shared" si="243"/>
        <v>6.9036</v>
      </c>
      <c r="H5232" s="42">
        <f t="shared" si="244"/>
        <v>8.2500000006903598</v>
      </c>
    </row>
    <row r="5233" spans="5:8" x14ac:dyDescent="0.3">
      <c r="E5233" s="34">
        <v>5231</v>
      </c>
      <c r="F5233" s="42">
        <f t="shared" si="245"/>
        <v>8.3696000000000002</v>
      </c>
      <c r="G5233" s="42">
        <f t="shared" si="243"/>
        <v>6.9049200000000006</v>
      </c>
      <c r="H5233" s="42">
        <f t="shared" si="244"/>
        <v>8.2500000006904912</v>
      </c>
    </row>
    <row r="5234" spans="5:8" x14ac:dyDescent="0.3">
      <c r="E5234" s="34">
        <v>5232</v>
      </c>
      <c r="F5234" s="42">
        <f t="shared" si="245"/>
        <v>8.3712</v>
      </c>
      <c r="G5234" s="42">
        <f t="shared" si="243"/>
        <v>6.9062399999999995</v>
      </c>
      <c r="H5234" s="42">
        <f t="shared" si="244"/>
        <v>8.2500000006906244</v>
      </c>
    </row>
    <row r="5235" spans="5:8" x14ac:dyDescent="0.3">
      <c r="E5235" s="34">
        <v>5233</v>
      </c>
      <c r="F5235" s="42">
        <f t="shared" si="245"/>
        <v>8.3727999999999998</v>
      </c>
      <c r="G5235" s="42">
        <f t="shared" si="243"/>
        <v>6.9075600000000001</v>
      </c>
      <c r="H5235" s="42">
        <f t="shared" si="244"/>
        <v>8.2500000006907559</v>
      </c>
    </row>
    <row r="5236" spans="5:8" x14ac:dyDescent="0.3">
      <c r="E5236" s="34">
        <v>5234</v>
      </c>
      <c r="F5236" s="42">
        <f t="shared" si="245"/>
        <v>8.3743999999999996</v>
      </c>
      <c r="G5236" s="42">
        <f t="shared" si="243"/>
        <v>6.908879999999999</v>
      </c>
      <c r="H5236" s="42">
        <f t="shared" si="244"/>
        <v>8.2500000006908873</v>
      </c>
    </row>
    <row r="5237" spans="5:8" x14ac:dyDescent="0.3">
      <c r="E5237" s="34">
        <v>5235</v>
      </c>
      <c r="F5237" s="42">
        <f t="shared" si="245"/>
        <v>8.3760000000000012</v>
      </c>
      <c r="G5237" s="42">
        <f t="shared" si="243"/>
        <v>6.9102000000000006</v>
      </c>
      <c r="H5237" s="42">
        <f t="shared" si="244"/>
        <v>8.2500000006910206</v>
      </c>
    </row>
    <row r="5238" spans="5:8" x14ac:dyDescent="0.3">
      <c r="E5238" s="34">
        <v>5236</v>
      </c>
      <c r="F5238" s="42">
        <f t="shared" si="245"/>
        <v>8.377600000000001</v>
      </c>
      <c r="G5238" s="42">
        <f t="shared" si="243"/>
        <v>6.9115200000000012</v>
      </c>
      <c r="H5238" s="42">
        <f t="shared" si="244"/>
        <v>8.250000000691152</v>
      </c>
    </row>
    <row r="5239" spans="5:8" x14ac:dyDescent="0.3">
      <c r="E5239" s="34">
        <v>5237</v>
      </c>
      <c r="F5239" s="42">
        <f t="shared" si="245"/>
        <v>8.3792000000000009</v>
      </c>
      <c r="G5239" s="42">
        <f t="shared" si="243"/>
        <v>6.9128400000000019</v>
      </c>
      <c r="H5239" s="42">
        <f t="shared" si="244"/>
        <v>8.2500000006912835</v>
      </c>
    </row>
    <row r="5240" spans="5:8" x14ac:dyDescent="0.3">
      <c r="E5240" s="34">
        <v>5238</v>
      </c>
      <c r="F5240" s="42">
        <f t="shared" si="245"/>
        <v>8.3808000000000007</v>
      </c>
      <c r="G5240" s="42">
        <f t="shared" si="243"/>
        <v>6.9141600000000007</v>
      </c>
      <c r="H5240" s="42">
        <f t="shared" si="244"/>
        <v>8.2500000006914167</v>
      </c>
    </row>
    <row r="5241" spans="5:8" x14ac:dyDescent="0.3">
      <c r="E5241" s="34">
        <v>5239</v>
      </c>
      <c r="F5241" s="42">
        <f t="shared" si="245"/>
        <v>8.3824000000000005</v>
      </c>
      <c r="G5241" s="42">
        <f t="shared" si="243"/>
        <v>6.9154800000000014</v>
      </c>
      <c r="H5241" s="42">
        <f t="shared" si="244"/>
        <v>8.2500000006915482</v>
      </c>
    </row>
    <row r="5242" spans="5:8" x14ac:dyDescent="0.3">
      <c r="E5242" s="34">
        <v>5240</v>
      </c>
      <c r="F5242" s="42">
        <f t="shared" si="245"/>
        <v>8.3840000000000003</v>
      </c>
      <c r="G5242" s="42">
        <f t="shared" si="243"/>
        <v>6.9168000000000003</v>
      </c>
      <c r="H5242" s="42">
        <f t="shared" si="244"/>
        <v>8.2500000006916796</v>
      </c>
    </row>
    <row r="5243" spans="5:8" x14ac:dyDescent="0.3">
      <c r="E5243" s="34">
        <v>5241</v>
      </c>
      <c r="F5243" s="42">
        <f t="shared" si="245"/>
        <v>8.3856000000000002</v>
      </c>
      <c r="G5243" s="42">
        <f t="shared" si="243"/>
        <v>6.9181200000000009</v>
      </c>
      <c r="H5243" s="42">
        <f t="shared" si="244"/>
        <v>8.2500000006918128</v>
      </c>
    </row>
    <row r="5244" spans="5:8" x14ac:dyDescent="0.3">
      <c r="E5244" s="34">
        <v>5242</v>
      </c>
      <c r="F5244" s="42">
        <f t="shared" si="245"/>
        <v>8.3872</v>
      </c>
      <c r="G5244" s="42">
        <f t="shared" si="243"/>
        <v>6.9194399999999998</v>
      </c>
      <c r="H5244" s="42">
        <f t="shared" si="244"/>
        <v>8.2500000006919443</v>
      </c>
    </row>
    <row r="5245" spans="5:8" x14ac:dyDescent="0.3">
      <c r="E5245" s="34">
        <v>5243</v>
      </c>
      <c r="F5245" s="42">
        <f t="shared" si="245"/>
        <v>8.3887999999999998</v>
      </c>
      <c r="G5245" s="42">
        <f t="shared" si="243"/>
        <v>6.9207599999999996</v>
      </c>
      <c r="H5245" s="42">
        <f t="shared" si="244"/>
        <v>8.2500000006920757</v>
      </c>
    </row>
    <row r="5246" spans="5:8" x14ac:dyDescent="0.3">
      <c r="E5246" s="34">
        <v>5244</v>
      </c>
      <c r="F5246" s="42">
        <f t="shared" si="245"/>
        <v>8.3903999999999996</v>
      </c>
      <c r="G5246" s="42">
        <f t="shared" si="243"/>
        <v>6.9220799999999993</v>
      </c>
      <c r="H5246" s="42">
        <f t="shared" si="244"/>
        <v>8.2500000006922072</v>
      </c>
    </row>
    <row r="5247" spans="5:8" x14ac:dyDescent="0.3">
      <c r="E5247" s="34">
        <v>5245</v>
      </c>
      <c r="F5247" s="42">
        <f t="shared" si="245"/>
        <v>8.3920000000000012</v>
      </c>
      <c r="G5247" s="42">
        <f t="shared" si="243"/>
        <v>6.9234</v>
      </c>
      <c r="H5247" s="42">
        <f t="shared" si="244"/>
        <v>8.2500000006923404</v>
      </c>
    </row>
    <row r="5248" spans="5:8" x14ac:dyDescent="0.3">
      <c r="E5248" s="34">
        <v>5246</v>
      </c>
      <c r="F5248" s="42">
        <f t="shared" si="245"/>
        <v>8.3936000000000011</v>
      </c>
      <c r="G5248" s="42">
        <f t="shared" si="243"/>
        <v>6.9247200000000007</v>
      </c>
      <c r="H5248" s="42">
        <f t="shared" si="244"/>
        <v>8.2500000006924719</v>
      </c>
    </row>
    <row r="5249" spans="5:8" x14ac:dyDescent="0.3">
      <c r="E5249" s="34">
        <v>5247</v>
      </c>
      <c r="F5249" s="42">
        <f t="shared" si="245"/>
        <v>8.3952000000000009</v>
      </c>
      <c r="G5249" s="42">
        <f t="shared" si="243"/>
        <v>6.9260399999999995</v>
      </c>
      <c r="H5249" s="42">
        <f t="shared" si="244"/>
        <v>8.2500000006926033</v>
      </c>
    </row>
    <row r="5250" spans="5:8" x14ac:dyDescent="0.3">
      <c r="E5250" s="34">
        <v>5248</v>
      </c>
      <c r="F5250" s="42">
        <f t="shared" si="245"/>
        <v>8.3968000000000007</v>
      </c>
      <c r="G5250" s="42">
        <f t="shared" ref="G5250:G5313" si="246">$C$12*F5250*10^-3/($C$3*10^-6)</f>
        <v>6.9273600000000002</v>
      </c>
      <c r="H5250" s="42">
        <f t="shared" si="244"/>
        <v>8.2500000006927365</v>
      </c>
    </row>
    <row r="5251" spans="5:8" x14ac:dyDescent="0.3">
      <c r="E5251" s="34">
        <v>5249</v>
      </c>
      <c r="F5251" s="42">
        <f t="shared" si="245"/>
        <v>8.3984000000000005</v>
      </c>
      <c r="G5251" s="42">
        <f t="shared" si="246"/>
        <v>6.9286799999999991</v>
      </c>
      <c r="H5251" s="42">
        <f t="shared" ref="H5251:H5314" si="247">($C$12+IF(G5251&gt;=$C$7,$C$6,0)+(IF(G5251&gt;=$C$5,G5251,0)/$C$4)+IF(G5251&gt;$C$9,($C$8/G5251),0))</f>
        <v>8.250000000692868</v>
      </c>
    </row>
    <row r="5252" spans="5:8" x14ac:dyDescent="0.3">
      <c r="E5252" s="34">
        <v>5250</v>
      </c>
      <c r="F5252" s="42">
        <f t="shared" ref="F5252:F5315" si="248">($C$10/10000)*(E5252)</f>
        <v>8.4</v>
      </c>
      <c r="G5252" s="42">
        <f t="shared" si="246"/>
        <v>6.93</v>
      </c>
      <c r="H5252" s="42">
        <f t="shared" si="247"/>
        <v>8.2500000006929994</v>
      </c>
    </row>
    <row r="5253" spans="5:8" x14ac:dyDescent="0.3">
      <c r="E5253" s="34">
        <v>5251</v>
      </c>
      <c r="F5253" s="42">
        <f t="shared" si="248"/>
        <v>8.4016000000000002</v>
      </c>
      <c r="G5253" s="42">
        <f t="shared" si="246"/>
        <v>6.9313199999999986</v>
      </c>
      <c r="H5253" s="42">
        <f t="shared" si="247"/>
        <v>8.2500000006931327</v>
      </c>
    </row>
    <row r="5254" spans="5:8" x14ac:dyDescent="0.3">
      <c r="E5254" s="34">
        <v>5252</v>
      </c>
      <c r="F5254" s="42">
        <f t="shared" si="248"/>
        <v>8.4032</v>
      </c>
      <c r="G5254" s="42">
        <f t="shared" si="246"/>
        <v>6.932640000000001</v>
      </c>
      <c r="H5254" s="42">
        <f t="shared" si="247"/>
        <v>8.2500000006932641</v>
      </c>
    </row>
    <row r="5255" spans="5:8" x14ac:dyDescent="0.3">
      <c r="E5255" s="34">
        <v>5253</v>
      </c>
      <c r="F5255" s="42">
        <f t="shared" si="248"/>
        <v>8.4047999999999998</v>
      </c>
      <c r="G5255" s="42">
        <f t="shared" si="246"/>
        <v>6.9339599999999999</v>
      </c>
      <c r="H5255" s="42">
        <f t="shared" si="247"/>
        <v>8.2500000006933956</v>
      </c>
    </row>
    <row r="5256" spans="5:8" x14ac:dyDescent="0.3">
      <c r="E5256" s="34">
        <v>5254</v>
      </c>
      <c r="F5256" s="42">
        <f t="shared" si="248"/>
        <v>8.4063999999999997</v>
      </c>
      <c r="G5256" s="42">
        <f t="shared" si="246"/>
        <v>6.9352800000000006</v>
      </c>
      <c r="H5256" s="42">
        <f t="shared" si="247"/>
        <v>8.2500000006935288</v>
      </c>
    </row>
    <row r="5257" spans="5:8" x14ac:dyDescent="0.3">
      <c r="E5257" s="34">
        <v>5255</v>
      </c>
      <c r="F5257" s="42">
        <f t="shared" si="248"/>
        <v>8.4080000000000013</v>
      </c>
      <c r="G5257" s="42">
        <f t="shared" si="246"/>
        <v>6.9366000000000012</v>
      </c>
      <c r="H5257" s="42">
        <f t="shared" si="247"/>
        <v>8.2500000006936602</v>
      </c>
    </row>
    <row r="5258" spans="5:8" x14ac:dyDescent="0.3">
      <c r="E5258" s="34">
        <v>5256</v>
      </c>
      <c r="F5258" s="42">
        <f t="shared" si="248"/>
        <v>8.4096000000000011</v>
      </c>
      <c r="G5258" s="42">
        <f t="shared" si="246"/>
        <v>6.9379200000000019</v>
      </c>
      <c r="H5258" s="42">
        <f t="shared" si="247"/>
        <v>8.2500000006937917</v>
      </c>
    </row>
    <row r="5259" spans="5:8" x14ac:dyDescent="0.3">
      <c r="E5259" s="34">
        <v>5257</v>
      </c>
      <c r="F5259" s="42">
        <f t="shared" si="248"/>
        <v>8.4112000000000009</v>
      </c>
      <c r="G5259" s="42">
        <f t="shared" si="246"/>
        <v>6.9392400000000007</v>
      </c>
      <c r="H5259" s="42">
        <f t="shared" si="247"/>
        <v>8.2500000006939231</v>
      </c>
    </row>
    <row r="5260" spans="5:8" x14ac:dyDescent="0.3">
      <c r="E5260" s="34">
        <v>5258</v>
      </c>
      <c r="F5260" s="42">
        <f t="shared" si="248"/>
        <v>8.4128000000000007</v>
      </c>
      <c r="G5260" s="42">
        <f t="shared" si="246"/>
        <v>6.9405600000000014</v>
      </c>
      <c r="H5260" s="42">
        <f t="shared" si="247"/>
        <v>8.2500000006940564</v>
      </c>
    </row>
    <row r="5261" spans="5:8" x14ac:dyDescent="0.3">
      <c r="E5261" s="34">
        <v>5259</v>
      </c>
      <c r="F5261" s="42">
        <f t="shared" si="248"/>
        <v>8.4144000000000005</v>
      </c>
      <c r="G5261" s="42">
        <f t="shared" si="246"/>
        <v>6.9418800000000003</v>
      </c>
      <c r="H5261" s="42">
        <f t="shared" si="247"/>
        <v>8.2500000006941878</v>
      </c>
    </row>
    <row r="5262" spans="5:8" x14ac:dyDescent="0.3">
      <c r="E5262" s="34">
        <v>5260</v>
      </c>
      <c r="F5262" s="42">
        <f t="shared" si="248"/>
        <v>8.4160000000000004</v>
      </c>
      <c r="G5262" s="42">
        <f t="shared" si="246"/>
        <v>6.9432000000000009</v>
      </c>
      <c r="H5262" s="42">
        <f t="shared" si="247"/>
        <v>8.2500000006943193</v>
      </c>
    </row>
    <row r="5263" spans="5:8" x14ac:dyDescent="0.3">
      <c r="E5263" s="34">
        <v>5261</v>
      </c>
      <c r="F5263" s="42">
        <f t="shared" si="248"/>
        <v>8.4176000000000002</v>
      </c>
      <c r="G5263" s="42">
        <f t="shared" si="246"/>
        <v>6.9445199999999998</v>
      </c>
      <c r="H5263" s="42">
        <f t="shared" si="247"/>
        <v>8.2500000006944525</v>
      </c>
    </row>
    <row r="5264" spans="5:8" x14ac:dyDescent="0.3">
      <c r="E5264" s="34">
        <v>5262</v>
      </c>
      <c r="F5264" s="42">
        <f t="shared" si="248"/>
        <v>8.4192</v>
      </c>
      <c r="G5264" s="42">
        <f t="shared" si="246"/>
        <v>6.9458400000000005</v>
      </c>
      <c r="H5264" s="42">
        <f t="shared" si="247"/>
        <v>8.2500000006945839</v>
      </c>
    </row>
    <row r="5265" spans="5:8" x14ac:dyDescent="0.3">
      <c r="E5265" s="34">
        <v>5263</v>
      </c>
      <c r="F5265" s="42">
        <f t="shared" si="248"/>
        <v>8.4207999999999998</v>
      </c>
      <c r="G5265" s="42">
        <f t="shared" si="246"/>
        <v>6.9471599999999993</v>
      </c>
      <c r="H5265" s="42">
        <f t="shared" si="247"/>
        <v>8.2500000006947154</v>
      </c>
    </row>
    <row r="5266" spans="5:8" x14ac:dyDescent="0.3">
      <c r="E5266" s="34">
        <v>5264</v>
      </c>
      <c r="F5266" s="42">
        <f t="shared" si="248"/>
        <v>8.4223999999999997</v>
      </c>
      <c r="G5266" s="42">
        <f t="shared" si="246"/>
        <v>6.94848</v>
      </c>
      <c r="H5266" s="42">
        <f t="shared" si="247"/>
        <v>8.2500000006948486</v>
      </c>
    </row>
    <row r="5267" spans="5:8" x14ac:dyDescent="0.3">
      <c r="E5267" s="34">
        <v>5265</v>
      </c>
      <c r="F5267" s="42">
        <f t="shared" si="248"/>
        <v>8.4240000000000013</v>
      </c>
      <c r="G5267" s="42">
        <f t="shared" si="246"/>
        <v>6.9498000000000006</v>
      </c>
      <c r="H5267" s="42">
        <f t="shared" si="247"/>
        <v>8.2500000006949801</v>
      </c>
    </row>
    <row r="5268" spans="5:8" x14ac:dyDescent="0.3">
      <c r="E5268" s="34">
        <v>5266</v>
      </c>
      <c r="F5268" s="42">
        <f t="shared" si="248"/>
        <v>8.4256000000000011</v>
      </c>
      <c r="G5268" s="42">
        <f t="shared" si="246"/>
        <v>6.9511200000000004</v>
      </c>
      <c r="H5268" s="42">
        <f t="shared" si="247"/>
        <v>8.2500000006951115</v>
      </c>
    </row>
    <row r="5269" spans="5:8" x14ac:dyDescent="0.3">
      <c r="E5269" s="34">
        <v>5267</v>
      </c>
      <c r="F5269" s="42">
        <f t="shared" si="248"/>
        <v>8.4272000000000009</v>
      </c>
      <c r="G5269" s="42">
        <f t="shared" si="246"/>
        <v>6.9524400000000011</v>
      </c>
      <c r="H5269" s="42">
        <f t="shared" si="247"/>
        <v>8.2500000006952448</v>
      </c>
    </row>
    <row r="5270" spans="5:8" x14ac:dyDescent="0.3">
      <c r="E5270" s="34">
        <v>5268</v>
      </c>
      <c r="F5270" s="42">
        <f t="shared" si="248"/>
        <v>8.4288000000000007</v>
      </c>
      <c r="G5270" s="42">
        <f t="shared" si="246"/>
        <v>6.9537600000000017</v>
      </c>
      <c r="H5270" s="42">
        <f t="shared" si="247"/>
        <v>8.2500000006953762</v>
      </c>
    </row>
    <row r="5271" spans="5:8" x14ac:dyDescent="0.3">
      <c r="E5271" s="34">
        <v>5269</v>
      </c>
      <c r="F5271" s="42">
        <f t="shared" si="248"/>
        <v>8.4304000000000006</v>
      </c>
      <c r="G5271" s="42">
        <f t="shared" si="246"/>
        <v>6.9550800000000006</v>
      </c>
      <c r="H5271" s="42">
        <f t="shared" si="247"/>
        <v>8.2500000006955077</v>
      </c>
    </row>
    <row r="5272" spans="5:8" x14ac:dyDescent="0.3">
      <c r="E5272" s="34">
        <v>5270</v>
      </c>
      <c r="F5272" s="42">
        <f t="shared" si="248"/>
        <v>8.4320000000000004</v>
      </c>
      <c r="G5272" s="42">
        <f t="shared" si="246"/>
        <v>6.9564000000000012</v>
      </c>
      <c r="H5272" s="42">
        <f t="shared" si="247"/>
        <v>8.2500000006956409</v>
      </c>
    </row>
    <row r="5273" spans="5:8" x14ac:dyDescent="0.3">
      <c r="E5273" s="34">
        <v>5271</v>
      </c>
      <c r="F5273" s="42">
        <f t="shared" si="248"/>
        <v>8.4336000000000002</v>
      </c>
      <c r="G5273" s="42">
        <f t="shared" si="246"/>
        <v>6.9577200000000001</v>
      </c>
      <c r="H5273" s="42">
        <f t="shared" si="247"/>
        <v>8.2500000006957723</v>
      </c>
    </row>
    <row r="5274" spans="5:8" x14ac:dyDescent="0.3">
      <c r="E5274" s="34">
        <v>5272</v>
      </c>
      <c r="F5274" s="42">
        <f t="shared" si="248"/>
        <v>8.4352</v>
      </c>
      <c r="G5274" s="42">
        <f t="shared" si="246"/>
        <v>6.9590400000000008</v>
      </c>
      <c r="H5274" s="42">
        <f t="shared" si="247"/>
        <v>8.2500000006959038</v>
      </c>
    </row>
    <row r="5275" spans="5:8" x14ac:dyDescent="0.3">
      <c r="E5275" s="34">
        <v>5273</v>
      </c>
      <c r="F5275" s="42">
        <f t="shared" si="248"/>
        <v>8.4367999999999999</v>
      </c>
      <c r="G5275" s="42">
        <f t="shared" si="246"/>
        <v>6.9603599999999997</v>
      </c>
      <c r="H5275" s="42">
        <f t="shared" si="247"/>
        <v>8.2500000006960352</v>
      </c>
    </row>
    <row r="5276" spans="5:8" x14ac:dyDescent="0.3">
      <c r="E5276" s="34">
        <v>5274</v>
      </c>
      <c r="F5276" s="42">
        <f t="shared" si="248"/>
        <v>8.4383999999999997</v>
      </c>
      <c r="G5276" s="42">
        <f t="shared" si="246"/>
        <v>6.9616799999999994</v>
      </c>
      <c r="H5276" s="42">
        <f t="shared" si="247"/>
        <v>8.2500000006961685</v>
      </c>
    </row>
    <row r="5277" spans="5:8" x14ac:dyDescent="0.3">
      <c r="E5277" s="34">
        <v>5275</v>
      </c>
      <c r="F5277" s="42">
        <f t="shared" si="248"/>
        <v>8.4400000000000013</v>
      </c>
      <c r="G5277" s="42">
        <f t="shared" si="246"/>
        <v>6.963000000000001</v>
      </c>
      <c r="H5277" s="42">
        <f t="shared" si="247"/>
        <v>8.2500000006962999</v>
      </c>
    </row>
    <row r="5278" spans="5:8" x14ac:dyDescent="0.3">
      <c r="E5278" s="34">
        <v>5276</v>
      </c>
      <c r="F5278" s="42">
        <f t="shared" si="248"/>
        <v>8.4416000000000011</v>
      </c>
      <c r="G5278" s="42">
        <f t="shared" si="246"/>
        <v>6.9643199999999998</v>
      </c>
      <c r="H5278" s="42">
        <f t="shared" si="247"/>
        <v>8.2500000006964314</v>
      </c>
    </row>
    <row r="5279" spans="5:8" x14ac:dyDescent="0.3">
      <c r="E5279" s="34">
        <v>5277</v>
      </c>
      <c r="F5279" s="42">
        <f t="shared" si="248"/>
        <v>8.4432000000000009</v>
      </c>
      <c r="G5279" s="42">
        <f t="shared" si="246"/>
        <v>6.9656400000000005</v>
      </c>
      <c r="H5279" s="42">
        <f t="shared" si="247"/>
        <v>8.2500000006965646</v>
      </c>
    </row>
    <row r="5280" spans="5:8" x14ac:dyDescent="0.3">
      <c r="E5280" s="34">
        <v>5278</v>
      </c>
      <c r="F5280" s="42">
        <f t="shared" si="248"/>
        <v>8.4448000000000008</v>
      </c>
      <c r="G5280" s="42">
        <f t="shared" si="246"/>
        <v>6.9669599999999994</v>
      </c>
      <c r="H5280" s="42">
        <f t="shared" si="247"/>
        <v>8.250000000696696</v>
      </c>
    </row>
    <row r="5281" spans="5:8" x14ac:dyDescent="0.3">
      <c r="E5281" s="34">
        <v>5279</v>
      </c>
      <c r="F5281" s="42">
        <f t="shared" si="248"/>
        <v>8.4464000000000006</v>
      </c>
      <c r="G5281" s="42">
        <f t="shared" si="246"/>
        <v>6.96828</v>
      </c>
      <c r="H5281" s="42">
        <f t="shared" si="247"/>
        <v>8.2500000006968275</v>
      </c>
    </row>
    <row r="5282" spans="5:8" x14ac:dyDescent="0.3">
      <c r="E5282" s="34">
        <v>5280</v>
      </c>
      <c r="F5282" s="42">
        <f t="shared" si="248"/>
        <v>8.4480000000000004</v>
      </c>
      <c r="G5282" s="42">
        <f t="shared" si="246"/>
        <v>6.9695999999999989</v>
      </c>
      <c r="H5282" s="42">
        <f t="shared" si="247"/>
        <v>8.2500000006969607</v>
      </c>
    </row>
    <row r="5283" spans="5:8" x14ac:dyDescent="0.3">
      <c r="E5283" s="34">
        <v>5281</v>
      </c>
      <c r="F5283" s="42">
        <f t="shared" si="248"/>
        <v>8.4496000000000002</v>
      </c>
      <c r="G5283" s="42">
        <f t="shared" si="246"/>
        <v>6.9709199999999996</v>
      </c>
      <c r="H5283" s="42">
        <f t="shared" si="247"/>
        <v>8.2500000006970922</v>
      </c>
    </row>
    <row r="5284" spans="5:8" x14ac:dyDescent="0.3">
      <c r="E5284" s="34">
        <v>5282</v>
      </c>
      <c r="F5284" s="42">
        <f t="shared" si="248"/>
        <v>8.4512</v>
      </c>
      <c r="G5284" s="42">
        <f t="shared" si="246"/>
        <v>6.9722399999999984</v>
      </c>
      <c r="H5284" s="42">
        <f t="shared" si="247"/>
        <v>8.2500000006972236</v>
      </c>
    </row>
    <row r="5285" spans="5:8" x14ac:dyDescent="0.3">
      <c r="E5285" s="34">
        <v>5283</v>
      </c>
      <c r="F5285" s="42">
        <f t="shared" si="248"/>
        <v>8.4527999999999999</v>
      </c>
      <c r="G5285" s="42">
        <f t="shared" si="246"/>
        <v>6.9735600000000009</v>
      </c>
      <c r="H5285" s="42">
        <f t="shared" si="247"/>
        <v>8.2500000006973568</v>
      </c>
    </row>
    <row r="5286" spans="5:8" x14ac:dyDescent="0.3">
      <c r="E5286" s="34">
        <v>5284</v>
      </c>
      <c r="F5286" s="42">
        <f t="shared" si="248"/>
        <v>8.4543999999999997</v>
      </c>
      <c r="G5286" s="42">
        <f t="shared" si="246"/>
        <v>6.9748799999999997</v>
      </c>
      <c r="H5286" s="42">
        <f t="shared" si="247"/>
        <v>8.2500000006974883</v>
      </c>
    </row>
    <row r="5287" spans="5:8" x14ac:dyDescent="0.3">
      <c r="E5287" s="34">
        <v>5285</v>
      </c>
      <c r="F5287" s="42">
        <f t="shared" si="248"/>
        <v>8.4559999999999995</v>
      </c>
      <c r="G5287" s="42">
        <f t="shared" si="246"/>
        <v>6.9762000000000004</v>
      </c>
      <c r="H5287" s="42">
        <f t="shared" si="247"/>
        <v>8.2500000006976197</v>
      </c>
    </row>
    <row r="5288" spans="5:8" x14ac:dyDescent="0.3">
      <c r="E5288" s="34">
        <v>5286</v>
      </c>
      <c r="F5288" s="42">
        <f t="shared" si="248"/>
        <v>8.4576000000000011</v>
      </c>
      <c r="G5288" s="42">
        <f t="shared" si="246"/>
        <v>6.9775200000000011</v>
      </c>
      <c r="H5288" s="42">
        <f t="shared" si="247"/>
        <v>8.2500000006977512</v>
      </c>
    </row>
    <row r="5289" spans="5:8" x14ac:dyDescent="0.3">
      <c r="E5289" s="34">
        <v>5287</v>
      </c>
      <c r="F5289" s="42">
        <f t="shared" si="248"/>
        <v>8.4592000000000009</v>
      </c>
      <c r="G5289" s="42">
        <f t="shared" si="246"/>
        <v>6.9788400000000017</v>
      </c>
      <c r="H5289" s="42">
        <f t="shared" si="247"/>
        <v>8.2500000006978844</v>
      </c>
    </row>
    <row r="5290" spans="5:8" x14ac:dyDescent="0.3">
      <c r="E5290" s="34">
        <v>5288</v>
      </c>
      <c r="F5290" s="42">
        <f t="shared" si="248"/>
        <v>8.4608000000000008</v>
      </c>
      <c r="G5290" s="42">
        <f t="shared" si="246"/>
        <v>6.9801600000000006</v>
      </c>
      <c r="H5290" s="42">
        <f t="shared" si="247"/>
        <v>8.2500000006980159</v>
      </c>
    </row>
    <row r="5291" spans="5:8" x14ac:dyDescent="0.3">
      <c r="E5291" s="34">
        <v>5289</v>
      </c>
      <c r="F5291" s="42">
        <f t="shared" si="248"/>
        <v>8.4624000000000006</v>
      </c>
      <c r="G5291" s="42">
        <f t="shared" si="246"/>
        <v>6.9814800000000012</v>
      </c>
      <c r="H5291" s="42">
        <f t="shared" si="247"/>
        <v>8.2500000006981473</v>
      </c>
    </row>
    <row r="5292" spans="5:8" x14ac:dyDescent="0.3">
      <c r="E5292" s="34">
        <v>5290</v>
      </c>
      <c r="F5292" s="42">
        <f t="shared" si="248"/>
        <v>8.4640000000000004</v>
      </c>
      <c r="G5292" s="42">
        <f t="shared" si="246"/>
        <v>6.9828000000000001</v>
      </c>
      <c r="H5292" s="42">
        <f t="shared" si="247"/>
        <v>8.2500000006982805</v>
      </c>
    </row>
    <row r="5293" spans="5:8" x14ac:dyDescent="0.3">
      <c r="E5293" s="34">
        <v>5291</v>
      </c>
      <c r="F5293" s="42">
        <f t="shared" si="248"/>
        <v>8.4656000000000002</v>
      </c>
      <c r="G5293" s="42">
        <f t="shared" si="246"/>
        <v>6.9841200000000008</v>
      </c>
      <c r="H5293" s="42">
        <f t="shared" si="247"/>
        <v>8.250000000698412</v>
      </c>
    </row>
    <row r="5294" spans="5:8" x14ac:dyDescent="0.3">
      <c r="E5294" s="34">
        <v>5292</v>
      </c>
      <c r="F5294" s="42">
        <f t="shared" si="248"/>
        <v>8.4672000000000001</v>
      </c>
      <c r="G5294" s="42">
        <f t="shared" si="246"/>
        <v>6.9854399999999996</v>
      </c>
      <c r="H5294" s="42">
        <f t="shared" si="247"/>
        <v>8.2500000006985434</v>
      </c>
    </row>
    <row r="5295" spans="5:8" x14ac:dyDescent="0.3">
      <c r="E5295" s="34">
        <v>5293</v>
      </c>
      <c r="F5295" s="42">
        <f t="shared" si="248"/>
        <v>8.4687999999999999</v>
      </c>
      <c r="G5295" s="42">
        <f t="shared" si="246"/>
        <v>6.9867600000000003</v>
      </c>
      <c r="H5295" s="42">
        <f t="shared" si="247"/>
        <v>8.2500000006986767</v>
      </c>
    </row>
    <row r="5296" spans="5:8" x14ac:dyDescent="0.3">
      <c r="E5296" s="34">
        <v>5294</v>
      </c>
      <c r="F5296" s="42">
        <f t="shared" si="248"/>
        <v>8.4703999999999997</v>
      </c>
      <c r="G5296" s="42">
        <f t="shared" si="246"/>
        <v>6.9880799999999992</v>
      </c>
      <c r="H5296" s="42">
        <f t="shared" si="247"/>
        <v>8.2500000006988081</v>
      </c>
    </row>
    <row r="5297" spans="5:8" x14ac:dyDescent="0.3">
      <c r="E5297" s="34">
        <v>5295</v>
      </c>
      <c r="F5297" s="42">
        <f t="shared" si="248"/>
        <v>8.4719999999999995</v>
      </c>
      <c r="G5297" s="42">
        <f t="shared" si="246"/>
        <v>6.9893999999999998</v>
      </c>
      <c r="H5297" s="42">
        <f t="shared" si="247"/>
        <v>8.2500000006989396</v>
      </c>
    </row>
    <row r="5298" spans="5:8" x14ac:dyDescent="0.3">
      <c r="E5298" s="34">
        <v>5296</v>
      </c>
      <c r="F5298" s="42">
        <f t="shared" si="248"/>
        <v>8.4736000000000011</v>
      </c>
      <c r="G5298" s="42">
        <f t="shared" si="246"/>
        <v>6.9907200000000005</v>
      </c>
      <c r="H5298" s="42">
        <f t="shared" si="247"/>
        <v>8.2500000006990728</v>
      </c>
    </row>
    <row r="5299" spans="5:8" x14ac:dyDescent="0.3">
      <c r="E5299" s="34">
        <v>5297</v>
      </c>
      <c r="F5299" s="42">
        <f t="shared" si="248"/>
        <v>8.475200000000001</v>
      </c>
      <c r="G5299" s="42">
        <f t="shared" si="246"/>
        <v>6.9920400000000003</v>
      </c>
      <c r="H5299" s="42">
        <f t="shared" si="247"/>
        <v>8.2500000006992043</v>
      </c>
    </row>
    <row r="5300" spans="5:8" x14ac:dyDescent="0.3">
      <c r="E5300" s="34">
        <v>5298</v>
      </c>
      <c r="F5300" s="42">
        <f t="shared" si="248"/>
        <v>8.4768000000000008</v>
      </c>
      <c r="G5300" s="42">
        <f t="shared" si="246"/>
        <v>6.9933600000000009</v>
      </c>
      <c r="H5300" s="42">
        <f t="shared" si="247"/>
        <v>8.2500000006993357</v>
      </c>
    </row>
    <row r="5301" spans="5:8" x14ac:dyDescent="0.3">
      <c r="E5301" s="34">
        <v>5299</v>
      </c>
      <c r="F5301" s="42">
        <f t="shared" si="248"/>
        <v>8.4784000000000006</v>
      </c>
      <c r="G5301" s="42">
        <f t="shared" si="246"/>
        <v>6.9946800000000016</v>
      </c>
      <c r="H5301" s="42">
        <f t="shared" si="247"/>
        <v>8.2500000006994672</v>
      </c>
    </row>
    <row r="5302" spans="5:8" x14ac:dyDescent="0.3">
      <c r="E5302" s="34">
        <v>5300</v>
      </c>
      <c r="F5302" s="42">
        <f t="shared" si="248"/>
        <v>8.48</v>
      </c>
      <c r="G5302" s="42">
        <f t="shared" si="246"/>
        <v>6.9960000000000004</v>
      </c>
      <c r="H5302" s="42">
        <f t="shared" si="247"/>
        <v>8.2500000006996004</v>
      </c>
    </row>
    <row r="5303" spans="5:8" x14ac:dyDescent="0.3">
      <c r="E5303" s="34">
        <v>5301</v>
      </c>
      <c r="F5303" s="42">
        <f t="shared" si="248"/>
        <v>8.4816000000000003</v>
      </c>
      <c r="G5303" s="42">
        <f t="shared" si="246"/>
        <v>6.9973200000000011</v>
      </c>
      <c r="H5303" s="42">
        <f t="shared" si="247"/>
        <v>8.2500000006997318</v>
      </c>
    </row>
    <row r="5304" spans="5:8" x14ac:dyDescent="0.3">
      <c r="E5304" s="34">
        <v>5302</v>
      </c>
      <c r="F5304" s="42">
        <f t="shared" si="248"/>
        <v>8.4832000000000001</v>
      </c>
      <c r="G5304" s="42">
        <f t="shared" si="246"/>
        <v>6.99864</v>
      </c>
      <c r="H5304" s="42">
        <f t="shared" si="247"/>
        <v>8.2500000006998633</v>
      </c>
    </row>
    <row r="5305" spans="5:8" x14ac:dyDescent="0.3">
      <c r="E5305" s="34">
        <v>5303</v>
      </c>
      <c r="F5305" s="42">
        <f t="shared" si="248"/>
        <v>8.4847999999999999</v>
      </c>
      <c r="G5305" s="42">
        <f t="shared" si="246"/>
        <v>6.9999600000000006</v>
      </c>
      <c r="H5305" s="42">
        <f t="shared" si="247"/>
        <v>8.2500000006999965</v>
      </c>
    </row>
    <row r="5306" spans="5:8" x14ac:dyDescent="0.3">
      <c r="E5306" s="34">
        <v>5304</v>
      </c>
      <c r="F5306" s="42">
        <f t="shared" si="248"/>
        <v>8.4863999999999997</v>
      </c>
      <c r="G5306" s="42">
        <f t="shared" si="246"/>
        <v>7.0012799999999995</v>
      </c>
      <c r="H5306" s="42">
        <f t="shared" si="247"/>
        <v>8.250000000700128</v>
      </c>
    </row>
    <row r="5307" spans="5:8" x14ac:dyDescent="0.3">
      <c r="E5307" s="34">
        <v>5305</v>
      </c>
      <c r="F5307" s="42">
        <f t="shared" si="248"/>
        <v>8.4879999999999995</v>
      </c>
      <c r="G5307" s="42">
        <f t="shared" si="246"/>
        <v>7.0025999999999993</v>
      </c>
      <c r="H5307" s="42">
        <f t="shared" si="247"/>
        <v>8.2500000007002594</v>
      </c>
    </row>
    <row r="5308" spans="5:8" x14ac:dyDescent="0.3">
      <c r="E5308" s="34">
        <v>5306</v>
      </c>
      <c r="F5308" s="42">
        <f t="shared" si="248"/>
        <v>8.4896000000000011</v>
      </c>
      <c r="G5308" s="42">
        <f t="shared" si="246"/>
        <v>7.0039200000000008</v>
      </c>
      <c r="H5308" s="42">
        <f t="shared" si="247"/>
        <v>8.2500000007003926</v>
      </c>
    </row>
    <row r="5309" spans="5:8" x14ac:dyDescent="0.3">
      <c r="E5309" s="34">
        <v>5307</v>
      </c>
      <c r="F5309" s="42">
        <f t="shared" si="248"/>
        <v>8.491200000000001</v>
      </c>
      <c r="G5309" s="42">
        <f t="shared" si="246"/>
        <v>7.0052399999999997</v>
      </c>
      <c r="H5309" s="42">
        <f t="shared" si="247"/>
        <v>8.2500000007005241</v>
      </c>
    </row>
    <row r="5310" spans="5:8" x14ac:dyDescent="0.3">
      <c r="E5310" s="34">
        <v>5308</v>
      </c>
      <c r="F5310" s="42">
        <f t="shared" si="248"/>
        <v>8.4928000000000008</v>
      </c>
      <c r="G5310" s="42">
        <f t="shared" si="246"/>
        <v>7.0065600000000003</v>
      </c>
      <c r="H5310" s="42">
        <f t="shared" si="247"/>
        <v>8.2500000007006555</v>
      </c>
    </row>
    <row r="5311" spans="5:8" x14ac:dyDescent="0.3">
      <c r="E5311" s="34">
        <v>5309</v>
      </c>
      <c r="F5311" s="42">
        <f t="shared" si="248"/>
        <v>8.4944000000000006</v>
      </c>
      <c r="G5311" s="42">
        <f t="shared" si="246"/>
        <v>7.0078799999999992</v>
      </c>
      <c r="H5311" s="42">
        <f t="shared" si="247"/>
        <v>8.2500000007007888</v>
      </c>
    </row>
    <row r="5312" spans="5:8" x14ac:dyDescent="0.3">
      <c r="E5312" s="34">
        <v>5310</v>
      </c>
      <c r="F5312" s="42">
        <f t="shared" si="248"/>
        <v>8.4960000000000004</v>
      </c>
      <c r="G5312" s="42">
        <f t="shared" si="246"/>
        <v>7.0091999999999999</v>
      </c>
      <c r="H5312" s="42">
        <f t="shared" si="247"/>
        <v>8.2500000007009202</v>
      </c>
    </row>
    <row r="5313" spans="5:8" x14ac:dyDescent="0.3">
      <c r="E5313" s="34">
        <v>5311</v>
      </c>
      <c r="F5313" s="42">
        <f t="shared" si="248"/>
        <v>8.4976000000000003</v>
      </c>
      <c r="G5313" s="42">
        <f t="shared" si="246"/>
        <v>7.0105199999999988</v>
      </c>
      <c r="H5313" s="42">
        <f t="shared" si="247"/>
        <v>8.2500000007010517</v>
      </c>
    </row>
    <row r="5314" spans="5:8" x14ac:dyDescent="0.3">
      <c r="E5314" s="34">
        <v>5312</v>
      </c>
      <c r="F5314" s="42">
        <f t="shared" si="248"/>
        <v>8.4992000000000001</v>
      </c>
      <c r="G5314" s="42">
        <f t="shared" ref="G5314:G5377" si="249">$C$12*F5314*10^-3/($C$3*10^-6)</f>
        <v>7.0118399999999994</v>
      </c>
      <c r="H5314" s="42">
        <f t="shared" si="247"/>
        <v>8.2500000007011849</v>
      </c>
    </row>
    <row r="5315" spans="5:8" x14ac:dyDescent="0.3">
      <c r="E5315" s="34">
        <v>5313</v>
      </c>
      <c r="F5315" s="42">
        <f t="shared" si="248"/>
        <v>8.5007999999999999</v>
      </c>
      <c r="G5315" s="42">
        <f t="shared" si="249"/>
        <v>7.0131600000000001</v>
      </c>
      <c r="H5315" s="42">
        <f t="shared" ref="H5315:H5378" si="250">($C$12+IF(G5315&gt;=$C$7,$C$6,0)+(IF(G5315&gt;=$C$5,G5315,0)/$C$4)+IF(G5315&gt;$C$9,($C$8/G5315),0))</f>
        <v>8.2500000007013163</v>
      </c>
    </row>
    <row r="5316" spans="5:8" x14ac:dyDescent="0.3">
      <c r="E5316" s="34">
        <v>5314</v>
      </c>
      <c r="F5316" s="42">
        <f t="shared" ref="F5316:F5379" si="251">($C$10/10000)*(E5316)</f>
        <v>8.5023999999999997</v>
      </c>
      <c r="G5316" s="42">
        <f t="shared" si="249"/>
        <v>7.0144800000000007</v>
      </c>
      <c r="H5316" s="42">
        <f t="shared" si="250"/>
        <v>8.2500000007014478</v>
      </c>
    </row>
    <row r="5317" spans="5:8" x14ac:dyDescent="0.3">
      <c r="E5317" s="34">
        <v>5315</v>
      </c>
      <c r="F5317" s="42">
        <f t="shared" si="251"/>
        <v>8.5039999999999996</v>
      </c>
      <c r="G5317" s="42">
        <f t="shared" si="249"/>
        <v>7.0157999999999996</v>
      </c>
      <c r="H5317" s="42">
        <f t="shared" si="250"/>
        <v>8.2500000007015792</v>
      </c>
    </row>
    <row r="5318" spans="5:8" x14ac:dyDescent="0.3">
      <c r="E5318" s="34">
        <v>5316</v>
      </c>
      <c r="F5318" s="42">
        <f t="shared" si="251"/>
        <v>8.5056000000000012</v>
      </c>
      <c r="G5318" s="42">
        <f t="shared" si="249"/>
        <v>7.0171200000000011</v>
      </c>
      <c r="H5318" s="42">
        <f t="shared" si="250"/>
        <v>8.2500000007017125</v>
      </c>
    </row>
    <row r="5319" spans="5:8" x14ac:dyDescent="0.3">
      <c r="E5319" s="34">
        <v>5317</v>
      </c>
      <c r="F5319" s="42">
        <f t="shared" si="251"/>
        <v>8.507200000000001</v>
      </c>
      <c r="G5319" s="42">
        <f t="shared" si="249"/>
        <v>7.0184400000000009</v>
      </c>
      <c r="H5319" s="42">
        <f t="shared" si="250"/>
        <v>8.2500000007018439</v>
      </c>
    </row>
    <row r="5320" spans="5:8" x14ac:dyDescent="0.3">
      <c r="E5320" s="34">
        <v>5318</v>
      </c>
      <c r="F5320" s="42">
        <f t="shared" si="251"/>
        <v>8.5088000000000008</v>
      </c>
      <c r="G5320" s="42">
        <f t="shared" si="249"/>
        <v>7.0197600000000016</v>
      </c>
      <c r="H5320" s="42">
        <f t="shared" si="250"/>
        <v>8.2500000007019754</v>
      </c>
    </row>
    <row r="5321" spans="5:8" x14ac:dyDescent="0.3">
      <c r="E5321" s="34">
        <v>5319</v>
      </c>
      <c r="F5321" s="42">
        <f t="shared" si="251"/>
        <v>8.5104000000000006</v>
      </c>
      <c r="G5321" s="42">
        <f t="shared" si="249"/>
        <v>7.0210800000000004</v>
      </c>
      <c r="H5321" s="42">
        <f t="shared" si="250"/>
        <v>8.2500000007021086</v>
      </c>
    </row>
    <row r="5322" spans="5:8" x14ac:dyDescent="0.3">
      <c r="E5322" s="34">
        <v>5320</v>
      </c>
      <c r="F5322" s="42">
        <f t="shared" si="251"/>
        <v>8.5120000000000005</v>
      </c>
      <c r="G5322" s="42">
        <f t="shared" si="249"/>
        <v>7.0224000000000011</v>
      </c>
      <c r="H5322" s="42">
        <f t="shared" si="250"/>
        <v>8.25000000070224</v>
      </c>
    </row>
    <row r="5323" spans="5:8" x14ac:dyDescent="0.3">
      <c r="E5323" s="34">
        <v>5321</v>
      </c>
      <c r="F5323" s="42">
        <f t="shared" si="251"/>
        <v>8.5136000000000003</v>
      </c>
      <c r="G5323" s="42">
        <f t="shared" si="249"/>
        <v>7.02372</v>
      </c>
      <c r="H5323" s="42">
        <f t="shared" si="250"/>
        <v>8.2500000007023715</v>
      </c>
    </row>
    <row r="5324" spans="5:8" x14ac:dyDescent="0.3">
      <c r="E5324" s="34">
        <v>5322</v>
      </c>
      <c r="F5324" s="42">
        <f t="shared" si="251"/>
        <v>8.5152000000000001</v>
      </c>
      <c r="G5324" s="42">
        <f t="shared" si="249"/>
        <v>7.0250400000000006</v>
      </c>
      <c r="H5324" s="42">
        <f t="shared" si="250"/>
        <v>8.2500000007025047</v>
      </c>
    </row>
    <row r="5325" spans="5:8" x14ac:dyDescent="0.3">
      <c r="E5325" s="34">
        <v>5323</v>
      </c>
      <c r="F5325" s="42">
        <f t="shared" si="251"/>
        <v>8.5167999999999999</v>
      </c>
      <c r="G5325" s="42">
        <f t="shared" si="249"/>
        <v>7.0263599999999995</v>
      </c>
      <c r="H5325" s="42">
        <f t="shared" si="250"/>
        <v>8.2500000007026362</v>
      </c>
    </row>
    <row r="5326" spans="5:8" x14ac:dyDescent="0.3">
      <c r="E5326" s="34">
        <v>5324</v>
      </c>
      <c r="F5326" s="42">
        <f t="shared" si="251"/>
        <v>8.5183999999999997</v>
      </c>
      <c r="G5326" s="42">
        <f t="shared" si="249"/>
        <v>7.0276800000000001</v>
      </c>
      <c r="H5326" s="42">
        <f t="shared" si="250"/>
        <v>8.2500000007027676</v>
      </c>
    </row>
    <row r="5327" spans="5:8" x14ac:dyDescent="0.3">
      <c r="E5327" s="34">
        <v>5325</v>
      </c>
      <c r="F5327" s="42">
        <f t="shared" si="251"/>
        <v>8.52</v>
      </c>
      <c r="G5327" s="42">
        <f t="shared" si="249"/>
        <v>7.028999999999999</v>
      </c>
      <c r="H5327" s="42">
        <f t="shared" si="250"/>
        <v>8.2500000007029008</v>
      </c>
    </row>
    <row r="5328" spans="5:8" x14ac:dyDescent="0.3">
      <c r="E5328" s="34">
        <v>5326</v>
      </c>
      <c r="F5328" s="42">
        <f t="shared" si="251"/>
        <v>8.5216000000000012</v>
      </c>
      <c r="G5328" s="42">
        <f t="shared" si="249"/>
        <v>7.0303200000000006</v>
      </c>
      <c r="H5328" s="42">
        <f t="shared" si="250"/>
        <v>8.2500000007030323</v>
      </c>
    </row>
    <row r="5329" spans="5:8" x14ac:dyDescent="0.3">
      <c r="E5329" s="34">
        <v>5327</v>
      </c>
      <c r="F5329" s="42">
        <f t="shared" si="251"/>
        <v>8.523200000000001</v>
      </c>
      <c r="G5329" s="42">
        <f t="shared" si="249"/>
        <v>7.0316400000000003</v>
      </c>
      <c r="H5329" s="42">
        <f t="shared" si="250"/>
        <v>8.2500000007031637</v>
      </c>
    </row>
    <row r="5330" spans="5:8" x14ac:dyDescent="0.3">
      <c r="E5330" s="34">
        <v>5328</v>
      </c>
      <c r="F5330" s="42">
        <f t="shared" si="251"/>
        <v>8.5248000000000008</v>
      </c>
      <c r="G5330" s="42">
        <f t="shared" si="249"/>
        <v>7.0329600000000019</v>
      </c>
      <c r="H5330" s="42">
        <f t="shared" si="250"/>
        <v>8.2500000007032952</v>
      </c>
    </row>
    <row r="5331" spans="5:8" x14ac:dyDescent="0.3">
      <c r="E5331" s="34">
        <v>5329</v>
      </c>
      <c r="F5331" s="42">
        <f t="shared" si="251"/>
        <v>8.5264000000000006</v>
      </c>
      <c r="G5331" s="42">
        <f t="shared" si="249"/>
        <v>7.0342800000000008</v>
      </c>
      <c r="H5331" s="42">
        <f t="shared" si="250"/>
        <v>8.2500000007034284</v>
      </c>
    </row>
    <row r="5332" spans="5:8" x14ac:dyDescent="0.3">
      <c r="E5332" s="34">
        <v>5330</v>
      </c>
      <c r="F5332" s="42">
        <f t="shared" si="251"/>
        <v>8.5280000000000005</v>
      </c>
      <c r="G5332" s="42">
        <f t="shared" si="249"/>
        <v>7.0356000000000014</v>
      </c>
      <c r="H5332" s="42">
        <f t="shared" si="250"/>
        <v>8.2500000007035599</v>
      </c>
    </row>
    <row r="5333" spans="5:8" x14ac:dyDescent="0.3">
      <c r="E5333" s="34">
        <v>5331</v>
      </c>
      <c r="F5333" s="42">
        <f t="shared" si="251"/>
        <v>8.5296000000000003</v>
      </c>
      <c r="G5333" s="42">
        <f t="shared" si="249"/>
        <v>7.0369200000000003</v>
      </c>
      <c r="H5333" s="42">
        <f t="shared" si="250"/>
        <v>8.2500000007036913</v>
      </c>
    </row>
    <row r="5334" spans="5:8" x14ac:dyDescent="0.3">
      <c r="E5334" s="34">
        <v>5332</v>
      </c>
      <c r="F5334" s="42">
        <f t="shared" si="251"/>
        <v>8.5312000000000001</v>
      </c>
      <c r="G5334" s="42">
        <f t="shared" si="249"/>
        <v>7.0382400000000009</v>
      </c>
      <c r="H5334" s="42">
        <f t="shared" si="250"/>
        <v>8.2500000007038246</v>
      </c>
    </row>
    <row r="5335" spans="5:8" x14ac:dyDescent="0.3">
      <c r="E5335" s="34">
        <v>5333</v>
      </c>
      <c r="F5335" s="42">
        <f t="shared" si="251"/>
        <v>8.5327999999999999</v>
      </c>
      <c r="G5335" s="42">
        <f t="shared" si="249"/>
        <v>7.0395599999999998</v>
      </c>
      <c r="H5335" s="42">
        <f t="shared" si="250"/>
        <v>8.250000000703956</v>
      </c>
    </row>
    <row r="5336" spans="5:8" x14ac:dyDescent="0.3">
      <c r="E5336" s="34">
        <v>5334</v>
      </c>
      <c r="F5336" s="42">
        <f t="shared" si="251"/>
        <v>8.5343999999999998</v>
      </c>
      <c r="G5336" s="42">
        <f t="shared" si="249"/>
        <v>7.0408800000000005</v>
      </c>
      <c r="H5336" s="42">
        <f t="shared" si="250"/>
        <v>8.2500000007040875</v>
      </c>
    </row>
    <row r="5337" spans="5:8" x14ac:dyDescent="0.3">
      <c r="E5337" s="34">
        <v>5335</v>
      </c>
      <c r="F5337" s="42">
        <f t="shared" si="251"/>
        <v>8.5359999999999996</v>
      </c>
      <c r="G5337" s="42">
        <f t="shared" si="249"/>
        <v>7.0421999999999993</v>
      </c>
      <c r="H5337" s="42">
        <f t="shared" si="250"/>
        <v>8.2500000007042207</v>
      </c>
    </row>
    <row r="5338" spans="5:8" x14ac:dyDescent="0.3">
      <c r="E5338" s="34">
        <v>5336</v>
      </c>
      <c r="F5338" s="42">
        <f t="shared" si="251"/>
        <v>8.5376000000000012</v>
      </c>
      <c r="G5338" s="42">
        <f t="shared" si="249"/>
        <v>7.0435200000000018</v>
      </c>
      <c r="H5338" s="42">
        <f t="shared" si="250"/>
        <v>8.2500000007043521</v>
      </c>
    </row>
    <row r="5339" spans="5:8" x14ac:dyDescent="0.3">
      <c r="E5339" s="34">
        <v>5337</v>
      </c>
      <c r="F5339" s="42">
        <f t="shared" si="251"/>
        <v>8.539200000000001</v>
      </c>
      <c r="G5339" s="42">
        <f t="shared" si="249"/>
        <v>7.0448400000000007</v>
      </c>
      <c r="H5339" s="42">
        <f t="shared" si="250"/>
        <v>8.2500000007044836</v>
      </c>
    </row>
    <row r="5340" spans="5:8" x14ac:dyDescent="0.3">
      <c r="E5340" s="34">
        <v>5338</v>
      </c>
      <c r="F5340" s="42">
        <f t="shared" si="251"/>
        <v>8.5408000000000008</v>
      </c>
      <c r="G5340" s="42">
        <f t="shared" si="249"/>
        <v>7.0461599999999995</v>
      </c>
      <c r="H5340" s="42">
        <f t="shared" si="250"/>
        <v>8.2500000007046168</v>
      </c>
    </row>
    <row r="5341" spans="5:8" x14ac:dyDescent="0.3">
      <c r="E5341" s="34">
        <v>5339</v>
      </c>
      <c r="F5341" s="42">
        <f t="shared" si="251"/>
        <v>8.5424000000000007</v>
      </c>
      <c r="G5341" s="42">
        <f t="shared" si="249"/>
        <v>7.0474800000000002</v>
      </c>
      <c r="H5341" s="42">
        <f t="shared" si="250"/>
        <v>8.2500000007047483</v>
      </c>
    </row>
    <row r="5342" spans="5:8" x14ac:dyDescent="0.3">
      <c r="E5342" s="34">
        <v>5340</v>
      </c>
      <c r="F5342" s="42">
        <f t="shared" si="251"/>
        <v>8.5440000000000005</v>
      </c>
      <c r="G5342" s="42">
        <f t="shared" si="249"/>
        <v>7.0487999999999991</v>
      </c>
      <c r="H5342" s="42">
        <f t="shared" si="250"/>
        <v>8.2500000007048797</v>
      </c>
    </row>
    <row r="5343" spans="5:8" x14ac:dyDescent="0.3">
      <c r="E5343" s="34">
        <v>5341</v>
      </c>
      <c r="F5343" s="42">
        <f t="shared" si="251"/>
        <v>8.5456000000000003</v>
      </c>
      <c r="G5343" s="42">
        <f t="shared" si="249"/>
        <v>7.0501199999999997</v>
      </c>
      <c r="H5343" s="42">
        <f t="shared" si="250"/>
        <v>8.2500000007050112</v>
      </c>
    </row>
    <row r="5344" spans="5:8" x14ac:dyDescent="0.3">
      <c r="E5344" s="34">
        <v>5342</v>
      </c>
      <c r="F5344" s="42">
        <f t="shared" si="251"/>
        <v>8.5472000000000001</v>
      </c>
      <c r="G5344" s="42">
        <f t="shared" si="249"/>
        <v>7.0514399999999986</v>
      </c>
      <c r="H5344" s="42">
        <f t="shared" si="250"/>
        <v>8.2500000007051444</v>
      </c>
    </row>
    <row r="5345" spans="5:8" x14ac:dyDescent="0.3">
      <c r="E5345" s="34">
        <v>5343</v>
      </c>
      <c r="F5345" s="42">
        <f t="shared" si="251"/>
        <v>8.5488</v>
      </c>
      <c r="G5345" s="42">
        <f t="shared" si="249"/>
        <v>7.052760000000001</v>
      </c>
      <c r="H5345" s="42">
        <f t="shared" si="250"/>
        <v>8.2500000007052758</v>
      </c>
    </row>
    <row r="5346" spans="5:8" x14ac:dyDescent="0.3">
      <c r="E5346" s="34">
        <v>5344</v>
      </c>
      <c r="F5346" s="42">
        <f t="shared" si="251"/>
        <v>8.5503999999999998</v>
      </c>
      <c r="G5346" s="42">
        <f t="shared" si="249"/>
        <v>7.0540799999999999</v>
      </c>
      <c r="H5346" s="42">
        <f t="shared" si="250"/>
        <v>8.2500000007054073</v>
      </c>
    </row>
    <row r="5347" spans="5:8" x14ac:dyDescent="0.3">
      <c r="E5347" s="34">
        <v>5345</v>
      </c>
      <c r="F5347" s="42">
        <f t="shared" si="251"/>
        <v>8.5519999999999996</v>
      </c>
      <c r="G5347" s="42">
        <f t="shared" si="249"/>
        <v>7.0554000000000006</v>
      </c>
      <c r="H5347" s="42">
        <f t="shared" si="250"/>
        <v>8.2500000007055405</v>
      </c>
    </row>
    <row r="5348" spans="5:8" x14ac:dyDescent="0.3">
      <c r="E5348" s="34">
        <v>5346</v>
      </c>
      <c r="F5348" s="42">
        <f t="shared" si="251"/>
        <v>8.5536000000000012</v>
      </c>
      <c r="G5348" s="42">
        <f t="shared" si="249"/>
        <v>7.0567200000000012</v>
      </c>
      <c r="H5348" s="42">
        <f t="shared" si="250"/>
        <v>8.250000000705672</v>
      </c>
    </row>
    <row r="5349" spans="5:8" x14ac:dyDescent="0.3">
      <c r="E5349" s="34">
        <v>5347</v>
      </c>
      <c r="F5349" s="42">
        <f t="shared" si="251"/>
        <v>8.555200000000001</v>
      </c>
      <c r="G5349" s="42">
        <f t="shared" si="249"/>
        <v>7.058040000000001</v>
      </c>
      <c r="H5349" s="42">
        <f t="shared" si="250"/>
        <v>8.2500000007058034</v>
      </c>
    </row>
    <row r="5350" spans="5:8" x14ac:dyDescent="0.3">
      <c r="E5350" s="34">
        <v>5348</v>
      </c>
      <c r="F5350" s="42">
        <f t="shared" si="251"/>
        <v>8.5568000000000008</v>
      </c>
      <c r="G5350" s="42">
        <f t="shared" si="249"/>
        <v>7.0593600000000007</v>
      </c>
      <c r="H5350" s="42">
        <f t="shared" si="250"/>
        <v>8.2500000007059366</v>
      </c>
    </row>
    <row r="5351" spans="5:8" x14ac:dyDescent="0.3">
      <c r="E5351" s="34">
        <v>5349</v>
      </c>
      <c r="F5351" s="42">
        <f t="shared" si="251"/>
        <v>8.5584000000000007</v>
      </c>
      <c r="G5351" s="42">
        <f t="shared" si="249"/>
        <v>7.0606800000000014</v>
      </c>
      <c r="H5351" s="42">
        <f t="shared" si="250"/>
        <v>8.2500000007060681</v>
      </c>
    </row>
    <row r="5352" spans="5:8" x14ac:dyDescent="0.3">
      <c r="E5352" s="34">
        <v>5350</v>
      </c>
      <c r="F5352" s="42">
        <f t="shared" si="251"/>
        <v>8.56</v>
      </c>
      <c r="G5352" s="42">
        <f t="shared" si="249"/>
        <v>7.0620000000000003</v>
      </c>
      <c r="H5352" s="42">
        <f t="shared" si="250"/>
        <v>8.2500000007061995</v>
      </c>
    </row>
    <row r="5353" spans="5:8" x14ac:dyDescent="0.3">
      <c r="E5353" s="34">
        <v>5351</v>
      </c>
      <c r="F5353" s="42">
        <f t="shared" si="251"/>
        <v>8.5616000000000003</v>
      </c>
      <c r="G5353" s="42">
        <f t="shared" si="249"/>
        <v>7.0633200000000009</v>
      </c>
      <c r="H5353" s="42">
        <f t="shared" si="250"/>
        <v>8.2500000007063328</v>
      </c>
    </row>
    <row r="5354" spans="5:8" x14ac:dyDescent="0.3">
      <c r="E5354" s="34">
        <v>5352</v>
      </c>
      <c r="F5354" s="42">
        <f t="shared" si="251"/>
        <v>8.5632000000000001</v>
      </c>
      <c r="G5354" s="42">
        <f t="shared" si="249"/>
        <v>7.0646399999999998</v>
      </c>
      <c r="H5354" s="42">
        <f t="shared" si="250"/>
        <v>8.2500000007064642</v>
      </c>
    </row>
    <row r="5355" spans="5:8" x14ac:dyDescent="0.3">
      <c r="E5355" s="34">
        <v>5353</v>
      </c>
      <c r="F5355" s="42">
        <f t="shared" si="251"/>
        <v>8.5648</v>
      </c>
      <c r="G5355" s="42">
        <f t="shared" si="249"/>
        <v>7.0659600000000005</v>
      </c>
      <c r="H5355" s="42">
        <f t="shared" si="250"/>
        <v>8.2500000007065957</v>
      </c>
    </row>
    <row r="5356" spans="5:8" x14ac:dyDescent="0.3">
      <c r="E5356" s="34">
        <v>5354</v>
      </c>
      <c r="F5356" s="42">
        <f t="shared" si="251"/>
        <v>8.5663999999999998</v>
      </c>
      <c r="G5356" s="42">
        <f t="shared" si="249"/>
        <v>7.0672799999999993</v>
      </c>
      <c r="H5356" s="42">
        <f t="shared" si="250"/>
        <v>8.2500000007067271</v>
      </c>
    </row>
    <row r="5357" spans="5:8" x14ac:dyDescent="0.3">
      <c r="E5357" s="34">
        <v>5355</v>
      </c>
      <c r="F5357" s="42">
        <f t="shared" si="251"/>
        <v>8.5679999999999996</v>
      </c>
      <c r="G5357" s="42">
        <f t="shared" si="249"/>
        <v>7.0686</v>
      </c>
      <c r="H5357" s="42">
        <f t="shared" si="250"/>
        <v>8.2500000007068603</v>
      </c>
    </row>
    <row r="5358" spans="5:8" x14ac:dyDescent="0.3">
      <c r="E5358" s="34">
        <v>5356</v>
      </c>
      <c r="F5358" s="42">
        <f t="shared" si="251"/>
        <v>8.5696000000000012</v>
      </c>
      <c r="G5358" s="42">
        <f t="shared" si="249"/>
        <v>7.0699200000000006</v>
      </c>
      <c r="H5358" s="42">
        <f t="shared" si="250"/>
        <v>8.2500000007069918</v>
      </c>
    </row>
    <row r="5359" spans="5:8" x14ac:dyDescent="0.3">
      <c r="E5359" s="34">
        <v>5357</v>
      </c>
      <c r="F5359" s="42">
        <f t="shared" si="251"/>
        <v>8.571200000000001</v>
      </c>
      <c r="G5359" s="42">
        <f t="shared" si="249"/>
        <v>7.0712400000000004</v>
      </c>
      <c r="H5359" s="42">
        <f t="shared" si="250"/>
        <v>8.2500000007071232</v>
      </c>
    </row>
    <row r="5360" spans="5:8" x14ac:dyDescent="0.3">
      <c r="E5360" s="34">
        <v>5358</v>
      </c>
      <c r="F5360" s="42">
        <f t="shared" si="251"/>
        <v>8.5728000000000009</v>
      </c>
      <c r="G5360" s="42">
        <f t="shared" si="249"/>
        <v>7.0725600000000011</v>
      </c>
      <c r="H5360" s="42">
        <f t="shared" si="250"/>
        <v>8.2500000007072565</v>
      </c>
    </row>
    <row r="5361" spans="5:8" x14ac:dyDescent="0.3">
      <c r="E5361" s="34">
        <v>5359</v>
      </c>
      <c r="F5361" s="42">
        <f t="shared" si="251"/>
        <v>8.5744000000000007</v>
      </c>
      <c r="G5361" s="42">
        <f t="shared" si="249"/>
        <v>7.0738800000000017</v>
      </c>
      <c r="H5361" s="42">
        <f t="shared" si="250"/>
        <v>8.2500000007073879</v>
      </c>
    </row>
    <row r="5362" spans="5:8" x14ac:dyDescent="0.3">
      <c r="E5362" s="34">
        <v>5360</v>
      </c>
      <c r="F5362" s="42">
        <f t="shared" si="251"/>
        <v>8.5760000000000005</v>
      </c>
      <c r="G5362" s="42">
        <f t="shared" si="249"/>
        <v>7.0752000000000006</v>
      </c>
      <c r="H5362" s="42">
        <f t="shared" si="250"/>
        <v>8.2500000007075194</v>
      </c>
    </row>
    <row r="5363" spans="5:8" x14ac:dyDescent="0.3">
      <c r="E5363" s="34">
        <v>5361</v>
      </c>
      <c r="F5363" s="42">
        <f t="shared" si="251"/>
        <v>8.5776000000000003</v>
      </c>
      <c r="G5363" s="42">
        <f t="shared" si="249"/>
        <v>7.0765200000000013</v>
      </c>
      <c r="H5363" s="42">
        <f t="shared" si="250"/>
        <v>8.2500000007076526</v>
      </c>
    </row>
    <row r="5364" spans="5:8" x14ac:dyDescent="0.3">
      <c r="E5364" s="34">
        <v>5362</v>
      </c>
      <c r="F5364" s="42">
        <f t="shared" si="251"/>
        <v>8.5792000000000002</v>
      </c>
      <c r="G5364" s="42">
        <f t="shared" si="249"/>
        <v>7.0778400000000001</v>
      </c>
      <c r="H5364" s="42">
        <f t="shared" si="250"/>
        <v>8.2500000007077841</v>
      </c>
    </row>
    <row r="5365" spans="5:8" x14ac:dyDescent="0.3">
      <c r="E5365" s="34">
        <v>5363</v>
      </c>
      <c r="F5365" s="42">
        <f t="shared" si="251"/>
        <v>8.5808</v>
      </c>
      <c r="G5365" s="42">
        <f t="shared" si="249"/>
        <v>7.0791600000000008</v>
      </c>
      <c r="H5365" s="42">
        <f t="shared" si="250"/>
        <v>8.2500000007079155</v>
      </c>
    </row>
    <row r="5366" spans="5:8" x14ac:dyDescent="0.3">
      <c r="E5366" s="34">
        <v>5364</v>
      </c>
      <c r="F5366" s="42">
        <f t="shared" si="251"/>
        <v>8.5823999999999998</v>
      </c>
      <c r="G5366" s="42">
        <f t="shared" si="249"/>
        <v>7.0804799999999997</v>
      </c>
      <c r="H5366" s="42">
        <f t="shared" si="250"/>
        <v>8.2500000007080487</v>
      </c>
    </row>
    <row r="5367" spans="5:8" x14ac:dyDescent="0.3">
      <c r="E5367" s="34">
        <v>5365</v>
      </c>
      <c r="F5367" s="42">
        <f t="shared" si="251"/>
        <v>8.5839999999999996</v>
      </c>
      <c r="G5367" s="42">
        <f t="shared" si="249"/>
        <v>7.0818000000000003</v>
      </c>
      <c r="H5367" s="42">
        <f t="shared" si="250"/>
        <v>8.2500000007081802</v>
      </c>
    </row>
    <row r="5368" spans="5:8" x14ac:dyDescent="0.3">
      <c r="E5368" s="34">
        <v>5366</v>
      </c>
      <c r="F5368" s="42">
        <f t="shared" si="251"/>
        <v>8.5856000000000012</v>
      </c>
      <c r="G5368" s="42">
        <f t="shared" si="249"/>
        <v>7.083120000000001</v>
      </c>
      <c r="H5368" s="42">
        <f t="shared" si="250"/>
        <v>8.2500000007083116</v>
      </c>
    </row>
    <row r="5369" spans="5:8" x14ac:dyDescent="0.3">
      <c r="E5369" s="34">
        <v>5367</v>
      </c>
      <c r="F5369" s="42">
        <f t="shared" si="251"/>
        <v>8.5872000000000011</v>
      </c>
      <c r="G5369" s="42">
        <f t="shared" si="249"/>
        <v>7.0844400000000016</v>
      </c>
      <c r="H5369" s="42">
        <f t="shared" si="250"/>
        <v>8.2500000007084449</v>
      </c>
    </row>
    <row r="5370" spans="5:8" x14ac:dyDescent="0.3">
      <c r="E5370" s="34">
        <v>5368</v>
      </c>
      <c r="F5370" s="42">
        <f t="shared" si="251"/>
        <v>8.5888000000000009</v>
      </c>
      <c r="G5370" s="42">
        <f t="shared" si="249"/>
        <v>7.0857600000000005</v>
      </c>
      <c r="H5370" s="42">
        <f t="shared" si="250"/>
        <v>8.2500000007085763</v>
      </c>
    </row>
    <row r="5371" spans="5:8" x14ac:dyDescent="0.3">
      <c r="E5371" s="34">
        <v>5369</v>
      </c>
      <c r="F5371" s="42">
        <f t="shared" si="251"/>
        <v>8.5904000000000007</v>
      </c>
      <c r="G5371" s="42">
        <f t="shared" si="249"/>
        <v>7.0870799999999994</v>
      </c>
      <c r="H5371" s="42">
        <f t="shared" si="250"/>
        <v>8.2500000007087078</v>
      </c>
    </row>
    <row r="5372" spans="5:8" x14ac:dyDescent="0.3">
      <c r="E5372" s="34">
        <v>5370</v>
      </c>
      <c r="F5372" s="42">
        <f t="shared" si="251"/>
        <v>8.5920000000000005</v>
      </c>
      <c r="G5372" s="42">
        <f t="shared" si="249"/>
        <v>7.0884</v>
      </c>
      <c r="H5372" s="42">
        <f t="shared" si="250"/>
        <v>8.2500000007088392</v>
      </c>
    </row>
    <row r="5373" spans="5:8" x14ac:dyDescent="0.3">
      <c r="E5373" s="34">
        <v>5371</v>
      </c>
      <c r="F5373" s="42">
        <f t="shared" si="251"/>
        <v>8.5936000000000003</v>
      </c>
      <c r="G5373" s="42">
        <f t="shared" si="249"/>
        <v>7.0897199999999989</v>
      </c>
      <c r="H5373" s="42">
        <f t="shared" si="250"/>
        <v>8.2500000007089724</v>
      </c>
    </row>
    <row r="5374" spans="5:8" x14ac:dyDescent="0.3">
      <c r="E5374" s="34">
        <v>5372</v>
      </c>
      <c r="F5374" s="42">
        <f t="shared" si="251"/>
        <v>8.5952000000000002</v>
      </c>
      <c r="G5374" s="42">
        <f t="shared" si="249"/>
        <v>7.0910399999999996</v>
      </c>
      <c r="H5374" s="42">
        <f t="shared" si="250"/>
        <v>8.2500000007091039</v>
      </c>
    </row>
    <row r="5375" spans="5:8" x14ac:dyDescent="0.3">
      <c r="E5375" s="34">
        <v>5373</v>
      </c>
      <c r="F5375" s="42">
        <f t="shared" si="251"/>
        <v>8.5968</v>
      </c>
      <c r="G5375" s="42">
        <f t="shared" si="249"/>
        <v>7.0923599999999984</v>
      </c>
      <c r="H5375" s="42">
        <f t="shared" si="250"/>
        <v>8.2500000007092353</v>
      </c>
    </row>
    <row r="5376" spans="5:8" x14ac:dyDescent="0.3">
      <c r="E5376" s="34">
        <v>5374</v>
      </c>
      <c r="F5376" s="42">
        <f t="shared" si="251"/>
        <v>8.5983999999999998</v>
      </c>
      <c r="G5376" s="42">
        <f t="shared" si="249"/>
        <v>7.0936800000000009</v>
      </c>
      <c r="H5376" s="42">
        <f t="shared" si="250"/>
        <v>8.2500000007093686</v>
      </c>
    </row>
    <row r="5377" spans="5:8" x14ac:dyDescent="0.3">
      <c r="E5377" s="34">
        <v>5375</v>
      </c>
      <c r="F5377" s="42">
        <f t="shared" si="251"/>
        <v>8.6</v>
      </c>
      <c r="G5377" s="42">
        <f t="shared" si="249"/>
        <v>7.0949999999999998</v>
      </c>
      <c r="H5377" s="42">
        <f t="shared" si="250"/>
        <v>8.2500000007095</v>
      </c>
    </row>
    <row r="5378" spans="5:8" x14ac:dyDescent="0.3">
      <c r="E5378" s="34">
        <v>5376</v>
      </c>
      <c r="F5378" s="42">
        <f t="shared" si="251"/>
        <v>8.6016000000000012</v>
      </c>
      <c r="G5378" s="42">
        <f t="shared" ref="G5378:G5441" si="252">$C$12*F5378*10^-3/($C$3*10^-6)</f>
        <v>7.0963200000000013</v>
      </c>
      <c r="H5378" s="42">
        <f t="shared" si="250"/>
        <v>8.2500000007096315</v>
      </c>
    </row>
    <row r="5379" spans="5:8" x14ac:dyDescent="0.3">
      <c r="E5379" s="34">
        <v>5377</v>
      </c>
      <c r="F5379" s="42">
        <f t="shared" si="251"/>
        <v>8.6032000000000011</v>
      </c>
      <c r="G5379" s="42">
        <f t="shared" si="252"/>
        <v>7.0976400000000011</v>
      </c>
      <c r="H5379" s="42">
        <f t="shared" ref="H5379:H5442" si="253">($C$12+IF(G5379&gt;=$C$7,$C$6,0)+(IF(G5379&gt;=$C$5,G5379,0)/$C$4)+IF(G5379&gt;$C$9,($C$8/G5379),0))</f>
        <v>8.2500000007097647</v>
      </c>
    </row>
    <row r="5380" spans="5:8" x14ac:dyDescent="0.3">
      <c r="E5380" s="34">
        <v>5378</v>
      </c>
      <c r="F5380" s="42">
        <f t="shared" ref="F5380:F5443" si="254">($C$10/10000)*(E5380)</f>
        <v>8.6048000000000009</v>
      </c>
      <c r="G5380" s="42">
        <f t="shared" si="252"/>
        <v>7.0989600000000008</v>
      </c>
      <c r="H5380" s="42">
        <f t="shared" si="253"/>
        <v>8.2500000007098961</v>
      </c>
    </row>
    <row r="5381" spans="5:8" x14ac:dyDescent="0.3">
      <c r="E5381" s="34">
        <v>5379</v>
      </c>
      <c r="F5381" s="42">
        <f t="shared" si="254"/>
        <v>8.6064000000000007</v>
      </c>
      <c r="G5381" s="42">
        <f t="shared" si="252"/>
        <v>7.1002800000000006</v>
      </c>
      <c r="H5381" s="42">
        <f t="shared" si="253"/>
        <v>8.2500000007100276</v>
      </c>
    </row>
    <row r="5382" spans="5:8" x14ac:dyDescent="0.3">
      <c r="E5382" s="34">
        <v>5380</v>
      </c>
      <c r="F5382" s="42">
        <f t="shared" si="254"/>
        <v>8.6080000000000005</v>
      </c>
      <c r="G5382" s="42">
        <f t="shared" si="252"/>
        <v>7.1016000000000012</v>
      </c>
      <c r="H5382" s="42">
        <f t="shared" si="253"/>
        <v>8.2500000007101608</v>
      </c>
    </row>
    <row r="5383" spans="5:8" x14ac:dyDescent="0.3">
      <c r="E5383" s="34">
        <v>5381</v>
      </c>
      <c r="F5383" s="42">
        <f t="shared" si="254"/>
        <v>8.6096000000000004</v>
      </c>
      <c r="G5383" s="42">
        <f t="shared" si="252"/>
        <v>7.1029200000000001</v>
      </c>
      <c r="H5383" s="42">
        <f t="shared" si="253"/>
        <v>8.2500000007102923</v>
      </c>
    </row>
    <row r="5384" spans="5:8" x14ac:dyDescent="0.3">
      <c r="E5384" s="34">
        <v>5382</v>
      </c>
      <c r="F5384" s="42">
        <f t="shared" si="254"/>
        <v>8.6112000000000002</v>
      </c>
      <c r="G5384" s="42">
        <f t="shared" si="252"/>
        <v>7.1042400000000008</v>
      </c>
      <c r="H5384" s="42">
        <f t="shared" si="253"/>
        <v>8.2500000007104237</v>
      </c>
    </row>
    <row r="5385" spans="5:8" x14ac:dyDescent="0.3">
      <c r="E5385" s="34">
        <v>5383</v>
      </c>
      <c r="F5385" s="42">
        <f t="shared" si="254"/>
        <v>8.6128</v>
      </c>
      <c r="G5385" s="42">
        <f t="shared" si="252"/>
        <v>7.1055599999999997</v>
      </c>
      <c r="H5385" s="42">
        <f t="shared" si="253"/>
        <v>8.2500000007105552</v>
      </c>
    </row>
    <row r="5386" spans="5:8" x14ac:dyDescent="0.3">
      <c r="E5386" s="34">
        <v>5384</v>
      </c>
      <c r="F5386" s="42">
        <f t="shared" si="254"/>
        <v>8.6143999999999998</v>
      </c>
      <c r="G5386" s="42">
        <f t="shared" si="252"/>
        <v>7.1068800000000003</v>
      </c>
      <c r="H5386" s="42">
        <f t="shared" si="253"/>
        <v>8.2500000007106884</v>
      </c>
    </row>
    <row r="5387" spans="5:8" x14ac:dyDescent="0.3">
      <c r="E5387" s="34">
        <v>5385</v>
      </c>
      <c r="F5387" s="42">
        <f t="shared" si="254"/>
        <v>8.6159999999999997</v>
      </c>
      <c r="G5387" s="42">
        <f t="shared" si="252"/>
        <v>7.1081999999999992</v>
      </c>
      <c r="H5387" s="42">
        <f t="shared" si="253"/>
        <v>8.2500000007108198</v>
      </c>
    </row>
    <row r="5388" spans="5:8" x14ac:dyDescent="0.3">
      <c r="E5388" s="34">
        <v>5386</v>
      </c>
      <c r="F5388" s="42">
        <f t="shared" si="254"/>
        <v>8.6176000000000013</v>
      </c>
      <c r="G5388" s="42">
        <f t="shared" si="252"/>
        <v>7.1095200000000007</v>
      </c>
      <c r="H5388" s="42">
        <f t="shared" si="253"/>
        <v>8.2500000007109513</v>
      </c>
    </row>
    <row r="5389" spans="5:8" x14ac:dyDescent="0.3">
      <c r="E5389" s="34">
        <v>5387</v>
      </c>
      <c r="F5389" s="42">
        <f t="shared" si="254"/>
        <v>8.6192000000000011</v>
      </c>
      <c r="G5389" s="42">
        <f t="shared" si="252"/>
        <v>7.1108400000000005</v>
      </c>
      <c r="H5389" s="42">
        <f t="shared" si="253"/>
        <v>8.2500000007110845</v>
      </c>
    </row>
    <row r="5390" spans="5:8" x14ac:dyDescent="0.3">
      <c r="E5390" s="34">
        <v>5388</v>
      </c>
      <c r="F5390" s="42">
        <f t="shared" si="254"/>
        <v>8.6208000000000009</v>
      </c>
      <c r="G5390" s="42">
        <f t="shared" si="252"/>
        <v>7.1121600000000003</v>
      </c>
      <c r="H5390" s="42">
        <f t="shared" si="253"/>
        <v>8.250000000711216</v>
      </c>
    </row>
    <row r="5391" spans="5:8" x14ac:dyDescent="0.3">
      <c r="E5391" s="34">
        <v>5389</v>
      </c>
      <c r="F5391" s="42">
        <f t="shared" si="254"/>
        <v>8.6224000000000007</v>
      </c>
      <c r="G5391" s="42">
        <f t="shared" si="252"/>
        <v>7.1134800000000009</v>
      </c>
      <c r="H5391" s="42">
        <f t="shared" si="253"/>
        <v>8.2500000007113474</v>
      </c>
    </row>
    <row r="5392" spans="5:8" x14ac:dyDescent="0.3">
      <c r="E5392" s="34">
        <v>5390</v>
      </c>
      <c r="F5392" s="42">
        <f t="shared" si="254"/>
        <v>8.6240000000000006</v>
      </c>
      <c r="G5392" s="42">
        <f t="shared" si="252"/>
        <v>7.1148000000000016</v>
      </c>
      <c r="H5392" s="42">
        <f t="shared" si="253"/>
        <v>8.2500000007114807</v>
      </c>
    </row>
    <row r="5393" spans="5:8" x14ac:dyDescent="0.3">
      <c r="E5393" s="34">
        <v>5391</v>
      </c>
      <c r="F5393" s="42">
        <f t="shared" si="254"/>
        <v>8.6256000000000004</v>
      </c>
      <c r="G5393" s="42">
        <f t="shared" si="252"/>
        <v>7.1161200000000004</v>
      </c>
      <c r="H5393" s="42">
        <f t="shared" si="253"/>
        <v>8.2500000007116121</v>
      </c>
    </row>
    <row r="5394" spans="5:8" x14ac:dyDescent="0.3">
      <c r="E5394" s="34">
        <v>5392</v>
      </c>
      <c r="F5394" s="42">
        <f t="shared" si="254"/>
        <v>8.6272000000000002</v>
      </c>
      <c r="G5394" s="42">
        <f t="shared" si="252"/>
        <v>7.1174400000000011</v>
      </c>
      <c r="H5394" s="42">
        <f t="shared" si="253"/>
        <v>8.2500000007117436</v>
      </c>
    </row>
    <row r="5395" spans="5:8" x14ac:dyDescent="0.3">
      <c r="E5395" s="34">
        <v>5393</v>
      </c>
      <c r="F5395" s="42">
        <f t="shared" si="254"/>
        <v>8.6288</v>
      </c>
      <c r="G5395" s="42">
        <f t="shared" si="252"/>
        <v>7.11876</v>
      </c>
      <c r="H5395" s="42">
        <f t="shared" si="253"/>
        <v>8.2500000007118768</v>
      </c>
    </row>
    <row r="5396" spans="5:8" x14ac:dyDescent="0.3">
      <c r="E5396" s="34">
        <v>5394</v>
      </c>
      <c r="F5396" s="42">
        <f t="shared" si="254"/>
        <v>8.6303999999999998</v>
      </c>
      <c r="G5396" s="42">
        <f t="shared" si="252"/>
        <v>7.1200800000000006</v>
      </c>
      <c r="H5396" s="42">
        <f t="shared" si="253"/>
        <v>8.2500000007120082</v>
      </c>
    </row>
    <row r="5397" spans="5:8" x14ac:dyDescent="0.3">
      <c r="E5397" s="34">
        <v>5395</v>
      </c>
      <c r="F5397" s="42">
        <f t="shared" si="254"/>
        <v>8.6319999999999997</v>
      </c>
      <c r="G5397" s="42">
        <f t="shared" si="252"/>
        <v>7.1213999999999995</v>
      </c>
      <c r="H5397" s="42">
        <f t="shared" si="253"/>
        <v>8.2500000007121397</v>
      </c>
    </row>
    <row r="5398" spans="5:8" x14ac:dyDescent="0.3">
      <c r="E5398" s="34">
        <v>5396</v>
      </c>
      <c r="F5398" s="42">
        <f t="shared" si="254"/>
        <v>8.6336000000000013</v>
      </c>
      <c r="G5398" s="42">
        <f t="shared" si="252"/>
        <v>7.1227200000000019</v>
      </c>
      <c r="H5398" s="42">
        <f t="shared" si="253"/>
        <v>8.2500000007122711</v>
      </c>
    </row>
    <row r="5399" spans="5:8" x14ac:dyDescent="0.3">
      <c r="E5399" s="34">
        <v>5397</v>
      </c>
      <c r="F5399" s="42">
        <f t="shared" si="254"/>
        <v>8.6352000000000011</v>
      </c>
      <c r="G5399" s="42">
        <f t="shared" si="252"/>
        <v>7.1240400000000008</v>
      </c>
      <c r="H5399" s="42">
        <f t="shared" si="253"/>
        <v>8.2500000007124044</v>
      </c>
    </row>
    <row r="5400" spans="5:8" x14ac:dyDescent="0.3">
      <c r="E5400" s="34">
        <v>5398</v>
      </c>
      <c r="F5400" s="42">
        <f t="shared" si="254"/>
        <v>8.6368000000000009</v>
      </c>
      <c r="G5400" s="42">
        <f t="shared" si="252"/>
        <v>7.1253600000000015</v>
      </c>
      <c r="H5400" s="42">
        <f t="shared" si="253"/>
        <v>8.2500000007125358</v>
      </c>
    </row>
    <row r="5401" spans="5:8" x14ac:dyDescent="0.3">
      <c r="E5401" s="34">
        <v>5399</v>
      </c>
      <c r="F5401" s="42">
        <f t="shared" si="254"/>
        <v>8.6384000000000007</v>
      </c>
      <c r="G5401" s="42">
        <f t="shared" si="252"/>
        <v>7.1266800000000003</v>
      </c>
      <c r="H5401" s="42">
        <f t="shared" si="253"/>
        <v>8.2500000007126673</v>
      </c>
    </row>
    <row r="5402" spans="5:8" x14ac:dyDescent="0.3">
      <c r="E5402" s="34">
        <v>5400</v>
      </c>
      <c r="F5402" s="42">
        <f t="shared" si="254"/>
        <v>8.64</v>
      </c>
      <c r="G5402" s="42">
        <f t="shared" si="252"/>
        <v>7.1279999999999992</v>
      </c>
      <c r="H5402" s="42">
        <f t="shared" si="253"/>
        <v>8.2500000007128005</v>
      </c>
    </row>
    <row r="5403" spans="5:8" x14ac:dyDescent="0.3">
      <c r="E5403" s="34">
        <v>5401</v>
      </c>
      <c r="F5403" s="42">
        <f t="shared" si="254"/>
        <v>8.6416000000000004</v>
      </c>
      <c r="G5403" s="42">
        <f t="shared" si="252"/>
        <v>7.1293199999999999</v>
      </c>
      <c r="H5403" s="42">
        <f t="shared" si="253"/>
        <v>8.2500000007129319</v>
      </c>
    </row>
    <row r="5404" spans="5:8" x14ac:dyDescent="0.3">
      <c r="E5404" s="34">
        <v>5402</v>
      </c>
      <c r="F5404" s="42">
        <f t="shared" si="254"/>
        <v>8.6432000000000002</v>
      </c>
      <c r="G5404" s="42">
        <f t="shared" si="252"/>
        <v>7.1306399999999988</v>
      </c>
      <c r="H5404" s="42">
        <f t="shared" si="253"/>
        <v>8.2500000007130634</v>
      </c>
    </row>
    <row r="5405" spans="5:8" x14ac:dyDescent="0.3">
      <c r="E5405" s="34">
        <v>5403</v>
      </c>
      <c r="F5405" s="42">
        <f t="shared" si="254"/>
        <v>8.6448</v>
      </c>
      <c r="G5405" s="42">
        <f t="shared" si="252"/>
        <v>7.1319599999999994</v>
      </c>
      <c r="H5405" s="42">
        <f t="shared" si="253"/>
        <v>8.2500000007131966</v>
      </c>
    </row>
    <row r="5406" spans="5:8" x14ac:dyDescent="0.3">
      <c r="E5406" s="34">
        <v>5404</v>
      </c>
      <c r="F5406" s="42">
        <f t="shared" si="254"/>
        <v>8.6463999999999999</v>
      </c>
      <c r="G5406" s="42">
        <f t="shared" si="252"/>
        <v>7.1332799999999983</v>
      </c>
      <c r="H5406" s="42">
        <f t="shared" si="253"/>
        <v>8.2500000007133281</v>
      </c>
    </row>
    <row r="5407" spans="5:8" x14ac:dyDescent="0.3">
      <c r="E5407" s="34">
        <v>5405</v>
      </c>
      <c r="F5407" s="42">
        <f t="shared" si="254"/>
        <v>8.6479999999999997</v>
      </c>
      <c r="G5407" s="42">
        <f t="shared" si="252"/>
        <v>7.1346000000000007</v>
      </c>
      <c r="H5407" s="42">
        <f t="shared" si="253"/>
        <v>8.2500000007134595</v>
      </c>
    </row>
    <row r="5408" spans="5:8" x14ac:dyDescent="0.3">
      <c r="E5408" s="34">
        <v>5406</v>
      </c>
      <c r="F5408" s="42">
        <f t="shared" si="254"/>
        <v>8.6496000000000013</v>
      </c>
      <c r="G5408" s="42">
        <f t="shared" si="252"/>
        <v>7.1359200000000014</v>
      </c>
      <c r="H5408" s="42">
        <f t="shared" si="253"/>
        <v>8.2500000007135927</v>
      </c>
    </row>
    <row r="5409" spans="5:8" x14ac:dyDescent="0.3">
      <c r="E5409" s="34">
        <v>5407</v>
      </c>
      <c r="F5409" s="42">
        <f t="shared" si="254"/>
        <v>8.6512000000000011</v>
      </c>
      <c r="G5409" s="42">
        <f t="shared" si="252"/>
        <v>7.1372400000000011</v>
      </c>
      <c r="H5409" s="42">
        <f t="shared" si="253"/>
        <v>8.2500000007137242</v>
      </c>
    </row>
    <row r="5410" spans="5:8" x14ac:dyDescent="0.3">
      <c r="E5410" s="34">
        <v>5408</v>
      </c>
      <c r="F5410" s="42">
        <f t="shared" si="254"/>
        <v>8.6528000000000009</v>
      </c>
      <c r="G5410" s="42">
        <f t="shared" si="252"/>
        <v>7.1385600000000009</v>
      </c>
      <c r="H5410" s="42">
        <f t="shared" si="253"/>
        <v>8.2500000007138556</v>
      </c>
    </row>
    <row r="5411" spans="5:8" x14ac:dyDescent="0.3">
      <c r="E5411" s="34">
        <v>5409</v>
      </c>
      <c r="F5411" s="42">
        <f t="shared" si="254"/>
        <v>8.6544000000000008</v>
      </c>
      <c r="G5411" s="42">
        <f t="shared" si="252"/>
        <v>7.1398800000000007</v>
      </c>
      <c r="H5411" s="42">
        <f t="shared" si="253"/>
        <v>8.2500000007139889</v>
      </c>
    </row>
    <row r="5412" spans="5:8" x14ac:dyDescent="0.3">
      <c r="E5412" s="34">
        <v>5410</v>
      </c>
      <c r="F5412" s="42">
        <f t="shared" si="254"/>
        <v>8.6560000000000006</v>
      </c>
      <c r="G5412" s="42">
        <f t="shared" si="252"/>
        <v>7.1412000000000004</v>
      </c>
      <c r="H5412" s="42">
        <f t="shared" si="253"/>
        <v>8.2500000007141203</v>
      </c>
    </row>
    <row r="5413" spans="5:8" x14ac:dyDescent="0.3">
      <c r="E5413" s="34">
        <v>5411</v>
      </c>
      <c r="F5413" s="42">
        <f t="shared" si="254"/>
        <v>8.6576000000000004</v>
      </c>
      <c r="G5413" s="42">
        <f t="shared" si="252"/>
        <v>7.1425200000000011</v>
      </c>
      <c r="H5413" s="42">
        <f t="shared" si="253"/>
        <v>8.2500000007142518</v>
      </c>
    </row>
    <row r="5414" spans="5:8" x14ac:dyDescent="0.3">
      <c r="E5414" s="34">
        <v>5412</v>
      </c>
      <c r="F5414" s="42">
        <f t="shared" si="254"/>
        <v>8.6592000000000002</v>
      </c>
      <c r="G5414" s="42">
        <f t="shared" si="252"/>
        <v>7.14384</v>
      </c>
      <c r="H5414" s="42">
        <f t="shared" si="253"/>
        <v>8.2500000007143832</v>
      </c>
    </row>
    <row r="5415" spans="5:8" x14ac:dyDescent="0.3">
      <c r="E5415" s="34">
        <v>5413</v>
      </c>
      <c r="F5415" s="42">
        <f t="shared" si="254"/>
        <v>8.6608000000000001</v>
      </c>
      <c r="G5415" s="42">
        <f t="shared" si="252"/>
        <v>7.1451600000000006</v>
      </c>
      <c r="H5415" s="42">
        <f t="shared" si="253"/>
        <v>8.2500000007145164</v>
      </c>
    </row>
    <row r="5416" spans="5:8" x14ac:dyDescent="0.3">
      <c r="E5416" s="34">
        <v>5414</v>
      </c>
      <c r="F5416" s="42">
        <f t="shared" si="254"/>
        <v>8.6623999999999999</v>
      </c>
      <c r="G5416" s="42">
        <f t="shared" si="252"/>
        <v>7.1464799999999995</v>
      </c>
      <c r="H5416" s="42">
        <f t="shared" si="253"/>
        <v>8.2500000007146479</v>
      </c>
    </row>
    <row r="5417" spans="5:8" x14ac:dyDescent="0.3">
      <c r="E5417" s="34">
        <v>5415</v>
      </c>
      <c r="F5417" s="42">
        <f t="shared" si="254"/>
        <v>8.6639999999999997</v>
      </c>
      <c r="G5417" s="42">
        <f t="shared" si="252"/>
        <v>7.1478000000000002</v>
      </c>
      <c r="H5417" s="42">
        <f t="shared" si="253"/>
        <v>8.2500000007147793</v>
      </c>
    </row>
    <row r="5418" spans="5:8" x14ac:dyDescent="0.3">
      <c r="E5418" s="34">
        <v>5416</v>
      </c>
      <c r="F5418" s="42">
        <f t="shared" si="254"/>
        <v>8.6656000000000013</v>
      </c>
      <c r="G5418" s="42">
        <f t="shared" si="252"/>
        <v>7.1491199999999999</v>
      </c>
      <c r="H5418" s="42">
        <f t="shared" si="253"/>
        <v>8.2500000007149126</v>
      </c>
    </row>
    <row r="5419" spans="5:8" x14ac:dyDescent="0.3">
      <c r="E5419" s="34">
        <v>5417</v>
      </c>
      <c r="F5419" s="42">
        <f t="shared" si="254"/>
        <v>8.6672000000000011</v>
      </c>
      <c r="G5419" s="42">
        <f t="shared" si="252"/>
        <v>7.1504400000000006</v>
      </c>
      <c r="H5419" s="42">
        <f t="shared" si="253"/>
        <v>8.250000000715044</v>
      </c>
    </row>
    <row r="5420" spans="5:8" x14ac:dyDescent="0.3">
      <c r="E5420" s="34">
        <v>5418</v>
      </c>
      <c r="F5420" s="42">
        <f t="shared" si="254"/>
        <v>8.6688000000000009</v>
      </c>
      <c r="G5420" s="42">
        <f t="shared" si="252"/>
        <v>7.1517600000000003</v>
      </c>
      <c r="H5420" s="42">
        <f t="shared" si="253"/>
        <v>8.2500000007151755</v>
      </c>
    </row>
    <row r="5421" spans="5:8" x14ac:dyDescent="0.3">
      <c r="E5421" s="34">
        <v>5419</v>
      </c>
      <c r="F5421" s="42">
        <f t="shared" si="254"/>
        <v>8.6704000000000008</v>
      </c>
      <c r="G5421" s="42">
        <f t="shared" si="252"/>
        <v>7.1530800000000001</v>
      </c>
      <c r="H5421" s="42">
        <f t="shared" si="253"/>
        <v>8.2500000007153087</v>
      </c>
    </row>
    <row r="5422" spans="5:8" x14ac:dyDescent="0.3">
      <c r="E5422" s="34">
        <v>5420</v>
      </c>
      <c r="F5422" s="42">
        <f t="shared" si="254"/>
        <v>8.6720000000000006</v>
      </c>
      <c r="G5422" s="42">
        <f t="shared" si="252"/>
        <v>7.1544000000000008</v>
      </c>
      <c r="H5422" s="42">
        <f t="shared" si="253"/>
        <v>8.2500000007154402</v>
      </c>
    </row>
    <row r="5423" spans="5:8" x14ac:dyDescent="0.3">
      <c r="E5423" s="34">
        <v>5421</v>
      </c>
      <c r="F5423" s="42">
        <f t="shared" si="254"/>
        <v>8.6736000000000004</v>
      </c>
      <c r="G5423" s="42">
        <f t="shared" si="252"/>
        <v>7.1557200000000014</v>
      </c>
      <c r="H5423" s="42">
        <f t="shared" si="253"/>
        <v>8.2500000007155716</v>
      </c>
    </row>
    <row r="5424" spans="5:8" x14ac:dyDescent="0.3">
      <c r="E5424" s="34">
        <v>5422</v>
      </c>
      <c r="F5424" s="42">
        <f t="shared" si="254"/>
        <v>8.6752000000000002</v>
      </c>
      <c r="G5424" s="42">
        <f t="shared" si="252"/>
        <v>7.1570400000000003</v>
      </c>
      <c r="H5424" s="42">
        <f t="shared" si="253"/>
        <v>8.2500000007157048</v>
      </c>
    </row>
    <row r="5425" spans="5:8" x14ac:dyDescent="0.3">
      <c r="E5425" s="34">
        <v>5423</v>
      </c>
      <c r="F5425" s="42">
        <f t="shared" si="254"/>
        <v>8.6768000000000001</v>
      </c>
      <c r="G5425" s="42">
        <f t="shared" si="252"/>
        <v>7.1583600000000009</v>
      </c>
      <c r="H5425" s="42">
        <f t="shared" si="253"/>
        <v>8.2500000007158363</v>
      </c>
    </row>
    <row r="5426" spans="5:8" x14ac:dyDescent="0.3">
      <c r="E5426" s="34">
        <v>5424</v>
      </c>
      <c r="F5426" s="42">
        <f t="shared" si="254"/>
        <v>8.6783999999999999</v>
      </c>
      <c r="G5426" s="42">
        <f t="shared" si="252"/>
        <v>7.1596799999999998</v>
      </c>
      <c r="H5426" s="42">
        <f t="shared" si="253"/>
        <v>8.2500000007159677</v>
      </c>
    </row>
    <row r="5427" spans="5:8" x14ac:dyDescent="0.3">
      <c r="E5427" s="34">
        <v>5425</v>
      </c>
      <c r="F5427" s="42">
        <f t="shared" si="254"/>
        <v>8.68</v>
      </c>
      <c r="G5427" s="42">
        <f t="shared" si="252"/>
        <v>7.1610000000000005</v>
      </c>
      <c r="H5427" s="42">
        <f t="shared" si="253"/>
        <v>8.2500000007160992</v>
      </c>
    </row>
    <row r="5428" spans="5:8" x14ac:dyDescent="0.3">
      <c r="E5428" s="34">
        <v>5426</v>
      </c>
      <c r="F5428" s="42">
        <f t="shared" si="254"/>
        <v>8.6815999999999995</v>
      </c>
      <c r="G5428" s="42">
        <f t="shared" si="252"/>
        <v>7.1623199999999994</v>
      </c>
      <c r="H5428" s="42">
        <f t="shared" si="253"/>
        <v>8.2500000007162324</v>
      </c>
    </row>
    <row r="5429" spans="5:8" x14ac:dyDescent="0.3">
      <c r="E5429" s="34">
        <v>5427</v>
      </c>
      <c r="F5429" s="42">
        <f t="shared" si="254"/>
        <v>8.6832000000000011</v>
      </c>
      <c r="G5429" s="42">
        <f t="shared" si="252"/>
        <v>7.1636400000000018</v>
      </c>
      <c r="H5429" s="42">
        <f t="shared" si="253"/>
        <v>8.2500000007163639</v>
      </c>
    </row>
    <row r="5430" spans="5:8" x14ac:dyDescent="0.3">
      <c r="E5430" s="34">
        <v>5428</v>
      </c>
      <c r="F5430" s="42">
        <f t="shared" si="254"/>
        <v>8.684800000000001</v>
      </c>
      <c r="G5430" s="42">
        <f t="shared" si="252"/>
        <v>7.1649600000000007</v>
      </c>
      <c r="H5430" s="42">
        <f t="shared" si="253"/>
        <v>8.2500000007164953</v>
      </c>
    </row>
    <row r="5431" spans="5:8" x14ac:dyDescent="0.3">
      <c r="E5431" s="34">
        <v>5429</v>
      </c>
      <c r="F5431" s="42">
        <f t="shared" si="254"/>
        <v>8.6864000000000008</v>
      </c>
      <c r="G5431" s="42">
        <f t="shared" si="252"/>
        <v>7.1662800000000013</v>
      </c>
      <c r="H5431" s="42">
        <f t="shared" si="253"/>
        <v>8.2500000007166285</v>
      </c>
    </row>
    <row r="5432" spans="5:8" x14ac:dyDescent="0.3">
      <c r="E5432" s="34">
        <v>5430</v>
      </c>
      <c r="F5432" s="42">
        <f t="shared" si="254"/>
        <v>8.6880000000000006</v>
      </c>
      <c r="G5432" s="42">
        <f t="shared" si="252"/>
        <v>7.1676000000000002</v>
      </c>
      <c r="H5432" s="42">
        <f t="shared" si="253"/>
        <v>8.25000000071676</v>
      </c>
    </row>
    <row r="5433" spans="5:8" x14ac:dyDescent="0.3">
      <c r="E5433" s="34">
        <v>5431</v>
      </c>
      <c r="F5433" s="42">
        <f t="shared" si="254"/>
        <v>8.6896000000000004</v>
      </c>
      <c r="G5433" s="42">
        <f t="shared" si="252"/>
        <v>7.1689199999999991</v>
      </c>
      <c r="H5433" s="42">
        <f t="shared" si="253"/>
        <v>8.2500000007168914</v>
      </c>
    </row>
    <row r="5434" spans="5:8" x14ac:dyDescent="0.3">
      <c r="E5434" s="34">
        <v>5432</v>
      </c>
      <c r="F5434" s="42">
        <f t="shared" si="254"/>
        <v>8.6912000000000003</v>
      </c>
      <c r="G5434" s="42">
        <f t="shared" si="252"/>
        <v>7.1702399999999997</v>
      </c>
      <c r="H5434" s="42">
        <f t="shared" si="253"/>
        <v>8.2500000007170247</v>
      </c>
    </row>
    <row r="5435" spans="5:8" x14ac:dyDescent="0.3">
      <c r="E5435" s="34">
        <v>5433</v>
      </c>
      <c r="F5435" s="42">
        <f t="shared" si="254"/>
        <v>8.6928000000000001</v>
      </c>
      <c r="G5435" s="42">
        <f t="shared" si="252"/>
        <v>7.1715599999999986</v>
      </c>
      <c r="H5435" s="42">
        <f t="shared" si="253"/>
        <v>8.2500000007171561</v>
      </c>
    </row>
    <row r="5436" spans="5:8" x14ac:dyDescent="0.3">
      <c r="E5436" s="34">
        <v>5434</v>
      </c>
      <c r="F5436" s="42">
        <f t="shared" si="254"/>
        <v>8.6943999999999999</v>
      </c>
      <c r="G5436" s="42">
        <f t="shared" si="252"/>
        <v>7.1728799999999993</v>
      </c>
      <c r="H5436" s="42">
        <f t="shared" si="253"/>
        <v>8.2500000007172876</v>
      </c>
    </row>
    <row r="5437" spans="5:8" x14ac:dyDescent="0.3">
      <c r="E5437" s="34">
        <v>5435</v>
      </c>
      <c r="F5437" s="42">
        <f t="shared" si="254"/>
        <v>8.6959999999999997</v>
      </c>
      <c r="G5437" s="42">
        <f t="shared" si="252"/>
        <v>7.1741999999999999</v>
      </c>
      <c r="H5437" s="42">
        <f t="shared" si="253"/>
        <v>8.2500000007174208</v>
      </c>
    </row>
    <row r="5438" spans="5:8" x14ac:dyDescent="0.3">
      <c r="E5438" s="34">
        <v>5436</v>
      </c>
      <c r="F5438" s="42">
        <f t="shared" si="254"/>
        <v>8.6975999999999996</v>
      </c>
      <c r="G5438" s="42">
        <f t="shared" si="252"/>
        <v>7.1755200000000006</v>
      </c>
      <c r="H5438" s="42">
        <f t="shared" si="253"/>
        <v>8.2500000007175522</v>
      </c>
    </row>
    <row r="5439" spans="5:8" x14ac:dyDescent="0.3">
      <c r="E5439" s="34">
        <v>5437</v>
      </c>
      <c r="F5439" s="42">
        <f t="shared" si="254"/>
        <v>8.6992000000000012</v>
      </c>
      <c r="G5439" s="42">
        <f t="shared" si="252"/>
        <v>7.1768400000000012</v>
      </c>
      <c r="H5439" s="42">
        <f t="shared" si="253"/>
        <v>8.2500000007176837</v>
      </c>
    </row>
    <row r="5440" spans="5:8" x14ac:dyDescent="0.3">
      <c r="E5440" s="34">
        <v>5438</v>
      </c>
      <c r="F5440" s="42">
        <f t="shared" si="254"/>
        <v>8.700800000000001</v>
      </c>
      <c r="G5440" s="42">
        <f t="shared" si="252"/>
        <v>7.178160000000001</v>
      </c>
      <c r="H5440" s="42">
        <f t="shared" si="253"/>
        <v>8.2500000007178151</v>
      </c>
    </row>
    <row r="5441" spans="5:8" x14ac:dyDescent="0.3">
      <c r="E5441" s="34">
        <v>5439</v>
      </c>
      <c r="F5441" s="42">
        <f t="shared" si="254"/>
        <v>8.7024000000000008</v>
      </c>
      <c r="G5441" s="42">
        <f t="shared" si="252"/>
        <v>7.1794800000000008</v>
      </c>
      <c r="H5441" s="42">
        <f t="shared" si="253"/>
        <v>8.2500000007179484</v>
      </c>
    </row>
    <row r="5442" spans="5:8" x14ac:dyDescent="0.3">
      <c r="E5442" s="34">
        <v>5440</v>
      </c>
      <c r="F5442" s="42">
        <f t="shared" si="254"/>
        <v>8.7040000000000006</v>
      </c>
      <c r="G5442" s="42">
        <f t="shared" ref="G5442:G5505" si="255">$C$12*F5442*10^-3/($C$3*10^-6)</f>
        <v>7.1808000000000005</v>
      </c>
      <c r="H5442" s="42">
        <f t="shared" si="253"/>
        <v>8.2500000007180798</v>
      </c>
    </row>
    <row r="5443" spans="5:8" x14ac:dyDescent="0.3">
      <c r="E5443" s="34">
        <v>5441</v>
      </c>
      <c r="F5443" s="42">
        <f t="shared" si="254"/>
        <v>8.7056000000000004</v>
      </c>
      <c r="G5443" s="42">
        <f t="shared" si="255"/>
        <v>7.1821200000000003</v>
      </c>
      <c r="H5443" s="42">
        <f t="shared" ref="H5443:H5506" si="256">($C$12+IF(G5443&gt;=$C$7,$C$6,0)+(IF(G5443&gt;=$C$5,G5443,0)/$C$4)+IF(G5443&gt;$C$9,($C$8/G5443),0))</f>
        <v>8.2500000007182113</v>
      </c>
    </row>
    <row r="5444" spans="5:8" x14ac:dyDescent="0.3">
      <c r="E5444" s="34">
        <v>5442</v>
      </c>
      <c r="F5444" s="42">
        <f t="shared" ref="F5444:F5507" si="257">($C$10/10000)*(E5444)</f>
        <v>8.7072000000000003</v>
      </c>
      <c r="G5444" s="42">
        <f t="shared" si="255"/>
        <v>7.1834400000000009</v>
      </c>
      <c r="H5444" s="42">
        <f t="shared" si="256"/>
        <v>8.2500000007183445</v>
      </c>
    </row>
    <row r="5445" spans="5:8" x14ac:dyDescent="0.3">
      <c r="E5445" s="34">
        <v>5443</v>
      </c>
      <c r="F5445" s="42">
        <f t="shared" si="257"/>
        <v>8.7088000000000001</v>
      </c>
      <c r="G5445" s="42">
        <f t="shared" si="255"/>
        <v>7.1847599999999998</v>
      </c>
      <c r="H5445" s="42">
        <f t="shared" si="256"/>
        <v>8.2500000007184759</v>
      </c>
    </row>
    <row r="5446" spans="5:8" x14ac:dyDescent="0.3">
      <c r="E5446" s="34">
        <v>5444</v>
      </c>
      <c r="F5446" s="42">
        <f t="shared" si="257"/>
        <v>8.7103999999999999</v>
      </c>
      <c r="G5446" s="42">
        <f t="shared" si="255"/>
        <v>7.1860800000000005</v>
      </c>
      <c r="H5446" s="42">
        <f t="shared" si="256"/>
        <v>8.2500000007186074</v>
      </c>
    </row>
    <row r="5447" spans="5:8" x14ac:dyDescent="0.3">
      <c r="E5447" s="34">
        <v>5445</v>
      </c>
      <c r="F5447" s="42">
        <f t="shared" si="257"/>
        <v>8.7119999999999997</v>
      </c>
      <c r="G5447" s="42">
        <f t="shared" si="255"/>
        <v>7.1873999999999993</v>
      </c>
      <c r="H5447" s="42">
        <f t="shared" si="256"/>
        <v>8.2500000007187406</v>
      </c>
    </row>
    <row r="5448" spans="5:8" x14ac:dyDescent="0.3">
      <c r="E5448" s="34">
        <v>5446</v>
      </c>
      <c r="F5448" s="42">
        <f t="shared" si="257"/>
        <v>8.7135999999999996</v>
      </c>
      <c r="G5448" s="42">
        <f t="shared" si="255"/>
        <v>7.18872</v>
      </c>
      <c r="H5448" s="42">
        <f t="shared" si="256"/>
        <v>8.2500000007188721</v>
      </c>
    </row>
    <row r="5449" spans="5:8" x14ac:dyDescent="0.3">
      <c r="E5449" s="34">
        <v>5447</v>
      </c>
      <c r="F5449" s="42">
        <f t="shared" si="257"/>
        <v>8.7152000000000012</v>
      </c>
      <c r="G5449" s="42">
        <f t="shared" si="255"/>
        <v>7.1900399999999998</v>
      </c>
      <c r="H5449" s="42">
        <f t="shared" si="256"/>
        <v>8.2500000007190035</v>
      </c>
    </row>
    <row r="5450" spans="5:8" x14ac:dyDescent="0.3">
      <c r="E5450" s="34">
        <v>5448</v>
      </c>
      <c r="F5450" s="42">
        <f t="shared" si="257"/>
        <v>8.716800000000001</v>
      </c>
      <c r="G5450" s="42">
        <f t="shared" si="255"/>
        <v>7.1913600000000004</v>
      </c>
      <c r="H5450" s="42">
        <f t="shared" si="256"/>
        <v>8.2500000007191368</v>
      </c>
    </row>
    <row r="5451" spans="5:8" x14ac:dyDescent="0.3">
      <c r="E5451" s="34">
        <v>5449</v>
      </c>
      <c r="F5451" s="42">
        <f t="shared" si="257"/>
        <v>8.7184000000000008</v>
      </c>
      <c r="G5451" s="42">
        <f t="shared" si="255"/>
        <v>7.1926800000000002</v>
      </c>
      <c r="H5451" s="42">
        <f t="shared" si="256"/>
        <v>8.2500000007192682</v>
      </c>
    </row>
    <row r="5452" spans="5:8" x14ac:dyDescent="0.3">
      <c r="E5452" s="34">
        <v>5450</v>
      </c>
      <c r="F5452" s="42">
        <f t="shared" si="257"/>
        <v>8.7200000000000006</v>
      </c>
      <c r="G5452" s="42">
        <f t="shared" si="255"/>
        <v>7.1940000000000017</v>
      </c>
      <c r="H5452" s="42">
        <f t="shared" si="256"/>
        <v>8.2500000007193997</v>
      </c>
    </row>
    <row r="5453" spans="5:8" x14ac:dyDescent="0.3">
      <c r="E5453" s="34">
        <v>5451</v>
      </c>
      <c r="F5453" s="42">
        <f t="shared" si="257"/>
        <v>8.7216000000000005</v>
      </c>
      <c r="G5453" s="42">
        <f t="shared" si="255"/>
        <v>7.1953200000000006</v>
      </c>
      <c r="H5453" s="42">
        <f t="shared" si="256"/>
        <v>8.2500000007195329</v>
      </c>
    </row>
    <row r="5454" spans="5:8" x14ac:dyDescent="0.3">
      <c r="E5454" s="34">
        <v>5452</v>
      </c>
      <c r="F5454" s="42">
        <f t="shared" si="257"/>
        <v>8.7232000000000003</v>
      </c>
      <c r="G5454" s="42">
        <f t="shared" si="255"/>
        <v>7.1966400000000013</v>
      </c>
      <c r="H5454" s="42">
        <f t="shared" si="256"/>
        <v>8.2500000007196643</v>
      </c>
    </row>
    <row r="5455" spans="5:8" x14ac:dyDescent="0.3">
      <c r="E5455" s="34">
        <v>5453</v>
      </c>
      <c r="F5455" s="42">
        <f t="shared" si="257"/>
        <v>8.7248000000000001</v>
      </c>
      <c r="G5455" s="42">
        <f t="shared" si="255"/>
        <v>7.1979600000000001</v>
      </c>
      <c r="H5455" s="42">
        <f t="shared" si="256"/>
        <v>8.2500000007197958</v>
      </c>
    </row>
    <row r="5456" spans="5:8" x14ac:dyDescent="0.3">
      <c r="E5456" s="34">
        <v>5454</v>
      </c>
      <c r="F5456" s="42">
        <f t="shared" si="257"/>
        <v>8.7263999999999999</v>
      </c>
      <c r="G5456" s="42">
        <f t="shared" si="255"/>
        <v>7.1992800000000008</v>
      </c>
      <c r="H5456" s="42">
        <f t="shared" si="256"/>
        <v>8.2500000007199272</v>
      </c>
    </row>
    <row r="5457" spans="5:8" x14ac:dyDescent="0.3">
      <c r="E5457" s="34">
        <v>5455</v>
      </c>
      <c r="F5457" s="42">
        <f t="shared" si="257"/>
        <v>8.7279999999999998</v>
      </c>
      <c r="G5457" s="42">
        <f t="shared" si="255"/>
        <v>7.2005999999999997</v>
      </c>
      <c r="H5457" s="42">
        <f t="shared" si="256"/>
        <v>8.2500000007200605</v>
      </c>
    </row>
    <row r="5458" spans="5:8" x14ac:dyDescent="0.3">
      <c r="E5458" s="34">
        <v>5456</v>
      </c>
      <c r="F5458" s="42">
        <f t="shared" si="257"/>
        <v>8.7295999999999996</v>
      </c>
      <c r="G5458" s="42">
        <f t="shared" si="255"/>
        <v>7.2019200000000003</v>
      </c>
      <c r="H5458" s="42">
        <f t="shared" si="256"/>
        <v>8.2500000007201919</v>
      </c>
    </row>
    <row r="5459" spans="5:8" x14ac:dyDescent="0.3">
      <c r="E5459" s="34">
        <v>5457</v>
      </c>
      <c r="F5459" s="42">
        <f t="shared" si="257"/>
        <v>8.7312000000000012</v>
      </c>
      <c r="G5459" s="42">
        <f t="shared" si="255"/>
        <v>7.203240000000001</v>
      </c>
      <c r="H5459" s="42">
        <f t="shared" si="256"/>
        <v>8.2500000007203234</v>
      </c>
    </row>
    <row r="5460" spans="5:8" x14ac:dyDescent="0.3">
      <c r="E5460" s="34">
        <v>5458</v>
      </c>
      <c r="F5460" s="42">
        <f t="shared" si="257"/>
        <v>8.732800000000001</v>
      </c>
      <c r="G5460" s="42">
        <f t="shared" si="255"/>
        <v>7.2045600000000016</v>
      </c>
      <c r="H5460" s="42">
        <f t="shared" si="256"/>
        <v>8.2500000007204566</v>
      </c>
    </row>
    <row r="5461" spans="5:8" x14ac:dyDescent="0.3">
      <c r="E5461" s="34">
        <v>5459</v>
      </c>
      <c r="F5461" s="42">
        <f t="shared" si="257"/>
        <v>8.7344000000000008</v>
      </c>
      <c r="G5461" s="42">
        <f t="shared" si="255"/>
        <v>7.2058800000000005</v>
      </c>
      <c r="H5461" s="42">
        <f t="shared" si="256"/>
        <v>8.250000000720588</v>
      </c>
    </row>
    <row r="5462" spans="5:8" x14ac:dyDescent="0.3">
      <c r="E5462" s="34">
        <v>5460</v>
      </c>
      <c r="F5462" s="42">
        <f t="shared" si="257"/>
        <v>8.7360000000000007</v>
      </c>
      <c r="G5462" s="42">
        <f t="shared" si="255"/>
        <v>7.2072000000000012</v>
      </c>
      <c r="H5462" s="42">
        <f t="shared" si="256"/>
        <v>8.2500000007207195</v>
      </c>
    </row>
    <row r="5463" spans="5:8" x14ac:dyDescent="0.3">
      <c r="E5463" s="34">
        <v>5461</v>
      </c>
      <c r="F5463" s="42">
        <f t="shared" si="257"/>
        <v>8.7376000000000005</v>
      </c>
      <c r="G5463" s="42">
        <f t="shared" si="255"/>
        <v>7.20852</v>
      </c>
      <c r="H5463" s="42">
        <f t="shared" si="256"/>
        <v>8.2500000007208527</v>
      </c>
    </row>
    <row r="5464" spans="5:8" x14ac:dyDescent="0.3">
      <c r="E5464" s="34">
        <v>5462</v>
      </c>
      <c r="F5464" s="42">
        <f t="shared" si="257"/>
        <v>8.7392000000000003</v>
      </c>
      <c r="G5464" s="42">
        <f t="shared" si="255"/>
        <v>7.2098399999999989</v>
      </c>
      <c r="H5464" s="42">
        <f t="shared" si="256"/>
        <v>8.2500000007209842</v>
      </c>
    </row>
    <row r="5465" spans="5:8" x14ac:dyDescent="0.3">
      <c r="E5465" s="34">
        <v>5463</v>
      </c>
      <c r="F5465" s="42">
        <f t="shared" si="257"/>
        <v>8.7408000000000001</v>
      </c>
      <c r="G5465" s="42">
        <f t="shared" si="255"/>
        <v>7.2111599999999996</v>
      </c>
      <c r="H5465" s="42">
        <f t="shared" si="256"/>
        <v>8.2500000007211156</v>
      </c>
    </row>
    <row r="5466" spans="5:8" x14ac:dyDescent="0.3">
      <c r="E5466" s="34">
        <v>5464</v>
      </c>
      <c r="F5466" s="42">
        <f t="shared" si="257"/>
        <v>8.7423999999999999</v>
      </c>
      <c r="G5466" s="42">
        <f t="shared" si="255"/>
        <v>7.2124799999999984</v>
      </c>
      <c r="H5466" s="42">
        <f t="shared" si="256"/>
        <v>8.2500000007212488</v>
      </c>
    </row>
    <row r="5467" spans="5:8" x14ac:dyDescent="0.3">
      <c r="E5467" s="34">
        <v>5465</v>
      </c>
      <c r="F5467" s="42">
        <f t="shared" si="257"/>
        <v>8.7439999999999998</v>
      </c>
      <c r="G5467" s="42">
        <f t="shared" si="255"/>
        <v>7.2138000000000009</v>
      </c>
      <c r="H5467" s="42">
        <f t="shared" si="256"/>
        <v>8.2500000007213803</v>
      </c>
    </row>
    <row r="5468" spans="5:8" x14ac:dyDescent="0.3">
      <c r="E5468" s="34">
        <v>5466</v>
      </c>
      <c r="F5468" s="42">
        <f t="shared" si="257"/>
        <v>8.7455999999999996</v>
      </c>
      <c r="G5468" s="42">
        <f t="shared" si="255"/>
        <v>7.2151199999999998</v>
      </c>
      <c r="H5468" s="42">
        <f t="shared" si="256"/>
        <v>8.2500000007215117</v>
      </c>
    </row>
    <row r="5469" spans="5:8" x14ac:dyDescent="0.3">
      <c r="E5469" s="34">
        <v>5467</v>
      </c>
      <c r="F5469" s="42">
        <f t="shared" si="257"/>
        <v>8.7472000000000012</v>
      </c>
      <c r="G5469" s="42">
        <f t="shared" si="255"/>
        <v>7.2164400000000013</v>
      </c>
      <c r="H5469" s="42">
        <f t="shared" si="256"/>
        <v>8.2500000007216432</v>
      </c>
    </row>
    <row r="5470" spans="5:8" x14ac:dyDescent="0.3">
      <c r="E5470" s="34">
        <v>5468</v>
      </c>
      <c r="F5470" s="42">
        <f t="shared" si="257"/>
        <v>8.748800000000001</v>
      </c>
      <c r="G5470" s="42">
        <f t="shared" si="255"/>
        <v>7.2177600000000011</v>
      </c>
      <c r="H5470" s="42">
        <f t="shared" si="256"/>
        <v>8.2500000007217764</v>
      </c>
    </row>
    <row r="5471" spans="5:8" x14ac:dyDescent="0.3">
      <c r="E5471" s="34">
        <v>5469</v>
      </c>
      <c r="F5471" s="42">
        <f t="shared" si="257"/>
        <v>8.7504000000000008</v>
      </c>
      <c r="G5471" s="42">
        <f t="shared" si="255"/>
        <v>7.2190800000000008</v>
      </c>
      <c r="H5471" s="42">
        <f t="shared" si="256"/>
        <v>8.2500000007219079</v>
      </c>
    </row>
    <row r="5472" spans="5:8" x14ac:dyDescent="0.3">
      <c r="E5472" s="34">
        <v>5470</v>
      </c>
      <c r="F5472" s="42">
        <f t="shared" si="257"/>
        <v>8.7520000000000007</v>
      </c>
      <c r="G5472" s="42">
        <f t="shared" si="255"/>
        <v>7.2204000000000006</v>
      </c>
      <c r="H5472" s="42">
        <f t="shared" si="256"/>
        <v>8.2500000007220393</v>
      </c>
    </row>
    <row r="5473" spans="5:8" x14ac:dyDescent="0.3">
      <c r="E5473" s="34">
        <v>5471</v>
      </c>
      <c r="F5473" s="42">
        <f t="shared" si="257"/>
        <v>8.7536000000000005</v>
      </c>
      <c r="G5473" s="42">
        <f t="shared" si="255"/>
        <v>7.2217200000000004</v>
      </c>
      <c r="H5473" s="42">
        <f t="shared" si="256"/>
        <v>8.2500000007221725</v>
      </c>
    </row>
    <row r="5474" spans="5:8" x14ac:dyDescent="0.3">
      <c r="E5474" s="34">
        <v>5472</v>
      </c>
      <c r="F5474" s="42">
        <f t="shared" si="257"/>
        <v>8.7552000000000003</v>
      </c>
      <c r="G5474" s="42">
        <f t="shared" si="255"/>
        <v>7.2230400000000001</v>
      </c>
      <c r="H5474" s="42">
        <f t="shared" si="256"/>
        <v>8.250000000722304</v>
      </c>
    </row>
    <row r="5475" spans="5:8" x14ac:dyDescent="0.3">
      <c r="E5475" s="34">
        <v>5473</v>
      </c>
      <c r="F5475" s="42">
        <f t="shared" si="257"/>
        <v>8.7568000000000001</v>
      </c>
      <c r="G5475" s="42">
        <f t="shared" si="255"/>
        <v>7.2243600000000008</v>
      </c>
      <c r="H5475" s="42">
        <f t="shared" si="256"/>
        <v>8.2500000007224354</v>
      </c>
    </row>
    <row r="5476" spans="5:8" x14ac:dyDescent="0.3">
      <c r="E5476" s="34">
        <v>5474</v>
      </c>
      <c r="F5476" s="42">
        <f t="shared" si="257"/>
        <v>8.7584</v>
      </c>
      <c r="G5476" s="42">
        <f t="shared" si="255"/>
        <v>7.2256799999999997</v>
      </c>
      <c r="H5476" s="42">
        <f t="shared" si="256"/>
        <v>8.2500000007225687</v>
      </c>
    </row>
    <row r="5477" spans="5:8" x14ac:dyDescent="0.3">
      <c r="E5477" s="34">
        <v>5475</v>
      </c>
      <c r="F5477" s="42">
        <f t="shared" si="257"/>
        <v>8.76</v>
      </c>
      <c r="G5477" s="42">
        <f t="shared" si="255"/>
        <v>7.2270000000000003</v>
      </c>
      <c r="H5477" s="42">
        <f t="shared" si="256"/>
        <v>8.2500000007227001</v>
      </c>
    </row>
    <row r="5478" spans="5:8" x14ac:dyDescent="0.3">
      <c r="E5478" s="34">
        <v>5476</v>
      </c>
      <c r="F5478" s="42">
        <f t="shared" si="257"/>
        <v>8.7615999999999996</v>
      </c>
      <c r="G5478" s="42">
        <f t="shared" si="255"/>
        <v>7.2283199999999992</v>
      </c>
      <c r="H5478" s="42">
        <f t="shared" si="256"/>
        <v>8.2500000007228316</v>
      </c>
    </row>
    <row r="5479" spans="5:8" x14ac:dyDescent="0.3">
      <c r="E5479" s="34">
        <v>5477</v>
      </c>
      <c r="F5479" s="42">
        <f t="shared" si="257"/>
        <v>8.7632000000000012</v>
      </c>
      <c r="G5479" s="42">
        <f t="shared" si="255"/>
        <v>7.2296400000000007</v>
      </c>
      <c r="H5479" s="42">
        <f t="shared" si="256"/>
        <v>8.2500000007229648</v>
      </c>
    </row>
    <row r="5480" spans="5:8" x14ac:dyDescent="0.3">
      <c r="E5480" s="34">
        <v>5478</v>
      </c>
      <c r="F5480" s="42">
        <f t="shared" si="257"/>
        <v>8.764800000000001</v>
      </c>
      <c r="G5480" s="42">
        <f t="shared" si="255"/>
        <v>7.2309599999999996</v>
      </c>
      <c r="H5480" s="42">
        <f t="shared" si="256"/>
        <v>8.2500000007230962</v>
      </c>
    </row>
    <row r="5481" spans="5:8" x14ac:dyDescent="0.3">
      <c r="E5481" s="34">
        <v>5479</v>
      </c>
      <c r="F5481" s="42">
        <f t="shared" si="257"/>
        <v>8.7664000000000009</v>
      </c>
      <c r="G5481" s="42">
        <f t="shared" si="255"/>
        <v>7.2322800000000003</v>
      </c>
      <c r="H5481" s="42">
        <f t="shared" si="256"/>
        <v>8.2500000007232277</v>
      </c>
    </row>
    <row r="5482" spans="5:8" x14ac:dyDescent="0.3">
      <c r="E5482" s="34">
        <v>5480</v>
      </c>
      <c r="F5482" s="42">
        <f t="shared" si="257"/>
        <v>8.7680000000000007</v>
      </c>
      <c r="G5482" s="42">
        <f t="shared" si="255"/>
        <v>7.2336000000000009</v>
      </c>
      <c r="H5482" s="42">
        <f t="shared" si="256"/>
        <v>8.2500000007233592</v>
      </c>
    </row>
    <row r="5483" spans="5:8" x14ac:dyDescent="0.3">
      <c r="E5483" s="34">
        <v>5481</v>
      </c>
      <c r="F5483" s="42">
        <f t="shared" si="257"/>
        <v>8.7696000000000005</v>
      </c>
      <c r="G5483" s="42">
        <f t="shared" si="255"/>
        <v>7.2349200000000016</v>
      </c>
      <c r="H5483" s="42">
        <f t="shared" si="256"/>
        <v>8.2500000007234924</v>
      </c>
    </row>
    <row r="5484" spans="5:8" x14ac:dyDescent="0.3">
      <c r="E5484" s="34">
        <v>5482</v>
      </c>
      <c r="F5484" s="42">
        <f t="shared" si="257"/>
        <v>8.7712000000000003</v>
      </c>
      <c r="G5484" s="42">
        <f t="shared" si="255"/>
        <v>7.2362400000000004</v>
      </c>
      <c r="H5484" s="42">
        <f t="shared" si="256"/>
        <v>8.2500000007236238</v>
      </c>
    </row>
    <row r="5485" spans="5:8" x14ac:dyDescent="0.3">
      <c r="E5485" s="34">
        <v>5483</v>
      </c>
      <c r="F5485" s="42">
        <f t="shared" si="257"/>
        <v>8.7728000000000002</v>
      </c>
      <c r="G5485" s="42">
        <f t="shared" si="255"/>
        <v>7.2375600000000011</v>
      </c>
      <c r="H5485" s="42">
        <f t="shared" si="256"/>
        <v>8.2500000007237553</v>
      </c>
    </row>
    <row r="5486" spans="5:8" x14ac:dyDescent="0.3">
      <c r="E5486" s="34">
        <v>5484</v>
      </c>
      <c r="F5486" s="42">
        <f t="shared" si="257"/>
        <v>8.7744</v>
      </c>
      <c r="G5486" s="42">
        <f t="shared" si="255"/>
        <v>7.23888</v>
      </c>
      <c r="H5486" s="42">
        <f t="shared" si="256"/>
        <v>8.2500000007238885</v>
      </c>
    </row>
    <row r="5487" spans="5:8" x14ac:dyDescent="0.3">
      <c r="E5487" s="34">
        <v>5485</v>
      </c>
      <c r="F5487" s="42">
        <f t="shared" si="257"/>
        <v>8.7759999999999998</v>
      </c>
      <c r="G5487" s="42">
        <f t="shared" si="255"/>
        <v>7.2402000000000006</v>
      </c>
      <c r="H5487" s="42">
        <f t="shared" si="256"/>
        <v>8.25000000072402</v>
      </c>
    </row>
    <row r="5488" spans="5:8" x14ac:dyDescent="0.3">
      <c r="E5488" s="34">
        <v>5486</v>
      </c>
      <c r="F5488" s="42">
        <f t="shared" si="257"/>
        <v>8.7775999999999996</v>
      </c>
      <c r="G5488" s="42">
        <f t="shared" si="255"/>
        <v>7.2415199999999995</v>
      </c>
      <c r="H5488" s="42">
        <f t="shared" si="256"/>
        <v>8.2500000007241514</v>
      </c>
    </row>
    <row r="5489" spans="5:8" x14ac:dyDescent="0.3">
      <c r="E5489" s="34">
        <v>5487</v>
      </c>
      <c r="F5489" s="42">
        <f t="shared" si="257"/>
        <v>8.7792000000000012</v>
      </c>
      <c r="G5489" s="42">
        <f t="shared" si="255"/>
        <v>7.2428400000000019</v>
      </c>
      <c r="H5489" s="42">
        <f t="shared" si="256"/>
        <v>8.2500000007242846</v>
      </c>
    </row>
    <row r="5490" spans="5:8" x14ac:dyDescent="0.3">
      <c r="E5490" s="34">
        <v>5488</v>
      </c>
      <c r="F5490" s="42">
        <f t="shared" si="257"/>
        <v>8.780800000000001</v>
      </c>
      <c r="G5490" s="42">
        <f t="shared" si="255"/>
        <v>7.2441600000000008</v>
      </c>
      <c r="H5490" s="42">
        <f t="shared" si="256"/>
        <v>8.2500000007244161</v>
      </c>
    </row>
    <row r="5491" spans="5:8" x14ac:dyDescent="0.3">
      <c r="E5491" s="34">
        <v>5489</v>
      </c>
      <c r="F5491" s="42">
        <f t="shared" si="257"/>
        <v>8.7824000000000009</v>
      </c>
      <c r="G5491" s="42">
        <f t="shared" si="255"/>
        <v>7.2454800000000015</v>
      </c>
      <c r="H5491" s="42">
        <f t="shared" si="256"/>
        <v>8.2500000007245475</v>
      </c>
    </row>
    <row r="5492" spans="5:8" x14ac:dyDescent="0.3">
      <c r="E5492" s="34">
        <v>5490</v>
      </c>
      <c r="F5492" s="42">
        <f t="shared" si="257"/>
        <v>8.7840000000000007</v>
      </c>
      <c r="G5492" s="42">
        <f t="shared" si="255"/>
        <v>7.2468000000000004</v>
      </c>
      <c r="H5492" s="42">
        <f t="shared" si="256"/>
        <v>8.2500000007246808</v>
      </c>
    </row>
    <row r="5493" spans="5:8" x14ac:dyDescent="0.3">
      <c r="E5493" s="34">
        <v>5491</v>
      </c>
      <c r="F5493" s="42">
        <f t="shared" si="257"/>
        <v>8.7856000000000005</v>
      </c>
      <c r="G5493" s="42">
        <f t="shared" si="255"/>
        <v>7.248120000000001</v>
      </c>
      <c r="H5493" s="42">
        <f t="shared" si="256"/>
        <v>8.2500000007248122</v>
      </c>
    </row>
    <row r="5494" spans="5:8" x14ac:dyDescent="0.3">
      <c r="E5494" s="34">
        <v>5492</v>
      </c>
      <c r="F5494" s="42">
        <f t="shared" si="257"/>
        <v>8.7872000000000003</v>
      </c>
      <c r="G5494" s="42">
        <f t="shared" si="255"/>
        <v>7.2494399999999999</v>
      </c>
      <c r="H5494" s="42">
        <f t="shared" si="256"/>
        <v>8.2500000007249437</v>
      </c>
    </row>
    <row r="5495" spans="5:8" x14ac:dyDescent="0.3">
      <c r="E5495" s="34">
        <v>5493</v>
      </c>
      <c r="F5495" s="42">
        <f t="shared" si="257"/>
        <v>8.7888000000000002</v>
      </c>
      <c r="G5495" s="42">
        <f t="shared" si="255"/>
        <v>7.2507599999999988</v>
      </c>
      <c r="H5495" s="42">
        <f t="shared" si="256"/>
        <v>8.2500000007250769</v>
      </c>
    </row>
    <row r="5496" spans="5:8" x14ac:dyDescent="0.3">
      <c r="E5496" s="34">
        <v>5494</v>
      </c>
      <c r="F5496" s="42">
        <f t="shared" si="257"/>
        <v>8.7904</v>
      </c>
      <c r="G5496" s="42">
        <f t="shared" si="255"/>
        <v>7.2520799999999994</v>
      </c>
      <c r="H5496" s="42">
        <f t="shared" si="256"/>
        <v>8.2500000007252083</v>
      </c>
    </row>
    <row r="5497" spans="5:8" x14ac:dyDescent="0.3">
      <c r="E5497" s="34">
        <v>5495</v>
      </c>
      <c r="F5497" s="42">
        <f t="shared" si="257"/>
        <v>8.7919999999999998</v>
      </c>
      <c r="G5497" s="42">
        <f t="shared" si="255"/>
        <v>7.2533999999999983</v>
      </c>
      <c r="H5497" s="42">
        <f t="shared" si="256"/>
        <v>8.2500000007253398</v>
      </c>
    </row>
    <row r="5498" spans="5:8" x14ac:dyDescent="0.3">
      <c r="E5498" s="34">
        <v>5496</v>
      </c>
      <c r="F5498" s="42">
        <f t="shared" si="257"/>
        <v>8.7935999999999996</v>
      </c>
      <c r="G5498" s="42">
        <f t="shared" si="255"/>
        <v>7.2547200000000007</v>
      </c>
      <c r="H5498" s="42">
        <f t="shared" si="256"/>
        <v>8.2500000007254712</v>
      </c>
    </row>
    <row r="5499" spans="5:8" x14ac:dyDescent="0.3">
      <c r="E5499" s="34">
        <v>5497</v>
      </c>
      <c r="F5499" s="42">
        <f t="shared" si="257"/>
        <v>8.7952000000000012</v>
      </c>
      <c r="G5499" s="42">
        <f t="shared" si="255"/>
        <v>7.2560400000000014</v>
      </c>
      <c r="H5499" s="42">
        <f t="shared" si="256"/>
        <v>8.2500000007256045</v>
      </c>
    </row>
    <row r="5500" spans="5:8" x14ac:dyDescent="0.3">
      <c r="E5500" s="34">
        <v>5498</v>
      </c>
      <c r="F5500" s="42">
        <f t="shared" si="257"/>
        <v>8.7968000000000011</v>
      </c>
      <c r="G5500" s="42">
        <f t="shared" si="255"/>
        <v>7.2573600000000011</v>
      </c>
      <c r="H5500" s="42">
        <f t="shared" si="256"/>
        <v>8.2500000007257359</v>
      </c>
    </row>
    <row r="5501" spans="5:8" x14ac:dyDescent="0.3">
      <c r="E5501" s="34">
        <v>5499</v>
      </c>
      <c r="F5501" s="42">
        <f t="shared" si="257"/>
        <v>8.7984000000000009</v>
      </c>
      <c r="G5501" s="42">
        <f t="shared" si="255"/>
        <v>7.2586800000000009</v>
      </c>
      <c r="H5501" s="42">
        <f t="shared" si="256"/>
        <v>8.2500000007258674</v>
      </c>
    </row>
    <row r="5502" spans="5:8" x14ac:dyDescent="0.3">
      <c r="E5502" s="34">
        <v>5500</v>
      </c>
      <c r="F5502" s="42">
        <f t="shared" si="257"/>
        <v>8.8000000000000007</v>
      </c>
      <c r="G5502" s="42">
        <f t="shared" si="255"/>
        <v>7.2600000000000007</v>
      </c>
      <c r="H5502" s="42">
        <f t="shared" si="256"/>
        <v>8.2500000007260006</v>
      </c>
    </row>
    <row r="5503" spans="5:8" x14ac:dyDescent="0.3">
      <c r="E5503" s="34">
        <v>5501</v>
      </c>
      <c r="F5503" s="42">
        <f t="shared" si="257"/>
        <v>8.8016000000000005</v>
      </c>
      <c r="G5503" s="42">
        <f t="shared" si="255"/>
        <v>7.2613200000000004</v>
      </c>
      <c r="H5503" s="42">
        <f t="shared" si="256"/>
        <v>8.250000000726132</v>
      </c>
    </row>
    <row r="5504" spans="5:8" x14ac:dyDescent="0.3">
      <c r="E5504" s="34">
        <v>5502</v>
      </c>
      <c r="F5504" s="42">
        <f t="shared" si="257"/>
        <v>8.8032000000000004</v>
      </c>
      <c r="G5504" s="42">
        <f t="shared" si="255"/>
        <v>7.2626400000000002</v>
      </c>
      <c r="H5504" s="42">
        <f t="shared" si="256"/>
        <v>8.2500000007262635</v>
      </c>
    </row>
    <row r="5505" spans="5:8" x14ac:dyDescent="0.3">
      <c r="E5505" s="34">
        <v>5503</v>
      </c>
      <c r="F5505" s="42">
        <f t="shared" si="257"/>
        <v>8.8048000000000002</v>
      </c>
      <c r="G5505" s="42">
        <f t="shared" si="255"/>
        <v>7.26396</v>
      </c>
      <c r="H5505" s="42">
        <f t="shared" si="256"/>
        <v>8.2500000007263967</v>
      </c>
    </row>
    <row r="5506" spans="5:8" x14ac:dyDescent="0.3">
      <c r="E5506" s="34">
        <v>5504</v>
      </c>
      <c r="F5506" s="42">
        <f t="shared" si="257"/>
        <v>8.8064</v>
      </c>
      <c r="G5506" s="42">
        <f t="shared" ref="G5506:G5569" si="258">$C$12*F5506*10^-3/($C$3*10^-6)</f>
        <v>7.2652800000000006</v>
      </c>
      <c r="H5506" s="42">
        <f t="shared" si="256"/>
        <v>8.2500000007265282</v>
      </c>
    </row>
    <row r="5507" spans="5:8" x14ac:dyDescent="0.3">
      <c r="E5507" s="34">
        <v>5505</v>
      </c>
      <c r="F5507" s="42">
        <f t="shared" si="257"/>
        <v>8.8079999999999998</v>
      </c>
      <c r="G5507" s="42">
        <f t="shared" si="258"/>
        <v>7.2665999999999995</v>
      </c>
      <c r="H5507" s="42">
        <f t="shared" ref="H5507:H5570" si="259">($C$12+IF(G5507&gt;=$C$7,$C$6,0)+(IF(G5507&gt;=$C$5,G5507,0)/$C$4)+IF(G5507&gt;$C$9,($C$8/G5507),0))</f>
        <v>8.2500000007266596</v>
      </c>
    </row>
    <row r="5508" spans="5:8" x14ac:dyDescent="0.3">
      <c r="E5508" s="34">
        <v>5506</v>
      </c>
      <c r="F5508" s="42">
        <f t="shared" ref="F5508:F5571" si="260">($C$10/10000)*(E5508)</f>
        <v>8.8095999999999997</v>
      </c>
      <c r="G5508" s="42">
        <f t="shared" si="258"/>
        <v>7.2679200000000002</v>
      </c>
      <c r="H5508" s="42">
        <f t="shared" si="259"/>
        <v>8.2500000007267928</v>
      </c>
    </row>
    <row r="5509" spans="5:8" x14ac:dyDescent="0.3">
      <c r="E5509" s="34">
        <v>5507</v>
      </c>
      <c r="F5509" s="42">
        <f t="shared" si="260"/>
        <v>8.8112000000000013</v>
      </c>
      <c r="G5509" s="42">
        <f t="shared" si="258"/>
        <v>7.2692399999999999</v>
      </c>
      <c r="H5509" s="42">
        <f t="shared" si="259"/>
        <v>8.2500000007269243</v>
      </c>
    </row>
    <row r="5510" spans="5:8" x14ac:dyDescent="0.3">
      <c r="E5510" s="34">
        <v>5508</v>
      </c>
      <c r="F5510" s="42">
        <f t="shared" si="260"/>
        <v>8.8128000000000011</v>
      </c>
      <c r="G5510" s="42">
        <f t="shared" si="258"/>
        <v>7.2705600000000006</v>
      </c>
      <c r="H5510" s="42">
        <f t="shared" si="259"/>
        <v>8.2500000007270557</v>
      </c>
    </row>
    <row r="5511" spans="5:8" x14ac:dyDescent="0.3">
      <c r="E5511" s="34">
        <v>5509</v>
      </c>
      <c r="F5511" s="42">
        <f t="shared" si="260"/>
        <v>8.8144000000000009</v>
      </c>
      <c r="G5511" s="42">
        <f t="shared" si="258"/>
        <v>7.2718799999999995</v>
      </c>
      <c r="H5511" s="42">
        <f t="shared" si="259"/>
        <v>8.2500000007271872</v>
      </c>
    </row>
    <row r="5512" spans="5:8" x14ac:dyDescent="0.3">
      <c r="E5512" s="34">
        <v>5510</v>
      </c>
      <c r="F5512" s="42">
        <f t="shared" si="260"/>
        <v>8.8160000000000007</v>
      </c>
      <c r="G5512" s="42">
        <f t="shared" si="258"/>
        <v>7.2732000000000001</v>
      </c>
      <c r="H5512" s="42">
        <f t="shared" si="259"/>
        <v>8.2500000007273204</v>
      </c>
    </row>
    <row r="5513" spans="5:8" x14ac:dyDescent="0.3">
      <c r="E5513" s="34">
        <v>5511</v>
      </c>
      <c r="F5513" s="42">
        <f t="shared" si="260"/>
        <v>8.8176000000000005</v>
      </c>
      <c r="G5513" s="42">
        <f t="shared" si="258"/>
        <v>7.2745200000000008</v>
      </c>
      <c r="H5513" s="42">
        <f t="shared" si="259"/>
        <v>8.2500000007274519</v>
      </c>
    </row>
    <row r="5514" spans="5:8" x14ac:dyDescent="0.3">
      <c r="E5514" s="34">
        <v>5512</v>
      </c>
      <c r="F5514" s="42">
        <f t="shared" si="260"/>
        <v>8.8192000000000004</v>
      </c>
      <c r="G5514" s="42">
        <f t="shared" si="258"/>
        <v>7.2758400000000014</v>
      </c>
      <c r="H5514" s="42">
        <f t="shared" si="259"/>
        <v>8.2500000007275833</v>
      </c>
    </row>
    <row r="5515" spans="5:8" x14ac:dyDescent="0.3">
      <c r="E5515" s="34">
        <v>5513</v>
      </c>
      <c r="F5515" s="42">
        <f t="shared" si="260"/>
        <v>8.8208000000000002</v>
      </c>
      <c r="G5515" s="42">
        <f t="shared" si="258"/>
        <v>7.2771600000000003</v>
      </c>
      <c r="H5515" s="42">
        <f t="shared" si="259"/>
        <v>8.2500000007277166</v>
      </c>
    </row>
    <row r="5516" spans="5:8" x14ac:dyDescent="0.3">
      <c r="E5516" s="34">
        <v>5514</v>
      </c>
      <c r="F5516" s="42">
        <f t="shared" si="260"/>
        <v>8.8224</v>
      </c>
      <c r="G5516" s="42">
        <f t="shared" si="258"/>
        <v>7.2784800000000009</v>
      </c>
      <c r="H5516" s="42">
        <f t="shared" si="259"/>
        <v>8.250000000727848</v>
      </c>
    </row>
    <row r="5517" spans="5:8" x14ac:dyDescent="0.3">
      <c r="E5517" s="34">
        <v>5515</v>
      </c>
      <c r="F5517" s="42">
        <f t="shared" si="260"/>
        <v>8.8239999999999998</v>
      </c>
      <c r="G5517" s="42">
        <f t="shared" si="258"/>
        <v>7.2797999999999998</v>
      </c>
      <c r="H5517" s="42">
        <f t="shared" si="259"/>
        <v>8.2500000007279795</v>
      </c>
    </row>
    <row r="5518" spans="5:8" x14ac:dyDescent="0.3">
      <c r="E5518" s="34">
        <v>5516</v>
      </c>
      <c r="F5518" s="42">
        <f t="shared" si="260"/>
        <v>8.8255999999999997</v>
      </c>
      <c r="G5518" s="42">
        <f t="shared" si="258"/>
        <v>7.2811200000000005</v>
      </c>
      <c r="H5518" s="42">
        <f t="shared" si="259"/>
        <v>8.2500000007281127</v>
      </c>
    </row>
    <row r="5519" spans="5:8" x14ac:dyDescent="0.3">
      <c r="E5519" s="34">
        <v>5517</v>
      </c>
      <c r="F5519" s="42">
        <f t="shared" si="260"/>
        <v>8.8272000000000013</v>
      </c>
      <c r="G5519" s="42">
        <f t="shared" si="258"/>
        <v>7.2824400000000011</v>
      </c>
      <c r="H5519" s="42">
        <f t="shared" si="259"/>
        <v>8.2500000007282441</v>
      </c>
    </row>
    <row r="5520" spans="5:8" x14ac:dyDescent="0.3">
      <c r="E5520" s="34">
        <v>5518</v>
      </c>
      <c r="F5520" s="42">
        <f t="shared" si="260"/>
        <v>8.8288000000000011</v>
      </c>
      <c r="G5520" s="42">
        <f t="shared" si="258"/>
        <v>7.2837600000000018</v>
      </c>
      <c r="H5520" s="42">
        <f t="shared" si="259"/>
        <v>8.2500000007283756</v>
      </c>
    </row>
    <row r="5521" spans="5:8" x14ac:dyDescent="0.3">
      <c r="E5521" s="34">
        <v>5519</v>
      </c>
      <c r="F5521" s="42">
        <f t="shared" si="260"/>
        <v>8.8304000000000009</v>
      </c>
      <c r="G5521" s="42">
        <f t="shared" si="258"/>
        <v>7.2850800000000007</v>
      </c>
      <c r="H5521" s="42">
        <f t="shared" si="259"/>
        <v>8.2500000007285088</v>
      </c>
    </row>
    <row r="5522" spans="5:8" x14ac:dyDescent="0.3">
      <c r="E5522" s="34">
        <v>5520</v>
      </c>
      <c r="F5522" s="42">
        <f t="shared" si="260"/>
        <v>8.8320000000000007</v>
      </c>
      <c r="G5522" s="42">
        <f t="shared" si="258"/>
        <v>7.2864000000000013</v>
      </c>
      <c r="H5522" s="42">
        <f t="shared" si="259"/>
        <v>8.2500000007286403</v>
      </c>
    </row>
    <row r="5523" spans="5:8" x14ac:dyDescent="0.3">
      <c r="E5523" s="34">
        <v>5521</v>
      </c>
      <c r="F5523" s="42">
        <f t="shared" si="260"/>
        <v>8.8336000000000006</v>
      </c>
      <c r="G5523" s="42">
        <f t="shared" si="258"/>
        <v>7.2877200000000002</v>
      </c>
      <c r="H5523" s="42">
        <f t="shared" si="259"/>
        <v>8.2500000007287717</v>
      </c>
    </row>
    <row r="5524" spans="5:8" x14ac:dyDescent="0.3">
      <c r="E5524" s="34">
        <v>5522</v>
      </c>
      <c r="F5524" s="42">
        <f t="shared" si="260"/>
        <v>8.8352000000000004</v>
      </c>
      <c r="G5524" s="42">
        <f t="shared" si="258"/>
        <v>7.2890400000000009</v>
      </c>
      <c r="H5524" s="42">
        <f t="shared" si="259"/>
        <v>8.2500000007289032</v>
      </c>
    </row>
    <row r="5525" spans="5:8" x14ac:dyDescent="0.3">
      <c r="E5525" s="34">
        <v>5523</v>
      </c>
      <c r="F5525" s="42">
        <f t="shared" si="260"/>
        <v>8.8368000000000002</v>
      </c>
      <c r="G5525" s="42">
        <f t="shared" si="258"/>
        <v>7.2903599999999997</v>
      </c>
      <c r="H5525" s="42">
        <f t="shared" si="259"/>
        <v>8.2500000007290364</v>
      </c>
    </row>
    <row r="5526" spans="5:8" x14ac:dyDescent="0.3">
      <c r="E5526" s="34">
        <v>5524</v>
      </c>
      <c r="F5526" s="42">
        <f t="shared" si="260"/>
        <v>8.8384</v>
      </c>
      <c r="G5526" s="42">
        <f t="shared" si="258"/>
        <v>7.2916799999999986</v>
      </c>
      <c r="H5526" s="42">
        <f t="shared" si="259"/>
        <v>8.2500000007291678</v>
      </c>
    </row>
    <row r="5527" spans="5:8" x14ac:dyDescent="0.3">
      <c r="E5527" s="34">
        <v>5525</v>
      </c>
      <c r="F5527" s="42">
        <f t="shared" si="260"/>
        <v>8.84</v>
      </c>
      <c r="G5527" s="42">
        <f t="shared" si="258"/>
        <v>7.2929999999999993</v>
      </c>
      <c r="H5527" s="42">
        <f t="shared" si="259"/>
        <v>8.2500000007292993</v>
      </c>
    </row>
    <row r="5528" spans="5:8" x14ac:dyDescent="0.3">
      <c r="E5528" s="34">
        <v>5526</v>
      </c>
      <c r="F5528" s="42">
        <f t="shared" si="260"/>
        <v>8.8415999999999997</v>
      </c>
      <c r="G5528" s="42">
        <f t="shared" si="258"/>
        <v>7.2943199999999981</v>
      </c>
      <c r="H5528" s="42">
        <f t="shared" si="259"/>
        <v>8.2500000007294325</v>
      </c>
    </row>
    <row r="5529" spans="5:8" x14ac:dyDescent="0.3">
      <c r="E5529" s="34">
        <v>5527</v>
      </c>
      <c r="F5529" s="42">
        <f t="shared" si="260"/>
        <v>8.8432000000000013</v>
      </c>
      <c r="G5529" s="42">
        <f t="shared" si="258"/>
        <v>7.2956400000000015</v>
      </c>
      <c r="H5529" s="42">
        <f t="shared" si="259"/>
        <v>8.250000000729564</v>
      </c>
    </row>
    <row r="5530" spans="5:8" x14ac:dyDescent="0.3">
      <c r="E5530" s="34">
        <v>5528</v>
      </c>
      <c r="F5530" s="42">
        <f t="shared" si="260"/>
        <v>8.8448000000000011</v>
      </c>
      <c r="G5530" s="42">
        <f t="shared" si="258"/>
        <v>7.2969600000000012</v>
      </c>
      <c r="H5530" s="42">
        <f t="shared" si="259"/>
        <v>8.2500000007296954</v>
      </c>
    </row>
    <row r="5531" spans="5:8" x14ac:dyDescent="0.3">
      <c r="E5531" s="34">
        <v>5529</v>
      </c>
      <c r="F5531" s="42">
        <f t="shared" si="260"/>
        <v>8.8464000000000009</v>
      </c>
      <c r="G5531" s="42">
        <f t="shared" si="258"/>
        <v>7.298280000000001</v>
      </c>
      <c r="H5531" s="42">
        <f t="shared" si="259"/>
        <v>8.2500000007298286</v>
      </c>
    </row>
    <row r="5532" spans="5:8" x14ac:dyDescent="0.3">
      <c r="E5532" s="34">
        <v>5530</v>
      </c>
      <c r="F5532" s="42">
        <f t="shared" si="260"/>
        <v>8.8480000000000008</v>
      </c>
      <c r="G5532" s="42">
        <f t="shared" si="258"/>
        <v>7.2996000000000008</v>
      </c>
      <c r="H5532" s="42">
        <f t="shared" si="259"/>
        <v>8.2500000007299601</v>
      </c>
    </row>
    <row r="5533" spans="5:8" x14ac:dyDescent="0.3">
      <c r="E5533" s="34">
        <v>5531</v>
      </c>
      <c r="F5533" s="42">
        <f t="shared" si="260"/>
        <v>8.8496000000000006</v>
      </c>
      <c r="G5533" s="42">
        <f t="shared" si="258"/>
        <v>7.3009200000000005</v>
      </c>
      <c r="H5533" s="42">
        <f t="shared" si="259"/>
        <v>8.2500000007300915</v>
      </c>
    </row>
    <row r="5534" spans="5:8" x14ac:dyDescent="0.3">
      <c r="E5534" s="34">
        <v>5532</v>
      </c>
      <c r="F5534" s="42">
        <f t="shared" si="260"/>
        <v>8.8512000000000004</v>
      </c>
      <c r="G5534" s="42">
        <f t="shared" si="258"/>
        <v>7.3022400000000003</v>
      </c>
      <c r="H5534" s="42">
        <f t="shared" si="259"/>
        <v>8.2500000007302248</v>
      </c>
    </row>
    <row r="5535" spans="5:8" x14ac:dyDescent="0.3">
      <c r="E5535" s="34">
        <v>5533</v>
      </c>
      <c r="F5535" s="42">
        <f t="shared" si="260"/>
        <v>8.8528000000000002</v>
      </c>
      <c r="G5535" s="42">
        <f t="shared" si="258"/>
        <v>7.3035600000000001</v>
      </c>
      <c r="H5535" s="42">
        <f t="shared" si="259"/>
        <v>8.2500000007303562</v>
      </c>
    </row>
    <row r="5536" spans="5:8" x14ac:dyDescent="0.3">
      <c r="E5536" s="34">
        <v>5534</v>
      </c>
      <c r="F5536" s="42">
        <f t="shared" si="260"/>
        <v>8.8544</v>
      </c>
      <c r="G5536" s="42">
        <f t="shared" si="258"/>
        <v>7.3048799999999998</v>
      </c>
      <c r="H5536" s="42">
        <f t="shared" si="259"/>
        <v>8.2500000007304877</v>
      </c>
    </row>
    <row r="5537" spans="5:8" x14ac:dyDescent="0.3">
      <c r="E5537" s="34">
        <v>5535</v>
      </c>
      <c r="F5537" s="42">
        <f t="shared" si="260"/>
        <v>8.8559999999999999</v>
      </c>
      <c r="G5537" s="42">
        <f t="shared" si="258"/>
        <v>7.3062000000000005</v>
      </c>
      <c r="H5537" s="42">
        <f t="shared" si="259"/>
        <v>8.2500000007306191</v>
      </c>
    </row>
    <row r="5538" spans="5:8" x14ac:dyDescent="0.3">
      <c r="E5538" s="34">
        <v>5536</v>
      </c>
      <c r="F5538" s="42">
        <f t="shared" si="260"/>
        <v>8.8575999999999997</v>
      </c>
      <c r="G5538" s="42">
        <f t="shared" si="258"/>
        <v>7.3075199999999993</v>
      </c>
      <c r="H5538" s="42">
        <f t="shared" si="259"/>
        <v>8.2500000007307523</v>
      </c>
    </row>
    <row r="5539" spans="5:8" x14ac:dyDescent="0.3">
      <c r="E5539" s="34">
        <v>5537</v>
      </c>
      <c r="F5539" s="42">
        <f t="shared" si="260"/>
        <v>8.8592000000000013</v>
      </c>
      <c r="G5539" s="42">
        <f t="shared" si="258"/>
        <v>7.3088400000000009</v>
      </c>
      <c r="H5539" s="42">
        <f t="shared" si="259"/>
        <v>8.2500000007308838</v>
      </c>
    </row>
    <row r="5540" spans="5:8" x14ac:dyDescent="0.3">
      <c r="E5540" s="34">
        <v>5538</v>
      </c>
      <c r="F5540" s="42">
        <f t="shared" si="260"/>
        <v>8.8608000000000011</v>
      </c>
      <c r="G5540" s="42">
        <f t="shared" si="258"/>
        <v>7.3101599999999998</v>
      </c>
      <c r="H5540" s="42">
        <f t="shared" si="259"/>
        <v>8.2500000007310152</v>
      </c>
    </row>
    <row r="5541" spans="5:8" x14ac:dyDescent="0.3">
      <c r="E5541" s="34">
        <v>5539</v>
      </c>
      <c r="F5541" s="42">
        <f t="shared" si="260"/>
        <v>8.8624000000000009</v>
      </c>
      <c r="G5541" s="42">
        <f t="shared" si="258"/>
        <v>7.3114800000000004</v>
      </c>
      <c r="H5541" s="42">
        <f t="shared" si="259"/>
        <v>8.2500000007311485</v>
      </c>
    </row>
    <row r="5542" spans="5:8" x14ac:dyDescent="0.3">
      <c r="E5542" s="34">
        <v>5540</v>
      </c>
      <c r="F5542" s="42">
        <f t="shared" si="260"/>
        <v>8.8640000000000008</v>
      </c>
      <c r="G5542" s="42">
        <f t="shared" si="258"/>
        <v>7.3127999999999993</v>
      </c>
      <c r="H5542" s="42">
        <f t="shared" si="259"/>
        <v>8.2500000007312799</v>
      </c>
    </row>
    <row r="5543" spans="5:8" x14ac:dyDescent="0.3">
      <c r="E5543" s="34">
        <v>5541</v>
      </c>
      <c r="F5543" s="42">
        <f t="shared" si="260"/>
        <v>8.8656000000000006</v>
      </c>
      <c r="G5543" s="42">
        <f t="shared" si="258"/>
        <v>7.31412</v>
      </c>
      <c r="H5543" s="42">
        <f t="shared" si="259"/>
        <v>8.2500000007314114</v>
      </c>
    </row>
    <row r="5544" spans="5:8" x14ac:dyDescent="0.3">
      <c r="E5544" s="34">
        <v>5542</v>
      </c>
      <c r="F5544" s="42">
        <f t="shared" si="260"/>
        <v>8.8672000000000004</v>
      </c>
      <c r="G5544" s="42">
        <f t="shared" si="258"/>
        <v>7.3154400000000006</v>
      </c>
      <c r="H5544" s="42">
        <f t="shared" si="259"/>
        <v>8.2500000007315446</v>
      </c>
    </row>
    <row r="5545" spans="5:8" x14ac:dyDescent="0.3">
      <c r="E5545" s="34">
        <v>5543</v>
      </c>
      <c r="F5545" s="42">
        <f t="shared" si="260"/>
        <v>8.8688000000000002</v>
      </c>
      <c r="G5545" s="42">
        <f t="shared" si="258"/>
        <v>7.3167600000000013</v>
      </c>
      <c r="H5545" s="42">
        <f t="shared" si="259"/>
        <v>8.2500000007316761</v>
      </c>
    </row>
    <row r="5546" spans="5:8" x14ac:dyDescent="0.3">
      <c r="E5546" s="34">
        <v>5544</v>
      </c>
      <c r="F5546" s="42">
        <f t="shared" si="260"/>
        <v>8.8704000000000001</v>
      </c>
      <c r="G5546" s="42">
        <f t="shared" si="258"/>
        <v>7.3180800000000001</v>
      </c>
      <c r="H5546" s="42">
        <f t="shared" si="259"/>
        <v>8.2500000007318075</v>
      </c>
    </row>
    <row r="5547" spans="5:8" x14ac:dyDescent="0.3">
      <c r="E5547" s="34">
        <v>5545</v>
      </c>
      <c r="F5547" s="42">
        <f t="shared" si="260"/>
        <v>8.8719999999999999</v>
      </c>
      <c r="G5547" s="42">
        <f t="shared" si="258"/>
        <v>7.3194000000000008</v>
      </c>
      <c r="H5547" s="42">
        <f t="shared" si="259"/>
        <v>8.2500000007319407</v>
      </c>
    </row>
    <row r="5548" spans="5:8" x14ac:dyDescent="0.3">
      <c r="E5548" s="34">
        <v>5546</v>
      </c>
      <c r="F5548" s="42">
        <f t="shared" si="260"/>
        <v>8.8735999999999997</v>
      </c>
      <c r="G5548" s="42">
        <f t="shared" si="258"/>
        <v>7.3207199999999997</v>
      </c>
      <c r="H5548" s="42">
        <f t="shared" si="259"/>
        <v>8.2500000007320722</v>
      </c>
    </row>
    <row r="5549" spans="5:8" x14ac:dyDescent="0.3">
      <c r="E5549" s="34">
        <v>5547</v>
      </c>
      <c r="F5549" s="42">
        <f t="shared" si="260"/>
        <v>8.8752000000000013</v>
      </c>
      <c r="G5549" s="42">
        <f t="shared" si="258"/>
        <v>7.3220400000000021</v>
      </c>
      <c r="H5549" s="42">
        <f t="shared" si="259"/>
        <v>8.2500000007322036</v>
      </c>
    </row>
    <row r="5550" spans="5:8" x14ac:dyDescent="0.3">
      <c r="E5550" s="34">
        <v>5548</v>
      </c>
      <c r="F5550" s="42">
        <f t="shared" si="260"/>
        <v>8.8768000000000011</v>
      </c>
      <c r="G5550" s="42">
        <f t="shared" si="258"/>
        <v>7.323360000000001</v>
      </c>
      <c r="H5550" s="42">
        <f t="shared" si="259"/>
        <v>8.2500000007323369</v>
      </c>
    </row>
    <row r="5551" spans="5:8" x14ac:dyDescent="0.3">
      <c r="E5551" s="34">
        <v>5549</v>
      </c>
      <c r="F5551" s="42">
        <f t="shared" si="260"/>
        <v>8.878400000000001</v>
      </c>
      <c r="G5551" s="42">
        <f t="shared" si="258"/>
        <v>7.3246800000000016</v>
      </c>
      <c r="H5551" s="42">
        <f t="shared" si="259"/>
        <v>8.2500000007324683</v>
      </c>
    </row>
    <row r="5552" spans="5:8" x14ac:dyDescent="0.3">
      <c r="E5552" s="34">
        <v>5550</v>
      </c>
      <c r="F5552" s="42">
        <f t="shared" si="260"/>
        <v>8.8800000000000008</v>
      </c>
      <c r="G5552" s="42">
        <f t="shared" si="258"/>
        <v>7.3260000000000005</v>
      </c>
      <c r="H5552" s="42">
        <f t="shared" si="259"/>
        <v>8.2500000007325998</v>
      </c>
    </row>
    <row r="5553" spans="5:8" x14ac:dyDescent="0.3">
      <c r="E5553" s="34">
        <v>5551</v>
      </c>
      <c r="F5553" s="42">
        <f t="shared" si="260"/>
        <v>8.8816000000000006</v>
      </c>
      <c r="G5553" s="42">
        <f t="shared" si="258"/>
        <v>7.3273200000000012</v>
      </c>
      <c r="H5553" s="42">
        <f t="shared" si="259"/>
        <v>8.2500000007327312</v>
      </c>
    </row>
    <row r="5554" spans="5:8" x14ac:dyDescent="0.3">
      <c r="E5554" s="34">
        <v>5552</v>
      </c>
      <c r="F5554" s="42">
        <f t="shared" si="260"/>
        <v>8.8832000000000004</v>
      </c>
      <c r="G5554" s="42">
        <f t="shared" si="258"/>
        <v>7.32864</v>
      </c>
      <c r="H5554" s="42">
        <f t="shared" si="259"/>
        <v>8.2500000007328644</v>
      </c>
    </row>
    <row r="5555" spans="5:8" x14ac:dyDescent="0.3">
      <c r="E5555" s="34">
        <v>5553</v>
      </c>
      <c r="F5555" s="42">
        <f t="shared" si="260"/>
        <v>8.8848000000000003</v>
      </c>
      <c r="G5555" s="42">
        <f t="shared" si="258"/>
        <v>7.3299600000000007</v>
      </c>
      <c r="H5555" s="42">
        <f t="shared" si="259"/>
        <v>8.2500000007329959</v>
      </c>
    </row>
    <row r="5556" spans="5:8" x14ac:dyDescent="0.3">
      <c r="E5556" s="34">
        <v>5554</v>
      </c>
      <c r="F5556" s="42">
        <f t="shared" si="260"/>
        <v>8.8864000000000001</v>
      </c>
      <c r="G5556" s="42">
        <f t="shared" si="258"/>
        <v>7.3312799999999996</v>
      </c>
      <c r="H5556" s="42">
        <f t="shared" si="259"/>
        <v>8.2500000007331273</v>
      </c>
    </row>
    <row r="5557" spans="5:8" x14ac:dyDescent="0.3">
      <c r="E5557" s="34">
        <v>5555</v>
      </c>
      <c r="F5557" s="42">
        <f t="shared" si="260"/>
        <v>8.8879999999999999</v>
      </c>
      <c r="G5557" s="42">
        <f t="shared" si="258"/>
        <v>7.3325999999999985</v>
      </c>
      <c r="H5557" s="42">
        <f t="shared" si="259"/>
        <v>8.2500000007332606</v>
      </c>
    </row>
    <row r="5558" spans="5:8" x14ac:dyDescent="0.3">
      <c r="E5558" s="34">
        <v>5556</v>
      </c>
      <c r="F5558" s="42">
        <f t="shared" si="260"/>
        <v>8.8895999999999997</v>
      </c>
      <c r="G5558" s="42">
        <f t="shared" si="258"/>
        <v>7.3339199999999991</v>
      </c>
      <c r="H5558" s="42">
        <f t="shared" si="259"/>
        <v>8.250000000733392</v>
      </c>
    </row>
    <row r="5559" spans="5:8" x14ac:dyDescent="0.3">
      <c r="E5559" s="34">
        <v>5557</v>
      </c>
      <c r="F5559" s="42">
        <f t="shared" si="260"/>
        <v>8.8911999999999995</v>
      </c>
      <c r="G5559" s="42">
        <f t="shared" si="258"/>
        <v>7.3352399999999998</v>
      </c>
      <c r="H5559" s="42">
        <f t="shared" si="259"/>
        <v>8.2500000007335235</v>
      </c>
    </row>
    <row r="5560" spans="5:8" x14ac:dyDescent="0.3">
      <c r="E5560" s="34">
        <v>5558</v>
      </c>
      <c r="F5560" s="42">
        <f t="shared" si="260"/>
        <v>8.8928000000000011</v>
      </c>
      <c r="G5560" s="42">
        <f t="shared" si="258"/>
        <v>7.3365600000000013</v>
      </c>
      <c r="H5560" s="42">
        <f t="shared" si="259"/>
        <v>8.2500000007336567</v>
      </c>
    </row>
    <row r="5561" spans="5:8" x14ac:dyDescent="0.3">
      <c r="E5561" s="34">
        <v>5559</v>
      </c>
      <c r="F5561" s="42">
        <f t="shared" si="260"/>
        <v>8.894400000000001</v>
      </c>
      <c r="G5561" s="42">
        <f t="shared" si="258"/>
        <v>7.3378800000000011</v>
      </c>
      <c r="H5561" s="42">
        <f t="shared" si="259"/>
        <v>8.2500000007337881</v>
      </c>
    </row>
    <row r="5562" spans="5:8" x14ac:dyDescent="0.3">
      <c r="E5562" s="34">
        <v>5560</v>
      </c>
      <c r="F5562" s="42">
        <f t="shared" si="260"/>
        <v>8.8960000000000008</v>
      </c>
      <c r="G5562" s="42">
        <f t="shared" si="258"/>
        <v>7.3392000000000008</v>
      </c>
      <c r="H5562" s="42">
        <f t="shared" si="259"/>
        <v>8.2500000007339196</v>
      </c>
    </row>
    <row r="5563" spans="5:8" x14ac:dyDescent="0.3">
      <c r="E5563" s="34">
        <v>5561</v>
      </c>
      <c r="F5563" s="42">
        <f t="shared" si="260"/>
        <v>8.8976000000000006</v>
      </c>
      <c r="G5563" s="42">
        <f t="shared" si="258"/>
        <v>7.3405200000000006</v>
      </c>
      <c r="H5563" s="42">
        <f t="shared" si="259"/>
        <v>8.2500000007340528</v>
      </c>
    </row>
    <row r="5564" spans="5:8" x14ac:dyDescent="0.3">
      <c r="E5564" s="34">
        <v>5562</v>
      </c>
      <c r="F5564" s="42">
        <f t="shared" si="260"/>
        <v>8.8992000000000004</v>
      </c>
      <c r="G5564" s="42">
        <f t="shared" si="258"/>
        <v>7.3418400000000004</v>
      </c>
      <c r="H5564" s="42">
        <f t="shared" si="259"/>
        <v>8.2500000007341843</v>
      </c>
    </row>
    <row r="5565" spans="5:8" x14ac:dyDescent="0.3">
      <c r="E5565" s="34">
        <v>5563</v>
      </c>
      <c r="F5565" s="42">
        <f t="shared" si="260"/>
        <v>8.9008000000000003</v>
      </c>
      <c r="G5565" s="42">
        <f t="shared" si="258"/>
        <v>7.3431600000000001</v>
      </c>
      <c r="H5565" s="42">
        <f t="shared" si="259"/>
        <v>8.2500000007343157</v>
      </c>
    </row>
    <row r="5566" spans="5:8" x14ac:dyDescent="0.3">
      <c r="E5566" s="34">
        <v>5564</v>
      </c>
      <c r="F5566" s="42">
        <f t="shared" si="260"/>
        <v>8.9024000000000001</v>
      </c>
      <c r="G5566" s="42">
        <f t="shared" si="258"/>
        <v>7.3444799999999999</v>
      </c>
      <c r="H5566" s="42">
        <f t="shared" si="259"/>
        <v>8.2500000007344472</v>
      </c>
    </row>
    <row r="5567" spans="5:8" x14ac:dyDescent="0.3">
      <c r="E5567" s="34">
        <v>5565</v>
      </c>
      <c r="F5567" s="42">
        <f t="shared" si="260"/>
        <v>8.9039999999999999</v>
      </c>
      <c r="G5567" s="42">
        <f t="shared" si="258"/>
        <v>7.3457999999999997</v>
      </c>
      <c r="H5567" s="42">
        <f t="shared" si="259"/>
        <v>8.2500000007345804</v>
      </c>
    </row>
    <row r="5568" spans="5:8" x14ac:dyDescent="0.3">
      <c r="E5568" s="34">
        <v>5566</v>
      </c>
      <c r="F5568" s="42">
        <f t="shared" si="260"/>
        <v>8.9055999999999997</v>
      </c>
      <c r="G5568" s="42">
        <f t="shared" si="258"/>
        <v>7.3471200000000003</v>
      </c>
      <c r="H5568" s="42">
        <f t="shared" si="259"/>
        <v>8.2500000007347118</v>
      </c>
    </row>
    <row r="5569" spans="5:8" x14ac:dyDescent="0.3">
      <c r="E5569" s="34">
        <v>5567</v>
      </c>
      <c r="F5569" s="42">
        <f t="shared" si="260"/>
        <v>8.9071999999999996</v>
      </c>
      <c r="G5569" s="42">
        <f t="shared" si="258"/>
        <v>7.3484399999999992</v>
      </c>
      <c r="H5569" s="42">
        <f t="shared" si="259"/>
        <v>8.2500000007348433</v>
      </c>
    </row>
    <row r="5570" spans="5:8" x14ac:dyDescent="0.3">
      <c r="E5570" s="34">
        <v>5568</v>
      </c>
      <c r="F5570" s="42">
        <f t="shared" si="260"/>
        <v>8.9088000000000012</v>
      </c>
      <c r="G5570" s="42">
        <f t="shared" ref="G5570:G5633" si="261">$C$12*F5570*10^-3/($C$3*10^-6)</f>
        <v>7.3497600000000007</v>
      </c>
      <c r="H5570" s="42">
        <f t="shared" si="259"/>
        <v>8.2500000007349765</v>
      </c>
    </row>
    <row r="5571" spans="5:8" x14ac:dyDescent="0.3">
      <c r="E5571" s="34">
        <v>5569</v>
      </c>
      <c r="F5571" s="42">
        <f t="shared" si="260"/>
        <v>8.910400000000001</v>
      </c>
      <c r="G5571" s="42">
        <f t="shared" si="261"/>
        <v>7.3510799999999996</v>
      </c>
      <c r="H5571" s="42">
        <f t="shared" ref="H5571:H5634" si="262">($C$12+IF(G5571&gt;=$C$7,$C$6,0)+(IF(G5571&gt;=$C$5,G5571,0)/$C$4)+IF(G5571&gt;$C$9,($C$8/G5571),0))</f>
        <v>8.250000000735108</v>
      </c>
    </row>
    <row r="5572" spans="5:8" x14ac:dyDescent="0.3">
      <c r="E5572" s="34">
        <v>5570</v>
      </c>
      <c r="F5572" s="42">
        <f t="shared" ref="F5572:F5635" si="263">($C$10/10000)*(E5572)</f>
        <v>8.9120000000000008</v>
      </c>
      <c r="G5572" s="42">
        <f t="shared" si="261"/>
        <v>7.3524000000000003</v>
      </c>
      <c r="H5572" s="42">
        <f t="shared" si="262"/>
        <v>8.2500000007352394</v>
      </c>
    </row>
    <row r="5573" spans="5:8" x14ac:dyDescent="0.3">
      <c r="E5573" s="34">
        <v>5571</v>
      </c>
      <c r="F5573" s="42">
        <f t="shared" si="263"/>
        <v>8.9136000000000006</v>
      </c>
      <c r="G5573" s="42">
        <f t="shared" si="261"/>
        <v>7.3537199999999991</v>
      </c>
      <c r="H5573" s="42">
        <f t="shared" si="262"/>
        <v>8.2500000007353727</v>
      </c>
    </row>
    <row r="5574" spans="5:8" x14ac:dyDescent="0.3">
      <c r="E5574" s="34">
        <v>5572</v>
      </c>
      <c r="F5574" s="42">
        <f t="shared" si="263"/>
        <v>8.9152000000000005</v>
      </c>
      <c r="G5574" s="42">
        <f t="shared" si="261"/>
        <v>7.3550400000000016</v>
      </c>
      <c r="H5574" s="42">
        <f t="shared" si="262"/>
        <v>8.2500000007355041</v>
      </c>
    </row>
    <row r="5575" spans="5:8" x14ac:dyDescent="0.3">
      <c r="E5575" s="34">
        <v>5573</v>
      </c>
      <c r="F5575" s="42">
        <f t="shared" si="263"/>
        <v>8.9168000000000003</v>
      </c>
      <c r="G5575" s="42">
        <f t="shared" si="261"/>
        <v>7.3563600000000005</v>
      </c>
      <c r="H5575" s="42">
        <f t="shared" si="262"/>
        <v>8.2500000007356356</v>
      </c>
    </row>
    <row r="5576" spans="5:8" x14ac:dyDescent="0.3">
      <c r="E5576" s="34">
        <v>5574</v>
      </c>
      <c r="F5576" s="42">
        <f t="shared" si="263"/>
        <v>8.9184000000000001</v>
      </c>
      <c r="G5576" s="42">
        <f t="shared" si="261"/>
        <v>7.3576800000000011</v>
      </c>
      <c r="H5576" s="42">
        <f t="shared" si="262"/>
        <v>8.2500000007357688</v>
      </c>
    </row>
    <row r="5577" spans="5:8" x14ac:dyDescent="0.3">
      <c r="E5577" s="34">
        <v>5575</v>
      </c>
      <c r="F5577" s="42">
        <f t="shared" si="263"/>
        <v>8.92</v>
      </c>
      <c r="G5577" s="42">
        <f t="shared" si="261"/>
        <v>7.359</v>
      </c>
      <c r="H5577" s="42">
        <f t="shared" si="262"/>
        <v>8.2500000007359002</v>
      </c>
    </row>
    <row r="5578" spans="5:8" x14ac:dyDescent="0.3">
      <c r="E5578" s="34">
        <v>5576</v>
      </c>
      <c r="F5578" s="42">
        <f t="shared" si="263"/>
        <v>8.9215999999999998</v>
      </c>
      <c r="G5578" s="42">
        <f t="shared" si="261"/>
        <v>7.3603200000000006</v>
      </c>
      <c r="H5578" s="42">
        <f t="shared" si="262"/>
        <v>8.2500000007360317</v>
      </c>
    </row>
    <row r="5579" spans="5:8" x14ac:dyDescent="0.3">
      <c r="E5579" s="34">
        <v>5577</v>
      </c>
      <c r="F5579" s="42">
        <f t="shared" si="263"/>
        <v>8.9231999999999996</v>
      </c>
      <c r="G5579" s="42">
        <f t="shared" si="261"/>
        <v>7.3616399999999995</v>
      </c>
      <c r="H5579" s="42">
        <f t="shared" si="262"/>
        <v>8.2500000007361631</v>
      </c>
    </row>
    <row r="5580" spans="5:8" x14ac:dyDescent="0.3">
      <c r="E5580" s="34">
        <v>5578</v>
      </c>
      <c r="F5580" s="42">
        <f t="shared" si="263"/>
        <v>8.9248000000000012</v>
      </c>
      <c r="G5580" s="42">
        <f t="shared" si="261"/>
        <v>7.3629600000000019</v>
      </c>
      <c r="H5580" s="42">
        <f t="shared" si="262"/>
        <v>8.2500000007362964</v>
      </c>
    </row>
    <row r="5581" spans="5:8" x14ac:dyDescent="0.3">
      <c r="E5581" s="34">
        <v>5579</v>
      </c>
      <c r="F5581" s="42">
        <f t="shared" si="263"/>
        <v>8.926400000000001</v>
      </c>
      <c r="G5581" s="42">
        <f t="shared" si="261"/>
        <v>7.3642800000000008</v>
      </c>
      <c r="H5581" s="42">
        <f t="shared" si="262"/>
        <v>8.2500000007364278</v>
      </c>
    </row>
    <row r="5582" spans="5:8" x14ac:dyDescent="0.3">
      <c r="E5582" s="34">
        <v>5580</v>
      </c>
      <c r="F5582" s="42">
        <f t="shared" si="263"/>
        <v>8.9280000000000008</v>
      </c>
      <c r="G5582" s="42">
        <f t="shared" si="261"/>
        <v>7.3656000000000015</v>
      </c>
      <c r="H5582" s="42">
        <f t="shared" si="262"/>
        <v>8.2500000007365593</v>
      </c>
    </row>
    <row r="5583" spans="5:8" x14ac:dyDescent="0.3">
      <c r="E5583" s="34">
        <v>5581</v>
      </c>
      <c r="F5583" s="42">
        <f t="shared" si="263"/>
        <v>8.9296000000000006</v>
      </c>
      <c r="G5583" s="42">
        <f t="shared" si="261"/>
        <v>7.3669200000000004</v>
      </c>
      <c r="H5583" s="42">
        <f t="shared" si="262"/>
        <v>8.2500000007366925</v>
      </c>
    </row>
    <row r="5584" spans="5:8" x14ac:dyDescent="0.3">
      <c r="E5584" s="34">
        <v>5582</v>
      </c>
      <c r="F5584" s="42">
        <f t="shared" si="263"/>
        <v>8.9312000000000005</v>
      </c>
      <c r="G5584" s="42">
        <f t="shared" si="261"/>
        <v>7.368240000000001</v>
      </c>
      <c r="H5584" s="42">
        <f t="shared" si="262"/>
        <v>8.2500000007368239</v>
      </c>
    </row>
    <row r="5585" spans="5:8" x14ac:dyDescent="0.3">
      <c r="E5585" s="34">
        <v>5583</v>
      </c>
      <c r="F5585" s="42">
        <f t="shared" si="263"/>
        <v>8.9328000000000003</v>
      </c>
      <c r="G5585" s="42">
        <f t="shared" si="261"/>
        <v>7.3695599999999999</v>
      </c>
      <c r="H5585" s="42">
        <f t="shared" si="262"/>
        <v>8.2500000007369554</v>
      </c>
    </row>
    <row r="5586" spans="5:8" x14ac:dyDescent="0.3">
      <c r="E5586" s="34">
        <v>5584</v>
      </c>
      <c r="F5586" s="42">
        <f t="shared" si="263"/>
        <v>8.9344000000000001</v>
      </c>
      <c r="G5586" s="42">
        <f t="shared" si="261"/>
        <v>7.3708800000000005</v>
      </c>
      <c r="H5586" s="42">
        <f t="shared" si="262"/>
        <v>8.2500000007370886</v>
      </c>
    </row>
    <row r="5587" spans="5:8" x14ac:dyDescent="0.3">
      <c r="E5587" s="34">
        <v>5585</v>
      </c>
      <c r="F5587" s="42">
        <f t="shared" si="263"/>
        <v>8.9359999999999999</v>
      </c>
      <c r="G5587" s="42">
        <f t="shared" si="261"/>
        <v>7.3721999999999994</v>
      </c>
      <c r="H5587" s="42">
        <f t="shared" si="262"/>
        <v>8.2500000007372201</v>
      </c>
    </row>
    <row r="5588" spans="5:8" x14ac:dyDescent="0.3">
      <c r="E5588" s="34">
        <v>5586</v>
      </c>
      <c r="F5588" s="42">
        <f t="shared" si="263"/>
        <v>8.9375999999999998</v>
      </c>
      <c r="G5588" s="42">
        <f t="shared" si="261"/>
        <v>7.3735199999999983</v>
      </c>
      <c r="H5588" s="42">
        <f t="shared" si="262"/>
        <v>8.2500000007373515</v>
      </c>
    </row>
    <row r="5589" spans="5:8" x14ac:dyDescent="0.3">
      <c r="E5589" s="34">
        <v>5587</v>
      </c>
      <c r="F5589" s="42">
        <f t="shared" si="263"/>
        <v>8.9391999999999996</v>
      </c>
      <c r="G5589" s="42">
        <f t="shared" si="261"/>
        <v>7.3748400000000007</v>
      </c>
      <c r="H5589" s="42">
        <f t="shared" si="262"/>
        <v>8.2500000007374847</v>
      </c>
    </row>
    <row r="5590" spans="5:8" x14ac:dyDescent="0.3">
      <c r="E5590" s="34">
        <v>5588</v>
      </c>
      <c r="F5590" s="42">
        <f t="shared" si="263"/>
        <v>8.9408000000000012</v>
      </c>
      <c r="G5590" s="42">
        <f t="shared" si="261"/>
        <v>7.3761600000000005</v>
      </c>
      <c r="H5590" s="42">
        <f t="shared" si="262"/>
        <v>8.2500000007376162</v>
      </c>
    </row>
    <row r="5591" spans="5:8" x14ac:dyDescent="0.3">
      <c r="E5591" s="34">
        <v>5589</v>
      </c>
      <c r="F5591" s="42">
        <f t="shared" si="263"/>
        <v>8.942400000000001</v>
      </c>
      <c r="G5591" s="42">
        <f t="shared" si="261"/>
        <v>7.3774800000000011</v>
      </c>
      <c r="H5591" s="42">
        <f t="shared" si="262"/>
        <v>8.2500000007377476</v>
      </c>
    </row>
    <row r="5592" spans="5:8" x14ac:dyDescent="0.3">
      <c r="E5592" s="34">
        <v>5590</v>
      </c>
      <c r="F5592" s="42">
        <f t="shared" si="263"/>
        <v>8.9440000000000008</v>
      </c>
      <c r="G5592" s="42">
        <f t="shared" si="261"/>
        <v>7.3788000000000009</v>
      </c>
      <c r="H5592" s="42">
        <f t="shared" si="262"/>
        <v>8.2500000007378809</v>
      </c>
    </row>
    <row r="5593" spans="5:8" x14ac:dyDescent="0.3">
      <c r="E5593" s="34">
        <v>5591</v>
      </c>
      <c r="F5593" s="42">
        <f t="shared" si="263"/>
        <v>8.9456000000000007</v>
      </c>
      <c r="G5593" s="42">
        <f t="shared" si="261"/>
        <v>7.3801200000000007</v>
      </c>
      <c r="H5593" s="42">
        <f t="shared" si="262"/>
        <v>8.2500000007380123</v>
      </c>
    </row>
    <row r="5594" spans="5:8" x14ac:dyDescent="0.3">
      <c r="E5594" s="34">
        <v>5592</v>
      </c>
      <c r="F5594" s="42">
        <f t="shared" si="263"/>
        <v>8.9472000000000005</v>
      </c>
      <c r="G5594" s="42">
        <f t="shared" si="261"/>
        <v>7.3814400000000004</v>
      </c>
      <c r="H5594" s="42">
        <f t="shared" si="262"/>
        <v>8.2500000007381438</v>
      </c>
    </row>
    <row r="5595" spans="5:8" x14ac:dyDescent="0.3">
      <c r="E5595" s="34">
        <v>5593</v>
      </c>
      <c r="F5595" s="42">
        <f t="shared" si="263"/>
        <v>8.9488000000000003</v>
      </c>
      <c r="G5595" s="42">
        <f t="shared" si="261"/>
        <v>7.3827600000000002</v>
      </c>
      <c r="H5595" s="42">
        <f t="shared" si="262"/>
        <v>8.2500000007382752</v>
      </c>
    </row>
    <row r="5596" spans="5:8" x14ac:dyDescent="0.3">
      <c r="E5596" s="34">
        <v>5594</v>
      </c>
      <c r="F5596" s="42">
        <f t="shared" si="263"/>
        <v>8.9504000000000001</v>
      </c>
      <c r="G5596" s="42">
        <f t="shared" si="261"/>
        <v>7.38408</v>
      </c>
      <c r="H5596" s="42">
        <f t="shared" si="262"/>
        <v>8.2500000007384084</v>
      </c>
    </row>
    <row r="5597" spans="5:8" x14ac:dyDescent="0.3">
      <c r="E5597" s="34">
        <v>5595</v>
      </c>
      <c r="F5597" s="42">
        <f t="shared" si="263"/>
        <v>8.952</v>
      </c>
      <c r="G5597" s="42">
        <f t="shared" si="261"/>
        <v>7.3853999999999997</v>
      </c>
      <c r="H5597" s="42">
        <f t="shared" si="262"/>
        <v>8.2500000007385399</v>
      </c>
    </row>
    <row r="5598" spans="5:8" x14ac:dyDescent="0.3">
      <c r="E5598" s="34">
        <v>5596</v>
      </c>
      <c r="F5598" s="42">
        <f t="shared" si="263"/>
        <v>8.9535999999999998</v>
      </c>
      <c r="G5598" s="42">
        <f t="shared" si="261"/>
        <v>7.3867199999999995</v>
      </c>
      <c r="H5598" s="42">
        <f t="shared" si="262"/>
        <v>8.2500000007386713</v>
      </c>
    </row>
    <row r="5599" spans="5:8" x14ac:dyDescent="0.3">
      <c r="E5599" s="34">
        <v>5597</v>
      </c>
      <c r="F5599" s="42">
        <f t="shared" si="263"/>
        <v>8.9551999999999996</v>
      </c>
      <c r="G5599" s="42">
        <f t="shared" si="261"/>
        <v>7.3880400000000002</v>
      </c>
      <c r="H5599" s="42">
        <f t="shared" si="262"/>
        <v>8.2500000007388046</v>
      </c>
    </row>
    <row r="5600" spans="5:8" x14ac:dyDescent="0.3">
      <c r="E5600" s="34">
        <v>5598</v>
      </c>
      <c r="F5600" s="42">
        <f t="shared" si="263"/>
        <v>8.9568000000000012</v>
      </c>
      <c r="G5600" s="42">
        <f t="shared" si="261"/>
        <v>7.3893599999999999</v>
      </c>
      <c r="H5600" s="42">
        <f t="shared" si="262"/>
        <v>8.250000000738936</v>
      </c>
    </row>
    <row r="5601" spans="5:8" x14ac:dyDescent="0.3">
      <c r="E5601" s="34">
        <v>5599</v>
      </c>
      <c r="F5601" s="42">
        <f t="shared" si="263"/>
        <v>8.958400000000001</v>
      </c>
      <c r="G5601" s="42">
        <f t="shared" si="261"/>
        <v>7.3906800000000006</v>
      </c>
      <c r="H5601" s="42">
        <f t="shared" si="262"/>
        <v>8.2500000007390675</v>
      </c>
    </row>
    <row r="5602" spans="5:8" x14ac:dyDescent="0.3">
      <c r="E5602" s="34">
        <v>5600</v>
      </c>
      <c r="F5602" s="42">
        <f t="shared" si="263"/>
        <v>8.9600000000000009</v>
      </c>
      <c r="G5602" s="42">
        <f t="shared" si="261"/>
        <v>7.3919999999999995</v>
      </c>
      <c r="H5602" s="42">
        <f t="shared" si="262"/>
        <v>8.2500000007392007</v>
      </c>
    </row>
    <row r="5603" spans="5:8" x14ac:dyDescent="0.3">
      <c r="E5603" s="34">
        <v>5601</v>
      </c>
      <c r="F5603" s="42">
        <f t="shared" si="263"/>
        <v>8.9616000000000007</v>
      </c>
      <c r="G5603" s="42">
        <f t="shared" si="261"/>
        <v>7.3933200000000001</v>
      </c>
      <c r="H5603" s="42">
        <f t="shared" si="262"/>
        <v>8.2500000007393322</v>
      </c>
    </row>
    <row r="5604" spans="5:8" x14ac:dyDescent="0.3">
      <c r="E5604" s="34">
        <v>5602</v>
      </c>
      <c r="F5604" s="42">
        <f t="shared" si="263"/>
        <v>8.9632000000000005</v>
      </c>
      <c r="G5604" s="42">
        <f t="shared" si="261"/>
        <v>7.3946400000000008</v>
      </c>
      <c r="H5604" s="42">
        <f t="shared" si="262"/>
        <v>8.2500000007394636</v>
      </c>
    </row>
    <row r="5605" spans="5:8" x14ac:dyDescent="0.3">
      <c r="E5605" s="34">
        <v>5603</v>
      </c>
      <c r="F5605" s="42">
        <f t="shared" si="263"/>
        <v>8.9648000000000003</v>
      </c>
      <c r="G5605" s="42">
        <f t="shared" si="261"/>
        <v>7.3959600000000014</v>
      </c>
      <c r="H5605" s="42">
        <f t="shared" si="262"/>
        <v>8.2500000007395968</v>
      </c>
    </row>
    <row r="5606" spans="5:8" x14ac:dyDescent="0.3">
      <c r="E5606" s="34">
        <v>5604</v>
      </c>
      <c r="F5606" s="42">
        <f t="shared" si="263"/>
        <v>8.9664000000000001</v>
      </c>
      <c r="G5606" s="42">
        <f t="shared" si="261"/>
        <v>7.3972800000000003</v>
      </c>
      <c r="H5606" s="42">
        <f t="shared" si="262"/>
        <v>8.2500000007397283</v>
      </c>
    </row>
    <row r="5607" spans="5:8" x14ac:dyDescent="0.3">
      <c r="E5607" s="34">
        <v>5605</v>
      </c>
      <c r="F5607" s="42">
        <f t="shared" si="263"/>
        <v>8.968</v>
      </c>
      <c r="G5607" s="42">
        <f t="shared" si="261"/>
        <v>7.398600000000001</v>
      </c>
      <c r="H5607" s="42">
        <f t="shared" si="262"/>
        <v>8.2500000007398597</v>
      </c>
    </row>
    <row r="5608" spans="5:8" x14ac:dyDescent="0.3">
      <c r="E5608" s="34">
        <v>5606</v>
      </c>
      <c r="F5608" s="42">
        <f t="shared" si="263"/>
        <v>8.9695999999999998</v>
      </c>
      <c r="G5608" s="42">
        <f t="shared" si="261"/>
        <v>7.3999199999999998</v>
      </c>
      <c r="H5608" s="42">
        <f t="shared" si="262"/>
        <v>8.2500000007399912</v>
      </c>
    </row>
    <row r="5609" spans="5:8" x14ac:dyDescent="0.3">
      <c r="E5609" s="34">
        <v>5607</v>
      </c>
      <c r="F5609" s="42">
        <f t="shared" si="263"/>
        <v>8.9711999999999996</v>
      </c>
      <c r="G5609" s="42">
        <f t="shared" si="261"/>
        <v>7.4012400000000005</v>
      </c>
      <c r="H5609" s="42">
        <f t="shared" si="262"/>
        <v>8.2500000007401244</v>
      </c>
    </row>
    <row r="5610" spans="5:8" x14ac:dyDescent="0.3">
      <c r="E5610" s="34">
        <v>5608</v>
      </c>
      <c r="F5610" s="42">
        <f t="shared" si="263"/>
        <v>8.9728000000000012</v>
      </c>
      <c r="G5610" s="42">
        <f t="shared" si="261"/>
        <v>7.4025600000000011</v>
      </c>
      <c r="H5610" s="42">
        <f t="shared" si="262"/>
        <v>8.2500000007402559</v>
      </c>
    </row>
    <row r="5611" spans="5:8" x14ac:dyDescent="0.3">
      <c r="E5611" s="34">
        <v>5609</v>
      </c>
      <c r="F5611" s="42">
        <f t="shared" si="263"/>
        <v>8.974400000000001</v>
      </c>
      <c r="G5611" s="42">
        <f t="shared" si="261"/>
        <v>7.4038800000000018</v>
      </c>
      <c r="H5611" s="42">
        <f t="shared" si="262"/>
        <v>8.2500000007403873</v>
      </c>
    </row>
    <row r="5612" spans="5:8" x14ac:dyDescent="0.3">
      <c r="E5612" s="34">
        <v>5610</v>
      </c>
      <c r="F5612" s="42">
        <f t="shared" si="263"/>
        <v>8.9760000000000009</v>
      </c>
      <c r="G5612" s="42">
        <f t="shared" si="261"/>
        <v>7.4052000000000007</v>
      </c>
      <c r="H5612" s="42">
        <f t="shared" si="262"/>
        <v>8.2500000007405205</v>
      </c>
    </row>
    <row r="5613" spans="5:8" x14ac:dyDescent="0.3">
      <c r="E5613" s="34">
        <v>5611</v>
      </c>
      <c r="F5613" s="42">
        <f t="shared" si="263"/>
        <v>8.9776000000000007</v>
      </c>
      <c r="G5613" s="42">
        <f t="shared" si="261"/>
        <v>7.4065200000000013</v>
      </c>
      <c r="H5613" s="42">
        <f t="shared" si="262"/>
        <v>8.250000000740652</v>
      </c>
    </row>
    <row r="5614" spans="5:8" x14ac:dyDescent="0.3">
      <c r="E5614" s="34">
        <v>5612</v>
      </c>
      <c r="F5614" s="42">
        <f t="shared" si="263"/>
        <v>8.9792000000000005</v>
      </c>
      <c r="G5614" s="42">
        <f t="shared" si="261"/>
        <v>7.4078400000000002</v>
      </c>
      <c r="H5614" s="42">
        <f t="shared" si="262"/>
        <v>8.2500000007407834</v>
      </c>
    </row>
    <row r="5615" spans="5:8" x14ac:dyDescent="0.3">
      <c r="E5615" s="34">
        <v>5613</v>
      </c>
      <c r="F5615" s="42">
        <f t="shared" si="263"/>
        <v>8.9808000000000003</v>
      </c>
      <c r="G5615" s="42">
        <f t="shared" si="261"/>
        <v>7.4091600000000009</v>
      </c>
      <c r="H5615" s="42">
        <f t="shared" si="262"/>
        <v>8.2500000007409167</v>
      </c>
    </row>
    <row r="5616" spans="5:8" x14ac:dyDescent="0.3">
      <c r="E5616" s="34">
        <v>5614</v>
      </c>
      <c r="F5616" s="42">
        <f t="shared" si="263"/>
        <v>8.9824000000000002</v>
      </c>
      <c r="G5616" s="42">
        <f t="shared" si="261"/>
        <v>7.4104799999999997</v>
      </c>
      <c r="H5616" s="42">
        <f t="shared" si="262"/>
        <v>8.2500000007410481</v>
      </c>
    </row>
    <row r="5617" spans="5:8" x14ac:dyDescent="0.3">
      <c r="E5617" s="34">
        <v>5615</v>
      </c>
      <c r="F5617" s="42">
        <f t="shared" si="263"/>
        <v>8.984</v>
      </c>
      <c r="G5617" s="42">
        <f t="shared" si="261"/>
        <v>7.4118000000000004</v>
      </c>
      <c r="H5617" s="42">
        <f t="shared" si="262"/>
        <v>8.2500000007411796</v>
      </c>
    </row>
    <row r="5618" spans="5:8" x14ac:dyDescent="0.3">
      <c r="E5618" s="34">
        <v>5616</v>
      </c>
      <c r="F5618" s="42">
        <f t="shared" si="263"/>
        <v>8.9855999999999998</v>
      </c>
      <c r="G5618" s="42">
        <f t="shared" si="261"/>
        <v>7.4131199999999993</v>
      </c>
      <c r="H5618" s="42">
        <f t="shared" si="262"/>
        <v>8.2500000007413128</v>
      </c>
    </row>
    <row r="5619" spans="5:8" x14ac:dyDescent="0.3">
      <c r="E5619" s="34">
        <v>5617</v>
      </c>
      <c r="F5619" s="42">
        <f t="shared" si="263"/>
        <v>8.9871999999999996</v>
      </c>
      <c r="G5619" s="42">
        <f t="shared" si="261"/>
        <v>7.4144399999999981</v>
      </c>
      <c r="H5619" s="42">
        <f t="shared" si="262"/>
        <v>8.2500000007414442</v>
      </c>
    </row>
    <row r="5620" spans="5:8" x14ac:dyDescent="0.3">
      <c r="E5620" s="34">
        <v>5618</v>
      </c>
      <c r="F5620" s="42">
        <f t="shared" si="263"/>
        <v>8.9888000000000012</v>
      </c>
      <c r="G5620" s="42">
        <f t="shared" si="261"/>
        <v>7.4157600000000015</v>
      </c>
      <c r="H5620" s="42">
        <f t="shared" si="262"/>
        <v>8.2500000007415757</v>
      </c>
    </row>
    <row r="5621" spans="5:8" x14ac:dyDescent="0.3">
      <c r="E5621" s="34">
        <v>5619</v>
      </c>
      <c r="F5621" s="42">
        <f t="shared" si="263"/>
        <v>8.9904000000000011</v>
      </c>
      <c r="G5621" s="42">
        <f t="shared" si="261"/>
        <v>7.4170800000000003</v>
      </c>
      <c r="H5621" s="42">
        <f t="shared" si="262"/>
        <v>8.2500000007417071</v>
      </c>
    </row>
    <row r="5622" spans="5:8" x14ac:dyDescent="0.3">
      <c r="E5622" s="34">
        <v>5620</v>
      </c>
      <c r="F5622" s="42">
        <f t="shared" si="263"/>
        <v>8.9920000000000009</v>
      </c>
      <c r="G5622" s="42">
        <f t="shared" si="261"/>
        <v>7.418400000000001</v>
      </c>
      <c r="H5622" s="42">
        <f t="shared" si="262"/>
        <v>8.2500000007418404</v>
      </c>
    </row>
    <row r="5623" spans="5:8" x14ac:dyDescent="0.3">
      <c r="E5623" s="34">
        <v>5621</v>
      </c>
      <c r="F5623" s="42">
        <f t="shared" si="263"/>
        <v>8.9936000000000007</v>
      </c>
      <c r="G5623" s="42">
        <f t="shared" si="261"/>
        <v>7.4197200000000008</v>
      </c>
      <c r="H5623" s="42">
        <f t="shared" si="262"/>
        <v>8.2500000007419718</v>
      </c>
    </row>
    <row r="5624" spans="5:8" x14ac:dyDescent="0.3">
      <c r="E5624" s="34">
        <v>5622</v>
      </c>
      <c r="F5624" s="42">
        <f t="shared" si="263"/>
        <v>8.9952000000000005</v>
      </c>
      <c r="G5624" s="42">
        <f t="shared" si="261"/>
        <v>7.4210400000000005</v>
      </c>
      <c r="H5624" s="42">
        <f t="shared" si="262"/>
        <v>8.2500000007421033</v>
      </c>
    </row>
    <row r="5625" spans="5:8" x14ac:dyDescent="0.3">
      <c r="E5625" s="34">
        <v>5623</v>
      </c>
      <c r="F5625" s="42">
        <f t="shared" si="263"/>
        <v>8.9968000000000004</v>
      </c>
      <c r="G5625" s="42">
        <f t="shared" si="261"/>
        <v>7.4223600000000003</v>
      </c>
      <c r="H5625" s="42">
        <f t="shared" si="262"/>
        <v>8.2500000007422365</v>
      </c>
    </row>
    <row r="5626" spans="5:8" x14ac:dyDescent="0.3">
      <c r="E5626" s="34">
        <v>5624</v>
      </c>
      <c r="F5626" s="42">
        <f t="shared" si="263"/>
        <v>8.9984000000000002</v>
      </c>
      <c r="G5626" s="42">
        <f t="shared" si="261"/>
        <v>7.4236800000000001</v>
      </c>
      <c r="H5626" s="42">
        <f t="shared" si="262"/>
        <v>8.2500000007423679</v>
      </c>
    </row>
    <row r="5627" spans="5:8" x14ac:dyDescent="0.3">
      <c r="E5627" s="34">
        <v>5625</v>
      </c>
      <c r="F5627" s="42">
        <f t="shared" si="263"/>
        <v>9</v>
      </c>
      <c r="G5627" s="42">
        <f t="shared" si="261"/>
        <v>7.4249999999999998</v>
      </c>
      <c r="H5627" s="42">
        <f t="shared" si="262"/>
        <v>8.2500000007424994</v>
      </c>
    </row>
    <row r="5628" spans="5:8" x14ac:dyDescent="0.3">
      <c r="E5628" s="34">
        <v>5626</v>
      </c>
      <c r="F5628" s="42">
        <f t="shared" si="263"/>
        <v>9.0015999999999998</v>
      </c>
      <c r="G5628" s="42">
        <f t="shared" si="261"/>
        <v>7.4263199999999996</v>
      </c>
      <c r="H5628" s="42">
        <f t="shared" si="262"/>
        <v>8.2500000007426326</v>
      </c>
    </row>
    <row r="5629" spans="5:8" x14ac:dyDescent="0.3">
      <c r="E5629" s="34">
        <v>5627</v>
      </c>
      <c r="F5629" s="42">
        <f t="shared" si="263"/>
        <v>9.0031999999999996</v>
      </c>
      <c r="G5629" s="42">
        <f t="shared" si="261"/>
        <v>7.4276399999999994</v>
      </c>
      <c r="H5629" s="42">
        <f t="shared" si="262"/>
        <v>8.2500000007427641</v>
      </c>
    </row>
    <row r="5630" spans="5:8" x14ac:dyDescent="0.3">
      <c r="E5630" s="34">
        <v>5628</v>
      </c>
      <c r="F5630" s="42">
        <f t="shared" si="263"/>
        <v>9.0048000000000012</v>
      </c>
      <c r="G5630" s="42">
        <f t="shared" si="261"/>
        <v>7.4289600000000009</v>
      </c>
      <c r="H5630" s="42">
        <f t="shared" si="262"/>
        <v>8.2500000007428955</v>
      </c>
    </row>
    <row r="5631" spans="5:8" x14ac:dyDescent="0.3">
      <c r="E5631" s="34">
        <v>5629</v>
      </c>
      <c r="F5631" s="42">
        <f t="shared" si="263"/>
        <v>9.0064000000000011</v>
      </c>
      <c r="G5631" s="42">
        <f t="shared" si="261"/>
        <v>7.4302799999999998</v>
      </c>
      <c r="H5631" s="42">
        <f t="shared" si="262"/>
        <v>8.2500000007430287</v>
      </c>
    </row>
    <row r="5632" spans="5:8" x14ac:dyDescent="0.3">
      <c r="E5632" s="34">
        <v>5630</v>
      </c>
      <c r="F5632" s="42">
        <f t="shared" si="263"/>
        <v>9.0080000000000009</v>
      </c>
      <c r="G5632" s="42">
        <f t="shared" si="261"/>
        <v>7.4316000000000004</v>
      </c>
      <c r="H5632" s="42">
        <f t="shared" si="262"/>
        <v>8.2500000007431602</v>
      </c>
    </row>
    <row r="5633" spans="5:8" x14ac:dyDescent="0.3">
      <c r="E5633" s="34">
        <v>5631</v>
      </c>
      <c r="F5633" s="42">
        <f t="shared" si="263"/>
        <v>9.0096000000000007</v>
      </c>
      <c r="G5633" s="42">
        <f t="shared" si="261"/>
        <v>7.4329199999999993</v>
      </c>
      <c r="H5633" s="42">
        <f t="shared" si="262"/>
        <v>8.2500000007432917</v>
      </c>
    </row>
    <row r="5634" spans="5:8" x14ac:dyDescent="0.3">
      <c r="E5634" s="34">
        <v>5632</v>
      </c>
      <c r="F5634" s="42">
        <f t="shared" si="263"/>
        <v>9.0112000000000005</v>
      </c>
      <c r="G5634" s="42">
        <f t="shared" ref="G5634:G5697" si="264">$C$12*F5634*10^-3/($C$3*10^-6)</f>
        <v>7.43424</v>
      </c>
      <c r="H5634" s="42">
        <f t="shared" si="262"/>
        <v>8.2500000007434249</v>
      </c>
    </row>
    <row r="5635" spans="5:8" x14ac:dyDescent="0.3">
      <c r="E5635" s="34">
        <v>5633</v>
      </c>
      <c r="F5635" s="42">
        <f t="shared" si="263"/>
        <v>9.0128000000000004</v>
      </c>
      <c r="G5635" s="42">
        <f t="shared" si="264"/>
        <v>7.4355600000000006</v>
      </c>
      <c r="H5635" s="42">
        <f t="shared" ref="H5635:H5698" si="265">($C$12+IF(G5635&gt;=$C$7,$C$6,0)+(IF(G5635&gt;=$C$5,G5635,0)/$C$4)+IF(G5635&gt;$C$9,($C$8/G5635),0))</f>
        <v>8.2500000007435563</v>
      </c>
    </row>
    <row r="5636" spans="5:8" x14ac:dyDescent="0.3">
      <c r="E5636" s="34">
        <v>5634</v>
      </c>
      <c r="F5636" s="42">
        <f t="shared" ref="F5636:F5699" si="266">($C$10/10000)*(E5636)</f>
        <v>9.0144000000000002</v>
      </c>
      <c r="G5636" s="42">
        <f t="shared" si="264"/>
        <v>7.4368800000000013</v>
      </c>
      <c r="H5636" s="42">
        <f t="shared" si="265"/>
        <v>8.2500000007436878</v>
      </c>
    </row>
    <row r="5637" spans="5:8" x14ac:dyDescent="0.3">
      <c r="E5637" s="34">
        <v>5635</v>
      </c>
      <c r="F5637" s="42">
        <f t="shared" si="266"/>
        <v>9.016</v>
      </c>
      <c r="G5637" s="42">
        <f t="shared" si="264"/>
        <v>7.4382000000000001</v>
      </c>
      <c r="H5637" s="42">
        <f t="shared" si="265"/>
        <v>8.2500000007438192</v>
      </c>
    </row>
    <row r="5638" spans="5:8" x14ac:dyDescent="0.3">
      <c r="E5638" s="34">
        <v>5636</v>
      </c>
      <c r="F5638" s="42">
        <f t="shared" si="266"/>
        <v>9.0175999999999998</v>
      </c>
      <c r="G5638" s="42">
        <f t="shared" si="264"/>
        <v>7.4395200000000008</v>
      </c>
      <c r="H5638" s="42">
        <f t="shared" si="265"/>
        <v>8.2500000007439525</v>
      </c>
    </row>
    <row r="5639" spans="5:8" x14ac:dyDescent="0.3">
      <c r="E5639" s="34">
        <v>5637</v>
      </c>
      <c r="F5639" s="42">
        <f t="shared" si="266"/>
        <v>9.0191999999999997</v>
      </c>
      <c r="G5639" s="42">
        <f t="shared" si="264"/>
        <v>7.4408399999999997</v>
      </c>
      <c r="H5639" s="42">
        <f t="shared" si="265"/>
        <v>8.2500000007440839</v>
      </c>
    </row>
    <row r="5640" spans="5:8" x14ac:dyDescent="0.3">
      <c r="E5640" s="34">
        <v>5638</v>
      </c>
      <c r="F5640" s="42">
        <f t="shared" si="266"/>
        <v>9.0208000000000013</v>
      </c>
      <c r="G5640" s="42">
        <f t="shared" si="264"/>
        <v>7.4421600000000021</v>
      </c>
      <c r="H5640" s="42">
        <f t="shared" si="265"/>
        <v>8.2500000007442154</v>
      </c>
    </row>
    <row r="5641" spans="5:8" x14ac:dyDescent="0.3">
      <c r="E5641" s="34">
        <v>5639</v>
      </c>
      <c r="F5641" s="42">
        <f t="shared" si="266"/>
        <v>9.0224000000000011</v>
      </c>
      <c r="G5641" s="42">
        <f t="shared" si="264"/>
        <v>7.443480000000001</v>
      </c>
      <c r="H5641" s="42">
        <f t="shared" si="265"/>
        <v>8.2500000007443486</v>
      </c>
    </row>
    <row r="5642" spans="5:8" x14ac:dyDescent="0.3">
      <c r="E5642" s="34">
        <v>5640</v>
      </c>
      <c r="F5642" s="42">
        <f t="shared" si="266"/>
        <v>9.0240000000000009</v>
      </c>
      <c r="G5642" s="42">
        <f t="shared" si="264"/>
        <v>7.4448000000000016</v>
      </c>
      <c r="H5642" s="42">
        <f t="shared" si="265"/>
        <v>8.25000000074448</v>
      </c>
    </row>
    <row r="5643" spans="5:8" x14ac:dyDescent="0.3">
      <c r="E5643" s="34">
        <v>5641</v>
      </c>
      <c r="F5643" s="42">
        <f t="shared" si="266"/>
        <v>9.0256000000000007</v>
      </c>
      <c r="G5643" s="42">
        <f t="shared" si="264"/>
        <v>7.4461200000000005</v>
      </c>
      <c r="H5643" s="42">
        <f t="shared" si="265"/>
        <v>8.2500000007446115</v>
      </c>
    </row>
    <row r="5644" spans="5:8" x14ac:dyDescent="0.3">
      <c r="E5644" s="34">
        <v>5642</v>
      </c>
      <c r="F5644" s="42">
        <f t="shared" si="266"/>
        <v>9.0272000000000006</v>
      </c>
      <c r="G5644" s="42">
        <f t="shared" si="264"/>
        <v>7.4474400000000012</v>
      </c>
      <c r="H5644" s="42">
        <f t="shared" si="265"/>
        <v>8.2500000007447447</v>
      </c>
    </row>
    <row r="5645" spans="5:8" x14ac:dyDescent="0.3">
      <c r="E5645" s="34">
        <v>5643</v>
      </c>
      <c r="F5645" s="42">
        <f t="shared" si="266"/>
        <v>9.0288000000000004</v>
      </c>
      <c r="G5645" s="42">
        <f t="shared" si="264"/>
        <v>7.44876</v>
      </c>
      <c r="H5645" s="42">
        <f t="shared" si="265"/>
        <v>8.2500000007448762</v>
      </c>
    </row>
    <row r="5646" spans="5:8" x14ac:dyDescent="0.3">
      <c r="E5646" s="34">
        <v>5644</v>
      </c>
      <c r="F5646" s="42">
        <f t="shared" si="266"/>
        <v>9.0304000000000002</v>
      </c>
      <c r="G5646" s="42">
        <f t="shared" si="264"/>
        <v>7.4500800000000007</v>
      </c>
      <c r="H5646" s="42">
        <f t="shared" si="265"/>
        <v>8.2500000007450076</v>
      </c>
    </row>
    <row r="5647" spans="5:8" x14ac:dyDescent="0.3">
      <c r="E5647" s="34">
        <v>5645</v>
      </c>
      <c r="F5647" s="42">
        <f t="shared" si="266"/>
        <v>9.032</v>
      </c>
      <c r="G5647" s="42">
        <f t="shared" si="264"/>
        <v>7.4513999999999996</v>
      </c>
      <c r="H5647" s="42">
        <f t="shared" si="265"/>
        <v>8.2500000007451408</v>
      </c>
    </row>
    <row r="5648" spans="5:8" x14ac:dyDescent="0.3">
      <c r="E5648" s="34">
        <v>5646</v>
      </c>
      <c r="F5648" s="42">
        <f t="shared" si="266"/>
        <v>9.0335999999999999</v>
      </c>
      <c r="G5648" s="42">
        <f t="shared" si="264"/>
        <v>7.4527200000000002</v>
      </c>
      <c r="H5648" s="42">
        <f t="shared" si="265"/>
        <v>8.2500000007452723</v>
      </c>
    </row>
    <row r="5649" spans="5:8" x14ac:dyDescent="0.3">
      <c r="E5649" s="34">
        <v>5647</v>
      </c>
      <c r="F5649" s="42">
        <f t="shared" si="266"/>
        <v>9.0351999999999997</v>
      </c>
      <c r="G5649" s="42">
        <f t="shared" si="264"/>
        <v>7.4540399999999991</v>
      </c>
      <c r="H5649" s="42">
        <f t="shared" si="265"/>
        <v>8.2500000007454037</v>
      </c>
    </row>
    <row r="5650" spans="5:8" x14ac:dyDescent="0.3">
      <c r="E5650" s="34">
        <v>5648</v>
      </c>
      <c r="F5650" s="42">
        <f t="shared" si="266"/>
        <v>9.0368000000000013</v>
      </c>
      <c r="G5650" s="42">
        <f t="shared" si="264"/>
        <v>7.4553600000000024</v>
      </c>
      <c r="H5650" s="42">
        <f t="shared" si="265"/>
        <v>8.2500000007455352</v>
      </c>
    </row>
    <row r="5651" spans="5:8" x14ac:dyDescent="0.3">
      <c r="E5651" s="34">
        <v>5649</v>
      </c>
      <c r="F5651" s="42">
        <f t="shared" si="266"/>
        <v>9.0384000000000011</v>
      </c>
      <c r="G5651" s="42">
        <f t="shared" si="264"/>
        <v>7.4566800000000013</v>
      </c>
      <c r="H5651" s="42">
        <f t="shared" si="265"/>
        <v>8.2500000007456684</v>
      </c>
    </row>
    <row r="5652" spans="5:8" x14ac:dyDescent="0.3">
      <c r="E5652" s="34">
        <v>5650</v>
      </c>
      <c r="F5652" s="42">
        <f t="shared" si="266"/>
        <v>9.0400000000000009</v>
      </c>
      <c r="G5652" s="42">
        <f t="shared" si="264"/>
        <v>7.4580000000000002</v>
      </c>
      <c r="H5652" s="42">
        <f t="shared" si="265"/>
        <v>8.2500000007457999</v>
      </c>
    </row>
    <row r="5653" spans="5:8" x14ac:dyDescent="0.3">
      <c r="E5653" s="34">
        <v>5651</v>
      </c>
      <c r="F5653" s="42">
        <f t="shared" si="266"/>
        <v>9.0416000000000007</v>
      </c>
      <c r="G5653" s="42">
        <f t="shared" si="264"/>
        <v>7.4593200000000008</v>
      </c>
      <c r="H5653" s="42">
        <f t="shared" si="265"/>
        <v>8.2500000007459313</v>
      </c>
    </row>
    <row r="5654" spans="5:8" x14ac:dyDescent="0.3">
      <c r="E5654" s="34">
        <v>5652</v>
      </c>
      <c r="F5654" s="42">
        <f t="shared" si="266"/>
        <v>9.0432000000000006</v>
      </c>
      <c r="G5654" s="42">
        <f t="shared" si="264"/>
        <v>7.4606400000000006</v>
      </c>
      <c r="H5654" s="42">
        <f t="shared" si="265"/>
        <v>8.2500000007460645</v>
      </c>
    </row>
    <row r="5655" spans="5:8" x14ac:dyDescent="0.3">
      <c r="E5655" s="34">
        <v>5653</v>
      </c>
      <c r="F5655" s="42">
        <f t="shared" si="266"/>
        <v>9.0448000000000004</v>
      </c>
      <c r="G5655" s="42">
        <f t="shared" si="264"/>
        <v>7.4619600000000004</v>
      </c>
      <c r="H5655" s="42">
        <f t="shared" si="265"/>
        <v>8.250000000746196</v>
      </c>
    </row>
    <row r="5656" spans="5:8" x14ac:dyDescent="0.3">
      <c r="E5656" s="34">
        <v>5654</v>
      </c>
      <c r="F5656" s="42">
        <f t="shared" si="266"/>
        <v>9.0464000000000002</v>
      </c>
      <c r="G5656" s="42">
        <f t="shared" si="264"/>
        <v>7.4632800000000001</v>
      </c>
      <c r="H5656" s="42">
        <f t="shared" si="265"/>
        <v>8.2500000007463274</v>
      </c>
    </row>
    <row r="5657" spans="5:8" x14ac:dyDescent="0.3">
      <c r="E5657" s="34">
        <v>5655</v>
      </c>
      <c r="F5657" s="42">
        <f t="shared" si="266"/>
        <v>9.048</v>
      </c>
      <c r="G5657" s="42">
        <f t="shared" si="264"/>
        <v>7.4645999999999999</v>
      </c>
      <c r="H5657" s="42">
        <f t="shared" si="265"/>
        <v>8.2500000007464607</v>
      </c>
    </row>
    <row r="5658" spans="5:8" x14ac:dyDescent="0.3">
      <c r="E5658" s="34">
        <v>5656</v>
      </c>
      <c r="F5658" s="42">
        <f t="shared" si="266"/>
        <v>9.0495999999999999</v>
      </c>
      <c r="G5658" s="42">
        <f t="shared" si="264"/>
        <v>7.4659199999999997</v>
      </c>
      <c r="H5658" s="42">
        <f t="shared" si="265"/>
        <v>8.2500000007465921</v>
      </c>
    </row>
    <row r="5659" spans="5:8" x14ac:dyDescent="0.3">
      <c r="E5659" s="34">
        <v>5657</v>
      </c>
      <c r="F5659" s="42">
        <f t="shared" si="266"/>
        <v>9.0511999999999997</v>
      </c>
      <c r="G5659" s="42">
        <f t="shared" si="264"/>
        <v>7.4672399999999994</v>
      </c>
      <c r="H5659" s="42">
        <f t="shared" si="265"/>
        <v>8.2500000007467236</v>
      </c>
    </row>
    <row r="5660" spans="5:8" x14ac:dyDescent="0.3">
      <c r="E5660" s="34">
        <v>5658</v>
      </c>
      <c r="F5660" s="42">
        <f t="shared" si="266"/>
        <v>9.0528000000000013</v>
      </c>
      <c r="G5660" s="42">
        <f t="shared" si="264"/>
        <v>7.4685600000000001</v>
      </c>
      <c r="H5660" s="42">
        <f t="shared" si="265"/>
        <v>8.2500000007468568</v>
      </c>
    </row>
    <row r="5661" spans="5:8" x14ac:dyDescent="0.3">
      <c r="E5661" s="34">
        <v>5659</v>
      </c>
      <c r="F5661" s="42">
        <f t="shared" si="266"/>
        <v>9.0544000000000011</v>
      </c>
      <c r="G5661" s="42">
        <f t="shared" si="264"/>
        <v>7.4698800000000007</v>
      </c>
      <c r="H5661" s="42">
        <f t="shared" si="265"/>
        <v>8.2500000007469882</v>
      </c>
    </row>
    <row r="5662" spans="5:8" x14ac:dyDescent="0.3">
      <c r="E5662" s="34">
        <v>5660</v>
      </c>
      <c r="F5662" s="42">
        <f t="shared" si="266"/>
        <v>9.0560000000000009</v>
      </c>
      <c r="G5662" s="42">
        <f t="shared" si="264"/>
        <v>7.4711999999999996</v>
      </c>
      <c r="H5662" s="42">
        <f t="shared" si="265"/>
        <v>8.2500000007471197</v>
      </c>
    </row>
    <row r="5663" spans="5:8" x14ac:dyDescent="0.3">
      <c r="E5663" s="34">
        <v>5661</v>
      </c>
      <c r="F5663" s="42">
        <f t="shared" si="266"/>
        <v>9.0576000000000008</v>
      </c>
      <c r="G5663" s="42">
        <f t="shared" si="264"/>
        <v>7.4725200000000003</v>
      </c>
      <c r="H5663" s="42">
        <f t="shared" si="265"/>
        <v>8.2500000007472511</v>
      </c>
    </row>
    <row r="5664" spans="5:8" x14ac:dyDescent="0.3">
      <c r="E5664" s="34">
        <v>5662</v>
      </c>
      <c r="F5664" s="42">
        <f t="shared" si="266"/>
        <v>9.0592000000000006</v>
      </c>
      <c r="G5664" s="42">
        <f t="shared" si="264"/>
        <v>7.4738399999999992</v>
      </c>
      <c r="H5664" s="42">
        <f t="shared" si="265"/>
        <v>8.2500000007473844</v>
      </c>
    </row>
    <row r="5665" spans="5:8" x14ac:dyDescent="0.3">
      <c r="E5665" s="34">
        <v>5663</v>
      </c>
      <c r="F5665" s="42">
        <f t="shared" si="266"/>
        <v>9.0608000000000004</v>
      </c>
      <c r="G5665" s="42">
        <f t="shared" si="264"/>
        <v>7.4751599999999998</v>
      </c>
      <c r="H5665" s="42">
        <f t="shared" si="265"/>
        <v>8.2500000007475158</v>
      </c>
    </row>
    <row r="5666" spans="5:8" x14ac:dyDescent="0.3">
      <c r="E5666" s="34">
        <v>5664</v>
      </c>
      <c r="F5666" s="42">
        <f t="shared" si="266"/>
        <v>9.0624000000000002</v>
      </c>
      <c r="G5666" s="42">
        <f t="shared" si="264"/>
        <v>7.4764800000000005</v>
      </c>
      <c r="H5666" s="42">
        <f t="shared" si="265"/>
        <v>8.2500000007476473</v>
      </c>
    </row>
    <row r="5667" spans="5:8" x14ac:dyDescent="0.3">
      <c r="E5667" s="34">
        <v>5665</v>
      </c>
      <c r="F5667" s="42">
        <f t="shared" si="266"/>
        <v>9.0640000000000001</v>
      </c>
      <c r="G5667" s="42">
        <f t="shared" si="264"/>
        <v>7.4778000000000011</v>
      </c>
      <c r="H5667" s="42">
        <f t="shared" si="265"/>
        <v>8.2500000007477805</v>
      </c>
    </row>
    <row r="5668" spans="5:8" x14ac:dyDescent="0.3">
      <c r="E5668" s="34">
        <v>5666</v>
      </c>
      <c r="F5668" s="42">
        <f t="shared" si="266"/>
        <v>9.0655999999999999</v>
      </c>
      <c r="G5668" s="42">
        <f t="shared" si="264"/>
        <v>7.47912</v>
      </c>
      <c r="H5668" s="42">
        <f t="shared" si="265"/>
        <v>8.250000000747912</v>
      </c>
    </row>
    <row r="5669" spans="5:8" x14ac:dyDescent="0.3">
      <c r="E5669" s="34">
        <v>5667</v>
      </c>
      <c r="F5669" s="42">
        <f t="shared" si="266"/>
        <v>9.0671999999999997</v>
      </c>
      <c r="G5669" s="42">
        <f t="shared" si="264"/>
        <v>7.4804400000000006</v>
      </c>
      <c r="H5669" s="42">
        <f t="shared" si="265"/>
        <v>8.2500000007480434</v>
      </c>
    </row>
    <row r="5670" spans="5:8" x14ac:dyDescent="0.3">
      <c r="E5670" s="34">
        <v>5668</v>
      </c>
      <c r="F5670" s="42">
        <f t="shared" si="266"/>
        <v>9.0688000000000013</v>
      </c>
      <c r="G5670" s="42">
        <f t="shared" si="264"/>
        <v>7.4817600000000013</v>
      </c>
      <c r="H5670" s="42">
        <f t="shared" si="265"/>
        <v>8.2500000007481766</v>
      </c>
    </row>
    <row r="5671" spans="5:8" x14ac:dyDescent="0.3">
      <c r="E5671" s="34">
        <v>5669</v>
      </c>
      <c r="F5671" s="42">
        <f t="shared" si="266"/>
        <v>9.0704000000000011</v>
      </c>
      <c r="G5671" s="42">
        <f t="shared" si="264"/>
        <v>7.483080000000002</v>
      </c>
      <c r="H5671" s="42">
        <f t="shared" si="265"/>
        <v>8.2500000007483081</v>
      </c>
    </row>
    <row r="5672" spans="5:8" x14ac:dyDescent="0.3">
      <c r="E5672" s="34">
        <v>5670</v>
      </c>
      <c r="F5672" s="42">
        <f t="shared" si="266"/>
        <v>9.072000000000001</v>
      </c>
      <c r="G5672" s="42">
        <f t="shared" si="264"/>
        <v>7.4844000000000008</v>
      </c>
      <c r="H5672" s="42">
        <f t="shared" si="265"/>
        <v>8.2500000007484395</v>
      </c>
    </row>
    <row r="5673" spans="5:8" x14ac:dyDescent="0.3">
      <c r="E5673" s="34">
        <v>5671</v>
      </c>
      <c r="F5673" s="42">
        <f t="shared" si="266"/>
        <v>9.0736000000000008</v>
      </c>
      <c r="G5673" s="42">
        <f t="shared" si="264"/>
        <v>7.4857200000000015</v>
      </c>
      <c r="H5673" s="42">
        <f t="shared" si="265"/>
        <v>8.2500000007485728</v>
      </c>
    </row>
    <row r="5674" spans="5:8" x14ac:dyDescent="0.3">
      <c r="E5674" s="34">
        <v>5672</v>
      </c>
      <c r="F5674" s="42">
        <f t="shared" si="266"/>
        <v>9.0752000000000006</v>
      </c>
      <c r="G5674" s="42">
        <f t="shared" si="264"/>
        <v>7.4870400000000004</v>
      </c>
      <c r="H5674" s="42">
        <f t="shared" si="265"/>
        <v>8.2500000007487042</v>
      </c>
    </row>
    <row r="5675" spans="5:8" x14ac:dyDescent="0.3">
      <c r="E5675" s="34">
        <v>5673</v>
      </c>
      <c r="F5675" s="42">
        <f t="shared" si="266"/>
        <v>9.0768000000000004</v>
      </c>
      <c r="G5675" s="42">
        <f t="shared" si="264"/>
        <v>7.488360000000001</v>
      </c>
      <c r="H5675" s="42">
        <f t="shared" si="265"/>
        <v>8.2500000007488357</v>
      </c>
    </row>
    <row r="5676" spans="5:8" x14ac:dyDescent="0.3">
      <c r="E5676" s="34">
        <v>5674</v>
      </c>
      <c r="F5676" s="42">
        <f t="shared" si="266"/>
        <v>9.0784000000000002</v>
      </c>
      <c r="G5676" s="42">
        <f t="shared" si="264"/>
        <v>7.4896799999999999</v>
      </c>
      <c r="H5676" s="42">
        <f t="shared" si="265"/>
        <v>8.2500000007489689</v>
      </c>
    </row>
    <row r="5677" spans="5:8" x14ac:dyDescent="0.3">
      <c r="E5677" s="34">
        <v>5675</v>
      </c>
      <c r="F5677" s="42">
        <f t="shared" si="266"/>
        <v>9.08</v>
      </c>
      <c r="G5677" s="42">
        <f t="shared" si="264"/>
        <v>7.4910000000000005</v>
      </c>
      <c r="H5677" s="42">
        <f t="shared" si="265"/>
        <v>8.2500000007491003</v>
      </c>
    </row>
    <row r="5678" spans="5:8" x14ac:dyDescent="0.3">
      <c r="E5678" s="34">
        <v>5676</v>
      </c>
      <c r="F5678" s="42">
        <f t="shared" si="266"/>
        <v>9.0815999999999999</v>
      </c>
      <c r="G5678" s="42">
        <f t="shared" si="264"/>
        <v>7.4923199999999994</v>
      </c>
      <c r="H5678" s="42">
        <f t="shared" si="265"/>
        <v>8.2500000007492318</v>
      </c>
    </row>
    <row r="5679" spans="5:8" x14ac:dyDescent="0.3">
      <c r="E5679" s="34">
        <v>5677</v>
      </c>
      <c r="F5679" s="42">
        <f t="shared" si="266"/>
        <v>9.0831999999999997</v>
      </c>
      <c r="G5679" s="42">
        <f t="shared" si="264"/>
        <v>7.4936400000000001</v>
      </c>
      <c r="H5679" s="42">
        <f t="shared" si="265"/>
        <v>8.2500000007493632</v>
      </c>
    </row>
    <row r="5680" spans="5:8" x14ac:dyDescent="0.3">
      <c r="E5680" s="34">
        <v>5678</v>
      </c>
      <c r="F5680" s="42">
        <f t="shared" si="266"/>
        <v>9.0848000000000013</v>
      </c>
      <c r="G5680" s="42">
        <f t="shared" si="264"/>
        <v>7.4949600000000007</v>
      </c>
      <c r="H5680" s="42">
        <f t="shared" si="265"/>
        <v>8.2500000007494965</v>
      </c>
    </row>
    <row r="5681" spans="5:8" x14ac:dyDescent="0.3">
      <c r="E5681" s="34">
        <v>5679</v>
      </c>
      <c r="F5681" s="42">
        <f t="shared" si="266"/>
        <v>9.0864000000000011</v>
      </c>
      <c r="G5681" s="42">
        <f t="shared" si="264"/>
        <v>7.4962800000000023</v>
      </c>
      <c r="H5681" s="42">
        <f t="shared" si="265"/>
        <v>8.2500000007496279</v>
      </c>
    </row>
    <row r="5682" spans="5:8" x14ac:dyDescent="0.3">
      <c r="E5682" s="34">
        <v>5680</v>
      </c>
      <c r="F5682" s="42">
        <f t="shared" si="266"/>
        <v>9.088000000000001</v>
      </c>
      <c r="G5682" s="42">
        <f t="shared" si="264"/>
        <v>7.4976000000000012</v>
      </c>
      <c r="H5682" s="42">
        <f t="shared" si="265"/>
        <v>8.2500000007497594</v>
      </c>
    </row>
    <row r="5683" spans="5:8" x14ac:dyDescent="0.3">
      <c r="E5683" s="34">
        <v>5681</v>
      </c>
      <c r="F5683" s="42">
        <f t="shared" si="266"/>
        <v>9.0896000000000008</v>
      </c>
      <c r="G5683" s="42">
        <f t="shared" si="264"/>
        <v>7.49892</v>
      </c>
      <c r="H5683" s="42">
        <f t="shared" si="265"/>
        <v>8.2500000007498926</v>
      </c>
    </row>
    <row r="5684" spans="5:8" x14ac:dyDescent="0.3">
      <c r="E5684" s="34">
        <v>5682</v>
      </c>
      <c r="F5684" s="42">
        <f t="shared" si="266"/>
        <v>9.0912000000000006</v>
      </c>
      <c r="G5684" s="42">
        <f t="shared" si="264"/>
        <v>7.5002400000000007</v>
      </c>
      <c r="H5684" s="42">
        <f t="shared" si="265"/>
        <v>8.250000000750024</v>
      </c>
    </row>
    <row r="5685" spans="5:8" x14ac:dyDescent="0.3">
      <c r="E5685" s="34">
        <v>5683</v>
      </c>
      <c r="F5685" s="42">
        <f t="shared" si="266"/>
        <v>9.0928000000000004</v>
      </c>
      <c r="G5685" s="42">
        <f t="shared" si="264"/>
        <v>7.5015600000000004</v>
      </c>
      <c r="H5685" s="42">
        <f t="shared" si="265"/>
        <v>8.2500000007501555</v>
      </c>
    </row>
    <row r="5686" spans="5:8" x14ac:dyDescent="0.3">
      <c r="E5686" s="34">
        <v>5684</v>
      </c>
      <c r="F5686" s="42">
        <f t="shared" si="266"/>
        <v>9.0944000000000003</v>
      </c>
      <c r="G5686" s="42">
        <f t="shared" si="264"/>
        <v>7.5028800000000002</v>
      </c>
      <c r="H5686" s="42">
        <f t="shared" si="265"/>
        <v>8.2500000007502887</v>
      </c>
    </row>
    <row r="5687" spans="5:8" x14ac:dyDescent="0.3">
      <c r="E5687" s="34">
        <v>5685</v>
      </c>
      <c r="F5687" s="42">
        <f t="shared" si="266"/>
        <v>9.0960000000000001</v>
      </c>
      <c r="G5687" s="42">
        <f t="shared" si="264"/>
        <v>7.5042</v>
      </c>
      <c r="H5687" s="42">
        <f t="shared" si="265"/>
        <v>8.2500000007504202</v>
      </c>
    </row>
    <row r="5688" spans="5:8" x14ac:dyDescent="0.3">
      <c r="E5688" s="34">
        <v>5686</v>
      </c>
      <c r="F5688" s="42">
        <f t="shared" si="266"/>
        <v>9.0975999999999999</v>
      </c>
      <c r="G5688" s="42">
        <f t="shared" si="264"/>
        <v>7.5055199999999997</v>
      </c>
      <c r="H5688" s="42">
        <f t="shared" si="265"/>
        <v>8.2500000007505516</v>
      </c>
    </row>
    <row r="5689" spans="5:8" x14ac:dyDescent="0.3">
      <c r="E5689" s="34">
        <v>5687</v>
      </c>
      <c r="F5689" s="42">
        <f t="shared" si="266"/>
        <v>9.0991999999999997</v>
      </c>
      <c r="G5689" s="42">
        <f t="shared" si="264"/>
        <v>7.5068399999999995</v>
      </c>
      <c r="H5689" s="42">
        <f t="shared" si="265"/>
        <v>8.2500000007506848</v>
      </c>
    </row>
    <row r="5690" spans="5:8" x14ac:dyDescent="0.3">
      <c r="E5690" s="34">
        <v>5688</v>
      </c>
      <c r="F5690" s="42">
        <f t="shared" si="266"/>
        <v>9.1007999999999996</v>
      </c>
      <c r="G5690" s="42">
        <f t="shared" si="264"/>
        <v>7.5081599999999993</v>
      </c>
      <c r="H5690" s="42">
        <f t="shared" si="265"/>
        <v>8.2500000007508163</v>
      </c>
    </row>
    <row r="5691" spans="5:8" x14ac:dyDescent="0.3">
      <c r="E5691" s="34">
        <v>5689</v>
      </c>
      <c r="F5691" s="42">
        <f t="shared" si="266"/>
        <v>9.1024000000000012</v>
      </c>
      <c r="G5691" s="42">
        <f t="shared" si="264"/>
        <v>7.5094799999999999</v>
      </c>
      <c r="H5691" s="42">
        <f t="shared" si="265"/>
        <v>8.2500000007509477</v>
      </c>
    </row>
    <row r="5692" spans="5:8" x14ac:dyDescent="0.3">
      <c r="E5692" s="34">
        <v>5690</v>
      </c>
      <c r="F5692" s="42">
        <f t="shared" si="266"/>
        <v>9.104000000000001</v>
      </c>
      <c r="G5692" s="42">
        <f t="shared" si="264"/>
        <v>7.5108000000000006</v>
      </c>
      <c r="H5692" s="42">
        <f t="shared" si="265"/>
        <v>8.2500000007510792</v>
      </c>
    </row>
    <row r="5693" spans="5:8" x14ac:dyDescent="0.3">
      <c r="E5693" s="34">
        <v>5691</v>
      </c>
      <c r="F5693" s="42">
        <f t="shared" si="266"/>
        <v>9.1056000000000008</v>
      </c>
      <c r="G5693" s="42">
        <f t="shared" si="264"/>
        <v>7.5121199999999995</v>
      </c>
      <c r="H5693" s="42">
        <f t="shared" si="265"/>
        <v>8.2500000007512124</v>
      </c>
    </row>
    <row r="5694" spans="5:8" x14ac:dyDescent="0.3">
      <c r="E5694" s="34">
        <v>5692</v>
      </c>
      <c r="F5694" s="42">
        <f t="shared" si="266"/>
        <v>9.1072000000000006</v>
      </c>
      <c r="G5694" s="42">
        <f t="shared" si="264"/>
        <v>7.5134400000000001</v>
      </c>
      <c r="H5694" s="42">
        <f t="shared" si="265"/>
        <v>8.2500000007513439</v>
      </c>
    </row>
    <row r="5695" spans="5:8" x14ac:dyDescent="0.3">
      <c r="E5695" s="34">
        <v>5693</v>
      </c>
      <c r="F5695" s="42">
        <f t="shared" si="266"/>
        <v>9.1088000000000005</v>
      </c>
      <c r="G5695" s="42">
        <f t="shared" si="264"/>
        <v>7.514759999999999</v>
      </c>
      <c r="H5695" s="42">
        <f t="shared" si="265"/>
        <v>8.2500000007514753</v>
      </c>
    </row>
    <row r="5696" spans="5:8" x14ac:dyDescent="0.3">
      <c r="E5696" s="34">
        <v>5694</v>
      </c>
      <c r="F5696" s="42">
        <f t="shared" si="266"/>
        <v>9.1104000000000003</v>
      </c>
      <c r="G5696" s="42">
        <f t="shared" si="264"/>
        <v>7.5160800000000014</v>
      </c>
      <c r="H5696" s="42">
        <f t="shared" si="265"/>
        <v>8.2500000007516086</v>
      </c>
    </row>
    <row r="5697" spans="5:8" x14ac:dyDescent="0.3">
      <c r="E5697" s="34">
        <v>5695</v>
      </c>
      <c r="F5697" s="42">
        <f t="shared" si="266"/>
        <v>9.1120000000000001</v>
      </c>
      <c r="G5697" s="42">
        <f t="shared" si="264"/>
        <v>7.5174000000000003</v>
      </c>
      <c r="H5697" s="42">
        <f t="shared" si="265"/>
        <v>8.25000000075174</v>
      </c>
    </row>
    <row r="5698" spans="5:8" x14ac:dyDescent="0.3">
      <c r="E5698" s="34">
        <v>5696</v>
      </c>
      <c r="F5698" s="42">
        <f t="shared" si="266"/>
        <v>9.1135999999999999</v>
      </c>
      <c r="G5698" s="42">
        <f t="shared" ref="G5698:G5761" si="267">$C$12*F5698*10^-3/($C$3*10^-6)</f>
        <v>7.518720000000001</v>
      </c>
      <c r="H5698" s="42">
        <f t="shared" si="265"/>
        <v>8.2500000007518715</v>
      </c>
    </row>
    <row r="5699" spans="5:8" x14ac:dyDescent="0.3">
      <c r="E5699" s="34">
        <v>5697</v>
      </c>
      <c r="F5699" s="42">
        <f t="shared" si="266"/>
        <v>9.1151999999999997</v>
      </c>
      <c r="G5699" s="42">
        <f t="shared" si="267"/>
        <v>7.5200399999999998</v>
      </c>
      <c r="H5699" s="42">
        <f t="shared" ref="H5699:H5762" si="268">($C$12+IF(G5699&gt;=$C$7,$C$6,0)+(IF(G5699&gt;=$C$5,G5699,0)/$C$4)+IF(G5699&gt;$C$9,($C$8/G5699),0))</f>
        <v>8.2500000007520047</v>
      </c>
    </row>
    <row r="5700" spans="5:8" x14ac:dyDescent="0.3">
      <c r="E5700" s="34">
        <v>5698</v>
      </c>
      <c r="F5700" s="42">
        <f t="shared" ref="F5700:F5763" si="269">($C$10/10000)*(E5700)</f>
        <v>9.1167999999999996</v>
      </c>
      <c r="G5700" s="42">
        <f t="shared" si="267"/>
        <v>7.5213600000000005</v>
      </c>
      <c r="H5700" s="42">
        <f t="shared" si="268"/>
        <v>8.2500000007521361</v>
      </c>
    </row>
    <row r="5701" spans="5:8" x14ac:dyDescent="0.3">
      <c r="E5701" s="34">
        <v>5699</v>
      </c>
      <c r="F5701" s="42">
        <f t="shared" si="269"/>
        <v>9.1184000000000012</v>
      </c>
      <c r="G5701" s="42">
        <f t="shared" si="267"/>
        <v>7.5226800000000011</v>
      </c>
      <c r="H5701" s="42">
        <f t="shared" si="268"/>
        <v>8.2500000007522676</v>
      </c>
    </row>
    <row r="5702" spans="5:8" x14ac:dyDescent="0.3">
      <c r="E5702" s="34">
        <v>5700</v>
      </c>
      <c r="F5702" s="42">
        <f t="shared" si="269"/>
        <v>9.120000000000001</v>
      </c>
      <c r="G5702" s="42">
        <f t="shared" si="267"/>
        <v>7.5240000000000018</v>
      </c>
      <c r="H5702" s="42">
        <f t="shared" si="268"/>
        <v>8.2500000007524008</v>
      </c>
    </row>
    <row r="5703" spans="5:8" x14ac:dyDescent="0.3">
      <c r="E5703" s="34">
        <v>5701</v>
      </c>
      <c r="F5703" s="42">
        <f t="shared" si="269"/>
        <v>9.1216000000000008</v>
      </c>
      <c r="G5703" s="42">
        <f t="shared" si="267"/>
        <v>7.5253200000000007</v>
      </c>
      <c r="H5703" s="42">
        <f t="shared" si="268"/>
        <v>8.2500000007525323</v>
      </c>
    </row>
    <row r="5704" spans="5:8" x14ac:dyDescent="0.3">
      <c r="E5704" s="34">
        <v>5702</v>
      </c>
      <c r="F5704" s="42">
        <f t="shared" si="269"/>
        <v>9.1232000000000006</v>
      </c>
      <c r="G5704" s="42">
        <f t="shared" si="267"/>
        <v>7.5266400000000013</v>
      </c>
      <c r="H5704" s="42">
        <f t="shared" si="268"/>
        <v>8.2500000007526637</v>
      </c>
    </row>
    <row r="5705" spans="5:8" x14ac:dyDescent="0.3">
      <c r="E5705" s="34">
        <v>5703</v>
      </c>
      <c r="F5705" s="42">
        <f t="shared" si="269"/>
        <v>9.1248000000000005</v>
      </c>
      <c r="G5705" s="42">
        <f t="shared" si="267"/>
        <v>7.5279600000000002</v>
      </c>
      <c r="H5705" s="42">
        <f t="shared" si="268"/>
        <v>8.2500000007527952</v>
      </c>
    </row>
    <row r="5706" spans="5:8" x14ac:dyDescent="0.3">
      <c r="E5706" s="34">
        <v>5704</v>
      </c>
      <c r="F5706" s="42">
        <f t="shared" si="269"/>
        <v>9.1264000000000003</v>
      </c>
      <c r="G5706" s="42">
        <f t="shared" si="267"/>
        <v>7.5292800000000009</v>
      </c>
      <c r="H5706" s="42">
        <f t="shared" si="268"/>
        <v>8.2500000007529284</v>
      </c>
    </row>
    <row r="5707" spans="5:8" x14ac:dyDescent="0.3">
      <c r="E5707" s="34">
        <v>5705</v>
      </c>
      <c r="F5707" s="42">
        <f t="shared" si="269"/>
        <v>9.1280000000000001</v>
      </c>
      <c r="G5707" s="42">
        <f t="shared" si="267"/>
        <v>7.5305999999999997</v>
      </c>
      <c r="H5707" s="42">
        <f t="shared" si="268"/>
        <v>8.2500000007530598</v>
      </c>
    </row>
    <row r="5708" spans="5:8" x14ac:dyDescent="0.3">
      <c r="E5708" s="34">
        <v>5706</v>
      </c>
      <c r="F5708" s="42">
        <f t="shared" si="269"/>
        <v>9.1295999999999999</v>
      </c>
      <c r="G5708" s="42">
        <f t="shared" si="267"/>
        <v>7.5319200000000004</v>
      </c>
      <c r="H5708" s="42">
        <f t="shared" si="268"/>
        <v>8.2500000007531913</v>
      </c>
    </row>
    <row r="5709" spans="5:8" x14ac:dyDescent="0.3">
      <c r="E5709" s="34">
        <v>5707</v>
      </c>
      <c r="F5709" s="42">
        <f t="shared" si="269"/>
        <v>9.1311999999999998</v>
      </c>
      <c r="G5709" s="42">
        <f t="shared" si="267"/>
        <v>7.5332399999999993</v>
      </c>
      <c r="H5709" s="42">
        <f t="shared" si="268"/>
        <v>8.2500000007533245</v>
      </c>
    </row>
    <row r="5710" spans="5:8" x14ac:dyDescent="0.3">
      <c r="E5710" s="34">
        <v>5708</v>
      </c>
      <c r="F5710" s="42">
        <f t="shared" si="269"/>
        <v>9.1327999999999996</v>
      </c>
      <c r="G5710" s="42">
        <f t="shared" si="267"/>
        <v>7.5345599999999999</v>
      </c>
      <c r="H5710" s="42">
        <f t="shared" si="268"/>
        <v>8.250000000753456</v>
      </c>
    </row>
    <row r="5711" spans="5:8" x14ac:dyDescent="0.3">
      <c r="E5711" s="34">
        <v>5709</v>
      </c>
      <c r="F5711" s="42">
        <f t="shared" si="269"/>
        <v>9.1344000000000012</v>
      </c>
      <c r="G5711" s="42">
        <f t="shared" si="267"/>
        <v>7.5358800000000015</v>
      </c>
      <c r="H5711" s="42">
        <f t="shared" si="268"/>
        <v>8.2500000007535874</v>
      </c>
    </row>
    <row r="5712" spans="5:8" x14ac:dyDescent="0.3">
      <c r="E5712" s="34">
        <v>5710</v>
      </c>
      <c r="F5712" s="42">
        <f t="shared" si="269"/>
        <v>9.136000000000001</v>
      </c>
      <c r="G5712" s="42">
        <f t="shared" si="267"/>
        <v>7.5372000000000021</v>
      </c>
      <c r="H5712" s="42">
        <f t="shared" si="268"/>
        <v>8.2500000007537206</v>
      </c>
    </row>
    <row r="5713" spans="5:8" x14ac:dyDescent="0.3">
      <c r="E5713" s="34">
        <v>5711</v>
      </c>
      <c r="F5713" s="42">
        <f t="shared" si="269"/>
        <v>9.1376000000000008</v>
      </c>
      <c r="G5713" s="42">
        <f t="shared" si="267"/>
        <v>7.538520000000001</v>
      </c>
      <c r="H5713" s="42">
        <f t="shared" si="268"/>
        <v>8.2500000007538521</v>
      </c>
    </row>
    <row r="5714" spans="5:8" x14ac:dyDescent="0.3">
      <c r="E5714" s="34">
        <v>5712</v>
      </c>
      <c r="F5714" s="42">
        <f t="shared" si="269"/>
        <v>9.1392000000000007</v>
      </c>
      <c r="G5714" s="42">
        <f t="shared" si="267"/>
        <v>7.5398399999999999</v>
      </c>
      <c r="H5714" s="42">
        <f t="shared" si="268"/>
        <v>8.2500000007539835</v>
      </c>
    </row>
    <row r="5715" spans="5:8" x14ac:dyDescent="0.3">
      <c r="E5715" s="34">
        <v>5713</v>
      </c>
      <c r="F5715" s="42">
        <f t="shared" si="269"/>
        <v>9.1408000000000005</v>
      </c>
      <c r="G5715" s="42">
        <f t="shared" si="267"/>
        <v>7.5411600000000005</v>
      </c>
      <c r="H5715" s="42">
        <f t="shared" si="268"/>
        <v>8.2500000007541168</v>
      </c>
    </row>
    <row r="5716" spans="5:8" x14ac:dyDescent="0.3">
      <c r="E5716" s="34">
        <v>5714</v>
      </c>
      <c r="F5716" s="42">
        <f t="shared" si="269"/>
        <v>9.1424000000000003</v>
      </c>
      <c r="G5716" s="42">
        <f t="shared" si="267"/>
        <v>7.5424800000000003</v>
      </c>
      <c r="H5716" s="42">
        <f t="shared" si="268"/>
        <v>8.2500000007542482</v>
      </c>
    </row>
    <row r="5717" spans="5:8" x14ac:dyDescent="0.3">
      <c r="E5717" s="34">
        <v>5715</v>
      </c>
      <c r="F5717" s="42">
        <f t="shared" si="269"/>
        <v>9.1440000000000001</v>
      </c>
      <c r="G5717" s="42">
        <f t="shared" si="267"/>
        <v>7.5438000000000001</v>
      </c>
      <c r="H5717" s="42">
        <f t="shared" si="268"/>
        <v>8.2500000007543797</v>
      </c>
    </row>
    <row r="5718" spans="5:8" x14ac:dyDescent="0.3">
      <c r="E5718" s="34">
        <v>5716</v>
      </c>
      <c r="F5718" s="42">
        <f t="shared" si="269"/>
        <v>9.1456</v>
      </c>
      <c r="G5718" s="42">
        <f t="shared" si="267"/>
        <v>7.5451199999999998</v>
      </c>
      <c r="H5718" s="42">
        <f t="shared" si="268"/>
        <v>8.2500000007545111</v>
      </c>
    </row>
    <row r="5719" spans="5:8" x14ac:dyDescent="0.3">
      <c r="E5719" s="34">
        <v>5717</v>
      </c>
      <c r="F5719" s="42">
        <f t="shared" si="269"/>
        <v>9.1471999999999998</v>
      </c>
      <c r="G5719" s="42">
        <f t="shared" si="267"/>
        <v>7.5464399999999996</v>
      </c>
      <c r="H5719" s="42">
        <f t="shared" si="268"/>
        <v>8.2500000007546443</v>
      </c>
    </row>
    <row r="5720" spans="5:8" x14ac:dyDescent="0.3">
      <c r="E5720" s="34">
        <v>5718</v>
      </c>
      <c r="F5720" s="42">
        <f t="shared" si="269"/>
        <v>9.1487999999999996</v>
      </c>
      <c r="G5720" s="42">
        <f t="shared" si="267"/>
        <v>7.5477599999999994</v>
      </c>
      <c r="H5720" s="42">
        <f t="shared" si="268"/>
        <v>8.2500000007547758</v>
      </c>
    </row>
    <row r="5721" spans="5:8" x14ac:dyDescent="0.3">
      <c r="E5721" s="34">
        <v>5719</v>
      </c>
      <c r="F5721" s="42">
        <f t="shared" si="269"/>
        <v>9.1504000000000012</v>
      </c>
      <c r="G5721" s="42">
        <f t="shared" si="267"/>
        <v>7.5490800000000009</v>
      </c>
      <c r="H5721" s="42">
        <f t="shared" si="268"/>
        <v>8.2500000007549072</v>
      </c>
    </row>
    <row r="5722" spans="5:8" x14ac:dyDescent="0.3">
      <c r="E5722" s="34">
        <v>5720</v>
      </c>
      <c r="F5722" s="42">
        <f t="shared" si="269"/>
        <v>9.152000000000001</v>
      </c>
      <c r="G5722" s="42">
        <f t="shared" si="267"/>
        <v>7.5503999999999998</v>
      </c>
      <c r="H5722" s="42">
        <f t="shared" si="268"/>
        <v>8.2500000007550405</v>
      </c>
    </row>
    <row r="5723" spans="5:8" x14ac:dyDescent="0.3">
      <c r="E5723" s="34">
        <v>5721</v>
      </c>
      <c r="F5723" s="42">
        <f t="shared" si="269"/>
        <v>9.1536000000000008</v>
      </c>
      <c r="G5723" s="42">
        <f t="shared" si="267"/>
        <v>7.5517200000000004</v>
      </c>
      <c r="H5723" s="42">
        <f t="shared" si="268"/>
        <v>8.2500000007551719</v>
      </c>
    </row>
    <row r="5724" spans="5:8" x14ac:dyDescent="0.3">
      <c r="E5724" s="34">
        <v>5722</v>
      </c>
      <c r="F5724" s="42">
        <f t="shared" si="269"/>
        <v>9.1552000000000007</v>
      </c>
      <c r="G5724" s="42">
        <f t="shared" si="267"/>
        <v>7.5530399999999993</v>
      </c>
      <c r="H5724" s="42">
        <f t="shared" si="268"/>
        <v>8.2500000007553034</v>
      </c>
    </row>
    <row r="5725" spans="5:8" x14ac:dyDescent="0.3">
      <c r="E5725" s="34">
        <v>5723</v>
      </c>
      <c r="F5725" s="42">
        <f t="shared" si="269"/>
        <v>9.1568000000000005</v>
      </c>
      <c r="G5725" s="42">
        <f t="shared" si="267"/>
        <v>7.55436</v>
      </c>
      <c r="H5725" s="42">
        <f t="shared" si="268"/>
        <v>8.2500000007554366</v>
      </c>
    </row>
    <row r="5726" spans="5:8" x14ac:dyDescent="0.3">
      <c r="E5726" s="34">
        <v>5724</v>
      </c>
      <c r="F5726" s="42">
        <f t="shared" si="269"/>
        <v>9.1584000000000003</v>
      </c>
      <c r="G5726" s="42">
        <f t="shared" si="267"/>
        <v>7.5556800000000006</v>
      </c>
      <c r="H5726" s="42">
        <f t="shared" si="268"/>
        <v>8.2500000007555681</v>
      </c>
    </row>
    <row r="5727" spans="5:8" x14ac:dyDescent="0.3">
      <c r="E5727" s="34">
        <v>5725</v>
      </c>
      <c r="F5727" s="42">
        <f t="shared" si="269"/>
        <v>9.16</v>
      </c>
      <c r="G5727" s="42">
        <f t="shared" si="267"/>
        <v>7.5570000000000013</v>
      </c>
      <c r="H5727" s="42">
        <f t="shared" si="268"/>
        <v>8.2500000007556995</v>
      </c>
    </row>
    <row r="5728" spans="5:8" x14ac:dyDescent="0.3">
      <c r="E5728" s="34">
        <v>5726</v>
      </c>
      <c r="F5728" s="42">
        <f t="shared" si="269"/>
        <v>9.1616</v>
      </c>
      <c r="G5728" s="42">
        <f t="shared" si="267"/>
        <v>7.5583200000000001</v>
      </c>
      <c r="H5728" s="42">
        <f t="shared" si="268"/>
        <v>8.2500000007558327</v>
      </c>
    </row>
    <row r="5729" spans="5:8" x14ac:dyDescent="0.3">
      <c r="E5729" s="34">
        <v>5727</v>
      </c>
      <c r="F5729" s="42">
        <f t="shared" si="269"/>
        <v>9.1631999999999998</v>
      </c>
      <c r="G5729" s="42">
        <f t="shared" si="267"/>
        <v>7.5596400000000008</v>
      </c>
      <c r="H5729" s="42">
        <f t="shared" si="268"/>
        <v>8.2500000007559642</v>
      </c>
    </row>
    <row r="5730" spans="5:8" x14ac:dyDescent="0.3">
      <c r="E5730" s="34">
        <v>5728</v>
      </c>
      <c r="F5730" s="42">
        <f t="shared" si="269"/>
        <v>9.1647999999999996</v>
      </c>
      <c r="G5730" s="42">
        <f t="shared" si="267"/>
        <v>7.5609599999999997</v>
      </c>
      <c r="H5730" s="42">
        <f t="shared" si="268"/>
        <v>8.2500000007560956</v>
      </c>
    </row>
    <row r="5731" spans="5:8" x14ac:dyDescent="0.3">
      <c r="E5731" s="34">
        <v>5729</v>
      </c>
      <c r="F5731" s="42">
        <f t="shared" si="269"/>
        <v>9.1664000000000012</v>
      </c>
      <c r="G5731" s="42">
        <f t="shared" si="267"/>
        <v>7.5622800000000012</v>
      </c>
      <c r="H5731" s="42">
        <f t="shared" si="268"/>
        <v>8.2500000007562289</v>
      </c>
    </row>
    <row r="5732" spans="5:8" x14ac:dyDescent="0.3">
      <c r="E5732" s="34">
        <v>5730</v>
      </c>
      <c r="F5732" s="42">
        <f t="shared" si="269"/>
        <v>9.168000000000001</v>
      </c>
      <c r="G5732" s="42">
        <f t="shared" si="267"/>
        <v>7.563600000000001</v>
      </c>
      <c r="H5732" s="42">
        <f t="shared" si="268"/>
        <v>8.2500000007563603</v>
      </c>
    </row>
    <row r="5733" spans="5:8" x14ac:dyDescent="0.3">
      <c r="E5733" s="34">
        <v>5731</v>
      </c>
      <c r="F5733" s="42">
        <f t="shared" si="269"/>
        <v>9.1696000000000009</v>
      </c>
      <c r="G5733" s="42">
        <f t="shared" si="267"/>
        <v>7.5649200000000016</v>
      </c>
      <c r="H5733" s="42">
        <f t="shared" si="268"/>
        <v>8.2500000007564918</v>
      </c>
    </row>
    <row r="5734" spans="5:8" x14ac:dyDescent="0.3">
      <c r="E5734" s="34">
        <v>5732</v>
      </c>
      <c r="F5734" s="42">
        <f t="shared" si="269"/>
        <v>9.1712000000000007</v>
      </c>
      <c r="G5734" s="42">
        <f t="shared" si="267"/>
        <v>7.5662400000000005</v>
      </c>
      <c r="H5734" s="42">
        <f t="shared" si="268"/>
        <v>8.2500000007566232</v>
      </c>
    </row>
    <row r="5735" spans="5:8" x14ac:dyDescent="0.3">
      <c r="E5735" s="34">
        <v>5733</v>
      </c>
      <c r="F5735" s="42">
        <f t="shared" si="269"/>
        <v>9.1728000000000005</v>
      </c>
      <c r="G5735" s="42">
        <f t="shared" si="267"/>
        <v>7.5675600000000012</v>
      </c>
      <c r="H5735" s="42">
        <f t="shared" si="268"/>
        <v>8.2500000007567564</v>
      </c>
    </row>
    <row r="5736" spans="5:8" x14ac:dyDescent="0.3">
      <c r="E5736" s="34">
        <v>5734</v>
      </c>
      <c r="F5736" s="42">
        <f t="shared" si="269"/>
        <v>9.1744000000000003</v>
      </c>
      <c r="G5736" s="42">
        <f t="shared" si="267"/>
        <v>7.5688800000000001</v>
      </c>
      <c r="H5736" s="42">
        <f t="shared" si="268"/>
        <v>8.2500000007568879</v>
      </c>
    </row>
    <row r="5737" spans="5:8" x14ac:dyDescent="0.3">
      <c r="E5737" s="34">
        <v>5735</v>
      </c>
      <c r="F5737" s="42">
        <f t="shared" si="269"/>
        <v>9.1760000000000002</v>
      </c>
      <c r="G5737" s="42">
        <f t="shared" si="267"/>
        <v>7.5702000000000007</v>
      </c>
      <c r="H5737" s="42">
        <f t="shared" si="268"/>
        <v>8.2500000007570193</v>
      </c>
    </row>
    <row r="5738" spans="5:8" x14ac:dyDescent="0.3">
      <c r="E5738" s="34">
        <v>5736</v>
      </c>
      <c r="F5738" s="42">
        <f t="shared" si="269"/>
        <v>9.1776</v>
      </c>
      <c r="G5738" s="42">
        <f t="shared" si="267"/>
        <v>7.5715199999999996</v>
      </c>
      <c r="H5738" s="42">
        <f t="shared" si="268"/>
        <v>8.2500000007571526</v>
      </c>
    </row>
    <row r="5739" spans="5:8" x14ac:dyDescent="0.3">
      <c r="E5739" s="34">
        <v>5737</v>
      </c>
      <c r="F5739" s="42">
        <f t="shared" si="269"/>
        <v>9.1791999999999998</v>
      </c>
      <c r="G5739" s="42">
        <f t="shared" si="267"/>
        <v>7.5728400000000002</v>
      </c>
      <c r="H5739" s="42">
        <f t="shared" si="268"/>
        <v>8.250000000757284</v>
      </c>
    </row>
    <row r="5740" spans="5:8" x14ac:dyDescent="0.3">
      <c r="E5740" s="34">
        <v>5738</v>
      </c>
      <c r="F5740" s="42">
        <f t="shared" si="269"/>
        <v>9.1807999999999996</v>
      </c>
      <c r="G5740" s="42">
        <f t="shared" si="267"/>
        <v>7.5741599999999991</v>
      </c>
      <c r="H5740" s="42">
        <f t="shared" si="268"/>
        <v>8.2500000007574155</v>
      </c>
    </row>
    <row r="5741" spans="5:8" x14ac:dyDescent="0.3">
      <c r="E5741" s="34">
        <v>5739</v>
      </c>
      <c r="F5741" s="42">
        <f t="shared" si="269"/>
        <v>9.1824000000000012</v>
      </c>
      <c r="G5741" s="42">
        <f t="shared" si="267"/>
        <v>7.5754800000000024</v>
      </c>
      <c r="H5741" s="42">
        <f t="shared" si="268"/>
        <v>8.2500000007575487</v>
      </c>
    </row>
    <row r="5742" spans="5:8" x14ac:dyDescent="0.3">
      <c r="E5742" s="34">
        <v>5740</v>
      </c>
      <c r="F5742" s="42">
        <f t="shared" si="269"/>
        <v>9.1840000000000011</v>
      </c>
      <c r="G5742" s="42">
        <f t="shared" si="267"/>
        <v>7.5768000000000013</v>
      </c>
      <c r="H5742" s="42">
        <f t="shared" si="268"/>
        <v>8.2500000007576801</v>
      </c>
    </row>
    <row r="5743" spans="5:8" x14ac:dyDescent="0.3">
      <c r="E5743" s="34">
        <v>5741</v>
      </c>
      <c r="F5743" s="42">
        <f t="shared" si="269"/>
        <v>9.1856000000000009</v>
      </c>
      <c r="G5743" s="42">
        <f t="shared" si="267"/>
        <v>7.578120000000002</v>
      </c>
      <c r="H5743" s="42">
        <f t="shared" si="268"/>
        <v>8.2500000007578116</v>
      </c>
    </row>
    <row r="5744" spans="5:8" x14ac:dyDescent="0.3">
      <c r="E5744" s="34">
        <v>5742</v>
      </c>
      <c r="F5744" s="42">
        <f t="shared" si="269"/>
        <v>9.1872000000000007</v>
      </c>
      <c r="G5744" s="42">
        <f t="shared" si="267"/>
        <v>7.5794400000000008</v>
      </c>
      <c r="H5744" s="42">
        <f t="shared" si="268"/>
        <v>8.2500000007579448</v>
      </c>
    </row>
    <row r="5745" spans="5:8" x14ac:dyDescent="0.3">
      <c r="E5745" s="34">
        <v>5743</v>
      </c>
      <c r="F5745" s="42">
        <f t="shared" si="269"/>
        <v>9.1888000000000005</v>
      </c>
      <c r="G5745" s="42">
        <f t="shared" si="267"/>
        <v>7.5807599999999997</v>
      </c>
      <c r="H5745" s="42">
        <f t="shared" si="268"/>
        <v>8.2500000007580763</v>
      </c>
    </row>
    <row r="5746" spans="5:8" x14ac:dyDescent="0.3">
      <c r="E5746" s="34">
        <v>5744</v>
      </c>
      <c r="F5746" s="42">
        <f t="shared" si="269"/>
        <v>9.1904000000000003</v>
      </c>
      <c r="G5746" s="42">
        <f t="shared" si="267"/>
        <v>7.5820800000000004</v>
      </c>
      <c r="H5746" s="42">
        <f t="shared" si="268"/>
        <v>8.2500000007582077</v>
      </c>
    </row>
    <row r="5747" spans="5:8" x14ac:dyDescent="0.3">
      <c r="E5747" s="34">
        <v>5745</v>
      </c>
      <c r="F5747" s="42">
        <f t="shared" si="269"/>
        <v>9.1920000000000002</v>
      </c>
      <c r="G5747" s="42">
        <f t="shared" si="267"/>
        <v>7.5834000000000001</v>
      </c>
      <c r="H5747" s="42">
        <f t="shared" si="268"/>
        <v>8.2500000007583392</v>
      </c>
    </row>
    <row r="5748" spans="5:8" x14ac:dyDescent="0.3">
      <c r="E5748" s="34">
        <v>5746</v>
      </c>
      <c r="F5748" s="42">
        <f t="shared" si="269"/>
        <v>9.1936</v>
      </c>
      <c r="G5748" s="42">
        <f t="shared" si="267"/>
        <v>7.5847199999999999</v>
      </c>
      <c r="H5748" s="42">
        <f t="shared" si="268"/>
        <v>8.2500000007584724</v>
      </c>
    </row>
    <row r="5749" spans="5:8" x14ac:dyDescent="0.3">
      <c r="E5749" s="34">
        <v>5747</v>
      </c>
      <c r="F5749" s="42">
        <f t="shared" si="269"/>
        <v>9.1951999999999998</v>
      </c>
      <c r="G5749" s="42">
        <f t="shared" si="267"/>
        <v>7.5860399999999997</v>
      </c>
      <c r="H5749" s="42">
        <f t="shared" si="268"/>
        <v>8.2500000007586038</v>
      </c>
    </row>
    <row r="5750" spans="5:8" x14ac:dyDescent="0.3">
      <c r="E5750" s="34">
        <v>5748</v>
      </c>
      <c r="F5750" s="42">
        <f t="shared" si="269"/>
        <v>9.1967999999999996</v>
      </c>
      <c r="G5750" s="42">
        <f t="shared" si="267"/>
        <v>7.5873599999999994</v>
      </c>
      <c r="H5750" s="42">
        <f t="shared" si="268"/>
        <v>8.2500000007587353</v>
      </c>
    </row>
    <row r="5751" spans="5:8" x14ac:dyDescent="0.3">
      <c r="E5751" s="34">
        <v>5749</v>
      </c>
      <c r="F5751" s="42">
        <f t="shared" si="269"/>
        <v>9.1984000000000012</v>
      </c>
      <c r="G5751" s="42">
        <f t="shared" si="267"/>
        <v>7.5886800000000001</v>
      </c>
      <c r="H5751" s="42">
        <f t="shared" si="268"/>
        <v>8.2500000007588685</v>
      </c>
    </row>
    <row r="5752" spans="5:8" x14ac:dyDescent="0.3">
      <c r="E5752" s="34">
        <v>5750</v>
      </c>
      <c r="F5752" s="42">
        <f t="shared" si="269"/>
        <v>9.2000000000000011</v>
      </c>
      <c r="G5752" s="42">
        <f t="shared" si="267"/>
        <v>7.5900000000000007</v>
      </c>
      <c r="H5752" s="42">
        <f t="shared" si="268"/>
        <v>8.250000000759</v>
      </c>
    </row>
    <row r="5753" spans="5:8" x14ac:dyDescent="0.3">
      <c r="E5753" s="34">
        <v>5751</v>
      </c>
      <c r="F5753" s="42">
        <f t="shared" si="269"/>
        <v>9.2016000000000009</v>
      </c>
      <c r="G5753" s="42">
        <f t="shared" si="267"/>
        <v>7.5913199999999996</v>
      </c>
      <c r="H5753" s="42">
        <f t="shared" si="268"/>
        <v>8.2500000007591314</v>
      </c>
    </row>
    <row r="5754" spans="5:8" x14ac:dyDescent="0.3">
      <c r="E5754" s="34">
        <v>5752</v>
      </c>
      <c r="F5754" s="42">
        <f t="shared" si="269"/>
        <v>9.2032000000000007</v>
      </c>
      <c r="G5754" s="42">
        <f t="shared" si="267"/>
        <v>7.5926400000000003</v>
      </c>
      <c r="H5754" s="42">
        <f t="shared" si="268"/>
        <v>8.2500000007592647</v>
      </c>
    </row>
    <row r="5755" spans="5:8" x14ac:dyDescent="0.3">
      <c r="E5755" s="34">
        <v>5753</v>
      </c>
      <c r="F5755" s="42">
        <f t="shared" si="269"/>
        <v>9.2048000000000005</v>
      </c>
      <c r="G5755" s="42">
        <f t="shared" si="267"/>
        <v>7.5939599999999992</v>
      </c>
      <c r="H5755" s="42">
        <f t="shared" si="268"/>
        <v>8.2500000007593961</v>
      </c>
    </row>
    <row r="5756" spans="5:8" x14ac:dyDescent="0.3">
      <c r="E5756" s="34">
        <v>5754</v>
      </c>
      <c r="F5756" s="42">
        <f t="shared" si="269"/>
        <v>9.2064000000000004</v>
      </c>
      <c r="G5756" s="42">
        <f t="shared" si="267"/>
        <v>7.5952799999999998</v>
      </c>
      <c r="H5756" s="42">
        <f t="shared" si="268"/>
        <v>8.2500000007595276</v>
      </c>
    </row>
    <row r="5757" spans="5:8" x14ac:dyDescent="0.3">
      <c r="E5757" s="34">
        <v>5755</v>
      </c>
      <c r="F5757" s="42">
        <f t="shared" si="269"/>
        <v>9.2080000000000002</v>
      </c>
      <c r="G5757" s="42">
        <f t="shared" si="267"/>
        <v>7.5966000000000005</v>
      </c>
      <c r="H5757" s="42">
        <f t="shared" si="268"/>
        <v>8.2500000007596608</v>
      </c>
    </row>
    <row r="5758" spans="5:8" x14ac:dyDescent="0.3">
      <c r="E5758" s="34">
        <v>5756</v>
      </c>
      <c r="F5758" s="42">
        <f t="shared" si="269"/>
        <v>9.2096</v>
      </c>
      <c r="G5758" s="42">
        <f t="shared" si="267"/>
        <v>7.5979200000000011</v>
      </c>
      <c r="H5758" s="42">
        <f t="shared" si="268"/>
        <v>8.2500000007597922</v>
      </c>
    </row>
    <row r="5759" spans="5:8" x14ac:dyDescent="0.3">
      <c r="E5759" s="34">
        <v>5757</v>
      </c>
      <c r="F5759" s="42">
        <f t="shared" si="269"/>
        <v>9.2111999999999998</v>
      </c>
      <c r="G5759" s="42">
        <f t="shared" si="267"/>
        <v>7.59924</v>
      </c>
      <c r="H5759" s="42">
        <f t="shared" si="268"/>
        <v>8.2500000007599237</v>
      </c>
    </row>
    <row r="5760" spans="5:8" x14ac:dyDescent="0.3">
      <c r="E5760" s="34">
        <v>5758</v>
      </c>
      <c r="F5760" s="42">
        <f t="shared" si="269"/>
        <v>9.2127999999999997</v>
      </c>
      <c r="G5760" s="42">
        <f t="shared" si="267"/>
        <v>7.6005600000000006</v>
      </c>
      <c r="H5760" s="42">
        <f t="shared" si="268"/>
        <v>8.2500000007600551</v>
      </c>
    </row>
    <row r="5761" spans="5:8" x14ac:dyDescent="0.3">
      <c r="E5761" s="34">
        <v>5759</v>
      </c>
      <c r="F5761" s="42">
        <f t="shared" si="269"/>
        <v>9.2144000000000013</v>
      </c>
      <c r="G5761" s="42">
        <f t="shared" si="267"/>
        <v>7.6018800000000013</v>
      </c>
      <c r="H5761" s="42">
        <f t="shared" si="268"/>
        <v>8.2500000007601884</v>
      </c>
    </row>
    <row r="5762" spans="5:8" x14ac:dyDescent="0.3">
      <c r="E5762" s="34">
        <v>5760</v>
      </c>
      <c r="F5762" s="42">
        <f t="shared" si="269"/>
        <v>9.2160000000000011</v>
      </c>
      <c r="G5762" s="42">
        <f t="shared" ref="G5762:G5825" si="270">$C$12*F5762*10^-3/($C$3*10^-6)</f>
        <v>7.6032000000000011</v>
      </c>
      <c r="H5762" s="42">
        <f t="shared" si="268"/>
        <v>8.2500000007603198</v>
      </c>
    </row>
    <row r="5763" spans="5:8" x14ac:dyDescent="0.3">
      <c r="E5763" s="34">
        <v>5761</v>
      </c>
      <c r="F5763" s="42">
        <f t="shared" si="269"/>
        <v>9.2176000000000009</v>
      </c>
      <c r="G5763" s="42">
        <f t="shared" si="270"/>
        <v>7.6045200000000008</v>
      </c>
      <c r="H5763" s="42">
        <f t="shared" ref="H5763:H5826" si="271">($C$12+IF(G5763&gt;=$C$7,$C$6,0)+(IF(G5763&gt;=$C$5,G5763,0)/$C$4)+IF(G5763&gt;$C$9,($C$8/G5763),0))</f>
        <v>8.2500000007604513</v>
      </c>
    </row>
    <row r="5764" spans="5:8" x14ac:dyDescent="0.3">
      <c r="E5764" s="34">
        <v>5762</v>
      </c>
      <c r="F5764" s="42">
        <f t="shared" ref="F5764:F5827" si="272">($C$10/10000)*(E5764)</f>
        <v>9.2192000000000007</v>
      </c>
      <c r="G5764" s="42">
        <f t="shared" si="270"/>
        <v>7.6058400000000015</v>
      </c>
      <c r="H5764" s="42">
        <f t="shared" si="271"/>
        <v>8.2500000007605845</v>
      </c>
    </row>
    <row r="5765" spans="5:8" x14ac:dyDescent="0.3">
      <c r="E5765" s="34">
        <v>5763</v>
      </c>
      <c r="F5765" s="42">
        <f t="shared" si="272"/>
        <v>9.2208000000000006</v>
      </c>
      <c r="G5765" s="42">
        <f t="shared" si="270"/>
        <v>7.6071600000000004</v>
      </c>
      <c r="H5765" s="42">
        <f t="shared" si="271"/>
        <v>8.2500000007607159</v>
      </c>
    </row>
    <row r="5766" spans="5:8" x14ac:dyDescent="0.3">
      <c r="E5766" s="34">
        <v>5764</v>
      </c>
      <c r="F5766" s="42">
        <f t="shared" si="272"/>
        <v>9.2224000000000004</v>
      </c>
      <c r="G5766" s="42">
        <f t="shared" si="270"/>
        <v>7.608480000000001</v>
      </c>
      <c r="H5766" s="42">
        <f t="shared" si="271"/>
        <v>8.2500000007608474</v>
      </c>
    </row>
    <row r="5767" spans="5:8" x14ac:dyDescent="0.3">
      <c r="E5767" s="34">
        <v>5765</v>
      </c>
      <c r="F5767" s="42">
        <f t="shared" si="272"/>
        <v>9.2240000000000002</v>
      </c>
      <c r="G5767" s="42">
        <f t="shared" si="270"/>
        <v>7.6097999999999999</v>
      </c>
      <c r="H5767" s="42">
        <f t="shared" si="271"/>
        <v>8.2500000007609806</v>
      </c>
    </row>
    <row r="5768" spans="5:8" x14ac:dyDescent="0.3">
      <c r="E5768" s="34">
        <v>5766</v>
      </c>
      <c r="F5768" s="42">
        <f t="shared" si="272"/>
        <v>9.2256</v>
      </c>
      <c r="G5768" s="42">
        <f t="shared" si="270"/>
        <v>7.6111200000000006</v>
      </c>
      <c r="H5768" s="42">
        <f t="shared" si="271"/>
        <v>8.2500000007611121</v>
      </c>
    </row>
    <row r="5769" spans="5:8" x14ac:dyDescent="0.3">
      <c r="E5769" s="34">
        <v>5767</v>
      </c>
      <c r="F5769" s="42">
        <f t="shared" si="272"/>
        <v>9.2271999999999998</v>
      </c>
      <c r="G5769" s="42">
        <f t="shared" si="270"/>
        <v>7.6124399999999994</v>
      </c>
      <c r="H5769" s="42">
        <f t="shared" si="271"/>
        <v>8.2500000007612435</v>
      </c>
    </row>
    <row r="5770" spans="5:8" x14ac:dyDescent="0.3">
      <c r="E5770" s="34">
        <v>5768</v>
      </c>
      <c r="F5770" s="42">
        <f t="shared" si="272"/>
        <v>9.2287999999999997</v>
      </c>
      <c r="G5770" s="42">
        <f t="shared" si="270"/>
        <v>7.6137600000000001</v>
      </c>
      <c r="H5770" s="42">
        <f t="shared" si="271"/>
        <v>8.2500000007613767</v>
      </c>
    </row>
    <row r="5771" spans="5:8" x14ac:dyDescent="0.3">
      <c r="E5771" s="34">
        <v>5769</v>
      </c>
      <c r="F5771" s="42">
        <f t="shared" si="272"/>
        <v>9.2304000000000013</v>
      </c>
      <c r="G5771" s="42">
        <f t="shared" si="270"/>
        <v>7.6150800000000007</v>
      </c>
      <c r="H5771" s="42">
        <f t="shared" si="271"/>
        <v>8.2500000007615082</v>
      </c>
    </row>
    <row r="5772" spans="5:8" x14ac:dyDescent="0.3">
      <c r="E5772" s="34">
        <v>5770</v>
      </c>
      <c r="F5772" s="42">
        <f t="shared" si="272"/>
        <v>9.2320000000000011</v>
      </c>
      <c r="G5772" s="42">
        <f t="shared" si="270"/>
        <v>7.6164000000000023</v>
      </c>
      <c r="H5772" s="42">
        <f t="shared" si="271"/>
        <v>8.2500000007616396</v>
      </c>
    </row>
    <row r="5773" spans="5:8" x14ac:dyDescent="0.3">
      <c r="E5773" s="34">
        <v>5771</v>
      </c>
      <c r="F5773" s="42">
        <f t="shared" si="272"/>
        <v>9.2336000000000009</v>
      </c>
      <c r="G5773" s="42">
        <f t="shared" si="270"/>
        <v>7.6177200000000012</v>
      </c>
      <c r="H5773" s="42">
        <f t="shared" si="271"/>
        <v>8.2500000007617729</v>
      </c>
    </row>
    <row r="5774" spans="5:8" x14ac:dyDescent="0.3">
      <c r="E5774" s="34">
        <v>5772</v>
      </c>
      <c r="F5774" s="42">
        <f t="shared" si="272"/>
        <v>9.2352000000000007</v>
      </c>
      <c r="G5774" s="42">
        <f t="shared" si="270"/>
        <v>7.6190400000000018</v>
      </c>
      <c r="H5774" s="42">
        <f t="shared" si="271"/>
        <v>8.2500000007619043</v>
      </c>
    </row>
    <row r="5775" spans="5:8" x14ac:dyDescent="0.3">
      <c r="E5775" s="34">
        <v>5773</v>
      </c>
      <c r="F5775" s="42">
        <f t="shared" si="272"/>
        <v>9.2368000000000006</v>
      </c>
      <c r="G5775" s="42">
        <f t="shared" si="270"/>
        <v>7.6203600000000007</v>
      </c>
      <c r="H5775" s="42">
        <f t="shared" si="271"/>
        <v>8.2500000007620358</v>
      </c>
    </row>
    <row r="5776" spans="5:8" x14ac:dyDescent="0.3">
      <c r="E5776" s="34">
        <v>5774</v>
      </c>
      <c r="F5776" s="42">
        <f t="shared" si="272"/>
        <v>9.2384000000000004</v>
      </c>
      <c r="G5776" s="42">
        <f t="shared" si="270"/>
        <v>7.6216799999999996</v>
      </c>
      <c r="H5776" s="42">
        <f t="shared" si="271"/>
        <v>8.2500000007621672</v>
      </c>
    </row>
    <row r="5777" spans="5:8" x14ac:dyDescent="0.3">
      <c r="E5777" s="34">
        <v>5775</v>
      </c>
      <c r="F5777" s="42">
        <f t="shared" si="272"/>
        <v>9.24</v>
      </c>
      <c r="G5777" s="42">
        <f t="shared" si="270"/>
        <v>7.6230000000000002</v>
      </c>
      <c r="H5777" s="42">
        <f t="shared" si="271"/>
        <v>8.2500000007623004</v>
      </c>
    </row>
    <row r="5778" spans="5:8" x14ac:dyDescent="0.3">
      <c r="E5778" s="34">
        <v>5776</v>
      </c>
      <c r="F5778" s="42">
        <f t="shared" si="272"/>
        <v>9.2416</v>
      </c>
      <c r="G5778" s="42">
        <f t="shared" si="270"/>
        <v>7.62432</v>
      </c>
      <c r="H5778" s="42">
        <f t="shared" si="271"/>
        <v>8.2500000007624319</v>
      </c>
    </row>
    <row r="5779" spans="5:8" x14ac:dyDescent="0.3">
      <c r="E5779" s="34">
        <v>5777</v>
      </c>
      <c r="F5779" s="42">
        <f t="shared" si="272"/>
        <v>9.2431999999999999</v>
      </c>
      <c r="G5779" s="42">
        <f t="shared" si="270"/>
        <v>7.6256399999999998</v>
      </c>
      <c r="H5779" s="42">
        <f t="shared" si="271"/>
        <v>8.2500000007625633</v>
      </c>
    </row>
    <row r="5780" spans="5:8" x14ac:dyDescent="0.3">
      <c r="E5780" s="34">
        <v>5778</v>
      </c>
      <c r="F5780" s="42">
        <f t="shared" si="272"/>
        <v>9.2447999999999997</v>
      </c>
      <c r="G5780" s="42">
        <f t="shared" si="270"/>
        <v>7.6269599999999995</v>
      </c>
      <c r="H5780" s="42">
        <f t="shared" si="271"/>
        <v>8.2500000007626966</v>
      </c>
    </row>
    <row r="5781" spans="5:8" x14ac:dyDescent="0.3">
      <c r="E5781" s="34">
        <v>5779</v>
      </c>
      <c r="F5781" s="42">
        <f t="shared" si="272"/>
        <v>9.2464000000000013</v>
      </c>
      <c r="G5781" s="42">
        <f t="shared" si="270"/>
        <v>7.6282800000000011</v>
      </c>
      <c r="H5781" s="42">
        <f t="shared" si="271"/>
        <v>8.250000000762828</v>
      </c>
    </row>
    <row r="5782" spans="5:8" x14ac:dyDescent="0.3">
      <c r="E5782" s="34">
        <v>5780</v>
      </c>
      <c r="F5782" s="42">
        <f t="shared" si="272"/>
        <v>9.2480000000000011</v>
      </c>
      <c r="G5782" s="42">
        <f t="shared" si="270"/>
        <v>7.6295999999999999</v>
      </c>
      <c r="H5782" s="42">
        <f t="shared" si="271"/>
        <v>8.2500000007629595</v>
      </c>
    </row>
    <row r="5783" spans="5:8" x14ac:dyDescent="0.3">
      <c r="E5783" s="34">
        <v>5781</v>
      </c>
      <c r="F5783" s="42">
        <f t="shared" si="272"/>
        <v>9.2496000000000009</v>
      </c>
      <c r="G5783" s="42">
        <f t="shared" si="270"/>
        <v>7.6309200000000006</v>
      </c>
      <c r="H5783" s="42">
        <f t="shared" si="271"/>
        <v>8.2500000007630927</v>
      </c>
    </row>
    <row r="5784" spans="5:8" x14ac:dyDescent="0.3">
      <c r="E5784" s="34">
        <v>5782</v>
      </c>
      <c r="F5784" s="42">
        <f t="shared" si="272"/>
        <v>9.2512000000000008</v>
      </c>
      <c r="G5784" s="42">
        <f t="shared" si="270"/>
        <v>7.6322399999999995</v>
      </c>
      <c r="H5784" s="42">
        <f t="shared" si="271"/>
        <v>8.2500000007632242</v>
      </c>
    </row>
    <row r="5785" spans="5:8" x14ac:dyDescent="0.3">
      <c r="E5785" s="34">
        <v>5783</v>
      </c>
      <c r="F5785" s="42">
        <f t="shared" si="272"/>
        <v>9.2528000000000006</v>
      </c>
      <c r="G5785" s="42">
        <f t="shared" si="270"/>
        <v>7.6335600000000001</v>
      </c>
      <c r="H5785" s="42">
        <f t="shared" si="271"/>
        <v>8.2500000007633556</v>
      </c>
    </row>
    <row r="5786" spans="5:8" x14ac:dyDescent="0.3">
      <c r="E5786" s="34">
        <v>5784</v>
      </c>
      <c r="F5786" s="42">
        <f t="shared" si="272"/>
        <v>9.2544000000000004</v>
      </c>
      <c r="G5786" s="42">
        <f t="shared" si="270"/>
        <v>7.634879999999999</v>
      </c>
      <c r="H5786" s="42">
        <f t="shared" si="271"/>
        <v>8.2500000007634888</v>
      </c>
    </row>
    <row r="5787" spans="5:8" x14ac:dyDescent="0.3">
      <c r="E5787" s="34">
        <v>5785</v>
      </c>
      <c r="F5787" s="42">
        <f t="shared" si="272"/>
        <v>9.2560000000000002</v>
      </c>
      <c r="G5787" s="42">
        <f t="shared" si="270"/>
        <v>7.6361999999999997</v>
      </c>
      <c r="H5787" s="42">
        <f t="shared" si="271"/>
        <v>8.2500000007636203</v>
      </c>
    </row>
    <row r="5788" spans="5:8" x14ac:dyDescent="0.3">
      <c r="E5788" s="34">
        <v>5786</v>
      </c>
      <c r="F5788" s="42">
        <f t="shared" si="272"/>
        <v>9.2576000000000001</v>
      </c>
      <c r="G5788" s="42">
        <f t="shared" si="270"/>
        <v>7.6375200000000003</v>
      </c>
      <c r="H5788" s="42">
        <f t="shared" si="271"/>
        <v>8.2500000007637517</v>
      </c>
    </row>
    <row r="5789" spans="5:8" x14ac:dyDescent="0.3">
      <c r="E5789" s="34">
        <v>5787</v>
      </c>
      <c r="F5789" s="42">
        <f t="shared" si="272"/>
        <v>9.2591999999999999</v>
      </c>
      <c r="G5789" s="42">
        <f t="shared" si="270"/>
        <v>7.638840000000001</v>
      </c>
      <c r="H5789" s="42">
        <f t="shared" si="271"/>
        <v>8.2500000007638832</v>
      </c>
    </row>
    <row r="5790" spans="5:8" x14ac:dyDescent="0.3">
      <c r="E5790" s="34">
        <v>5788</v>
      </c>
      <c r="F5790" s="42">
        <f t="shared" si="272"/>
        <v>9.2607999999999997</v>
      </c>
      <c r="G5790" s="42">
        <f t="shared" si="270"/>
        <v>7.6401599999999998</v>
      </c>
      <c r="H5790" s="42">
        <f t="shared" si="271"/>
        <v>8.2500000007640164</v>
      </c>
    </row>
    <row r="5791" spans="5:8" x14ac:dyDescent="0.3">
      <c r="E5791" s="34">
        <v>5789</v>
      </c>
      <c r="F5791" s="42">
        <f t="shared" si="272"/>
        <v>9.2624000000000013</v>
      </c>
      <c r="G5791" s="42">
        <f t="shared" si="270"/>
        <v>7.6414800000000014</v>
      </c>
      <c r="H5791" s="42">
        <f t="shared" si="271"/>
        <v>8.2500000007641479</v>
      </c>
    </row>
    <row r="5792" spans="5:8" x14ac:dyDescent="0.3">
      <c r="E5792" s="34">
        <v>5790</v>
      </c>
      <c r="F5792" s="42">
        <f t="shared" si="272"/>
        <v>9.2640000000000011</v>
      </c>
      <c r="G5792" s="42">
        <f t="shared" si="270"/>
        <v>7.6428000000000011</v>
      </c>
      <c r="H5792" s="42">
        <f t="shared" si="271"/>
        <v>8.2500000007642793</v>
      </c>
    </row>
    <row r="5793" spans="5:8" x14ac:dyDescent="0.3">
      <c r="E5793" s="34">
        <v>5791</v>
      </c>
      <c r="F5793" s="42">
        <f t="shared" si="272"/>
        <v>9.2656000000000009</v>
      </c>
      <c r="G5793" s="42">
        <f t="shared" si="270"/>
        <v>7.6441200000000009</v>
      </c>
      <c r="H5793" s="42">
        <f t="shared" si="271"/>
        <v>8.2500000007644125</v>
      </c>
    </row>
    <row r="5794" spans="5:8" x14ac:dyDescent="0.3">
      <c r="E5794" s="34">
        <v>5792</v>
      </c>
      <c r="F5794" s="42">
        <f t="shared" si="272"/>
        <v>9.2672000000000008</v>
      </c>
      <c r="G5794" s="42">
        <f t="shared" si="270"/>
        <v>7.6454400000000007</v>
      </c>
      <c r="H5794" s="42">
        <f t="shared" si="271"/>
        <v>8.250000000764544</v>
      </c>
    </row>
    <row r="5795" spans="5:8" x14ac:dyDescent="0.3">
      <c r="E5795" s="34">
        <v>5793</v>
      </c>
      <c r="F5795" s="42">
        <f t="shared" si="272"/>
        <v>9.2688000000000006</v>
      </c>
      <c r="G5795" s="42">
        <f t="shared" si="270"/>
        <v>7.6467600000000013</v>
      </c>
      <c r="H5795" s="42">
        <f t="shared" si="271"/>
        <v>8.2500000007646754</v>
      </c>
    </row>
    <row r="5796" spans="5:8" x14ac:dyDescent="0.3">
      <c r="E5796" s="34">
        <v>5794</v>
      </c>
      <c r="F5796" s="42">
        <f t="shared" si="272"/>
        <v>9.2704000000000004</v>
      </c>
      <c r="G5796" s="42">
        <f t="shared" si="270"/>
        <v>7.6480800000000002</v>
      </c>
      <c r="H5796" s="42">
        <f t="shared" si="271"/>
        <v>8.2500000007648087</v>
      </c>
    </row>
    <row r="5797" spans="5:8" x14ac:dyDescent="0.3">
      <c r="E5797" s="34">
        <v>5795</v>
      </c>
      <c r="F5797" s="42">
        <f t="shared" si="272"/>
        <v>9.2720000000000002</v>
      </c>
      <c r="G5797" s="42">
        <f t="shared" si="270"/>
        <v>7.6494000000000009</v>
      </c>
      <c r="H5797" s="42">
        <f t="shared" si="271"/>
        <v>8.2500000007649401</v>
      </c>
    </row>
    <row r="5798" spans="5:8" x14ac:dyDescent="0.3">
      <c r="E5798" s="34">
        <v>5796</v>
      </c>
      <c r="F5798" s="42">
        <f t="shared" si="272"/>
        <v>9.2736000000000001</v>
      </c>
      <c r="G5798" s="42">
        <f t="shared" si="270"/>
        <v>7.6507199999999997</v>
      </c>
      <c r="H5798" s="42">
        <f t="shared" si="271"/>
        <v>8.2500000007650716</v>
      </c>
    </row>
    <row r="5799" spans="5:8" x14ac:dyDescent="0.3">
      <c r="E5799" s="34">
        <v>5797</v>
      </c>
      <c r="F5799" s="42">
        <f t="shared" si="272"/>
        <v>9.2751999999999999</v>
      </c>
      <c r="G5799" s="42">
        <f t="shared" si="270"/>
        <v>7.6520400000000004</v>
      </c>
      <c r="H5799" s="42">
        <f t="shared" si="271"/>
        <v>8.2500000007652048</v>
      </c>
    </row>
    <row r="5800" spans="5:8" x14ac:dyDescent="0.3">
      <c r="E5800" s="34">
        <v>5798</v>
      </c>
      <c r="F5800" s="42">
        <f t="shared" si="272"/>
        <v>9.2767999999999997</v>
      </c>
      <c r="G5800" s="42">
        <f t="shared" si="270"/>
        <v>7.6533599999999993</v>
      </c>
      <c r="H5800" s="42">
        <f t="shared" si="271"/>
        <v>8.2500000007653362</v>
      </c>
    </row>
    <row r="5801" spans="5:8" x14ac:dyDescent="0.3">
      <c r="E5801" s="34">
        <v>5799</v>
      </c>
      <c r="F5801" s="42">
        <f t="shared" si="272"/>
        <v>9.2784000000000013</v>
      </c>
      <c r="G5801" s="42">
        <f t="shared" si="270"/>
        <v>7.6546800000000008</v>
      </c>
      <c r="H5801" s="42">
        <f t="shared" si="271"/>
        <v>8.2500000007654677</v>
      </c>
    </row>
    <row r="5802" spans="5:8" x14ac:dyDescent="0.3">
      <c r="E5802" s="34">
        <v>5800</v>
      </c>
      <c r="F5802" s="42">
        <f t="shared" si="272"/>
        <v>9.2800000000000011</v>
      </c>
      <c r="G5802" s="42">
        <f t="shared" si="270"/>
        <v>7.6560000000000006</v>
      </c>
      <c r="H5802" s="42">
        <f t="shared" si="271"/>
        <v>8.2500000007655991</v>
      </c>
    </row>
    <row r="5803" spans="5:8" x14ac:dyDescent="0.3">
      <c r="E5803" s="34">
        <v>5801</v>
      </c>
      <c r="F5803" s="42">
        <f t="shared" si="272"/>
        <v>9.281600000000001</v>
      </c>
      <c r="G5803" s="42">
        <f t="shared" si="270"/>
        <v>7.6573200000000021</v>
      </c>
      <c r="H5803" s="42">
        <f t="shared" si="271"/>
        <v>8.2500000007657324</v>
      </c>
    </row>
    <row r="5804" spans="5:8" x14ac:dyDescent="0.3">
      <c r="E5804" s="34">
        <v>5802</v>
      </c>
      <c r="F5804" s="42">
        <f t="shared" si="272"/>
        <v>9.2832000000000008</v>
      </c>
      <c r="G5804" s="42">
        <f t="shared" si="270"/>
        <v>7.658640000000001</v>
      </c>
      <c r="H5804" s="42">
        <f t="shared" si="271"/>
        <v>8.2500000007658638</v>
      </c>
    </row>
    <row r="5805" spans="5:8" x14ac:dyDescent="0.3">
      <c r="E5805" s="34">
        <v>5803</v>
      </c>
      <c r="F5805" s="42">
        <f t="shared" si="272"/>
        <v>9.2848000000000006</v>
      </c>
      <c r="G5805" s="42">
        <f t="shared" si="270"/>
        <v>7.6599600000000017</v>
      </c>
      <c r="H5805" s="42">
        <f t="shared" si="271"/>
        <v>8.2500000007659953</v>
      </c>
    </row>
    <row r="5806" spans="5:8" x14ac:dyDescent="0.3">
      <c r="E5806" s="34">
        <v>5804</v>
      </c>
      <c r="F5806" s="42">
        <f t="shared" si="272"/>
        <v>9.2864000000000004</v>
      </c>
      <c r="G5806" s="42">
        <f t="shared" si="270"/>
        <v>7.6612800000000005</v>
      </c>
      <c r="H5806" s="42">
        <f t="shared" si="271"/>
        <v>8.2500000007661285</v>
      </c>
    </row>
    <row r="5807" spans="5:8" x14ac:dyDescent="0.3">
      <c r="E5807" s="34">
        <v>5805</v>
      </c>
      <c r="F5807" s="42">
        <f t="shared" si="272"/>
        <v>9.2880000000000003</v>
      </c>
      <c r="G5807" s="42">
        <f t="shared" si="270"/>
        <v>7.6625999999999994</v>
      </c>
      <c r="H5807" s="42">
        <f t="shared" si="271"/>
        <v>8.2500000007662599</v>
      </c>
    </row>
    <row r="5808" spans="5:8" x14ac:dyDescent="0.3">
      <c r="E5808" s="34">
        <v>5806</v>
      </c>
      <c r="F5808" s="42">
        <f t="shared" si="272"/>
        <v>9.2896000000000001</v>
      </c>
      <c r="G5808" s="42">
        <f t="shared" si="270"/>
        <v>7.6639200000000001</v>
      </c>
      <c r="H5808" s="42">
        <f t="shared" si="271"/>
        <v>8.2500000007663914</v>
      </c>
    </row>
    <row r="5809" spans="5:8" x14ac:dyDescent="0.3">
      <c r="E5809" s="34">
        <v>5807</v>
      </c>
      <c r="F5809" s="42">
        <f t="shared" si="272"/>
        <v>9.2911999999999999</v>
      </c>
      <c r="G5809" s="42">
        <f t="shared" si="270"/>
        <v>7.6652399999999998</v>
      </c>
      <c r="H5809" s="42">
        <f t="shared" si="271"/>
        <v>8.2500000007665246</v>
      </c>
    </row>
    <row r="5810" spans="5:8" x14ac:dyDescent="0.3">
      <c r="E5810" s="34">
        <v>5808</v>
      </c>
      <c r="F5810" s="42">
        <f t="shared" si="272"/>
        <v>9.2927999999999997</v>
      </c>
      <c r="G5810" s="42">
        <f t="shared" si="270"/>
        <v>7.6665599999999996</v>
      </c>
      <c r="H5810" s="42">
        <f t="shared" si="271"/>
        <v>8.2500000007666561</v>
      </c>
    </row>
    <row r="5811" spans="5:8" x14ac:dyDescent="0.3">
      <c r="E5811" s="34">
        <v>5809</v>
      </c>
      <c r="F5811" s="42">
        <f t="shared" si="272"/>
        <v>9.2944000000000013</v>
      </c>
      <c r="G5811" s="42">
        <f t="shared" si="270"/>
        <v>7.6678800000000003</v>
      </c>
      <c r="H5811" s="42">
        <f t="shared" si="271"/>
        <v>8.2500000007667875</v>
      </c>
    </row>
    <row r="5812" spans="5:8" x14ac:dyDescent="0.3">
      <c r="E5812" s="34">
        <v>5810</v>
      </c>
      <c r="F5812" s="42">
        <f t="shared" si="272"/>
        <v>9.2960000000000012</v>
      </c>
      <c r="G5812" s="42">
        <f t="shared" si="270"/>
        <v>7.6692000000000009</v>
      </c>
      <c r="H5812" s="42">
        <f t="shared" si="271"/>
        <v>8.2500000007669207</v>
      </c>
    </row>
    <row r="5813" spans="5:8" x14ac:dyDescent="0.3">
      <c r="E5813" s="34">
        <v>5811</v>
      </c>
      <c r="F5813" s="42">
        <f t="shared" si="272"/>
        <v>9.297600000000001</v>
      </c>
      <c r="G5813" s="42">
        <f t="shared" si="270"/>
        <v>7.6705199999999998</v>
      </c>
      <c r="H5813" s="42">
        <f t="shared" si="271"/>
        <v>8.2500000007670522</v>
      </c>
    </row>
    <row r="5814" spans="5:8" x14ac:dyDescent="0.3">
      <c r="E5814" s="34">
        <v>5812</v>
      </c>
      <c r="F5814" s="42">
        <f t="shared" si="272"/>
        <v>9.2992000000000008</v>
      </c>
      <c r="G5814" s="42">
        <f t="shared" si="270"/>
        <v>7.6718400000000004</v>
      </c>
      <c r="H5814" s="42">
        <f t="shared" si="271"/>
        <v>8.2500000007671836</v>
      </c>
    </row>
    <row r="5815" spans="5:8" x14ac:dyDescent="0.3">
      <c r="E5815" s="34">
        <v>5813</v>
      </c>
      <c r="F5815" s="42">
        <f t="shared" si="272"/>
        <v>9.3008000000000006</v>
      </c>
      <c r="G5815" s="42">
        <f t="shared" si="270"/>
        <v>7.6731599999999993</v>
      </c>
      <c r="H5815" s="42">
        <f t="shared" si="271"/>
        <v>8.2500000007673169</v>
      </c>
    </row>
    <row r="5816" spans="5:8" x14ac:dyDescent="0.3">
      <c r="E5816" s="34">
        <v>5814</v>
      </c>
      <c r="F5816" s="42">
        <f t="shared" si="272"/>
        <v>9.3024000000000004</v>
      </c>
      <c r="G5816" s="42">
        <f t="shared" si="270"/>
        <v>7.67448</v>
      </c>
      <c r="H5816" s="42">
        <f t="shared" si="271"/>
        <v>8.2500000007674483</v>
      </c>
    </row>
    <row r="5817" spans="5:8" x14ac:dyDescent="0.3">
      <c r="E5817" s="34">
        <v>5815</v>
      </c>
      <c r="F5817" s="42">
        <f t="shared" si="272"/>
        <v>9.3040000000000003</v>
      </c>
      <c r="G5817" s="42">
        <f t="shared" si="270"/>
        <v>7.6757999999999988</v>
      </c>
      <c r="H5817" s="42">
        <f t="shared" si="271"/>
        <v>8.2500000007675798</v>
      </c>
    </row>
    <row r="5818" spans="5:8" x14ac:dyDescent="0.3">
      <c r="E5818" s="34">
        <v>5816</v>
      </c>
      <c r="F5818" s="42">
        <f t="shared" si="272"/>
        <v>9.3056000000000001</v>
      </c>
      <c r="G5818" s="42">
        <f t="shared" si="270"/>
        <v>7.6771200000000013</v>
      </c>
      <c r="H5818" s="42">
        <f t="shared" si="271"/>
        <v>8.2500000007677112</v>
      </c>
    </row>
    <row r="5819" spans="5:8" x14ac:dyDescent="0.3">
      <c r="E5819" s="34">
        <v>5817</v>
      </c>
      <c r="F5819" s="42">
        <f t="shared" si="272"/>
        <v>9.3071999999999999</v>
      </c>
      <c r="G5819" s="42">
        <f t="shared" si="270"/>
        <v>7.6784400000000002</v>
      </c>
      <c r="H5819" s="42">
        <f t="shared" si="271"/>
        <v>8.2500000007678445</v>
      </c>
    </row>
    <row r="5820" spans="5:8" x14ac:dyDescent="0.3">
      <c r="E5820" s="34">
        <v>5818</v>
      </c>
      <c r="F5820" s="42">
        <f t="shared" si="272"/>
        <v>9.3087999999999997</v>
      </c>
      <c r="G5820" s="42">
        <f t="shared" si="270"/>
        <v>7.6797600000000008</v>
      </c>
      <c r="H5820" s="42">
        <f t="shared" si="271"/>
        <v>8.2500000007679759</v>
      </c>
    </row>
    <row r="5821" spans="5:8" x14ac:dyDescent="0.3">
      <c r="E5821" s="34">
        <v>5819</v>
      </c>
      <c r="F5821" s="42">
        <f t="shared" si="272"/>
        <v>9.3103999999999996</v>
      </c>
      <c r="G5821" s="42">
        <f t="shared" si="270"/>
        <v>7.6810799999999997</v>
      </c>
      <c r="H5821" s="42">
        <f t="shared" si="271"/>
        <v>8.2500000007681074</v>
      </c>
    </row>
    <row r="5822" spans="5:8" x14ac:dyDescent="0.3">
      <c r="E5822" s="34">
        <v>5820</v>
      </c>
      <c r="F5822" s="42">
        <f t="shared" si="272"/>
        <v>9.3120000000000012</v>
      </c>
      <c r="G5822" s="42">
        <f t="shared" si="270"/>
        <v>7.6824000000000012</v>
      </c>
      <c r="H5822" s="42">
        <f t="shared" si="271"/>
        <v>8.2500000007682406</v>
      </c>
    </row>
    <row r="5823" spans="5:8" x14ac:dyDescent="0.3">
      <c r="E5823" s="34">
        <v>5821</v>
      </c>
      <c r="F5823" s="42">
        <f t="shared" si="272"/>
        <v>9.313600000000001</v>
      </c>
      <c r="G5823" s="42">
        <f t="shared" si="270"/>
        <v>7.683720000000001</v>
      </c>
      <c r="H5823" s="42">
        <f t="shared" si="271"/>
        <v>8.250000000768372</v>
      </c>
    </row>
    <row r="5824" spans="5:8" x14ac:dyDescent="0.3">
      <c r="E5824" s="34">
        <v>5822</v>
      </c>
      <c r="F5824" s="42">
        <f t="shared" si="272"/>
        <v>9.3152000000000008</v>
      </c>
      <c r="G5824" s="42">
        <f t="shared" si="270"/>
        <v>7.6850400000000008</v>
      </c>
      <c r="H5824" s="42">
        <f t="shared" si="271"/>
        <v>8.2500000007685035</v>
      </c>
    </row>
    <row r="5825" spans="5:8" x14ac:dyDescent="0.3">
      <c r="E5825" s="34">
        <v>5823</v>
      </c>
      <c r="F5825" s="42">
        <f t="shared" si="272"/>
        <v>9.3168000000000006</v>
      </c>
      <c r="G5825" s="42">
        <f t="shared" si="270"/>
        <v>7.6863600000000005</v>
      </c>
      <c r="H5825" s="42">
        <f t="shared" si="271"/>
        <v>8.2500000007686367</v>
      </c>
    </row>
    <row r="5826" spans="5:8" x14ac:dyDescent="0.3">
      <c r="E5826" s="34">
        <v>5824</v>
      </c>
      <c r="F5826" s="42">
        <f t="shared" si="272"/>
        <v>9.3184000000000005</v>
      </c>
      <c r="G5826" s="42">
        <f t="shared" ref="G5826:G5889" si="273">$C$12*F5826*10^-3/($C$3*10^-6)</f>
        <v>7.6876800000000012</v>
      </c>
      <c r="H5826" s="42">
        <f t="shared" si="271"/>
        <v>8.2500000007687682</v>
      </c>
    </row>
    <row r="5827" spans="5:8" x14ac:dyDescent="0.3">
      <c r="E5827" s="34">
        <v>5825</v>
      </c>
      <c r="F5827" s="42">
        <f t="shared" si="272"/>
        <v>9.32</v>
      </c>
      <c r="G5827" s="42">
        <f t="shared" si="273"/>
        <v>7.6890000000000001</v>
      </c>
      <c r="H5827" s="42">
        <f t="shared" ref="H5827:H5890" si="274">($C$12+IF(G5827&gt;=$C$7,$C$6,0)+(IF(G5827&gt;=$C$5,G5827,0)/$C$4)+IF(G5827&gt;$C$9,($C$8/G5827),0))</f>
        <v>8.2500000007688996</v>
      </c>
    </row>
    <row r="5828" spans="5:8" x14ac:dyDescent="0.3">
      <c r="E5828" s="34">
        <v>5826</v>
      </c>
      <c r="F5828" s="42">
        <f t="shared" ref="F5828:F5891" si="275">($C$10/10000)*(E5828)</f>
        <v>9.3216000000000001</v>
      </c>
      <c r="G5828" s="42">
        <f t="shared" si="273"/>
        <v>7.6903200000000007</v>
      </c>
      <c r="H5828" s="42">
        <f t="shared" si="274"/>
        <v>8.2500000007690328</v>
      </c>
    </row>
    <row r="5829" spans="5:8" x14ac:dyDescent="0.3">
      <c r="E5829" s="34">
        <v>5827</v>
      </c>
      <c r="F5829" s="42">
        <f t="shared" si="275"/>
        <v>9.3231999999999999</v>
      </c>
      <c r="G5829" s="42">
        <f t="shared" si="273"/>
        <v>7.6916399999999996</v>
      </c>
      <c r="H5829" s="42">
        <f t="shared" si="274"/>
        <v>8.2500000007691643</v>
      </c>
    </row>
    <row r="5830" spans="5:8" x14ac:dyDescent="0.3">
      <c r="E5830" s="34">
        <v>5828</v>
      </c>
      <c r="F5830" s="42">
        <f t="shared" si="275"/>
        <v>9.3247999999999998</v>
      </c>
      <c r="G5830" s="42">
        <f t="shared" si="273"/>
        <v>7.6929600000000002</v>
      </c>
      <c r="H5830" s="42">
        <f t="shared" si="274"/>
        <v>8.2500000007692957</v>
      </c>
    </row>
    <row r="5831" spans="5:8" x14ac:dyDescent="0.3">
      <c r="E5831" s="34">
        <v>5829</v>
      </c>
      <c r="F5831" s="42">
        <f t="shared" si="275"/>
        <v>9.3263999999999996</v>
      </c>
      <c r="G5831" s="42">
        <f t="shared" si="273"/>
        <v>7.6942799999999991</v>
      </c>
      <c r="H5831" s="42">
        <f t="shared" si="274"/>
        <v>8.2500000007694272</v>
      </c>
    </row>
    <row r="5832" spans="5:8" x14ac:dyDescent="0.3">
      <c r="E5832" s="34">
        <v>5830</v>
      </c>
      <c r="F5832" s="42">
        <f t="shared" si="275"/>
        <v>9.3280000000000012</v>
      </c>
      <c r="G5832" s="42">
        <f t="shared" si="273"/>
        <v>7.6956000000000007</v>
      </c>
      <c r="H5832" s="42">
        <f t="shared" si="274"/>
        <v>8.2500000007695604</v>
      </c>
    </row>
    <row r="5833" spans="5:8" x14ac:dyDescent="0.3">
      <c r="E5833" s="34">
        <v>5831</v>
      </c>
      <c r="F5833" s="42">
        <f t="shared" si="275"/>
        <v>9.329600000000001</v>
      </c>
      <c r="G5833" s="42">
        <f t="shared" si="273"/>
        <v>7.6969200000000013</v>
      </c>
      <c r="H5833" s="42">
        <f t="shared" si="274"/>
        <v>8.2500000007696919</v>
      </c>
    </row>
    <row r="5834" spans="5:8" x14ac:dyDescent="0.3">
      <c r="E5834" s="34">
        <v>5832</v>
      </c>
      <c r="F5834" s="42">
        <f t="shared" si="275"/>
        <v>9.3312000000000008</v>
      </c>
      <c r="G5834" s="42">
        <f t="shared" si="273"/>
        <v>7.698240000000002</v>
      </c>
      <c r="H5834" s="42">
        <f t="shared" si="274"/>
        <v>8.2500000007698233</v>
      </c>
    </row>
    <row r="5835" spans="5:8" x14ac:dyDescent="0.3">
      <c r="E5835" s="34">
        <v>5833</v>
      </c>
      <c r="F5835" s="42">
        <f t="shared" si="275"/>
        <v>9.3328000000000007</v>
      </c>
      <c r="G5835" s="42">
        <f t="shared" si="273"/>
        <v>7.6995600000000008</v>
      </c>
      <c r="H5835" s="42">
        <f t="shared" si="274"/>
        <v>8.2500000007699565</v>
      </c>
    </row>
    <row r="5836" spans="5:8" x14ac:dyDescent="0.3">
      <c r="E5836" s="34">
        <v>5834</v>
      </c>
      <c r="F5836" s="42">
        <f t="shared" si="275"/>
        <v>9.3344000000000005</v>
      </c>
      <c r="G5836" s="42">
        <f t="shared" si="273"/>
        <v>7.7008800000000015</v>
      </c>
      <c r="H5836" s="42">
        <f t="shared" si="274"/>
        <v>8.250000000770088</v>
      </c>
    </row>
    <row r="5837" spans="5:8" x14ac:dyDescent="0.3">
      <c r="E5837" s="34">
        <v>5835</v>
      </c>
      <c r="F5837" s="42">
        <f t="shared" si="275"/>
        <v>9.3360000000000003</v>
      </c>
      <c r="G5837" s="42">
        <f t="shared" si="273"/>
        <v>7.7022000000000004</v>
      </c>
      <c r="H5837" s="42">
        <f t="shared" si="274"/>
        <v>8.2500000007702194</v>
      </c>
    </row>
    <row r="5838" spans="5:8" x14ac:dyDescent="0.3">
      <c r="E5838" s="34">
        <v>5836</v>
      </c>
      <c r="F5838" s="42">
        <f t="shared" si="275"/>
        <v>9.3376000000000001</v>
      </c>
      <c r="G5838" s="42">
        <f t="shared" si="273"/>
        <v>7.7035199999999993</v>
      </c>
      <c r="H5838" s="42">
        <f t="shared" si="274"/>
        <v>8.2500000007703527</v>
      </c>
    </row>
    <row r="5839" spans="5:8" x14ac:dyDescent="0.3">
      <c r="E5839" s="34">
        <v>5837</v>
      </c>
      <c r="F5839" s="42">
        <f t="shared" si="275"/>
        <v>9.3391999999999999</v>
      </c>
      <c r="G5839" s="42">
        <f t="shared" si="273"/>
        <v>7.7048399999999999</v>
      </c>
      <c r="H5839" s="42">
        <f t="shared" si="274"/>
        <v>8.2500000007704841</v>
      </c>
    </row>
    <row r="5840" spans="5:8" x14ac:dyDescent="0.3">
      <c r="E5840" s="34">
        <v>5838</v>
      </c>
      <c r="F5840" s="42">
        <f t="shared" si="275"/>
        <v>9.3407999999999998</v>
      </c>
      <c r="G5840" s="42">
        <f t="shared" si="273"/>
        <v>7.7061599999999997</v>
      </c>
      <c r="H5840" s="42">
        <f t="shared" si="274"/>
        <v>8.2500000007706156</v>
      </c>
    </row>
    <row r="5841" spans="5:8" x14ac:dyDescent="0.3">
      <c r="E5841" s="34">
        <v>5839</v>
      </c>
      <c r="F5841" s="42">
        <f t="shared" si="275"/>
        <v>9.3423999999999996</v>
      </c>
      <c r="G5841" s="42">
        <f t="shared" si="273"/>
        <v>7.7074799999999994</v>
      </c>
      <c r="H5841" s="42">
        <f t="shared" si="274"/>
        <v>8.2500000007707488</v>
      </c>
    </row>
    <row r="5842" spans="5:8" x14ac:dyDescent="0.3">
      <c r="E5842" s="34">
        <v>5840</v>
      </c>
      <c r="F5842" s="42">
        <f t="shared" si="275"/>
        <v>9.3440000000000012</v>
      </c>
      <c r="G5842" s="42">
        <f t="shared" si="273"/>
        <v>7.7088000000000001</v>
      </c>
      <c r="H5842" s="42">
        <f t="shared" si="274"/>
        <v>8.2500000007708802</v>
      </c>
    </row>
    <row r="5843" spans="5:8" x14ac:dyDescent="0.3">
      <c r="E5843" s="34">
        <v>5841</v>
      </c>
      <c r="F5843" s="42">
        <f t="shared" si="275"/>
        <v>9.345600000000001</v>
      </c>
      <c r="G5843" s="42">
        <f t="shared" si="273"/>
        <v>7.7101200000000008</v>
      </c>
      <c r="H5843" s="42">
        <f t="shared" si="274"/>
        <v>8.2500000007710117</v>
      </c>
    </row>
    <row r="5844" spans="5:8" x14ac:dyDescent="0.3">
      <c r="E5844" s="34">
        <v>5842</v>
      </c>
      <c r="F5844" s="42">
        <f t="shared" si="275"/>
        <v>9.3472000000000008</v>
      </c>
      <c r="G5844" s="42">
        <f t="shared" si="273"/>
        <v>7.7114399999999996</v>
      </c>
      <c r="H5844" s="42">
        <f t="shared" si="274"/>
        <v>8.2500000007711431</v>
      </c>
    </row>
    <row r="5845" spans="5:8" x14ac:dyDescent="0.3">
      <c r="E5845" s="34">
        <v>5843</v>
      </c>
      <c r="F5845" s="42">
        <f t="shared" si="275"/>
        <v>9.3488000000000007</v>
      </c>
      <c r="G5845" s="42">
        <f t="shared" si="273"/>
        <v>7.7127600000000003</v>
      </c>
      <c r="H5845" s="42">
        <f t="shared" si="274"/>
        <v>8.2500000007712764</v>
      </c>
    </row>
    <row r="5846" spans="5:8" x14ac:dyDescent="0.3">
      <c r="E5846" s="34">
        <v>5844</v>
      </c>
      <c r="F5846" s="42">
        <f t="shared" si="275"/>
        <v>9.3504000000000005</v>
      </c>
      <c r="G5846" s="42">
        <f t="shared" si="273"/>
        <v>7.7140799999999992</v>
      </c>
      <c r="H5846" s="42">
        <f t="shared" si="274"/>
        <v>8.2500000007714078</v>
      </c>
    </row>
    <row r="5847" spans="5:8" x14ac:dyDescent="0.3">
      <c r="E5847" s="34">
        <v>5845</v>
      </c>
      <c r="F5847" s="42">
        <f t="shared" si="275"/>
        <v>9.3520000000000003</v>
      </c>
      <c r="G5847" s="42">
        <f t="shared" si="273"/>
        <v>7.7153999999999998</v>
      </c>
      <c r="H5847" s="42">
        <f t="shared" si="274"/>
        <v>8.2500000007715393</v>
      </c>
    </row>
    <row r="5848" spans="5:8" x14ac:dyDescent="0.3">
      <c r="E5848" s="34">
        <v>5846</v>
      </c>
      <c r="F5848" s="42">
        <f t="shared" si="275"/>
        <v>9.3536000000000001</v>
      </c>
      <c r="G5848" s="42">
        <f t="shared" si="273"/>
        <v>7.7167200000000005</v>
      </c>
      <c r="H5848" s="42">
        <f t="shared" si="274"/>
        <v>8.2500000007716725</v>
      </c>
    </row>
    <row r="5849" spans="5:8" x14ac:dyDescent="0.3">
      <c r="E5849" s="34">
        <v>5847</v>
      </c>
      <c r="F5849" s="42">
        <f t="shared" si="275"/>
        <v>9.3552</v>
      </c>
      <c r="G5849" s="42">
        <f t="shared" si="273"/>
        <v>7.7180400000000011</v>
      </c>
      <c r="H5849" s="42">
        <f t="shared" si="274"/>
        <v>8.250000000771804</v>
      </c>
    </row>
    <row r="5850" spans="5:8" x14ac:dyDescent="0.3">
      <c r="E5850" s="34">
        <v>5848</v>
      </c>
      <c r="F5850" s="42">
        <f t="shared" si="275"/>
        <v>9.3567999999999998</v>
      </c>
      <c r="G5850" s="42">
        <f t="shared" si="273"/>
        <v>7.71936</v>
      </c>
      <c r="H5850" s="42">
        <f t="shared" si="274"/>
        <v>8.2500000007719354</v>
      </c>
    </row>
    <row r="5851" spans="5:8" x14ac:dyDescent="0.3">
      <c r="E5851" s="34">
        <v>5849</v>
      </c>
      <c r="F5851" s="42">
        <f t="shared" si="275"/>
        <v>9.3583999999999996</v>
      </c>
      <c r="G5851" s="42">
        <f t="shared" si="273"/>
        <v>7.7206800000000007</v>
      </c>
      <c r="H5851" s="42">
        <f t="shared" si="274"/>
        <v>8.2500000007720686</v>
      </c>
    </row>
    <row r="5852" spans="5:8" x14ac:dyDescent="0.3">
      <c r="E5852" s="34">
        <v>5850</v>
      </c>
      <c r="F5852" s="42">
        <f t="shared" si="275"/>
        <v>9.3600000000000012</v>
      </c>
      <c r="G5852" s="42">
        <f t="shared" si="273"/>
        <v>7.7220000000000013</v>
      </c>
      <c r="H5852" s="42">
        <f t="shared" si="274"/>
        <v>8.2500000007722001</v>
      </c>
    </row>
    <row r="5853" spans="5:8" x14ac:dyDescent="0.3">
      <c r="E5853" s="34">
        <v>5851</v>
      </c>
      <c r="F5853" s="42">
        <f t="shared" si="275"/>
        <v>9.361600000000001</v>
      </c>
      <c r="G5853" s="42">
        <f t="shared" si="273"/>
        <v>7.7233200000000011</v>
      </c>
      <c r="H5853" s="42">
        <f t="shared" si="274"/>
        <v>8.2500000007723315</v>
      </c>
    </row>
    <row r="5854" spans="5:8" x14ac:dyDescent="0.3">
      <c r="E5854" s="34">
        <v>5852</v>
      </c>
      <c r="F5854" s="42">
        <f t="shared" si="275"/>
        <v>9.3632000000000009</v>
      </c>
      <c r="G5854" s="42">
        <f t="shared" si="273"/>
        <v>7.7246400000000008</v>
      </c>
      <c r="H5854" s="42">
        <f t="shared" si="274"/>
        <v>8.2500000007724648</v>
      </c>
    </row>
    <row r="5855" spans="5:8" x14ac:dyDescent="0.3">
      <c r="E5855" s="34">
        <v>5853</v>
      </c>
      <c r="F5855" s="42">
        <f t="shared" si="275"/>
        <v>9.3648000000000007</v>
      </c>
      <c r="G5855" s="42">
        <f t="shared" si="273"/>
        <v>7.7259600000000006</v>
      </c>
      <c r="H5855" s="42">
        <f t="shared" si="274"/>
        <v>8.2500000007725962</v>
      </c>
    </row>
    <row r="5856" spans="5:8" x14ac:dyDescent="0.3">
      <c r="E5856" s="34">
        <v>5854</v>
      </c>
      <c r="F5856" s="42">
        <f t="shared" si="275"/>
        <v>9.3664000000000005</v>
      </c>
      <c r="G5856" s="42">
        <f t="shared" si="273"/>
        <v>7.7272800000000004</v>
      </c>
      <c r="H5856" s="42">
        <f t="shared" si="274"/>
        <v>8.2500000007727277</v>
      </c>
    </row>
    <row r="5857" spans="5:8" x14ac:dyDescent="0.3">
      <c r="E5857" s="34">
        <v>5855</v>
      </c>
      <c r="F5857" s="42">
        <f t="shared" si="275"/>
        <v>9.3680000000000003</v>
      </c>
      <c r="G5857" s="42">
        <f t="shared" si="273"/>
        <v>7.728600000000001</v>
      </c>
      <c r="H5857" s="42">
        <f t="shared" si="274"/>
        <v>8.2500000007728609</v>
      </c>
    </row>
    <row r="5858" spans="5:8" x14ac:dyDescent="0.3">
      <c r="E5858" s="34">
        <v>5856</v>
      </c>
      <c r="F5858" s="42">
        <f t="shared" si="275"/>
        <v>9.3696000000000002</v>
      </c>
      <c r="G5858" s="42">
        <f t="shared" si="273"/>
        <v>7.7299199999999999</v>
      </c>
      <c r="H5858" s="42">
        <f t="shared" si="274"/>
        <v>8.2500000007729923</v>
      </c>
    </row>
    <row r="5859" spans="5:8" x14ac:dyDescent="0.3">
      <c r="E5859" s="34">
        <v>5857</v>
      </c>
      <c r="F5859" s="42">
        <f t="shared" si="275"/>
        <v>9.3712</v>
      </c>
      <c r="G5859" s="42">
        <f t="shared" si="273"/>
        <v>7.7312400000000006</v>
      </c>
      <c r="H5859" s="42">
        <f t="shared" si="274"/>
        <v>8.2500000007731238</v>
      </c>
    </row>
    <row r="5860" spans="5:8" x14ac:dyDescent="0.3">
      <c r="E5860" s="34">
        <v>5858</v>
      </c>
      <c r="F5860" s="42">
        <f t="shared" si="275"/>
        <v>9.3727999999999998</v>
      </c>
      <c r="G5860" s="42">
        <f t="shared" si="273"/>
        <v>7.7325599999999994</v>
      </c>
      <c r="H5860" s="42">
        <f t="shared" si="274"/>
        <v>8.2500000007732552</v>
      </c>
    </row>
    <row r="5861" spans="5:8" x14ac:dyDescent="0.3">
      <c r="E5861" s="34">
        <v>5859</v>
      </c>
      <c r="F5861" s="42">
        <f t="shared" si="275"/>
        <v>9.3743999999999996</v>
      </c>
      <c r="G5861" s="42">
        <f t="shared" si="273"/>
        <v>7.7338800000000001</v>
      </c>
      <c r="H5861" s="42">
        <f t="shared" si="274"/>
        <v>8.2500000007733885</v>
      </c>
    </row>
    <row r="5862" spans="5:8" x14ac:dyDescent="0.3">
      <c r="E5862" s="34">
        <v>5860</v>
      </c>
      <c r="F5862" s="42">
        <f t="shared" si="275"/>
        <v>9.3760000000000012</v>
      </c>
      <c r="G5862" s="42">
        <f t="shared" si="273"/>
        <v>7.7351999999999999</v>
      </c>
      <c r="H5862" s="42">
        <f t="shared" si="274"/>
        <v>8.2500000007735199</v>
      </c>
    </row>
    <row r="5863" spans="5:8" x14ac:dyDescent="0.3">
      <c r="E5863" s="34">
        <v>5861</v>
      </c>
      <c r="F5863" s="42">
        <f t="shared" si="275"/>
        <v>9.377600000000001</v>
      </c>
      <c r="G5863" s="42">
        <f t="shared" si="273"/>
        <v>7.7365200000000023</v>
      </c>
      <c r="H5863" s="42">
        <f t="shared" si="274"/>
        <v>8.2500000007736514</v>
      </c>
    </row>
    <row r="5864" spans="5:8" x14ac:dyDescent="0.3">
      <c r="E5864" s="34">
        <v>5862</v>
      </c>
      <c r="F5864" s="42">
        <f t="shared" si="275"/>
        <v>9.3792000000000009</v>
      </c>
      <c r="G5864" s="42">
        <f t="shared" si="273"/>
        <v>7.7378400000000012</v>
      </c>
      <c r="H5864" s="42">
        <f t="shared" si="274"/>
        <v>8.2500000007737846</v>
      </c>
    </row>
    <row r="5865" spans="5:8" x14ac:dyDescent="0.3">
      <c r="E5865" s="34">
        <v>5863</v>
      </c>
      <c r="F5865" s="42">
        <f t="shared" si="275"/>
        <v>9.3808000000000007</v>
      </c>
      <c r="G5865" s="42">
        <f t="shared" si="273"/>
        <v>7.7391600000000018</v>
      </c>
      <c r="H5865" s="42">
        <f t="shared" si="274"/>
        <v>8.250000000773916</v>
      </c>
    </row>
    <row r="5866" spans="5:8" x14ac:dyDescent="0.3">
      <c r="E5866" s="34">
        <v>5864</v>
      </c>
      <c r="F5866" s="42">
        <f t="shared" si="275"/>
        <v>9.3824000000000005</v>
      </c>
      <c r="G5866" s="42">
        <f t="shared" si="273"/>
        <v>7.7404800000000007</v>
      </c>
      <c r="H5866" s="42">
        <f t="shared" si="274"/>
        <v>8.2500000007740475</v>
      </c>
    </row>
    <row r="5867" spans="5:8" x14ac:dyDescent="0.3">
      <c r="E5867" s="34">
        <v>5865</v>
      </c>
      <c r="F5867" s="42">
        <f t="shared" si="275"/>
        <v>9.3840000000000003</v>
      </c>
      <c r="G5867" s="42">
        <f t="shared" si="273"/>
        <v>7.7418000000000013</v>
      </c>
      <c r="H5867" s="42">
        <f t="shared" si="274"/>
        <v>8.2500000007741807</v>
      </c>
    </row>
    <row r="5868" spans="5:8" x14ac:dyDescent="0.3">
      <c r="E5868" s="34">
        <v>5866</v>
      </c>
      <c r="F5868" s="42">
        <f t="shared" si="275"/>
        <v>9.3856000000000002</v>
      </c>
      <c r="G5868" s="42">
        <f t="shared" si="273"/>
        <v>7.7431200000000002</v>
      </c>
      <c r="H5868" s="42">
        <f t="shared" si="274"/>
        <v>8.2500000007743122</v>
      </c>
    </row>
    <row r="5869" spans="5:8" x14ac:dyDescent="0.3">
      <c r="E5869" s="34">
        <v>5867</v>
      </c>
      <c r="F5869" s="42">
        <f t="shared" si="275"/>
        <v>9.3872</v>
      </c>
      <c r="G5869" s="42">
        <f t="shared" si="273"/>
        <v>7.7444399999999991</v>
      </c>
      <c r="H5869" s="42">
        <f t="shared" si="274"/>
        <v>8.2500000007744436</v>
      </c>
    </row>
    <row r="5870" spans="5:8" x14ac:dyDescent="0.3">
      <c r="E5870" s="34">
        <v>5868</v>
      </c>
      <c r="F5870" s="42">
        <f t="shared" si="275"/>
        <v>9.3887999999999998</v>
      </c>
      <c r="G5870" s="42">
        <f t="shared" si="273"/>
        <v>7.7457599999999998</v>
      </c>
      <c r="H5870" s="42">
        <f t="shared" si="274"/>
        <v>8.2500000007745768</v>
      </c>
    </row>
    <row r="5871" spans="5:8" x14ac:dyDescent="0.3">
      <c r="E5871" s="34">
        <v>5869</v>
      </c>
      <c r="F5871" s="42">
        <f t="shared" si="275"/>
        <v>9.3903999999999996</v>
      </c>
      <c r="G5871" s="42">
        <f t="shared" si="273"/>
        <v>7.7470799999999995</v>
      </c>
      <c r="H5871" s="42">
        <f t="shared" si="274"/>
        <v>8.2500000007747083</v>
      </c>
    </row>
    <row r="5872" spans="5:8" x14ac:dyDescent="0.3">
      <c r="E5872" s="34">
        <v>5870</v>
      </c>
      <c r="F5872" s="42">
        <f t="shared" si="275"/>
        <v>9.3920000000000012</v>
      </c>
      <c r="G5872" s="42">
        <f t="shared" si="273"/>
        <v>7.7484000000000011</v>
      </c>
      <c r="H5872" s="42">
        <f t="shared" si="274"/>
        <v>8.2500000007748397</v>
      </c>
    </row>
    <row r="5873" spans="5:8" x14ac:dyDescent="0.3">
      <c r="E5873" s="34">
        <v>5871</v>
      </c>
      <c r="F5873" s="42">
        <f t="shared" si="275"/>
        <v>9.3936000000000011</v>
      </c>
      <c r="G5873" s="42">
        <f t="shared" si="273"/>
        <v>7.7497199999999999</v>
      </c>
      <c r="H5873" s="42">
        <f t="shared" si="274"/>
        <v>8.2500000007749712</v>
      </c>
    </row>
    <row r="5874" spans="5:8" x14ac:dyDescent="0.3">
      <c r="E5874" s="34">
        <v>5872</v>
      </c>
      <c r="F5874" s="42">
        <f t="shared" si="275"/>
        <v>9.3952000000000009</v>
      </c>
      <c r="G5874" s="42">
        <f t="shared" si="273"/>
        <v>7.7510400000000006</v>
      </c>
      <c r="H5874" s="42">
        <f t="shared" si="274"/>
        <v>8.2500000007751044</v>
      </c>
    </row>
    <row r="5875" spans="5:8" x14ac:dyDescent="0.3">
      <c r="E5875" s="34">
        <v>5873</v>
      </c>
      <c r="F5875" s="42">
        <f t="shared" si="275"/>
        <v>9.3968000000000007</v>
      </c>
      <c r="G5875" s="42">
        <f t="shared" si="273"/>
        <v>7.7523599999999995</v>
      </c>
      <c r="H5875" s="42">
        <f t="shared" si="274"/>
        <v>8.2500000007752359</v>
      </c>
    </row>
    <row r="5876" spans="5:8" x14ac:dyDescent="0.3">
      <c r="E5876" s="34">
        <v>5874</v>
      </c>
      <c r="F5876" s="42">
        <f t="shared" si="275"/>
        <v>9.3984000000000005</v>
      </c>
      <c r="G5876" s="42">
        <f t="shared" si="273"/>
        <v>7.7536800000000001</v>
      </c>
      <c r="H5876" s="42">
        <f t="shared" si="274"/>
        <v>8.2500000007753673</v>
      </c>
    </row>
    <row r="5877" spans="5:8" x14ac:dyDescent="0.3">
      <c r="E5877" s="34">
        <v>5875</v>
      </c>
      <c r="F5877" s="42">
        <f t="shared" si="275"/>
        <v>9.4</v>
      </c>
      <c r="G5877" s="42">
        <f t="shared" si="273"/>
        <v>7.754999999999999</v>
      </c>
      <c r="H5877" s="42">
        <f t="shared" si="274"/>
        <v>8.2500000007755006</v>
      </c>
    </row>
    <row r="5878" spans="5:8" x14ac:dyDescent="0.3">
      <c r="E5878" s="34">
        <v>5876</v>
      </c>
      <c r="F5878" s="42">
        <f t="shared" si="275"/>
        <v>9.4016000000000002</v>
      </c>
      <c r="G5878" s="42">
        <f t="shared" si="273"/>
        <v>7.7563199999999997</v>
      </c>
      <c r="H5878" s="42">
        <f t="shared" si="274"/>
        <v>8.250000000775632</v>
      </c>
    </row>
    <row r="5879" spans="5:8" x14ac:dyDescent="0.3">
      <c r="E5879" s="34">
        <v>5877</v>
      </c>
      <c r="F5879" s="42">
        <f t="shared" si="275"/>
        <v>9.4032</v>
      </c>
      <c r="G5879" s="42">
        <f t="shared" si="273"/>
        <v>7.7576400000000003</v>
      </c>
      <c r="H5879" s="42">
        <f t="shared" si="274"/>
        <v>8.2500000007757635</v>
      </c>
    </row>
    <row r="5880" spans="5:8" x14ac:dyDescent="0.3">
      <c r="E5880" s="34">
        <v>5878</v>
      </c>
      <c r="F5880" s="42">
        <f t="shared" si="275"/>
        <v>9.4047999999999998</v>
      </c>
      <c r="G5880" s="42">
        <f t="shared" si="273"/>
        <v>7.758960000000001</v>
      </c>
      <c r="H5880" s="42">
        <f t="shared" si="274"/>
        <v>8.2500000007758967</v>
      </c>
    </row>
    <row r="5881" spans="5:8" x14ac:dyDescent="0.3">
      <c r="E5881" s="34">
        <v>5879</v>
      </c>
      <c r="F5881" s="42">
        <f t="shared" si="275"/>
        <v>9.4063999999999997</v>
      </c>
      <c r="G5881" s="42">
        <f t="shared" si="273"/>
        <v>7.7602799999999998</v>
      </c>
      <c r="H5881" s="42">
        <f t="shared" si="274"/>
        <v>8.2500000007760281</v>
      </c>
    </row>
    <row r="5882" spans="5:8" x14ac:dyDescent="0.3">
      <c r="E5882" s="34">
        <v>5880</v>
      </c>
      <c r="F5882" s="42">
        <f t="shared" si="275"/>
        <v>9.4080000000000013</v>
      </c>
      <c r="G5882" s="42">
        <f t="shared" si="273"/>
        <v>7.7616000000000014</v>
      </c>
      <c r="H5882" s="42">
        <f t="shared" si="274"/>
        <v>8.2500000007761596</v>
      </c>
    </row>
    <row r="5883" spans="5:8" x14ac:dyDescent="0.3">
      <c r="E5883" s="34">
        <v>5881</v>
      </c>
      <c r="F5883" s="42">
        <f t="shared" si="275"/>
        <v>9.4096000000000011</v>
      </c>
      <c r="G5883" s="42">
        <f t="shared" si="273"/>
        <v>7.7629200000000012</v>
      </c>
      <c r="H5883" s="42">
        <f t="shared" si="274"/>
        <v>8.2500000007762928</v>
      </c>
    </row>
    <row r="5884" spans="5:8" x14ac:dyDescent="0.3">
      <c r="E5884" s="34">
        <v>5882</v>
      </c>
      <c r="F5884" s="42">
        <f t="shared" si="275"/>
        <v>9.4112000000000009</v>
      </c>
      <c r="G5884" s="42">
        <f t="shared" si="273"/>
        <v>7.7642400000000009</v>
      </c>
      <c r="H5884" s="42">
        <f t="shared" si="274"/>
        <v>8.2500000007764243</v>
      </c>
    </row>
    <row r="5885" spans="5:8" x14ac:dyDescent="0.3">
      <c r="E5885" s="34">
        <v>5883</v>
      </c>
      <c r="F5885" s="42">
        <f t="shared" si="275"/>
        <v>9.4128000000000007</v>
      </c>
      <c r="G5885" s="42">
        <f t="shared" si="273"/>
        <v>7.7655600000000007</v>
      </c>
      <c r="H5885" s="42">
        <f t="shared" si="274"/>
        <v>8.2500000007765557</v>
      </c>
    </row>
    <row r="5886" spans="5:8" x14ac:dyDescent="0.3">
      <c r="E5886" s="34">
        <v>5884</v>
      </c>
      <c r="F5886" s="42">
        <f t="shared" si="275"/>
        <v>9.4144000000000005</v>
      </c>
      <c r="G5886" s="42">
        <f t="shared" si="273"/>
        <v>7.7668800000000005</v>
      </c>
      <c r="H5886" s="42">
        <f t="shared" si="274"/>
        <v>8.2500000007766872</v>
      </c>
    </row>
    <row r="5887" spans="5:8" x14ac:dyDescent="0.3">
      <c r="E5887" s="34">
        <v>5885</v>
      </c>
      <c r="F5887" s="42">
        <f t="shared" si="275"/>
        <v>9.4160000000000004</v>
      </c>
      <c r="G5887" s="42">
        <f t="shared" si="273"/>
        <v>7.7682000000000002</v>
      </c>
      <c r="H5887" s="42">
        <f t="shared" si="274"/>
        <v>8.2500000007768204</v>
      </c>
    </row>
    <row r="5888" spans="5:8" x14ac:dyDescent="0.3">
      <c r="E5888" s="34">
        <v>5886</v>
      </c>
      <c r="F5888" s="42">
        <f t="shared" si="275"/>
        <v>9.4176000000000002</v>
      </c>
      <c r="G5888" s="42">
        <f t="shared" si="273"/>
        <v>7.7695200000000009</v>
      </c>
      <c r="H5888" s="42">
        <f t="shared" si="274"/>
        <v>8.2500000007769518</v>
      </c>
    </row>
    <row r="5889" spans="5:8" x14ac:dyDescent="0.3">
      <c r="E5889" s="34">
        <v>5887</v>
      </c>
      <c r="F5889" s="42">
        <f t="shared" si="275"/>
        <v>9.4192</v>
      </c>
      <c r="G5889" s="42">
        <f t="shared" si="273"/>
        <v>7.7708399999999997</v>
      </c>
      <c r="H5889" s="42">
        <f t="shared" si="274"/>
        <v>8.2500000007770833</v>
      </c>
    </row>
    <row r="5890" spans="5:8" x14ac:dyDescent="0.3">
      <c r="E5890" s="34">
        <v>5888</v>
      </c>
      <c r="F5890" s="42">
        <f t="shared" si="275"/>
        <v>9.4207999999999998</v>
      </c>
      <c r="G5890" s="42">
        <f t="shared" ref="G5890:G5953" si="276">$C$12*F5890*10^-3/($C$3*10^-6)</f>
        <v>7.7721600000000004</v>
      </c>
      <c r="H5890" s="42">
        <f t="shared" si="274"/>
        <v>8.2500000007772165</v>
      </c>
    </row>
    <row r="5891" spans="5:8" x14ac:dyDescent="0.3">
      <c r="E5891" s="34">
        <v>5889</v>
      </c>
      <c r="F5891" s="42">
        <f t="shared" si="275"/>
        <v>9.4223999999999997</v>
      </c>
      <c r="G5891" s="42">
        <f t="shared" si="276"/>
        <v>7.7734799999999993</v>
      </c>
      <c r="H5891" s="42">
        <f t="shared" ref="H5891:H5954" si="277">($C$12+IF(G5891&gt;=$C$7,$C$6,0)+(IF(G5891&gt;=$C$5,G5891,0)/$C$4)+IF(G5891&gt;$C$9,($C$8/G5891),0))</f>
        <v>8.250000000777348</v>
      </c>
    </row>
    <row r="5892" spans="5:8" x14ac:dyDescent="0.3">
      <c r="E5892" s="34">
        <v>5890</v>
      </c>
      <c r="F5892" s="42">
        <f t="shared" ref="F5892:F5955" si="278">($C$10/10000)*(E5892)</f>
        <v>9.4240000000000013</v>
      </c>
      <c r="G5892" s="42">
        <f t="shared" si="276"/>
        <v>7.7748000000000008</v>
      </c>
      <c r="H5892" s="42">
        <f t="shared" si="277"/>
        <v>8.2500000007774794</v>
      </c>
    </row>
    <row r="5893" spans="5:8" x14ac:dyDescent="0.3">
      <c r="E5893" s="34">
        <v>5891</v>
      </c>
      <c r="F5893" s="42">
        <f t="shared" si="278"/>
        <v>9.4256000000000011</v>
      </c>
      <c r="G5893" s="42">
        <f t="shared" si="276"/>
        <v>7.7761199999999997</v>
      </c>
      <c r="H5893" s="42">
        <f t="shared" si="277"/>
        <v>8.2500000007776126</v>
      </c>
    </row>
    <row r="5894" spans="5:8" x14ac:dyDescent="0.3">
      <c r="E5894" s="34">
        <v>5892</v>
      </c>
      <c r="F5894" s="42">
        <f t="shared" si="278"/>
        <v>9.4272000000000009</v>
      </c>
      <c r="G5894" s="42">
        <f t="shared" si="276"/>
        <v>7.7774400000000021</v>
      </c>
      <c r="H5894" s="42">
        <f t="shared" si="277"/>
        <v>8.2500000007777441</v>
      </c>
    </row>
    <row r="5895" spans="5:8" x14ac:dyDescent="0.3">
      <c r="E5895" s="34">
        <v>5893</v>
      </c>
      <c r="F5895" s="42">
        <f t="shared" si="278"/>
        <v>9.4288000000000007</v>
      </c>
      <c r="G5895" s="42">
        <f t="shared" si="276"/>
        <v>7.778760000000001</v>
      </c>
      <c r="H5895" s="42">
        <f t="shared" si="277"/>
        <v>8.2500000007778755</v>
      </c>
    </row>
    <row r="5896" spans="5:8" x14ac:dyDescent="0.3">
      <c r="E5896" s="34">
        <v>5894</v>
      </c>
      <c r="F5896" s="42">
        <f t="shared" si="278"/>
        <v>9.4304000000000006</v>
      </c>
      <c r="G5896" s="42">
        <f t="shared" si="276"/>
        <v>7.7800800000000017</v>
      </c>
      <c r="H5896" s="42">
        <f t="shared" si="277"/>
        <v>8.2500000007780088</v>
      </c>
    </row>
    <row r="5897" spans="5:8" x14ac:dyDescent="0.3">
      <c r="E5897" s="34">
        <v>5895</v>
      </c>
      <c r="F5897" s="42">
        <f t="shared" si="278"/>
        <v>9.4320000000000004</v>
      </c>
      <c r="G5897" s="42">
        <f t="shared" si="276"/>
        <v>7.7814000000000005</v>
      </c>
      <c r="H5897" s="42">
        <f t="shared" si="277"/>
        <v>8.2500000007781402</v>
      </c>
    </row>
    <row r="5898" spans="5:8" x14ac:dyDescent="0.3">
      <c r="E5898" s="34">
        <v>5896</v>
      </c>
      <c r="F5898" s="42">
        <f t="shared" si="278"/>
        <v>9.4336000000000002</v>
      </c>
      <c r="G5898" s="42">
        <f t="shared" si="276"/>
        <v>7.7827200000000012</v>
      </c>
      <c r="H5898" s="42">
        <f t="shared" si="277"/>
        <v>8.2500000007782717</v>
      </c>
    </row>
    <row r="5899" spans="5:8" x14ac:dyDescent="0.3">
      <c r="E5899" s="34">
        <v>5897</v>
      </c>
      <c r="F5899" s="42">
        <f t="shared" si="278"/>
        <v>9.4352</v>
      </c>
      <c r="G5899" s="42">
        <f t="shared" si="276"/>
        <v>7.7840400000000001</v>
      </c>
      <c r="H5899" s="42">
        <f t="shared" si="277"/>
        <v>8.2500000007784031</v>
      </c>
    </row>
    <row r="5900" spans="5:8" x14ac:dyDescent="0.3">
      <c r="E5900" s="34">
        <v>5898</v>
      </c>
      <c r="F5900" s="42">
        <f t="shared" si="278"/>
        <v>9.4367999999999999</v>
      </c>
      <c r="G5900" s="42">
        <f t="shared" si="276"/>
        <v>7.7853599999999989</v>
      </c>
      <c r="H5900" s="42">
        <f t="shared" si="277"/>
        <v>8.2500000007785363</v>
      </c>
    </row>
    <row r="5901" spans="5:8" x14ac:dyDescent="0.3">
      <c r="E5901" s="34">
        <v>5899</v>
      </c>
      <c r="F5901" s="42">
        <f t="shared" si="278"/>
        <v>9.4383999999999997</v>
      </c>
      <c r="G5901" s="42">
        <f t="shared" si="276"/>
        <v>7.7866799999999996</v>
      </c>
      <c r="H5901" s="42">
        <f t="shared" si="277"/>
        <v>8.2500000007786678</v>
      </c>
    </row>
    <row r="5902" spans="5:8" x14ac:dyDescent="0.3">
      <c r="E5902" s="34">
        <v>5900</v>
      </c>
      <c r="F5902" s="42">
        <f t="shared" si="278"/>
        <v>9.4400000000000013</v>
      </c>
      <c r="G5902" s="42">
        <f t="shared" si="276"/>
        <v>7.7880000000000003</v>
      </c>
      <c r="H5902" s="42">
        <f t="shared" si="277"/>
        <v>8.2500000007787992</v>
      </c>
    </row>
    <row r="5903" spans="5:8" x14ac:dyDescent="0.3">
      <c r="E5903" s="34">
        <v>5901</v>
      </c>
      <c r="F5903" s="42">
        <f t="shared" si="278"/>
        <v>9.4416000000000011</v>
      </c>
      <c r="G5903" s="42">
        <f t="shared" si="276"/>
        <v>7.7893200000000009</v>
      </c>
      <c r="H5903" s="42">
        <f t="shared" si="277"/>
        <v>8.2500000007789325</v>
      </c>
    </row>
    <row r="5904" spans="5:8" x14ac:dyDescent="0.3">
      <c r="E5904" s="34">
        <v>5902</v>
      </c>
      <c r="F5904" s="42">
        <f t="shared" si="278"/>
        <v>9.4432000000000009</v>
      </c>
      <c r="G5904" s="42">
        <f t="shared" si="276"/>
        <v>7.7906399999999998</v>
      </c>
      <c r="H5904" s="42">
        <f t="shared" si="277"/>
        <v>8.2500000007790639</v>
      </c>
    </row>
    <row r="5905" spans="5:8" x14ac:dyDescent="0.3">
      <c r="E5905" s="34">
        <v>5903</v>
      </c>
      <c r="F5905" s="42">
        <f t="shared" si="278"/>
        <v>9.4448000000000008</v>
      </c>
      <c r="G5905" s="42">
        <f t="shared" si="276"/>
        <v>7.7919600000000004</v>
      </c>
      <c r="H5905" s="42">
        <f t="shared" si="277"/>
        <v>8.2500000007791954</v>
      </c>
    </row>
    <row r="5906" spans="5:8" x14ac:dyDescent="0.3">
      <c r="E5906" s="34">
        <v>5904</v>
      </c>
      <c r="F5906" s="42">
        <f t="shared" si="278"/>
        <v>9.4464000000000006</v>
      </c>
      <c r="G5906" s="42">
        <f t="shared" si="276"/>
        <v>7.7932799999999993</v>
      </c>
      <c r="H5906" s="42">
        <f t="shared" si="277"/>
        <v>8.2500000007793286</v>
      </c>
    </row>
    <row r="5907" spans="5:8" x14ac:dyDescent="0.3">
      <c r="E5907" s="34">
        <v>5905</v>
      </c>
      <c r="F5907" s="42">
        <f t="shared" si="278"/>
        <v>9.4480000000000004</v>
      </c>
      <c r="G5907" s="42">
        <f t="shared" si="276"/>
        <v>7.7946</v>
      </c>
      <c r="H5907" s="42">
        <f t="shared" si="277"/>
        <v>8.2500000007794601</v>
      </c>
    </row>
    <row r="5908" spans="5:8" x14ac:dyDescent="0.3">
      <c r="E5908" s="34">
        <v>5906</v>
      </c>
      <c r="F5908" s="42">
        <f t="shared" si="278"/>
        <v>9.4496000000000002</v>
      </c>
      <c r="G5908" s="42">
        <f t="shared" si="276"/>
        <v>7.7959199999999989</v>
      </c>
      <c r="H5908" s="42">
        <f t="shared" si="277"/>
        <v>8.2500000007795915</v>
      </c>
    </row>
    <row r="5909" spans="5:8" x14ac:dyDescent="0.3">
      <c r="E5909" s="34">
        <v>5907</v>
      </c>
      <c r="F5909" s="42">
        <f t="shared" si="278"/>
        <v>9.4512</v>
      </c>
      <c r="G5909" s="42">
        <f t="shared" si="276"/>
        <v>7.7972399999999995</v>
      </c>
      <c r="H5909" s="42">
        <f t="shared" si="277"/>
        <v>8.2500000007797247</v>
      </c>
    </row>
    <row r="5910" spans="5:8" x14ac:dyDescent="0.3">
      <c r="E5910" s="34">
        <v>5908</v>
      </c>
      <c r="F5910" s="42">
        <f t="shared" si="278"/>
        <v>9.4527999999999999</v>
      </c>
      <c r="G5910" s="42">
        <f t="shared" si="276"/>
        <v>7.7985600000000002</v>
      </c>
      <c r="H5910" s="42">
        <f t="shared" si="277"/>
        <v>8.2500000007798562</v>
      </c>
    </row>
    <row r="5911" spans="5:8" x14ac:dyDescent="0.3">
      <c r="E5911" s="34">
        <v>5909</v>
      </c>
      <c r="F5911" s="42">
        <f t="shared" si="278"/>
        <v>9.4543999999999997</v>
      </c>
      <c r="G5911" s="42">
        <f t="shared" si="276"/>
        <v>7.7998800000000008</v>
      </c>
      <c r="H5911" s="42">
        <f t="shared" si="277"/>
        <v>8.2500000007799876</v>
      </c>
    </row>
    <row r="5912" spans="5:8" x14ac:dyDescent="0.3">
      <c r="E5912" s="34">
        <v>5910</v>
      </c>
      <c r="F5912" s="42">
        <f t="shared" si="278"/>
        <v>9.4560000000000013</v>
      </c>
      <c r="G5912" s="42">
        <f t="shared" si="276"/>
        <v>7.8012000000000015</v>
      </c>
      <c r="H5912" s="42">
        <f t="shared" si="277"/>
        <v>8.2500000007801209</v>
      </c>
    </row>
    <row r="5913" spans="5:8" x14ac:dyDescent="0.3">
      <c r="E5913" s="34">
        <v>5911</v>
      </c>
      <c r="F5913" s="42">
        <f t="shared" si="278"/>
        <v>9.4576000000000011</v>
      </c>
      <c r="G5913" s="42">
        <f t="shared" si="276"/>
        <v>7.8025200000000012</v>
      </c>
      <c r="H5913" s="42">
        <f t="shared" si="277"/>
        <v>8.2500000007802523</v>
      </c>
    </row>
    <row r="5914" spans="5:8" x14ac:dyDescent="0.3">
      <c r="E5914" s="34">
        <v>5912</v>
      </c>
      <c r="F5914" s="42">
        <f t="shared" si="278"/>
        <v>9.4592000000000009</v>
      </c>
      <c r="G5914" s="42">
        <f t="shared" si="276"/>
        <v>7.803840000000001</v>
      </c>
      <c r="H5914" s="42">
        <f t="shared" si="277"/>
        <v>8.2500000007803838</v>
      </c>
    </row>
    <row r="5915" spans="5:8" x14ac:dyDescent="0.3">
      <c r="E5915" s="34">
        <v>5913</v>
      </c>
      <c r="F5915" s="42">
        <f t="shared" si="278"/>
        <v>9.4608000000000008</v>
      </c>
      <c r="G5915" s="42">
        <f t="shared" si="276"/>
        <v>7.8051600000000008</v>
      </c>
      <c r="H5915" s="42">
        <f t="shared" si="277"/>
        <v>8.2500000007805152</v>
      </c>
    </row>
    <row r="5916" spans="5:8" x14ac:dyDescent="0.3">
      <c r="E5916" s="34">
        <v>5914</v>
      </c>
      <c r="F5916" s="42">
        <f t="shared" si="278"/>
        <v>9.4624000000000006</v>
      </c>
      <c r="G5916" s="42">
        <f t="shared" si="276"/>
        <v>7.8064800000000005</v>
      </c>
      <c r="H5916" s="42">
        <f t="shared" si="277"/>
        <v>8.2500000007806484</v>
      </c>
    </row>
    <row r="5917" spans="5:8" x14ac:dyDescent="0.3">
      <c r="E5917" s="34">
        <v>5915</v>
      </c>
      <c r="F5917" s="42">
        <f t="shared" si="278"/>
        <v>9.4640000000000004</v>
      </c>
      <c r="G5917" s="42">
        <f t="shared" si="276"/>
        <v>7.8078000000000003</v>
      </c>
      <c r="H5917" s="42">
        <f t="shared" si="277"/>
        <v>8.2500000007807799</v>
      </c>
    </row>
    <row r="5918" spans="5:8" x14ac:dyDescent="0.3">
      <c r="E5918" s="34">
        <v>5916</v>
      </c>
      <c r="F5918" s="42">
        <f t="shared" si="278"/>
        <v>9.4656000000000002</v>
      </c>
      <c r="G5918" s="42">
        <f t="shared" si="276"/>
        <v>7.8091200000000001</v>
      </c>
      <c r="H5918" s="42">
        <f t="shared" si="277"/>
        <v>8.2500000007809113</v>
      </c>
    </row>
    <row r="5919" spans="5:8" x14ac:dyDescent="0.3">
      <c r="E5919" s="34">
        <v>5917</v>
      </c>
      <c r="F5919" s="42">
        <f t="shared" si="278"/>
        <v>9.4672000000000001</v>
      </c>
      <c r="G5919" s="42">
        <f t="shared" si="276"/>
        <v>7.8104400000000007</v>
      </c>
      <c r="H5919" s="42">
        <f t="shared" si="277"/>
        <v>8.2500000007810446</v>
      </c>
    </row>
    <row r="5920" spans="5:8" x14ac:dyDescent="0.3">
      <c r="E5920" s="34">
        <v>5918</v>
      </c>
      <c r="F5920" s="42">
        <f t="shared" si="278"/>
        <v>9.4687999999999999</v>
      </c>
      <c r="G5920" s="42">
        <f t="shared" si="276"/>
        <v>7.8117599999999996</v>
      </c>
      <c r="H5920" s="42">
        <f t="shared" si="277"/>
        <v>8.250000000781176</v>
      </c>
    </row>
    <row r="5921" spans="5:8" x14ac:dyDescent="0.3">
      <c r="E5921" s="34">
        <v>5919</v>
      </c>
      <c r="F5921" s="42">
        <f t="shared" si="278"/>
        <v>9.4703999999999997</v>
      </c>
      <c r="G5921" s="42">
        <f t="shared" si="276"/>
        <v>7.8130800000000002</v>
      </c>
      <c r="H5921" s="42">
        <f t="shared" si="277"/>
        <v>8.2500000007813075</v>
      </c>
    </row>
    <row r="5922" spans="5:8" x14ac:dyDescent="0.3">
      <c r="E5922" s="34">
        <v>5920</v>
      </c>
      <c r="F5922" s="42">
        <f t="shared" si="278"/>
        <v>9.4720000000000013</v>
      </c>
      <c r="G5922" s="42">
        <f t="shared" si="276"/>
        <v>7.8144</v>
      </c>
      <c r="H5922" s="42">
        <f t="shared" si="277"/>
        <v>8.2500000007814407</v>
      </c>
    </row>
    <row r="5923" spans="5:8" x14ac:dyDescent="0.3">
      <c r="E5923" s="34">
        <v>5921</v>
      </c>
      <c r="F5923" s="42">
        <f t="shared" si="278"/>
        <v>9.4736000000000011</v>
      </c>
      <c r="G5923" s="42">
        <f t="shared" si="276"/>
        <v>7.8157200000000007</v>
      </c>
      <c r="H5923" s="42">
        <f t="shared" si="277"/>
        <v>8.2500000007815721</v>
      </c>
    </row>
    <row r="5924" spans="5:8" x14ac:dyDescent="0.3">
      <c r="E5924" s="34">
        <v>5922</v>
      </c>
      <c r="F5924" s="42">
        <f t="shared" si="278"/>
        <v>9.475200000000001</v>
      </c>
      <c r="G5924" s="42">
        <f t="shared" si="276"/>
        <v>7.8170399999999995</v>
      </c>
      <c r="H5924" s="42">
        <f t="shared" si="277"/>
        <v>8.2500000007817036</v>
      </c>
    </row>
    <row r="5925" spans="5:8" x14ac:dyDescent="0.3">
      <c r="E5925" s="34">
        <v>5923</v>
      </c>
      <c r="F5925" s="42">
        <f t="shared" si="278"/>
        <v>9.4768000000000008</v>
      </c>
      <c r="G5925" s="42">
        <f t="shared" si="276"/>
        <v>7.818360000000002</v>
      </c>
      <c r="H5925" s="42">
        <f t="shared" si="277"/>
        <v>8.2500000007818368</v>
      </c>
    </row>
    <row r="5926" spans="5:8" x14ac:dyDescent="0.3">
      <c r="E5926" s="34">
        <v>5924</v>
      </c>
      <c r="F5926" s="42">
        <f t="shared" si="278"/>
        <v>9.4784000000000006</v>
      </c>
      <c r="G5926" s="42">
        <f t="shared" si="276"/>
        <v>7.8196800000000009</v>
      </c>
      <c r="H5926" s="42">
        <f t="shared" si="277"/>
        <v>8.2500000007819683</v>
      </c>
    </row>
    <row r="5927" spans="5:8" x14ac:dyDescent="0.3">
      <c r="E5927" s="34">
        <v>5925</v>
      </c>
      <c r="F5927" s="42">
        <f t="shared" si="278"/>
        <v>9.48</v>
      </c>
      <c r="G5927" s="42">
        <f t="shared" si="276"/>
        <v>7.8210000000000015</v>
      </c>
      <c r="H5927" s="42">
        <f t="shared" si="277"/>
        <v>8.2500000007820997</v>
      </c>
    </row>
    <row r="5928" spans="5:8" x14ac:dyDescent="0.3">
      <c r="E5928" s="34">
        <v>5926</v>
      </c>
      <c r="F5928" s="42">
        <f t="shared" si="278"/>
        <v>9.4816000000000003</v>
      </c>
      <c r="G5928" s="42">
        <f t="shared" si="276"/>
        <v>7.8223200000000004</v>
      </c>
      <c r="H5928" s="42">
        <f t="shared" si="277"/>
        <v>8.2500000007822312</v>
      </c>
    </row>
    <row r="5929" spans="5:8" x14ac:dyDescent="0.3">
      <c r="E5929" s="34">
        <v>5927</v>
      </c>
      <c r="F5929" s="42">
        <f t="shared" si="278"/>
        <v>9.4832000000000001</v>
      </c>
      <c r="G5929" s="42">
        <f t="shared" si="276"/>
        <v>7.823640000000001</v>
      </c>
      <c r="H5929" s="42">
        <f t="shared" si="277"/>
        <v>8.2500000007823644</v>
      </c>
    </row>
    <row r="5930" spans="5:8" x14ac:dyDescent="0.3">
      <c r="E5930" s="34">
        <v>5928</v>
      </c>
      <c r="F5930" s="42">
        <f t="shared" si="278"/>
        <v>9.4847999999999999</v>
      </c>
      <c r="G5930" s="42">
        <f t="shared" si="276"/>
        <v>7.8249599999999999</v>
      </c>
      <c r="H5930" s="42">
        <f t="shared" si="277"/>
        <v>8.2500000007824958</v>
      </c>
    </row>
    <row r="5931" spans="5:8" x14ac:dyDescent="0.3">
      <c r="E5931" s="34">
        <v>5929</v>
      </c>
      <c r="F5931" s="42">
        <f t="shared" si="278"/>
        <v>9.4863999999999997</v>
      </c>
      <c r="G5931" s="42">
        <f t="shared" si="276"/>
        <v>7.8262799999999988</v>
      </c>
      <c r="H5931" s="42">
        <f t="shared" si="277"/>
        <v>8.2500000007826273</v>
      </c>
    </row>
    <row r="5932" spans="5:8" x14ac:dyDescent="0.3">
      <c r="E5932" s="34">
        <v>5930</v>
      </c>
      <c r="F5932" s="42">
        <f t="shared" si="278"/>
        <v>9.4880000000000013</v>
      </c>
      <c r="G5932" s="42">
        <f t="shared" si="276"/>
        <v>7.8276000000000012</v>
      </c>
      <c r="H5932" s="42">
        <f t="shared" si="277"/>
        <v>8.2500000007827605</v>
      </c>
    </row>
    <row r="5933" spans="5:8" x14ac:dyDescent="0.3">
      <c r="E5933" s="34">
        <v>5931</v>
      </c>
      <c r="F5933" s="42">
        <f t="shared" si="278"/>
        <v>9.4896000000000011</v>
      </c>
      <c r="G5933" s="42">
        <f t="shared" si="276"/>
        <v>7.8289200000000001</v>
      </c>
      <c r="H5933" s="42">
        <f t="shared" si="277"/>
        <v>8.250000000782892</v>
      </c>
    </row>
    <row r="5934" spans="5:8" x14ac:dyDescent="0.3">
      <c r="E5934" s="34">
        <v>5932</v>
      </c>
      <c r="F5934" s="42">
        <f t="shared" si="278"/>
        <v>9.491200000000001</v>
      </c>
      <c r="G5934" s="42">
        <f t="shared" si="276"/>
        <v>7.8302400000000008</v>
      </c>
      <c r="H5934" s="42">
        <f t="shared" si="277"/>
        <v>8.2500000007830234</v>
      </c>
    </row>
    <row r="5935" spans="5:8" x14ac:dyDescent="0.3">
      <c r="E5935" s="34">
        <v>5933</v>
      </c>
      <c r="F5935" s="42">
        <f t="shared" si="278"/>
        <v>9.4928000000000008</v>
      </c>
      <c r="G5935" s="42">
        <f t="shared" si="276"/>
        <v>7.8315599999999996</v>
      </c>
      <c r="H5935" s="42">
        <f t="shared" si="277"/>
        <v>8.2500000007831567</v>
      </c>
    </row>
    <row r="5936" spans="5:8" x14ac:dyDescent="0.3">
      <c r="E5936" s="34">
        <v>5934</v>
      </c>
      <c r="F5936" s="42">
        <f t="shared" si="278"/>
        <v>9.4944000000000006</v>
      </c>
      <c r="G5936" s="42">
        <f t="shared" si="276"/>
        <v>7.8328800000000003</v>
      </c>
      <c r="H5936" s="42">
        <f t="shared" si="277"/>
        <v>8.2500000007832881</v>
      </c>
    </row>
    <row r="5937" spans="5:8" x14ac:dyDescent="0.3">
      <c r="E5937" s="34">
        <v>5935</v>
      </c>
      <c r="F5937" s="42">
        <f t="shared" si="278"/>
        <v>9.4960000000000004</v>
      </c>
      <c r="G5937" s="42">
        <f t="shared" si="276"/>
        <v>7.8341999999999992</v>
      </c>
      <c r="H5937" s="42">
        <f t="shared" si="277"/>
        <v>8.2500000007834196</v>
      </c>
    </row>
    <row r="5938" spans="5:8" x14ac:dyDescent="0.3">
      <c r="E5938" s="34">
        <v>5936</v>
      </c>
      <c r="F5938" s="42">
        <f t="shared" si="278"/>
        <v>9.4976000000000003</v>
      </c>
      <c r="G5938" s="42">
        <f t="shared" si="276"/>
        <v>7.8355199999999998</v>
      </c>
      <c r="H5938" s="42">
        <f t="shared" si="277"/>
        <v>8.2500000007835528</v>
      </c>
    </row>
    <row r="5939" spans="5:8" x14ac:dyDescent="0.3">
      <c r="E5939" s="34">
        <v>5937</v>
      </c>
      <c r="F5939" s="42">
        <f t="shared" si="278"/>
        <v>9.4992000000000001</v>
      </c>
      <c r="G5939" s="42">
        <f t="shared" si="276"/>
        <v>7.8368399999999987</v>
      </c>
      <c r="H5939" s="42">
        <f t="shared" si="277"/>
        <v>8.2500000007836842</v>
      </c>
    </row>
    <row r="5940" spans="5:8" x14ac:dyDescent="0.3">
      <c r="E5940" s="34">
        <v>5938</v>
      </c>
      <c r="F5940" s="42">
        <f t="shared" si="278"/>
        <v>9.5007999999999999</v>
      </c>
      <c r="G5940" s="42">
        <f t="shared" si="276"/>
        <v>7.8381600000000011</v>
      </c>
      <c r="H5940" s="42">
        <f t="shared" si="277"/>
        <v>8.2500000007838157</v>
      </c>
    </row>
    <row r="5941" spans="5:8" x14ac:dyDescent="0.3">
      <c r="E5941" s="34">
        <v>5939</v>
      </c>
      <c r="F5941" s="42">
        <f t="shared" si="278"/>
        <v>9.5023999999999997</v>
      </c>
      <c r="G5941" s="42">
        <f t="shared" si="276"/>
        <v>7.83948</v>
      </c>
      <c r="H5941" s="42">
        <f t="shared" si="277"/>
        <v>8.2500000007839471</v>
      </c>
    </row>
    <row r="5942" spans="5:8" x14ac:dyDescent="0.3">
      <c r="E5942" s="34">
        <v>5940</v>
      </c>
      <c r="F5942" s="42">
        <f t="shared" si="278"/>
        <v>9.5040000000000013</v>
      </c>
      <c r="G5942" s="42">
        <f t="shared" si="276"/>
        <v>7.8408000000000015</v>
      </c>
      <c r="H5942" s="42">
        <f t="shared" si="277"/>
        <v>8.2500000007840804</v>
      </c>
    </row>
    <row r="5943" spans="5:8" x14ac:dyDescent="0.3">
      <c r="E5943" s="34">
        <v>5941</v>
      </c>
      <c r="F5943" s="42">
        <f t="shared" si="278"/>
        <v>9.5056000000000012</v>
      </c>
      <c r="G5943" s="42">
        <f t="shared" si="276"/>
        <v>7.8421200000000013</v>
      </c>
      <c r="H5943" s="42">
        <f t="shared" si="277"/>
        <v>8.2500000007842118</v>
      </c>
    </row>
    <row r="5944" spans="5:8" x14ac:dyDescent="0.3">
      <c r="E5944" s="34">
        <v>5942</v>
      </c>
      <c r="F5944" s="42">
        <f t="shared" si="278"/>
        <v>9.507200000000001</v>
      </c>
      <c r="G5944" s="42">
        <f t="shared" si="276"/>
        <v>7.8434400000000011</v>
      </c>
      <c r="H5944" s="42">
        <f t="shared" si="277"/>
        <v>8.2500000007843433</v>
      </c>
    </row>
    <row r="5945" spans="5:8" x14ac:dyDescent="0.3">
      <c r="E5945" s="34">
        <v>5943</v>
      </c>
      <c r="F5945" s="42">
        <f t="shared" si="278"/>
        <v>9.5088000000000008</v>
      </c>
      <c r="G5945" s="42">
        <f t="shared" si="276"/>
        <v>7.8447600000000008</v>
      </c>
      <c r="H5945" s="42">
        <f t="shared" si="277"/>
        <v>8.2500000007844765</v>
      </c>
    </row>
    <row r="5946" spans="5:8" x14ac:dyDescent="0.3">
      <c r="E5946" s="34">
        <v>5944</v>
      </c>
      <c r="F5946" s="42">
        <f t="shared" si="278"/>
        <v>9.5104000000000006</v>
      </c>
      <c r="G5946" s="42">
        <f t="shared" si="276"/>
        <v>7.8460800000000006</v>
      </c>
      <c r="H5946" s="42">
        <f t="shared" si="277"/>
        <v>8.2500000007846079</v>
      </c>
    </row>
    <row r="5947" spans="5:8" x14ac:dyDescent="0.3">
      <c r="E5947" s="34">
        <v>5945</v>
      </c>
      <c r="F5947" s="42">
        <f t="shared" si="278"/>
        <v>9.5120000000000005</v>
      </c>
      <c r="G5947" s="42">
        <f t="shared" si="276"/>
        <v>7.8474000000000004</v>
      </c>
      <c r="H5947" s="42">
        <f t="shared" si="277"/>
        <v>8.2500000007847394</v>
      </c>
    </row>
    <row r="5948" spans="5:8" x14ac:dyDescent="0.3">
      <c r="E5948" s="34">
        <v>5946</v>
      </c>
      <c r="F5948" s="42">
        <f t="shared" si="278"/>
        <v>9.5136000000000003</v>
      </c>
      <c r="G5948" s="42">
        <f t="shared" si="276"/>
        <v>7.8487200000000001</v>
      </c>
      <c r="H5948" s="42">
        <f t="shared" si="277"/>
        <v>8.2500000007848726</v>
      </c>
    </row>
    <row r="5949" spans="5:8" x14ac:dyDescent="0.3">
      <c r="E5949" s="34">
        <v>5947</v>
      </c>
      <c r="F5949" s="42">
        <f t="shared" si="278"/>
        <v>9.5152000000000001</v>
      </c>
      <c r="G5949" s="42">
        <f t="shared" si="276"/>
        <v>7.8500399999999999</v>
      </c>
      <c r="H5949" s="42">
        <f t="shared" si="277"/>
        <v>8.2500000007850041</v>
      </c>
    </row>
    <row r="5950" spans="5:8" x14ac:dyDescent="0.3">
      <c r="E5950" s="34">
        <v>5948</v>
      </c>
      <c r="F5950" s="42">
        <f t="shared" si="278"/>
        <v>9.5167999999999999</v>
      </c>
      <c r="G5950" s="42">
        <f t="shared" si="276"/>
        <v>7.8513600000000006</v>
      </c>
      <c r="H5950" s="42">
        <f t="shared" si="277"/>
        <v>8.2500000007851355</v>
      </c>
    </row>
    <row r="5951" spans="5:8" x14ac:dyDescent="0.3">
      <c r="E5951" s="34">
        <v>5949</v>
      </c>
      <c r="F5951" s="42">
        <f t="shared" si="278"/>
        <v>9.5183999999999997</v>
      </c>
      <c r="G5951" s="42">
        <f t="shared" si="276"/>
        <v>7.8526799999999994</v>
      </c>
      <c r="H5951" s="42">
        <f t="shared" si="277"/>
        <v>8.2500000007852687</v>
      </c>
    </row>
    <row r="5952" spans="5:8" x14ac:dyDescent="0.3">
      <c r="E5952" s="34">
        <v>5950</v>
      </c>
      <c r="F5952" s="42">
        <f t="shared" si="278"/>
        <v>9.52</v>
      </c>
      <c r="G5952" s="42">
        <f t="shared" si="276"/>
        <v>7.8540000000000001</v>
      </c>
      <c r="H5952" s="42">
        <f t="shared" si="277"/>
        <v>8.2500000007854002</v>
      </c>
    </row>
    <row r="5953" spans="5:8" x14ac:dyDescent="0.3">
      <c r="E5953" s="34">
        <v>5951</v>
      </c>
      <c r="F5953" s="42">
        <f t="shared" si="278"/>
        <v>9.5216000000000012</v>
      </c>
      <c r="G5953" s="42">
        <f t="shared" si="276"/>
        <v>7.8553199999999999</v>
      </c>
      <c r="H5953" s="42">
        <f t="shared" si="277"/>
        <v>8.2500000007855316</v>
      </c>
    </row>
    <row r="5954" spans="5:8" x14ac:dyDescent="0.3">
      <c r="E5954" s="34">
        <v>5952</v>
      </c>
      <c r="F5954" s="42">
        <f t="shared" si="278"/>
        <v>9.523200000000001</v>
      </c>
      <c r="G5954" s="42">
        <f t="shared" ref="G5954:G6017" si="279">$C$12*F5954*10^-3/($C$3*10^-6)</f>
        <v>7.8566400000000005</v>
      </c>
      <c r="H5954" s="42">
        <f t="shared" si="277"/>
        <v>8.2500000007856649</v>
      </c>
    </row>
    <row r="5955" spans="5:8" x14ac:dyDescent="0.3">
      <c r="E5955" s="34">
        <v>5953</v>
      </c>
      <c r="F5955" s="42">
        <f t="shared" si="278"/>
        <v>9.5248000000000008</v>
      </c>
      <c r="G5955" s="42">
        <f t="shared" si="279"/>
        <v>7.8579600000000012</v>
      </c>
      <c r="H5955" s="42">
        <f t="shared" ref="H5955:H6018" si="280">($C$12+IF(G5955&gt;=$C$7,$C$6,0)+(IF(G5955&gt;=$C$5,G5955,0)/$C$4)+IF(G5955&gt;$C$9,($C$8/G5955),0))</f>
        <v>8.2500000007857963</v>
      </c>
    </row>
    <row r="5956" spans="5:8" x14ac:dyDescent="0.3">
      <c r="E5956" s="34">
        <v>5954</v>
      </c>
      <c r="F5956" s="42">
        <f t="shared" ref="F5956:F6019" si="281">($C$10/10000)*(E5956)</f>
        <v>9.5264000000000006</v>
      </c>
      <c r="G5956" s="42">
        <f t="shared" si="279"/>
        <v>7.8592800000000018</v>
      </c>
      <c r="H5956" s="42">
        <f t="shared" si="280"/>
        <v>8.2500000007859278</v>
      </c>
    </row>
    <row r="5957" spans="5:8" x14ac:dyDescent="0.3">
      <c r="E5957" s="34">
        <v>5955</v>
      </c>
      <c r="F5957" s="42">
        <f t="shared" si="281"/>
        <v>9.5280000000000005</v>
      </c>
      <c r="G5957" s="42">
        <f t="shared" si="279"/>
        <v>7.8606000000000007</v>
      </c>
      <c r="H5957" s="42">
        <f t="shared" si="280"/>
        <v>8.2500000007860592</v>
      </c>
    </row>
    <row r="5958" spans="5:8" x14ac:dyDescent="0.3">
      <c r="E5958" s="34">
        <v>5956</v>
      </c>
      <c r="F5958" s="42">
        <f t="shared" si="281"/>
        <v>9.5296000000000003</v>
      </c>
      <c r="G5958" s="42">
        <f t="shared" si="279"/>
        <v>7.8619200000000014</v>
      </c>
      <c r="H5958" s="42">
        <f t="shared" si="280"/>
        <v>8.2500000007861924</v>
      </c>
    </row>
    <row r="5959" spans="5:8" x14ac:dyDescent="0.3">
      <c r="E5959" s="34">
        <v>5957</v>
      </c>
      <c r="F5959" s="42">
        <f t="shared" si="281"/>
        <v>9.5312000000000001</v>
      </c>
      <c r="G5959" s="42">
        <f t="shared" si="279"/>
        <v>7.8632400000000002</v>
      </c>
      <c r="H5959" s="42">
        <f t="shared" si="280"/>
        <v>8.2500000007863239</v>
      </c>
    </row>
    <row r="5960" spans="5:8" x14ac:dyDescent="0.3">
      <c r="E5960" s="34">
        <v>5958</v>
      </c>
      <c r="F5960" s="42">
        <f t="shared" si="281"/>
        <v>9.5327999999999999</v>
      </c>
      <c r="G5960" s="42">
        <f t="shared" si="279"/>
        <v>7.8645600000000009</v>
      </c>
      <c r="H5960" s="42">
        <f t="shared" si="280"/>
        <v>8.2500000007864553</v>
      </c>
    </row>
    <row r="5961" spans="5:8" x14ac:dyDescent="0.3">
      <c r="E5961" s="34">
        <v>5959</v>
      </c>
      <c r="F5961" s="42">
        <f t="shared" si="281"/>
        <v>9.5343999999999998</v>
      </c>
      <c r="G5961" s="42">
        <f t="shared" si="279"/>
        <v>7.8658799999999998</v>
      </c>
      <c r="H5961" s="42">
        <f t="shared" si="280"/>
        <v>8.2500000007865886</v>
      </c>
    </row>
    <row r="5962" spans="5:8" x14ac:dyDescent="0.3">
      <c r="E5962" s="34">
        <v>5960</v>
      </c>
      <c r="F5962" s="42">
        <f t="shared" si="281"/>
        <v>9.5359999999999996</v>
      </c>
      <c r="G5962" s="42">
        <f t="shared" si="279"/>
        <v>7.8671999999999986</v>
      </c>
      <c r="H5962" s="42">
        <f t="shared" si="280"/>
        <v>8.25000000078672</v>
      </c>
    </row>
    <row r="5963" spans="5:8" x14ac:dyDescent="0.3">
      <c r="E5963" s="34">
        <v>5961</v>
      </c>
      <c r="F5963" s="42">
        <f t="shared" si="281"/>
        <v>9.5376000000000012</v>
      </c>
      <c r="G5963" s="42">
        <f t="shared" si="279"/>
        <v>7.8685200000000011</v>
      </c>
      <c r="H5963" s="42">
        <f t="shared" si="280"/>
        <v>8.2500000007868515</v>
      </c>
    </row>
    <row r="5964" spans="5:8" x14ac:dyDescent="0.3">
      <c r="E5964" s="34">
        <v>5962</v>
      </c>
      <c r="F5964" s="42">
        <f t="shared" si="281"/>
        <v>9.539200000000001</v>
      </c>
      <c r="G5964" s="42">
        <f t="shared" si="279"/>
        <v>7.8698399999999999</v>
      </c>
      <c r="H5964" s="42">
        <f t="shared" si="280"/>
        <v>8.2500000007869847</v>
      </c>
    </row>
    <row r="5965" spans="5:8" x14ac:dyDescent="0.3">
      <c r="E5965" s="34">
        <v>5963</v>
      </c>
      <c r="F5965" s="42">
        <f t="shared" si="281"/>
        <v>9.5408000000000008</v>
      </c>
      <c r="G5965" s="42">
        <f t="shared" si="279"/>
        <v>7.8711600000000006</v>
      </c>
      <c r="H5965" s="42">
        <f t="shared" si="280"/>
        <v>8.2500000007871162</v>
      </c>
    </row>
    <row r="5966" spans="5:8" x14ac:dyDescent="0.3">
      <c r="E5966" s="34">
        <v>5964</v>
      </c>
      <c r="F5966" s="42">
        <f t="shared" si="281"/>
        <v>9.5424000000000007</v>
      </c>
      <c r="G5966" s="42">
        <f t="shared" si="279"/>
        <v>7.8724799999999995</v>
      </c>
      <c r="H5966" s="42">
        <f t="shared" si="280"/>
        <v>8.2500000007872476</v>
      </c>
    </row>
    <row r="5967" spans="5:8" x14ac:dyDescent="0.3">
      <c r="E5967" s="34">
        <v>5965</v>
      </c>
      <c r="F5967" s="42">
        <f t="shared" si="281"/>
        <v>9.5440000000000005</v>
      </c>
      <c r="G5967" s="42">
        <f t="shared" si="279"/>
        <v>7.8738000000000001</v>
      </c>
      <c r="H5967" s="42">
        <f t="shared" si="280"/>
        <v>8.2500000007873808</v>
      </c>
    </row>
    <row r="5968" spans="5:8" x14ac:dyDescent="0.3">
      <c r="E5968" s="34">
        <v>5966</v>
      </c>
      <c r="F5968" s="42">
        <f t="shared" si="281"/>
        <v>9.5456000000000003</v>
      </c>
      <c r="G5968" s="42">
        <f t="shared" si="279"/>
        <v>7.875119999999999</v>
      </c>
      <c r="H5968" s="42">
        <f t="shared" si="280"/>
        <v>8.2500000007875123</v>
      </c>
    </row>
    <row r="5969" spans="5:8" x14ac:dyDescent="0.3">
      <c r="E5969" s="34">
        <v>5967</v>
      </c>
      <c r="F5969" s="42">
        <f t="shared" si="281"/>
        <v>9.5472000000000001</v>
      </c>
      <c r="G5969" s="42">
        <f t="shared" si="279"/>
        <v>7.8764399999999997</v>
      </c>
      <c r="H5969" s="42">
        <f t="shared" si="280"/>
        <v>8.2500000007876437</v>
      </c>
    </row>
    <row r="5970" spans="5:8" x14ac:dyDescent="0.3">
      <c r="E5970" s="34">
        <v>5968</v>
      </c>
      <c r="F5970" s="42">
        <f t="shared" si="281"/>
        <v>9.5488</v>
      </c>
      <c r="G5970" s="42">
        <f t="shared" si="279"/>
        <v>7.8777600000000003</v>
      </c>
      <c r="H5970" s="42">
        <f t="shared" si="280"/>
        <v>8.2500000007877752</v>
      </c>
    </row>
    <row r="5971" spans="5:8" x14ac:dyDescent="0.3">
      <c r="E5971" s="34">
        <v>5969</v>
      </c>
      <c r="F5971" s="42">
        <f t="shared" si="281"/>
        <v>9.5503999999999998</v>
      </c>
      <c r="G5971" s="42">
        <f t="shared" si="279"/>
        <v>7.879080000000001</v>
      </c>
      <c r="H5971" s="42">
        <f t="shared" si="280"/>
        <v>8.2500000007879084</v>
      </c>
    </row>
    <row r="5972" spans="5:8" x14ac:dyDescent="0.3">
      <c r="E5972" s="34">
        <v>5970</v>
      </c>
      <c r="F5972" s="42">
        <f t="shared" si="281"/>
        <v>9.5519999999999996</v>
      </c>
      <c r="G5972" s="42">
        <f t="shared" si="279"/>
        <v>7.8803999999999998</v>
      </c>
      <c r="H5972" s="42">
        <f t="shared" si="280"/>
        <v>8.2500000007880399</v>
      </c>
    </row>
    <row r="5973" spans="5:8" x14ac:dyDescent="0.3">
      <c r="E5973" s="34">
        <v>5971</v>
      </c>
      <c r="F5973" s="42">
        <f t="shared" si="281"/>
        <v>9.5536000000000012</v>
      </c>
      <c r="G5973" s="42">
        <f t="shared" si="279"/>
        <v>7.8817200000000014</v>
      </c>
      <c r="H5973" s="42">
        <f t="shared" si="280"/>
        <v>8.2500000007881713</v>
      </c>
    </row>
    <row r="5974" spans="5:8" x14ac:dyDescent="0.3">
      <c r="E5974" s="34">
        <v>5972</v>
      </c>
      <c r="F5974" s="42">
        <f t="shared" si="281"/>
        <v>9.555200000000001</v>
      </c>
      <c r="G5974" s="42">
        <f t="shared" si="279"/>
        <v>7.8830400000000012</v>
      </c>
      <c r="H5974" s="42">
        <f t="shared" si="280"/>
        <v>8.2500000007883045</v>
      </c>
    </row>
    <row r="5975" spans="5:8" x14ac:dyDescent="0.3">
      <c r="E5975" s="34">
        <v>5973</v>
      </c>
      <c r="F5975" s="42">
        <f t="shared" si="281"/>
        <v>9.5568000000000008</v>
      </c>
      <c r="G5975" s="42">
        <f t="shared" si="279"/>
        <v>7.8843600000000009</v>
      </c>
      <c r="H5975" s="42">
        <f t="shared" si="280"/>
        <v>8.250000000788436</v>
      </c>
    </row>
    <row r="5976" spans="5:8" x14ac:dyDescent="0.3">
      <c r="E5976" s="34">
        <v>5974</v>
      </c>
      <c r="F5976" s="42">
        <f t="shared" si="281"/>
        <v>9.5584000000000007</v>
      </c>
      <c r="G5976" s="42">
        <f t="shared" si="279"/>
        <v>7.8856800000000007</v>
      </c>
      <c r="H5976" s="42">
        <f t="shared" si="280"/>
        <v>8.2500000007885674</v>
      </c>
    </row>
    <row r="5977" spans="5:8" x14ac:dyDescent="0.3">
      <c r="E5977" s="34">
        <v>5975</v>
      </c>
      <c r="F5977" s="42">
        <f t="shared" si="281"/>
        <v>9.56</v>
      </c>
      <c r="G5977" s="42">
        <f t="shared" si="279"/>
        <v>7.8870000000000005</v>
      </c>
      <c r="H5977" s="42">
        <f t="shared" si="280"/>
        <v>8.2500000007887007</v>
      </c>
    </row>
    <row r="5978" spans="5:8" x14ac:dyDescent="0.3">
      <c r="E5978" s="34">
        <v>5976</v>
      </c>
      <c r="F5978" s="42">
        <f t="shared" si="281"/>
        <v>9.5616000000000003</v>
      </c>
      <c r="G5978" s="42">
        <f t="shared" si="279"/>
        <v>7.8883200000000002</v>
      </c>
      <c r="H5978" s="42">
        <f t="shared" si="280"/>
        <v>8.2500000007888321</v>
      </c>
    </row>
    <row r="5979" spans="5:8" x14ac:dyDescent="0.3">
      <c r="E5979" s="34">
        <v>5977</v>
      </c>
      <c r="F5979" s="42">
        <f t="shared" si="281"/>
        <v>9.5632000000000001</v>
      </c>
      <c r="G5979" s="42">
        <f t="shared" si="279"/>
        <v>7.88964</v>
      </c>
      <c r="H5979" s="42">
        <f t="shared" si="280"/>
        <v>8.2500000007889636</v>
      </c>
    </row>
    <row r="5980" spans="5:8" x14ac:dyDescent="0.3">
      <c r="E5980" s="34">
        <v>5978</v>
      </c>
      <c r="F5980" s="42">
        <f t="shared" si="281"/>
        <v>9.5648</v>
      </c>
      <c r="G5980" s="42">
        <f t="shared" si="279"/>
        <v>7.8909599999999998</v>
      </c>
      <c r="H5980" s="42">
        <f t="shared" si="280"/>
        <v>8.2500000007890968</v>
      </c>
    </row>
    <row r="5981" spans="5:8" x14ac:dyDescent="0.3">
      <c r="E5981" s="34">
        <v>5979</v>
      </c>
      <c r="F5981" s="42">
        <f t="shared" si="281"/>
        <v>9.5663999999999998</v>
      </c>
      <c r="G5981" s="42">
        <f t="shared" si="279"/>
        <v>7.8922800000000004</v>
      </c>
      <c r="H5981" s="42">
        <f t="shared" si="280"/>
        <v>8.2500000007892282</v>
      </c>
    </row>
    <row r="5982" spans="5:8" x14ac:dyDescent="0.3">
      <c r="E5982" s="34">
        <v>5980</v>
      </c>
      <c r="F5982" s="42">
        <f t="shared" si="281"/>
        <v>9.5679999999999996</v>
      </c>
      <c r="G5982" s="42">
        <f t="shared" si="279"/>
        <v>7.8935999999999993</v>
      </c>
      <c r="H5982" s="42">
        <f t="shared" si="280"/>
        <v>8.2500000007893597</v>
      </c>
    </row>
    <row r="5983" spans="5:8" x14ac:dyDescent="0.3">
      <c r="E5983" s="34">
        <v>5981</v>
      </c>
      <c r="F5983" s="42">
        <f t="shared" si="281"/>
        <v>9.5696000000000012</v>
      </c>
      <c r="G5983" s="42">
        <f t="shared" si="279"/>
        <v>7.8949200000000008</v>
      </c>
      <c r="H5983" s="42">
        <f t="shared" si="280"/>
        <v>8.2500000007894911</v>
      </c>
    </row>
    <row r="5984" spans="5:8" x14ac:dyDescent="0.3">
      <c r="E5984" s="34">
        <v>5982</v>
      </c>
      <c r="F5984" s="42">
        <f t="shared" si="281"/>
        <v>9.571200000000001</v>
      </c>
      <c r="G5984" s="42">
        <f t="shared" si="279"/>
        <v>7.8962399999999997</v>
      </c>
      <c r="H5984" s="42">
        <f t="shared" si="280"/>
        <v>8.2500000007896244</v>
      </c>
    </row>
    <row r="5985" spans="5:8" x14ac:dyDescent="0.3">
      <c r="E5985" s="34">
        <v>5983</v>
      </c>
      <c r="F5985" s="42">
        <f t="shared" si="281"/>
        <v>9.5728000000000009</v>
      </c>
      <c r="G5985" s="42">
        <f t="shared" si="279"/>
        <v>7.8975600000000021</v>
      </c>
      <c r="H5985" s="42">
        <f t="shared" si="280"/>
        <v>8.2500000007897558</v>
      </c>
    </row>
    <row r="5986" spans="5:8" x14ac:dyDescent="0.3">
      <c r="E5986" s="34">
        <v>5984</v>
      </c>
      <c r="F5986" s="42">
        <f t="shared" si="281"/>
        <v>9.5744000000000007</v>
      </c>
      <c r="G5986" s="42">
        <f t="shared" si="279"/>
        <v>7.898880000000001</v>
      </c>
      <c r="H5986" s="42">
        <f t="shared" si="280"/>
        <v>8.2500000007898873</v>
      </c>
    </row>
    <row r="5987" spans="5:8" x14ac:dyDescent="0.3">
      <c r="E5987" s="34">
        <v>5985</v>
      </c>
      <c r="F5987" s="42">
        <f t="shared" si="281"/>
        <v>9.5760000000000005</v>
      </c>
      <c r="G5987" s="42">
        <f t="shared" si="279"/>
        <v>7.9002000000000017</v>
      </c>
      <c r="H5987" s="42">
        <f t="shared" si="280"/>
        <v>8.2500000007900205</v>
      </c>
    </row>
    <row r="5988" spans="5:8" x14ac:dyDescent="0.3">
      <c r="E5988" s="34">
        <v>5986</v>
      </c>
      <c r="F5988" s="42">
        <f t="shared" si="281"/>
        <v>9.5776000000000003</v>
      </c>
      <c r="G5988" s="42">
        <f t="shared" si="279"/>
        <v>7.9015200000000005</v>
      </c>
      <c r="H5988" s="42">
        <f t="shared" si="280"/>
        <v>8.2500000007901519</v>
      </c>
    </row>
    <row r="5989" spans="5:8" x14ac:dyDescent="0.3">
      <c r="E5989" s="34">
        <v>5987</v>
      </c>
      <c r="F5989" s="42">
        <f t="shared" si="281"/>
        <v>9.5792000000000002</v>
      </c>
      <c r="G5989" s="42">
        <f t="shared" si="279"/>
        <v>7.9028400000000012</v>
      </c>
      <c r="H5989" s="42">
        <f t="shared" si="280"/>
        <v>8.2500000007902834</v>
      </c>
    </row>
    <row r="5990" spans="5:8" x14ac:dyDescent="0.3">
      <c r="E5990" s="34">
        <v>5988</v>
      </c>
      <c r="F5990" s="42">
        <f t="shared" si="281"/>
        <v>9.5808</v>
      </c>
      <c r="G5990" s="42">
        <f t="shared" si="279"/>
        <v>7.9041600000000001</v>
      </c>
      <c r="H5990" s="42">
        <f t="shared" si="280"/>
        <v>8.2500000007904166</v>
      </c>
    </row>
    <row r="5991" spans="5:8" x14ac:dyDescent="0.3">
      <c r="E5991" s="34">
        <v>5989</v>
      </c>
      <c r="F5991" s="42">
        <f t="shared" si="281"/>
        <v>9.5823999999999998</v>
      </c>
      <c r="G5991" s="42">
        <f t="shared" si="279"/>
        <v>7.9054800000000007</v>
      </c>
      <c r="H5991" s="42">
        <f t="shared" si="280"/>
        <v>8.2500000007905481</v>
      </c>
    </row>
    <row r="5992" spans="5:8" x14ac:dyDescent="0.3">
      <c r="E5992" s="34">
        <v>5990</v>
      </c>
      <c r="F5992" s="42">
        <f t="shared" si="281"/>
        <v>9.5839999999999996</v>
      </c>
      <c r="G5992" s="42">
        <f t="shared" si="279"/>
        <v>7.9067999999999996</v>
      </c>
      <c r="H5992" s="42">
        <f t="shared" si="280"/>
        <v>8.2500000007906795</v>
      </c>
    </row>
    <row r="5993" spans="5:8" x14ac:dyDescent="0.3">
      <c r="E5993" s="34">
        <v>5991</v>
      </c>
      <c r="F5993" s="42">
        <f t="shared" si="281"/>
        <v>9.5856000000000012</v>
      </c>
      <c r="G5993" s="42">
        <f t="shared" si="279"/>
        <v>7.908120000000002</v>
      </c>
      <c r="H5993" s="42">
        <f t="shared" si="280"/>
        <v>8.2500000007908127</v>
      </c>
    </row>
    <row r="5994" spans="5:8" x14ac:dyDescent="0.3">
      <c r="E5994" s="34">
        <v>5992</v>
      </c>
      <c r="F5994" s="42">
        <f t="shared" si="281"/>
        <v>9.5872000000000011</v>
      </c>
      <c r="G5994" s="42">
        <f t="shared" si="279"/>
        <v>7.9094400000000009</v>
      </c>
      <c r="H5994" s="42">
        <f t="shared" si="280"/>
        <v>8.2500000007909442</v>
      </c>
    </row>
    <row r="5995" spans="5:8" x14ac:dyDescent="0.3">
      <c r="E5995" s="34">
        <v>5993</v>
      </c>
      <c r="F5995" s="42">
        <f t="shared" si="281"/>
        <v>9.5888000000000009</v>
      </c>
      <c r="G5995" s="42">
        <f t="shared" si="279"/>
        <v>7.9107599999999998</v>
      </c>
      <c r="H5995" s="42">
        <f t="shared" si="280"/>
        <v>8.2500000007910756</v>
      </c>
    </row>
    <row r="5996" spans="5:8" x14ac:dyDescent="0.3">
      <c r="E5996" s="34">
        <v>5994</v>
      </c>
      <c r="F5996" s="42">
        <f t="shared" si="281"/>
        <v>9.5904000000000007</v>
      </c>
      <c r="G5996" s="42">
        <f t="shared" si="279"/>
        <v>7.9120800000000004</v>
      </c>
      <c r="H5996" s="42">
        <f t="shared" si="280"/>
        <v>8.2500000007912089</v>
      </c>
    </row>
    <row r="5997" spans="5:8" x14ac:dyDescent="0.3">
      <c r="E5997" s="34">
        <v>5995</v>
      </c>
      <c r="F5997" s="42">
        <f t="shared" si="281"/>
        <v>9.5920000000000005</v>
      </c>
      <c r="G5997" s="42">
        <f t="shared" si="279"/>
        <v>7.9133999999999993</v>
      </c>
      <c r="H5997" s="42">
        <f t="shared" si="280"/>
        <v>8.2500000007913403</v>
      </c>
    </row>
    <row r="5998" spans="5:8" x14ac:dyDescent="0.3">
      <c r="E5998" s="34">
        <v>5996</v>
      </c>
      <c r="F5998" s="42">
        <f t="shared" si="281"/>
        <v>9.5936000000000003</v>
      </c>
      <c r="G5998" s="42">
        <f t="shared" si="279"/>
        <v>7.91472</v>
      </c>
      <c r="H5998" s="42">
        <f t="shared" si="280"/>
        <v>8.2500000007914718</v>
      </c>
    </row>
    <row r="5999" spans="5:8" x14ac:dyDescent="0.3">
      <c r="E5999" s="34">
        <v>5997</v>
      </c>
      <c r="F5999" s="42">
        <f t="shared" si="281"/>
        <v>9.5952000000000002</v>
      </c>
      <c r="G5999" s="42">
        <f t="shared" si="279"/>
        <v>7.9160399999999989</v>
      </c>
      <c r="H5999" s="42">
        <f t="shared" si="280"/>
        <v>8.2500000007916032</v>
      </c>
    </row>
    <row r="6000" spans="5:8" x14ac:dyDescent="0.3">
      <c r="E6000" s="34">
        <v>5998</v>
      </c>
      <c r="F6000" s="42">
        <f t="shared" si="281"/>
        <v>9.5968</v>
      </c>
      <c r="G6000" s="42">
        <f t="shared" si="279"/>
        <v>7.9173599999999995</v>
      </c>
      <c r="H6000" s="42">
        <f t="shared" si="280"/>
        <v>8.2500000007917365</v>
      </c>
    </row>
    <row r="6001" spans="5:8" x14ac:dyDescent="0.3">
      <c r="E6001" s="34">
        <v>5999</v>
      </c>
      <c r="F6001" s="42">
        <f t="shared" si="281"/>
        <v>9.5983999999999998</v>
      </c>
      <c r="G6001" s="42">
        <f t="shared" si="279"/>
        <v>7.9186800000000002</v>
      </c>
      <c r="H6001" s="42">
        <f t="shared" si="280"/>
        <v>8.2500000007918679</v>
      </c>
    </row>
    <row r="6002" spans="5:8" x14ac:dyDescent="0.3">
      <c r="E6002" s="34">
        <v>6000</v>
      </c>
      <c r="F6002" s="42">
        <f t="shared" si="281"/>
        <v>9.6</v>
      </c>
      <c r="G6002" s="42">
        <f t="shared" si="279"/>
        <v>7.9200000000000008</v>
      </c>
      <c r="H6002" s="42">
        <f t="shared" si="280"/>
        <v>8.2500000007919994</v>
      </c>
    </row>
    <row r="6003" spans="5:8" x14ac:dyDescent="0.3">
      <c r="E6003" s="34">
        <v>6001</v>
      </c>
      <c r="F6003" s="42">
        <f t="shared" si="281"/>
        <v>9.6016000000000012</v>
      </c>
      <c r="G6003" s="42">
        <f t="shared" si="279"/>
        <v>7.9213200000000006</v>
      </c>
      <c r="H6003" s="42">
        <f t="shared" si="280"/>
        <v>8.2500000007921326</v>
      </c>
    </row>
    <row r="6004" spans="5:8" x14ac:dyDescent="0.3">
      <c r="E6004" s="34">
        <v>6002</v>
      </c>
      <c r="F6004" s="42">
        <f t="shared" si="281"/>
        <v>9.6032000000000011</v>
      </c>
      <c r="G6004" s="42">
        <f t="shared" si="279"/>
        <v>7.9226400000000012</v>
      </c>
      <c r="H6004" s="42">
        <f t="shared" si="280"/>
        <v>8.250000000792264</v>
      </c>
    </row>
    <row r="6005" spans="5:8" x14ac:dyDescent="0.3">
      <c r="E6005" s="34">
        <v>6003</v>
      </c>
      <c r="F6005" s="42">
        <f t="shared" si="281"/>
        <v>9.6048000000000009</v>
      </c>
      <c r="G6005" s="42">
        <f t="shared" si="279"/>
        <v>7.923960000000001</v>
      </c>
      <c r="H6005" s="42">
        <f t="shared" si="280"/>
        <v>8.2500000007923955</v>
      </c>
    </row>
    <row r="6006" spans="5:8" x14ac:dyDescent="0.3">
      <c r="E6006" s="34">
        <v>6004</v>
      </c>
      <c r="F6006" s="42">
        <f t="shared" si="281"/>
        <v>9.6064000000000007</v>
      </c>
      <c r="G6006" s="42">
        <f t="shared" si="279"/>
        <v>7.9252800000000008</v>
      </c>
      <c r="H6006" s="42">
        <f t="shared" si="280"/>
        <v>8.2500000007925287</v>
      </c>
    </row>
    <row r="6007" spans="5:8" x14ac:dyDescent="0.3">
      <c r="E6007" s="34">
        <v>6005</v>
      </c>
      <c r="F6007" s="42">
        <f t="shared" si="281"/>
        <v>9.6080000000000005</v>
      </c>
      <c r="G6007" s="42">
        <f t="shared" si="279"/>
        <v>7.9266000000000005</v>
      </c>
      <c r="H6007" s="42">
        <f t="shared" si="280"/>
        <v>8.2500000007926602</v>
      </c>
    </row>
    <row r="6008" spans="5:8" x14ac:dyDescent="0.3">
      <c r="E6008" s="34">
        <v>6006</v>
      </c>
      <c r="F6008" s="42">
        <f t="shared" si="281"/>
        <v>9.6096000000000004</v>
      </c>
      <c r="G6008" s="42">
        <f t="shared" si="279"/>
        <v>7.9279200000000003</v>
      </c>
      <c r="H6008" s="42">
        <f t="shared" si="280"/>
        <v>8.2500000007927916</v>
      </c>
    </row>
    <row r="6009" spans="5:8" x14ac:dyDescent="0.3">
      <c r="E6009" s="34">
        <v>6007</v>
      </c>
      <c r="F6009" s="42">
        <f t="shared" si="281"/>
        <v>9.6112000000000002</v>
      </c>
      <c r="G6009" s="42">
        <f t="shared" si="279"/>
        <v>7.9292400000000001</v>
      </c>
      <c r="H6009" s="42">
        <f t="shared" si="280"/>
        <v>8.2500000007929248</v>
      </c>
    </row>
    <row r="6010" spans="5:8" x14ac:dyDescent="0.3">
      <c r="E6010" s="34">
        <v>6008</v>
      </c>
      <c r="F6010" s="42">
        <f t="shared" si="281"/>
        <v>9.6128</v>
      </c>
      <c r="G6010" s="42">
        <f t="shared" si="279"/>
        <v>7.9305599999999998</v>
      </c>
      <c r="H6010" s="42">
        <f t="shared" si="280"/>
        <v>8.2500000007930563</v>
      </c>
    </row>
    <row r="6011" spans="5:8" x14ac:dyDescent="0.3">
      <c r="E6011" s="34">
        <v>6009</v>
      </c>
      <c r="F6011" s="42">
        <f t="shared" si="281"/>
        <v>9.6143999999999998</v>
      </c>
      <c r="G6011" s="42">
        <f t="shared" si="279"/>
        <v>7.9318799999999996</v>
      </c>
      <c r="H6011" s="42">
        <f t="shared" si="280"/>
        <v>8.2500000007931877</v>
      </c>
    </row>
    <row r="6012" spans="5:8" x14ac:dyDescent="0.3">
      <c r="E6012" s="34">
        <v>6010</v>
      </c>
      <c r="F6012" s="42">
        <f t="shared" si="281"/>
        <v>9.6159999999999997</v>
      </c>
      <c r="G6012" s="42">
        <f t="shared" si="279"/>
        <v>7.9332000000000003</v>
      </c>
      <c r="H6012" s="42">
        <f t="shared" si="280"/>
        <v>8.2500000007933192</v>
      </c>
    </row>
    <row r="6013" spans="5:8" x14ac:dyDescent="0.3">
      <c r="E6013" s="34">
        <v>6011</v>
      </c>
      <c r="F6013" s="42">
        <f t="shared" si="281"/>
        <v>9.6176000000000013</v>
      </c>
      <c r="G6013" s="42">
        <f t="shared" si="279"/>
        <v>7.93452</v>
      </c>
      <c r="H6013" s="42">
        <f t="shared" si="280"/>
        <v>8.2500000007934524</v>
      </c>
    </row>
    <row r="6014" spans="5:8" x14ac:dyDescent="0.3">
      <c r="E6014" s="34">
        <v>6012</v>
      </c>
      <c r="F6014" s="42">
        <f t="shared" si="281"/>
        <v>9.6192000000000011</v>
      </c>
      <c r="G6014" s="42">
        <f t="shared" si="279"/>
        <v>7.9358400000000007</v>
      </c>
      <c r="H6014" s="42">
        <f t="shared" si="280"/>
        <v>8.2500000007935839</v>
      </c>
    </row>
    <row r="6015" spans="5:8" x14ac:dyDescent="0.3">
      <c r="E6015" s="34">
        <v>6013</v>
      </c>
      <c r="F6015" s="42">
        <f t="shared" si="281"/>
        <v>9.6208000000000009</v>
      </c>
      <c r="G6015" s="42">
        <f t="shared" si="279"/>
        <v>7.9371599999999995</v>
      </c>
      <c r="H6015" s="42">
        <f t="shared" si="280"/>
        <v>8.2500000007937153</v>
      </c>
    </row>
    <row r="6016" spans="5:8" x14ac:dyDescent="0.3">
      <c r="E6016" s="34">
        <v>6014</v>
      </c>
      <c r="F6016" s="42">
        <f t="shared" si="281"/>
        <v>9.6224000000000007</v>
      </c>
      <c r="G6016" s="42">
        <f t="shared" si="279"/>
        <v>7.938480000000002</v>
      </c>
      <c r="H6016" s="42">
        <f t="shared" si="280"/>
        <v>8.2500000007938485</v>
      </c>
    </row>
    <row r="6017" spans="5:8" x14ac:dyDescent="0.3">
      <c r="E6017" s="34">
        <v>6015</v>
      </c>
      <c r="F6017" s="42">
        <f t="shared" si="281"/>
        <v>9.6240000000000006</v>
      </c>
      <c r="G6017" s="42">
        <f t="shared" si="279"/>
        <v>7.9398000000000009</v>
      </c>
      <c r="H6017" s="42">
        <f t="shared" si="280"/>
        <v>8.25000000079398</v>
      </c>
    </row>
    <row r="6018" spans="5:8" x14ac:dyDescent="0.3">
      <c r="E6018" s="34">
        <v>6016</v>
      </c>
      <c r="F6018" s="42">
        <f t="shared" si="281"/>
        <v>9.6256000000000004</v>
      </c>
      <c r="G6018" s="42">
        <f t="shared" ref="G6018:G6081" si="282">$C$12*F6018*10^-3/($C$3*10^-6)</f>
        <v>7.9411200000000015</v>
      </c>
      <c r="H6018" s="42">
        <f t="shared" si="280"/>
        <v>8.2500000007941114</v>
      </c>
    </row>
    <row r="6019" spans="5:8" x14ac:dyDescent="0.3">
      <c r="E6019" s="34">
        <v>6017</v>
      </c>
      <c r="F6019" s="42">
        <f t="shared" si="281"/>
        <v>9.6272000000000002</v>
      </c>
      <c r="G6019" s="42">
        <f t="shared" si="282"/>
        <v>7.9424400000000004</v>
      </c>
      <c r="H6019" s="42">
        <f t="shared" ref="H6019:H6082" si="283">($C$12+IF(G6019&gt;=$C$7,$C$6,0)+(IF(G6019&gt;=$C$5,G6019,0)/$C$4)+IF(G6019&gt;$C$9,($C$8/G6019),0))</f>
        <v>8.2500000007942447</v>
      </c>
    </row>
    <row r="6020" spans="5:8" x14ac:dyDescent="0.3">
      <c r="E6020" s="34">
        <v>6018</v>
      </c>
      <c r="F6020" s="42">
        <f t="shared" ref="F6020:F6083" si="284">($C$10/10000)*(E6020)</f>
        <v>9.6288</v>
      </c>
      <c r="G6020" s="42">
        <f t="shared" si="282"/>
        <v>7.943760000000001</v>
      </c>
      <c r="H6020" s="42">
        <f t="shared" si="283"/>
        <v>8.2500000007943761</v>
      </c>
    </row>
    <row r="6021" spans="5:8" x14ac:dyDescent="0.3">
      <c r="E6021" s="34">
        <v>6019</v>
      </c>
      <c r="F6021" s="42">
        <f t="shared" si="284"/>
        <v>9.6303999999999998</v>
      </c>
      <c r="G6021" s="42">
        <f t="shared" si="282"/>
        <v>7.9450799999999999</v>
      </c>
      <c r="H6021" s="42">
        <f t="shared" si="283"/>
        <v>8.2500000007945076</v>
      </c>
    </row>
    <row r="6022" spans="5:8" x14ac:dyDescent="0.3">
      <c r="E6022" s="34">
        <v>6020</v>
      </c>
      <c r="F6022" s="42">
        <f t="shared" si="284"/>
        <v>9.6319999999999997</v>
      </c>
      <c r="G6022" s="42">
        <f t="shared" si="282"/>
        <v>7.9464000000000006</v>
      </c>
      <c r="H6022" s="42">
        <f t="shared" si="283"/>
        <v>8.2500000007946408</v>
      </c>
    </row>
    <row r="6023" spans="5:8" x14ac:dyDescent="0.3">
      <c r="E6023" s="34">
        <v>6021</v>
      </c>
      <c r="F6023" s="42">
        <f t="shared" si="284"/>
        <v>9.6336000000000013</v>
      </c>
      <c r="G6023" s="42">
        <f t="shared" si="282"/>
        <v>7.9477200000000012</v>
      </c>
      <c r="H6023" s="42">
        <f t="shared" si="283"/>
        <v>8.2500000007947722</v>
      </c>
    </row>
    <row r="6024" spans="5:8" x14ac:dyDescent="0.3">
      <c r="E6024" s="34">
        <v>6022</v>
      </c>
      <c r="F6024" s="42">
        <f t="shared" si="284"/>
        <v>9.6352000000000011</v>
      </c>
      <c r="G6024" s="42">
        <f t="shared" si="282"/>
        <v>7.9490400000000019</v>
      </c>
      <c r="H6024" s="42">
        <f t="shared" si="283"/>
        <v>8.2500000007949037</v>
      </c>
    </row>
    <row r="6025" spans="5:8" x14ac:dyDescent="0.3">
      <c r="E6025" s="34">
        <v>6023</v>
      </c>
      <c r="F6025" s="42">
        <f t="shared" si="284"/>
        <v>9.6368000000000009</v>
      </c>
      <c r="G6025" s="42">
        <f t="shared" si="282"/>
        <v>7.9503600000000008</v>
      </c>
      <c r="H6025" s="42">
        <f t="shared" si="283"/>
        <v>8.2500000007950351</v>
      </c>
    </row>
    <row r="6026" spans="5:8" x14ac:dyDescent="0.3">
      <c r="E6026" s="34">
        <v>6024</v>
      </c>
      <c r="F6026" s="42">
        <f t="shared" si="284"/>
        <v>9.6384000000000007</v>
      </c>
      <c r="G6026" s="42">
        <f t="shared" si="282"/>
        <v>7.9516799999999996</v>
      </c>
      <c r="H6026" s="42">
        <f t="shared" si="283"/>
        <v>8.2500000007951684</v>
      </c>
    </row>
    <row r="6027" spans="5:8" x14ac:dyDescent="0.3">
      <c r="E6027" s="34">
        <v>6025</v>
      </c>
      <c r="F6027" s="42">
        <f t="shared" si="284"/>
        <v>9.64</v>
      </c>
      <c r="G6027" s="42">
        <f t="shared" si="282"/>
        <v>7.9530000000000003</v>
      </c>
      <c r="H6027" s="42">
        <f t="shared" si="283"/>
        <v>8.2500000007952998</v>
      </c>
    </row>
    <row r="6028" spans="5:8" x14ac:dyDescent="0.3">
      <c r="E6028" s="34">
        <v>6026</v>
      </c>
      <c r="F6028" s="42">
        <f t="shared" si="284"/>
        <v>9.6416000000000004</v>
      </c>
      <c r="G6028" s="42">
        <f t="shared" si="282"/>
        <v>7.9543199999999992</v>
      </c>
      <c r="H6028" s="42">
        <f t="shared" si="283"/>
        <v>8.2500000007954313</v>
      </c>
    </row>
    <row r="6029" spans="5:8" x14ac:dyDescent="0.3">
      <c r="E6029" s="34">
        <v>6027</v>
      </c>
      <c r="F6029" s="42">
        <f t="shared" si="284"/>
        <v>9.6432000000000002</v>
      </c>
      <c r="G6029" s="42">
        <f t="shared" si="282"/>
        <v>7.9556399999999998</v>
      </c>
      <c r="H6029" s="42">
        <f t="shared" si="283"/>
        <v>8.2500000007955645</v>
      </c>
    </row>
    <row r="6030" spans="5:8" x14ac:dyDescent="0.3">
      <c r="E6030" s="34">
        <v>6028</v>
      </c>
      <c r="F6030" s="42">
        <f t="shared" si="284"/>
        <v>9.6448</v>
      </c>
      <c r="G6030" s="42">
        <f t="shared" si="282"/>
        <v>7.9569599999999987</v>
      </c>
      <c r="H6030" s="42">
        <f t="shared" si="283"/>
        <v>8.250000000795696</v>
      </c>
    </row>
    <row r="6031" spans="5:8" x14ac:dyDescent="0.3">
      <c r="E6031" s="34">
        <v>6029</v>
      </c>
      <c r="F6031" s="42">
        <f t="shared" si="284"/>
        <v>9.6463999999999999</v>
      </c>
      <c r="G6031" s="42">
        <f t="shared" si="282"/>
        <v>7.9582799999999994</v>
      </c>
      <c r="H6031" s="42">
        <f t="shared" si="283"/>
        <v>8.2500000007958274</v>
      </c>
    </row>
    <row r="6032" spans="5:8" x14ac:dyDescent="0.3">
      <c r="E6032" s="34">
        <v>6030</v>
      </c>
      <c r="F6032" s="42">
        <f t="shared" si="284"/>
        <v>9.6479999999999997</v>
      </c>
      <c r="G6032" s="42">
        <f t="shared" si="282"/>
        <v>7.9596</v>
      </c>
      <c r="H6032" s="42">
        <f t="shared" si="283"/>
        <v>8.2500000007959606</v>
      </c>
    </row>
    <row r="6033" spans="5:8" x14ac:dyDescent="0.3">
      <c r="E6033" s="34">
        <v>6031</v>
      </c>
      <c r="F6033" s="42">
        <f t="shared" si="284"/>
        <v>9.6496000000000013</v>
      </c>
      <c r="G6033" s="42">
        <f t="shared" si="282"/>
        <v>7.9609200000000016</v>
      </c>
      <c r="H6033" s="42">
        <f t="shared" si="283"/>
        <v>8.2500000007960921</v>
      </c>
    </row>
    <row r="6034" spans="5:8" x14ac:dyDescent="0.3">
      <c r="E6034" s="34">
        <v>6032</v>
      </c>
      <c r="F6034" s="42">
        <f t="shared" si="284"/>
        <v>9.6512000000000011</v>
      </c>
      <c r="G6034" s="42">
        <f t="shared" si="282"/>
        <v>7.9622400000000004</v>
      </c>
      <c r="H6034" s="42">
        <f t="shared" si="283"/>
        <v>8.2500000007962235</v>
      </c>
    </row>
    <row r="6035" spans="5:8" x14ac:dyDescent="0.3">
      <c r="E6035" s="34">
        <v>6033</v>
      </c>
      <c r="F6035" s="42">
        <f t="shared" si="284"/>
        <v>9.6528000000000009</v>
      </c>
      <c r="G6035" s="42">
        <f t="shared" si="282"/>
        <v>7.9635600000000011</v>
      </c>
      <c r="H6035" s="42">
        <f t="shared" si="283"/>
        <v>8.2500000007963568</v>
      </c>
    </row>
    <row r="6036" spans="5:8" x14ac:dyDescent="0.3">
      <c r="E6036" s="34">
        <v>6034</v>
      </c>
      <c r="F6036" s="42">
        <f t="shared" si="284"/>
        <v>9.6544000000000008</v>
      </c>
      <c r="G6036" s="42">
        <f t="shared" si="282"/>
        <v>7.9648800000000008</v>
      </c>
      <c r="H6036" s="42">
        <f t="shared" si="283"/>
        <v>8.2500000007964882</v>
      </c>
    </row>
    <row r="6037" spans="5:8" x14ac:dyDescent="0.3">
      <c r="E6037" s="34">
        <v>6035</v>
      </c>
      <c r="F6037" s="42">
        <f t="shared" si="284"/>
        <v>9.6560000000000006</v>
      </c>
      <c r="G6037" s="42">
        <f t="shared" si="282"/>
        <v>7.9662000000000006</v>
      </c>
      <c r="H6037" s="42">
        <f t="shared" si="283"/>
        <v>8.2500000007966197</v>
      </c>
    </row>
    <row r="6038" spans="5:8" x14ac:dyDescent="0.3">
      <c r="E6038" s="34">
        <v>6036</v>
      </c>
      <c r="F6038" s="42">
        <f t="shared" si="284"/>
        <v>9.6576000000000004</v>
      </c>
      <c r="G6038" s="42">
        <f t="shared" si="282"/>
        <v>7.9675200000000004</v>
      </c>
      <c r="H6038" s="42">
        <f t="shared" si="283"/>
        <v>8.2500000007967529</v>
      </c>
    </row>
    <row r="6039" spans="5:8" x14ac:dyDescent="0.3">
      <c r="E6039" s="34">
        <v>6037</v>
      </c>
      <c r="F6039" s="42">
        <f t="shared" si="284"/>
        <v>9.6592000000000002</v>
      </c>
      <c r="G6039" s="42">
        <f t="shared" si="282"/>
        <v>7.9688400000000001</v>
      </c>
      <c r="H6039" s="42">
        <f t="shared" si="283"/>
        <v>8.2500000007968843</v>
      </c>
    </row>
    <row r="6040" spans="5:8" x14ac:dyDescent="0.3">
      <c r="E6040" s="34">
        <v>6038</v>
      </c>
      <c r="F6040" s="42">
        <f t="shared" si="284"/>
        <v>9.6608000000000001</v>
      </c>
      <c r="G6040" s="42">
        <f t="shared" si="282"/>
        <v>7.9701599999999999</v>
      </c>
      <c r="H6040" s="42">
        <f t="shared" si="283"/>
        <v>8.2500000007970158</v>
      </c>
    </row>
    <row r="6041" spans="5:8" x14ac:dyDescent="0.3">
      <c r="E6041" s="34">
        <v>6039</v>
      </c>
      <c r="F6041" s="42">
        <f t="shared" si="284"/>
        <v>9.6623999999999999</v>
      </c>
      <c r="G6041" s="42">
        <f t="shared" si="282"/>
        <v>7.9714799999999997</v>
      </c>
      <c r="H6041" s="42">
        <f t="shared" si="283"/>
        <v>8.2500000007971472</v>
      </c>
    </row>
    <row r="6042" spans="5:8" x14ac:dyDescent="0.3">
      <c r="E6042" s="34">
        <v>6040</v>
      </c>
      <c r="F6042" s="42">
        <f t="shared" si="284"/>
        <v>9.6639999999999997</v>
      </c>
      <c r="G6042" s="42">
        <f t="shared" si="282"/>
        <v>7.9727999999999994</v>
      </c>
      <c r="H6042" s="42">
        <f t="shared" si="283"/>
        <v>8.2500000007972805</v>
      </c>
    </row>
    <row r="6043" spans="5:8" x14ac:dyDescent="0.3">
      <c r="E6043" s="34">
        <v>6041</v>
      </c>
      <c r="F6043" s="42">
        <f t="shared" si="284"/>
        <v>9.6656000000000013</v>
      </c>
      <c r="G6043" s="42">
        <f t="shared" si="282"/>
        <v>7.974120000000001</v>
      </c>
      <c r="H6043" s="42">
        <f t="shared" si="283"/>
        <v>8.2500000007974119</v>
      </c>
    </row>
    <row r="6044" spans="5:8" x14ac:dyDescent="0.3">
      <c r="E6044" s="34">
        <v>6042</v>
      </c>
      <c r="F6044" s="42">
        <f t="shared" si="284"/>
        <v>9.6672000000000011</v>
      </c>
      <c r="G6044" s="42">
        <f t="shared" si="282"/>
        <v>7.9754399999999999</v>
      </c>
      <c r="H6044" s="42">
        <f t="shared" si="283"/>
        <v>8.2500000007975434</v>
      </c>
    </row>
    <row r="6045" spans="5:8" x14ac:dyDescent="0.3">
      <c r="E6045" s="34">
        <v>6043</v>
      </c>
      <c r="F6045" s="42">
        <f t="shared" si="284"/>
        <v>9.6688000000000009</v>
      </c>
      <c r="G6045" s="42">
        <f t="shared" si="282"/>
        <v>7.9767600000000005</v>
      </c>
      <c r="H6045" s="42">
        <f t="shared" si="283"/>
        <v>8.2500000007976766</v>
      </c>
    </row>
    <row r="6046" spans="5:8" x14ac:dyDescent="0.3">
      <c r="E6046" s="34">
        <v>6044</v>
      </c>
      <c r="F6046" s="42">
        <f t="shared" si="284"/>
        <v>9.6704000000000008</v>
      </c>
      <c r="G6046" s="42">
        <f t="shared" si="282"/>
        <v>7.9780799999999994</v>
      </c>
      <c r="H6046" s="42">
        <f t="shared" si="283"/>
        <v>8.250000000797808</v>
      </c>
    </row>
    <row r="6047" spans="5:8" x14ac:dyDescent="0.3">
      <c r="E6047" s="34">
        <v>6045</v>
      </c>
      <c r="F6047" s="42">
        <f t="shared" si="284"/>
        <v>9.6720000000000006</v>
      </c>
      <c r="G6047" s="42">
        <f t="shared" si="282"/>
        <v>7.9794000000000018</v>
      </c>
      <c r="H6047" s="42">
        <f t="shared" si="283"/>
        <v>8.2500000007979395</v>
      </c>
    </row>
    <row r="6048" spans="5:8" x14ac:dyDescent="0.3">
      <c r="E6048" s="34">
        <v>6046</v>
      </c>
      <c r="F6048" s="42">
        <f t="shared" si="284"/>
        <v>9.6736000000000004</v>
      </c>
      <c r="G6048" s="42">
        <f t="shared" si="282"/>
        <v>7.9807200000000007</v>
      </c>
      <c r="H6048" s="42">
        <f t="shared" si="283"/>
        <v>8.2500000007980727</v>
      </c>
    </row>
    <row r="6049" spans="5:8" x14ac:dyDescent="0.3">
      <c r="E6049" s="34">
        <v>6047</v>
      </c>
      <c r="F6049" s="42">
        <f t="shared" si="284"/>
        <v>9.6752000000000002</v>
      </c>
      <c r="G6049" s="42">
        <f t="shared" si="282"/>
        <v>7.9820400000000014</v>
      </c>
      <c r="H6049" s="42">
        <f t="shared" si="283"/>
        <v>8.2500000007982042</v>
      </c>
    </row>
    <row r="6050" spans="5:8" x14ac:dyDescent="0.3">
      <c r="E6050" s="34">
        <v>6048</v>
      </c>
      <c r="F6050" s="42">
        <f t="shared" si="284"/>
        <v>9.6768000000000001</v>
      </c>
      <c r="G6050" s="42">
        <f t="shared" si="282"/>
        <v>7.9833600000000002</v>
      </c>
      <c r="H6050" s="42">
        <f t="shared" si="283"/>
        <v>8.2500000007983356</v>
      </c>
    </row>
    <row r="6051" spans="5:8" x14ac:dyDescent="0.3">
      <c r="E6051" s="34">
        <v>6049</v>
      </c>
      <c r="F6051" s="42">
        <f t="shared" si="284"/>
        <v>9.6783999999999999</v>
      </c>
      <c r="G6051" s="42">
        <f t="shared" si="282"/>
        <v>7.9846800000000009</v>
      </c>
      <c r="H6051" s="42">
        <f t="shared" si="283"/>
        <v>8.2500000007984688</v>
      </c>
    </row>
    <row r="6052" spans="5:8" x14ac:dyDescent="0.3">
      <c r="E6052" s="34">
        <v>6050</v>
      </c>
      <c r="F6052" s="42">
        <f t="shared" si="284"/>
        <v>9.68</v>
      </c>
      <c r="G6052" s="42">
        <f t="shared" si="282"/>
        <v>7.9859999999999998</v>
      </c>
      <c r="H6052" s="42">
        <f t="shared" si="283"/>
        <v>8.2500000007986003</v>
      </c>
    </row>
    <row r="6053" spans="5:8" x14ac:dyDescent="0.3">
      <c r="E6053" s="34">
        <v>6051</v>
      </c>
      <c r="F6053" s="42">
        <f t="shared" si="284"/>
        <v>9.6816000000000013</v>
      </c>
      <c r="G6053" s="42">
        <f t="shared" si="282"/>
        <v>7.9873200000000022</v>
      </c>
      <c r="H6053" s="42">
        <f t="shared" si="283"/>
        <v>8.2500000007987317</v>
      </c>
    </row>
    <row r="6054" spans="5:8" x14ac:dyDescent="0.3">
      <c r="E6054" s="34">
        <v>6052</v>
      </c>
      <c r="F6054" s="42">
        <f t="shared" si="284"/>
        <v>9.6832000000000011</v>
      </c>
      <c r="G6054" s="42">
        <f t="shared" si="282"/>
        <v>7.9886400000000011</v>
      </c>
      <c r="H6054" s="42">
        <f t="shared" si="283"/>
        <v>8.2500000007988632</v>
      </c>
    </row>
    <row r="6055" spans="5:8" x14ac:dyDescent="0.3">
      <c r="E6055" s="34">
        <v>6053</v>
      </c>
      <c r="F6055" s="42">
        <f t="shared" si="284"/>
        <v>9.684800000000001</v>
      </c>
      <c r="G6055" s="42">
        <f t="shared" si="282"/>
        <v>7.9899600000000017</v>
      </c>
      <c r="H6055" s="42">
        <f t="shared" si="283"/>
        <v>8.2500000007989964</v>
      </c>
    </row>
    <row r="6056" spans="5:8" x14ac:dyDescent="0.3">
      <c r="E6056" s="34">
        <v>6054</v>
      </c>
      <c r="F6056" s="42">
        <f t="shared" si="284"/>
        <v>9.6864000000000008</v>
      </c>
      <c r="G6056" s="42">
        <f t="shared" si="282"/>
        <v>7.9912800000000006</v>
      </c>
      <c r="H6056" s="42">
        <f t="shared" si="283"/>
        <v>8.2500000007991279</v>
      </c>
    </row>
    <row r="6057" spans="5:8" x14ac:dyDescent="0.3">
      <c r="E6057" s="34">
        <v>6055</v>
      </c>
      <c r="F6057" s="42">
        <f t="shared" si="284"/>
        <v>9.6880000000000006</v>
      </c>
      <c r="G6057" s="42">
        <f t="shared" si="282"/>
        <v>7.9925999999999995</v>
      </c>
      <c r="H6057" s="42">
        <f t="shared" si="283"/>
        <v>8.2500000007992593</v>
      </c>
    </row>
    <row r="6058" spans="5:8" x14ac:dyDescent="0.3">
      <c r="E6058" s="34">
        <v>6056</v>
      </c>
      <c r="F6058" s="42">
        <f t="shared" si="284"/>
        <v>9.6896000000000004</v>
      </c>
      <c r="G6058" s="42">
        <f t="shared" si="282"/>
        <v>7.9939200000000001</v>
      </c>
      <c r="H6058" s="42">
        <f t="shared" si="283"/>
        <v>8.2500000007993926</v>
      </c>
    </row>
    <row r="6059" spans="5:8" x14ac:dyDescent="0.3">
      <c r="E6059" s="34">
        <v>6057</v>
      </c>
      <c r="F6059" s="42">
        <f t="shared" si="284"/>
        <v>9.6912000000000003</v>
      </c>
      <c r="G6059" s="42">
        <f t="shared" si="282"/>
        <v>7.995239999999999</v>
      </c>
      <c r="H6059" s="42">
        <f t="shared" si="283"/>
        <v>8.250000000799524</v>
      </c>
    </row>
    <row r="6060" spans="5:8" x14ac:dyDescent="0.3">
      <c r="E6060" s="34">
        <v>6058</v>
      </c>
      <c r="F6060" s="42">
        <f t="shared" si="284"/>
        <v>9.6928000000000001</v>
      </c>
      <c r="G6060" s="42">
        <f t="shared" si="282"/>
        <v>7.9965599999999997</v>
      </c>
      <c r="H6060" s="42">
        <f t="shared" si="283"/>
        <v>8.2500000007996555</v>
      </c>
    </row>
    <row r="6061" spans="5:8" x14ac:dyDescent="0.3">
      <c r="E6061" s="34">
        <v>6059</v>
      </c>
      <c r="F6061" s="42">
        <f t="shared" si="284"/>
        <v>9.6943999999999999</v>
      </c>
      <c r="G6061" s="42">
        <f t="shared" si="282"/>
        <v>7.9978799999999985</v>
      </c>
      <c r="H6061" s="42">
        <f t="shared" si="283"/>
        <v>8.2500000007997887</v>
      </c>
    </row>
    <row r="6062" spans="5:8" x14ac:dyDescent="0.3">
      <c r="E6062" s="34">
        <v>6060</v>
      </c>
      <c r="F6062" s="42">
        <f t="shared" si="284"/>
        <v>9.6959999999999997</v>
      </c>
      <c r="G6062" s="42">
        <f t="shared" si="282"/>
        <v>7.999200000000001</v>
      </c>
      <c r="H6062" s="42">
        <f t="shared" si="283"/>
        <v>8.2500000007999201</v>
      </c>
    </row>
    <row r="6063" spans="5:8" x14ac:dyDescent="0.3">
      <c r="E6063" s="34">
        <v>6061</v>
      </c>
      <c r="F6063" s="42">
        <f t="shared" si="284"/>
        <v>9.6976000000000013</v>
      </c>
      <c r="G6063" s="42">
        <f t="shared" si="282"/>
        <v>8.0005200000000016</v>
      </c>
      <c r="H6063" s="42">
        <f t="shared" si="283"/>
        <v>8.2500000008000516</v>
      </c>
    </row>
    <row r="6064" spans="5:8" x14ac:dyDescent="0.3">
      <c r="E6064" s="34">
        <v>6062</v>
      </c>
      <c r="F6064" s="42">
        <f t="shared" si="284"/>
        <v>9.6992000000000012</v>
      </c>
      <c r="G6064" s="42">
        <f t="shared" si="282"/>
        <v>8.0018400000000014</v>
      </c>
      <c r="H6064" s="42">
        <f t="shared" si="283"/>
        <v>8.2500000008001848</v>
      </c>
    </row>
    <row r="6065" spans="5:8" x14ac:dyDescent="0.3">
      <c r="E6065" s="34">
        <v>6063</v>
      </c>
      <c r="F6065" s="42">
        <f t="shared" si="284"/>
        <v>9.700800000000001</v>
      </c>
      <c r="G6065" s="42">
        <f t="shared" si="282"/>
        <v>8.0031600000000012</v>
      </c>
      <c r="H6065" s="42">
        <f t="shared" si="283"/>
        <v>8.2500000008003163</v>
      </c>
    </row>
    <row r="6066" spans="5:8" x14ac:dyDescent="0.3">
      <c r="E6066" s="34">
        <v>6064</v>
      </c>
      <c r="F6066" s="42">
        <f t="shared" si="284"/>
        <v>9.7024000000000008</v>
      </c>
      <c r="G6066" s="42">
        <f t="shared" si="282"/>
        <v>8.0044800000000009</v>
      </c>
      <c r="H6066" s="42">
        <f t="shared" si="283"/>
        <v>8.2500000008004477</v>
      </c>
    </row>
    <row r="6067" spans="5:8" x14ac:dyDescent="0.3">
      <c r="E6067" s="34">
        <v>6065</v>
      </c>
      <c r="F6067" s="42">
        <f t="shared" si="284"/>
        <v>9.7040000000000006</v>
      </c>
      <c r="G6067" s="42">
        <f t="shared" si="282"/>
        <v>8.0058000000000007</v>
      </c>
      <c r="H6067" s="42">
        <f t="shared" si="283"/>
        <v>8.2500000008005792</v>
      </c>
    </row>
    <row r="6068" spans="5:8" x14ac:dyDescent="0.3">
      <c r="E6068" s="34">
        <v>6066</v>
      </c>
      <c r="F6068" s="42">
        <f t="shared" si="284"/>
        <v>9.7056000000000004</v>
      </c>
      <c r="G6068" s="42">
        <f t="shared" si="282"/>
        <v>8.0071200000000005</v>
      </c>
      <c r="H6068" s="42">
        <f t="shared" si="283"/>
        <v>8.2500000008007124</v>
      </c>
    </row>
    <row r="6069" spans="5:8" x14ac:dyDescent="0.3">
      <c r="E6069" s="34">
        <v>6067</v>
      </c>
      <c r="F6069" s="42">
        <f t="shared" si="284"/>
        <v>9.7072000000000003</v>
      </c>
      <c r="G6069" s="42">
        <f t="shared" si="282"/>
        <v>8.0084400000000002</v>
      </c>
      <c r="H6069" s="42">
        <f t="shared" si="283"/>
        <v>8.2500000008008438</v>
      </c>
    </row>
    <row r="6070" spans="5:8" x14ac:dyDescent="0.3">
      <c r="E6070" s="34">
        <v>6068</v>
      </c>
      <c r="F6070" s="42">
        <f t="shared" si="284"/>
        <v>9.7088000000000001</v>
      </c>
      <c r="G6070" s="42">
        <f t="shared" si="282"/>
        <v>8.00976</v>
      </c>
      <c r="H6070" s="42">
        <f t="shared" si="283"/>
        <v>8.2500000008009753</v>
      </c>
    </row>
    <row r="6071" spans="5:8" x14ac:dyDescent="0.3">
      <c r="E6071" s="34">
        <v>6069</v>
      </c>
      <c r="F6071" s="42">
        <f t="shared" si="284"/>
        <v>9.7103999999999999</v>
      </c>
      <c r="G6071" s="42">
        <f t="shared" si="282"/>
        <v>8.0110799999999998</v>
      </c>
      <c r="H6071" s="42">
        <f t="shared" si="283"/>
        <v>8.2500000008011085</v>
      </c>
    </row>
    <row r="6072" spans="5:8" x14ac:dyDescent="0.3">
      <c r="E6072" s="34">
        <v>6070</v>
      </c>
      <c r="F6072" s="42">
        <f t="shared" si="284"/>
        <v>9.7119999999999997</v>
      </c>
      <c r="G6072" s="42">
        <f t="shared" si="282"/>
        <v>8.0123999999999995</v>
      </c>
      <c r="H6072" s="42">
        <f t="shared" si="283"/>
        <v>8.25000000080124</v>
      </c>
    </row>
    <row r="6073" spans="5:8" x14ac:dyDescent="0.3">
      <c r="E6073" s="34">
        <v>6071</v>
      </c>
      <c r="F6073" s="42">
        <f t="shared" si="284"/>
        <v>9.7136000000000013</v>
      </c>
      <c r="G6073" s="42">
        <f t="shared" si="282"/>
        <v>8.0137200000000011</v>
      </c>
      <c r="H6073" s="42">
        <f t="shared" si="283"/>
        <v>8.2500000008013714</v>
      </c>
    </row>
    <row r="6074" spans="5:8" x14ac:dyDescent="0.3">
      <c r="E6074" s="34">
        <v>6072</v>
      </c>
      <c r="F6074" s="42">
        <f t="shared" si="284"/>
        <v>9.7152000000000012</v>
      </c>
      <c r="G6074" s="42">
        <f t="shared" si="282"/>
        <v>8.0150400000000008</v>
      </c>
      <c r="H6074" s="42">
        <f t="shared" si="283"/>
        <v>8.2500000008015046</v>
      </c>
    </row>
    <row r="6075" spans="5:8" x14ac:dyDescent="0.3">
      <c r="E6075" s="34">
        <v>6073</v>
      </c>
      <c r="F6075" s="42">
        <f t="shared" si="284"/>
        <v>9.716800000000001</v>
      </c>
      <c r="G6075" s="42">
        <f t="shared" si="282"/>
        <v>8.0163600000000006</v>
      </c>
      <c r="H6075" s="42">
        <f t="shared" si="283"/>
        <v>8.2500000008016361</v>
      </c>
    </row>
    <row r="6076" spans="5:8" x14ac:dyDescent="0.3">
      <c r="E6076" s="34">
        <v>6074</v>
      </c>
      <c r="F6076" s="42">
        <f t="shared" si="284"/>
        <v>9.7184000000000008</v>
      </c>
      <c r="G6076" s="42">
        <f t="shared" si="282"/>
        <v>8.0176800000000004</v>
      </c>
      <c r="H6076" s="42">
        <f t="shared" si="283"/>
        <v>8.2500000008017675</v>
      </c>
    </row>
    <row r="6077" spans="5:8" x14ac:dyDescent="0.3">
      <c r="E6077" s="34">
        <v>6075</v>
      </c>
      <c r="F6077" s="42">
        <f t="shared" si="284"/>
        <v>9.7200000000000006</v>
      </c>
      <c r="G6077" s="42">
        <f t="shared" si="282"/>
        <v>8.0190000000000001</v>
      </c>
      <c r="H6077" s="42">
        <f t="shared" si="283"/>
        <v>8.2500000008019008</v>
      </c>
    </row>
    <row r="6078" spans="5:8" x14ac:dyDescent="0.3">
      <c r="E6078" s="34">
        <v>6076</v>
      </c>
      <c r="F6078" s="42">
        <f t="shared" si="284"/>
        <v>9.7216000000000005</v>
      </c>
      <c r="G6078" s="42">
        <f t="shared" si="282"/>
        <v>8.0203200000000017</v>
      </c>
      <c r="H6078" s="42">
        <f t="shared" si="283"/>
        <v>8.2500000008020322</v>
      </c>
    </row>
    <row r="6079" spans="5:8" x14ac:dyDescent="0.3">
      <c r="E6079" s="34">
        <v>6077</v>
      </c>
      <c r="F6079" s="42">
        <f t="shared" si="284"/>
        <v>9.7232000000000003</v>
      </c>
      <c r="G6079" s="42">
        <f t="shared" si="282"/>
        <v>8.0216399999999997</v>
      </c>
      <c r="H6079" s="42">
        <f t="shared" si="283"/>
        <v>8.2500000008021637</v>
      </c>
    </row>
    <row r="6080" spans="5:8" x14ac:dyDescent="0.3">
      <c r="E6080" s="34">
        <v>6078</v>
      </c>
      <c r="F6080" s="42">
        <f t="shared" si="284"/>
        <v>9.7248000000000001</v>
      </c>
      <c r="G6080" s="42">
        <f t="shared" si="282"/>
        <v>8.0229600000000012</v>
      </c>
      <c r="H6080" s="42">
        <f t="shared" si="283"/>
        <v>8.2500000008022951</v>
      </c>
    </row>
    <row r="6081" spans="5:8" x14ac:dyDescent="0.3">
      <c r="E6081" s="34">
        <v>6079</v>
      </c>
      <c r="F6081" s="42">
        <f t="shared" si="284"/>
        <v>9.7263999999999999</v>
      </c>
      <c r="G6081" s="42">
        <f t="shared" si="282"/>
        <v>8.024280000000001</v>
      </c>
      <c r="H6081" s="42">
        <f t="shared" si="283"/>
        <v>8.2500000008024283</v>
      </c>
    </row>
    <row r="6082" spans="5:8" x14ac:dyDescent="0.3">
      <c r="E6082" s="34">
        <v>6080</v>
      </c>
      <c r="F6082" s="42">
        <f t="shared" si="284"/>
        <v>9.7279999999999998</v>
      </c>
      <c r="G6082" s="42">
        <f t="shared" ref="G6082:G6145" si="285">$C$12*F6082*10^-3/($C$3*10^-6)</f>
        <v>8.0256000000000007</v>
      </c>
      <c r="H6082" s="42">
        <f t="shared" si="283"/>
        <v>8.2500000008025598</v>
      </c>
    </row>
    <row r="6083" spans="5:8" x14ac:dyDescent="0.3">
      <c r="E6083" s="34">
        <v>6081</v>
      </c>
      <c r="F6083" s="42">
        <f t="shared" si="284"/>
        <v>9.7295999999999996</v>
      </c>
      <c r="G6083" s="42">
        <f t="shared" si="285"/>
        <v>8.0269200000000005</v>
      </c>
      <c r="H6083" s="42">
        <f t="shared" ref="H6083:H6146" si="286">($C$12+IF(G6083&gt;=$C$7,$C$6,0)+(IF(G6083&gt;=$C$5,G6083,0)/$C$4)+IF(G6083&gt;$C$9,($C$8/G6083),0))</f>
        <v>8.2500000008026912</v>
      </c>
    </row>
    <row r="6084" spans="5:8" x14ac:dyDescent="0.3">
      <c r="E6084" s="34">
        <v>6082</v>
      </c>
      <c r="F6084" s="42">
        <f t="shared" ref="F6084:F6147" si="287">($C$10/10000)*(E6084)</f>
        <v>9.7312000000000012</v>
      </c>
      <c r="G6084" s="42">
        <f t="shared" si="285"/>
        <v>8.028240000000002</v>
      </c>
      <c r="H6084" s="42">
        <f t="shared" si="286"/>
        <v>8.2500000008028245</v>
      </c>
    </row>
    <row r="6085" spans="5:8" x14ac:dyDescent="0.3">
      <c r="E6085" s="34">
        <v>6083</v>
      </c>
      <c r="F6085" s="42">
        <f t="shared" si="287"/>
        <v>9.732800000000001</v>
      </c>
      <c r="G6085" s="42">
        <f t="shared" si="285"/>
        <v>8.02956</v>
      </c>
      <c r="H6085" s="42">
        <f t="shared" si="286"/>
        <v>8.2500000008029559</v>
      </c>
    </row>
    <row r="6086" spans="5:8" x14ac:dyDescent="0.3">
      <c r="E6086" s="34">
        <v>6084</v>
      </c>
      <c r="F6086" s="42">
        <f t="shared" si="287"/>
        <v>9.7344000000000008</v>
      </c>
      <c r="G6086" s="42">
        <f t="shared" si="285"/>
        <v>8.0308800000000016</v>
      </c>
      <c r="H6086" s="42">
        <f t="shared" si="286"/>
        <v>8.2500000008030874</v>
      </c>
    </row>
    <row r="6087" spans="5:8" x14ac:dyDescent="0.3">
      <c r="E6087" s="34">
        <v>6085</v>
      </c>
      <c r="F6087" s="42">
        <f t="shared" si="287"/>
        <v>9.7360000000000007</v>
      </c>
      <c r="G6087" s="42">
        <f t="shared" si="285"/>
        <v>8.0321999999999996</v>
      </c>
      <c r="H6087" s="42">
        <f t="shared" si="286"/>
        <v>8.2500000008032206</v>
      </c>
    </row>
    <row r="6088" spans="5:8" x14ac:dyDescent="0.3">
      <c r="E6088" s="34">
        <v>6086</v>
      </c>
      <c r="F6088" s="42">
        <f t="shared" si="287"/>
        <v>9.7376000000000005</v>
      </c>
      <c r="G6088" s="42">
        <f t="shared" si="285"/>
        <v>8.0335199999999993</v>
      </c>
      <c r="H6088" s="42">
        <f t="shared" si="286"/>
        <v>8.2500000008033521</v>
      </c>
    </row>
    <row r="6089" spans="5:8" x14ac:dyDescent="0.3">
      <c r="E6089" s="34">
        <v>6087</v>
      </c>
      <c r="F6089" s="42">
        <f t="shared" si="287"/>
        <v>9.7392000000000003</v>
      </c>
      <c r="G6089" s="42">
        <f t="shared" si="285"/>
        <v>8.0348399999999991</v>
      </c>
      <c r="H6089" s="42">
        <f t="shared" si="286"/>
        <v>8.2500000008034835</v>
      </c>
    </row>
    <row r="6090" spans="5:8" x14ac:dyDescent="0.3">
      <c r="E6090" s="34">
        <v>6088</v>
      </c>
      <c r="F6090" s="42">
        <f t="shared" si="287"/>
        <v>9.7408000000000001</v>
      </c>
      <c r="G6090" s="42">
        <f t="shared" si="285"/>
        <v>8.0361599999999989</v>
      </c>
      <c r="H6090" s="42">
        <f t="shared" si="286"/>
        <v>8.2500000008036167</v>
      </c>
    </row>
    <row r="6091" spans="5:8" x14ac:dyDescent="0.3">
      <c r="E6091" s="34">
        <v>6089</v>
      </c>
      <c r="F6091" s="42">
        <f t="shared" si="287"/>
        <v>9.7423999999999999</v>
      </c>
      <c r="G6091" s="42">
        <f t="shared" si="285"/>
        <v>8.0374799999999986</v>
      </c>
      <c r="H6091" s="42">
        <f t="shared" si="286"/>
        <v>8.2500000008037482</v>
      </c>
    </row>
    <row r="6092" spans="5:8" x14ac:dyDescent="0.3">
      <c r="E6092" s="34">
        <v>6090</v>
      </c>
      <c r="F6092" s="42">
        <f t="shared" si="287"/>
        <v>9.7439999999999998</v>
      </c>
      <c r="G6092" s="42">
        <f t="shared" si="285"/>
        <v>8.0388000000000002</v>
      </c>
      <c r="H6092" s="42">
        <f t="shared" si="286"/>
        <v>8.2500000008038796</v>
      </c>
    </row>
    <row r="6093" spans="5:8" x14ac:dyDescent="0.3">
      <c r="E6093" s="34">
        <v>6091</v>
      </c>
      <c r="F6093" s="42">
        <f t="shared" si="287"/>
        <v>9.7455999999999996</v>
      </c>
      <c r="G6093" s="42">
        <f t="shared" si="285"/>
        <v>8.0401199999999999</v>
      </c>
      <c r="H6093" s="42">
        <f t="shared" si="286"/>
        <v>8.2500000008040129</v>
      </c>
    </row>
    <row r="6094" spans="5:8" x14ac:dyDescent="0.3">
      <c r="E6094" s="34">
        <v>6092</v>
      </c>
      <c r="F6094" s="42">
        <f t="shared" si="287"/>
        <v>9.7472000000000012</v>
      </c>
      <c r="G6094" s="42">
        <f t="shared" si="285"/>
        <v>8.0414400000000015</v>
      </c>
      <c r="H6094" s="42">
        <f t="shared" si="286"/>
        <v>8.2500000008041443</v>
      </c>
    </row>
    <row r="6095" spans="5:8" x14ac:dyDescent="0.3">
      <c r="E6095" s="34">
        <v>6093</v>
      </c>
      <c r="F6095" s="42">
        <f t="shared" si="287"/>
        <v>9.748800000000001</v>
      </c>
      <c r="G6095" s="42">
        <f t="shared" si="285"/>
        <v>8.0427600000000012</v>
      </c>
      <c r="H6095" s="42">
        <f t="shared" si="286"/>
        <v>8.2500000008042758</v>
      </c>
    </row>
    <row r="6096" spans="5:8" x14ac:dyDescent="0.3">
      <c r="E6096" s="34">
        <v>6094</v>
      </c>
      <c r="F6096" s="42">
        <f t="shared" si="287"/>
        <v>9.7504000000000008</v>
      </c>
      <c r="G6096" s="42">
        <f t="shared" si="285"/>
        <v>8.044080000000001</v>
      </c>
      <c r="H6096" s="42">
        <f t="shared" si="286"/>
        <v>8.2500000008044072</v>
      </c>
    </row>
    <row r="6097" spans="5:8" x14ac:dyDescent="0.3">
      <c r="E6097" s="34">
        <v>6095</v>
      </c>
      <c r="F6097" s="42">
        <f t="shared" si="287"/>
        <v>9.7520000000000007</v>
      </c>
      <c r="G6097" s="42">
        <f t="shared" si="285"/>
        <v>8.0454000000000008</v>
      </c>
      <c r="H6097" s="42">
        <f t="shared" si="286"/>
        <v>8.2500000008045404</v>
      </c>
    </row>
    <row r="6098" spans="5:8" x14ac:dyDescent="0.3">
      <c r="E6098" s="34">
        <v>6096</v>
      </c>
      <c r="F6098" s="42">
        <f t="shared" si="287"/>
        <v>9.7536000000000005</v>
      </c>
      <c r="G6098" s="42">
        <f t="shared" si="285"/>
        <v>8.0467200000000005</v>
      </c>
      <c r="H6098" s="42">
        <f t="shared" si="286"/>
        <v>8.2500000008046719</v>
      </c>
    </row>
    <row r="6099" spans="5:8" x14ac:dyDescent="0.3">
      <c r="E6099" s="34">
        <v>6097</v>
      </c>
      <c r="F6099" s="42">
        <f t="shared" si="287"/>
        <v>9.7552000000000003</v>
      </c>
      <c r="G6099" s="42">
        <f t="shared" si="285"/>
        <v>8.0480400000000003</v>
      </c>
      <c r="H6099" s="42">
        <f t="shared" si="286"/>
        <v>8.2500000008048033</v>
      </c>
    </row>
    <row r="6100" spans="5:8" x14ac:dyDescent="0.3">
      <c r="E6100" s="34">
        <v>6098</v>
      </c>
      <c r="F6100" s="42">
        <f t="shared" si="287"/>
        <v>9.7568000000000001</v>
      </c>
      <c r="G6100" s="42">
        <f t="shared" si="285"/>
        <v>8.0493600000000001</v>
      </c>
      <c r="H6100" s="42">
        <f t="shared" si="286"/>
        <v>8.2500000008049366</v>
      </c>
    </row>
    <row r="6101" spans="5:8" x14ac:dyDescent="0.3">
      <c r="E6101" s="34">
        <v>6099</v>
      </c>
      <c r="F6101" s="42">
        <f t="shared" si="287"/>
        <v>9.7584</v>
      </c>
      <c r="G6101" s="42">
        <f t="shared" si="285"/>
        <v>8.0506799999999998</v>
      </c>
      <c r="H6101" s="42">
        <f t="shared" si="286"/>
        <v>8.250000000805068</v>
      </c>
    </row>
    <row r="6102" spans="5:8" x14ac:dyDescent="0.3">
      <c r="E6102" s="34">
        <v>6100</v>
      </c>
      <c r="F6102" s="42">
        <f t="shared" si="287"/>
        <v>9.76</v>
      </c>
      <c r="G6102" s="42">
        <f t="shared" si="285"/>
        <v>8.0519999999999996</v>
      </c>
      <c r="H6102" s="42">
        <f t="shared" si="286"/>
        <v>8.2500000008051995</v>
      </c>
    </row>
    <row r="6103" spans="5:8" x14ac:dyDescent="0.3">
      <c r="E6103" s="34">
        <v>6101</v>
      </c>
      <c r="F6103" s="42">
        <f t="shared" si="287"/>
        <v>9.7615999999999996</v>
      </c>
      <c r="G6103" s="42">
        <f t="shared" si="285"/>
        <v>8.0533199999999994</v>
      </c>
      <c r="H6103" s="42">
        <f t="shared" si="286"/>
        <v>8.2500000008053327</v>
      </c>
    </row>
    <row r="6104" spans="5:8" x14ac:dyDescent="0.3">
      <c r="E6104" s="34">
        <v>6102</v>
      </c>
      <c r="F6104" s="42">
        <f t="shared" si="287"/>
        <v>9.7632000000000012</v>
      </c>
      <c r="G6104" s="42">
        <f t="shared" si="285"/>
        <v>8.0546400000000009</v>
      </c>
      <c r="H6104" s="42">
        <f t="shared" si="286"/>
        <v>8.2500000008054641</v>
      </c>
    </row>
    <row r="6105" spans="5:8" x14ac:dyDescent="0.3">
      <c r="E6105" s="34">
        <v>6103</v>
      </c>
      <c r="F6105" s="42">
        <f t="shared" si="287"/>
        <v>9.764800000000001</v>
      </c>
      <c r="G6105" s="42">
        <f t="shared" si="285"/>
        <v>8.0559600000000007</v>
      </c>
      <c r="H6105" s="42">
        <f t="shared" si="286"/>
        <v>8.2500000008055956</v>
      </c>
    </row>
    <row r="6106" spans="5:8" x14ac:dyDescent="0.3">
      <c r="E6106" s="34">
        <v>6104</v>
      </c>
      <c r="F6106" s="42">
        <f t="shared" si="287"/>
        <v>9.7664000000000009</v>
      </c>
      <c r="G6106" s="42">
        <f t="shared" si="285"/>
        <v>8.0572800000000004</v>
      </c>
      <c r="H6106" s="42">
        <f t="shared" si="286"/>
        <v>8.2500000008057288</v>
      </c>
    </row>
    <row r="6107" spans="5:8" x14ac:dyDescent="0.3">
      <c r="E6107" s="34">
        <v>6105</v>
      </c>
      <c r="F6107" s="42">
        <f t="shared" si="287"/>
        <v>9.7680000000000007</v>
      </c>
      <c r="G6107" s="42">
        <f t="shared" si="285"/>
        <v>8.058600000000002</v>
      </c>
      <c r="H6107" s="42">
        <f t="shared" si="286"/>
        <v>8.2500000008058603</v>
      </c>
    </row>
    <row r="6108" spans="5:8" x14ac:dyDescent="0.3">
      <c r="E6108" s="34">
        <v>6106</v>
      </c>
      <c r="F6108" s="42">
        <f t="shared" si="287"/>
        <v>9.7696000000000005</v>
      </c>
      <c r="G6108" s="42">
        <f t="shared" si="285"/>
        <v>8.05992</v>
      </c>
      <c r="H6108" s="42">
        <f t="shared" si="286"/>
        <v>8.2500000008059917</v>
      </c>
    </row>
    <row r="6109" spans="5:8" x14ac:dyDescent="0.3">
      <c r="E6109" s="34">
        <v>6107</v>
      </c>
      <c r="F6109" s="42">
        <f t="shared" si="287"/>
        <v>9.7712000000000003</v>
      </c>
      <c r="G6109" s="42">
        <f t="shared" si="285"/>
        <v>8.0612400000000015</v>
      </c>
      <c r="H6109" s="42">
        <f t="shared" si="286"/>
        <v>8.2500000008061232</v>
      </c>
    </row>
    <row r="6110" spans="5:8" x14ac:dyDescent="0.3">
      <c r="E6110" s="34">
        <v>6108</v>
      </c>
      <c r="F6110" s="42">
        <f t="shared" si="287"/>
        <v>9.7728000000000002</v>
      </c>
      <c r="G6110" s="42">
        <f t="shared" si="285"/>
        <v>8.0625599999999995</v>
      </c>
      <c r="H6110" s="42">
        <f t="shared" si="286"/>
        <v>8.2500000008062564</v>
      </c>
    </row>
    <row r="6111" spans="5:8" x14ac:dyDescent="0.3">
      <c r="E6111" s="34">
        <v>6109</v>
      </c>
      <c r="F6111" s="42">
        <f t="shared" si="287"/>
        <v>9.7744</v>
      </c>
      <c r="G6111" s="42">
        <f t="shared" si="285"/>
        <v>8.063880000000001</v>
      </c>
      <c r="H6111" s="42">
        <f t="shared" si="286"/>
        <v>8.2500000008063878</v>
      </c>
    </row>
    <row r="6112" spans="5:8" x14ac:dyDescent="0.3">
      <c r="E6112" s="34">
        <v>6110</v>
      </c>
      <c r="F6112" s="42">
        <f t="shared" si="287"/>
        <v>9.7759999999999998</v>
      </c>
      <c r="G6112" s="42">
        <f t="shared" si="285"/>
        <v>8.0652000000000008</v>
      </c>
      <c r="H6112" s="42">
        <f t="shared" si="286"/>
        <v>8.2500000008065193</v>
      </c>
    </row>
    <row r="6113" spans="5:8" x14ac:dyDescent="0.3">
      <c r="E6113" s="34">
        <v>6111</v>
      </c>
      <c r="F6113" s="42">
        <f t="shared" si="287"/>
        <v>9.7775999999999996</v>
      </c>
      <c r="G6113" s="42">
        <f t="shared" si="285"/>
        <v>8.0665200000000006</v>
      </c>
      <c r="H6113" s="42">
        <f t="shared" si="286"/>
        <v>8.2500000008066525</v>
      </c>
    </row>
    <row r="6114" spans="5:8" x14ac:dyDescent="0.3">
      <c r="E6114" s="34">
        <v>6112</v>
      </c>
      <c r="F6114" s="42">
        <f t="shared" si="287"/>
        <v>9.7792000000000012</v>
      </c>
      <c r="G6114" s="42">
        <f t="shared" si="285"/>
        <v>8.0678400000000003</v>
      </c>
      <c r="H6114" s="42">
        <f t="shared" si="286"/>
        <v>8.250000000806784</v>
      </c>
    </row>
    <row r="6115" spans="5:8" x14ac:dyDescent="0.3">
      <c r="E6115" s="34">
        <v>6113</v>
      </c>
      <c r="F6115" s="42">
        <f t="shared" si="287"/>
        <v>9.780800000000001</v>
      </c>
      <c r="G6115" s="42">
        <f t="shared" si="285"/>
        <v>8.0691600000000019</v>
      </c>
      <c r="H6115" s="42">
        <f t="shared" si="286"/>
        <v>8.2500000008069154</v>
      </c>
    </row>
    <row r="6116" spans="5:8" x14ac:dyDescent="0.3">
      <c r="E6116" s="34">
        <v>6114</v>
      </c>
      <c r="F6116" s="42">
        <f t="shared" si="287"/>
        <v>9.7824000000000009</v>
      </c>
      <c r="G6116" s="42">
        <f t="shared" si="285"/>
        <v>8.0704799999999999</v>
      </c>
      <c r="H6116" s="42">
        <f t="shared" si="286"/>
        <v>8.2500000008070487</v>
      </c>
    </row>
    <row r="6117" spans="5:8" x14ac:dyDescent="0.3">
      <c r="E6117" s="34">
        <v>6115</v>
      </c>
      <c r="F6117" s="42">
        <f t="shared" si="287"/>
        <v>9.7840000000000007</v>
      </c>
      <c r="G6117" s="42">
        <f t="shared" si="285"/>
        <v>8.0718000000000014</v>
      </c>
      <c r="H6117" s="42">
        <f t="shared" si="286"/>
        <v>8.2500000008071801</v>
      </c>
    </row>
    <row r="6118" spans="5:8" x14ac:dyDescent="0.3">
      <c r="E6118" s="34">
        <v>6116</v>
      </c>
      <c r="F6118" s="42">
        <f t="shared" si="287"/>
        <v>9.7856000000000005</v>
      </c>
      <c r="G6118" s="42">
        <f t="shared" si="285"/>
        <v>8.0731199999999994</v>
      </c>
      <c r="H6118" s="42">
        <f t="shared" si="286"/>
        <v>8.2500000008073116</v>
      </c>
    </row>
    <row r="6119" spans="5:8" x14ac:dyDescent="0.3">
      <c r="E6119" s="34">
        <v>6117</v>
      </c>
      <c r="F6119" s="42">
        <f t="shared" si="287"/>
        <v>9.7872000000000003</v>
      </c>
      <c r="G6119" s="42">
        <f t="shared" si="285"/>
        <v>8.0744399999999992</v>
      </c>
      <c r="H6119" s="42">
        <f t="shared" si="286"/>
        <v>8.2500000008074448</v>
      </c>
    </row>
    <row r="6120" spans="5:8" x14ac:dyDescent="0.3">
      <c r="E6120" s="34">
        <v>6118</v>
      </c>
      <c r="F6120" s="42">
        <f t="shared" si="287"/>
        <v>9.7888000000000002</v>
      </c>
      <c r="G6120" s="42">
        <f t="shared" si="285"/>
        <v>8.0757599999999989</v>
      </c>
      <c r="H6120" s="42">
        <f t="shared" si="286"/>
        <v>8.2500000008075762</v>
      </c>
    </row>
    <row r="6121" spans="5:8" x14ac:dyDescent="0.3">
      <c r="E6121" s="34">
        <v>6119</v>
      </c>
      <c r="F6121" s="42">
        <f t="shared" si="287"/>
        <v>9.7904</v>
      </c>
      <c r="G6121" s="42">
        <f t="shared" si="285"/>
        <v>8.0770799999999987</v>
      </c>
      <c r="H6121" s="42">
        <f t="shared" si="286"/>
        <v>8.2500000008077077</v>
      </c>
    </row>
    <row r="6122" spans="5:8" x14ac:dyDescent="0.3">
      <c r="E6122" s="34">
        <v>6120</v>
      </c>
      <c r="F6122" s="42">
        <f t="shared" si="287"/>
        <v>9.7919999999999998</v>
      </c>
      <c r="G6122" s="42">
        <f t="shared" si="285"/>
        <v>8.0783999999999985</v>
      </c>
      <c r="H6122" s="42">
        <f t="shared" si="286"/>
        <v>8.2500000008078391</v>
      </c>
    </row>
    <row r="6123" spans="5:8" x14ac:dyDescent="0.3">
      <c r="E6123" s="34">
        <v>6121</v>
      </c>
      <c r="F6123" s="42">
        <f t="shared" si="287"/>
        <v>9.7935999999999996</v>
      </c>
      <c r="G6123" s="42">
        <f t="shared" si="285"/>
        <v>8.07972</v>
      </c>
      <c r="H6123" s="42">
        <f t="shared" si="286"/>
        <v>8.2500000008079724</v>
      </c>
    </row>
    <row r="6124" spans="5:8" x14ac:dyDescent="0.3">
      <c r="E6124" s="34">
        <v>6122</v>
      </c>
      <c r="F6124" s="42">
        <f t="shared" si="287"/>
        <v>9.7952000000000012</v>
      </c>
      <c r="G6124" s="42">
        <f t="shared" si="285"/>
        <v>8.0810400000000016</v>
      </c>
      <c r="H6124" s="42">
        <f t="shared" si="286"/>
        <v>8.2500000008081038</v>
      </c>
    </row>
    <row r="6125" spans="5:8" x14ac:dyDescent="0.3">
      <c r="E6125" s="34">
        <v>6123</v>
      </c>
      <c r="F6125" s="42">
        <f t="shared" si="287"/>
        <v>9.7968000000000011</v>
      </c>
      <c r="G6125" s="42">
        <f t="shared" si="285"/>
        <v>8.0823600000000013</v>
      </c>
      <c r="H6125" s="42">
        <f t="shared" si="286"/>
        <v>8.2500000008082353</v>
      </c>
    </row>
    <row r="6126" spans="5:8" x14ac:dyDescent="0.3">
      <c r="E6126" s="34">
        <v>6124</v>
      </c>
      <c r="F6126" s="42">
        <f t="shared" si="287"/>
        <v>9.7984000000000009</v>
      </c>
      <c r="G6126" s="42">
        <f t="shared" si="285"/>
        <v>8.0836800000000011</v>
      </c>
      <c r="H6126" s="42">
        <f t="shared" si="286"/>
        <v>8.2500000008083685</v>
      </c>
    </row>
    <row r="6127" spans="5:8" x14ac:dyDescent="0.3">
      <c r="E6127" s="34">
        <v>6125</v>
      </c>
      <c r="F6127" s="42">
        <f t="shared" si="287"/>
        <v>9.8000000000000007</v>
      </c>
      <c r="G6127" s="42">
        <f t="shared" si="285"/>
        <v>8.0850000000000009</v>
      </c>
      <c r="H6127" s="42">
        <f t="shared" si="286"/>
        <v>8.2500000008084999</v>
      </c>
    </row>
    <row r="6128" spans="5:8" x14ac:dyDescent="0.3">
      <c r="E6128" s="34">
        <v>6126</v>
      </c>
      <c r="F6128" s="42">
        <f t="shared" si="287"/>
        <v>9.8016000000000005</v>
      </c>
      <c r="G6128" s="42">
        <f t="shared" si="285"/>
        <v>8.0863200000000006</v>
      </c>
      <c r="H6128" s="42">
        <f t="shared" si="286"/>
        <v>8.2500000008086314</v>
      </c>
    </row>
    <row r="6129" spans="5:8" x14ac:dyDescent="0.3">
      <c r="E6129" s="34">
        <v>6127</v>
      </c>
      <c r="F6129" s="42">
        <f t="shared" si="287"/>
        <v>9.8032000000000004</v>
      </c>
      <c r="G6129" s="42">
        <f t="shared" si="285"/>
        <v>8.0876400000000004</v>
      </c>
      <c r="H6129" s="42">
        <f t="shared" si="286"/>
        <v>8.2500000008087646</v>
      </c>
    </row>
    <row r="6130" spans="5:8" x14ac:dyDescent="0.3">
      <c r="E6130" s="34">
        <v>6128</v>
      </c>
      <c r="F6130" s="42">
        <f t="shared" si="287"/>
        <v>9.8048000000000002</v>
      </c>
      <c r="G6130" s="42">
        <f t="shared" si="285"/>
        <v>8.0889600000000002</v>
      </c>
      <c r="H6130" s="42">
        <f t="shared" si="286"/>
        <v>8.2500000008088961</v>
      </c>
    </row>
    <row r="6131" spans="5:8" x14ac:dyDescent="0.3">
      <c r="E6131" s="34">
        <v>6129</v>
      </c>
      <c r="F6131" s="42">
        <f t="shared" si="287"/>
        <v>9.8064</v>
      </c>
      <c r="G6131" s="42">
        <f t="shared" si="285"/>
        <v>8.0902799999999999</v>
      </c>
      <c r="H6131" s="42">
        <f t="shared" si="286"/>
        <v>8.2500000008090275</v>
      </c>
    </row>
    <row r="6132" spans="5:8" x14ac:dyDescent="0.3">
      <c r="E6132" s="34">
        <v>6130</v>
      </c>
      <c r="F6132" s="42">
        <f t="shared" si="287"/>
        <v>9.8079999999999998</v>
      </c>
      <c r="G6132" s="42">
        <f t="shared" si="285"/>
        <v>8.0915999999999997</v>
      </c>
      <c r="H6132" s="42">
        <f t="shared" si="286"/>
        <v>8.2500000008091607</v>
      </c>
    </row>
    <row r="6133" spans="5:8" x14ac:dyDescent="0.3">
      <c r="E6133" s="34">
        <v>6131</v>
      </c>
      <c r="F6133" s="42">
        <f t="shared" si="287"/>
        <v>9.8095999999999997</v>
      </c>
      <c r="G6133" s="42">
        <f t="shared" si="285"/>
        <v>8.0929199999999994</v>
      </c>
      <c r="H6133" s="42">
        <f t="shared" si="286"/>
        <v>8.2500000008092922</v>
      </c>
    </row>
    <row r="6134" spans="5:8" x14ac:dyDescent="0.3">
      <c r="E6134" s="34">
        <v>6132</v>
      </c>
      <c r="F6134" s="42">
        <f t="shared" si="287"/>
        <v>9.8112000000000013</v>
      </c>
      <c r="G6134" s="42">
        <f t="shared" si="285"/>
        <v>8.094240000000001</v>
      </c>
      <c r="H6134" s="42">
        <f t="shared" si="286"/>
        <v>8.2500000008094236</v>
      </c>
    </row>
    <row r="6135" spans="5:8" x14ac:dyDescent="0.3">
      <c r="E6135" s="34">
        <v>6133</v>
      </c>
      <c r="F6135" s="42">
        <f t="shared" si="287"/>
        <v>9.8128000000000011</v>
      </c>
      <c r="G6135" s="42">
        <f t="shared" si="285"/>
        <v>8.0955600000000008</v>
      </c>
      <c r="H6135" s="42">
        <f t="shared" si="286"/>
        <v>8.2500000008095569</v>
      </c>
    </row>
    <row r="6136" spans="5:8" x14ac:dyDescent="0.3">
      <c r="E6136" s="34">
        <v>6134</v>
      </c>
      <c r="F6136" s="42">
        <f t="shared" si="287"/>
        <v>9.8144000000000009</v>
      </c>
      <c r="G6136" s="42">
        <f t="shared" si="285"/>
        <v>8.0968800000000005</v>
      </c>
      <c r="H6136" s="42">
        <f t="shared" si="286"/>
        <v>8.2500000008096883</v>
      </c>
    </row>
    <row r="6137" spans="5:8" x14ac:dyDescent="0.3">
      <c r="E6137" s="34">
        <v>6135</v>
      </c>
      <c r="F6137" s="42">
        <f t="shared" si="287"/>
        <v>9.8160000000000007</v>
      </c>
      <c r="G6137" s="42">
        <f t="shared" si="285"/>
        <v>8.0982000000000003</v>
      </c>
      <c r="H6137" s="42">
        <f t="shared" si="286"/>
        <v>8.2500000008098198</v>
      </c>
    </row>
    <row r="6138" spans="5:8" x14ac:dyDescent="0.3">
      <c r="E6138" s="34">
        <v>6136</v>
      </c>
      <c r="F6138" s="42">
        <f t="shared" si="287"/>
        <v>9.8176000000000005</v>
      </c>
      <c r="G6138" s="42">
        <f t="shared" si="285"/>
        <v>8.0995200000000018</v>
      </c>
      <c r="H6138" s="42">
        <f t="shared" si="286"/>
        <v>8.2500000008099512</v>
      </c>
    </row>
    <row r="6139" spans="5:8" x14ac:dyDescent="0.3">
      <c r="E6139" s="34">
        <v>6137</v>
      </c>
      <c r="F6139" s="42">
        <f t="shared" si="287"/>
        <v>9.8192000000000004</v>
      </c>
      <c r="G6139" s="42">
        <f t="shared" si="285"/>
        <v>8.1008399999999998</v>
      </c>
      <c r="H6139" s="42">
        <f t="shared" si="286"/>
        <v>8.2500000008100844</v>
      </c>
    </row>
    <row r="6140" spans="5:8" x14ac:dyDescent="0.3">
      <c r="E6140" s="34">
        <v>6138</v>
      </c>
      <c r="F6140" s="42">
        <f t="shared" si="287"/>
        <v>9.8208000000000002</v>
      </c>
      <c r="G6140" s="42">
        <f t="shared" si="285"/>
        <v>8.1021600000000014</v>
      </c>
      <c r="H6140" s="42">
        <f t="shared" si="286"/>
        <v>8.2500000008102159</v>
      </c>
    </row>
    <row r="6141" spans="5:8" x14ac:dyDescent="0.3">
      <c r="E6141" s="34">
        <v>6139</v>
      </c>
      <c r="F6141" s="42">
        <f t="shared" si="287"/>
        <v>9.8224</v>
      </c>
      <c r="G6141" s="42">
        <f t="shared" si="285"/>
        <v>8.1034799999999994</v>
      </c>
      <c r="H6141" s="42">
        <f t="shared" si="286"/>
        <v>8.2500000008103473</v>
      </c>
    </row>
    <row r="6142" spans="5:8" x14ac:dyDescent="0.3">
      <c r="E6142" s="34">
        <v>6140</v>
      </c>
      <c r="F6142" s="42">
        <f t="shared" si="287"/>
        <v>9.8239999999999998</v>
      </c>
      <c r="G6142" s="42">
        <f t="shared" si="285"/>
        <v>8.1048000000000009</v>
      </c>
      <c r="H6142" s="42">
        <f t="shared" si="286"/>
        <v>8.2500000008104806</v>
      </c>
    </row>
    <row r="6143" spans="5:8" x14ac:dyDescent="0.3">
      <c r="E6143" s="34">
        <v>6141</v>
      </c>
      <c r="F6143" s="42">
        <f t="shared" si="287"/>
        <v>9.8255999999999997</v>
      </c>
      <c r="G6143" s="42">
        <f t="shared" si="285"/>
        <v>8.1061200000000007</v>
      </c>
      <c r="H6143" s="42">
        <f t="shared" si="286"/>
        <v>8.250000000810612</v>
      </c>
    </row>
    <row r="6144" spans="5:8" x14ac:dyDescent="0.3">
      <c r="E6144" s="34">
        <v>6142</v>
      </c>
      <c r="F6144" s="42">
        <f t="shared" si="287"/>
        <v>9.8272000000000013</v>
      </c>
      <c r="G6144" s="42">
        <f t="shared" si="285"/>
        <v>8.1074400000000022</v>
      </c>
      <c r="H6144" s="42">
        <f t="shared" si="286"/>
        <v>8.2500000008107435</v>
      </c>
    </row>
    <row r="6145" spans="5:8" x14ac:dyDescent="0.3">
      <c r="E6145" s="34">
        <v>6143</v>
      </c>
      <c r="F6145" s="42">
        <f t="shared" si="287"/>
        <v>9.8288000000000011</v>
      </c>
      <c r="G6145" s="42">
        <f t="shared" si="285"/>
        <v>8.1087600000000002</v>
      </c>
      <c r="H6145" s="42">
        <f t="shared" si="286"/>
        <v>8.2500000008108767</v>
      </c>
    </row>
    <row r="6146" spans="5:8" x14ac:dyDescent="0.3">
      <c r="E6146" s="34">
        <v>6144</v>
      </c>
      <c r="F6146" s="42">
        <f t="shared" si="287"/>
        <v>9.8304000000000009</v>
      </c>
      <c r="G6146" s="42">
        <f t="shared" ref="G6146:G6209" si="288">$C$12*F6146*10^-3/($C$3*10^-6)</f>
        <v>8.1100800000000017</v>
      </c>
      <c r="H6146" s="42">
        <f t="shared" si="286"/>
        <v>8.2500000008110081</v>
      </c>
    </row>
    <row r="6147" spans="5:8" x14ac:dyDescent="0.3">
      <c r="E6147" s="34">
        <v>6145</v>
      </c>
      <c r="F6147" s="42">
        <f t="shared" si="287"/>
        <v>9.8320000000000007</v>
      </c>
      <c r="G6147" s="42">
        <f t="shared" si="288"/>
        <v>8.1113999999999997</v>
      </c>
      <c r="H6147" s="42">
        <f t="shared" ref="H6147:H6210" si="289">($C$12+IF(G6147&gt;=$C$7,$C$6,0)+(IF(G6147&gt;=$C$5,G6147,0)/$C$4)+IF(G6147&gt;$C$9,($C$8/G6147),0))</f>
        <v>8.2500000008111396</v>
      </c>
    </row>
    <row r="6148" spans="5:8" x14ac:dyDescent="0.3">
      <c r="E6148" s="34">
        <v>6146</v>
      </c>
      <c r="F6148" s="42">
        <f t="shared" ref="F6148:F6211" si="290">($C$10/10000)*(E6148)</f>
        <v>9.8336000000000006</v>
      </c>
      <c r="G6148" s="42">
        <f t="shared" si="288"/>
        <v>8.1127200000000013</v>
      </c>
      <c r="H6148" s="42">
        <f t="shared" si="289"/>
        <v>8.2500000008112728</v>
      </c>
    </row>
    <row r="6149" spans="5:8" x14ac:dyDescent="0.3">
      <c r="E6149" s="34">
        <v>6147</v>
      </c>
      <c r="F6149" s="42">
        <f t="shared" si="290"/>
        <v>9.8352000000000004</v>
      </c>
      <c r="G6149" s="42">
        <f t="shared" si="288"/>
        <v>8.1140399999999993</v>
      </c>
      <c r="H6149" s="42">
        <f t="shared" si="289"/>
        <v>8.2500000008114043</v>
      </c>
    </row>
    <row r="6150" spans="5:8" x14ac:dyDescent="0.3">
      <c r="E6150" s="34">
        <v>6148</v>
      </c>
      <c r="F6150" s="42">
        <f t="shared" si="290"/>
        <v>9.8368000000000002</v>
      </c>
      <c r="G6150" s="42">
        <f t="shared" si="288"/>
        <v>8.115359999999999</v>
      </c>
      <c r="H6150" s="42">
        <f t="shared" si="289"/>
        <v>8.2500000008115357</v>
      </c>
    </row>
    <row r="6151" spans="5:8" x14ac:dyDescent="0.3">
      <c r="E6151" s="34">
        <v>6149</v>
      </c>
      <c r="F6151" s="42">
        <f t="shared" si="290"/>
        <v>9.8384</v>
      </c>
      <c r="G6151" s="42">
        <f t="shared" si="288"/>
        <v>8.1166799999999988</v>
      </c>
      <c r="H6151" s="42">
        <f t="shared" si="289"/>
        <v>8.2500000008116672</v>
      </c>
    </row>
    <row r="6152" spans="5:8" x14ac:dyDescent="0.3">
      <c r="E6152" s="34">
        <v>6150</v>
      </c>
      <c r="F6152" s="42">
        <f t="shared" si="290"/>
        <v>9.84</v>
      </c>
      <c r="G6152" s="42">
        <f t="shared" si="288"/>
        <v>8.1179999999999986</v>
      </c>
      <c r="H6152" s="42">
        <f t="shared" si="289"/>
        <v>8.2500000008118004</v>
      </c>
    </row>
    <row r="6153" spans="5:8" x14ac:dyDescent="0.3">
      <c r="E6153" s="34">
        <v>6151</v>
      </c>
      <c r="F6153" s="42">
        <f t="shared" si="290"/>
        <v>9.8415999999999997</v>
      </c>
      <c r="G6153" s="42">
        <f t="shared" si="288"/>
        <v>8.1193199999999983</v>
      </c>
      <c r="H6153" s="42">
        <f t="shared" si="289"/>
        <v>8.2500000008119319</v>
      </c>
    </row>
    <row r="6154" spans="5:8" x14ac:dyDescent="0.3">
      <c r="E6154" s="34">
        <v>6152</v>
      </c>
      <c r="F6154" s="42">
        <f t="shared" si="290"/>
        <v>9.8432000000000013</v>
      </c>
      <c r="G6154" s="42">
        <f t="shared" si="288"/>
        <v>8.1206400000000016</v>
      </c>
      <c r="H6154" s="42">
        <f t="shared" si="289"/>
        <v>8.2500000008120633</v>
      </c>
    </row>
    <row r="6155" spans="5:8" x14ac:dyDescent="0.3">
      <c r="E6155" s="34">
        <v>6153</v>
      </c>
      <c r="F6155" s="42">
        <f t="shared" si="290"/>
        <v>9.8448000000000011</v>
      </c>
      <c r="G6155" s="42">
        <f t="shared" si="288"/>
        <v>8.1219600000000014</v>
      </c>
      <c r="H6155" s="42">
        <f t="shared" si="289"/>
        <v>8.2500000008121965</v>
      </c>
    </row>
    <row r="6156" spans="5:8" x14ac:dyDescent="0.3">
      <c r="E6156" s="34">
        <v>6154</v>
      </c>
      <c r="F6156" s="42">
        <f t="shared" si="290"/>
        <v>9.8464000000000009</v>
      </c>
      <c r="G6156" s="42">
        <f t="shared" si="288"/>
        <v>8.1232800000000012</v>
      </c>
      <c r="H6156" s="42">
        <f t="shared" si="289"/>
        <v>8.250000000812328</v>
      </c>
    </row>
    <row r="6157" spans="5:8" x14ac:dyDescent="0.3">
      <c r="E6157" s="34">
        <v>6155</v>
      </c>
      <c r="F6157" s="42">
        <f t="shared" si="290"/>
        <v>9.8480000000000008</v>
      </c>
      <c r="G6157" s="42">
        <f t="shared" si="288"/>
        <v>8.1246000000000009</v>
      </c>
      <c r="H6157" s="42">
        <f t="shared" si="289"/>
        <v>8.2500000008124594</v>
      </c>
    </row>
    <row r="6158" spans="5:8" x14ac:dyDescent="0.3">
      <c r="E6158" s="34">
        <v>6156</v>
      </c>
      <c r="F6158" s="42">
        <f t="shared" si="290"/>
        <v>9.8496000000000006</v>
      </c>
      <c r="G6158" s="42">
        <f t="shared" si="288"/>
        <v>8.1259200000000007</v>
      </c>
      <c r="H6158" s="42">
        <f t="shared" si="289"/>
        <v>8.2500000008125927</v>
      </c>
    </row>
    <row r="6159" spans="5:8" x14ac:dyDescent="0.3">
      <c r="E6159" s="34">
        <v>6157</v>
      </c>
      <c r="F6159" s="42">
        <f t="shared" si="290"/>
        <v>9.8512000000000004</v>
      </c>
      <c r="G6159" s="42">
        <f t="shared" si="288"/>
        <v>8.1272400000000005</v>
      </c>
      <c r="H6159" s="42">
        <f t="shared" si="289"/>
        <v>8.2500000008127241</v>
      </c>
    </row>
    <row r="6160" spans="5:8" x14ac:dyDescent="0.3">
      <c r="E6160" s="34">
        <v>6158</v>
      </c>
      <c r="F6160" s="42">
        <f t="shared" si="290"/>
        <v>9.8528000000000002</v>
      </c>
      <c r="G6160" s="42">
        <f t="shared" si="288"/>
        <v>8.1285600000000002</v>
      </c>
      <c r="H6160" s="42">
        <f t="shared" si="289"/>
        <v>8.2500000008128556</v>
      </c>
    </row>
    <row r="6161" spans="5:8" x14ac:dyDescent="0.3">
      <c r="E6161" s="34">
        <v>6159</v>
      </c>
      <c r="F6161" s="42">
        <f t="shared" si="290"/>
        <v>9.8544</v>
      </c>
      <c r="G6161" s="42">
        <f t="shared" si="288"/>
        <v>8.12988</v>
      </c>
      <c r="H6161" s="42">
        <f t="shared" si="289"/>
        <v>8.2500000008129888</v>
      </c>
    </row>
    <row r="6162" spans="5:8" x14ac:dyDescent="0.3">
      <c r="E6162" s="34">
        <v>6160</v>
      </c>
      <c r="F6162" s="42">
        <f t="shared" si="290"/>
        <v>9.8559999999999999</v>
      </c>
      <c r="G6162" s="42">
        <f t="shared" si="288"/>
        <v>8.1311999999999998</v>
      </c>
      <c r="H6162" s="42">
        <f t="shared" si="289"/>
        <v>8.2500000008131202</v>
      </c>
    </row>
    <row r="6163" spans="5:8" x14ac:dyDescent="0.3">
      <c r="E6163" s="34">
        <v>6161</v>
      </c>
      <c r="F6163" s="42">
        <f t="shared" si="290"/>
        <v>9.8575999999999997</v>
      </c>
      <c r="G6163" s="42">
        <f t="shared" si="288"/>
        <v>8.1325199999999995</v>
      </c>
      <c r="H6163" s="42">
        <f t="shared" si="289"/>
        <v>8.2500000008132517</v>
      </c>
    </row>
    <row r="6164" spans="5:8" x14ac:dyDescent="0.3">
      <c r="E6164" s="34">
        <v>6162</v>
      </c>
      <c r="F6164" s="42">
        <f t="shared" si="290"/>
        <v>9.8592000000000013</v>
      </c>
      <c r="G6164" s="42">
        <f t="shared" si="288"/>
        <v>8.1338400000000011</v>
      </c>
      <c r="H6164" s="42">
        <f t="shared" si="289"/>
        <v>8.2500000008133831</v>
      </c>
    </row>
    <row r="6165" spans="5:8" x14ac:dyDescent="0.3">
      <c r="E6165" s="34">
        <v>6163</v>
      </c>
      <c r="F6165" s="42">
        <f t="shared" si="290"/>
        <v>9.8608000000000011</v>
      </c>
      <c r="G6165" s="42">
        <f t="shared" si="288"/>
        <v>8.1351600000000008</v>
      </c>
      <c r="H6165" s="42">
        <f t="shared" si="289"/>
        <v>8.2500000008135164</v>
      </c>
    </row>
    <row r="6166" spans="5:8" x14ac:dyDescent="0.3">
      <c r="E6166" s="34">
        <v>6164</v>
      </c>
      <c r="F6166" s="42">
        <f t="shared" si="290"/>
        <v>9.8624000000000009</v>
      </c>
      <c r="G6166" s="42">
        <f t="shared" si="288"/>
        <v>8.1364800000000006</v>
      </c>
      <c r="H6166" s="42">
        <f t="shared" si="289"/>
        <v>8.2500000008136478</v>
      </c>
    </row>
    <row r="6167" spans="5:8" x14ac:dyDescent="0.3">
      <c r="E6167" s="34">
        <v>6165</v>
      </c>
      <c r="F6167" s="42">
        <f t="shared" si="290"/>
        <v>9.8640000000000008</v>
      </c>
      <c r="G6167" s="42">
        <f t="shared" si="288"/>
        <v>8.1378000000000004</v>
      </c>
      <c r="H6167" s="42">
        <f t="shared" si="289"/>
        <v>8.2500000008137793</v>
      </c>
    </row>
    <row r="6168" spans="5:8" x14ac:dyDescent="0.3">
      <c r="E6168" s="34">
        <v>6166</v>
      </c>
      <c r="F6168" s="42">
        <f t="shared" si="290"/>
        <v>9.8656000000000006</v>
      </c>
      <c r="G6168" s="42">
        <f t="shared" si="288"/>
        <v>8.1391200000000001</v>
      </c>
      <c r="H6168" s="42">
        <f t="shared" si="289"/>
        <v>8.2500000008139125</v>
      </c>
    </row>
    <row r="6169" spans="5:8" x14ac:dyDescent="0.3">
      <c r="E6169" s="34">
        <v>6167</v>
      </c>
      <c r="F6169" s="42">
        <f t="shared" si="290"/>
        <v>9.8672000000000004</v>
      </c>
      <c r="G6169" s="42">
        <f t="shared" si="288"/>
        <v>8.1404400000000017</v>
      </c>
      <c r="H6169" s="42">
        <f t="shared" si="289"/>
        <v>8.2500000008140439</v>
      </c>
    </row>
    <row r="6170" spans="5:8" x14ac:dyDescent="0.3">
      <c r="E6170" s="34">
        <v>6168</v>
      </c>
      <c r="F6170" s="42">
        <f t="shared" si="290"/>
        <v>9.8688000000000002</v>
      </c>
      <c r="G6170" s="42">
        <f t="shared" si="288"/>
        <v>8.1417599999999997</v>
      </c>
      <c r="H6170" s="42">
        <f t="shared" si="289"/>
        <v>8.2500000008141754</v>
      </c>
    </row>
    <row r="6171" spans="5:8" x14ac:dyDescent="0.3">
      <c r="E6171" s="34">
        <v>6169</v>
      </c>
      <c r="F6171" s="42">
        <f t="shared" si="290"/>
        <v>9.8704000000000001</v>
      </c>
      <c r="G6171" s="42">
        <f t="shared" si="288"/>
        <v>8.1430800000000012</v>
      </c>
      <c r="H6171" s="42">
        <f t="shared" si="289"/>
        <v>8.2500000008143086</v>
      </c>
    </row>
    <row r="6172" spans="5:8" x14ac:dyDescent="0.3">
      <c r="E6172" s="34">
        <v>6170</v>
      </c>
      <c r="F6172" s="42">
        <f t="shared" si="290"/>
        <v>9.8719999999999999</v>
      </c>
      <c r="G6172" s="42">
        <f t="shared" si="288"/>
        <v>8.1443999999999992</v>
      </c>
      <c r="H6172" s="42">
        <f t="shared" si="289"/>
        <v>8.2500000008144401</v>
      </c>
    </row>
    <row r="6173" spans="5:8" x14ac:dyDescent="0.3">
      <c r="E6173" s="34">
        <v>6171</v>
      </c>
      <c r="F6173" s="42">
        <f t="shared" si="290"/>
        <v>9.8735999999999997</v>
      </c>
      <c r="G6173" s="42">
        <f t="shared" si="288"/>
        <v>8.1457200000000007</v>
      </c>
      <c r="H6173" s="42">
        <f t="shared" si="289"/>
        <v>8.2500000008145715</v>
      </c>
    </row>
    <row r="6174" spans="5:8" x14ac:dyDescent="0.3">
      <c r="E6174" s="34">
        <v>6172</v>
      </c>
      <c r="F6174" s="42">
        <f t="shared" si="290"/>
        <v>9.8752000000000013</v>
      </c>
      <c r="G6174" s="42">
        <f t="shared" si="288"/>
        <v>8.1470400000000005</v>
      </c>
      <c r="H6174" s="42">
        <f t="shared" si="289"/>
        <v>8.2500000008147047</v>
      </c>
    </row>
    <row r="6175" spans="5:8" x14ac:dyDescent="0.3">
      <c r="E6175" s="34">
        <v>6173</v>
      </c>
      <c r="F6175" s="42">
        <f t="shared" si="290"/>
        <v>9.8768000000000011</v>
      </c>
      <c r="G6175" s="42">
        <f t="shared" si="288"/>
        <v>8.148360000000002</v>
      </c>
      <c r="H6175" s="42">
        <f t="shared" si="289"/>
        <v>8.2500000008148362</v>
      </c>
    </row>
    <row r="6176" spans="5:8" x14ac:dyDescent="0.3">
      <c r="E6176" s="34">
        <v>6174</v>
      </c>
      <c r="F6176" s="42">
        <f t="shared" si="290"/>
        <v>9.878400000000001</v>
      </c>
      <c r="G6176" s="42">
        <f t="shared" si="288"/>
        <v>8.14968</v>
      </c>
      <c r="H6176" s="42">
        <f t="shared" si="289"/>
        <v>8.2500000008149676</v>
      </c>
    </row>
    <row r="6177" spans="5:8" x14ac:dyDescent="0.3">
      <c r="E6177" s="34">
        <v>6175</v>
      </c>
      <c r="F6177" s="42">
        <f t="shared" si="290"/>
        <v>9.8800000000000008</v>
      </c>
      <c r="G6177" s="42">
        <f t="shared" si="288"/>
        <v>8.1510000000000016</v>
      </c>
      <c r="H6177" s="42">
        <f t="shared" si="289"/>
        <v>8.2500000008151009</v>
      </c>
    </row>
    <row r="6178" spans="5:8" x14ac:dyDescent="0.3">
      <c r="E6178" s="34">
        <v>6176</v>
      </c>
      <c r="F6178" s="42">
        <f t="shared" si="290"/>
        <v>9.8816000000000006</v>
      </c>
      <c r="G6178" s="42">
        <f t="shared" si="288"/>
        <v>8.1523199999999996</v>
      </c>
      <c r="H6178" s="42">
        <f t="shared" si="289"/>
        <v>8.2500000008152323</v>
      </c>
    </row>
    <row r="6179" spans="5:8" x14ac:dyDescent="0.3">
      <c r="E6179" s="34">
        <v>6177</v>
      </c>
      <c r="F6179" s="42">
        <f t="shared" si="290"/>
        <v>9.8832000000000004</v>
      </c>
      <c r="G6179" s="42">
        <f t="shared" si="288"/>
        <v>8.1536400000000011</v>
      </c>
      <c r="H6179" s="42">
        <f t="shared" si="289"/>
        <v>8.2500000008153638</v>
      </c>
    </row>
    <row r="6180" spans="5:8" x14ac:dyDescent="0.3">
      <c r="E6180" s="34">
        <v>6178</v>
      </c>
      <c r="F6180" s="42">
        <f t="shared" si="290"/>
        <v>9.8848000000000003</v>
      </c>
      <c r="G6180" s="42">
        <f t="shared" si="288"/>
        <v>8.1549599999999991</v>
      </c>
      <c r="H6180" s="42">
        <f t="shared" si="289"/>
        <v>8.2500000008154952</v>
      </c>
    </row>
    <row r="6181" spans="5:8" x14ac:dyDescent="0.3">
      <c r="E6181" s="34">
        <v>6179</v>
      </c>
      <c r="F6181" s="42">
        <f t="shared" si="290"/>
        <v>9.8864000000000001</v>
      </c>
      <c r="G6181" s="42">
        <f t="shared" si="288"/>
        <v>8.1562799999999989</v>
      </c>
      <c r="H6181" s="42">
        <f t="shared" si="289"/>
        <v>8.2500000008156285</v>
      </c>
    </row>
    <row r="6182" spans="5:8" x14ac:dyDescent="0.3">
      <c r="E6182" s="34">
        <v>6180</v>
      </c>
      <c r="F6182" s="42">
        <f t="shared" si="290"/>
        <v>9.8879999999999999</v>
      </c>
      <c r="G6182" s="42">
        <f t="shared" si="288"/>
        <v>8.1575999999999986</v>
      </c>
      <c r="H6182" s="42">
        <f t="shared" si="289"/>
        <v>8.2500000008157599</v>
      </c>
    </row>
    <row r="6183" spans="5:8" x14ac:dyDescent="0.3">
      <c r="E6183" s="34">
        <v>6181</v>
      </c>
      <c r="F6183" s="42">
        <f t="shared" si="290"/>
        <v>9.8895999999999997</v>
      </c>
      <c r="G6183" s="42">
        <f t="shared" si="288"/>
        <v>8.1589199999999984</v>
      </c>
      <c r="H6183" s="42">
        <f t="shared" si="289"/>
        <v>8.2500000008158914</v>
      </c>
    </row>
    <row r="6184" spans="5:8" x14ac:dyDescent="0.3">
      <c r="E6184" s="34">
        <v>6182</v>
      </c>
      <c r="F6184" s="42">
        <f t="shared" si="290"/>
        <v>9.8912000000000013</v>
      </c>
      <c r="G6184" s="42">
        <f t="shared" si="288"/>
        <v>8.1602400000000017</v>
      </c>
      <c r="H6184" s="42">
        <f t="shared" si="289"/>
        <v>8.2500000008160246</v>
      </c>
    </row>
    <row r="6185" spans="5:8" x14ac:dyDescent="0.3">
      <c r="E6185" s="34">
        <v>6183</v>
      </c>
      <c r="F6185" s="42">
        <f t="shared" si="290"/>
        <v>9.8928000000000011</v>
      </c>
      <c r="G6185" s="42">
        <f t="shared" si="288"/>
        <v>8.1615600000000015</v>
      </c>
      <c r="H6185" s="42">
        <f t="shared" si="289"/>
        <v>8.250000000816156</v>
      </c>
    </row>
    <row r="6186" spans="5:8" x14ac:dyDescent="0.3">
      <c r="E6186" s="34">
        <v>6184</v>
      </c>
      <c r="F6186" s="42">
        <f t="shared" si="290"/>
        <v>9.894400000000001</v>
      </c>
      <c r="G6186" s="42">
        <f t="shared" si="288"/>
        <v>8.1628800000000012</v>
      </c>
      <c r="H6186" s="42">
        <f t="shared" si="289"/>
        <v>8.2500000008162875</v>
      </c>
    </row>
    <row r="6187" spans="5:8" x14ac:dyDescent="0.3">
      <c r="E6187" s="34">
        <v>6185</v>
      </c>
      <c r="F6187" s="42">
        <f t="shared" si="290"/>
        <v>9.8960000000000008</v>
      </c>
      <c r="G6187" s="42">
        <f t="shared" si="288"/>
        <v>8.164200000000001</v>
      </c>
      <c r="H6187" s="42">
        <f t="shared" si="289"/>
        <v>8.2500000008164207</v>
      </c>
    </row>
    <row r="6188" spans="5:8" x14ac:dyDescent="0.3">
      <c r="E6188" s="34">
        <v>6186</v>
      </c>
      <c r="F6188" s="42">
        <f t="shared" si="290"/>
        <v>9.8976000000000006</v>
      </c>
      <c r="G6188" s="42">
        <f t="shared" si="288"/>
        <v>8.1655200000000008</v>
      </c>
      <c r="H6188" s="42">
        <f t="shared" si="289"/>
        <v>8.2500000008165522</v>
      </c>
    </row>
    <row r="6189" spans="5:8" x14ac:dyDescent="0.3">
      <c r="E6189" s="34">
        <v>6187</v>
      </c>
      <c r="F6189" s="42">
        <f t="shared" si="290"/>
        <v>9.8992000000000004</v>
      </c>
      <c r="G6189" s="42">
        <f t="shared" si="288"/>
        <v>8.1668400000000005</v>
      </c>
      <c r="H6189" s="42">
        <f t="shared" si="289"/>
        <v>8.2500000008166836</v>
      </c>
    </row>
    <row r="6190" spans="5:8" x14ac:dyDescent="0.3">
      <c r="E6190" s="34">
        <v>6188</v>
      </c>
      <c r="F6190" s="42">
        <f t="shared" si="290"/>
        <v>9.9008000000000003</v>
      </c>
      <c r="G6190" s="42">
        <f t="shared" si="288"/>
        <v>8.1681600000000003</v>
      </c>
      <c r="H6190" s="42">
        <f t="shared" si="289"/>
        <v>8.2500000008168168</v>
      </c>
    </row>
    <row r="6191" spans="5:8" x14ac:dyDescent="0.3">
      <c r="E6191" s="34">
        <v>6189</v>
      </c>
      <c r="F6191" s="42">
        <f t="shared" si="290"/>
        <v>9.9024000000000001</v>
      </c>
      <c r="G6191" s="42">
        <f t="shared" si="288"/>
        <v>8.1694800000000001</v>
      </c>
      <c r="H6191" s="42">
        <f t="shared" si="289"/>
        <v>8.2500000008169483</v>
      </c>
    </row>
    <row r="6192" spans="5:8" x14ac:dyDescent="0.3">
      <c r="E6192" s="34">
        <v>6190</v>
      </c>
      <c r="F6192" s="42">
        <f t="shared" si="290"/>
        <v>9.9039999999999999</v>
      </c>
      <c r="G6192" s="42">
        <f t="shared" si="288"/>
        <v>8.1707999999999998</v>
      </c>
      <c r="H6192" s="42">
        <f t="shared" si="289"/>
        <v>8.2500000008170797</v>
      </c>
    </row>
    <row r="6193" spans="5:8" x14ac:dyDescent="0.3">
      <c r="E6193" s="34">
        <v>6191</v>
      </c>
      <c r="F6193" s="42">
        <f t="shared" si="290"/>
        <v>9.9055999999999997</v>
      </c>
      <c r="G6193" s="42">
        <f t="shared" si="288"/>
        <v>8.1721199999999996</v>
      </c>
      <c r="H6193" s="42">
        <f t="shared" si="289"/>
        <v>8.2500000008172112</v>
      </c>
    </row>
    <row r="6194" spans="5:8" x14ac:dyDescent="0.3">
      <c r="E6194" s="34">
        <v>6192</v>
      </c>
      <c r="F6194" s="42">
        <f t="shared" si="290"/>
        <v>9.9072000000000013</v>
      </c>
      <c r="G6194" s="42">
        <f t="shared" si="288"/>
        <v>8.1734400000000011</v>
      </c>
      <c r="H6194" s="42">
        <f t="shared" si="289"/>
        <v>8.2500000008173444</v>
      </c>
    </row>
    <row r="6195" spans="5:8" x14ac:dyDescent="0.3">
      <c r="E6195" s="34">
        <v>6193</v>
      </c>
      <c r="F6195" s="42">
        <f t="shared" si="290"/>
        <v>9.9088000000000012</v>
      </c>
      <c r="G6195" s="42">
        <f t="shared" si="288"/>
        <v>8.1747600000000009</v>
      </c>
      <c r="H6195" s="42">
        <f t="shared" si="289"/>
        <v>8.2500000008174759</v>
      </c>
    </row>
    <row r="6196" spans="5:8" x14ac:dyDescent="0.3">
      <c r="E6196" s="34">
        <v>6194</v>
      </c>
      <c r="F6196" s="42">
        <f t="shared" si="290"/>
        <v>9.910400000000001</v>
      </c>
      <c r="G6196" s="42">
        <f t="shared" si="288"/>
        <v>8.1760800000000007</v>
      </c>
      <c r="H6196" s="42">
        <f t="shared" si="289"/>
        <v>8.2500000008176073</v>
      </c>
    </row>
    <row r="6197" spans="5:8" x14ac:dyDescent="0.3">
      <c r="E6197" s="34">
        <v>6195</v>
      </c>
      <c r="F6197" s="42">
        <f t="shared" si="290"/>
        <v>9.9120000000000008</v>
      </c>
      <c r="G6197" s="42">
        <f t="shared" si="288"/>
        <v>8.1774000000000004</v>
      </c>
      <c r="H6197" s="42">
        <f t="shared" si="289"/>
        <v>8.2500000008177405</v>
      </c>
    </row>
    <row r="6198" spans="5:8" x14ac:dyDescent="0.3">
      <c r="E6198" s="34">
        <v>6196</v>
      </c>
      <c r="F6198" s="42">
        <f t="shared" si="290"/>
        <v>9.9136000000000006</v>
      </c>
      <c r="G6198" s="42">
        <f t="shared" si="288"/>
        <v>8.1787200000000002</v>
      </c>
      <c r="H6198" s="42">
        <f t="shared" si="289"/>
        <v>8.250000000817872</v>
      </c>
    </row>
    <row r="6199" spans="5:8" x14ac:dyDescent="0.3">
      <c r="E6199" s="34">
        <v>6197</v>
      </c>
      <c r="F6199" s="42">
        <f t="shared" si="290"/>
        <v>9.9152000000000005</v>
      </c>
      <c r="G6199" s="42">
        <f t="shared" si="288"/>
        <v>8.18004</v>
      </c>
      <c r="H6199" s="42">
        <f t="shared" si="289"/>
        <v>8.2500000008180034</v>
      </c>
    </row>
    <row r="6200" spans="5:8" x14ac:dyDescent="0.3">
      <c r="E6200" s="34">
        <v>6198</v>
      </c>
      <c r="F6200" s="42">
        <f t="shared" si="290"/>
        <v>9.9168000000000003</v>
      </c>
      <c r="G6200" s="42">
        <f t="shared" si="288"/>
        <v>8.1813600000000015</v>
      </c>
      <c r="H6200" s="42">
        <f t="shared" si="289"/>
        <v>8.2500000008181367</v>
      </c>
    </row>
    <row r="6201" spans="5:8" x14ac:dyDescent="0.3">
      <c r="E6201" s="34">
        <v>6199</v>
      </c>
      <c r="F6201" s="42">
        <f t="shared" si="290"/>
        <v>9.9184000000000001</v>
      </c>
      <c r="G6201" s="42">
        <f t="shared" si="288"/>
        <v>8.1826799999999995</v>
      </c>
      <c r="H6201" s="42">
        <f t="shared" si="289"/>
        <v>8.2500000008182681</v>
      </c>
    </row>
    <row r="6202" spans="5:8" x14ac:dyDescent="0.3">
      <c r="E6202" s="34">
        <v>6200</v>
      </c>
      <c r="F6202" s="42">
        <f t="shared" si="290"/>
        <v>9.92</v>
      </c>
      <c r="G6202" s="42">
        <f t="shared" si="288"/>
        <v>8.1840000000000011</v>
      </c>
      <c r="H6202" s="42">
        <f t="shared" si="289"/>
        <v>8.2500000008183996</v>
      </c>
    </row>
    <row r="6203" spans="5:8" x14ac:dyDescent="0.3">
      <c r="E6203" s="34">
        <v>6201</v>
      </c>
      <c r="F6203" s="42">
        <f t="shared" si="290"/>
        <v>9.9215999999999998</v>
      </c>
      <c r="G6203" s="42">
        <f t="shared" si="288"/>
        <v>8.185319999999999</v>
      </c>
      <c r="H6203" s="42">
        <f t="shared" si="289"/>
        <v>8.2500000008185328</v>
      </c>
    </row>
    <row r="6204" spans="5:8" x14ac:dyDescent="0.3">
      <c r="E6204" s="34">
        <v>6202</v>
      </c>
      <c r="F6204" s="42">
        <f t="shared" si="290"/>
        <v>9.9232000000000014</v>
      </c>
      <c r="G6204" s="42">
        <f t="shared" si="288"/>
        <v>8.1866400000000024</v>
      </c>
      <c r="H6204" s="42">
        <f t="shared" si="289"/>
        <v>8.2500000008186642</v>
      </c>
    </row>
    <row r="6205" spans="5:8" x14ac:dyDescent="0.3">
      <c r="E6205" s="34">
        <v>6203</v>
      </c>
      <c r="F6205" s="42">
        <f t="shared" si="290"/>
        <v>9.9248000000000012</v>
      </c>
      <c r="G6205" s="42">
        <f t="shared" si="288"/>
        <v>8.1879600000000003</v>
      </c>
      <c r="H6205" s="42">
        <f t="shared" si="289"/>
        <v>8.2500000008187957</v>
      </c>
    </row>
    <row r="6206" spans="5:8" x14ac:dyDescent="0.3">
      <c r="E6206" s="34">
        <v>6204</v>
      </c>
      <c r="F6206" s="42">
        <f t="shared" si="290"/>
        <v>9.926400000000001</v>
      </c>
      <c r="G6206" s="42">
        <f t="shared" si="288"/>
        <v>8.1892800000000019</v>
      </c>
      <c r="H6206" s="42">
        <f t="shared" si="289"/>
        <v>8.2500000008189271</v>
      </c>
    </row>
    <row r="6207" spans="5:8" x14ac:dyDescent="0.3">
      <c r="E6207" s="34">
        <v>6205</v>
      </c>
      <c r="F6207" s="42">
        <f t="shared" si="290"/>
        <v>9.9280000000000008</v>
      </c>
      <c r="G6207" s="42">
        <f t="shared" si="288"/>
        <v>8.1905999999999999</v>
      </c>
      <c r="H6207" s="42">
        <f t="shared" si="289"/>
        <v>8.2500000008190604</v>
      </c>
    </row>
    <row r="6208" spans="5:8" x14ac:dyDescent="0.3">
      <c r="E6208" s="34">
        <v>6206</v>
      </c>
      <c r="F6208" s="42">
        <f t="shared" si="290"/>
        <v>9.9296000000000006</v>
      </c>
      <c r="G6208" s="42">
        <f t="shared" si="288"/>
        <v>8.1919200000000014</v>
      </c>
      <c r="H6208" s="42">
        <f t="shared" si="289"/>
        <v>8.2500000008191918</v>
      </c>
    </row>
    <row r="6209" spans="5:8" x14ac:dyDescent="0.3">
      <c r="E6209" s="34">
        <v>6207</v>
      </c>
      <c r="F6209" s="42">
        <f t="shared" si="290"/>
        <v>9.9312000000000005</v>
      </c>
      <c r="G6209" s="42">
        <f t="shared" si="288"/>
        <v>8.1932399999999994</v>
      </c>
      <c r="H6209" s="42">
        <f t="shared" si="289"/>
        <v>8.2500000008193233</v>
      </c>
    </row>
    <row r="6210" spans="5:8" x14ac:dyDescent="0.3">
      <c r="E6210" s="34">
        <v>6208</v>
      </c>
      <c r="F6210" s="42">
        <f t="shared" si="290"/>
        <v>9.9328000000000003</v>
      </c>
      <c r="G6210" s="42">
        <f t="shared" ref="G6210:G6273" si="291">$C$12*F6210*10^-3/($C$3*10^-6)</f>
        <v>8.194560000000001</v>
      </c>
      <c r="H6210" s="42">
        <f t="shared" si="289"/>
        <v>8.2500000008194565</v>
      </c>
    </row>
    <row r="6211" spans="5:8" x14ac:dyDescent="0.3">
      <c r="E6211" s="34">
        <v>6209</v>
      </c>
      <c r="F6211" s="42">
        <f t="shared" si="290"/>
        <v>9.9344000000000001</v>
      </c>
      <c r="G6211" s="42">
        <f t="shared" si="291"/>
        <v>8.1958799999999989</v>
      </c>
      <c r="H6211" s="42">
        <f t="shared" ref="H6211:H6274" si="292">($C$12+IF(G6211&gt;=$C$7,$C$6,0)+(IF(G6211&gt;=$C$5,G6211,0)/$C$4)+IF(G6211&gt;$C$9,($C$8/G6211),0))</f>
        <v>8.250000000819588</v>
      </c>
    </row>
    <row r="6212" spans="5:8" x14ac:dyDescent="0.3">
      <c r="E6212" s="34">
        <v>6210</v>
      </c>
      <c r="F6212" s="42">
        <f t="shared" ref="F6212:F6275" si="293">($C$10/10000)*(E6212)</f>
        <v>9.9359999999999999</v>
      </c>
      <c r="G6212" s="42">
        <f t="shared" si="291"/>
        <v>8.1971999999999987</v>
      </c>
      <c r="H6212" s="42">
        <f t="shared" si="292"/>
        <v>8.2500000008197194</v>
      </c>
    </row>
    <row r="6213" spans="5:8" x14ac:dyDescent="0.3">
      <c r="E6213" s="34">
        <v>6211</v>
      </c>
      <c r="F6213" s="42">
        <f t="shared" si="293"/>
        <v>9.9375999999999998</v>
      </c>
      <c r="G6213" s="42">
        <f t="shared" si="291"/>
        <v>8.1985199999999985</v>
      </c>
      <c r="H6213" s="42">
        <f t="shared" si="292"/>
        <v>8.2500000008198526</v>
      </c>
    </row>
    <row r="6214" spans="5:8" x14ac:dyDescent="0.3">
      <c r="E6214" s="34">
        <v>6212</v>
      </c>
      <c r="F6214" s="42">
        <f t="shared" si="293"/>
        <v>9.9391999999999996</v>
      </c>
      <c r="G6214" s="42">
        <f t="shared" si="291"/>
        <v>8.19984</v>
      </c>
      <c r="H6214" s="42">
        <f t="shared" si="292"/>
        <v>8.2500000008199841</v>
      </c>
    </row>
    <row r="6215" spans="5:8" x14ac:dyDescent="0.3">
      <c r="E6215" s="34">
        <v>6213</v>
      </c>
      <c r="F6215" s="42">
        <f t="shared" si="293"/>
        <v>9.9408000000000012</v>
      </c>
      <c r="G6215" s="42">
        <f t="shared" si="291"/>
        <v>8.2011600000000016</v>
      </c>
      <c r="H6215" s="42">
        <f t="shared" si="292"/>
        <v>8.2500000008201155</v>
      </c>
    </row>
    <row r="6216" spans="5:8" x14ac:dyDescent="0.3">
      <c r="E6216" s="34">
        <v>6214</v>
      </c>
      <c r="F6216" s="42">
        <f t="shared" si="293"/>
        <v>9.942400000000001</v>
      </c>
      <c r="G6216" s="42">
        <f t="shared" si="291"/>
        <v>8.2024800000000013</v>
      </c>
      <c r="H6216" s="42">
        <f t="shared" si="292"/>
        <v>8.2500000008202488</v>
      </c>
    </row>
    <row r="6217" spans="5:8" x14ac:dyDescent="0.3">
      <c r="E6217" s="34">
        <v>6215</v>
      </c>
      <c r="F6217" s="42">
        <f t="shared" si="293"/>
        <v>9.9440000000000008</v>
      </c>
      <c r="G6217" s="42">
        <f t="shared" si="291"/>
        <v>8.2038000000000011</v>
      </c>
      <c r="H6217" s="42">
        <f t="shared" si="292"/>
        <v>8.2500000008203802</v>
      </c>
    </row>
    <row r="6218" spans="5:8" x14ac:dyDescent="0.3">
      <c r="E6218" s="34">
        <v>6216</v>
      </c>
      <c r="F6218" s="42">
        <f t="shared" si="293"/>
        <v>9.9456000000000007</v>
      </c>
      <c r="G6218" s="42">
        <f t="shared" si="291"/>
        <v>8.2051200000000009</v>
      </c>
      <c r="H6218" s="42">
        <f t="shared" si="292"/>
        <v>8.2500000008205117</v>
      </c>
    </row>
    <row r="6219" spans="5:8" x14ac:dyDescent="0.3">
      <c r="E6219" s="34">
        <v>6217</v>
      </c>
      <c r="F6219" s="42">
        <f t="shared" si="293"/>
        <v>9.9472000000000005</v>
      </c>
      <c r="G6219" s="42">
        <f t="shared" si="291"/>
        <v>8.2064400000000006</v>
      </c>
      <c r="H6219" s="42">
        <f t="shared" si="292"/>
        <v>8.2500000008206449</v>
      </c>
    </row>
    <row r="6220" spans="5:8" x14ac:dyDescent="0.3">
      <c r="E6220" s="34">
        <v>6218</v>
      </c>
      <c r="F6220" s="42">
        <f t="shared" si="293"/>
        <v>9.9488000000000003</v>
      </c>
      <c r="G6220" s="42">
        <f t="shared" si="291"/>
        <v>8.2077600000000004</v>
      </c>
      <c r="H6220" s="42">
        <f t="shared" si="292"/>
        <v>8.2500000008207763</v>
      </c>
    </row>
    <row r="6221" spans="5:8" x14ac:dyDescent="0.3">
      <c r="E6221" s="34">
        <v>6219</v>
      </c>
      <c r="F6221" s="42">
        <f t="shared" si="293"/>
        <v>9.9504000000000001</v>
      </c>
      <c r="G6221" s="42">
        <f t="shared" si="291"/>
        <v>8.2090800000000002</v>
      </c>
      <c r="H6221" s="42">
        <f t="shared" si="292"/>
        <v>8.2500000008209078</v>
      </c>
    </row>
    <row r="6222" spans="5:8" x14ac:dyDescent="0.3">
      <c r="E6222" s="34">
        <v>6220</v>
      </c>
      <c r="F6222" s="42">
        <f t="shared" si="293"/>
        <v>9.952</v>
      </c>
      <c r="G6222" s="42">
        <f t="shared" si="291"/>
        <v>8.2103999999999999</v>
      </c>
      <c r="H6222" s="42">
        <f t="shared" si="292"/>
        <v>8.2500000008210392</v>
      </c>
    </row>
    <row r="6223" spans="5:8" x14ac:dyDescent="0.3">
      <c r="E6223" s="34">
        <v>6221</v>
      </c>
      <c r="F6223" s="42">
        <f t="shared" si="293"/>
        <v>9.9535999999999998</v>
      </c>
      <c r="G6223" s="42">
        <f t="shared" si="291"/>
        <v>8.2117199999999997</v>
      </c>
      <c r="H6223" s="42">
        <f t="shared" si="292"/>
        <v>8.2500000008211725</v>
      </c>
    </row>
    <row r="6224" spans="5:8" x14ac:dyDescent="0.3">
      <c r="E6224" s="34">
        <v>6222</v>
      </c>
      <c r="F6224" s="42">
        <f t="shared" si="293"/>
        <v>9.9551999999999996</v>
      </c>
      <c r="G6224" s="42">
        <f t="shared" si="291"/>
        <v>8.2130399999999995</v>
      </c>
      <c r="H6224" s="42">
        <f t="shared" si="292"/>
        <v>8.2500000008213039</v>
      </c>
    </row>
    <row r="6225" spans="5:8" x14ac:dyDescent="0.3">
      <c r="E6225" s="34">
        <v>6223</v>
      </c>
      <c r="F6225" s="42">
        <f t="shared" si="293"/>
        <v>9.9568000000000012</v>
      </c>
      <c r="G6225" s="42">
        <f t="shared" si="291"/>
        <v>8.214360000000001</v>
      </c>
      <c r="H6225" s="42">
        <f t="shared" si="292"/>
        <v>8.2500000008214354</v>
      </c>
    </row>
    <row r="6226" spans="5:8" x14ac:dyDescent="0.3">
      <c r="E6226" s="34">
        <v>6224</v>
      </c>
      <c r="F6226" s="42">
        <f t="shared" si="293"/>
        <v>9.958400000000001</v>
      </c>
      <c r="G6226" s="42">
        <f t="shared" si="291"/>
        <v>8.2156800000000008</v>
      </c>
      <c r="H6226" s="42">
        <f t="shared" si="292"/>
        <v>8.2500000008215686</v>
      </c>
    </row>
    <row r="6227" spans="5:8" x14ac:dyDescent="0.3">
      <c r="E6227" s="34">
        <v>6225</v>
      </c>
      <c r="F6227" s="42">
        <f t="shared" si="293"/>
        <v>9.9600000000000009</v>
      </c>
      <c r="G6227" s="42">
        <f t="shared" si="291"/>
        <v>8.2170000000000005</v>
      </c>
      <c r="H6227" s="42">
        <f t="shared" si="292"/>
        <v>8.2500000008217</v>
      </c>
    </row>
    <row r="6228" spans="5:8" x14ac:dyDescent="0.3">
      <c r="E6228" s="34">
        <v>6226</v>
      </c>
      <c r="F6228" s="42">
        <f t="shared" si="293"/>
        <v>9.9616000000000007</v>
      </c>
      <c r="G6228" s="42">
        <f t="shared" si="291"/>
        <v>8.2183200000000003</v>
      </c>
      <c r="H6228" s="42">
        <f t="shared" si="292"/>
        <v>8.2500000008218315</v>
      </c>
    </row>
    <row r="6229" spans="5:8" x14ac:dyDescent="0.3">
      <c r="E6229" s="34">
        <v>6227</v>
      </c>
      <c r="F6229" s="42">
        <f t="shared" si="293"/>
        <v>9.9632000000000005</v>
      </c>
      <c r="G6229" s="42">
        <f t="shared" si="291"/>
        <v>8.2196400000000018</v>
      </c>
      <c r="H6229" s="42">
        <f t="shared" si="292"/>
        <v>8.2500000008219647</v>
      </c>
    </row>
    <row r="6230" spans="5:8" x14ac:dyDescent="0.3">
      <c r="E6230" s="34">
        <v>6228</v>
      </c>
      <c r="F6230" s="42">
        <f t="shared" si="293"/>
        <v>9.9648000000000003</v>
      </c>
      <c r="G6230" s="42">
        <f t="shared" si="291"/>
        <v>8.2209599999999998</v>
      </c>
      <c r="H6230" s="42">
        <f t="shared" si="292"/>
        <v>8.2500000008220962</v>
      </c>
    </row>
    <row r="6231" spans="5:8" x14ac:dyDescent="0.3">
      <c r="E6231" s="34">
        <v>6229</v>
      </c>
      <c r="F6231" s="42">
        <f t="shared" si="293"/>
        <v>9.9664000000000001</v>
      </c>
      <c r="G6231" s="42">
        <f t="shared" si="291"/>
        <v>8.2222800000000014</v>
      </c>
      <c r="H6231" s="42">
        <f t="shared" si="292"/>
        <v>8.2500000008222276</v>
      </c>
    </row>
    <row r="6232" spans="5:8" x14ac:dyDescent="0.3">
      <c r="E6232" s="34">
        <v>6230</v>
      </c>
      <c r="F6232" s="42">
        <f t="shared" si="293"/>
        <v>9.968</v>
      </c>
      <c r="G6232" s="42">
        <f t="shared" si="291"/>
        <v>8.2235999999999994</v>
      </c>
      <c r="H6232" s="42">
        <f t="shared" si="292"/>
        <v>8.2500000008223608</v>
      </c>
    </row>
    <row r="6233" spans="5:8" x14ac:dyDescent="0.3">
      <c r="E6233" s="34">
        <v>6231</v>
      </c>
      <c r="F6233" s="42">
        <f t="shared" si="293"/>
        <v>9.9695999999999998</v>
      </c>
      <c r="G6233" s="42">
        <f t="shared" si="291"/>
        <v>8.2249200000000009</v>
      </c>
      <c r="H6233" s="42">
        <f t="shared" si="292"/>
        <v>8.2500000008224923</v>
      </c>
    </row>
    <row r="6234" spans="5:8" x14ac:dyDescent="0.3">
      <c r="E6234" s="34">
        <v>6232</v>
      </c>
      <c r="F6234" s="42">
        <f t="shared" si="293"/>
        <v>9.9711999999999996</v>
      </c>
      <c r="G6234" s="42">
        <f t="shared" si="291"/>
        <v>8.2262399999999989</v>
      </c>
      <c r="H6234" s="42">
        <f t="shared" si="292"/>
        <v>8.2500000008226237</v>
      </c>
    </row>
    <row r="6235" spans="5:8" x14ac:dyDescent="0.3">
      <c r="E6235" s="34">
        <v>6233</v>
      </c>
      <c r="F6235" s="42">
        <f t="shared" si="293"/>
        <v>9.9728000000000012</v>
      </c>
      <c r="G6235" s="42">
        <f t="shared" si="291"/>
        <v>8.2275600000000022</v>
      </c>
      <c r="H6235" s="42">
        <f t="shared" si="292"/>
        <v>8.2500000008227552</v>
      </c>
    </row>
    <row r="6236" spans="5:8" x14ac:dyDescent="0.3">
      <c r="E6236" s="34">
        <v>6234</v>
      </c>
      <c r="F6236" s="42">
        <f t="shared" si="293"/>
        <v>9.974400000000001</v>
      </c>
      <c r="G6236" s="42">
        <f t="shared" si="291"/>
        <v>8.2288800000000002</v>
      </c>
      <c r="H6236" s="42">
        <f t="shared" si="292"/>
        <v>8.2500000008228884</v>
      </c>
    </row>
    <row r="6237" spans="5:8" x14ac:dyDescent="0.3">
      <c r="E6237" s="34">
        <v>6235</v>
      </c>
      <c r="F6237" s="42">
        <f t="shared" si="293"/>
        <v>9.9760000000000009</v>
      </c>
      <c r="G6237" s="42">
        <f t="shared" si="291"/>
        <v>8.2302000000000017</v>
      </c>
      <c r="H6237" s="42">
        <f t="shared" si="292"/>
        <v>8.2500000008230199</v>
      </c>
    </row>
    <row r="6238" spans="5:8" x14ac:dyDescent="0.3">
      <c r="E6238" s="34">
        <v>6236</v>
      </c>
      <c r="F6238" s="42">
        <f t="shared" si="293"/>
        <v>9.9776000000000007</v>
      </c>
      <c r="G6238" s="42">
        <f t="shared" si="291"/>
        <v>8.2315199999999997</v>
      </c>
      <c r="H6238" s="42">
        <f t="shared" si="292"/>
        <v>8.2500000008231513</v>
      </c>
    </row>
    <row r="6239" spans="5:8" x14ac:dyDescent="0.3">
      <c r="E6239" s="34">
        <v>6237</v>
      </c>
      <c r="F6239" s="42">
        <f t="shared" si="293"/>
        <v>9.9792000000000005</v>
      </c>
      <c r="G6239" s="42">
        <f t="shared" si="291"/>
        <v>8.2328400000000013</v>
      </c>
      <c r="H6239" s="42">
        <f t="shared" si="292"/>
        <v>8.2500000008232846</v>
      </c>
    </row>
    <row r="6240" spans="5:8" x14ac:dyDescent="0.3">
      <c r="E6240" s="34">
        <v>6238</v>
      </c>
      <c r="F6240" s="42">
        <f t="shared" si="293"/>
        <v>9.9808000000000003</v>
      </c>
      <c r="G6240" s="42">
        <f t="shared" si="291"/>
        <v>8.2341599999999993</v>
      </c>
      <c r="H6240" s="42">
        <f t="shared" si="292"/>
        <v>8.250000000823416</v>
      </c>
    </row>
    <row r="6241" spans="5:8" x14ac:dyDescent="0.3">
      <c r="E6241" s="34">
        <v>6239</v>
      </c>
      <c r="F6241" s="42">
        <f t="shared" si="293"/>
        <v>9.9824000000000002</v>
      </c>
      <c r="G6241" s="42">
        <f t="shared" si="291"/>
        <v>8.2354800000000008</v>
      </c>
      <c r="H6241" s="42">
        <f t="shared" si="292"/>
        <v>8.2500000008235475</v>
      </c>
    </row>
    <row r="6242" spans="5:8" x14ac:dyDescent="0.3">
      <c r="E6242" s="34">
        <v>6240</v>
      </c>
      <c r="F6242" s="42">
        <f t="shared" si="293"/>
        <v>9.984</v>
      </c>
      <c r="G6242" s="42">
        <f t="shared" si="291"/>
        <v>8.2367999999999988</v>
      </c>
      <c r="H6242" s="42">
        <f t="shared" si="292"/>
        <v>8.2500000008236807</v>
      </c>
    </row>
    <row r="6243" spans="5:8" x14ac:dyDescent="0.3">
      <c r="E6243" s="34">
        <v>6241</v>
      </c>
      <c r="F6243" s="42">
        <f t="shared" si="293"/>
        <v>9.9855999999999998</v>
      </c>
      <c r="G6243" s="42">
        <f t="shared" si="291"/>
        <v>8.2381199999999986</v>
      </c>
      <c r="H6243" s="42">
        <f t="shared" si="292"/>
        <v>8.2500000008238121</v>
      </c>
    </row>
    <row r="6244" spans="5:8" x14ac:dyDescent="0.3">
      <c r="E6244" s="34">
        <v>6242</v>
      </c>
      <c r="F6244" s="42">
        <f t="shared" si="293"/>
        <v>9.9871999999999996</v>
      </c>
      <c r="G6244" s="42">
        <f t="shared" si="291"/>
        <v>8.2394399999999983</v>
      </c>
      <c r="H6244" s="42">
        <f t="shared" si="292"/>
        <v>8.2500000008239436</v>
      </c>
    </row>
    <row r="6245" spans="5:8" x14ac:dyDescent="0.3">
      <c r="E6245" s="34">
        <v>6243</v>
      </c>
      <c r="F6245" s="42">
        <f t="shared" si="293"/>
        <v>9.9888000000000012</v>
      </c>
      <c r="G6245" s="42">
        <f t="shared" si="291"/>
        <v>8.2407600000000016</v>
      </c>
      <c r="H6245" s="42">
        <f t="shared" si="292"/>
        <v>8.2500000008240768</v>
      </c>
    </row>
    <row r="6246" spans="5:8" x14ac:dyDescent="0.3">
      <c r="E6246" s="34">
        <v>6244</v>
      </c>
      <c r="F6246" s="42">
        <f t="shared" si="293"/>
        <v>9.9904000000000011</v>
      </c>
      <c r="G6246" s="42">
        <f t="shared" si="291"/>
        <v>8.2420800000000014</v>
      </c>
      <c r="H6246" s="42">
        <f t="shared" si="292"/>
        <v>8.2500000008242083</v>
      </c>
    </row>
    <row r="6247" spans="5:8" x14ac:dyDescent="0.3">
      <c r="E6247" s="34">
        <v>6245</v>
      </c>
      <c r="F6247" s="42">
        <f t="shared" si="293"/>
        <v>9.9920000000000009</v>
      </c>
      <c r="G6247" s="42">
        <f t="shared" si="291"/>
        <v>8.2434000000000012</v>
      </c>
      <c r="H6247" s="42">
        <f t="shared" si="292"/>
        <v>8.2500000008243397</v>
      </c>
    </row>
    <row r="6248" spans="5:8" x14ac:dyDescent="0.3">
      <c r="E6248" s="34">
        <v>6246</v>
      </c>
      <c r="F6248" s="42">
        <f t="shared" si="293"/>
        <v>9.9936000000000007</v>
      </c>
      <c r="G6248" s="42">
        <f t="shared" si="291"/>
        <v>8.2447200000000009</v>
      </c>
      <c r="H6248" s="42">
        <f t="shared" si="292"/>
        <v>8.2500000008244712</v>
      </c>
    </row>
    <row r="6249" spans="5:8" x14ac:dyDescent="0.3">
      <c r="E6249" s="34">
        <v>6247</v>
      </c>
      <c r="F6249" s="42">
        <f t="shared" si="293"/>
        <v>9.9952000000000005</v>
      </c>
      <c r="G6249" s="42">
        <f t="shared" si="291"/>
        <v>8.2460400000000007</v>
      </c>
      <c r="H6249" s="42">
        <f t="shared" si="292"/>
        <v>8.2500000008246044</v>
      </c>
    </row>
    <row r="6250" spans="5:8" x14ac:dyDescent="0.3">
      <c r="E6250" s="34">
        <v>6248</v>
      </c>
      <c r="F6250" s="42">
        <f t="shared" si="293"/>
        <v>9.9968000000000004</v>
      </c>
      <c r="G6250" s="42">
        <f t="shared" si="291"/>
        <v>8.2473600000000005</v>
      </c>
      <c r="H6250" s="42">
        <f t="shared" si="292"/>
        <v>8.2500000008247358</v>
      </c>
    </row>
    <row r="6251" spans="5:8" x14ac:dyDescent="0.3">
      <c r="E6251" s="34">
        <v>6249</v>
      </c>
      <c r="F6251" s="42">
        <f t="shared" si="293"/>
        <v>9.9984000000000002</v>
      </c>
      <c r="G6251" s="42">
        <f t="shared" si="291"/>
        <v>8.2486800000000002</v>
      </c>
      <c r="H6251" s="42">
        <f t="shared" si="292"/>
        <v>8.2500000008248673</v>
      </c>
    </row>
    <row r="6252" spans="5:8" x14ac:dyDescent="0.3">
      <c r="E6252" s="34">
        <v>6250</v>
      </c>
      <c r="F6252" s="42">
        <f t="shared" si="293"/>
        <v>10</v>
      </c>
      <c r="G6252" s="42">
        <f t="shared" si="291"/>
        <v>8.25</v>
      </c>
      <c r="H6252" s="42">
        <f t="shared" si="292"/>
        <v>8.2500000008250005</v>
      </c>
    </row>
    <row r="6253" spans="5:8" x14ac:dyDescent="0.3">
      <c r="E6253" s="34">
        <v>6251</v>
      </c>
      <c r="F6253" s="42">
        <f t="shared" si="293"/>
        <v>10.0016</v>
      </c>
      <c r="G6253" s="42">
        <f t="shared" si="291"/>
        <v>8.2513199999999998</v>
      </c>
      <c r="H6253" s="42">
        <f t="shared" si="292"/>
        <v>8.250000000825132</v>
      </c>
    </row>
    <row r="6254" spans="5:8" x14ac:dyDescent="0.3">
      <c r="E6254" s="34">
        <v>6252</v>
      </c>
      <c r="F6254" s="42">
        <f t="shared" si="293"/>
        <v>10.0032</v>
      </c>
      <c r="G6254" s="42">
        <f t="shared" si="291"/>
        <v>8.2526399999999995</v>
      </c>
      <c r="H6254" s="42">
        <f t="shared" si="292"/>
        <v>8.2500000008252634</v>
      </c>
    </row>
    <row r="6255" spans="5:8" x14ac:dyDescent="0.3">
      <c r="E6255" s="34">
        <v>6253</v>
      </c>
      <c r="F6255" s="42">
        <f t="shared" si="293"/>
        <v>10.004800000000001</v>
      </c>
      <c r="G6255" s="42">
        <f t="shared" si="291"/>
        <v>8.2539600000000011</v>
      </c>
      <c r="H6255" s="42">
        <f t="shared" si="292"/>
        <v>8.2500000008253966</v>
      </c>
    </row>
    <row r="6256" spans="5:8" x14ac:dyDescent="0.3">
      <c r="E6256" s="34">
        <v>6254</v>
      </c>
      <c r="F6256" s="42">
        <f t="shared" si="293"/>
        <v>10.006400000000001</v>
      </c>
      <c r="G6256" s="42">
        <f t="shared" si="291"/>
        <v>8.2552800000000008</v>
      </c>
      <c r="H6256" s="42">
        <f t="shared" si="292"/>
        <v>8.2500000008255281</v>
      </c>
    </row>
    <row r="6257" spans="5:8" x14ac:dyDescent="0.3">
      <c r="E6257" s="34">
        <v>6255</v>
      </c>
      <c r="F6257" s="42">
        <f t="shared" si="293"/>
        <v>10.008000000000001</v>
      </c>
      <c r="G6257" s="42">
        <f t="shared" si="291"/>
        <v>8.2566000000000006</v>
      </c>
      <c r="H6257" s="42">
        <f t="shared" si="292"/>
        <v>8.2500000008256595</v>
      </c>
    </row>
    <row r="6258" spans="5:8" x14ac:dyDescent="0.3">
      <c r="E6258" s="34">
        <v>6256</v>
      </c>
      <c r="F6258" s="42">
        <f t="shared" si="293"/>
        <v>10.009600000000001</v>
      </c>
      <c r="G6258" s="42">
        <f t="shared" si="291"/>
        <v>8.2579200000000004</v>
      </c>
      <c r="H6258" s="42">
        <f t="shared" si="292"/>
        <v>8.2500000008257928</v>
      </c>
    </row>
    <row r="6259" spans="5:8" x14ac:dyDescent="0.3">
      <c r="E6259" s="34">
        <v>6257</v>
      </c>
      <c r="F6259" s="42">
        <f t="shared" si="293"/>
        <v>10.011200000000001</v>
      </c>
      <c r="G6259" s="42">
        <f t="shared" si="291"/>
        <v>8.2592400000000001</v>
      </c>
      <c r="H6259" s="42">
        <f t="shared" si="292"/>
        <v>8.2500000008259242</v>
      </c>
    </row>
    <row r="6260" spans="5:8" x14ac:dyDescent="0.3">
      <c r="E6260" s="34">
        <v>6258</v>
      </c>
      <c r="F6260" s="42">
        <f t="shared" si="293"/>
        <v>10.0128</v>
      </c>
      <c r="G6260" s="42">
        <f t="shared" si="291"/>
        <v>8.2605600000000017</v>
      </c>
      <c r="H6260" s="42">
        <f t="shared" si="292"/>
        <v>8.2500000008260557</v>
      </c>
    </row>
    <row r="6261" spans="5:8" x14ac:dyDescent="0.3">
      <c r="E6261" s="34">
        <v>6259</v>
      </c>
      <c r="F6261" s="42">
        <f t="shared" si="293"/>
        <v>10.0144</v>
      </c>
      <c r="G6261" s="42">
        <f t="shared" si="291"/>
        <v>8.2618799999999997</v>
      </c>
      <c r="H6261" s="42">
        <f t="shared" si="292"/>
        <v>8.2500000008261871</v>
      </c>
    </row>
    <row r="6262" spans="5:8" x14ac:dyDescent="0.3">
      <c r="E6262" s="34">
        <v>6260</v>
      </c>
      <c r="F6262" s="42">
        <f t="shared" si="293"/>
        <v>10.016</v>
      </c>
      <c r="G6262" s="42">
        <f t="shared" si="291"/>
        <v>8.2632000000000012</v>
      </c>
      <c r="H6262" s="42">
        <f t="shared" si="292"/>
        <v>8.2500000008263203</v>
      </c>
    </row>
    <row r="6263" spans="5:8" x14ac:dyDescent="0.3">
      <c r="E6263" s="34">
        <v>6261</v>
      </c>
      <c r="F6263" s="42">
        <f t="shared" si="293"/>
        <v>10.0176</v>
      </c>
      <c r="G6263" s="42">
        <f t="shared" si="291"/>
        <v>8.2645199999999992</v>
      </c>
      <c r="H6263" s="42">
        <f t="shared" si="292"/>
        <v>8.2500000008264518</v>
      </c>
    </row>
    <row r="6264" spans="5:8" x14ac:dyDescent="0.3">
      <c r="E6264" s="34">
        <v>6262</v>
      </c>
      <c r="F6264" s="42">
        <f t="shared" si="293"/>
        <v>10.0192</v>
      </c>
      <c r="G6264" s="42">
        <f t="shared" si="291"/>
        <v>8.2658400000000007</v>
      </c>
      <c r="H6264" s="42">
        <f t="shared" si="292"/>
        <v>8.2500000008265832</v>
      </c>
    </row>
    <row r="6265" spans="5:8" x14ac:dyDescent="0.3">
      <c r="E6265" s="34">
        <v>6263</v>
      </c>
      <c r="F6265" s="42">
        <f t="shared" si="293"/>
        <v>10.020800000000001</v>
      </c>
      <c r="G6265" s="42">
        <f t="shared" si="291"/>
        <v>8.2671600000000005</v>
      </c>
      <c r="H6265" s="42">
        <f t="shared" si="292"/>
        <v>8.2500000008267165</v>
      </c>
    </row>
    <row r="6266" spans="5:8" x14ac:dyDescent="0.3">
      <c r="E6266" s="34">
        <v>6264</v>
      </c>
      <c r="F6266" s="42">
        <f t="shared" si="293"/>
        <v>10.022400000000001</v>
      </c>
      <c r="G6266" s="42">
        <f t="shared" si="291"/>
        <v>8.2684800000000021</v>
      </c>
      <c r="H6266" s="42">
        <f t="shared" si="292"/>
        <v>8.2500000008268479</v>
      </c>
    </row>
    <row r="6267" spans="5:8" x14ac:dyDescent="0.3">
      <c r="E6267" s="34">
        <v>6265</v>
      </c>
      <c r="F6267" s="42">
        <f t="shared" si="293"/>
        <v>10.024000000000001</v>
      </c>
      <c r="G6267" s="42">
        <f t="shared" si="291"/>
        <v>8.2698</v>
      </c>
      <c r="H6267" s="42">
        <f t="shared" si="292"/>
        <v>8.2500000008269794</v>
      </c>
    </row>
    <row r="6268" spans="5:8" x14ac:dyDescent="0.3">
      <c r="E6268" s="34">
        <v>6266</v>
      </c>
      <c r="F6268" s="42">
        <f t="shared" si="293"/>
        <v>10.025600000000001</v>
      </c>
      <c r="G6268" s="42">
        <f t="shared" si="291"/>
        <v>8.2711200000000016</v>
      </c>
      <c r="H6268" s="42">
        <f t="shared" si="292"/>
        <v>8.2500000008271126</v>
      </c>
    </row>
    <row r="6269" spans="5:8" x14ac:dyDescent="0.3">
      <c r="E6269" s="34">
        <v>6267</v>
      </c>
      <c r="F6269" s="42">
        <f t="shared" si="293"/>
        <v>10.027200000000001</v>
      </c>
      <c r="G6269" s="42">
        <f t="shared" si="291"/>
        <v>8.2724399999999996</v>
      </c>
      <c r="H6269" s="42">
        <f t="shared" si="292"/>
        <v>8.2500000008272441</v>
      </c>
    </row>
    <row r="6270" spans="5:8" x14ac:dyDescent="0.3">
      <c r="E6270" s="34">
        <v>6268</v>
      </c>
      <c r="F6270" s="42">
        <f t="shared" si="293"/>
        <v>10.0288</v>
      </c>
      <c r="G6270" s="42">
        <f t="shared" si="291"/>
        <v>8.2737600000000011</v>
      </c>
      <c r="H6270" s="42">
        <f t="shared" si="292"/>
        <v>8.2500000008273755</v>
      </c>
    </row>
    <row r="6271" spans="5:8" x14ac:dyDescent="0.3">
      <c r="E6271" s="34">
        <v>6269</v>
      </c>
      <c r="F6271" s="42">
        <f t="shared" si="293"/>
        <v>10.0304</v>
      </c>
      <c r="G6271" s="42">
        <f t="shared" si="291"/>
        <v>8.2750799999999991</v>
      </c>
      <c r="H6271" s="42">
        <f t="shared" si="292"/>
        <v>8.2500000008275087</v>
      </c>
    </row>
    <row r="6272" spans="5:8" x14ac:dyDescent="0.3">
      <c r="E6272" s="34">
        <v>6270</v>
      </c>
      <c r="F6272" s="42">
        <f t="shared" si="293"/>
        <v>10.032</v>
      </c>
      <c r="G6272" s="42">
        <f t="shared" si="291"/>
        <v>8.2764000000000006</v>
      </c>
      <c r="H6272" s="42">
        <f t="shared" si="292"/>
        <v>8.2500000008276402</v>
      </c>
    </row>
    <row r="6273" spans="5:8" x14ac:dyDescent="0.3">
      <c r="E6273" s="34">
        <v>6271</v>
      </c>
      <c r="F6273" s="42">
        <f t="shared" si="293"/>
        <v>10.0336</v>
      </c>
      <c r="G6273" s="42">
        <f t="shared" si="291"/>
        <v>8.2777199999999986</v>
      </c>
      <c r="H6273" s="42">
        <f t="shared" si="292"/>
        <v>8.2500000008277716</v>
      </c>
    </row>
    <row r="6274" spans="5:8" x14ac:dyDescent="0.3">
      <c r="E6274" s="34">
        <v>6272</v>
      </c>
      <c r="F6274" s="42">
        <f t="shared" si="293"/>
        <v>10.0352</v>
      </c>
      <c r="G6274" s="42">
        <f t="shared" ref="G6274:G6337" si="294">$C$12*F6274*10^-3/($C$3*10^-6)</f>
        <v>8.2790399999999984</v>
      </c>
      <c r="H6274" s="42">
        <f t="shared" si="292"/>
        <v>8.2500000008279049</v>
      </c>
    </row>
    <row r="6275" spans="5:8" x14ac:dyDescent="0.3">
      <c r="E6275" s="34">
        <v>6273</v>
      </c>
      <c r="F6275" s="42">
        <f t="shared" si="293"/>
        <v>10.036800000000001</v>
      </c>
      <c r="G6275" s="42">
        <f t="shared" si="294"/>
        <v>8.2803600000000017</v>
      </c>
      <c r="H6275" s="42">
        <f t="shared" ref="H6275:H6338" si="295">($C$12+IF(G6275&gt;=$C$7,$C$6,0)+(IF(G6275&gt;=$C$5,G6275,0)/$C$4)+IF(G6275&gt;$C$9,($C$8/G6275),0))</f>
        <v>8.2500000008280363</v>
      </c>
    </row>
    <row r="6276" spans="5:8" x14ac:dyDescent="0.3">
      <c r="E6276" s="34">
        <v>6274</v>
      </c>
      <c r="F6276" s="42">
        <f t="shared" ref="F6276:F6339" si="296">($C$10/10000)*(E6276)</f>
        <v>10.038400000000001</v>
      </c>
      <c r="G6276" s="42">
        <f t="shared" si="294"/>
        <v>8.2816800000000015</v>
      </c>
      <c r="H6276" s="42">
        <f t="shared" si="295"/>
        <v>8.2500000008281678</v>
      </c>
    </row>
    <row r="6277" spans="5:8" x14ac:dyDescent="0.3">
      <c r="E6277" s="34">
        <v>6275</v>
      </c>
      <c r="F6277" s="42">
        <f t="shared" si="296"/>
        <v>10.040000000000001</v>
      </c>
      <c r="G6277" s="42">
        <f t="shared" si="294"/>
        <v>8.2830000000000013</v>
      </c>
      <c r="H6277" s="42">
        <f t="shared" si="295"/>
        <v>8.2500000008282992</v>
      </c>
    </row>
    <row r="6278" spans="5:8" x14ac:dyDescent="0.3">
      <c r="E6278" s="34">
        <v>6276</v>
      </c>
      <c r="F6278" s="42">
        <f t="shared" si="296"/>
        <v>10.041600000000001</v>
      </c>
      <c r="G6278" s="42">
        <f t="shared" si="294"/>
        <v>8.284320000000001</v>
      </c>
      <c r="H6278" s="42">
        <f t="shared" si="295"/>
        <v>8.2500000008284324</v>
      </c>
    </row>
    <row r="6279" spans="5:8" x14ac:dyDescent="0.3">
      <c r="E6279" s="34">
        <v>6277</v>
      </c>
      <c r="F6279" s="42">
        <f t="shared" si="296"/>
        <v>10.043200000000001</v>
      </c>
      <c r="G6279" s="42">
        <f t="shared" si="294"/>
        <v>8.2856400000000008</v>
      </c>
      <c r="H6279" s="42">
        <f t="shared" si="295"/>
        <v>8.2500000008285639</v>
      </c>
    </row>
    <row r="6280" spans="5:8" x14ac:dyDescent="0.3">
      <c r="E6280" s="34">
        <v>6278</v>
      </c>
      <c r="F6280" s="42">
        <f t="shared" si="296"/>
        <v>10.0448</v>
      </c>
      <c r="G6280" s="42">
        <f t="shared" si="294"/>
        <v>8.2869600000000005</v>
      </c>
      <c r="H6280" s="42">
        <f t="shared" si="295"/>
        <v>8.2500000008286953</v>
      </c>
    </row>
    <row r="6281" spans="5:8" x14ac:dyDescent="0.3">
      <c r="E6281" s="34">
        <v>6279</v>
      </c>
      <c r="F6281" s="42">
        <f t="shared" si="296"/>
        <v>10.0464</v>
      </c>
      <c r="G6281" s="42">
        <f t="shared" si="294"/>
        <v>8.2882800000000003</v>
      </c>
      <c r="H6281" s="42">
        <f t="shared" si="295"/>
        <v>8.2500000008288286</v>
      </c>
    </row>
    <row r="6282" spans="5:8" x14ac:dyDescent="0.3">
      <c r="E6282" s="34">
        <v>6280</v>
      </c>
      <c r="F6282" s="42">
        <f t="shared" si="296"/>
        <v>10.048</v>
      </c>
      <c r="G6282" s="42">
        <f t="shared" si="294"/>
        <v>8.2896000000000001</v>
      </c>
      <c r="H6282" s="42">
        <f t="shared" si="295"/>
        <v>8.25000000082896</v>
      </c>
    </row>
    <row r="6283" spans="5:8" x14ac:dyDescent="0.3">
      <c r="E6283" s="34">
        <v>6281</v>
      </c>
      <c r="F6283" s="42">
        <f t="shared" si="296"/>
        <v>10.0496</v>
      </c>
      <c r="G6283" s="42">
        <f t="shared" si="294"/>
        <v>8.2909199999999998</v>
      </c>
      <c r="H6283" s="42">
        <f t="shared" si="295"/>
        <v>8.2500000008290915</v>
      </c>
    </row>
    <row r="6284" spans="5:8" x14ac:dyDescent="0.3">
      <c r="E6284" s="34">
        <v>6282</v>
      </c>
      <c r="F6284" s="42">
        <f t="shared" si="296"/>
        <v>10.0512</v>
      </c>
      <c r="G6284" s="42">
        <f t="shared" si="294"/>
        <v>8.2922399999999996</v>
      </c>
      <c r="H6284" s="42">
        <f t="shared" si="295"/>
        <v>8.2500000008292247</v>
      </c>
    </row>
    <row r="6285" spans="5:8" x14ac:dyDescent="0.3">
      <c r="E6285" s="34">
        <v>6283</v>
      </c>
      <c r="F6285" s="42">
        <f t="shared" si="296"/>
        <v>10.052800000000001</v>
      </c>
      <c r="G6285" s="42">
        <f t="shared" si="294"/>
        <v>8.2935600000000012</v>
      </c>
      <c r="H6285" s="42">
        <f t="shared" si="295"/>
        <v>8.2500000008293561</v>
      </c>
    </row>
    <row r="6286" spans="5:8" x14ac:dyDescent="0.3">
      <c r="E6286" s="34">
        <v>6284</v>
      </c>
      <c r="F6286" s="42">
        <f t="shared" si="296"/>
        <v>10.054400000000001</v>
      </c>
      <c r="G6286" s="42">
        <f t="shared" si="294"/>
        <v>8.2948800000000009</v>
      </c>
      <c r="H6286" s="42">
        <f t="shared" si="295"/>
        <v>8.2500000008294876</v>
      </c>
    </row>
    <row r="6287" spans="5:8" x14ac:dyDescent="0.3">
      <c r="E6287" s="34">
        <v>6285</v>
      </c>
      <c r="F6287" s="42">
        <f t="shared" si="296"/>
        <v>10.056000000000001</v>
      </c>
      <c r="G6287" s="42">
        <f t="shared" si="294"/>
        <v>8.2962000000000007</v>
      </c>
      <c r="H6287" s="42">
        <f t="shared" si="295"/>
        <v>8.2500000008296208</v>
      </c>
    </row>
    <row r="6288" spans="5:8" x14ac:dyDescent="0.3">
      <c r="E6288" s="34">
        <v>6286</v>
      </c>
      <c r="F6288" s="42">
        <f t="shared" si="296"/>
        <v>10.057600000000001</v>
      </c>
      <c r="G6288" s="42">
        <f t="shared" si="294"/>
        <v>8.2975200000000005</v>
      </c>
      <c r="H6288" s="42">
        <f t="shared" si="295"/>
        <v>8.2500000008297523</v>
      </c>
    </row>
    <row r="6289" spans="5:8" x14ac:dyDescent="0.3">
      <c r="E6289" s="34">
        <v>6287</v>
      </c>
      <c r="F6289" s="42">
        <f t="shared" si="296"/>
        <v>10.059200000000001</v>
      </c>
      <c r="G6289" s="42">
        <f t="shared" si="294"/>
        <v>8.2988400000000002</v>
      </c>
      <c r="H6289" s="42">
        <f t="shared" si="295"/>
        <v>8.2500000008298837</v>
      </c>
    </row>
    <row r="6290" spans="5:8" x14ac:dyDescent="0.3">
      <c r="E6290" s="34">
        <v>6288</v>
      </c>
      <c r="F6290" s="42">
        <f t="shared" si="296"/>
        <v>10.0608</v>
      </c>
      <c r="G6290" s="42">
        <f t="shared" si="294"/>
        <v>8.30016</v>
      </c>
      <c r="H6290" s="42">
        <f t="shared" si="295"/>
        <v>8.2500000008300152</v>
      </c>
    </row>
    <row r="6291" spans="5:8" x14ac:dyDescent="0.3">
      <c r="E6291" s="34">
        <v>6289</v>
      </c>
      <c r="F6291" s="42">
        <f t="shared" si="296"/>
        <v>10.0624</v>
      </c>
      <c r="G6291" s="42">
        <f t="shared" si="294"/>
        <v>8.3014800000000015</v>
      </c>
      <c r="H6291" s="42">
        <f t="shared" si="295"/>
        <v>8.2500000008301484</v>
      </c>
    </row>
    <row r="6292" spans="5:8" x14ac:dyDescent="0.3">
      <c r="E6292" s="34">
        <v>6290</v>
      </c>
      <c r="F6292" s="42">
        <f t="shared" si="296"/>
        <v>10.064</v>
      </c>
      <c r="G6292" s="42">
        <f t="shared" si="294"/>
        <v>8.3027999999999995</v>
      </c>
      <c r="H6292" s="42">
        <f t="shared" si="295"/>
        <v>8.2500000008302798</v>
      </c>
    </row>
    <row r="6293" spans="5:8" x14ac:dyDescent="0.3">
      <c r="E6293" s="34">
        <v>6291</v>
      </c>
      <c r="F6293" s="42">
        <f t="shared" si="296"/>
        <v>10.0656</v>
      </c>
      <c r="G6293" s="42">
        <f t="shared" si="294"/>
        <v>8.3041200000000011</v>
      </c>
      <c r="H6293" s="42">
        <f t="shared" si="295"/>
        <v>8.2500000008304113</v>
      </c>
    </row>
    <row r="6294" spans="5:8" x14ac:dyDescent="0.3">
      <c r="E6294" s="34">
        <v>6292</v>
      </c>
      <c r="F6294" s="42">
        <f t="shared" si="296"/>
        <v>10.0672</v>
      </c>
      <c r="G6294" s="42">
        <f t="shared" si="294"/>
        <v>8.305439999999999</v>
      </c>
      <c r="H6294" s="42">
        <f t="shared" si="295"/>
        <v>8.2500000008305445</v>
      </c>
    </row>
    <row r="6295" spans="5:8" x14ac:dyDescent="0.3">
      <c r="E6295" s="34">
        <v>6293</v>
      </c>
      <c r="F6295" s="42">
        <f t="shared" si="296"/>
        <v>10.068800000000001</v>
      </c>
      <c r="G6295" s="42">
        <f t="shared" si="294"/>
        <v>8.3067600000000024</v>
      </c>
      <c r="H6295" s="42">
        <f t="shared" si="295"/>
        <v>8.250000000830676</v>
      </c>
    </row>
    <row r="6296" spans="5:8" x14ac:dyDescent="0.3">
      <c r="E6296" s="34">
        <v>6294</v>
      </c>
      <c r="F6296" s="42">
        <f t="shared" si="296"/>
        <v>10.070400000000001</v>
      </c>
      <c r="G6296" s="42">
        <f t="shared" si="294"/>
        <v>8.3080800000000004</v>
      </c>
      <c r="H6296" s="42">
        <f t="shared" si="295"/>
        <v>8.2500000008308074</v>
      </c>
    </row>
    <row r="6297" spans="5:8" x14ac:dyDescent="0.3">
      <c r="E6297" s="34">
        <v>6295</v>
      </c>
      <c r="F6297" s="42">
        <f t="shared" si="296"/>
        <v>10.072000000000001</v>
      </c>
      <c r="G6297" s="42">
        <f t="shared" si="294"/>
        <v>8.3094000000000019</v>
      </c>
      <c r="H6297" s="42">
        <f t="shared" si="295"/>
        <v>8.2500000008309406</v>
      </c>
    </row>
    <row r="6298" spans="5:8" x14ac:dyDescent="0.3">
      <c r="E6298" s="34">
        <v>6296</v>
      </c>
      <c r="F6298" s="42">
        <f t="shared" si="296"/>
        <v>10.073600000000001</v>
      </c>
      <c r="G6298" s="42">
        <f t="shared" si="294"/>
        <v>8.3107199999999999</v>
      </c>
      <c r="H6298" s="42">
        <f t="shared" si="295"/>
        <v>8.2500000008310721</v>
      </c>
    </row>
    <row r="6299" spans="5:8" x14ac:dyDescent="0.3">
      <c r="E6299" s="34">
        <v>6297</v>
      </c>
      <c r="F6299" s="42">
        <f t="shared" si="296"/>
        <v>10.075200000000001</v>
      </c>
      <c r="G6299" s="42">
        <f t="shared" si="294"/>
        <v>8.3120400000000014</v>
      </c>
      <c r="H6299" s="42">
        <f t="shared" si="295"/>
        <v>8.2500000008312036</v>
      </c>
    </row>
    <row r="6300" spans="5:8" x14ac:dyDescent="0.3">
      <c r="E6300" s="34">
        <v>6298</v>
      </c>
      <c r="F6300" s="42">
        <f t="shared" si="296"/>
        <v>10.0768</v>
      </c>
      <c r="G6300" s="42">
        <f t="shared" si="294"/>
        <v>8.3133599999999994</v>
      </c>
      <c r="H6300" s="42">
        <f t="shared" si="295"/>
        <v>8.2500000008313368</v>
      </c>
    </row>
    <row r="6301" spans="5:8" x14ac:dyDescent="0.3">
      <c r="E6301" s="34">
        <v>6299</v>
      </c>
      <c r="F6301" s="42">
        <f t="shared" si="296"/>
        <v>10.0784</v>
      </c>
      <c r="G6301" s="42">
        <f t="shared" si="294"/>
        <v>8.314680000000001</v>
      </c>
      <c r="H6301" s="42">
        <f t="shared" si="295"/>
        <v>8.2500000008314682</v>
      </c>
    </row>
    <row r="6302" spans="5:8" x14ac:dyDescent="0.3">
      <c r="E6302" s="34">
        <v>6300</v>
      </c>
      <c r="F6302" s="42">
        <f t="shared" si="296"/>
        <v>10.08</v>
      </c>
      <c r="G6302" s="42">
        <f t="shared" si="294"/>
        <v>8.3159999999999989</v>
      </c>
      <c r="H6302" s="42">
        <f t="shared" si="295"/>
        <v>8.2500000008315997</v>
      </c>
    </row>
    <row r="6303" spans="5:8" x14ac:dyDescent="0.3">
      <c r="E6303" s="34">
        <v>6301</v>
      </c>
      <c r="F6303" s="42">
        <f t="shared" si="296"/>
        <v>10.0816</v>
      </c>
      <c r="G6303" s="42">
        <f t="shared" si="294"/>
        <v>8.3173200000000005</v>
      </c>
      <c r="H6303" s="42">
        <f t="shared" si="295"/>
        <v>8.2500000008317311</v>
      </c>
    </row>
    <row r="6304" spans="5:8" x14ac:dyDescent="0.3">
      <c r="E6304" s="34">
        <v>6302</v>
      </c>
      <c r="F6304" s="42">
        <f t="shared" si="296"/>
        <v>10.0832</v>
      </c>
      <c r="G6304" s="42">
        <f t="shared" si="294"/>
        <v>8.3186399999999985</v>
      </c>
      <c r="H6304" s="42">
        <f t="shared" si="295"/>
        <v>8.2500000008318644</v>
      </c>
    </row>
    <row r="6305" spans="5:8" x14ac:dyDescent="0.3">
      <c r="E6305" s="34">
        <v>6303</v>
      </c>
      <c r="F6305" s="42">
        <f t="shared" si="296"/>
        <v>10.084800000000001</v>
      </c>
      <c r="G6305" s="42">
        <f t="shared" si="294"/>
        <v>8.3199600000000018</v>
      </c>
      <c r="H6305" s="42">
        <f t="shared" si="295"/>
        <v>8.2500000008319958</v>
      </c>
    </row>
    <row r="6306" spans="5:8" x14ac:dyDescent="0.3">
      <c r="E6306" s="34">
        <v>6304</v>
      </c>
      <c r="F6306" s="42">
        <f t="shared" si="296"/>
        <v>10.086400000000001</v>
      </c>
      <c r="G6306" s="42">
        <f t="shared" si="294"/>
        <v>8.3212800000000016</v>
      </c>
      <c r="H6306" s="42">
        <f t="shared" si="295"/>
        <v>8.2500000008321273</v>
      </c>
    </row>
    <row r="6307" spans="5:8" x14ac:dyDescent="0.3">
      <c r="E6307" s="34">
        <v>6305</v>
      </c>
      <c r="F6307" s="42">
        <f t="shared" si="296"/>
        <v>10.088000000000001</v>
      </c>
      <c r="G6307" s="42">
        <f t="shared" si="294"/>
        <v>8.3226000000000013</v>
      </c>
      <c r="H6307" s="42">
        <f t="shared" si="295"/>
        <v>8.2500000008322605</v>
      </c>
    </row>
    <row r="6308" spans="5:8" x14ac:dyDescent="0.3">
      <c r="E6308" s="34">
        <v>6306</v>
      </c>
      <c r="F6308" s="42">
        <f t="shared" si="296"/>
        <v>10.089600000000001</v>
      </c>
      <c r="G6308" s="42">
        <f t="shared" si="294"/>
        <v>8.3239200000000011</v>
      </c>
      <c r="H6308" s="42">
        <f t="shared" si="295"/>
        <v>8.2500000008323919</v>
      </c>
    </row>
    <row r="6309" spans="5:8" x14ac:dyDescent="0.3">
      <c r="E6309" s="34">
        <v>6307</v>
      </c>
      <c r="F6309" s="42">
        <f t="shared" si="296"/>
        <v>10.091200000000001</v>
      </c>
      <c r="G6309" s="42">
        <f t="shared" si="294"/>
        <v>8.3252400000000009</v>
      </c>
      <c r="H6309" s="42">
        <f t="shared" si="295"/>
        <v>8.2500000008325234</v>
      </c>
    </row>
    <row r="6310" spans="5:8" x14ac:dyDescent="0.3">
      <c r="E6310" s="34">
        <v>6308</v>
      </c>
      <c r="F6310" s="42">
        <f t="shared" si="296"/>
        <v>10.0928</v>
      </c>
      <c r="G6310" s="42">
        <f t="shared" si="294"/>
        <v>8.3265600000000006</v>
      </c>
      <c r="H6310" s="42">
        <f t="shared" si="295"/>
        <v>8.2500000008326566</v>
      </c>
    </row>
    <row r="6311" spans="5:8" x14ac:dyDescent="0.3">
      <c r="E6311" s="34">
        <v>6309</v>
      </c>
      <c r="F6311" s="42">
        <f t="shared" si="296"/>
        <v>10.0944</v>
      </c>
      <c r="G6311" s="42">
        <f t="shared" si="294"/>
        <v>8.3278800000000004</v>
      </c>
      <c r="H6311" s="42">
        <f t="shared" si="295"/>
        <v>8.2500000008327881</v>
      </c>
    </row>
    <row r="6312" spans="5:8" x14ac:dyDescent="0.3">
      <c r="E6312" s="34">
        <v>6310</v>
      </c>
      <c r="F6312" s="42">
        <f t="shared" si="296"/>
        <v>10.096</v>
      </c>
      <c r="G6312" s="42">
        <f t="shared" si="294"/>
        <v>8.3292000000000002</v>
      </c>
      <c r="H6312" s="42">
        <f t="shared" si="295"/>
        <v>8.2500000008329195</v>
      </c>
    </row>
    <row r="6313" spans="5:8" x14ac:dyDescent="0.3">
      <c r="E6313" s="34">
        <v>6311</v>
      </c>
      <c r="F6313" s="42">
        <f t="shared" si="296"/>
        <v>10.0976</v>
      </c>
      <c r="G6313" s="42">
        <f t="shared" si="294"/>
        <v>8.3305199999999999</v>
      </c>
      <c r="H6313" s="42">
        <f t="shared" si="295"/>
        <v>8.2500000008330527</v>
      </c>
    </row>
    <row r="6314" spans="5:8" x14ac:dyDescent="0.3">
      <c r="E6314" s="34">
        <v>6312</v>
      </c>
      <c r="F6314" s="42">
        <f t="shared" si="296"/>
        <v>10.0992</v>
      </c>
      <c r="G6314" s="42">
        <f t="shared" si="294"/>
        <v>8.3318399999999997</v>
      </c>
      <c r="H6314" s="42">
        <f t="shared" si="295"/>
        <v>8.2500000008331842</v>
      </c>
    </row>
    <row r="6315" spans="5:8" x14ac:dyDescent="0.3">
      <c r="E6315" s="34">
        <v>6313</v>
      </c>
      <c r="F6315" s="42">
        <f t="shared" si="296"/>
        <v>10.100800000000001</v>
      </c>
      <c r="G6315" s="42">
        <f t="shared" si="294"/>
        <v>8.3331600000000012</v>
      </c>
      <c r="H6315" s="42">
        <f t="shared" si="295"/>
        <v>8.2500000008333156</v>
      </c>
    </row>
    <row r="6316" spans="5:8" x14ac:dyDescent="0.3">
      <c r="E6316" s="34">
        <v>6314</v>
      </c>
      <c r="F6316" s="42">
        <f t="shared" si="296"/>
        <v>10.102400000000001</v>
      </c>
      <c r="G6316" s="42">
        <f t="shared" si="294"/>
        <v>8.334480000000001</v>
      </c>
      <c r="H6316" s="42">
        <f t="shared" si="295"/>
        <v>8.2500000008334489</v>
      </c>
    </row>
    <row r="6317" spans="5:8" x14ac:dyDescent="0.3">
      <c r="E6317" s="34">
        <v>6315</v>
      </c>
      <c r="F6317" s="42">
        <f t="shared" si="296"/>
        <v>10.104000000000001</v>
      </c>
      <c r="G6317" s="42">
        <f t="shared" si="294"/>
        <v>8.3358000000000008</v>
      </c>
      <c r="H6317" s="42">
        <f t="shared" si="295"/>
        <v>8.2500000008335803</v>
      </c>
    </row>
    <row r="6318" spans="5:8" x14ac:dyDescent="0.3">
      <c r="E6318" s="34">
        <v>6316</v>
      </c>
      <c r="F6318" s="42">
        <f t="shared" si="296"/>
        <v>10.105600000000001</v>
      </c>
      <c r="G6318" s="42">
        <f t="shared" si="294"/>
        <v>8.3371200000000005</v>
      </c>
      <c r="H6318" s="42">
        <f t="shared" si="295"/>
        <v>8.2500000008337118</v>
      </c>
    </row>
    <row r="6319" spans="5:8" x14ac:dyDescent="0.3">
      <c r="E6319" s="34">
        <v>6317</v>
      </c>
      <c r="F6319" s="42">
        <f t="shared" si="296"/>
        <v>10.107200000000001</v>
      </c>
      <c r="G6319" s="42">
        <f t="shared" si="294"/>
        <v>8.3384400000000003</v>
      </c>
      <c r="H6319" s="42">
        <f t="shared" si="295"/>
        <v>8.2500000008338432</v>
      </c>
    </row>
    <row r="6320" spans="5:8" x14ac:dyDescent="0.3">
      <c r="E6320" s="34">
        <v>6318</v>
      </c>
      <c r="F6320" s="42">
        <f t="shared" si="296"/>
        <v>10.1088</v>
      </c>
      <c r="G6320" s="42">
        <f t="shared" si="294"/>
        <v>8.3397600000000001</v>
      </c>
      <c r="H6320" s="42">
        <f t="shared" si="295"/>
        <v>8.2500000008339764</v>
      </c>
    </row>
    <row r="6321" spans="5:8" x14ac:dyDescent="0.3">
      <c r="E6321" s="34">
        <v>6319</v>
      </c>
      <c r="F6321" s="42">
        <f t="shared" si="296"/>
        <v>10.1104</v>
      </c>
      <c r="G6321" s="42">
        <f t="shared" si="294"/>
        <v>8.3410799999999998</v>
      </c>
      <c r="H6321" s="42">
        <f t="shared" si="295"/>
        <v>8.2500000008341079</v>
      </c>
    </row>
    <row r="6322" spans="5:8" x14ac:dyDescent="0.3">
      <c r="E6322" s="34">
        <v>6320</v>
      </c>
      <c r="F6322" s="42">
        <f t="shared" si="296"/>
        <v>10.112</v>
      </c>
      <c r="G6322" s="42">
        <f t="shared" si="294"/>
        <v>8.3424000000000014</v>
      </c>
      <c r="H6322" s="42">
        <f t="shared" si="295"/>
        <v>8.2500000008342393</v>
      </c>
    </row>
    <row r="6323" spans="5:8" x14ac:dyDescent="0.3">
      <c r="E6323" s="34">
        <v>6321</v>
      </c>
      <c r="F6323" s="42">
        <f t="shared" si="296"/>
        <v>10.1136</v>
      </c>
      <c r="G6323" s="42">
        <f t="shared" si="294"/>
        <v>8.3437199999999994</v>
      </c>
      <c r="H6323" s="42">
        <f t="shared" si="295"/>
        <v>8.2500000008343726</v>
      </c>
    </row>
    <row r="6324" spans="5:8" x14ac:dyDescent="0.3">
      <c r="E6324" s="34">
        <v>6322</v>
      </c>
      <c r="F6324" s="42">
        <f t="shared" si="296"/>
        <v>10.1152</v>
      </c>
      <c r="G6324" s="42">
        <f t="shared" si="294"/>
        <v>8.3450400000000009</v>
      </c>
      <c r="H6324" s="42">
        <f t="shared" si="295"/>
        <v>8.250000000834504</v>
      </c>
    </row>
    <row r="6325" spans="5:8" x14ac:dyDescent="0.3">
      <c r="E6325" s="34">
        <v>6323</v>
      </c>
      <c r="F6325" s="42">
        <f t="shared" si="296"/>
        <v>10.116800000000001</v>
      </c>
      <c r="G6325" s="42">
        <f t="shared" si="294"/>
        <v>8.3463600000000007</v>
      </c>
      <c r="H6325" s="42">
        <f t="shared" si="295"/>
        <v>8.2500000008346355</v>
      </c>
    </row>
    <row r="6326" spans="5:8" x14ac:dyDescent="0.3">
      <c r="E6326" s="34">
        <v>6324</v>
      </c>
      <c r="F6326" s="42">
        <f t="shared" si="296"/>
        <v>10.118400000000001</v>
      </c>
      <c r="G6326" s="42">
        <f t="shared" si="294"/>
        <v>8.3476800000000022</v>
      </c>
      <c r="H6326" s="42">
        <f t="shared" si="295"/>
        <v>8.2500000008347687</v>
      </c>
    </row>
    <row r="6327" spans="5:8" x14ac:dyDescent="0.3">
      <c r="E6327" s="34">
        <v>6325</v>
      </c>
      <c r="F6327" s="42">
        <f t="shared" si="296"/>
        <v>10.120000000000001</v>
      </c>
      <c r="G6327" s="42">
        <f t="shared" si="294"/>
        <v>8.3490000000000002</v>
      </c>
      <c r="H6327" s="42">
        <f t="shared" si="295"/>
        <v>8.2500000008349001</v>
      </c>
    </row>
    <row r="6328" spans="5:8" x14ac:dyDescent="0.3">
      <c r="E6328" s="34">
        <v>6326</v>
      </c>
      <c r="F6328" s="42">
        <f t="shared" si="296"/>
        <v>10.121600000000001</v>
      </c>
      <c r="G6328" s="42">
        <f t="shared" si="294"/>
        <v>8.3503200000000017</v>
      </c>
      <c r="H6328" s="42">
        <f t="shared" si="295"/>
        <v>8.2500000008350316</v>
      </c>
    </row>
    <row r="6329" spans="5:8" x14ac:dyDescent="0.3">
      <c r="E6329" s="34">
        <v>6327</v>
      </c>
      <c r="F6329" s="42">
        <f t="shared" si="296"/>
        <v>10.123200000000001</v>
      </c>
      <c r="G6329" s="42">
        <f t="shared" si="294"/>
        <v>8.3516399999999997</v>
      </c>
      <c r="H6329" s="42">
        <f t="shared" si="295"/>
        <v>8.2500000008351648</v>
      </c>
    </row>
    <row r="6330" spans="5:8" x14ac:dyDescent="0.3">
      <c r="E6330" s="34">
        <v>6328</v>
      </c>
      <c r="F6330" s="42">
        <f t="shared" si="296"/>
        <v>10.1248</v>
      </c>
      <c r="G6330" s="42">
        <f t="shared" si="294"/>
        <v>8.3529600000000013</v>
      </c>
      <c r="H6330" s="42">
        <f t="shared" si="295"/>
        <v>8.2500000008352963</v>
      </c>
    </row>
    <row r="6331" spans="5:8" x14ac:dyDescent="0.3">
      <c r="E6331" s="34">
        <v>6329</v>
      </c>
      <c r="F6331" s="42">
        <f t="shared" si="296"/>
        <v>10.1264</v>
      </c>
      <c r="G6331" s="42">
        <f t="shared" si="294"/>
        <v>8.3542799999999993</v>
      </c>
      <c r="H6331" s="42">
        <f t="shared" si="295"/>
        <v>8.2500000008354277</v>
      </c>
    </row>
    <row r="6332" spans="5:8" x14ac:dyDescent="0.3">
      <c r="E6332" s="34">
        <v>6330</v>
      </c>
      <c r="F6332" s="42">
        <f t="shared" si="296"/>
        <v>10.128</v>
      </c>
      <c r="G6332" s="42">
        <f t="shared" si="294"/>
        <v>8.3556000000000008</v>
      </c>
      <c r="H6332" s="42">
        <f t="shared" si="295"/>
        <v>8.2500000008355592</v>
      </c>
    </row>
    <row r="6333" spans="5:8" x14ac:dyDescent="0.3">
      <c r="E6333" s="34">
        <v>6331</v>
      </c>
      <c r="F6333" s="42">
        <f t="shared" si="296"/>
        <v>10.1296</v>
      </c>
      <c r="G6333" s="42">
        <f t="shared" si="294"/>
        <v>8.3569199999999988</v>
      </c>
      <c r="H6333" s="42">
        <f t="shared" si="295"/>
        <v>8.2500000008356924</v>
      </c>
    </row>
    <row r="6334" spans="5:8" x14ac:dyDescent="0.3">
      <c r="E6334" s="34">
        <v>6332</v>
      </c>
      <c r="F6334" s="42">
        <f t="shared" si="296"/>
        <v>10.1312</v>
      </c>
      <c r="G6334" s="42">
        <f t="shared" si="294"/>
        <v>8.3582400000000003</v>
      </c>
      <c r="H6334" s="42">
        <f t="shared" si="295"/>
        <v>8.2500000008358239</v>
      </c>
    </row>
    <row r="6335" spans="5:8" x14ac:dyDescent="0.3">
      <c r="E6335" s="34">
        <v>6333</v>
      </c>
      <c r="F6335" s="42">
        <f t="shared" si="296"/>
        <v>10.132800000000001</v>
      </c>
      <c r="G6335" s="42">
        <f t="shared" si="294"/>
        <v>8.3595600000000001</v>
      </c>
      <c r="H6335" s="42">
        <f t="shared" si="295"/>
        <v>8.2500000008359553</v>
      </c>
    </row>
    <row r="6336" spans="5:8" x14ac:dyDescent="0.3">
      <c r="E6336" s="34">
        <v>6334</v>
      </c>
      <c r="F6336" s="42">
        <f t="shared" si="296"/>
        <v>10.134400000000001</v>
      </c>
      <c r="G6336" s="42">
        <f t="shared" si="294"/>
        <v>8.3608800000000016</v>
      </c>
      <c r="H6336" s="42">
        <f t="shared" si="295"/>
        <v>8.2500000008360885</v>
      </c>
    </row>
    <row r="6337" spans="5:8" x14ac:dyDescent="0.3">
      <c r="E6337" s="34">
        <v>6335</v>
      </c>
      <c r="F6337" s="42">
        <f t="shared" si="296"/>
        <v>10.136000000000001</v>
      </c>
      <c r="G6337" s="42">
        <f t="shared" si="294"/>
        <v>8.3622000000000014</v>
      </c>
      <c r="H6337" s="42">
        <f t="shared" si="295"/>
        <v>8.25000000083622</v>
      </c>
    </row>
    <row r="6338" spans="5:8" x14ac:dyDescent="0.3">
      <c r="E6338" s="34">
        <v>6336</v>
      </c>
      <c r="F6338" s="42">
        <f t="shared" si="296"/>
        <v>10.137600000000001</v>
      </c>
      <c r="G6338" s="42">
        <f t="shared" ref="G6338:G6401" si="297">$C$12*F6338*10^-3/($C$3*10^-6)</f>
        <v>8.3635200000000012</v>
      </c>
      <c r="H6338" s="42">
        <f t="shared" si="295"/>
        <v>8.2500000008363514</v>
      </c>
    </row>
    <row r="6339" spans="5:8" x14ac:dyDescent="0.3">
      <c r="E6339" s="34">
        <v>6337</v>
      </c>
      <c r="F6339" s="42">
        <f t="shared" si="296"/>
        <v>10.139200000000001</v>
      </c>
      <c r="G6339" s="42">
        <f t="shared" si="297"/>
        <v>8.3648400000000009</v>
      </c>
      <c r="H6339" s="42">
        <f t="shared" ref="H6339:H6402" si="298">($C$12+IF(G6339&gt;=$C$7,$C$6,0)+(IF(G6339&gt;=$C$5,G6339,0)/$C$4)+IF(G6339&gt;$C$9,($C$8/G6339),0))</f>
        <v>8.2500000008364847</v>
      </c>
    </row>
    <row r="6340" spans="5:8" x14ac:dyDescent="0.3">
      <c r="E6340" s="34">
        <v>6338</v>
      </c>
      <c r="F6340" s="42">
        <f t="shared" ref="F6340:F6403" si="299">($C$10/10000)*(E6340)</f>
        <v>10.1408</v>
      </c>
      <c r="G6340" s="42">
        <f t="shared" si="297"/>
        <v>8.3661600000000007</v>
      </c>
      <c r="H6340" s="42">
        <f t="shared" si="298"/>
        <v>8.2500000008366161</v>
      </c>
    </row>
    <row r="6341" spans="5:8" x14ac:dyDescent="0.3">
      <c r="E6341" s="34">
        <v>6339</v>
      </c>
      <c r="F6341" s="42">
        <f t="shared" si="299"/>
        <v>10.1424</v>
      </c>
      <c r="G6341" s="42">
        <f t="shared" si="297"/>
        <v>8.3674800000000005</v>
      </c>
      <c r="H6341" s="42">
        <f t="shared" si="298"/>
        <v>8.2500000008367476</v>
      </c>
    </row>
    <row r="6342" spans="5:8" x14ac:dyDescent="0.3">
      <c r="E6342" s="34">
        <v>6340</v>
      </c>
      <c r="F6342" s="42">
        <f t="shared" si="299"/>
        <v>10.144</v>
      </c>
      <c r="G6342" s="42">
        <f t="shared" si="297"/>
        <v>8.3688000000000002</v>
      </c>
      <c r="H6342" s="42">
        <f t="shared" si="298"/>
        <v>8.2500000008368808</v>
      </c>
    </row>
    <row r="6343" spans="5:8" x14ac:dyDescent="0.3">
      <c r="E6343" s="34">
        <v>6341</v>
      </c>
      <c r="F6343" s="42">
        <f t="shared" si="299"/>
        <v>10.1456</v>
      </c>
      <c r="G6343" s="42">
        <f t="shared" si="297"/>
        <v>8.37012</v>
      </c>
      <c r="H6343" s="42">
        <f t="shared" si="298"/>
        <v>8.2500000008370122</v>
      </c>
    </row>
    <row r="6344" spans="5:8" x14ac:dyDescent="0.3">
      <c r="E6344" s="34">
        <v>6342</v>
      </c>
      <c r="F6344" s="42">
        <f t="shared" si="299"/>
        <v>10.1472</v>
      </c>
      <c r="G6344" s="42">
        <f t="shared" si="297"/>
        <v>8.3714399999999998</v>
      </c>
      <c r="H6344" s="42">
        <f t="shared" si="298"/>
        <v>8.2500000008371437</v>
      </c>
    </row>
    <row r="6345" spans="5:8" x14ac:dyDescent="0.3">
      <c r="E6345" s="34">
        <v>6343</v>
      </c>
      <c r="F6345" s="42">
        <f t="shared" si="299"/>
        <v>10.1488</v>
      </c>
      <c r="G6345" s="42">
        <f t="shared" si="297"/>
        <v>8.3727599999999995</v>
      </c>
      <c r="H6345" s="42">
        <f t="shared" si="298"/>
        <v>8.2500000008372751</v>
      </c>
    </row>
    <row r="6346" spans="5:8" x14ac:dyDescent="0.3">
      <c r="E6346" s="34">
        <v>6344</v>
      </c>
      <c r="F6346" s="42">
        <f t="shared" si="299"/>
        <v>10.150400000000001</v>
      </c>
      <c r="G6346" s="42">
        <f t="shared" si="297"/>
        <v>8.3740800000000011</v>
      </c>
      <c r="H6346" s="42">
        <f t="shared" si="298"/>
        <v>8.2500000008374084</v>
      </c>
    </row>
    <row r="6347" spans="5:8" x14ac:dyDescent="0.3">
      <c r="E6347" s="34">
        <v>6345</v>
      </c>
      <c r="F6347" s="42">
        <f t="shared" si="299"/>
        <v>10.152000000000001</v>
      </c>
      <c r="G6347" s="42">
        <f t="shared" si="297"/>
        <v>8.3754000000000008</v>
      </c>
      <c r="H6347" s="42">
        <f t="shared" si="298"/>
        <v>8.2500000008375398</v>
      </c>
    </row>
    <row r="6348" spans="5:8" x14ac:dyDescent="0.3">
      <c r="E6348" s="34">
        <v>6346</v>
      </c>
      <c r="F6348" s="42">
        <f t="shared" si="299"/>
        <v>10.153600000000001</v>
      </c>
      <c r="G6348" s="42">
        <f t="shared" si="297"/>
        <v>8.3767200000000006</v>
      </c>
      <c r="H6348" s="42">
        <f t="shared" si="298"/>
        <v>8.2500000008376713</v>
      </c>
    </row>
    <row r="6349" spans="5:8" x14ac:dyDescent="0.3">
      <c r="E6349" s="34">
        <v>6347</v>
      </c>
      <c r="F6349" s="42">
        <f t="shared" si="299"/>
        <v>10.155200000000001</v>
      </c>
      <c r="G6349" s="42">
        <f t="shared" si="297"/>
        <v>8.3780400000000004</v>
      </c>
      <c r="H6349" s="42">
        <f t="shared" si="298"/>
        <v>8.2500000008378045</v>
      </c>
    </row>
    <row r="6350" spans="5:8" x14ac:dyDescent="0.3">
      <c r="E6350" s="34">
        <v>6348</v>
      </c>
      <c r="F6350" s="42">
        <f t="shared" si="299"/>
        <v>10.1568</v>
      </c>
      <c r="G6350" s="42">
        <f t="shared" si="297"/>
        <v>8.3793600000000001</v>
      </c>
      <c r="H6350" s="42">
        <f t="shared" si="298"/>
        <v>8.2500000008379359</v>
      </c>
    </row>
    <row r="6351" spans="5:8" x14ac:dyDescent="0.3">
      <c r="E6351" s="34">
        <v>6349</v>
      </c>
      <c r="F6351" s="42">
        <f t="shared" si="299"/>
        <v>10.1584</v>
      </c>
      <c r="G6351" s="42">
        <f t="shared" si="297"/>
        <v>8.3806800000000017</v>
      </c>
      <c r="H6351" s="42">
        <f t="shared" si="298"/>
        <v>8.2500000008380674</v>
      </c>
    </row>
    <row r="6352" spans="5:8" x14ac:dyDescent="0.3">
      <c r="E6352" s="34">
        <v>6350</v>
      </c>
      <c r="F6352" s="42">
        <f t="shared" si="299"/>
        <v>10.16</v>
      </c>
      <c r="G6352" s="42">
        <f t="shared" si="297"/>
        <v>8.3819999999999997</v>
      </c>
      <c r="H6352" s="42">
        <f t="shared" si="298"/>
        <v>8.2500000008382006</v>
      </c>
    </row>
    <row r="6353" spans="5:8" x14ac:dyDescent="0.3">
      <c r="E6353" s="34">
        <v>6351</v>
      </c>
      <c r="F6353" s="42">
        <f t="shared" si="299"/>
        <v>10.1616</v>
      </c>
      <c r="G6353" s="42">
        <f t="shared" si="297"/>
        <v>8.3833200000000012</v>
      </c>
      <c r="H6353" s="42">
        <f t="shared" si="298"/>
        <v>8.2500000008383321</v>
      </c>
    </row>
    <row r="6354" spans="5:8" x14ac:dyDescent="0.3">
      <c r="E6354" s="34">
        <v>6352</v>
      </c>
      <c r="F6354" s="42">
        <f t="shared" si="299"/>
        <v>10.1632</v>
      </c>
      <c r="G6354" s="42">
        <f t="shared" si="297"/>
        <v>8.3846399999999992</v>
      </c>
      <c r="H6354" s="42">
        <f t="shared" si="298"/>
        <v>8.2500000008384635</v>
      </c>
    </row>
    <row r="6355" spans="5:8" x14ac:dyDescent="0.3">
      <c r="E6355" s="34">
        <v>6353</v>
      </c>
      <c r="F6355" s="42">
        <f t="shared" si="299"/>
        <v>10.1648</v>
      </c>
      <c r="G6355" s="42">
        <f t="shared" si="297"/>
        <v>8.3859600000000007</v>
      </c>
      <c r="H6355" s="42">
        <f t="shared" si="298"/>
        <v>8.2500000008385967</v>
      </c>
    </row>
    <row r="6356" spans="5:8" x14ac:dyDescent="0.3">
      <c r="E6356" s="34">
        <v>6354</v>
      </c>
      <c r="F6356" s="42">
        <f t="shared" si="299"/>
        <v>10.166400000000001</v>
      </c>
      <c r="G6356" s="42">
        <f t="shared" si="297"/>
        <v>8.3872800000000005</v>
      </c>
      <c r="H6356" s="42">
        <f t="shared" si="298"/>
        <v>8.2500000008387282</v>
      </c>
    </row>
    <row r="6357" spans="5:8" x14ac:dyDescent="0.3">
      <c r="E6357" s="34">
        <v>6355</v>
      </c>
      <c r="F6357" s="42">
        <f t="shared" si="299"/>
        <v>10.168000000000001</v>
      </c>
      <c r="G6357" s="42">
        <f t="shared" si="297"/>
        <v>8.3886000000000021</v>
      </c>
      <c r="H6357" s="42">
        <f t="shared" si="298"/>
        <v>8.2500000008388596</v>
      </c>
    </row>
    <row r="6358" spans="5:8" x14ac:dyDescent="0.3">
      <c r="E6358" s="34">
        <v>6356</v>
      </c>
      <c r="F6358" s="42">
        <f t="shared" si="299"/>
        <v>10.169600000000001</v>
      </c>
      <c r="G6358" s="42">
        <f t="shared" si="297"/>
        <v>8.38992</v>
      </c>
      <c r="H6358" s="42">
        <f t="shared" si="298"/>
        <v>8.2500000008389929</v>
      </c>
    </row>
    <row r="6359" spans="5:8" x14ac:dyDescent="0.3">
      <c r="E6359" s="34">
        <v>6357</v>
      </c>
      <c r="F6359" s="42">
        <f t="shared" si="299"/>
        <v>10.171200000000001</v>
      </c>
      <c r="G6359" s="42">
        <f t="shared" si="297"/>
        <v>8.3912400000000016</v>
      </c>
      <c r="H6359" s="42">
        <f t="shared" si="298"/>
        <v>8.2500000008391243</v>
      </c>
    </row>
    <row r="6360" spans="5:8" x14ac:dyDescent="0.3">
      <c r="E6360" s="34">
        <v>6358</v>
      </c>
      <c r="F6360" s="42">
        <f t="shared" si="299"/>
        <v>10.172800000000001</v>
      </c>
      <c r="G6360" s="42">
        <f t="shared" si="297"/>
        <v>8.3925599999999996</v>
      </c>
      <c r="H6360" s="42">
        <f t="shared" si="298"/>
        <v>8.2500000008392558</v>
      </c>
    </row>
    <row r="6361" spans="5:8" x14ac:dyDescent="0.3">
      <c r="E6361" s="34">
        <v>6359</v>
      </c>
      <c r="F6361" s="42">
        <f t="shared" si="299"/>
        <v>10.1744</v>
      </c>
      <c r="G6361" s="42">
        <f t="shared" si="297"/>
        <v>8.3938800000000011</v>
      </c>
      <c r="H6361" s="42">
        <f t="shared" si="298"/>
        <v>8.2500000008393872</v>
      </c>
    </row>
    <row r="6362" spans="5:8" x14ac:dyDescent="0.3">
      <c r="E6362" s="34">
        <v>6360</v>
      </c>
      <c r="F6362" s="42">
        <f t="shared" si="299"/>
        <v>10.176</v>
      </c>
      <c r="G6362" s="42">
        <f t="shared" si="297"/>
        <v>8.3951999999999991</v>
      </c>
      <c r="H6362" s="42">
        <f t="shared" si="298"/>
        <v>8.2500000008395205</v>
      </c>
    </row>
    <row r="6363" spans="5:8" x14ac:dyDescent="0.3">
      <c r="E6363" s="34">
        <v>6361</v>
      </c>
      <c r="F6363" s="42">
        <f t="shared" si="299"/>
        <v>10.1776</v>
      </c>
      <c r="G6363" s="42">
        <f t="shared" si="297"/>
        <v>8.3965200000000006</v>
      </c>
      <c r="H6363" s="42">
        <f t="shared" si="298"/>
        <v>8.2500000008396519</v>
      </c>
    </row>
    <row r="6364" spans="5:8" x14ac:dyDescent="0.3">
      <c r="E6364" s="34">
        <v>6362</v>
      </c>
      <c r="F6364" s="42">
        <f t="shared" si="299"/>
        <v>10.1792</v>
      </c>
      <c r="G6364" s="42">
        <f t="shared" si="297"/>
        <v>8.3978399999999986</v>
      </c>
      <c r="H6364" s="42">
        <f t="shared" si="298"/>
        <v>8.2500000008397834</v>
      </c>
    </row>
    <row r="6365" spans="5:8" x14ac:dyDescent="0.3">
      <c r="E6365" s="34">
        <v>6363</v>
      </c>
      <c r="F6365" s="42">
        <f t="shared" si="299"/>
        <v>10.1808</v>
      </c>
      <c r="G6365" s="42">
        <f t="shared" si="297"/>
        <v>8.3991600000000002</v>
      </c>
      <c r="H6365" s="42">
        <f t="shared" si="298"/>
        <v>8.2500000008399166</v>
      </c>
    </row>
    <row r="6366" spans="5:8" x14ac:dyDescent="0.3">
      <c r="E6366" s="34">
        <v>6364</v>
      </c>
      <c r="F6366" s="42">
        <f t="shared" si="299"/>
        <v>10.182400000000001</v>
      </c>
      <c r="G6366" s="42">
        <f t="shared" si="297"/>
        <v>8.4004800000000017</v>
      </c>
      <c r="H6366" s="42">
        <f t="shared" si="298"/>
        <v>8.250000000840048</v>
      </c>
    </row>
    <row r="6367" spans="5:8" x14ac:dyDescent="0.3">
      <c r="E6367" s="34">
        <v>6365</v>
      </c>
      <c r="F6367" s="42">
        <f t="shared" si="299"/>
        <v>10.184000000000001</v>
      </c>
      <c r="G6367" s="42">
        <f t="shared" si="297"/>
        <v>8.4018000000000015</v>
      </c>
      <c r="H6367" s="42">
        <f t="shared" si="298"/>
        <v>8.2500000008401795</v>
      </c>
    </row>
    <row r="6368" spans="5:8" x14ac:dyDescent="0.3">
      <c r="E6368" s="34">
        <v>6366</v>
      </c>
      <c r="F6368" s="42">
        <f t="shared" si="299"/>
        <v>10.185600000000001</v>
      </c>
      <c r="G6368" s="42">
        <f t="shared" si="297"/>
        <v>8.4031200000000013</v>
      </c>
      <c r="H6368" s="42">
        <f t="shared" si="298"/>
        <v>8.2500000008403127</v>
      </c>
    </row>
    <row r="6369" spans="5:8" x14ac:dyDescent="0.3">
      <c r="E6369" s="34">
        <v>6367</v>
      </c>
      <c r="F6369" s="42">
        <f t="shared" si="299"/>
        <v>10.187200000000001</v>
      </c>
      <c r="G6369" s="42">
        <f t="shared" si="297"/>
        <v>8.404440000000001</v>
      </c>
      <c r="H6369" s="42">
        <f t="shared" si="298"/>
        <v>8.2500000008404442</v>
      </c>
    </row>
    <row r="6370" spans="5:8" x14ac:dyDescent="0.3">
      <c r="E6370" s="34">
        <v>6368</v>
      </c>
      <c r="F6370" s="42">
        <f t="shared" si="299"/>
        <v>10.188800000000001</v>
      </c>
      <c r="G6370" s="42">
        <f t="shared" si="297"/>
        <v>8.4057600000000008</v>
      </c>
      <c r="H6370" s="42">
        <f t="shared" si="298"/>
        <v>8.2500000008405756</v>
      </c>
    </row>
    <row r="6371" spans="5:8" x14ac:dyDescent="0.3">
      <c r="E6371" s="34">
        <v>6369</v>
      </c>
      <c r="F6371" s="42">
        <f t="shared" si="299"/>
        <v>10.1904</v>
      </c>
      <c r="G6371" s="42">
        <f t="shared" si="297"/>
        <v>8.4070800000000006</v>
      </c>
      <c r="H6371" s="42">
        <f t="shared" si="298"/>
        <v>8.2500000008407088</v>
      </c>
    </row>
    <row r="6372" spans="5:8" x14ac:dyDescent="0.3">
      <c r="E6372" s="34">
        <v>6370</v>
      </c>
      <c r="F6372" s="42">
        <f t="shared" si="299"/>
        <v>10.192</v>
      </c>
      <c r="G6372" s="42">
        <f t="shared" si="297"/>
        <v>8.4084000000000003</v>
      </c>
      <c r="H6372" s="42">
        <f t="shared" si="298"/>
        <v>8.2500000008408403</v>
      </c>
    </row>
    <row r="6373" spans="5:8" x14ac:dyDescent="0.3">
      <c r="E6373" s="34">
        <v>6371</v>
      </c>
      <c r="F6373" s="42">
        <f t="shared" si="299"/>
        <v>10.1936</v>
      </c>
      <c r="G6373" s="42">
        <f t="shared" si="297"/>
        <v>8.4097200000000001</v>
      </c>
      <c r="H6373" s="42">
        <f t="shared" si="298"/>
        <v>8.2500000008409717</v>
      </c>
    </row>
    <row r="6374" spans="5:8" x14ac:dyDescent="0.3">
      <c r="E6374" s="34">
        <v>6372</v>
      </c>
      <c r="F6374" s="42">
        <f t="shared" si="299"/>
        <v>10.1952</v>
      </c>
      <c r="G6374" s="42">
        <f t="shared" si="297"/>
        <v>8.4110399999999998</v>
      </c>
      <c r="H6374" s="42">
        <f t="shared" si="298"/>
        <v>8.2500000008411032</v>
      </c>
    </row>
    <row r="6375" spans="5:8" x14ac:dyDescent="0.3">
      <c r="E6375" s="34">
        <v>6373</v>
      </c>
      <c r="F6375" s="42">
        <f t="shared" si="299"/>
        <v>10.1968</v>
      </c>
      <c r="G6375" s="42">
        <f t="shared" si="297"/>
        <v>8.4123599999999996</v>
      </c>
      <c r="H6375" s="42">
        <f t="shared" si="298"/>
        <v>8.2500000008412364</v>
      </c>
    </row>
    <row r="6376" spans="5:8" x14ac:dyDescent="0.3">
      <c r="E6376" s="34">
        <v>6374</v>
      </c>
      <c r="F6376" s="42">
        <f t="shared" si="299"/>
        <v>10.198400000000001</v>
      </c>
      <c r="G6376" s="42">
        <f t="shared" si="297"/>
        <v>8.4136800000000012</v>
      </c>
      <c r="H6376" s="42">
        <f t="shared" si="298"/>
        <v>8.2500000008413679</v>
      </c>
    </row>
    <row r="6377" spans="5:8" x14ac:dyDescent="0.3">
      <c r="E6377" s="34">
        <v>6375</v>
      </c>
      <c r="F6377" s="42">
        <f t="shared" si="299"/>
        <v>10.200000000000001</v>
      </c>
      <c r="G6377" s="42">
        <f t="shared" si="297"/>
        <v>8.4150000000000009</v>
      </c>
      <c r="H6377" s="42">
        <f t="shared" si="298"/>
        <v>8.2500000008414993</v>
      </c>
    </row>
    <row r="6378" spans="5:8" x14ac:dyDescent="0.3">
      <c r="E6378" s="34">
        <v>6376</v>
      </c>
      <c r="F6378" s="42">
        <f t="shared" si="299"/>
        <v>10.201600000000001</v>
      </c>
      <c r="G6378" s="42">
        <f t="shared" si="297"/>
        <v>8.4163200000000007</v>
      </c>
      <c r="H6378" s="42">
        <f t="shared" si="298"/>
        <v>8.2500000008416325</v>
      </c>
    </row>
    <row r="6379" spans="5:8" x14ac:dyDescent="0.3">
      <c r="E6379" s="34">
        <v>6377</v>
      </c>
      <c r="F6379" s="42">
        <f t="shared" si="299"/>
        <v>10.203200000000001</v>
      </c>
      <c r="G6379" s="42">
        <f t="shared" si="297"/>
        <v>8.4176400000000005</v>
      </c>
      <c r="H6379" s="42">
        <f t="shared" si="298"/>
        <v>8.250000000841764</v>
      </c>
    </row>
    <row r="6380" spans="5:8" x14ac:dyDescent="0.3">
      <c r="E6380" s="34">
        <v>6378</v>
      </c>
      <c r="F6380" s="42">
        <f t="shared" si="299"/>
        <v>10.204800000000001</v>
      </c>
      <c r="G6380" s="42">
        <f t="shared" si="297"/>
        <v>8.4189600000000002</v>
      </c>
      <c r="H6380" s="42">
        <f t="shared" si="298"/>
        <v>8.2500000008418954</v>
      </c>
    </row>
    <row r="6381" spans="5:8" x14ac:dyDescent="0.3">
      <c r="E6381" s="34">
        <v>6379</v>
      </c>
      <c r="F6381" s="42">
        <f t="shared" si="299"/>
        <v>10.2064</v>
      </c>
      <c r="G6381" s="42">
        <f t="shared" si="297"/>
        <v>8.42028</v>
      </c>
      <c r="H6381" s="42">
        <f t="shared" si="298"/>
        <v>8.2500000008420287</v>
      </c>
    </row>
    <row r="6382" spans="5:8" x14ac:dyDescent="0.3">
      <c r="E6382" s="34">
        <v>6380</v>
      </c>
      <c r="F6382" s="42">
        <f t="shared" si="299"/>
        <v>10.208</v>
      </c>
      <c r="G6382" s="42">
        <f t="shared" si="297"/>
        <v>8.4216000000000015</v>
      </c>
      <c r="H6382" s="42">
        <f t="shared" si="298"/>
        <v>8.2500000008421601</v>
      </c>
    </row>
    <row r="6383" spans="5:8" x14ac:dyDescent="0.3">
      <c r="E6383" s="34">
        <v>6381</v>
      </c>
      <c r="F6383" s="42">
        <f t="shared" si="299"/>
        <v>10.2096</v>
      </c>
      <c r="G6383" s="42">
        <f t="shared" si="297"/>
        <v>8.4229199999999995</v>
      </c>
      <c r="H6383" s="42">
        <f t="shared" si="298"/>
        <v>8.2500000008422916</v>
      </c>
    </row>
    <row r="6384" spans="5:8" x14ac:dyDescent="0.3">
      <c r="E6384" s="34">
        <v>6382</v>
      </c>
      <c r="F6384" s="42">
        <f t="shared" si="299"/>
        <v>10.2112</v>
      </c>
      <c r="G6384" s="42">
        <f t="shared" si="297"/>
        <v>8.4242400000000011</v>
      </c>
      <c r="H6384" s="42">
        <f t="shared" si="298"/>
        <v>8.2500000008424248</v>
      </c>
    </row>
    <row r="6385" spans="5:8" x14ac:dyDescent="0.3">
      <c r="E6385" s="34">
        <v>6383</v>
      </c>
      <c r="F6385" s="42">
        <f t="shared" si="299"/>
        <v>10.2128</v>
      </c>
      <c r="G6385" s="42">
        <f t="shared" si="297"/>
        <v>8.4255599999999991</v>
      </c>
      <c r="H6385" s="42">
        <f t="shared" si="298"/>
        <v>8.2500000008425562</v>
      </c>
    </row>
    <row r="6386" spans="5:8" x14ac:dyDescent="0.3">
      <c r="E6386" s="34">
        <v>6384</v>
      </c>
      <c r="F6386" s="42">
        <f t="shared" si="299"/>
        <v>10.214400000000001</v>
      </c>
      <c r="G6386" s="42">
        <f t="shared" si="297"/>
        <v>8.4268800000000024</v>
      </c>
      <c r="H6386" s="42">
        <f t="shared" si="298"/>
        <v>8.2500000008426877</v>
      </c>
    </row>
    <row r="6387" spans="5:8" x14ac:dyDescent="0.3">
      <c r="E6387" s="34">
        <v>6385</v>
      </c>
      <c r="F6387" s="42">
        <f t="shared" si="299"/>
        <v>10.216000000000001</v>
      </c>
      <c r="G6387" s="42">
        <f t="shared" si="297"/>
        <v>8.4282000000000004</v>
      </c>
      <c r="H6387" s="42">
        <f t="shared" si="298"/>
        <v>8.2500000008428191</v>
      </c>
    </row>
    <row r="6388" spans="5:8" x14ac:dyDescent="0.3">
      <c r="E6388" s="34">
        <v>6386</v>
      </c>
      <c r="F6388" s="42">
        <f t="shared" si="299"/>
        <v>10.217600000000001</v>
      </c>
      <c r="G6388" s="42">
        <f t="shared" si="297"/>
        <v>8.4295200000000019</v>
      </c>
      <c r="H6388" s="42">
        <f t="shared" si="298"/>
        <v>8.2500000008429524</v>
      </c>
    </row>
    <row r="6389" spans="5:8" x14ac:dyDescent="0.3">
      <c r="E6389" s="34">
        <v>6387</v>
      </c>
      <c r="F6389" s="42">
        <f t="shared" si="299"/>
        <v>10.219200000000001</v>
      </c>
      <c r="G6389" s="42">
        <f t="shared" si="297"/>
        <v>8.4308399999999999</v>
      </c>
      <c r="H6389" s="42">
        <f t="shared" si="298"/>
        <v>8.2500000008430838</v>
      </c>
    </row>
    <row r="6390" spans="5:8" x14ac:dyDescent="0.3">
      <c r="E6390" s="34">
        <v>6388</v>
      </c>
      <c r="F6390" s="42">
        <f t="shared" si="299"/>
        <v>10.220800000000001</v>
      </c>
      <c r="G6390" s="42">
        <f t="shared" si="297"/>
        <v>8.4321600000000014</v>
      </c>
      <c r="H6390" s="42">
        <f t="shared" si="298"/>
        <v>8.2500000008432153</v>
      </c>
    </row>
    <row r="6391" spans="5:8" x14ac:dyDescent="0.3">
      <c r="E6391" s="34">
        <v>6389</v>
      </c>
      <c r="F6391" s="42">
        <f t="shared" si="299"/>
        <v>10.2224</v>
      </c>
      <c r="G6391" s="42">
        <f t="shared" si="297"/>
        <v>8.4334799999999994</v>
      </c>
      <c r="H6391" s="42">
        <f t="shared" si="298"/>
        <v>8.2500000008433485</v>
      </c>
    </row>
    <row r="6392" spans="5:8" x14ac:dyDescent="0.3">
      <c r="E6392" s="34">
        <v>6390</v>
      </c>
      <c r="F6392" s="42">
        <f t="shared" si="299"/>
        <v>10.224</v>
      </c>
      <c r="G6392" s="42">
        <f t="shared" si="297"/>
        <v>8.434800000000001</v>
      </c>
      <c r="H6392" s="42">
        <f t="shared" si="298"/>
        <v>8.25000000084348</v>
      </c>
    </row>
    <row r="6393" spans="5:8" x14ac:dyDescent="0.3">
      <c r="E6393" s="34">
        <v>6391</v>
      </c>
      <c r="F6393" s="42">
        <f t="shared" si="299"/>
        <v>10.2256</v>
      </c>
      <c r="G6393" s="42">
        <f t="shared" si="297"/>
        <v>8.436119999999999</v>
      </c>
      <c r="H6393" s="42">
        <f t="shared" si="298"/>
        <v>8.2500000008436114</v>
      </c>
    </row>
    <row r="6394" spans="5:8" x14ac:dyDescent="0.3">
      <c r="E6394" s="34">
        <v>6392</v>
      </c>
      <c r="F6394" s="42">
        <f t="shared" si="299"/>
        <v>10.2272</v>
      </c>
      <c r="G6394" s="42">
        <f t="shared" si="297"/>
        <v>8.4374400000000005</v>
      </c>
      <c r="H6394" s="42">
        <f t="shared" si="298"/>
        <v>8.2500000008437446</v>
      </c>
    </row>
    <row r="6395" spans="5:8" x14ac:dyDescent="0.3">
      <c r="E6395" s="34">
        <v>6393</v>
      </c>
      <c r="F6395" s="42">
        <f t="shared" si="299"/>
        <v>10.2288</v>
      </c>
      <c r="G6395" s="42">
        <f t="shared" si="297"/>
        <v>8.4387599999999985</v>
      </c>
      <c r="H6395" s="42">
        <f t="shared" si="298"/>
        <v>8.2500000008438761</v>
      </c>
    </row>
    <row r="6396" spans="5:8" x14ac:dyDescent="0.3">
      <c r="E6396" s="34">
        <v>6394</v>
      </c>
      <c r="F6396" s="42">
        <f t="shared" si="299"/>
        <v>10.230400000000001</v>
      </c>
      <c r="G6396" s="42">
        <f t="shared" si="297"/>
        <v>8.4400800000000018</v>
      </c>
      <c r="H6396" s="42">
        <f t="shared" si="298"/>
        <v>8.2500000008440075</v>
      </c>
    </row>
    <row r="6397" spans="5:8" x14ac:dyDescent="0.3">
      <c r="E6397" s="34">
        <v>6395</v>
      </c>
      <c r="F6397" s="42">
        <f t="shared" si="299"/>
        <v>10.232000000000001</v>
      </c>
      <c r="G6397" s="42">
        <f t="shared" si="297"/>
        <v>8.4414000000000016</v>
      </c>
      <c r="H6397" s="42">
        <f t="shared" si="298"/>
        <v>8.2500000008441408</v>
      </c>
    </row>
    <row r="6398" spans="5:8" x14ac:dyDescent="0.3">
      <c r="E6398" s="34">
        <v>6396</v>
      </c>
      <c r="F6398" s="42">
        <f t="shared" si="299"/>
        <v>10.233600000000001</v>
      </c>
      <c r="G6398" s="42">
        <f t="shared" si="297"/>
        <v>8.4427200000000013</v>
      </c>
      <c r="H6398" s="42">
        <f t="shared" si="298"/>
        <v>8.2500000008442722</v>
      </c>
    </row>
    <row r="6399" spans="5:8" x14ac:dyDescent="0.3">
      <c r="E6399" s="34">
        <v>6397</v>
      </c>
      <c r="F6399" s="42">
        <f t="shared" si="299"/>
        <v>10.235200000000001</v>
      </c>
      <c r="G6399" s="42">
        <f t="shared" si="297"/>
        <v>8.4440400000000011</v>
      </c>
      <c r="H6399" s="42">
        <f t="shared" si="298"/>
        <v>8.2500000008444037</v>
      </c>
    </row>
    <row r="6400" spans="5:8" x14ac:dyDescent="0.3">
      <c r="E6400" s="34">
        <v>6398</v>
      </c>
      <c r="F6400" s="42">
        <f t="shared" si="299"/>
        <v>10.236800000000001</v>
      </c>
      <c r="G6400" s="42">
        <f t="shared" si="297"/>
        <v>8.4453600000000009</v>
      </c>
      <c r="H6400" s="42">
        <f t="shared" si="298"/>
        <v>8.2500000008445369</v>
      </c>
    </row>
    <row r="6401" spans="5:8" x14ac:dyDescent="0.3">
      <c r="E6401" s="34">
        <v>6399</v>
      </c>
      <c r="F6401" s="42">
        <f t="shared" si="299"/>
        <v>10.2384</v>
      </c>
      <c r="G6401" s="42">
        <f t="shared" si="297"/>
        <v>8.4466800000000006</v>
      </c>
      <c r="H6401" s="42">
        <f t="shared" si="298"/>
        <v>8.2500000008446683</v>
      </c>
    </row>
    <row r="6402" spans="5:8" x14ac:dyDescent="0.3">
      <c r="E6402" s="34">
        <v>6400</v>
      </c>
      <c r="F6402" s="42">
        <f t="shared" si="299"/>
        <v>10.24</v>
      </c>
      <c r="G6402" s="42">
        <f t="shared" ref="G6402:G6465" si="300">$C$12*F6402*10^-3/($C$3*10^-6)</f>
        <v>8.4480000000000004</v>
      </c>
      <c r="H6402" s="42">
        <f t="shared" si="298"/>
        <v>8.2500000008447998</v>
      </c>
    </row>
    <row r="6403" spans="5:8" x14ac:dyDescent="0.3">
      <c r="E6403" s="34">
        <v>6401</v>
      </c>
      <c r="F6403" s="42">
        <f t="shared" si="299"/>
        <v>10.2416</v>
      </c>
      <c r="G6403" s="42">
        <f t="shared" si="300"/>
        <v>8.4493200000000002</v>
      </c>
      <c r="H6403" s="42">
        <f t="shared" ref="H6403:H6466" si="301">($C$12+IF(G6403&gt;=$C$7,$C$6,0)+(IF(G6403&gt;=$C$5,G6403,0)/$C$4)+IF(G6403&gt;$C$9,($C$8/G6403),0))</f>
        <v>8.2500000008449312</v>
      </c>
    </row>
    <row r="6404" spans="5:8" x14ac:dyDescent="0.3">
      <c r="E6404" s="34">
        <v>6402</v>
      </c>
      <c r="F6404" s="42">
        <f t="shared" ref="F6404:F6467" si="302">($C$10/10000)*(E6404)</f>
        <v>10.2432</v>
      </c>
      <c r="G6404" s="42">
        <f t="shared" si="300"/>
        <v>8.4506399999999999</v>
      </c>
      <c r="H6404" s="42">
        <f t="shared" si="301"/>
        <v>8.2500000008450645</v>
      </c>
    </row>
    <row r="6405" spans="5:8" x14ac:dyDescent="0.3">
      <c r="E6405" s="34">
        <v>6403</v>
      </c>
      <c r="F6405" s="42">
        <f t="shared" si="302"/>
        <v>10.2448</v>
      </c>
      <c r="G6405" s="42">
        <f t="shared" si="300"/>
        <v>8.4519599999999997</v>
      </c>
      <c r="H6405" s="42">
        <f t="shared" si="301"/>
        <v>8.2500000008451959</v>
      </c>
    </row>
    <row r="6406" spans="5:8" x14ac:dyDescent="0.3">
      <c r="E6406" s="34">
        <v>6404</v>
      </c>
      <c r="F6406" s="42">
        <f t="shared" si="302"/>
        <v>10.246400000000001</v>
      </c>
      <c r="G6406" s="42">
        <f t="shared" si="300"/>
        <v>8.4532799999999995</v>
      </c>
      <c r="H6406" s="42">
        <f t="shared" si="301"/>
        <v>8.2500000008453274</v>
      </c>
    </row>
    <row r="6407" spans="5:8" x14ac:dyDescent="0.3">
      <c r="E6407" s="34">
        <v>6405</v>
      </c>
      <c r="F6407" s="42">
        <f t="shared" si="302"/>
        <v>10.248000000000001</v>
      </c>
      <c r="G6407" s="42">
        <f t="shared" si="300"/>
        <v>8.454600000000001</v>
      </c>
      <c r="H6407" s="42">
        <f t="shared" si="301"/>
        <v>8.2500000008454606</v>
      </c>
    </row>
    <row r="6408" spans="5:8" x14ac:dyDescent="0.3">
      <c r="E6408" s="34">
        <v>6406</v>
      </c>
      <c r="F6408" s="42">
        <f t="shared" si="302"/>
        <v>10.249600000000001</v>
      </c>
      <c r="G6408" s="42">
        <f t="shared" si="300"/>
        <v>8.4559200000000008</v>
      </c>
      <c r="H6408" s="42">
        <f t="shared" si="301"/>
        <v>8.250000000845592</v>
      </c>
    </row>
    <row r="6409" spans="5:8" x14ac:dyDescent="0.3">
      <c r="E6409" s="34">
        <v>6407</v>
      </c>
      <c r="F6409" s="42">
        <f t="shared" si="302"/>
        <v>10.251200000000001</v>
      </c>
      <c r="G6409" s="42">
        <f t="shared" si="300"/>
        <v>8.4572400000000005</v>
      </c>
      <c r="H6409" s="42">
        <f t="shared" si="301"/>
        <v>8.2500000008457235</v>
      </c>
    </row>
    <row r="6410" spans="5:8" x14ac:dyDescent="0.3">
      <c r="E6410" s="34">
        <v>6408</v>
      </c>
      <c r="F6410" s="42">
        <f t="shared" si="302"/>
        <v>10.252800000000001</v>
      </c>
      <c r="G6410" s="42">
        <f t="shared" si="300"/>
        <v>8.4585600000000003</v>
      </c>
      <c r="H6410" s="42">
        <f t="shared" si="301"/>
        <v>8.2500000008458567</v>
      </c>
    </row>
    <row r="6411" spans="5:8" x14ac:dyDescent="0.3">
      <c r="E6411" s="34">
        <v>6409</v>
      </c>
      <c r="F6411" s="42">
        <f t="shared" si="302"/>
        <v>10.2544</v>
      </c>
      <c r="G6411" s="42">
        <f t="shared" si="300"/>
        <v>8.4598800000000001</v>
      </c>
      <c r="H6411" s="42">
        <f t="shared" si="301"/>
        <v>8.2500000008459882</v>
      </c>
    </row>
    <row r="6412" spans="5:8" x14ac:dyDescent="0.3">
      <c r="E6412" s="34">
        <v>6410</v>
      </c>
      <c r="F6412" s="42">
        <f t="shared" si="302"/>
        <v>10.256</v>
      </c>
      <c r="G6412" s="42">
        <f t="shared" si="300"/>
        <v>8.4611999999999998</v>
      </c>
      <c r="H6412" s="42">
        <f t="shared" si="301"/>
        <v>8.2500000008461196</v>
      </c>
    </row>
    <row r="6413" spans="5:8" x14ac:dyDescent="0.3">
      <c r="E6413" s="34">
        <v>6411</v>
      </c>
      <c r="F6413" s="42">
        <f t="shared" si="302"/>
        <v>10.2576</v>
      </c>
      <c r="G6413" s="42">
        <f t="shared" si="300"/>
        <v>8.4625200000000014</v>
      </c>
      <c r="H6413" s="42">
        <f t="shared" si="301"/>
        <v>8.2500000008462528</v>
      </c>
    </row>
    <row r="6414" spans="5:8" x14ac:dyDescent="0.3">
      <c r="E6414" s="34">
        <v>6412</v>
      </c>
      <c r="F6414" s="42">
        <f t="shared" si="302"/>
        <v>10.2592</v>
      </c>
      <c r="G6414" s="42">
        <f t="shared" si="300"/>
        <v>8.4638399999999994</v>
      </c>
      <c r="H6414" s="42">
        <f t="shared" si="301"/>
        <v>8.2500000008463843</v>
      </c>
    </row>
    <row r="6415" spans="5:8" x14ac:dyDescent="0.3">
      <c r="E6415" s="34">
        <v>6413</v>
      </c>
      <c r="F6415" s="42">
        <f t="shared" si="302"/>
        <v>10.2608</v>
      </c>
      <c r="G6415" s="42">
        <f t="shared" si="300"/>
        <v>8.4651600000000009</v>
      </c>
      <c r="H6415" s="42">
        <f t="shared" si="301"/>
        <v>8.2500000008465157</v>
      </c>
    </row>
    <row r="6416" spans="5:8" x14ac:dyDescent="0.3">
      <c r="E6416" s="34">
        <v>6414</v>
      </c>
      <c r="F6416" s="42">
        <f t="shared" si="302"/>
        <v>10.262400000000001</v>
      </c>
      <c r="G6416" s="42">
        <f t="shared" si="300"/>
        <v>8.4664800000000007</v>
      </c>
      <c r="H6416" s="42">
        <f t="shared" si="301"/>
        <v>8.2500000008466472</v>
      </c>
    </row>
    <row r="6417" spans="5:8" x14ac:dyDescent="0.3">
      <c r="E6417" s="34">
        <v>6415</v>
      </c>
      <c r="F6417" s="42">
        <f t="shared" si="302"/>
        <v>10.264000000000001</v>
      </c>
      <c r="G6417" s="42">
        <f t="shared" si="300"/>
        <v>8.4678000000000022</v>
      </c>
      <c r="H6417" s="42">
        <f t="shared" si="301"/>
        <v>8.2500000008467804</v>
      </c>
    </row>
    <row r="6418" spans="5:8" x14ac:dyDescent="0.3">
      <c r="E6418" s="34">
        <v>6416</v>
      </c>
      <c r="F6418" s="42">
        <f t="shared" si="302"/>
        <v>10.265600000000001</v>
      </c>
      <c r="G6418" s="42">
        <f t="shared" si="300"/>
        <v>8.4691200000000002</v>
      </c>
      <c r="H6418" s="42">
        <f t="shared" si="301"/>
        <v>8.2500000008469119</v>
      </c>
    </row>
    <row r="6419" spans="5:8" x14ac:dyDescent="0.3">
      <c r="E6419" s="34">
        <v>6417</v>
      </c>
      <c r="F6419" s="42">
        <f t="shared" si="302"/>
        <v>10.267200000000001</v>
      </c>
      <c r="G6419" s="42">
        <f t="shared" si="300"/>
        <v>8.4704400000000017</v>
      </c>
      <c r="H6419" s="42">
        <f t="shared" si="301"/>
        <v>8.2500000008470433</v>
      </c>
    </row>
    <row r="6420" spans="5:8" x14ac:dyDescent="0.3">
      <c r="E6420" s="34">
        <v>6418</v>
      </c>
      <c r="F6420" s="42">
        <f t="shared" si="302"/>
        <v>10.268800000000001</v>
      </c>
      <c r="G6420" s="42">
        <f t="shared" si="300"/>
        <v>8.4717599999999997</v>
      </c>
      <c r="H6420" s="42">
        <f t="shared" si="301"/>
        <v>8.2500000008471766</v>
      </c>
    </row>
    <row r="6421" spans="5:8" x14ac:dyDescent="0.3">
      <c r="E6421" s="34">
        <v>6419</v>
      </c>
      <c r="F6421" s="42">
        <f t="shared" si="302"/>
        <v>10.2704</v>
      </c>
      <c r="G6421" s="42">
        <f t="shared" si="300"/>
        <v>8.4730800000000013</v>
      </c>
      <c r="H6421" s="42">
        <f t="shared" si="301"/>
        <v>8.250000000847308</v>
      </c>
    </row>
    <row r="6422" spans="5:8" x14ac:dyDescent="0.3">
      <c r="E6422" s="34">
        <v>6420</v>
      </c>
      <c r="F6422" s="42">
        <f t="shared" si="302"/>
        <v>10.272</v>
      </c>
      <c r="G6422" s="42">
        <f t="shared" si="300"/>
        <v>8.4743999999999993</v>
      </c>
      <c r="H6422" s="42">
        <f t="shared" si="301"/>
        <v>8.2500000008474395</v>
      </c>
    </row>
    <row r="6423" spans="5:8" x14ac:dyDescent="0.3">
      <c r="E6423" s="34">
        <v>6421</v>
      </c>
      <c r="F6423" s="42">
        <f t="shared" si="302"/>
        <v>10.2736</v>
      </c>
      <c r="G6423" s="42">
        <f t="shared" si="300"/>
        <v>8.4757200000000008</v>
      </c>
      <c r="H6423" s="42">
        <f t="shared" si="301"/>
        <v>8.2500000008475727</v>
      </c>
    </row>
    <row r="6424" spans="5:8" x14ac:dyDescent="0.3">
      <c r="E6424" s="34">
        <v>6422</v>
      </c>
      <c r="F6424" s="42">
        <f t="shared" si="302"/>
        <v>10.2752</v>
      </c>
      <c r="G6424" s="42">
        <f t="shared" si="300"/>
        <v>8.4770399999999988</v>
      </c>
      <c r="H6424" s="42">
        <f t="shared" si="301"/>
        <v>8.2500000008477041</v>
      </c>
    </row>
    <row r="6425" spans="5:8" x14ac:dyDescent="0.3">
      <c r="E6425" s="34">
        <v>6423</v>
      </c>
      <c r="F6425" s="42">
        <f t="shared" si="302"/>
        <v>10.2768</v>
      </c>
      <c r="G6425" s="42">
        <f t="shared" si="300"/>
        <v>8.4783600000000003</v>
      </c>
      <c r="H6425" s="42">
        <f t="shared" si="301"/>
        <v>8.2500000008478356</v>
      </c>
    </row>
    <row r="6426" spans="5:8" x14ac:dyDescent="0.3">
      <c r="E6426" s="34">
        <v>6424</v>
      </c>
      <c r="F6426" s="42">
        <f t="shared" si="302"/>
        <v>10.278400000000001</v>
      </c>
      <c r="G6426" s="42">
        <f t="shared" si="300"/>
        <v>8.4796800000000001</v>
      </c>
      <c r="H6426" s="42">
        <f t="shared" si="301"/>
        <v>8.2500000008479688</v>
      </c>
    </row>
    <row r="6427" spans="5:8" x14ac:dyDescent="0.3">
      <c r="E6427" s="34">
        <v>6425</v>
      </c>
      <c r="F6427" s="42">
        <f t="shared" si="302"/>
        <v>10.280000000000001</v>
      </c>
      <c r="G6427" s="42">
        <f t="shared" si="300"/>
        <v>8.4810000000000016</v>
      </c>
      <c r="H6427" s="42">
        <f t="shared" si="301"/>
        <v>8.2500000008481003</v>
      </c>
    </row>
    <row r="6428" spans="5:8" x14ac:dyDescent="0.3">
      <c r="E6428" s="34">
        <v>6426</v>
      </c>
      <c r="F6428" s="42">
        <f t="shared" si="302"/>
        <v>10.281600000000001</v>
      </c>
      <c r="G6428" s="42">
        <f t="shared" si="300"/>
        <v>8.4823200000000014</v>
      </c>
      <c r="H6428" s="42">
        <f t="shared" si="301"/>
        <v>8.2500000008482317</v>
      </c>
    </row>
    <row r="6429" spans="5:8" x14ac:dyDescent="0.3">
      <c r="E6429" s="34">
        <v>6427</v>
      </c>
      <c r="F6429" s="42">
        <f t="shared" si="302"/>
        <v>10.283200000000001</v>
      </c>
      <c r="G6429" s="42">
        <f t="shared" si="300"/>
        <v>8.4836400000000012</v>
      </c>
      <c r="H6429" s="42">
        <f t="shared" si="301"/>
        <v>8.2500000008483632</v>
      </c>
    </row>
    <row r="6430" spans="5:8" x14ac:dyDescent="0.3">
      <c r="E6430" s="34">
        <v>6428</v>
      </c>
      <c r="F6430" s="42">
        <f t="shared" si="302"/>
        <v>10.284800000000001</v>
      </c>
      <c r="G6430" s="42">
        <f t="shared" si="300"/>
        <v>8.4849600000000009</v>
      </c>
      <c r="H6430" s="42">
        <f t="shared" si="301"/>
        <v>8.2500000008484964</v>
      </c>
    </row>
    <row r="6431" spans="5:8" x14ac:dyDescent="0.3">
      <c r="E6431" s="34">
        <v>6429</v>
      </c>
      <c r="F6431" s="42">
        <f t="shared" si="302"/>
        <v>10.2864</v>
      </c>
      <c r="G6431" s="42">
        <f t="shared" si="300"/>
        <v>8.4862800000000007</v>
      </c>
      <c r="H6431" s="42">
        <f t="shared" si="301"/>
        <v>8.2500000008486278</v>
      </c>
    </row>
    <row r="6432" spans="5:8" x14ac:dyDescent="0.3">
      <c r="E6432" s="34">
        <v>6430</v>
      </c>
      <c r="F6432" s="42">
        <f t="shared" si="302"/>
        <v>10.288</v>
      </c>
      <c r="G6432" s="42">
        <f t="shared" si="300"/>
        <v>8.4876000000000005</v>
      </c>
      <c r="H6432" s="42">
        <f t="shared" si="301"/>
        <v>8.2500000008487593</v>
      </c>
    </row>
    <row r="6433" spans="5:8" x14ac:dyDescent="0.3">
      <c r="E6433" s="34">
        <v>6431</v>
      </c>
      <c r="F6433" s="42">
        <f t="shared" si="302"/>
        <v>10.2896</v>
      </c>
      <c r="G6433" s="42">
        <f t="shared" si="300"/>
        <v>8.4889200000000002</v>
      </c>
      <c r="H6433" s="42">
        <f t="shared" si="301"/>
        <v>8.2500000008488925</v>
      </c>
    </row>
    <row r="6434" spans="5:8" x14ac:dyDescent="0.3">
      <c r="E6434" s="34">
        <v>6432</v>
      </c>
      <c r="F6434" s="42">
        <f t="shared" si="302"/>
        <v>10.2912</v>
      </c>
      <c r="G6434" s="42">
        <f t="shared" si="300"/>
        <v>8.49024</v>
      </c>
      <c r="H6434" s="42">
        <f t="shared" si="301"/>
        <v>8.250000000849024</v>
      </c>
    </row>
    <row r="6435" spans="5:8" x14ac:dyDescent="0.3">
      <c r="E6435" s="34">
        <v>6433</v>
      </c>
      <c r="F6435" s="42">
        <f t="shared" si="302"/>
        <v>10.2928</v>
      </c>
      <c r="G6435" s="42">
        <f t="shared" si="300"/>
        <v>8.4915599999999998</v>
      </c>
      <c r="H6435" s="42">
        <f t="shared" si="301"/>
        <v>8.2500000008491554</v>
      </c>
    </row>
    <row r="6436" spans="5:8" x14ac:dyDescent="0.3">
      <c r="E6436" s="34">
        <v>6434</v>
      </c>
      <c r="F6436" s="42">
        <f t="shared" si="302"/>
        <v>10.294400000000001</v>
      </c>
      <c r="G6436" s="42">
        <f t="shared" si="300"/>
        <v>8.4928800000000013</v>
      </c>
      <c r="H6436" s="42">
        <f t="shared" si="301"/>
        <v>8.2500000008492886</v>
      </c>
    </row>
    <row r="6437" spans="5:8" x14ac:dyDescent="0.3">
      <c r="E6437" s="34">
        <v>6435</v>
      </c>
      <c r="F6437" s="42">
        <f t="shared" si="302"/>
        <v>10.296000000000001</v>
      </c>
      <c r="G6437" s="42">
        <f t="shared" si="300"/>
        <v>8.4941999999999993</v>
      </c>
      <c r="H6437" s="42">
        <f t="shared" si="301"/>
        <v>8.2500000008494201</v>
      </c>
    </row>
    <row r="6438" spans="5:8" x14ac:dyDescent="0.3">
      <c r="E6438" s="34">
        <v>6436</v>
      </c>
      <c r="F6438" s="42">
        <f t="shared" si="302"/>
        <v>10.297600000000001</v>
      </c>
      <c r="G6438" s="42">
        <f t="shared" si="300"/>
        <v>8.4955200000000008</v>
      </c>
      <c r="H6438" s="42">
        <f t="shared" si="301"/>
        <v>8.2500000008495515</v>
      </c>
    </row>
    <row r="6439" spans="5:8" x14ac:dyDescent="0.3">
      <c r="E6439" s="34">
        <v>6437</v>
      </c>
      <c r="F6439" s="42">
        <f t="shared" si="302"/>
        <v>10.299200000000001</v>
      </c>
      <c r="G6439" s="42">
        <f t="shared" si="300"/>
        <v>8.4968400000000006</v>
      </c>
      <c r="H6439" s="42">
        <f t="shared" si="301"/>
        <v>8.2500000008496848</v>
      </c>
    </row>
    <row r="6440" spans="5:8" x14ac:dyDescent="0.3">
      <c r="E6440" s="34">
        <v>6438</v>
      </c>
      <c r="F6440" s="42">
        <f t="shared" si="302"/>
        <v>10.300800000000001</v>
      </c>
      <c r="G6440" s="42">
        <f t="shared" si="300"/>
        <v>8.4981600000000004</v>
      </c>
      <c r="H6440" s="42">
        <f t="shared" si="301"/>
        <v>8.2500000008498162</v>
      </c>
    </row>
    <row r="6441" spans="5:8" x14ac:dyDescent="0.3">
      <c r="E6441" s="34">
        <v>6439</v>
      </c>
      <c r="F6441" s="42">
        <f t="shared" si="302"/>
        <v>10.3024</v>
      </c>
      <c r="G6441" s="42">
        <f t="shared" si="300"/>
        <v>8.4994800000000001</v>
      </c>
      <c r="H6441" s="42">
        <f t="shared" si="301"/>
        <v>8.2500000008499477</v>
      </c>
    </row>
    <row r="6442" spans="5:8" x14ac:dyDescent="0.3">
      <c r="E6442" s="34">
        <v>6440</v>
      </c>
      <c r="F6442" s="42">
        <f t="shared" si="302"/>
        <v>10.304</v>
      </c>
      <c r="G6442" s="42">
        <f t="shared" si="300"/>
        <v>8.5007999999999999</v>
      </c>
      <c r="H6442" s="42">
        <f t="shared" si="301"/>
        <v>8.2500000008500791</v>
      </c>
    </row>
    <row r="6443" spans="5:8" x14ac:dyDescent="0.3">
      <c r="E6443" s="34">
        <v>6441</v>
      </c>
      <c r="F6443" s="42">
        <f t="shared" si="302"/>
        <v>10.3056</v>
      </c>
      <c r="G6443" s="42">
        <f t="shared" si="300"/>
        <v>8.5021199999999997</v>
      </c>
      <c r="H6443" s="42">
        <f t="shared" si="301"/>
        <v>8.2500000008502123</v>
      </c>
    </row>
    <row r="6444" spans="5:8" x14ac:dyDescent="0.3">
      <c r="E6444" s="34">
        <v>6442</v>
      </c>
      <c r="F6444" s="42">
        <f t="shared" si="302"/>
        <v>10.3072</v>
      </c>
      <c r="G6444" s="42">
        <f t="shared" si="300"/>
        <v>8.5034400000000012</v>
      </c>
      <c r="H6444" s="42">
        <f t="shared" si="301"/>
        <v>8.2500000008503438</v>
      </c>
    </row>
    <row r="6445" spans="5:8" x14ac:dyDescent="0.3">
      <c r="E6445" s="34">
        <v>6443</v>
      </c>
      <c r="F6445" s="42">
        <f t="shared" si="302"/>
        <v>10.3088</v>
      </c>
      <c r="G6445" s="42">
        <f t="shared" si="300"/>
        <v>8.5047599999999992</v>
      </c>
      <c r="H6445" s="42">
        <f t="shared" si="301"/>
        <v>8.2500000008504752</v>
      </c>
    </row>
    <row r="6446" spans="5:8" x14ac:dyDescent="0.3">
      <c r="E6446" s="34">
        <v>6444</v>
      </c>
      <c r="F6446" s="42">
        <f t="shared" si="302"/>
        <v>10.310400000000001</v>
      </c>
      <c r="G6446" s="42">
        <f t="shared" si="300"/>
        <v>8.5060800000000025</v>
      </c>
      <c r="H6446" s="42">
        <f t="shared" si="301"/>
        <v>8.2500000008506085</v>
      </c>
    </row>
    <row r="6447" spans="5:8" x14ac:dyDescent="0.3">
      <c r="E6447" s="34">
        <v>6445</v>
      </c>
      <c r="F6447" s="42">
        <f t="shared" si="302"/>
        <v>10.312000000000001</v>
      </c>
      <c r="G6447" s="42">
        <f t="shared" si="300"/>
        <v>8.5074000000000005</v>
      </c>
      <c r="H6447" s="42">
        <f t="shared" si="301"/>
        <v>8.2500000008507399</v>
      </c>
    </row>
    <row r="6448" spans="5:8" x14ac:dyDescent="0.3">
      <c r="E6448" s="34">
        <v>6446</v>
      </c>
      <c r="F6448" s="42">
        <f t="shared" si="302"/>
        <v>10.313600000000001</v>
      </c>
      <c r="G6448" s="42">
        <f t="shared" si="300"/>
        <v>8.5087200000000021</v>
      </c>
      <c r="H6448" s="42">
        <f t="shared" si="301"/>
        <v>8.2500000008508714</v>
      </c>
    </row>
    <row r="6449" spans="5:8" x14ac:dyDescent="0.3">
      <c r="E6449" s="34">
        <v>6447</v>
      </c>
      <c r="F6449" s="42">
        <f t="shared" si="302"/>
        <v>10.315200000000001</v>
      </c>
      <c r="G6449" s="42">
        <f t="shared" si="300"/>
        <v>8.51004</v>
      </c>
      <c r="H6449" s="42">
        <f t="shared" si="301"/>
        <v>8.2500000008510046</v>
      </c>
    </row>
    <row r="6450" spans="5:8" x14ac:dyDescent="0.3">
      <c r="E6450" s="34">
        <v>6448</v>
      </c>
      <c r="F6450" s="42">
        <f t="shared" si="302"/>
        <v>10.316800000000001</v>
      </c>
      <c r="G6450" s="42">
        <f t="shared" si="300"/>
        <v>8.5113600000000016</v>
      </c>
      <c r="H6450" s="42">
        <f t="shared" si="301"/>
        <v>8.2500000008511361</v>
      </c>
    </row>
    <row r="6451" spans="5:8" x14ac:dyDescent="0.3">
      <c r="E6451" s="34">
        <v>6449</v>
      </c>
      <c r="F6451" s="42">
        <f t="shared" si="302"/>
        <v>10.3184</v>
      </c>
      <c r="G6451" s="42">
        <f t="shared" si="300"/>
        <v>8.5126799999999996</v>
      </c>
      <c r="H6451" s="42">
        <f t="shared" si="301"/>
        <v>8.2500000008512675</v>
      </c>
    </row>
    <row r="6452" spans="5:8" x14ac:dyDescent="0.3">
      <c r="E6452" s="34">
        <v>6450</v>
      </c>
      <c r="F6452" s="42">
        <f t="shared" si="302"/>
        <v>10.32</v>
      </c>
      <c r="G6452" s="42">
        <f t="shared" si="300"/>
        <v>8.5140000000000011</v>
      </c>
      <c r="H6452" s="42">
        <f t="shared" si="301"/>
        <v>8.2500000008514007</v>
      </c>
    </row>
    <row r="6453" spans="5:8" x14ac:dyDescent="0.3">
      <c r="E6453" s="34">
        <v>6451</v>
      </c>
      <c r="F6453" s="42">
        <f t="shared" si="302"/>
        <v>10.3216</v>
      </c>
      <c r="G6453" s="42">
        <f t="shared" si="300"/>
        <v>8.5153199999999991</v>
      </c>
      <c r="H6453" s="42">
        <f t="shared" si="301"/>
        <v>8.2500000008515322</v>
      </c>
    </row>
    <row r="6454" spans="5:8" x14ac:dyDescent="0.3">
      <c r="E6454" s="34">
        <v>6452</v>
      </c>
      <c r="F6454" s="42">
        <f t="shared" si="302"/>
        <v>10.3232</v>
      </c>
      <c r="G6454" s="42">
        <f t="shared" si="300"/>
        <v>8.5166400000000007</v>
      </c>
      <c r="H6454" s="42">
        <f t="shared" si="301"/>
        <v>8.2500000008516636</v>
      </c>
    </row>
    <row r="6455" spans="5:8" x14ac:dyDescent="0.3">
      <c r="E6455" s="34">
        <v>6453</v>
      </c>
      <c r="F6455" s="42">
        <f t="shared" si="302"/>
        <v>10.3248</v>
      </c>
      <c r="G6455" s="42">
        <f t="shared" si="300"/>
        <v>8.5179599999999986</v>
      </c>
      <c r="H6455" s="42">
        <f t="shared" si="301"/>
        <v>8.2500000008517969</v>
      </c>
    </row>
    <row r="6456" spans="5:8" x14ac:dyDescent="0.3">
      <c r="E6456" s="34">
        <v>6454</v>
      </c>
      <c r="F6456" s="42">
        <f t="shared" si="302"/>
        <v>10.326400000000001</v>
      </c>
      <c r="G6456" s="42">
        <f t="shared" si="300"/>
        <v>8.519280000000002</v>
      </c>
      <c r="H6456" s="42">
        <f t="shared" si="301"/>
        <v>8.2500000008519283</v>
      </c>
    </row>
    <row r="6457" spans="5:8" x14ac:dyDescent="0.3">
      <c r="E6457" s="34">
        <v>6455</v>
      </c>
      <c r="F6457" s="42">
        <f t="shared" si="302"/>
        <v>10.328000000000001</v>
      </c>
      <c r="G6457" s="42">
        <f t="shared" si="300"/>
        <v>8.5206</v>
      </c>
      <c r="H6457" s="42">
        <f t="shared" si="301"/>
        <v>8.2500000008520598</v>
      </c>
    </row>
    <row r="6458" spans="5:8" x14ac:dyDescent="0.3">
      <c r="E6458" s="34">
        <v>6456</v>
      </c>
      <c r="F6458" s="42">
        <f t="shared" si="302"/>
        <v>10.329600000000001</v>
      </c>
      <c r="G6458" s="42">
        <f t="shared" si="300"/>
        <v>8.5219200000000015</v>
      </c>
      <c r="H6458" s="42">
        <f t="shared" si="301"/>
        <v>8.2500000008521912</v>
      </c>
    </row>
    <row r="6459" spans="5:8" x14ac:dyDescent="0.3">
      <c r="E6459" s="34">
        <v>6457</v>
      </c>
      <c r="F6459" s="42">
        <f t="shared" si="302"/>
        <v>10.331200000000001</v>
      </c>
      <c r="G6459" s="42">
        <f t="shared" si="300"/>
        <v>8.5232400000000013</v>
      </c>
      <c r="H6459" s="42">
        <f t="shared" si="301"/>
        <v>8.2500000008523244</v>
      </c>
    </row>
    <row r="6460" spans="5:8" x14ac:dyDescent="0.3">
      <c r="E6460" s="34">
        <v>6458</v>
      </c>
      <c r="F6460" s="42">
        <f t="shared" si="302"/>
        <v>10.332800000000001</v>
      </c>
      <c r="G6460" s="42">
        <f t="shared" si="300"/>
        <v>8.524560000000001</v>
      </c>
      <c r="H6460" s="42">
        <f t="shared" si="301"/>
        <v>8.2500000008524559</v>
      </c>
    </row>
    <row r="6461" spans="5:8" x14ac:dyDescent="0.3">
      <c r="E6461" s="34">
        <v>6459</v>
      </c>
      <c r="F6461" s="42">
        <f t="shared" si="302"/>
        <v>10.3344</v>
      </c>
      <c r="G6461" s="42">
        <f t="shared" si="300"/>
        <v>8.5258800000000008</v>
      </c>
      <c r="H6461" s="42">
        <f t="shared" si="301"/>
        <v>8.2500000008525873</v>
      </c>
    </row>
    <row r="6462" spans="5:8" x14ac:dyDescent="0.3">
      <c r="E6462" s="34">
        <v>6460</v>
      </c>
      <c r="F6462" s="42">
        <f t="shared" si="302"/>
        <v>10.336</v>
      </c>
      <c r="G6462" s="42">
        <f t="shared" si="300"/>
        <v>8.5272000000000006</v>
      </c>
      <c r="H6462" s="42">
        <f t="shared" si="301"/>
        <v>8.2500000008527206</v>
      </c>
    </row>
    <row r="6463" spans="5:8" x14ac:dyDescent="0.3">
      <c r="E6463" s="34">
        <v>6461</v>
      </c>
      <c r="F6463" s="42">
        <f t="shared" si="302"/>
        <v>10.3376</v>
      </c>
      <c r="G6463" s="42">
        <f t="shared" si="300"/>
        <v>8.5285200000000003</v>
      </c>
      <c r="H6463" s="42">
        <f t="shared" si="301"/>
        <v>8.250000000852852</v>
      </c>
    </row>
    <row r="6464" spans="5:8" x14ac:dyDescent="0.3">
      <c r="E6464" s="34">
        <v>6462</v>
      </c>
      <c r="F6464" s="42">
        <f t="shared" si="302"/>
        <v>10.3392</v>
      </c>
      <c r="G6464" s="42">
        <f t="shared" si="300"/>
        <v>8.5298400000000001</v>
      </c>
      <c r="H6464" s="42">
        <f t="shared" si="301"/>
        <v>8.2500000008529835</v>
      </c>
    </row>
    <row r="6465" spans="5:8" x14ac:dyDescent="0.3">
      <c r="E6465" s="34">
        <v>6463</v>
      </c>
      <c r="F6465" s="42">
        <f t="shared" si="302"/>
        <v>10.3408</v>
      </c>
      <c r="G6465" s="42">
        <f t="shared" si="300"/>
        <v>8.5311599999999999</v>
      </c>
      <c r="H6465" s="42">
        <f t="shared" si="301"/>
        <v>8.2500000008531167</v>
      </c>
    </row>
    <row r="6466" spans="5:8" x14ac:dyDescent="0.3">
      <c r="E6466" s="34">
        <v>6464</v>
      </c>
      <c r="F6466" s="42">
        <f t="shared" si="302"/>
        <v>10.342400000000001</v>
      </c>
      <c r="G6466" s="42">
        <f t="shared" ref="G6466:G6529" si="303">$C$12*F6466*10^-3/($C$3*10^-6)</f>
        <v>8.5324799999999996</v>
      </c>
      <c r="H6466" s="42">
        <f t="shared" si="301"/>
        <v>8.2500000008532481</v>
      </c>
    </row>
    <row r="6467" spans="5:8" x14ac:dyDescent="0.3">
      <c r="E6467" s="34">
        <v>6465</v>
      </c>
      <c r="F6467" s="42">
        <f t="shared" si="302"/>
        <v>10.344000000000001</v>
      </c>
      <c r="G6467" s="42">
        <f t="shared" si="303"/>
        <v>8.5338000000000012</v>
      </c>
      <c r="H6467" s="42">
        <f t="shared" ref="H6467:H6530" si="304">($C$12+IF(G6467&gt;=$C$7,$C$6,0)+(IF(G6467&gt;=$C$5,G6467,0)/$C$4)+IF(G6467&gt;$C$9,($C$8/G6467),0))</f>
        <v>8.2500000008533796</v>
      </c>
    </row>
    <row r="6468" spans="5:8" x14ac:dyDescent="0.3">
      <c r="E6468" s="34">
        <v>6466</v>
      </c>
      <c r="F6468" s="42">
        <f t="shared" ref="F6468:F6531" si="305">($C$10/10000)*(E6468)</f>
        <v>10.345600000000001</v>
      </c>
      <c r="G6468" s="42">
        <f t="shared" si="303"/>
        <v>8.5351199999999992</v>
      </c>
      <c r="H6468" s="42">
        <f t="shared" si="304"/>
        <v>8.2500000008535128</v>
      </c>
    </row>
    <row r="6469" spans="5:8" x14ac:dyDescent="0.3">
      <c r="E6469" s="34">
        <v>6467</v>
      </c>
      <c r="F6469" s="42">
        <f t="shared" si="305"/>
        <v>10.347200000000001</v>
      </c>
      <c r="G6469" s="42">
        <f t="shared" si="303"/>
        <v>8.5364400000000007</v>
      </c>
      <c r="H6469" s="42">
        <f t="shared" si="304"/>
        <v>8.2500000008536443</v>
      </c>
    </row>
    <row r="6470" spans="5:8" x14ac:dyDescent="0.3">
      <c r="E6470" s="34">
        <v>6468</v>
      </c>
      <c r="F6470" s="42">
        <f t="shared" si="305"/>
        <v>10.348800000000001</v>
      </c>
      <c r="G6470" s="42">
        <f t="shared" si="303"/>
        <v>8.5377600000000005</v>
      </c>
      <c r="H6470" s="42">
        <f t="shared" si="304"/>
        <v>8.2500000008537757</v>
      </c>
    </row>
    <row r="6471" spans="5:8" x14ac:dyDescent="0.3">
      <c r="E6471" s="34">
        <v>6469</v>
      </c>
      <c r="F6471" s="42">
        <f t="shared" si="305"/>
        <v>10.3504</v>
      </c>
      <c r="G6471" s="42">
        <f t="shared" si="303"/>
        <v>8.5390800000000002</v>
      </c>
      <c r="H6471" s="42">
        <f t="shared" si="304"/>
        <v>8.2500000008539072</v>
      </c>
    </row>
    <row r="6472" spans="5:8" x14ac:dyDescent="0.3">
      <c r="E6472" s="34">
        <v>6470</v>
      </c>
      <c r="F6472" s="42">
        <f t="shared" si="305"/>
        <v>10.352</v>
      </c>
      <c r="G6472" s="42">
        <f t="shared" si="303"/>
        <v>8.5404</v>
      </c>
      <c r="H6472" s="42">
        <f t="shared" si="304"/>
        <v>8.2500000008540404</v>
      </c>
    </row>
    <row r="6473" spans="5:8" x14ac:dyDescent="0.3">
      <c r="E6473" s="34">
        <v>6471</v>
      </c>
      <c r="F6473" s="42">
        <f t="shared" si="305"/>
        <v>10.3536</v>
      </c>
      <c r="G6473" s="42">
        <f t="shared" si="303"/>
        <v>8.5417200000000015</v>
      </c>
      <c r="H6473" s="42">
        <f t="shared" si="304"/>
        <v>8.2500000008541718</v>
      </c>
    </row>
    <row r="6474" spans="5:8" x14ac:dyDescent="0.3">
      <c r="E6474" s="34">
        <v>6472</v>
      </c>
      <c r="F6474" s="42">
        <f t="shared" si="305"/>
        <v>10.3552</v>
      </c>
      <c r="G6474" s="42">
        <f t="shared" si="303"/>
        <v>8.5430399999999995</v>
      </c>
      <c r="H6474" s="42">
        <f t="shared" si="304"/>
        <v>8.2500000008543033</v>
      </c>
    </row>
    <row r="6475" spans="5:8" x14ac:dyDescent="0.3">
      <c r="E6475" s="34">
        <v>6473</v>
      </c>
      <c r="F6475" s="42">
        <f t="shared" si="305"/>
        <v>10.3568</v>
      </c>
      <c r="G6475" s="42">
        <f t="shared" si="303"/>
        <v>8.5443600000000011</v>
      </c>
      <c r="H6475" s="42">
        <f t="shared" si="304"/>
        <v>8.2500000008544365</v>
      </c>
    </row>
    <row r="6476" spans="5:8" x14ac:dyDescent="0.3">
      <c r="E6476" s="34">
        <v>6474</v>
      </c>
      <c r="F6476" s="42">
        <f t="shared" si="305"/>
        <v>10.3584</v>
      </c>
      <c r="G6476" s="42">
        <f t="shared" si="303"/>
        <v>8.5456799999999991</v>
      </c>
      <c r="H6476" s="42">
        <f t="shared" si="304"/>
        <v>8.250000000854568</v>
      </c>
    </row>
    <row r="6477" spans="5:8" x14ac:dyDescent="0.3">
      <c r="E6477" s="34">
        <v>6475</v>
      </c>
      <c r="F6477" s="42">
        <f t="shared" si="305"/>
        <v>10.360000000000001</v>
      </c>
      <c r="G6477" s="42">
        <f t="shared" si="303"/>
        <v>8.5470000000000024</v>
      </c>
      <c r="H6477" s="42">
        <f t="shared" si="304"/>
        <v>8.2500000008546994</v>
      </c>
    </row>
    <row r="6478" spans="5:8" x14ac:dyDescent="0.3">
      <c r="E6478" s="34">
        <v>6476</v>
      </c>
      <c r="F6478" s="42">
        <f t="shared" si="305"/>
        <v>10.361600000000001</v>
      </c>
      <c r="G6478" s="42">
        <f t="shared" si="303"/>
        <v>8.5483200000000004</v>
      </c>
      <c r="H6478" s="42">
        <f t="shared" si="304"/>
        <v>8.2500000008548326</v>
      </c>
    </row>
    <row r="6479" spans="5:8" x14ac:dyDescent="0.3">
      <c r="E6479" s="34">
        <v>6477</v>
      </c>
      <c r="F6479" s="42">
        <f t="shared" si="305"/>
        <v>10.363200000000001</v>
      </c>
      <c r="G6479" s="42">
        <f t="shared" si="303"/>
        <v>8.5496400000000019</v>
      </c>
      <c r="H6479" s="42">
        <f t="shared" si="304"/>
        <v>8.2500000008549641</v>
      </c>
    </row>
    <row r="6480" spans="5:8" x14ac:dyDescent="0.3">
      <c r="E6480" s="34">
        <v>6478</v>
      </c>
      <c r="F6480" s="42">
        <f t="shared" si="305"/>
        <v>10.364800000000001</v>
      </c>
      <c r="G6480" s="42">
        <f t="shared" si="303"/>
        <v>8.5509599999999999</v>
      </c>
      <c r="H6480" s="42">
        <f t="shared" si="304"/>
        <v>8.2500000008550955</v>
      </c>
    </row>
    <row r="6481" spans="5:8" x14ac:dyDescent="0.3">
      <c r="E6481" s="34">
        <v>6479</v>
      </c>
      <c r="F6481" s="42">
        <f t="shared" si="305"/>
        <v>10.366400000000001</v>
      </c>
      <c r="G6481" s="42">
        <f t="shared" si="303"/>
        <v>8.5522800000000014</v>
      </c>
      <c r="H6481" s="42">
        <f t="shared" si="304"/>
        <v>8.2500000008552288</v>
      </c>
    </row>
    <row r="6482" spans="5:8" x14ac:dyDescent="0.3">
      <c r="E6482" s="34">
        <v>6480</v>
      </c>
      <c r="F6482" s="42">
        <f t="shared" si="305"/>
        <v>10.368</v>
      </c>
      <c r="G6482" s="42">
        <f t="shared" si="303"/>
        <v>8.5535999999999994</v>
      </c>
      <c r="H6482" s="42">
        <f t="shared" si="304"/>
        <v>8.2500000008553602</v>
      </c>
    </row>
    <row r="6483" spans="5:8" x14ac:dyDescent="0.3">
      <c r="E6483" s="34">
        <v>6481</v>
      </c>
      <c r="F6483" s="42">
        <f t="shared" si="305"/>
        <v>10.3696</v>
      </c>
      <c r="G6483" s="42">
        <f t="shared" si="303"/>
        <v>8.554920000000001</v>
      </c>
      <c r="H6483" s="42">
        <f t="shared" si="304"/>
        <v>8.2500000008554917</v>
      </c>
    </row>
    <row r="6484" spans="5:8" x14ac:dyDescent="0.3">
      <c r="E6484" s="34">
        <v>6482</v>
      </c>
      <c r="F6484" s="42">
        <f t="shared" si="305"/>
        <v>10.3712</v>
      </c>
      <c r="G6484" s="42">
        <f t="shared" si="303"/>
        <v>8.556239999999999</v>
      </c>
      <c r="H6484" s="42">
        <f t="shared" si="304"/>
        <v>8.2500000008556231</v>
      </c>
    </row>
    <row r="6485" spans="5:8" x14ac:dyDescent="0.3">
      <c r="E6485" s="34">
        <v>6483</v>
      </c>
      <c r="F6485" s="42">
        <f t="shared" si="305"/>
        <v>10.3728</v>
      </c>
      <c r="G6485" s="42">
        <f t="shared" si="303"/>
        <v>8.5575600000000005</v>
      </c>
      <c r="H6485" s="42">
        <f t="shared" si="304"/>
        <v>8.2500000008557564</v>
      </c>
    </row>
    <row r="6486" spans="5:8" x14ac:dyDescent="0.3">
      <c r="E6486" s="34">
        <v>6484</v>
      </c>
      <c r="F6486" s="42">
        <f t="shared" si="305"/>
        <v>10.3744</v>
      </c>
      <c r="G6486" s="42">
        <f t="shared" si="303"/>
        <v>8.5588799999999985</v>
      </c>
      <c r="H6486" s="42">
        <f t="shared" si="304"/>
        <v>8.2500000008558878</v>
      </c>
    </row>
    <row r="6487" spans="5:8" x14ac:dyDescent="0.3">
      <c r="E6487" s="34">
        <v>6485</v>
      </c>
      <c r="F6487" s="42">
        <f t="shared" si="305"/>
        <v>10.376000000000001</v>
      </c>
      <c r="G6487" s="42">
        <f t="shared" si="303"/>
        <v>8.5602000000000018</v>
      </c>
      <c r="H6487" s="42">
        <f t="shared" si="304"/>
        <v>8.2500000008560193</v>
      </c>
    </row>
    <row r="6488" spans="5:8" x14ac:dyDescent="0.3">
      <c r="E6488" s="34">
        <v>6486</v>
      </c>
      <c r="F6488" s="42">
        <f t="shared" si="305"/>
        <v>10.377600000000001</v>
      </c>
      <c r="G6488" s="42">
        <f t="shared" si="303"/>
        <v>8.5615200000000016</v>
      </c>
      <c r="H6488" s="42">
        <f t="shared" si="304"/>
        <v>8.2500000008561525</v>
      </c>
    </row>
    <row r="6489" spans="5:8" x14ac:dyDescent="0.3">
      <c r="E6489" s="34">
        <v>6487</v>
      </c>
      <c r="F6489" s="42">
        <f t="shared" si="305"/>
        <v>10.379200000000001</v>
      </c>
      <c r="G6489" s="42">
        <f t="shared" si="303"/>
        <v>8.5628400000000013</v>
      </c>
      <c r="H6489" s="42">
        <f t="shared" si="304"/>
        <v>8.2500000008562839</v>
      </c>
    </row>
    <row r="6490" spans="5:8" x14ac:dyDescent="0.3">
      <c r="E6490" s="34">
        <v>6488</v>
      </c>
      <c r="F6490" s="42">
        <f t="shared" si="305"/>
        <v>10.380800000000001</v>
      </c>
      <c r="G6490" s="42">
        <f t="shared" si="303"/>
        <v>8.5641600000000011</v>
      </c>
      <c r="H6490" s="42">
        <f t="shared" si="304"/>
        <v>8.2500000008564154</v>
      </c>
    </row>
    <row r="6491" spans="5:8" x14ac:dyDescent="0.3">
      <c r="E6491" s="34">
        <v>6489</v>
      </c>
      <c r="F6491" s="42">
        <f t="shared" si="305"/>
        <v>10.382400000000001</v>
      </c>
      <c r="G6491" s="42">
        <f t="shared" si="303"/>
        <v>8.5654800000000009</v>
      </c>
      <c r="H6491" s="42">
        <f t="shared" si="304"/>
        <v>8.2500000008565486</v>
      </c>
    </row>
    <row r="6492" spans="5:8" x14ac:dyDescent="0.3">
      <c r="E6492" s="34">
        <v>6490</v>
      </c>
      <c r="F6492" s="42">
        <f t="shared" si="305"/>
        <v>10.384</v>
      </c>
      <c r="G6492" s="42">
        <f t="shared" si="303"/>
        <v>8.5668000000000006</v>
      </c>
      <c r="H6492" s="42">
        <f t="shared" si="304"/>
        <v>8.2500000008566801</v>
      </c>
    </row>
    <row r="6493" spans="5:8" x14ac:dyDescent="0.3">
      <c r="E6493" s="34">
        <v>6491</v>
      </c>
      <c r="F6493" s="42">
        <f t="shared" si="305"/>
        <v>10.3856</v>
      </c>
      <c r="G6493" s="42">
        <f t="shared" si="303"/>
        <v>8.5681200000000004</v>
      </c>
      <c r="H6493" s="42">
        <f t="shared" si="304"/>
        <v>8.2500000008568115</v>
      </c>
    </row>
    <row r="6494" spans="5:8" x14ac:dyDescent="0.3">
      <c r="E6494" s="34">
        <v>6492</v>
      </c>
      <c r="F6494" s="42">
        <f t="shared" si="305"/>
        <v>10.3872</v>
      </c>
      <c r="G6494" s="42">
        <f t="shared" si="303"/>
        <v>8.5694400000000002</v>
      </c>
      <c r="H6494" s="42">
        <f t="shared" si="304"/>
        <v>8.2500000008569447</v>
      </c>
    </row>
    <row r="6495" spans="5:8" x14ac:dyDescent="0.3">
      <c r="E6495" s="34">
        <v>6493</v>
      </c>
      <c r="F6495" s="42">
        <f t="shared" si="305"/>
        <v>10.3888</v>
      </c>
      <c r="G6495" s="42">
        <f t="shared" si="303"/>
        <v>8.5707599999999999</v>
      </c>
      <c r="H6495" s="42">
        <f t="shared" si="304"/>
        <v>8.2500000008570762</v>
      </c>
    </row>
    <row r="6496" spans="5:8" x14ac:dyDescent="0.3">
      <c r="E6496" s="34">
        <v>6494</v>
      </c>
      <c r="F6496" s="42">
        <f t="shared" si="305"/>
        <v>10.3904</v>
      </c>
      <c r="G6496" s="42">
        <f t="shared" si="303"/>
        <v>8.5720799999999997</v>
      </c>
      <c r="H6496" s="42">
        <f t="shared" si="304"/>
        <v>8.2500000008572076</v>
      </c>
    </row>
    <row r="6497" spans="5:8" x14ac:dyDescent="0.3">
      <c r="E6497" s="34">
        <v>6495</v>
      </c>
      <c r="F6497" s="42">
        <f t="shared" si="305"/>
        <v>10.392000000000001</v>
      </c>
      <c r="G6497" s="42">
        <f t="shared" si="303"/>
        <v>8.5733999999999995</v>
      </c>
      <c r="H6497" s="42">
        <f t="shared" si="304"/>
        <v>8.2500000008573409</v>
      </c>
    </row>
    <row r="6498" spans="5:8" x14ac:dyDescent="0.3">
      <c r="E6498" s="34">
        <v>6496</v>
      </c>
      <c r="F6498" s="42">
        <f t="shared" si="305"/>
        <v>10.393600000000001</v>
      </c>
      <c r="G6498" s="42">
        <f t="shared" si="303"/>
        <v>8.574720000000001</v>
      </c>
      <c r="H6498" s="42">
        <f t="shared" si="304"/>
        <v>8.2500000008574723</v>
      </c>
    </row>
    <row r="6499" spans="5:8" x14ac:dyDescent="0.3">
      <c r="E6499" s="34">
        <v>6497</v>
      </c>
      <c r="F6499" s="42">
        <f t="shared" si="305"/>
        <v>10.395200000000001</v>
      </c>
      <c r="G6499" s="42">
        <f t="shared" si="303"/>
        <v>8.576039999999999</v>
      </c>
      <c r="H6499" s="42">
        <f t="shared" si="304"/>
        <v>8.2500000008576038</v>
      </c>
    </row>
    <row r="6500" spans="5:8" x14ac:dyDescent="0.3">
      <c r="E6500" s="34">
        <v>6498</v>
      </c>
      <c r="F6500" s="42">
        <f t="shared" si="305"/>
        <v>10.396800000000001</v>
      </c>
      <c r="G6500" s="42">
        <f t="shared" si="303"/>
        <v>8.5773600000000005</v>
      </c>
      <c r="H6500" s="42">
        <f t="shared" si="304"/>
        <v>8.2500000008577352</v>
      </c>
    </row>
    <row r="6501" spans="5:8" x14ac:dyDescent="0.3">
      <c r="E6501" s="34">
        <v>6499</v>
      </c>
      <c r="F6501" s="42">
        <f t="shared" si="305"/>
        <v>10.398400000000001</v>
      </c>
      <c r="G6501" s="42">
        <f t="shared" si="303"/>
        <v>8.5786800000000003</v>
      </c>
      <c r="H6501" s="42">
        <f t="shared" si="304"/>
        <v>8.2500000008578684</v>
      </c>
    </row>
    <row r="6502" spans="5:8" x14ac:dyDescent="0.3">
      <c r="E6502" s="34">
        <v>6500</v>
      </c>
      <c r="F6502" s="42">
        <f t="shared" si="305"/>
        <v>10.4</v>
      </c>
      <c r="G6502" s="42">
        <f t="shared" si="303"/>
        <v>8.58</v>
      </c>
      <c r="H6502" s="42">
        <f t="shared" si="304"/>
        <v>8.2500000008579999</v>
      </c>
    </row>
    <row r="6503" spans="5:8" x14ac:dyDescent="0.3">
      <c r="E6503" s="34">
        <v>6501</v>
      </c>
      <c r="F6503" s="42">
        <f t="shared" si="305"/>
        <v>10.4016</v>
      </c>
      <c r="G6503" s="42">
        <f t="shared" si="303"/>
        <v>8.5813199999999998</v>
      </c>
      <c r="H6503" s="42">
        <f t="shared" si="304"/>
        <v>8.2500000008581313</v>
      </c>
    </row>
    <row r="6504" spans="5:8" x14ac:dyDescent="0.3">
      <c r="E6504" s="34">
        <v>6502</v>
      </c>
      <c r="F6504" s="42">
        <f t="shared" si="305"/>
        <v>10.4032</v>
      </c>
      <c r="G6504" s="42">
        <f t="shared" si="303"/>
        <v>8.5826400000000014</v>
      </c>
      <c r="H6504" s="42">
        <f t="shared" si="304"/>
        <v>8.2500000008582646</v>
      </c>
    </row>
    <row r="6505" spans="5:8" x14ac:dyDescent="0.3">
      <c r="E6505" s="34">
        <v>6503</v>
      </c>
      <c r="F6505" s="42">
        <f t="shared" si="305"/>
        <v>10.4048</v>
      </c>
      <c r="G6505" s="42">
        <f t="shared" si="303"/>
        <v>8.5839599999999994</v>
      </c>
      <c r="H6505" s="42">
        <f t="shared" si="304"/>
        <v>8.250000000858396</v>
      </c>
    </row>
    <row r="6506" spans="5:8" x14ac:dyDescent="0.3">
      <c r="E6506" s="34">
        <v>6504</v>
      </c>
      <c r="F6506" s="42">
        <f t="shared" si="305"/>
        <v>10.4064</v>
      </c>
      <c r="G6506" s="42">
        <f t="shared" si="303"/>
        <v>8.5852800000000009</v>
      </c>
      <c r="H6506" s="42">
        <f t="shared" si="304"/>
        <v>8.2500000008585275</v>
      </c>
    </row>
    <row r="6507" spans="5:8" x14ac:dyDescent="0.3">
      <c r="E6507" s="34">
        <v>6505</v>
      </c>
      <c r="F6507" s="42">
        <f t="shared" si="305"/>
        <v>10.408000000000001</v>
      </c>
      <c r="G6507" s="42">
        <f t="shared" si="303"/>
        <v>8.5866000000000007</v>
      </c>
      <c r="H6507" s="42">
        <f t="shared" si="304"/>
        <v>8.2500000008586607</v>
      </c>
    </row>
    <row r="6508" spans="5:8" x14ac:dyDescent="0.3">
      <c r="E6508" s="34">
        <v>6506</v>
      </c>
      <c r="F6508" s="42">
        <f t="shared" si="305"/>
        <v>10.409600000000001</v>
      </c>
      <c r="G6508" s="42">
        <f t="shared" si="303"/>
        <v>8.5879200000000022</v>
      </c>
      <c r="H6508" s="42">
        <f t="shared" si="304"/>
        <v>8.2500000008587921</v>
      </c>
    </row>
    <row r="6509" spans="5:8" x14ac:dyDescent="0.3">
      <c r="E6509" s="34">
        <v>6507</v>
      </c>
      <c r="F6509" s="42">
        <f t="shared" si="305"/>
        <v>10.411200000000001</v>
      </c>
      <c r="G6509" s="42">
        <f t="shared" si="303"/>
        <v>8.5892400000000002</v>
      </c>
      <c r="H6509" s="42">
        <f t="shared" si="304"/>
        <v>8.2500000008589236</v>
      </c>
    </row>
    <row r="6510" spans="5:8" x14ac:dyDescent="0.3">
      <c r="E6510" s="34">
        <v>6508</v>
      </c>
      <c r="F6510" s="42">
        <f t="shared" si="305"/>
        <v>10.412800000000001</v>
      </c>
      <c r="G6510" s="42">
        <f t="shared" si="303"/>
        <v>8.5905600000000018</v>
      </c>
      <c r="H6510" s="42">
        <f t="shared" si="304"/>
        <v>8.2500000008590568</v>
      </c>
    </row>
    <row r="6511" spans="5:8" x14ac:dyDescent="0.3">
      <c r="E6511" s="34">
        <v>6509</v>
      </c>
      <c r="F6511" s="42">
        <f t="shared" si="305"/>
        <v>10.414400000000001</v>
      </c>
      <c r="G6511" s="42">
        <f t="shared" si="303"/>
        <v>8.5918799999999997</v>
      </c>
      <c r="H6511" s="42">
        <f t="shared" si="304"/>
        <v>8.2500000008591883</v>
      </c>
    </row>
    <row r="6512" spans="5:8" x14ac:dyDescent="0.3">
      <c r="E6512" s="34">
        <v>6510</v>
      </c>
      <c r="F6512" s="42">
        <f t="shared" si="305"/>
        <v>10.416</v>
      </c>
      <c r="G6512" s="42">
        <f t="shared" si="303"/>
        <v>8.5932000000000013</v>
      </c>
      <c r="H6512" s="42">
        <f t="shared" si="304"/>
        <v>8.2500000008593197</v>
      </c>
    </row>
    <row r="6513" spans="5:8" x14ac:dyDescent="0.3">
      <c r="E6513" s="34">
        <v>6511</v>
      </c>
      <c r="F6513" s="42">
        <f t="shared" si="305"/>
        <v>10.4176</v>
      </c>
      <c r="G6513" s="42">
        <f t="shared" si="303"/>
        <v>8.5945199999999993</v>
      </c>
      <c r="H6513" s="42">
        <f t="shared" si="304"/>
        <v>8.2500000008594512</v>
      </c>
    </row>
    <row r="6514" spans="5:8" x14ac:dyDescent="0.3">
      <c r="E6514" s="34">
        <v>6512</v>
      </c>
      <c r="F6514" s="42">
        <f t="shared" si="305"/>
        <v>10.4192</v>
      </c>
      <c r="G6514" s="42">
        <f t="shared" si="303"/>
        <v>8.5958400000000008</v>
      </c>
      <c r="H6514" s="42">
        <f t="shared" si="304"/>
        <v>8.2500000008595844</v>
      </c>
    </row>
    <row r="6515" spans="5:8" x14ac:dyDescent="0.3">
      <c r="E6515" s="34">
        <v>6513</v>
      </c>
      <c r="F6515" s="42">
        <f t="shared" si="305"/>
        <v>10.4208</v>
      </c>
      <c r="G6515" s="42">
        <f t="shared" si="303"/>
        <v>8.5971599999999988</v>
      </c>
      <c r="H6515" s="42">
        <f t="shared" si="304"/>
        <v>8.2500000008597159</v>
      </c>
    </row>
    <row r="6516" spans="5:8" x14ac:dyDescent="0.3">
      <c r="E6516" s="34">
        <v>6514</v>
      </c>
      <c r="F6516" s="42">
        <f t="shared" si="305"/>
        <v>10.4224</v>
      </c>
      <c r="G6516" s="42">
        <f t="shared" si="303"/>
        <v>8.5984800000000003</v>
      </c>
      <c r="H6516" s="42">
        <f t="shared" si="304"/>
        <v>8.2500000008598473</v>
      </c>
    </row>
    <row r="6517" spans="5:8" x14ac:dyDescent="0.3">
      <c r="E6517" s="34">
        <v>6515</v>
      </c>
      <c r="F6517" s="42">
        <f t="shared" si="305"/>
        <v>10.424000000000001</v>
      </c>
      <c r="G6517" s="42">
        <f t="shared" si="303"/>
        <v>8.5998000000000001</v>
      </c>
      <c r="H6517" s="42">
        <f t="shared" si="304"/>
        <v>8.2500000008599805</v>
      </c>
    </row>
    <row r="6518" spans="5:8" x14ac:dyDescent="0.3">
      <c r="E6518" s="34">
        <v>6516</v>
      </c>
      <c r="F6518" s="42">
        <f t="shared" si="305"/>
        <v>10.425600000000001</v>
      </c>
      <c r="G6518" s="42">
        <f t="shared" si="303"/>
        <v>8.6011200000000017</v>
      </c>
      <c r="H6518" s="42">
        <f t="shared" si="304"/>
        <v>8.250000000860112</v>
      </c>
    </row>
    <row r="6519" spans="5:8" x14ac:dyDescent="0.3">
      <c r="E6519" s="34">
        <v>6517</v>
      </c>
      <c r="F6519" s="42">
        <f t="shared" si="305"/>
        <v>10.427200000000001</v>
      </c>
      <c r="G6519" s="42">
        <f t="shared" si="303"/>
        <v>8.6024400000000014</v>
      </c>
      <c r="H6519" s="42">
        <f t="shared" si="304"/>
        <v>8.2500000008602434</v>
      </c>
    </row>
    <row r="6520" spans="5:8" x14ac:dyDescent="0.3">
      <c r="E6520" s="34">
        <v>6518</v>
      </c>
      <c r="F6520" s="42">
        <f t="shared" si="305"/>
        <v>10.428800000000001</v>
      </c>
      <c r="G6520" s="42">
        <f t="shared" si="303"/>
        <v>8.6037600000000012</v>
      </c>
      <c r="H6520" s="42">
        <f t="shared" si="304"/>
        <v>8.2500000008603767</v>
      </c>
    </row>
    <row r="6521" spans="5:8" x14ac:dyDescent="0.3">
      <c r="E6521" s="34">
        <v>6519</v>
      </c>
      <c r="F6521" s="42">
        <f t="shared" si="305"/>
        <v>10.430400000000001</v>
      </c>
      <c r="G6521" s="42">
        <f t="shared" si="303"/>
        <v>8.605080000000001</v>
      </c>
      <c r="H6521" s="42">
        <f t="shared" si="304"/>
        <v>8.2500000008605081</v>
      </c>
    </row>
    <row r="6522" spans="5:8" x14ac:dyDescent="0.3">
      <c r="E6522" s="34">
        <v>6520</v>
      </c>
      <c r="F6522" s="42">
        <f t="shared" si="305"/>
        <v>10.432</v>
      </c>
      <c r="G6522" s="42">
        <f t="shared" si="303"/>
        <v>8.6064000000000007</v>
      </c>
      <c r="H6522" s="42">
        <f t="shared" si="304"/>
        <v>8.2500000008606396</v>
      </c>
    </row>
    <row r="6523" spans="5:8" x14ac:dyDescent="0.3">
      <c r="E6523" s="34">
        <v>6521</v>
      </c>
      <c r="F6523" s="42">
        <f t="shared" si="305"/>
        <v>10.4336</v>
      </c>
      <c r="G6523" s="42">
        <f t="shared" si="303"/>
        <v>8.6077200000000005</v>
      </c>
      <c r="H6523" s="42">
        <f t="shared" si="304"/>
        <v>8.2500000008607728</v>
      </c>
    </row>
    <row r="6524" spans="5:8" x14ac:dyDescent="0.3">
      <c r="E6524" s="34">
        <v>6522</v>
      </c>
      <c r="F6524" s="42">
        <f t="shared" si="305"/>
        <v>10.4352</v>
      </c>
      <c r="G6524" s="42">
        <f t="shared" si="303"/>
        <v>8.6090400000000002</v>
      </c>
      <c r="H6524" s="42">
        <f t="shared" si="304"/>
        <v>8.2500000008609042</v>
      </c>
    </row>
    <row r="6525" spans="5:8" x14ac:dyDescent="0.3">
      <c r="E6525" s="34">
        <v>6523</v>
      </c>
      <c r="F6525" s="42">
        <f t="shared" si="305"/>
        <v>10.4368</v>
      </c>
      <c r="G6525" s="42">
        <f t="shared" si="303"/>
        <v>8.61036</v>
      </c>
      <c r="H6525" s="42">
        <f t="shared" si="304"/>
        <v>8.2500000008610357</v>
      </c>
    </row>
    <row r="6526" spans="5:8" x14ac:dyDescent="0.3">
      <c r="E6526" s="34">
        <v>6524</v>
      </c>
      <c r="F6526" s="42">
        <f t="shared" si="305"/>
        <v>10.4384</v>
      </c>
      <c r="G6526" s="42">
        <f t="shared" si="303"/>
        <v>8.6116799999999998</v>
      </c>
      <c r="H6526" s="42">
        <f t="shared" si="304"/>
        <v>8.2500000008611671</v>
      </c>
    </row>
    <row r="6527" spans="5:8" x14ac:dyDescent="0.3">
      <c r="E6527" s="34">
        <v>6525</v>
      </c>
      <c r="F6527" s="42">
        <f t="shared" si="305"/>
        <v>10.440000000000001</v>
      </c>
      <c r="G6527" s="42">
        <f t="shared" si="303"/>
        <v>8.6130000000000013</v>
      </c>
      <c r="H6527" s="42">
        <f t="shared" si="304"/>
        <v>8.2500000008613004</v>
      </c>
    </row>
    <row r="6528" spans="5:8" x14ac:dyDescent="0.3">
      <c r="E6528" s="34">
        <v>6526</v>
      </c>
      <c r="F6528" s="42">
        <f t="shared" si="305"/>
        <v>10.441600000000001</v>
      </c>
      <c r="G6528" s="42">
        <f t="shared" si="303"/>
        <v>8.6143199999999993</v>
      </c>
      <c r="H6528" s="42">
        <f t="shared" si="304"/>
        <v>8.2500000008614318</v>
      </c>
    </row>
    <row r="6529" spans="5:8" x14ac:dyDescent="0.3">
      <c r="E6529" s="34">
        <v>6527</v>
      </c>
      <c r="F6529" s="42">
        <f t="shared" si="305"/>
        <v>10.443200000000001</v>
      </c>
      <c r="G6529" s="42">
        <f t="shared" si="303"/>
        <v>8.6156400000000009</v>
      </c>
      <c r="H6529" s="42">
        <f t="shared" si="304"/>
        <v>8.2500000008615633</v>
      </c>
    </row>
    <row r="6530" spans="5:8" x14ac:dyDescent="0.3">
      <c r="E6530" s="34">
        <v>6528</v>
      </c>
      <c r="F6530" s="42">
        <f t="shared" si="305"/>
        <v>10.444800000000001</v>
      </c>
      <c r="G6530" s="42">
        <f t="shared" ref="G6530:G6593" si="306">$C$12*F6530*10^-3/($C$3*10^-6)</f>
        <v>8.6169599999999988</v>
      </c>
      <c r="H6530" s="42">
        <f t="shared" si="304"/>
        <v>8.2500000008616965</v>
      </c>
    </row>
    <row r="6531" spans="5:8" x14ac:dyDescent="0.3">
      <c r="E6531" s="34">
        <v>6529</v>
      </c>
      <c r="F6531" s="42">
        <f t="shared" si="305"/>
        <v>10.446400000000001</v>
      </c>
      <c r="G6531" s="42">
        <f t="shared" si="306"/>
        <v>8.6182800000000004</v>
      </c>
      <c r="H6531" s="42">
        <f t="shared" ref="H6531:H6594" si="307">($C$12+IF(G6531&gt;=$C$7,$C$6,0)+(IF(G6531&gt;=$C$5,G6531,0)/$C$4)+IF(G6531&gt;$C$9,($C$8/G6531),0))</f>
        <v>8.2500000008618279</v>
      </c>
    </row>
    <row r="6532" spans="5:8" x14ac:dyDescent="0.3">
      <c r="E6532" s="34">
        <v>6530</v>
      </c>
      <c r="F6532" s="42">
        <f t="shared" ref="F6532:F6595" si="308">($C$10/10000)*(E6532)</f>
        <v>10.448</v>
      </c>
      <c r="G6532" s="42">
        <f t="shared" si="306"/>
        <v>8.6196000000000002</v>
      </c>
      <c r="H6532" s="42">
        <f t="shared" si="307"/>
        <v>8.2500000008619594</v>
      </c>
    </row>
    <row r="6533" spans="5:8" x14ac:dyDescent="0.3">
      <c r="E6533" s="34">
        <v>6531</v>
      </c>
      <c r="F6533" s="42">
        <f t="shared" si="308"/>
        <v>10.4496</v>
      </c>
      <c r="G6533" s="42">
        <f t="shared" si="306"/>
        <v>8.6209199999999999</v>
      </c>
      <c r="H6533" s="42">
        <f t="shared" si="307"/>
        <v>8.2500000008620926</v>
      </c>
    </row>
    <row r="6534" spans="5:8" x14ac:dyDescent="0.3">
      <c r="E6534" s="34">
        <v>6532</v>
      </c>
      <c r="F6534" s="42">
        <f t="shared" si="308"/>
        <v>10.4512</v>
      </c>
      <c r="G6534" s="42">
        <f t="shared" si="306"/>
        <v>8.6222399999999997</v>
      </c>
      <c r="H6534" s="42">
        <f t="shared" si="307"/>
        <v>8.2500000008622241</v>
      </c>
    </row>
    <row r="6535" spans="5:8" x14ac:dyDescent="0.3">
      <c r="E6535" s="34">
        <v>6533</v>
      </c>
      <c r="F6535" s="42">
        <f t="shared" si="308"/>
        <v>10.4528</v>
      </c>
      <c r="G6535" s="42">
        <f t="shared" si="306"/>
        <v>8.6235600000000012</v>
      </c>
      <c r="H6535" s="42">
        <f t="shared" si="307"/>
        <v>8.2500000008623555</v>
      </c>
    </row>
    <row r="6536" spans="5:8" x14ac:dyDescent="0.3">
      <c r="E6536" s="34">
        <v>6534</v>
      </c>
      <c r="F6536" s="42">
        <f t="shared" si="308"/>
        <v>10.4544</v>
      </c>
      <c r="G6536" s="42">
        <f t="shared" si="306"/>
        <v>8.6248799999999992</v>
      </c>
      <c r="H6536" s="42">
        <f t="shared" si="307"/>
        <v>8.2500000008624887</v>
      </c>
    </row>
    <row r="6537" spans="5:8" x14ac:dyDescent="0.3">
      <c r="E6537" s="34">
        <v>6535</v>
      </c>
      <c r="F6537" s="42">
        <f t="shared" si="308"/>
        <v>10.456000000000001</v>
      </c>
      <c r="G6537" s="42">
        <f t="shared" si="306"/>
        <v>8.6262000000000025</v>
      </c>
      <c r="H6537" s="42">
        <f t="shared" si="307"/>
        <v>8.2500000008626202</v>
      </c>
    </row>
    <row r="6538" spans="5:8" x14ac:dyDescent="0.3">
      <c r="E6538" s="34">
        <v>6536</v>
      </c>
      <c r="F6538" s="42">
        <f t="shared" si="308"/>
        <v>10.457600000000001</v>
      </c>
      <c r="G6538" s="42">
        <f t="shared" si="306"/>
        <v>8.6275200000000005</v>
      </c>
      <c r="H6538" s="42">
        <f t="shared" si="307"/>
        <v>8.2500000008627516</v>
      </c>
    </row>
    <row r="6539" spans="5:8" x14ac:dyDescent="0.3">
      <c r="E6539" s="34">
        <v>6537</v>
      </c>
      <c r="F6539" s="42">
        <f t="shared" si="308"/>
        <v>10.459200000000001</v>
      </c>
      <c r="G6539" s="42">
        <f t="shared" si="306"/>
        <v>8.6288400000000021</v>
      </c>
      <c r="H6539" s="42">
        <f t="shared" si="307"/>
        <v>8.2500000008628849</v>
      </c>
    </row>
    <row r="6540" spans="5:8" x14ac:dyDescent="0.3">
      <c r="E6540" s="34">
        <v>6538</v>
      </c>
      <c r="F6540" s="42">
        <f t="shared" si="308"/>
        <v>10.460800000000001</v>
      </c>
      <c r="G6540" s="42">
        <f t="shared" si="306"/>
        <v>8.6301600000000001</v>
      </c>
      <c r="H6540" s="42">
        <f t="shared" si="307"/>
        <v>8.2500000008630163</v>
      </c>
    </row>
    <row r="6541" spans="5:8" x14ac:dyDescent="0.3">
      <c r="E6541" s="34">
        <v>6539</v>
      </c>
      <c r="F6541" s="42">
        <f t="shared" si="308"/>
        <v>10.462400000000001</v>
      </c>
      <c r="G6541" s="42">
        <f t="shared" si="306"/>
        <v>8.6314800000000016</v>
      </c>
      <c r="H6541" s="42">
        <f t="shared" si="307"/>
        <v>8.2500000008631478</v>
      </c>
    </row>
    <row r="6542" spans="5:8" x14ac:dyDescent="0.3">
      <c r="E6542" s="34">
        <v>6540</v>
      </c>
      <c r="F6542" s="42">
        <f t="shared" si="308"/>
        <v>10.464</v>
      </c>
      <c r="G6542" s="42">
        <f t="shared" si="306"/>
        <v>8.6327999999999996</v>
      </c>
      <c r="H6542" s="42">
        <f t="shared" si="307"/>
        <v>8.2500000008632792</v>
      </c>
    </row>
    <row r="6543" spans="5:8" x14ac:dyDescent="0.3">
      <c r="E6543" s="34">
        <v>6541</v>
      </c>
      <c r="F6543" s="42">
        <f t="shared" si="308"/>
        <v>10.4656</v>
      </c>
      <c r="G6543" s="42">
        <f t="shared" si="306"/>
        <v>8.6341200000000011</v>
      </c>
      <c r="H6543" s="42">
        <f t="shared" si="307"/>
        <v>8.2500000008634125</v>
      </c>
    </row>
    <row r="6544" spans="5:8" x14ac:dyDescent="0.3">
      <c r="E6544" s="34">
        <v>6542</v>
      </c>
      <c r="F6544" s="42">
        <f t="shared" si="308"/>
        <v>10.4672</v>
      </c>
      <c r="G6544" s="42">
        <f t="shared" si="306"/>
        <v>8.6354399999999991</v>
      </c>
      <c r="H6544" s="42">
        <f t="shared" si="307"/>
        <v>8.2500000008635439</v>
      </c>
    </row>
    <row r="6545" spans="5:8" x14ac:dyDescent="0.3">
      <c r="E6545" s="34">
        <v>6543</v>
      </c>
      <c r="F6545" s="42">
        <f t="shared" si="308"/>
        <v>10.4688</v>
      </c>
      <c r="G6545" s="42">
        <f t="shared" si="306"/>
        <v>8.6367600000000007</v>
      </c>
      <c r="H6545" s="42">
        <f t="shared" si="307"/>
        <v>8.2500000008636754</v>
      </c>
    </row>
    <row r="6546" spans="5:8" x14ac:dyDescent="0.3">
      <c r="E6546" s="34">
        <v>6544</v>
      </c>
      <c r="F6546" s="42">
        <f t="shared" si="308"/>
        <v>10.4704</v>
      </c>
      <c r="G6546" s="42">
        <f t="shared" si="306"/>
        <v>8.6380799999999986</v>
      </c>
      <c r="H6546" s="42">
        <f t="shared" si="307"/>
        <v>8.2500000008638086</v>
      </c>
    </row>
    <row r="6547" spans="5:8" x14ac:dyDescent="0.3">
      <c r="E6547" s="34">
        <v>6545</v>
      </c>
      <c r="F6547" s="42">
        <f t="shared" si="308"/>
        <v>10.472000000000001</v>
      </c>
      <c r="G6547" s="42">
        <f t="shared" si="306"/>
        <v>8.6394000000000002</v>
      </c>
      <c r="H6547" s="42">
        <f t="shared" si="307"/>
        <v>8.25000000086394</v>
      </c>
    </row>
    <row r="6548" spans="5:8" x14ac:dyDescent="0.3">
      <c r="E6548" s="34">
        <v>6546</v>
      </c>
      <c r="F6548" s="42">
        <f t="shared" si="308"/>
        <v>10.473600000000001</v>
      </c>
      <c r="G6548" s="42">
        <f t="shared" si="306"/>
        <v>8.64072</v>
      </c>
      <c r="H6548" s="42">
        <f t="shared" si="307"/>
        <v>8.2500000008640715</v>
      </c>
    </row>
    <row r="6549" spans="5:8" x14ac:dyDescent="0.3">
      <c r="E6549" s="34">
        <v>6547</v>
      </c>
      <c r="F6549" s="42">
        <f t="shared" si="308"/>
        <v>10.475200000000001</v>
      </c>
      <c r="G6549" s="42">
        <f t="shared" si="306"/>
        <v>8.6420400000000015</v>
      </c>
      <c r="H6549" s="42">
        <f t="shared" si="307"/>
        <v>8.2500000008642047</v>
      </c>
    </row>
    <row r="6550" spans="5:8" x14ac:dyDescent="0.3">
      <c r="E6550" s="34">
        <v>6548</v>
      </c>
      <c r="F6550" s="42">
        <f t="shared" si="308"/>
        <v>10.476800000000001</v>
      </c>
      <c r="G6550" s="42">
        <f t="shared" si="306"/>
        <v>8.6433600000000013</v>
      </c>
      <c r="H6550" s="42">
        <f t="shared" si="307"/>
        <v>8.2500000008643362</v>
      </c>
    </row>
    <row r="6551" spans="5:8" x14ac:dyDescent="0.3">
      <c r="E6551" s="34">
        <v>6549</v>
      </c>
      <c r="F6551" s="42">
        <f t="shared" si="308"/>
        <v>10.478400000000001</v>
      </c>
      <c r="G6551" s="42">
        <f t="shared" si="306"/>
        <v>8.644680000000001</v>
      </c>
      <c r="H6551" s="42">
        <f t="shared" si="307"/>
        <v>8.2500000008644676</v>
      </c>
    </row>
    <row r="6552" spans="5:8" x14ac:dyDescent="0.3">
      <c r="E6552" s="34">
        <v>6550</v>
      </c>
      <c r="F6552" s="42">
        <f t="shared" si="308"/>
        <v>10.48</v>
      </c>
      <c r="G6552" s="42">
        <f t="shared" si="306"/>
        <v>8.6460000000000008</v>
      </c>
      <c r="H6552" s="42">
        <f t="shared" si="307"/>
        <v>8.2500000008646008</v>
      </c>
    </row>
    <row r="6553" spans="5:8" x14ac:dyDescent="0.3">
      <c r="E6553" s="34">
        <v>6551</v>
      </c>
      <c r="F6553" s="42">
        <f t="shared" si="308"/>
        <v>10.4816</v>
      </c>
      <c r="G6553" s="42">
        <f t="shared" si="306"/>
        <v>8.6473200000000006</v>
      </c>
      <c r="H6553" s="42">
        <f t="shared" si="307"/>
        <v>8.2500000008647323</v>
      </c>
    </row>
    <row r="6554" spans="5:8" x14ac:dyDescent="0.3">
      <c r="E6554" s="34">
        <v>6552</v>
      </c>
      <c r="F6554" s="42">
        <f t="shared" si="308"/>
        <v>10.4832</v>
      </c>
      <c r="G6554" s="42">
        <f t="shared" si="306"/>
        <v>8.6486400000000003</v>
      </c>
      <c r="H6554" s="42">
        <f t="shared" si="307"/>
        <v>8.2500000008648637</v>
      </c>
    </row>
    <row r="6555" spans="5:8" x14ac:dyDescent="0.3">
      <c r="E6555" s="34">
        <v>6553</v>
      </c>
      <c r="F6555" s="42">
        <f t="shared" si="308"/>
        <v>10.4848</v>
      </c>
      <c r="G6555" s="42">
        <f t="shared" si="306"/>
        <v>8.6499600000000001</v>
      </c>
      <c r="H6555" s="42">
        <f t="shared" si="307"/>
        <v>8.2500000008649952</v>
      </c>
    </row>
    <row r="6556" spans="5:8" x14ac:dyDescent="0.3">
      <c r="E6556" s="34">
        <v>6554</v>
      </c>
      <c r="F6556" s="42">
        <f t="shared" si="308"/>
        <v>10.4864</v>
      </c>
      <c r="G6556" s="42">
        <f t="shared" si="306"/>
        <v>8.6512799999999999</v>
      </c>
      <c r="H6556" s="42">
        <f t="shared" si="307"/>
        <v>8.2500000008651284</v>
      </c>
    </row>
    <row r="6557" spans="5:8" x14ac:dyDescent="0.3">
      <c r="E6557" s="34">
        <v>6555</v>
      </c>
      <c r="F6557" s="42">
        <f t="shared" si="308"/>
        <v>10.488000000000001</v>
      </c>
      <c r="G6557" s="42">
        <f t="shared" si="306"/>
        <v>8.6525999999999996</v>
      </c>
      <c r="H6557" s="42">
        <f t="shared" si="307"/>
        <v>8.2500000008652599</v>
      </c>
    </row>
    <row r="6558" spans="5:8" x14ac:dyDescent="0.3">
      <c r="E6558" s="34">
        <v>6556</v>
      </c>
      <c r="F6558" s="42">
        <f t="shared" si="308"/>
        <v>10.489600000000001</v>
      </c>
      <c r="G6558" s="42">
        <f t="shared" si="306"/>
        <v>8.6539200000000012</v>
      </c>
      <c r="H6558" s="42">
        <f t="shared" si="307"/>
        <v>8.2500000008653913</v>
      </c>
    </row>
    <row r="6559" spans="5:8" x14ac:dyDescent="0.3">
      <c r="E6559" s="34">
        <v>6557</v>
      </c>
      <c r="F6559" s="42">
        <f t="shared" si="308"/>
        <v>10.491200000000001</v>
      </c>
      <c r="G6559" s="42">
        <f t="shared" si="306"/>
        <v>8.6552399999999992</v>
      </c>
      <c r="H6559" s="42">
        <f t="shared" si="307"/>
        <v>8.2500000008655245</v>
      </c>
    </row>
    <row r="6560" spans="5:8" x14ac:dyDescent="0.3">
      <c r="E6560" s="34">
        <v>6558</v>
      </c>
      <c r="F6560" s="42">
        <f t="shared" si="308"/>
        <v>10.492800000000001</v>
      </c>
      <c r="G6560" s="42">
        <f t="shared" si="306"/>
        <v>8.6565600000000007</v>
      </c>
      <c r="H6560" s="42">
        <f t="shared" si="307"/>
        <v>8.250000000865656</v>
      </c>
    </row>
    <row r="6561" spans="5:8" x14ac:dyDescent="0.3">
      <c r="E6561" s="34">
        <v>6559</v>
      </c>
      <c r="F6561" s="42">
        <f t="shared" si="308"/>
        <v>10.494400000000001</v>
      </c>
      <c r="G6561" s="42">
        <f t="shared" si="306"/>
        <v>8.6578799999999987</v>
      </c>
      <c r="H6561" s="42">
        <f t="shared" si="307"/>
        <v>8.2500000008657874</v>
      </c>
    </row>
    <row r="6562" spans="5:8" x14ac:dyDescent="0.3">
      <c r="E6562" s="34">
        <v>6560</v>
      </c>
      <c r="F6562" s="42">
        <f t="shared" si="308"/>
        <v>10.496</v>
      </c>
      <c r="G6562" s="42">
        <f t="shared" si="306"/>
        <v>8.6592000000000002</v>
      </c>
      <c r="H6562" s="42">
        <f t="shared" si="307"/>
        <v>8.2500000008659207</v>
      </c>
    </row>
    <row r="6563" spans="5:8" x14ac:dyDescent="0.3">
      <c r="E6563" s="34">
        <v>6561</v>
      </c>
      <c r="F6563" s="42">
        <f t="shared" si="308"/>
        <v>10.4976</v>
      </c>
      <c r="G6563" s="42">
        <f t="shared" si="306"/>
        <v>8.66052</v>
      </c>
      <c r="H6563" s="42">
        <f t="shared" si="307"/>
        <v>8.2500000008660521</v>
      </c>
    </row>
    <row r="6564" spans="5:8" x14ac:dyDescent="0.3">
      <c r="E6564" s="34">
        <v>6562</v>
      </c>
      <c r="F6564" s="42">
        <f t="shared" si="308"/>
        <v>10.4992</v>
      </c>
      <c r="G6564" s="42">
        <f t="shared" si="306"/>
        <v>8.6618399999999998</v>
      </c>
      <c r="H6564" s="42">
        <f t="shared" si="307"/>
        <v>8.2500000008661836</v>
      </c>
    </row>
    <row r="6565" spans="5:8" x14ac:dyDescent="0.3">
      <c r="E6565" s="34">
        <v>6563</v>
      </c>
      <c r="F6565" s="42">
        <f t="shared" si="308"/>
        <v>10.5008</v>
      </c>
      <c r="G6565" s="42">
        <f t="shared" si="306"/>
        <v>8.6631599999999995</v>
      </c>
      <c r="H6565" s="42">
        <f t="shared" si="307"/>
        <v>8.2500000008663168</v>
      </c>
    </row>
    <row r="6566" spans="5:8" x14ac:dyDescent="0.3">
      <c r="E6566" s="34">
        <v>6564</v>
      </c>
      <c r="F6566" s="42">
        <f t="shared" si="308"/>
        <v>10.5024</v>
      </c>
      <c r="G6566" s="42">
        <f t="shared" si="306"/>
        <v>8.6644800000000011</v>
      </c>
      <c r="H6566" s="42">
        <f t="shared" si="307"/>
        <v>8.2500000008664482</v>
      </c>
    </row>
    <row r="6567" spans="5:8" x14ac:dyDescent="0.3">
      <c r="E6567" s="34">
        <v>6565</v>
      </c>
      <c r="F6567" s="42">
        <f t="shared" si="308"/>
        <v>10.504000000000001</v>
      </c>
      <c r="G6567" s="42">
        <f t="shared" si="306"/>
        <v>8.6658000000000008</v>
      </c>
      <c r="H6567" s="42">
        <f t="shared" si="307"/>
        <v>8.2500000008665797</v>
      </c>
    </row>
    <row r="6568" spans="5:8" x14ac:dyDescent="0.3">
      <c r="E6568" s="34">
        <v>6566</v>
      </c>
      <c r="F6568" s="42">
        <f t="shared" si="308"/>
        <v>10.505600000000001</v>
      </c>
      <c r="G6568" s="42">
        <f t="shared" si="306"/>
        <v>8.6671200000000024</v>
      </c>
      <c r="H6568" s="42">
        <f t="shared" si="307"/>
        <v>8.2500000008667111</v>
      </c>
    </row>
    <row r="6569" spans="5:8" x14ac:dyDescent="0.3">
      <c r="E6569" s="34">
        <v>6567</v>
      </c>
      <c r="F6569" s="42">
        <f t="shared" si="308"/>
        <v>10.507200000000001</v>
      </c>
      <c r="G6569" s="42">
        <f t="shared" si="306"/>
        <v>8.6684400000000004</v>
      </c>
      <c r="H6569" s="42">
        <f t="shared" si="307"/>
        <v>8.2500000008668444</v>
      </c>
    </row>
    <row r="6570" spans="5:8" x14ac:dyDescent="0.3">
      <c r="E6570" s="34">
        <v>6568</v>
      </c>
      <c r="F6570" s="42">
        <f t="shared" si="308"/>
        <v>10.508800000000001</v>
      </c>
      <c r="G6570" s="42">
        <f t="shared" si="306"/>
        <v>8.6697600000000019</v>
      </c>
      <c r="H6570" s="42">
        <f t="shared" si="307"/>
        <v>8.2500000008669758</v>
      </c>
    </row>
    <row r="6571" spans="5:8" x14ac:dyDescent="0.3">
      <c r="E6571" s="34">
        <v>6569</v>
      </c>
      <c r="F6571" s="42">
        <f t="shared" si="308"/>
        <v>10.510400000000001</v>
      </c>
      <c r="G6571" s="42">
        <f t="shared" si="306"/>
        <v>8.6710799999999999</v>
      </c>
      <c r="H6571" s="42">
        <f t="shared" si="307"/>
        <v>8.2500000008671073</v>
      </c>
    </row>
    <row r="6572" spans="5:8" x14ac:dyDescent="0.3">
      <c r="E6572" s="34">
        <v>6570</v>
      </c>
      <c r="F6572" s="42">
        <f t="shared" si="308"/>
        <v>10.512</v>
      </c>
      <c r="G6572" s="42">
        <f t="shared" si="306"/>
        <v>8.6724000000000014</v>
      </c>
      <c r="H6572" s="42">
        <f t="shared" si="307"/>
        <v>8.2500000008672405</v>
      </c>
    </row>
    <row r="6573" spans="5:8" x14ac:dyDescent="0.3">
      <c r="E6573" s="34">
        <v>6571</v>
      </c>
      <c r="F6573" s="42">
        <f t="shared" si="308"/>
        <v>10.5136</v>
      </c>
      <c r="G6573" s="42">
        <f t="shared" si="306"/>
        <v>8.6737199999999994</v>
      </c>
      <c r="H6573" s="42">
        <f t="shared" si="307"/>
        <v>8.250000000867372</v>
      </c>
    </row>
    <row r="6574" spans="5:8" x14ac:dyDescent="0.3">
      <c r="E6574" s="34">
        <v>6572</v>
      </c>
      <c r="F6574" s="42">
        <f t="shared" si="308"/>
        <v>10.5152</v>
      </c>
      <c r="G6574" s="42">
        <f t="shared" si="306"/>
        <v>8.675040000000001</v>
      </c>
      <c r="H6574" s="42">
        <f t="shared" si="307"/>
        <v>8.2500000008675034</v>
      </c>
    </row>
    <row r="6575" spans="5:8" x14ac:dyDescent="0.3">
      <c r="E6575" s="34">
        <v>6573</v>
      </c>
      <c r="F6575" s="42">
        <f t="shared" si="308"/>
        <v>10.5168</v>
      </c>
      <c r="G6575" s="42">
        <f t="shared" si="306"/>
        <v>8.676359999999999</v>
      </c>
      <c r="H6575" s="42">
        <f t="shared" si="307"/>
        <v>8.2500000008676366</v>
      </c>
    </row>
    <row r="6576" spans="5:8" x14ac:dyDescent="0.3">
      <c r="E6576" s="34">
        <v>6574</v>
      </c>
      <c r="F6576" s="42">
        <f t="shared" si="308"/>
        <v>10.5184</v>
      </c>
      <c r="G6576" s="42">
        <f t="shared" si="306"/>
        <v>8.6776800000000005</v>
      </c>
      <c r="H6576" s="42">
        <f t="shared" si="307"/>
        <v>8.2500000008677681</v>
      </c>
    </row>
    <row r="6577" spans="5:8" x14ac:dyDescent="0.3">
      <c r="E6577" s="34">
        <v>6575</v>
      </c>
      <c r="F6577" s="42">
        <f t="shared" si="308"/>
        <v>10.520000000000001</v>
      </c>
      <c r="G6577" s="42">
        <f t="shared" si="306"/>
        <v>8.6790000000000003</v>
      </c>
      <c r="H6577" s="42">
        <f t="shared" si="307"/>
        <v>8.2500000008678995</v>
      </c>
    </row>
    <row r="6578" spans="5:8" x14ac:dyDescent="0.3">
      <c r="E6578" s="34">
        <v>6576</v>
      </c>
      <c r="F6578" s="42">
        <f t="shared" si="308"/>
        <v>10.521600000000001</v>
      </c>
      <c r="G6578" s="42">
        <f t="shared" si="306"/>
        <v>8.68032</v>
      </c>
      <c r="H6578" s="42">
        <f t="shared" si="307"/>
        <v>8.2500000008680328</v>
      </c>
    </row>
    <row r="6579" spans="5:8" x14ac:dyDescent="0.3">
      <c r="E6579" s="34">
        <v>6577</v>
      </c>
      <c r="F6579" s="42">
        <f t="shared" si="308"/>
        <v>10.523200000000001</v>
      </c>
      <c r="G6579" s="42">
        <f t="shared" si="306"/>
        <v>8.6816399999999998</v>
      </c>
      <c r="H6579" s="42">
        <f t="shared" si="307"/>
        <v>8.2500000008681642</v>
      </c>
    </row>
    <row r="6580" spans="5:8" x14ac:dyDescent="0.3">
      <c r="E6580" s="34">
        <v>6578</v>
      </c>
      <c r="F6580" s="42">
        <f t="shared" si="308"/>
        <v>10.524800000000001</v>
      </c>
      <c r="G6580" s="42">
        <f t="shared" si="306"/>
        <v>8.6829600000000013</v>
      </c>
      <c r="H6580" s="42">
        <f t="shared" si="307"/>
        <v>8.2500000008682957</v>
      </c>
    </row>
    <row r="6581" spans="5:8" x14ac:dyDescent="0.3">
      <c r="E6581" s="34">
        <v>6579</v>
      </c>
      <c r="F6581" s="42">
        <f t="shared" si="308"/>
        <v>10.526400000000001</v>
      </c>
      <c r="G6581" s="42">
        <f t="shared" si="306"/>
        <v>8.6842800000000011</v>
      </c>
      <c r="H6581" s="42">
        <f t="shared" si="307"/>
        <v>8.2500000008684289</v>
      </c>
    </row>
    <row r="6582" spans="5:8" x14ac:dyDescent="0.3">
      <c r="E6582" s="34">
        <v>6580</v>
      </c>
      <c r="F6582" s="42">
        <f t="shared" si="308"/>
        <v>10.528</v>
      </c>
      <c r="G6582" s="42">
        <f t="shared" si="306"/>
        <v>8.6856000000000009</v>
      </c>
      <c r="H6582" s="42">
        <f t="shared" si="307"/>
        <v>8.2500000008685603</v>
      </c>
    </row>
    <row r="6583" spans="5:8" x14ac:dyDescent="0.3">
      <c r="E6583" s="34">
        <v>6581</v>
      </c>
      <c r="F6583" s="42">
        <f t="shared" si="308"/>
        <v>10.5296</v>
      </c>
      <c r="G6583" s="42">
        <f t="shared" si="306"/>
        <v>8.6869200000000006</v>
      </c>
      <c r="H6583" s="42">
        <f t="shared" si="307"/>
        <v>8.2500000008686918</v>
      </c>
    </row>
    <row r="6584" spans="5:8" x14ac:dyDescent="0.3">
      <c r="E6584" s="34">
        <v>6582</v>
      </c>
      <c r="F6584" s="42">
        <f t="shared" si="308"/>
        <v>10.5312</v>
      </c>
      <c r="G6584" s="42">
        <f t="shared" si="306"/>
        <v>8.6882400000000004</v>
      </c>
      <c r="H6584" s="42">
        <f t="shared" si="307"/>
        <v>8.2500000008688232</v>
      </c>
    </row>
    <row r="6585" spans="5:8" x14ac:dyDescent="0.3">
      <c r="E6585" s="34">
        <v>6583</v>
      </c>
      <c r="F6585" s="42">
        <f t="shared" si="308"/>
        <v>10.5328</v>
      </c>
      <c r="G6585" s="42">
        <f t="shared" si="306"/>
        <v>8.6895600000000002</v>
      </c>
      <c r="H6585" s="42">
        <f t="shared" si="307"/>
        <v>8.2500000008689565</v>
      </c>
    </row>
    <row r="6586" spans="5:8" x14ac:dyDescent="0.3">
      <c r="E6586" s="34">
        <v>6584</v>
      </c>
      <c r="F6586" s="42">
        <f t="shared" si="308"/>
        <v>10.5344</v>
      </c>
      <c r="G6586" s="42">
        <f t="shared" si="306"/>
        <v>8.6908799999999999</v>
      </c>
      <c r="H6586" s="42">
        <f t="shared" si="307"/>
        <v>8.2500000008690879</v>
      </c>
    </row>
    <row r="6587" spans="5:8" x14ac:dyDescent="0.3">
      <c r="E6587" s="34">
        <v>6585</v>
      </c>
      <c r="F6587" s="42">
        <f t="shared" si="308"/>
        <v>10.536000000000001</v>
      </c>
      <c r="G6587" s="42">
        <f t="shared" si="306"/>
        <v>8.6922000000000015</v>
      </c>
      <c r="H6587" s="42">
        <f t="shared" si="307"/>
        <v>8.2500000008692194</v>
      </c>
    </row>
    <row r="6588" spans="5:8" x14ac:dyDescent="0.3">
      <c r="E6588" s="34">
        <v>6586</v>
      </c>
      <c r="F6588" s="42">
        <f t="shared" si="308"/>
        <v>10.537600000000001</v>
      </c>
      <c r="G6588" s="42">
        <f t="shared" si="306"/>
        <v>8.6935199999999995</v>
      </c>
      <c r="H6588" s="42">
        <f t="shared" si="307"/>
        <v>8.2500000008693526</v>
      </c>
    </row>
    <row r="6589" spans="5:8" x14ac:dyDescent="0.3">
      <c r="E6589" s="34">
        <v>6587</v>
      </c>
      <c r="F6589" s="42">
        <f t="shared" si="308"/>
        <v>10.539200000000001</v>
      </c>
      <c r="G6589" s="42">
        <f t="shared" si="306"/>
        <v>8.694840000000001</v>
      </c>
      <c r="H6589" s="42">
        <f t="shared" si="307"/>
        <v>8.250000000869484</v>
      </c>
    </row>
    <row r="6590" spans="5:8" x14ac:dyDescent="0.3">
      <c r="E6590" s="34">
        <v>6588</v>
      </c>
      <c r="F6590" s="42">
        <f t="shared" si="308"/>
        <v>10.540800000000001</v>
      </c>
      <c r="G6590" s="42">
        <f t="shared" si="306"/>
        <v>8.696159999999999</v>
      </c>
      <c r="H6590" s="42">
        <f t="shared" si="307"/>
        <v>8.2500000008696155</v>
      </c>
    </row>
    <row r="6591" spans="5:8" x14ac:dyDescent="0.3">
      <c r="E6591" s="34">
        <v>6589</v>
      </c>
      <c r="F6591" s="42">
        <f t="shared" si="308"/>
        <v>10.542400000000001</v>
      </c>
      <c r="G6591" s="42">
        <f t="shared" si="306"/>
        <v>8.6974800000000005</v>
      </c>
      <c r="H6591" s="42">
        <f t="shared" si="307"/>
        <v>8.2500000008697487</v>
      </c>
    </row>
    <row r="6592" spans="5:8" x14ac:dyDescent="0.3">
      <c r="E6592" s="34">
        <v>6590</v>
      </c>
      <c r="F6592" s="42">
        <f t="shared" si="308"/>
        <v>10.544</v>
      </c>
      <c r="G6592" s="42">
        <f t="shared" si="306"/>
        <v>8.6987999999999985</v>
      </c>
      <c r="H6592" s="42">
        <f t="shared" si="307"/>
        <v>8.2500000008698802</v>
      </c>
    </row>
    <row r="6593" spans="5:8" x14ac:dyDescent="0.3">
      <c r="E6593" s="34">
        <v>6591</v>
      </c>
      <c r="F6593" s="42">
        <f t="shared" si="308"/>
        <v>10.5456</v>
      </c>
      <c r="G6593" s="42">
        <f t="shared" si="306"/>
        <v>8.7001200000000001</v>
      </c>
      <c r="H6593" s="42">
        <f t="shared" si="307"/>
        <v>8.2500000008700116</v>
      </c>
    </row>
    <row r="6594" spans="5:8" x14ac:dyDescent="0.3">
      <c r="E6594" s="34">
        <v>6592</v>
      </c>
      <c r="F6594" s="42">
        <f t="shared" si="308"/>
        <v>10.5472</v>
      </c>
      <c r="G6594" s="42">
        <f t="shared" ref="G6594:G6657" si="309">$C$12*F6594*10^-3/($C$3*10^-6)</f>
        <v>8.7014399999999998</v>
      </c>
      <c r="H6594" s="42">
        <f t="shared" si="307"/>
        <v>8.2500000008701448</v>
      </c>
    </row>
    <row r="6595" spans="5:8" x14ac:dyDescent="0.3">
      <c r="E6595" s="34">
        <v>6593</v>
      </c>
      <c r="F6595" s="42">
        <f t="shared" si="308"/>
        <v>10.5488</v>
      </c>
      <c r="G6595" s="42">
        <f t="shared" si="309"/>
        <v>8.7027600000000014</v>
      </c>
      <c r="H6595" s="42">
        <f t="shared" ref="H6595:H6658" si="310">($C$12+IF(G6595&gt;=$C$7,$C$6,0)+(IF(G6595&gt;=$C$5,G6595,0)/$C$4)+IF(G6595&gt;$C$9,($C$8/G6595),0))</f>
        <v>8.2500000008702763</v>
      </c>
    </row>
    <row r="6596" spans="5:8" x14ac:dyDescent="0.3">
      <c r="E6596" s="34">
        <v>6594</v>
      </c>
      <c r="F6596" s="42">
        <f t="shared" ref="F6596:F6659" si="311">($C$10/10000)*(E6596)</f>
        <v>10.5504</v>
      </c>
      <c r="G6596" s="42">
        <f t="shared" si="309"/>
        <v>8.7040799999999994</v>
      </c>
      <c r="H6596" s="42">
        <f t="shared" si="310"/>
        <v>8.2500000008704077</v>
      </c>
    </row>
    <row r="6597" spans="5:8" x14ac:dyDescent="0.3">
      <c r="E6597" s="34">
        <v>6595</v>
      </c>
      <c r="F6597" s="42">
        <f t="shared" si="311"/>
        <v>10.552000000000001</v>
      </c>
      <c r="G6597" s="42">
        <f t="shared" si="309"/>
        <v>8.7054000000000027</v>
      </c>
      <c r="H6597" s="42">
        <f t="shared" si="310"/>
        <v>8.2500000008705392</v>
      </c>
    </row>
    <row r="6598" spans="5:8" x14ac:dyDescent="0.3">
      <c r="E6598" s="34">
        <v>6596</v>
      </c>
      <c r="F6598" s="42">
        <f t="shared" si="311"/>
        <v>10.553600000000001</v>
      </c>
      <c r="G6598" s="42">
        <f t="shared" si="309"/>
        <v>8.7067200000000007</v>
      </c>
      <c r="H6598" s="42">
        <f t="shared" si="310"/>
        <v>8.2500000008706724</v>
      </c>
    </row>
    <row r="6599" spans="5:8" x14ac:dyDescent="0.3">
      <c r="E6599" s="34">
        <v>6597</v>
      </c>
      <c r="F6599" s="42">
        <f t="shared" si="311"/>
        <v>10.555200000000001</v>
      </c>
      <c r="G6599" s="42">
        <f t="shared" si="309"/>
        <v>8.7080400000000022</v>
      </c>
      <c r="H6599" s="42">
        <f t="shared" si="310"/>
        <v>8.2500000008708039</v>
      </c>
    </row>
    <row r="6600" spans="5:8" x14ac:dyDescent="0.3">
      <c r="E6600" s="34">
        <v>6598</v>
      </c>
      <c r="F6600" s="42">
        <f t="shared" si="311"/>
        <v>10.556800000000001</v>
      </c>
      <c r="G6600" s="42">
        <f t="shared" si="309"/>
        <v>8.7093600000000002</v>
      </c>
      <c r="H6600" s="42">
        <f t="shared" si="310"/>
        <v>8.2500000008709353</v>
      </c>
    </row>
    <row r="6601" spans="5:8" x14ac:dyDescent="0.3">
      <c r="E6601" s="34">
        <v>6599</v>
      </c>
      <c r="F6601" s="42">
        <f t="shared" si="311"/>
        <v>10.558400000000001</v>
      </c>
      <c r="G6601" s="42">
        <f t="shared" si="309"/>
        <v>8.7106800000000018</v>
      </c>
      <c r="H6601" s="42">
        <f t="shared" si="310"/>
        <v>8.2500000008710686</v>
      </c>
    </row>
    <row r="6602" spans="5:8" x14ac:dyDescent="0.3">
      <c r="E6602" s="34">
        <v>6600</v>
      </c>
      <c r="F6602" s="42">
        <f t="shared" si="311"/>
        <v>10.56</v>
      </c>
      <c r="G6602" s="42">
        <f t="shared" si="309"/>
        <v>8.7119999999999997</v>
      </c>
      <c r="H6602" s="42">
        <f t="shared" si="310"/>
        <v>8.2500000008712</v>
      </c>
    </row>
    <row r="6603" spans="5:8" x14ac:dyDescent="0.3">
      <c r="E6603" s="34">
        <v>6601</v>
      </c>
      <c r="F6603" s="42">
        <f t="shared" si="311"/>
        <v>10.5616</v>
      </c>
      <c r="G6603" s="42">
        <f t="shared" si="309"/>
        <v>8.7133200000000013</v>
      </c>
      <c r="H6603" s="42">
        <f t="shared" si="310"/>
        <v>8.2500000008713315</v>
      </c>
    </row>
    <row r="6604" spans="5:8" x14ac:dyDescent="0.3">
      <c r="E6604" s="34">
        <v>6602</v>
      </c>
      <c r="F6604" s="42">
        <f t="shared" si="311"/>
        <v>10.5632</v>
      </c>
      <c r="G6604" s="42">
        <f t="shared" si="309"/>
        <v>8.7146399999999993</v>
      </c>
      <c r="H6604" s="42">
        <f t="shared" si="310"/>
        <v>8.2500000008714647</v>
      </c>
    </row>
    <row r="6605" spans="5:8" x14ac:dyDescent="0.3">
      <c r="E6605" s="34">
        <v>6603</v>
      </c>
      <c r="F6605" s="42">
        <f t="shared" si="311"/>
        <v>10.5648</v>
      </c>
      <c r="G6605" s="42">
        <f t="shared" si="309"/>
        <v>8.7159600000000008</v>
      </c>
      <c r="H6605" s="42">
        <f t="shared" si="310"/>
        <v>8.2500000008715961</v>
      </c>
    </row>
    <row r="6606" spans="5:8" x14ac:dyDescent="0.3">
      <c r="E6606" s="34">
        <v>6604</v>
      </c>
      <c r="F6606" s="42">
        <f t="shared" si="311"/>
        <v>10.5664</v>
      </c>
      <c r="G6606" s="42">
        <f t="shared" si="309"/>
        <v>8.7172799999999988</v>
      </c>
      <c r="H6606" s="42">
        <f t="shared" si="310"/>
        <v>8.2500000008717276</v>
      </c>
    </row>
    <row r="6607" spans="5:8" x14ac:dyDescent="0.3">
      <c r="E6607" s="34">
        <v>6605</v>
      </c>
      <c r="F6607" s="42">
        <f t="shared" si="311"/>
        <v>10.568000000000001</v>
      </c>
      <c r="G6607" s="42">
        <f t="shared" si="309"/>
        <v>8.7186000000000003</v>
      </c>
      <c r="H6607" s="42">
        <f t="shared" si="310"/>
        <v>8.2500000008718608</v>
      </c>
    </row>
    <row r="6608" spans="5:8" x14ac:dyDescent="0.3">
      <c r="E6608" s="34">
        <v>6606</v>
      </c>
      <c r="F6608" s="42">
        <f t="shared" si="311"/>
        <v>10.569600000000001</v>
      </c>
      <c r="G6608" s="42">
        <f t="shared" si="309"/>
        <v>8.7199200000000001</v>
      </c>
      <c r="H6608" s="42">
        <f t="shared" si="310"/>
        <v>8.2500000008719923</v>
      </c>
    </row>
    <row r="6609" spans="5:8" x14ac:dyDescent="0.3">
      <c r="E6609" s="34">
        <v>6607</v>
      </c>
      <c r="F6609" s="42">
        <f t="shared" si="311"/>
        <v>10.571200000000001</v>
      </c>
      <c r="G6609" s="42">
        <f t="shared" si="309"/>
        <v>8.7212399999999999</v>
      </c>
      <c r="H6609" s="42">
        <f t="shared" si="310"/>
        <v>8.2500000008721237</v>
      </c>
    </row>
    <row r="6610" spans="5:8" x14ac:dyDescent="0.3">
      <c r="E6610" s="34">
        <v>6608</v>
      </c>
      <c r="F6610" s="42">
        <f t="shared" si="311"/>
        <v>10.572800000000001</v>
      </c>
      <c r="G6610" s="42">
        <f t="shared" si="309"/>
        <v>8.7225600000000014</v>
      </c>
      <c r="H6610" s="42">
        <f t="shared" si="310"/>
        <v>8.2500000008722552</v>
      </c>
    </row>
    <row r="6611" spans="5:8" x14ac:dyDescent="0.3">
      <c r="E6611" s="34">
        <v>6609</v>
      </c>
      <c r="F6611" s="42">
        <f t="shared" si="311"/>
        <v>10.574400000000001</v>
      </c>
      <c r="G6611" s="42">
        <f t="shared" si="309"/>
        <v>8.7238800000000012</v>
      </c>
      <c r="H6611" s="42">
        <f t="shared" si="310"/>
        <v>8.2500000008723884</v>
      </c>
    </row>
    <row r="6612" spans="5:8" x14ac:dyDescent="0.3">
      <c r="E6612" s="34">
        <v>6610</v>
      </c>
      <c r="F6612" s="42">
        <f t="shared" si="311"/>
        <v>10.576000000000001</v>
      </c>
      <c r="G6612" s="42">
        <f t="shared" si="309"/>
        <v>8.725200000000001</v>
      </c>
      <c r="H6612" s="42">
        <f t="shared" si="310"/>
        <v>8.2500000008725198</v>
      </c>
    </row>
    <row r="6613" spans="5:8" x14ac:dyDescent="0.3">
      <c r="E6613" s="34">
        <v>6611</v>
      </c>
      <c r="F6613" s="42">
        <f t="shared" si="311"/>
        <v>10.5776</v>
      </c>
      <c r="G6613" s="42">
        <f t="shared" si="309"/>
        <v>8.7265200000000007</v>
      </c>
      <c r="H6613" s="42">
        <f t="shared" si="310"/>
        <v>8.2500000008726513</v>
      </c>
    </row>
    <row r="6614" spans="5:8" x14ac:dyDescent="0.3">
      <c r="E6614" s="34">
        <v>6612</v>
      </c>
      <c r="F6614" s="42">
        <f t="shared" si="311"/>
        <v>10.5792</v>
      </c>
      <c r="G6614" s="42">
        <f t="shared" si="309"/>
        <v>8.7278400000000005</v>
      </c>
      <c r="H6614" s="42">
        <f t="shared" si="310"/>
        <v>8.2500000008727845</v>
      </c>
    </row>
    <row r="6615" spans="5:8" x14ac:dyDescent="0.3">
      <c r="E6615" s="34">
        <v>6613</v>
      </c>
      <c r="F6615" s="42">
        <f t="shared" si="311"/>
        <v>10.5808</v>
      </c>
      <c r="G6615" s="42">
        <f t="shared" si="309"/>
        <v>8.7291600000000003</v>
      </c>
      <c r="H6615" s="42">
        <f t="shared" si="310"/>
        <v>8.250000000872916</v>
      </c>
    </row>
    <row r="6616" spans="5:8" x14ac:dyDescent="0.3">
      <c r="E6616" s="34">
        <v>6614</v>
      </c>
      <c r="F6616" s="42">
        <f t="shared" si="311"/>
        <v>10.5824</v>
      </c>
      <c r="G6616" s="42">
        <f t="shared" si="309"/>
        <v>8.73048</v>
      </c>
      <c r="H6616" s="42">
        <f t="shared" si="310"/>
        <v>8.2500000008730474</v>
      </c>
    </row>
    <row r="6617" spans="5:8" x14ac:dyDescent="0.3">
      <c r="E6617" s="34">
        <v>6615</v>
      </c>
      <c r="F6617" s="42">
        <f t="shared" si="311"/>
        <v>10.584</v>
      </c>
      <c r="G6617" s="42">
        <f t="shared" si="309"/>
        <v>8.7317999999999998</v>
      </c>
      <c r="H6617" s="42">
        <f t="shared" si="310"/>
        <v>8.2500000008731806</v>
      </c>
    </row>
    <row r="6618" spans="5:8" x14ac:dyDescent="0.3">
      <c r="E6618" s="34">
        <v>6616</v>
      </c>
      <c r="F6618" s="42">
        <f t="shared" si="311"/>
        <v>10.585600000000001</v>
      </c>
      <c r="G6618" s="42">
        <f t="shared" si="309"/>
        <v>8.7331200000000013</v>
      </c>
      <c r="H6618" s="42">
        <f t="shared" si="310"/>
        <v>8.2500000008733121</v>
      </c>
    </row>
    <row r="6619" spans="5:8" x14ac:dyDescent="0.3">
      <c r="E6619" s="34">
        <v>6617</v>
      </c>
      <c r="F6619" s="42">
        <f t="shared" si="311"/>
        <v>10.587200000000001</v>
      </c>
      <c r="G6619" s="42">
        <f t="shared" si="309"/>
        <v>8.7344399999999993</v>
      </c>
      <c r="H6619" s="42">
        <f t="shared" si="310"/>
        <v>8.2500000008734435</v>
      </c>
    </row>
    <row r="6620" spans="5:8" x14ac:dyDescent="0.3">
      <c r="E6620" s="34">
        <v>6618</v>
      </c>
      <c r="F6620" s="42">
        <f t="shared" si="311"/>
        <v>10.588800000000001</v>
      </c>
      <c r="G6620" s="42">
        <f t="shared" si="309"/>
        <v>8.7357600000000009</v>
      </c>
      <c r="H6620" s="42">
        <f t="shared" si="310"/>
        <v>8.2500000008735768</v>
      </c>
    </row>
    <row r="6621" spans="5:8" x14ac:dyDescent="0.3">
      <c r="E6621" s="34">
        <v>6619</v>
      </c>
      <c r="F6621" s="42">
        <f t="shared" si="311"/>
        <v>10.590400000000001</v>
      </c>
      <c r="G6621" s="42">
        <f t="shared" si="309"/>
        <v>8.7370799999999988</v>
      </c>
      <c r="H6621" s="42">
        <f t="shared" si="310"/>
        <v>8.2500000008737082</v>
      </c>
    </row>
    <row r="6622" spans="5:8" x14ac:dyDescent="0.3">
      <c r="E6622" s="34">
        <v>6620</v>
      </c>
      <c r="F6622" s="42">
        <f t="shared" si="311"/>
        <v>10.592000000000001</v>
      </c>
      <c r="G6622" s="42">
        <f t="shared" si="309"/>
        <v>8.7384000000000004</v>
      </c>
      <c r="H6622" s="42">
        <f t="shared" si="310"/>
        <v>8.2500000008738397</v>
      </c>
    </row>
    <row r="6623" spans="5:8" x14ac:dyDescent="0.3">
      <c r="E6623" s="34">
        <v>6621</v>
      </c>
      <c r="F6623" s="42">
        <f t="shared" si="311"/>
        <v>10.5936</v>
      </c>
      <c r="G6623" s="42">
        <f t="shared" si="309"/>
        <v>8.7397199999999984</v>
      </c>
      <c r="H6623" s="42">
        <f t="shared" si="310"/>
        <v>8.2500000008739711</v>
      </c>
    </row>
    <row r="6624" spans="5:8" x14ac:dyDescent="0.3">
      <c r="E6624" s="34">
        <v>6622</v>
      </c>
      <c r="F6624" s="42">
        <f t="shared" si="311"/>
        <v>10.5952</v>
      </c>
      <c r="G6624" s="42">
        <f t="shared" si="309"/>
        <v>8.7410399999999999</v>
      </c>
      <c r="H6624" s="42">
        <f t="shared" si="310"/>
        <v>8.2500000008741043</v>
      </c>
    </row>
    <row r="6625" spans="5:8" x14ac:dyDescent="0.3">
      <c r="E6625" s="34">
        <v>6623</v>
      </c>
      <c r="F6625" s="42">
        <f t="shared" si="311"/>
        <v>10.5968</v>
      </c>
      <c r="G6625" s="42">
        <f t="shared" si="309"/>
        <v>8.7423599999999997</v>
      </c>
      <c r="H6625" s="42">
        <f t="shared" si="310"/>
        <v>8.2500000008742358</v>
      </c>
    </row>
    <row r="6626" spans="5:8" x14ac:dyDescent="0.3">
      <c r="E6626" s="34">
        <v>6624</v>
      </c>
      <c r="F6626" s="42">
        <f t="shared" si="311"/>
        <v>10.5984</v>
      </c>
      <c r="G6626" s="42">
        <f t="shared" si="309"/>
        <v>8.7436800000000012</v>
      </c>
      <c r="H6626" s="42">
        <f t="shared" si="310"/>
        <v>8.2500000008743672</v>
      </c>
    </row>
    <row r="6627" spans="5:8" x14ac:dyDescent="0.3">
      <c r="E6627" s="34">
        <v>6625</v>
      </c>
      <c r="F6627" s="42">
        <f t="shared" si="311"/>
        <v>10.6</v>
      </c>
      <c r="G6627" s="42">
        <f t="shared" si="309"/>
        <v>8.7449999999999992</v>
      </c>
      <c r="H6627" s="42">
        <f t="shared" si="310"/>
        <v>8.2500000008745005</v>
      </c>
    </row>
    <row r="6628" spans="5:8" x14ac:dyDescent="0.3">
      <c r="E6628" s="34">
        <v>6626</v>
      </c>
      <c r="F6628" s="42">
        <f t="shared" si="311"/>
        <v>10.601600000000001</v>
      </c>
      <c r="G6628" s="42">
        <f t="shared" si="309"/>
        <v>8.7463200000000025</v>
      </c>
      <c r="H6628" s="42">
        <f t="shared" si="310"/>
        <v>8.2500000008746319</v>
      </c>
    </row>
    <row r="6629" spans="5:8" x14ac:dyDescent="0.3">
      <c r="E6629" s="34">
        <v>6627</v>
      </c>
      <c r="F6629" s="42">
        <f t="shared" si="311"/>
        <v>10.603200000000001</v>
      </c>
      <c r="G6629" s="42">
        <f t="shared" si="309"/>
        <v>8.7476400000000005</v>
      </c>
      <c r="H6629" s="42">
        <f t="shared" si="310"/>
        <v>8.2500000008747634</v>
      </c>
    </row>
    <row r="6630" spans="5:8" x14ac:dyDescent="0.3">
      <c r="E6630" s="34">
        <v>6628</v>
      </c>
      <c r="F6630" s="42">
        <f t="shared" si="311"/>
        <v>10.604800000000001</v>
      </c>
      <c r="G6630" s="42">
        <f t="shared" si="309"/>
        <v>8.7489600000000021</v>
      </c>
      <c r="H6630" s="42">
        <f t="shared" si="310"/>
        <v>8.2500000008748966</v>
      </c>
    </row>
    <row r="6631" spans="5:8" x14ac:dyDescent="0.3">
      <c r="E6631" s="34">
        <v>6629</v>
      </c>
      <c r="F6631" s="42">
        <f t="shared" si="311"/>
        <v>10.606400000000001</v>
      </c>
      <c r="G6631" s="42">
        <f t="shared" si="309"/>
        <v>8.7502800000000001</v>
      </c>
      <c r="H6631" s="42">
        <f t="shared" si="310"/>
        <v>8.2500000008750281</v>
      </c>
    </row>
    <row r="6632" spans="5:8" x14ac:dyDescent="0.3">
      <c r="E6632" s="34">
        <v>6630</v>
      </c>
      <c r="F6632" s="42">
        <f t="shared" si="311"/>
        <v>10.608000000000001</v>
      </c>
      <c r="G6632" s="42">
        <f t="shared" si="309"/>
        <v>8.7516000000000016</v>
      </c>
      <c r="H6632" s="42">
        <f t="shared" si="310"/>
        <v>8.2500000008751595</v>
      </c>
    </row>
    <row r="6633" spans="5:8" x14ac:dyDescent="0.3">
      <c r="E6633" s="34">
        <v>6631</v>
      </c>
      <c r="F6633" s="42">
        <f t="shared" si="311"/>
        <v>10.6096</v>
      </c>
      <c r="G6633" s="42">
        <f t="shared" si="309"/>
        <v>8.7529199999999996</v>
      </c>
      <c r="H6633" s="42">
        <f t="shared" si="310"/>
        <v>8.2500000008752927</v>
      </c>
    </row>
    <row r="6634" spans="5:8" x14ac:dyDescent="0.3">
      <c r="E6634" s="34">
        <v>6632</v>
      </c>
      <c r="F6634" s="42">
        <f t="shared" si="311"/>
        <v>10.6112</v>
      </c>
      <c r="G6634" s="42">
        <f t="shared" si="309"/>
        <v>8.7542400000000011</v>
      </c>
      <c r="H6634" s="42">
        <f t="shared" si="310"/>
        <v>8.2500000008754242</v>
      </c>
    </row>
    <row r="6635" spans="5:8" x14ac:dyDescent="0.3">
      <c r="E6635" s="34">
        <v>6633</v>
      </c>
      <c r="F6635" s="42">
        <f t="shared" si="311"/>
        <v>10.6128</v>
      </c>
      <c r="G6635" s="42">
        <f t="shared" si="309"/>
        <v>8.7555599999999991</v>
      </c>
      <c r="H6635" s="42">
        <f t="shared" si="310"/>
        <v>8.2500000008755556</v>
      </c>
    </row>
    <row r="6636" spans="5:8" x14ac:dyDescent="0.3">
      <c r="E6636" s="34">
        <v>6634</v>
      </c>
      <c r="F6636" s="42">
        <f t="shared" si="311"/>
        <v>10.6144</v>
      </c>
      <c r="G6636" s="42">
        <f t="shared" si="309"/>
        <v>8.7568800000000007</v>
      </c>
      <c r="H6636" s="42">
        <f t="shared" si="310"/>
        <v>8.2500000008756889</v>
      </c>
    </row>
    <row r="6637" spans="5:8" x14ac:dyDescent="0.3">
      <c r="E6637" s="34">
        <v>6635</v>
      </c>
      <c r="F6637" s="42">
        <f t="shared" si="311"/>
        <v>10.616</v>
      </c>
      <c r="G6637" s="42">
        <f t="shared" si="309"/>
        <v>8.7581999999999987</v>
      </c>
      <c r="H6637" s="42">
        <f t="shared" si="310"/>
        <v>8.2500000008758203</v>
      </c>
    </row>
    <row r="6638" spans="5:8" x14ac:dyDescent="0.3">
      <c r="E6638" s="34">
        <v>6636</v>
      </c>
      <c r="F6638" s="42">
        <f t="shared" si="311"/>
        <v>10.617600000000001</v>
      </c>
      <c r="G6638" s="42">
        <f t="shared" si="309"/>
        <v>8.7595200000000002</v>
      </c>
      <c r="H6638" s="42">
        <f t="shared" si="310"/>
        <v>8.2500000008759518</v>
      </c>
    </row>
    <row r="6639" spans="5:8" x14ac:dyDescent="0.3">
      <c r="E6639" s="34">
        <v>6637</v>
      </c>
      <c r="F6639" s="42">
        <f t="shared" si="311"/>
        <v>10.619200000000001</v>
      </c>
      <c r="G6639" s="42">
        <f t="shared" si="309"/>
        <v>8.76084</v>
      </c>
      <c r="H6639" s="42">
        <f t="shared" si="310"/>
        <v>8.2500000008760832</v>
      </c>
    </row>
    <row r="6640" spans="5:8" x14ac:dyDescent="0.3">
      <c r="E6640" s="34">
        <v>6638</v>
      </c>
      <c r="F6640" s="42">
        <f t="shared" si="311"/>
        <v>10.620800000000001</v>
      </c>
      <c r="G6640" s="42">
        <f t="shared" si="309"/>
        <v>8.7621599999999997</v>
      </c>
      <c r="H6640" s="42">
        <f t="shared" si="310"/>
        <v>8.2500000008762164</v>
      </c>
    </row>
    <row r="6641" spans="5:8" x14ac:dyDescent="0.3">
      <c r="E6641" s="34">
        <v>6639</v>
      </c>
      <c r="F6641" s="42">
        <f t="shared" si="311"/>
        <v>10.622400000000001</v>
      </c>
      <c r="G6641" s="42">
        <f t="shared" si="309"/>
        <v>8.7634800000000013</v>
      </c>
      <c r="H6641" s="42">
        <f t="shared" si="310"/>
        <v>8.2500000008763479</v>
      </c>
    </row>
    <row r="6642" spans="5:8" x14ac:dyDescent="0.3">
      <c r="E6642" s="34">
        <v>6640</v>
      </c>
      <c r="F6642" s="42">
        <f t="shared" si="311"/>
        <v>10.624000000000001</v>
      </c>
      <c r="G6642" s="42">
        <f t="shared" si="309"/>
        <v>8.764800000000001</v>
      </c>
      <c r="H6642" s="42">
        <f t="shared" si="310"/>
        <v>8.2500000008764793</v>
      </c>
    </row>
    <row r="6643" spans="5:8" x14ac:dyDescent="0.3">
      <c r="E6643" s="34">
        <v>6641</v>
      </c>
      <c r="F6643" s="42">
        <f t="shared" si="311"/>
        <v>10.6256</v>
      </c>
      <c r="G6643" s="42">
        <f t="shared" si="309"/>
        <v>8.7661200000000008</v>
      </c>
      <c r="H6643" s="42">
        <f t="shared" si="310"/>
        <v>8.2500000008766126</v>
      </c>
    </row>
    <row r="6644" spans="5:8" x14ac:dyDescent="0.3">
      <c r="E6644" s="34">
        <v>6642</v>
      </c>
      <c r="F6644" s="42">
        <f t="shared" si="311"/>
        <v>10.6272</v>
      </c>
      <c r="G6644" s="42">
        <f t="shared" si="309"/>
        <v>8.7674400000000006</v>
      </c>
      <c r="H6644" s="42">
        <f t="shared" si="310"/>
        <v>8.250000000876744</v>
      </c>
    </row>
    <row r="6645" spans="5:8" x14ac:dyDescent="0.3">
      <c r="E6645" s="34">
        <v>6643</v>
      </c>
      <c r="F6645" s="42">
        <f t="shared" si="311"/>
        <v>10.6288</v>
      </c>
      <c r="G6645" s="42">
        <f t="shared" si="309"/>
        <v>8.7687600000000003</v>
      </c>
      <c r="H6645" s="42">
        <f t="shared" si="310"/>
        <v>8.2500000008768755</v>
      </c>
    </row>
    <row r="6646" spans="5:8" x14ac:dyDescent="0.3">
      <c r="E6646" s="34">
        <v>6644</v>
      </c>
      <c r="F6646" s="42">
        <f t="shared" si="311"/>
        <v>10.6304</v>
      </c>
      <c r="G6646" s="42">
        <f t="shared" si="309"/>
        <v>8.7700800000000001</v>
      </c>
      <c r="H6646" s="42">
        <f t="shared" si="310"/>
        <v>8.2500000008770087</v>
      </c>
    </row>
    <row r="6647" spans="5:8" x14ac:dyDescent="0.3">
      <c r="E6647" s="34">
        <v>6645</v>
      </c>
      <c r="F6647" s="42">
        <f t="shared" si="311"/>
        <v>10.632</v>
      </c>
      <c r="G6647" s="42">
        <f t="shared" si="309"/>
        <v>8.7713999999999999</v>
      </c>
      <c r="H6647" s="42">
        <f t="shared" si="310"/>
        <v>8.2500000008771401</v>
      </c>
    </row>
    <row r="6648" spans="5:8" x14ac:dyDescent="0.3">
      <c r="E6648" s="34">
        <v>6646</v>
      </c>
      <c r="F6648" s="42">
        <f t="shared" si="311"/>
        <v>10.633600000000001</v>
      </c>
      <c r="G6648" s="42">
        <f t="shared" si="309"/>
        <v>8.7727200000000014</v>
      </c>
      <c r="H6648" s="42">
        <f t="shared" si="310"/>
        <v>8.2500000008772716</v>
      </c>
    </row>
    <row r="6649" spans="5:8" x14ac:dyDescent="0.3">
      <c r="E6649" s="34">
        <v>6647</v>
      </c>
      <c r="F6649" s="42">
        <f t="shared" si="311"/>
        <v>10.635200000000001</v>
      </c>
      <c r="G6649" s="42">
        <f t="shared" si="309"/>
        <v>8.7740400000000012</v>
      </c>
      <c r="H6649" s="42">
        <f t="shared" si="310"/>
        <v>8.2500000008774048</v>
      </c>
    </row>
    <row r="6650" spans="5:8" x14ac:dyDescent="0.3">
      <c r="E6650" s="34">
        <v>6648</v>
      </c>
      <c r="F6650" s="42">
        <f t="shared" si="311"/>
        <v>10.636800000000001</v>
      </c>
      <c r="G6650" s="42">
        <f t="shared" si="309"/>
        <v>8.7753599999999992</v>
      </c>
      <c r="H6650" s="42">
        <f t="shared" si="310"/>
        <v>8.2500000008775363</v>
      </c>
    </row>
    <row r="6651" spans="5:8" x14ac:dyDescent="0.3">
      <c r="E6651" s="34">
        <v>6649</v>
      </c>
      <c r="F6651" s="42">
        <f t="shared" si="311"/>
        <v>10.638400000000001</v>
      </c>
      <c r="G6651" s="42">
        <f t="shared" si="309"/>
        <v>8.7766800000000007</v>
      </c>
      <c r="H6651" s="42">
        <f t="shared" si="310"/>
        <v>8.2500000008776677</v>
      </c>
    </row>
    <row r="6652" spans="5:8" x14ac:dyDescent="0.3">
      <c r="E6652" s="34">
        <v>6650</v>
      </c>
      <c r="F6652" s="42">
        <f t="shared" si="311"/>
        <v>10.64</v>
      </c>
      <c r="G6652" s="42">
        <f t="shared" si="309"/>
        <v>8.7779999999999987</v>
      </c>
      <c r="H6652" s="42">
        <f t="shared" si="310"/>
        <v>8.2500000008777992</v>
      </c>
    </row>
    <row r="6653" spans="5:8" x14ac:dyDescent="0.3">
      <c r="E6653" s="34">
        <v>6651</v>
      </c>
      <c r="F6653" s="42">
        <f t="shared" si="311"/>
        <v>10.6416</v>
      </c>
      <c r="G6653" s="42">
        <f t="shared" si="309"/>
        <v>8.7793200000000002</v>
      </c>
      <c r="H6653" s="42">
        <f t="shared" si="310"/>
        <v>8.2500000008779324</v>
      </c>
    </row>
    <row r="6654" spans="5:8" x14ac:dyDescent="0.3">
      <c r="E6654" s="34">
        <v>6652</v>
      </c>
      <c r="F6654" s="42">
        <f t="shared" si="311"/>
        <v>10.6432</v>
      </c>
      <c r="G6654" s="42">
        <f t="shared" si="309"/>
        <v>8.7806399999999982</v>
      </c>
      <c r="H6654" s="42">
        <f t="shared" si="310"/>
        <v>8.2500000008780638</v>
      </c>
    </row>
    <row r="6655" spans="5:8" x14ac:dyDescent="0.3">
      <c r="E6655" s="34">
        <v>6653</v>
      </c>
      <c r="F6655" s="42">
        <f t="shared" si="311"/>
        <v>10.6448</v>
      </c>
      <c r="G6655" s="42">
        <f t="shared" si="309"/>
        <v>8.7819599999999998</v>
      </c>
      <c r="H6655" s="42">
        <f t="shared" si="310"/>
        <v>8.2500000008781953</v>
      </c>
    </row>
    <row r="6656" spans="5:8" x14ac:dyDescent="0.3">
      <c r="E6656" s="34">
        <v>6654</v>
      </c>
      <c r="F6656" s="42">
        <f t="shared" si="311"/>
        <v>10.6464</v>
      </c>
      <c r="G6656" s="42">
        <f t="shared" si="309"/>
        <v>8.7832799999999995</v>
      </c>
      <c r="H6656" s="42">
        <f t="shared" si="310"/>
        <v>8.2500000008783285</v>
      </c>
    </row>
    <row r="6657" spans="5:8" x14ac:dyDescent="0.3">
      <c r="E6657" s="34">
        <v>6655</v>
      </c>
      <c r="F6657" s="42">
        <f t="shared" si="311"/>
        <v>10.648</v>
      </c>
      <c r="G6657" s="42">
        <f t="shared" si="309"/>
        <v>8.7846000000000011</v>
      </c>
      <c r="H6657" s="42">
        <f t="shared" si="310"/>
        <v>8.25000000087846</v>
      </c>
    </row>
    <row r="6658" spans="5:8" x14ac:dyDescent="0.3">
      <c r="E6658" s="34">
        <v>6656</v>
      </c>
      <c r="F6658" s="42">
        <f t="shared" si="311"/>
        <v>10.649600000000001</v>
      </c>
      <c r="G6658" s="42">
        <f t="shared" ref="G6658:G6721" si="312">$C$12*F6658*10^-3/($C$3*10^-6)</f>
        <v>8.7859200000000008</v>
      </c>
      <c r="H6658" s="42">
        <f t="shared" si="310"/>
        <v>8.2500000008785914</v>
      </c>
    </row>
    <row r="6659" spans="5:8" x14ac:dyDescent="0.3">
      <c r="E6659" s="34">
        <v>6657</v>
      </c>
      <c r="F6659" s="42">
        <f t="shared" si="311"/>
        <v>10.651200000000001</v>
      </c>
      <c r="G6659" s="42">
        <f t="shared" si="312"/>
        <v>8.7872400000000024</v>
      </c>
      <c r="H6659" s="42">
        <f t="shared" ref="H6659:H6722" si="313">($C$12+IF(G6659&gt;=$C$7,$C$6,0)+(IF(G6659&gt;=$C$5,G6659,0)/$C$4)+IF(G6659&gt;$C$9,($C$8/G6659),0))</f>
        <v>8.2500000008787246</v>
      </c>
    </row>
    <row r="6660" spans="5:8" x14ac:dyDescent="0.3">
      <c r="E6660" s="34">
        <v>6658</v>
      </c>
      <c r="F6660" s="42">
        <f t="shared" ref="F6660:F6723" si="314">($C$10/10000)*(E6660)</f>
        <v>10.652800000000001</v>
      </c>
      <c r="G6660" s="42">
        <f t="shared" si="312"/>
        <v>8.7885600000000004</v>
      </c>
      <c r="H6660" s="42">
        <f t="shared" si="313"/>
        <v>8.2500000008788561</v>
      </c>
    </row>
    <row r="6661" spans="5:8" x14ac:dyDescent="0.3">
      <c r="E6661" s="34">
        <v>6659</v>
      </c>
      <c r="F6661" s="42">
        <f t="shared" si="314"/>
        <v>10.654400000000001</v>
      </c>
      <c r="G6661" s="42">
        <f t="shared" si="312"/>
        <v>8.7898800000000019</v>
      </c>
      <c r="H6661" s="42">
        <f t="shared" si="313"/>
        <v>8.2500000008789875</v>
      </c>
    </row>
    <row r="6662" spans="5:8" x14ac:dyDescent="0.3">
      <c r="E6662" s="34">
        <v>6660</v>
      </c>
      <c r="F6662" s="42">
        <f t="shared" si="314"/>
        <v>10.656000000000001</v>
      </c>
      <c r="G6662" s="42">
        <f t="shared" si="312"/>
        <v>8.7911999999999999</v>
      </c>
      <c r="H6662" s="42">
        <f t="shared" si="313"/>
        <v>8.2500000008791208</v>
      </c>
    </row>
    <row r="6663" spans="5:8" x14ac:dyDescent="0.3">
      <c r="E6663" s="34">
        <v>6661</v>
      </c>
      <c r="F6663" s="42">
        <f t="shared" si="314"/>
        <v>10.6576</v>
      </c>
      <c r="G6663" s="42">
        <f t="shared" si="312"/>
        <v>8.7925200000000014</v>
      </c>
      <c r="H6663" s="42">
        <f t="shared" si="313"/>
        <v>8.2500000008792522</v>
      </c>
    </row>
    <row r="6664" spans="5:8" x14ac:dyDescent="0.3">
      <c r="E6664" s="34">
        <v>6662</v>
      </c>
      <c r="F6664" s="42">
        <f t="shared" si="314"/>
        <v>10.6592</v>
      </c>
      <c r="G6664" s="42">
        <f t="shared" si="312"/>
        <v>8.7938399999999994</v>
      </c>
      <c r="H6664" s="42">
        <f t="shared" si="313"/>
        <v>8.2500000008793837</v>
      </c>
    </row>
    <row r="6665" spans="5:8" x14ac:dyDescent="0.3">
      <c r="E6665" s="34">
        <v>6663</v>
      </c>
      <c r="F6665" s="42">
        <f t="shared" si="314"/>
        <v>10.6608</v>
      </c>
      <c r="G6665" s="42">
        <f t="shared" si="312"/>
        <v>8.795160000000001</v>
      </c>
      <c r="H6665" s="42">
        <f t="shared" si="313"/>
        <v>8.2500000008795151</v>
      </c>
    </row>
    <row r="6666" spans="5:8" x14ac:dyDescent="0.3">
      <c r="E6666" s="34">
        <v>6664</v>
      </c>
      <c r="F6666" s="42">
        <f t="shared" si="314"/>
        <v>10.6624</v>
      </c>
      <c r="G6666" s="42">
        <f t="shared" si="312"/>
        <v>8.796479999999999</v>
      </c>
      <c r="H6666" s="42">
        <f t="shared" si="313"/>
        <v>8.2500000008796484</v>
      </c>
    </row>
    <row r="6667" spans="5:8" x14ac:dyDescent="0.3">
      <c r="E6667" s="34">
        <v>6665</v>
      </c>
      <c r="F6667" s="42">
        <f t="shared" si="314"/>
        <v>10.664</v>
      </c>
      <c r="G6667" s="42">
        <f t="shared" si="312"/>
        <v>8.7978000000000005</v>
      </c>
      <c r="H6667" s="42">
        <f t="shared" si="313"/>
        <v>8.2500000008797798</v>
      </c>
    </row>
    <row r="6668" spans="5:8" x14ac:dyDescent="0.3">
      <c r="E6668" s="34">
        <v>6666</v>
      </c>
      <c r="F6668" s="42">
        <f t="shared" si="314"/>
        <v>10.665600000000001</v>
      </c>
      <c r="G6668" s="42">
        <f t="shared" si="312"/>
        <v>8.7991200000000003</v>
      </c>
      <c r="H6668" s="42">
        <f t="shared" si="313"/>
        <v>8.2500000008799113</v>
      </c>
    </row>
    <row r="6669" spans="5:8" x14ac:dyDescent="0.3">
      <c r="E6669" s="34">
        <v>6667</v>
      </c>
      <c r="F6669" s="42">
        <f t="shared" si="314"/>
        <v>10.667200000000001</v>
      </c>
      <c r="G6669" s="42">
        <f t="shared" si="312"/>
        <v>8.80044</v>
      </c>
      <c r="H6669" s="42">
        <f t="shared" si="313"/>
        <v>8.2500000008800445</v>
      </c>
    </row>
    <row r="6670" spans="5:8" x14ac:dyDescent="0.3">
      <c r="E6670" s="34">
        <v>6668</v>
      </c>
      <c r="F6670" s="42">
        <f t="shared" si="314"/>
        <v>10.668800000000001</v>
      </c>
      <c r="G6670" s="42">
        <f t="shared" si="312"/>
        <v>8.8017599999999998</v>
      </c>
      <c r="H6670" s="42">
        <f t="shared" si="313"/>
        <v>8.2500000008801759</v>
      </c>
    </row>
    <row r="6671" spans="5:8" x14ac:dyDescent="0.3">
      <c r="E6671" s="34">
        <v>6669</v>
      </c>
      <c r="F6671" s="42">
        <f t="shared" si="314"/>
        <v>10.670400000000001</v>
      </c>
      <c r="G6671" s="42">
        <f t="shared" si="312"/>
        <v>8.8030799999999996</v>
      </c>
      <c r="H6671" s="42">
        <f t="shared" si="313"/>
        <v>8.2500000008803074</v>
      </c>
    </row>
    <row r="6672" spans="5:8" x14ac:dyDescent="0.3">
      <c r="E6672" s="34">
        <v>6670</v>
      </c>
      <c r="F6672" s="42">
        <f t="shared" si="314"/>
        <v>10.672000000000001</v>
      </c>
      <c r="G6672" s="42">
        <f t="shared" si="312"/>
        <v>8.8044000000000011</v>
      </c>
      <c r="H6672" s="42">
        <f t="shared" si="313"/>
        <v>8.2500000008804406</v>
      </c>
    </row>
    <row r="6673" spans="5:8" x14ac:dyDescent="0.3">
      <c r="E6673" s="34">
        <v>6671</v>
      </c>
      <c r="F6673" s="42">
        <f t="shared" si="314"/>
        <v>10.6736</v>
      </c>
      <c r="G6673" s="42">
        <f t="shared" si="312"/>
        <v>8.8057200000000009</v>
      </c>
      <c r="H6673" s="42">
        <f t="shared" si="313"/>
        <v>8.2500000008805721</v>
      </c>
    </row>
    <row r="6674" spans="5:8" x14ac:dyDescent="0.3">
      <c r="E6674" s="34">
        <v>6672</v>
      </c>
      <c r="F6674" s="42">
        <f t="shared" si="314"/>
        <v>10.6752</v>
      </c>
      <c r="G6674" s="42">
        <f t="shared" si="312"/>
        <v>8.8070400000000006</v>
      </c>
      <c r="H6674" s="42">
        <f t="shared" si="313"/>
        <v>8.2500000008807035</v>
      </c>
    </row>
    <row r="6675" spans="5:8" x14ac:dyDescent="0.3">
      <c r="E6675" s="34">
        <v>6673</v>
      </c>
      <c r="F6675" s="42">
        <f t="shared" si="314"/>
        <v>10.6768</v>
      </c>
      <c r="G6675" s="42">
        <f t="shared" si="312"/>
        <v>8.8083600000000004</v>
      </c>
      <c r="H6675" s="42">
        <f t="shared" si="313"/>
        <v>8.2500000008808367</v>
      </c>
    </row>
    <row r="6676" spans="5:8" x14ac:dyDescent="0.3">
      <c r="E6676" s="34">
        <v>6674</v>
      </c>
      <c r="F6676" s="42">
        <f t="shared" si="314"/>
        <v>10.6784</v>
      </c>
      <c r="G6676" s="42">
        <f t="shared" si="312"/>
        <v>8.8096800000000002</v>
      </c>
      <c r="H6676" s="42">
        <f t="shared" si="313"/>
        <v>8.2500000008809682</v>
      </c>
    </row>
    <row r="6677" spans="5:8" x14ac:dyDescent="0.3">
      <c r="E6677" s="34">
        <v>6675</v>
      </c>
      <c r="F6677" s="42">
        <f t="shared" si="314"/>
        <v>10.68</v>
      </c>
      <c r="G6677" s="42">
        <f t="shared" si="312"/>
        <v>8.8109999999999999</v>
      </c>
      <c r="H6677" s="42">
        <f t="shared" si="313"/>
        <v>8.2500000008810996</v>
      </c>
    </row>
    <row r="6678" spans="5:8" x14ac:dyDescent="0.3">
      <c r="E6678" s="34">
        <v>6676</v>
      </c>
      <c r="F6678" s="42">
        <f t="shared" si="314"/>
        <v>10.681600000000001</v>
      </c>
      <c r="G6678" s="42">
        <f t="shared" si="312"/>
        <v>8.8123200000000015</v>
      </c>
      <c r="H6678" s="42">
        <f t="shared" si="313"/>
        <v>8.2500000008812329</v>
      </c>
    </row>
    <row r="6679" spans="5:8" x14ac:dyDescent="0.3">
      <c r="E6679" s="34">
        <v>6677</v>
      </c>
      <c r="F6679" s="42">
        <f t="shared" si="314"/>
        <v>10.683200000000001</v>
      </c>
      <c r="G6679" s="42">
        <f t="shared" si="312"/>
        <v>8.8136400000000013</v>
      </c>
      <c r="H6679" s="42">
        <f t="shared" si="313"/>
        <v>8.2500000008813643</v>
      </c>
    </row>
    <row r="6680" spans="5:8" x14ac:dyDescent="0.3">
      <c r="E6680" s="34">
        <v>6678</v>
      </c>
      <c r="F6680" s="42">
        <f t="shared" si="314"/>
        <v>10.684800000000001</v>
      </c>
      <c r="G6680" s="42">
        <f t="shared" si="312"/>
        <v>8.814960000000001</v>
      </c>
      <c r="H6680" s="42">
        <f t="shared" si="313"/>
        <v>8.2500000008814958</v>
      </c>
    </row>
    <row r="6681" spans="5:8" x14ac:dyDescent="0.3">
      <c r="E6681" s="34">
        <v>6679</v>
      </c>
      <c r="F6681" s="42">
        <f t="shared" si="314"/>
        <v>10.686400000000001</v>
      </c>
      <c r="G6681" s="42">
        <f t="shared" si="312"/>
        <v>8.816279999999999</v>
      </c>
      <c r="H6681" s="42">
        <f t="shared" si="313"/>
        <v>8.2500000008816272</v>
      </c>
    </row>
    <row r="6682" spans="5:8" x14ac:dyDescent="0.3">
      <c r="E6682" s="34">
        <v>6680</v>
      </c>
      <c r="F6682" s="42">
        <f t="shared" si="314"/>
        <v>10.688000000000001</v>
      </c>
      <c r="G6682" s="42">
        <f t="shared" si="312"/>
        <v>8.8176000000000005</v>
      </c>
      <c r="H6682" s="42">
        <f t="shared" si="313"/>
        <v>8.2500000008817604</v>
      </c>
    </row>
    <row r="6683" spans="5:8" x14ac:dyDescent="0.3">
      <c r="E6683" s="34">
        <v>6681</v>
      </c>
      <c r="F6683" s="42">
        <f t="shared" si="314"/>
        <v>10.6896</v>
      </c>
      <c r="G6683" s="42">
        <f t="shared" si="312"/>
        <v>8.8189199999999985</v>
      </c>
      <c r="H6683" s="42">
        <f t="shared" si="313"/>
        <v>8.2500000008818919</v>
      </c>
    </row>
    <row r="6684" spans="5:8" x14ac:dyDescent="0.3">
      <c r="E6684" s="34">
        <v>6682</v>
      </c>
      <c r="F6684" s="42">
        <f t="shared" si="314"/>
        <v>10.6912</v>
      </c>
      <c r="G6684" s="42">
        <f t="shared" si="312"/>
        <v>8.8202400000000001</v>
      </c>
      <c r="H6684" s="42">
        <f t="shared" si="313"/>
        <v>8.2500000008820233</v>
      </c>
    </row>
    <row r="6685" spans="5:8" x14ac:dyDescent="0.3">
      <c r="E6685" s="34">
        <v>6683</v>
      </c>
      <c r="F6685" s="42">
        <f t="shared" si="314"/>
        <v>10.6928</v>
      </c>
      <c r="G6685" s="42">
        <f t="shared" si="312"/>
        <v>8.8215599999999981</v>
      </c>
      <c r="H6685" s="42">
        <f t="shared" si="313"/>
        <v>8.2500000008821566</v>
      </c>
    </row>
    <row r="6686" spans="5:8" x14ac:dyDescent="0.3">
      <c r="E6686" s="34">
        <v>6684</v>
      </c>
      <c r="F6686" s="42">
        <f t="shared" si="314"/>
        <v>10.6944</v>
      </c>
      <c r="G6686" s="42">
        <f t="shared" si="312"/>
        <v>8.8228799999999996</v>
      </c>
      <c r="H6686" s="42">
        <f t="shared" si="313"/>
        <v>8.250000000882288</v>
      </c>
    </row>
    <row r="6687" spans="5:8" x14ac:dyDescent="0.3">
      <c r="E6687" s="34">
        <v>6685</v>
      </c>
      <c r="F6687" s="42">
        <f t="shared" si="314"/>
        <v>10.696</v>
      </c>
      <c r="G6687" s="42">
        <f t="shared" si="312"/>
        <v>8.8241999999999994</v>
      </c>
      <c r="H6687" s="42">
        <f t="shared" si="313"/>
        <v>8.2500000008824195</v>
      </c>
    </row>
    <row r="6688" spans="5:8" x14ac:dyDescent="0.3">
      <c r="E6688" s="34">
        <v>6686</v>
      </c>
      <c r="F6688" s="42">
        <f t="shared" si="314"/>
        <v>10.697600000000001</v>
      </c>
      <c r="G6688" s="42">
        <f t="shared" si="312"/>
        <v>8.8255200000000009</v>
      </c>
      <c r="H6688" s="42">
        <f t="shared" si="313"/>
        <v>8.2500000008825527</v>
      </c>
    </row>
    <row r="6689" spans="5:8" x14ac:dyDescent="0.3">
      <c r="E6689" s="34">
        <v>6687</v>
      </c>
      <c r="F6689" s="42">
        <f t="shared" si="314"/>
        <v>10.699200000000001</v>
      </c>
      <c r="G6689" s="42">
        <f t="shared" si="312"/>
        <v>8.8268400000000007</v>
      </c>
      <c r="H6689" s="42">
        <f t="shared" si="313"/>
        <v>8.2500000008826841</v>
      </c>
    </row>
    <row r="6690" spans="5:8" x14ac:dyDescent="0.3">
      <c r="E6690" s="34">
        <v>6688</v>
      </c>
      <c r="F6690" s="42">
        <f t="shared" si="314"/>
        <v>10.700800000000001</v>
      </c>
      <c r="G6690" s="42">
        <f t="shared" si="312"/>
        <v>8.8281600000000022</v>
      </c>
      <c r="H6690" s="42">
        <f t="shared" si="313"/>
        <v>8.2500000008828156</v>
      </c>
    </row>
    <row r="6691" spans="5:8" x14ac:dyDescent="0.3">
      <c r="E6691" s="34">
        <v>6689</v>
      </c>
      <c r="F6691" s="42">
        <f t="shared" si="314"/>
        <v>10.702400000000001</v>
      </c>
      <c r="G6691" s="42">
        <f t="shared" si="312"/>
        <v>8.8294800000000002</v>
      </c>
      <c r="H6691" s="42">
        <f t="shared" si="313"/>
        <v>8.2500000008829488</v>
      </c>
    </row>
    <row r="6692" spans="5:8" x14ac:dyDescent="0.3">
      <c r="E6692" s="34">
        <v>6690</v>
      </c>
      <c r="F6692" s="42">
        <f t="shared" si="314"/>
        <v>10.704000000000001</v>
      </c>
      <c r="G6692" s="42">
        <f t="shared" si="312"/>
        <v>8.8308000000000018</v>
      </c>
      <c r="H6692" s="42">
        <f t="shared" si="313"/>
        <v>8.2500000008830803</v>
      </c>
    </row>
    <row r="6693" spans="5:8" x14ac:dyDescent="0.3">
      <c r="E6693" s="34">
        <v>6691</v>
      </c>
      <c r="F6693" s="42">
        <f t="shared" si="314"/>
        <v>10.7056</v>
      </c>
      <c r="G6693" s="42">
        <f t="shared" si="312"/>
        <v>8.8321199999999997</v>
      </c>
      <c r="H6693" s="42">
        <f t="shared" si="313"/>
        <v>8.2500000008832117</v>
      </c>
    </row>
    <row r="6694" spans="5:8" x14ac:dyDescent="0.3">
      <c r="E6694" s="34">
        <v>6692</v>
      </c>
      <c r="F6694" s="42">
        <f t="shared" si="314"/>
        <v>10.7072</v>
      </c>
      <c r="G6694" s="42">
        <f t="shared" si="312"/>
        <v>8.8334400000000013</v>
      </c>
      <c r="H6694" s="42">
        <f t="shared" si="313"/>
        <v>8.2500000008833432</v>
      </c>
    </row>
    <row r="6695" spans="5:8" x14ac:dyDescent="0.3">
      <c r="E6695" s="34">
        <v>6693</v>
      </c>
      <c r="F6695" s="42">
        <f t="shared" si="314"/>
        <v>10.7088</v>
      </c>
      <c r="G6695" s="42">
        <f t="shared" si="312"/>
        <v>8.8347599999999993</v>
      </c>
      <c r="H6695" s="42">
        <f t="shared" si="313"/>
        <v>8.2500000008834764</v>
      </c>
    </row>
    <row r="6696" spans="5:8" x14ac:dyDescent="0.3">
      <c r="E6696" s="34">
        <v>6694</v>
      </c>
      <c r="F6696" s="42">
        <f t="shared" si="314"/>
        <v>10.7104</v>
      </c>
      <c r="G6696" s="42">
        <f t="shared" si="312"/>
        <v>8.8360800000000008</v>
      </c>
      <c r="H6696" s="42">
        <f t="shared" si="313"/>
        <v>8.2500000008836079</v>
      </c>
    </row>
    <row r="6697" spans="5:8" x14ac:dyDescent="0.3">
      <c r="E6697" s="34">
        <v>6695</v>
      </c>
      <c r="F6697" s="42">
        <f t="shared" si="314"/>
        <v>10.712</v>
      </c>
      <c r="G6697" s="42">
        <f t="shared" si="312"/>
        <v>8.8373999999999988</v>
      </c>
      <c r="H6697" s="42">
        <f t="shared" si="313"/>
        <v>8.2500000008837393</v>
      </c>
    </row>
    <row r="6698" spans="5:8" x14ac:dyDescent="0.3">
      <c r="E6698" s="34">
        <v>6696</v>
      </c>
      <c r="F6698" s="42">
        <f t="shared" si="314"/>
        <v>10.713600000000001</v>
      </c>
      <c r="G6698" s="42">
        <f t="shared" si="312"/>
        <v>8.8387200000000004</v>
      </c>
      <c r="H6698" s="42">
        <f t="shared" si="313"/>
        <v>8.2500000008838725</v>
      </c>
    </row>
    <row r="6699" spans="5:8" x14ac:dyDescent="0.3">
      <c r="E6699" s="34">
        <v>6697</v>
      </c>
      <c r="F6699" s="42">
        <f t="shared" si="314"/>
        <v>10.715200000000001</v>
      </c>
      <c r="G6699" s="42">
        <f t="shared" si="312"/>
        <v>8.8400400000000001</v>
      </c>
      <c r="H6699" s="42">
        <f t="shared" si="313"/>
        <v>8.250000000884004</v>
      </c>
    </row>
    <row r="6700" spans="5:8" x14ac:dyDescent="0.3">
      <c r="E6700" s="34">
        <v>6698</v>
      </c>
      <c r="F6700" s="42">
        <f t="shared" si="314"/>
        <v>10.716800000000001</v>
      </c>
      <c r="G6700" s="42">
        <f t="shared" si="312"/>
        <v>8.8413599999999999</v>
      </c>
      <c r="H6700" s="42">
        <f t="shared" si="313"/>
        <v>8.2500000008841354</v>
      </c>
    </row>
    <row r="6701" spans="5:8" x14ac:dyDescent="0.3">
      <c r="E6701" s="34">
        <v>6699</v>
      </c>
      <c r="F6701" s="42">
        <f t="shared" si="314"/>
        <v>10.718400000000001</v>
      </c>
      <c r="G6701" s="42">
        <f t="shared" si="312"/>
        <v>8.8426799999999997</v>
      </c>
      <c r="H6701" s="42">
        <f t="shared" si="313"/>
        <v>8.2500000008842687</v>
      </c>
    </row>
    <row r="6702" spans="5:8" x14ac:dyDescent="0.3">
      <c r="E6702" s="34">
        <v>6700</v>
      </c>
      <c r="F6702" s="42">
        <f t="shared" si="314"/>
        <v>10.72</v>
      </c>
      <c r="G6702" s="42">
        <f t="shared" si="312"/>
        <v>8.8440000000000012</v>
      </c>
      <c r="H6702" s="42">
        <f t="shared" si="313"/>
        <v>8.2500000008844001</v>
      </c>
    </row>
    <row r="6703" spans="5:8" x14ac:dyDescent="0.3">
      <c r="E6703" s="34">
        <v>6701</v>
      </c>
      <c r="F6703" s="42">
        <f t="shared" si="314"/>
        <v>10.7216</v>
      </c>
      <c r="G6703" s="42">
        <f t="shared" si="312"/>
        <v>8.845320000000001</v>
      </c>
      <c r="H6703" s="42">
        <f t="shared" si="313"/>
        <v>8.2500000008845316</v>
      </c>
    </row>
    <row r="6704" spans="5:8" x14ac:dyDescent="0.3">
      <c r="E6704" s="34">
        <v>6702</v>
      </c>
      <c r="F6704" s="42">
        <f t="shared" si="314"/>
        <v>10.7232</v>
      </c>
      <c r="G6704" s="42">
        <f t="shared" si="312"/>
        <v>8.8466400000000007</v>
      </c>
      <c r="H6704" s="42">
        <f t="shared" si="313"/>
        <v>8.2500000008846648</v>
      </c>
    </row>
    <row r="6705" spans="5:8" x14ac:dyDescent="0.3">
      <c r="E6705" s="34">
        <v>6703</v>
      </c>
      <c r="F6705" s="42">
        <f t="shared" si="314"/>
        <v>10.7248</v>
      </c>
      <c r="G6705" s="42">
        <f t="shared" si="312"/>
        <v>8.8479600000000005</v>
      </c>
      <c r="H6705" s="42">
        <f t="shared" si="313"/>
        <v>8.2500000008847962</v>
      </c>
    </row>
    <row r="6706" spans="5:8" x14ac:dyDescent="0.3">
      <c r="E6706" s="34">
        <v>6704</v>
      </c>
      <c r="F6706" s="42">
        <f t="shared" si="314"/>
        <v>10.7264</v>
      </c>
      <c r="G6706" s="42">
        <f t="shared" si="312"/>
        <v>8.8492800000000003</v>
      </c>
      <c r="H6706" s="42">
        <f t="shared" si="313"/>
        <v>8.2500000008849277</v>
      </c>
    </row>
    <row r="6707" spans="5:8" x14ac:dyDescent="0.3">
      <c r="E6707" s="34">
        <v>6705</v>
      </c>
      <c r="F6707" s="42">
        <f t="shared" si="314"/>
        <v>10.728</v>
      </c>
      <c r="G6707" s="42">
        <f t="shared" si="312"/>
        <v>8.8506</v>
      </c>
      <c r="H6707" s="42">
        <f t="shared" si="313"/>
        <v>8.2500000008850591</v>
      </c>
    </row>
    <row r="6708" spans="5:8" x14ac:dyDescent="0.3">
      <c r="E6708" s="34">
        <v>6706</v>
      </c>
      <c r="F6708" s="42">
        <f t="shared" si="314"/>
        <v>10.729600000000001</v>
      </c>
      <c r="G6708" s="42">
        <f t="shared" si="312"/>
        <v>8.8519200000000016</v>
      </c>
      <c r="H6708" s="42">
        <f t="shared" si="313"/>
        <v>8.2500000008851924</v>
      </c>
    </row>
    <row r="6709" spans="5:8" x14ac:dyDescent="0.3">
      <c r="E6709" s="34">
        <v>6707</v>
      </c>
      <c r="F6709" s="42">
        <f t="shared" si="314"/>
        <v>10.731200000000001</v>
      </c>
      <c r="G6709" s="42">
        <f t="shared" si="312"/>
        <v>8.8532400000000013</v>
      </c>
      <c r="H6709" s="42">
        <f t="shared" si="313"/>
        <v>8.2500000008853238</v>
      </c>
    </row>
    <row r="6710" spans="5:8" x14ac:dyDescent="0.3">
      <c r="E6710" s="34">
        <v>6708</v>
      </c>
      <c r="F6710" s="42">
        <f t="shared" si="314"/>
        <v>10.732800000000001</v>
      </c>
      <c r="G6710" s="42">
        <f t="shared" si="312"/>
        <v>8.8545600000000011</v>
      </c>
      <c r="H6710" s="42">
        <f t="shared" si="313"/>
        <v>8.2500000008854553</v>
      </c>
    </row>
    <row r="6711" spans="5:8" x14ac:dyDescent="0.3">
      <c r="E6711" s="34">
        <v>6709</v>
      </c>
      <c r="F6711" s="42">
        <f t="shared" si="314"/>
        <v>10.734400000000001</v>
      </c>
      <c r="G6711" s="42">
        <f t="shared" si="312"/>
        <v>8.8558800000000009</v>
      </c>
      <c r="H6711" s="42">
        <f t="shared" si="313"/>
        <v>8.2500000008855885</v>
      </c>
    </row>
    <row r="6712" spans="5:8" x14ac:dyDescent="0.3">
      <c r="E6712" s="34">
        <v>6710</v>
      </c>
      <c r="F6712" s="42">
        <f t="shared" si="314"/>
        <v>10.736000000000001</v>
      </c>
      <c r="G6712" s="42">
        <f t="shared" si="312"/>
        <v>8.8571999999999989</v>
      </c>
      <c r="H6712" s="42">
        <f t="shared" si="313"/>
        <v>8.2500000008857199</v>
      </c>
    </row>
    <row r="6713" spans="5:8" x14ac:dyDescent="0.3">
      <c r="E6713" s="34">
        <v>6711</v>
      </c>
      <c r="F6713" s="42">
        <f t="shared" si="314"/>
        <v>10.7376</v>
      </c>
      <c r="G6713" s="42">
        <f t="shared" si="312"/>
        <v>8.8585200000000004</v>
      </c>
      <c r="H6713" s="42">
        <f t="shared" si="313"/>
        <v>8.2500000008858514</v>
      </c>
    </row>
    <row r="6714" spans="5:8" x14ac:dyDescent="0.3">
      <c r="E6714" s="34">
        <v>6712</v>
      </c>
      <c r="F6714" s="42">
        <f t="shared" si="314"/>
        <v>10.7392</v>
      </c>
      <c r="G6714" s="42">
        <f t="shared" si="312"/>
        <v>8.8598399999999984</v>
      </c>
      <c r="H6714" s="42">
        <f t="shared" si="313"/>
        <v>8.2500000008859846</v>
      </c>
    </row>
    <row r="6715" spans="5:8" x14ac:dyDescent="0.3">
      <c r="E6715" s="34">
        <v>6713</v>
      </c>
      <c r="F6715" s="42">
        <f t="shared" si="314"/>
        <v>10.7408</v>
      </c>
      <c r="G6715" s="42">
        <f t="shared" si="312"/>
        <v>8.8611599999999999</v>
      </c>
      <c r="H6715" s="42">
        <f t="shared" si="313"/>
        <v>8.2500000008861161</v>
      </c>
    </row>
    <row r="6716" spans="5:8" x14ac:dyDescent="0.3">
      <c r="E6716" s="34">
        <v>6714</v>
      </c>
      <c r="F6716" s="42">
        <f t="shared" si="314"/>
        <v>10.7424</v>
      </c>
      <c r="G6716" s="42">
        <f t="shared" si="312"/>
        <v>8.8624799999999979</v>
      </c>
      <c r="H6716" s="42">
        <f t="shared" si="313"/>
        <v>8.2500000008862475</v>
      </c>
    </row>
    <row r="6717" spans="5:8" x14ac:dyDescent="0.3">
      <c r="E6717" s="34">
        <v>6715</v>
      </c>
      <c r="F6717" s="42">
        <f t="shared" si="314"/>
        <v>10.744</v>
      </c>
      <c r="G6717" s="42">
        <f t="shared" si="312"/>
        <v>8.8638000000000012</v>
      </c>
      <c r="H6717" s="42">
        <f t="shared" si="313"/>
        <v>8.2500000008863807</v>
      </c>
    </row>
    <row r="6718" spans="5:8" x14ac:dyDescent="0.3">
      <c r="E6718" s="34">
        <v>6716</v>
      </c>
      <c r="F6718" s="42">
        <f t="shared" si="314"/>
        <v>10.745600000000001</v>
      </c>
      <c r="G6718" s="42">
        <f t="shared" si="312"/>
        <v>8.865120000000001</v>
      </c>
      <c r="H6718" s="42">
        <f t="shared" si="313"/>
        <v>8.2500000008865122</v>
      </c>
    </row>
    <row r="6719" spans="5:8" x14ac:dyDescent="0.3">
      <c r="E6719" s="34">
        <v>6717</v>
      </c>
      <c r="F6719" s="42">
        <f t="shared" si="314"/>
        <v>10.747200000000001</v>
      </c>
      <c r="G6719" s="42">
        <f t="shared" si="312"/>
        <v>8.8664400000000008</v>
      </c>
      <c r="H6719" s="42">
        <f t="shared" si="313"/>
        <v>8.2500000008866436</v>
      </c>
    </row>
    <row r="6720" spans="5:8" x14ac:dyDescent="0.3">
      <c r="E6720" s="34">
        <v>6718</v>
      </c>
      <c r="F6720" s="42">
        <f t="shared" si="314"/>
        <v>10.748800000000001</v>
      </c>
      <c r="G6720" s="42">
        <f t="shared" si="312"/>
        <v>8.8677600000000005</v>
      </c>
      <c r="H6720" s="42">
        <f t="shared" si="313"/>
        <v>8.2500000008867769</v>
      </c>
    </row>
    <row r="6721" spans="5:8" x14ac:dyDescent="0.3">
      <c r="E6721" s="34">
        <v>6719</v>
      </c>
      <c r="F6721" s="42">
        <f t="shared" si="314"/>
        <v>10.750400000000001</v>
      </c>
      <c r="G6721" s="42">
        <f t="shared" si="312"/>
        <v>8.8690800000000021</v>
      </c>
      <c r="H6721" s="42">
        <f t="shared" si="313"/>
        <v>8.2500000008869083</v>
      </c>
    </row>
    <row r="6722" spans="5:8" x14ac:dyDescent="0.3">
      <c r="E6722" s="34">
        <v>6720</v>
      </c>
      <c r="F6722" s="42">
        <f t="shared" si="314"/>
        <v>10.752000000000001</v>
      </c>
      <c r="G6722" s="42">
        <f t="shared" ref="G6722:G6785" si="315">$C$12*F6722*10^-3/($C$3*10^-6)</f>
        <v>8.8704000000000001</v>
      </c>
      <c r="H6722" s="42">
        <f t="shared" si="313"/>
        <v>8.2500000008870398</v>
      </c>
    </row>
    <row r="6723" spans="5:8" x14ac:dyDescent="0.3">
      <c r="E6723" s="34">
        <v>6721</v>
      </c>
      <c r="F6723" s="42">
        <f t="shared" si="314"/>
        <v>10.7536</v>
      </c>
      <c r="G6723" s="42">
        <f t="shared" si="315"/>
        <v>8.8717200000000016</v>
      </c>
      <c r="H6723" s="42">
        <f t="shared" ref="H6723:H6786" si="316">($C$12+IF(G6723&gt;=$C$7,$C$6,0)+(IF(G6723&gt;=$C$5,G6723,0)/$C$4)+IF(G6723&gt;$C$9,($C$8/G6723),0))</f>
        <v>8.2500000008871712</v>
      </c>
    </row>
    <row r="6724" spans="5:8" x14ac:dyDescent="0.3">
      <c r="E6724" s="34">
        <v>6722</v>
      </c>
      <c r="F6724" s="42">
        <f t="shared" ref="F6724:F6787" si="317">($C$10/10000)*(E6724)</f>
        <v>10.7552</v>
      </c>
      <c r="G6724" s="42">
        <f t="shared" si="315"/>
        <v>8.8730399999999996</v>
      </c>
      <c r="H6724" s="42">
        <f t="shared" si="316"/>
        <v>8.2500000008873045</v>
      </c>
    </row>
    <row r="6725" spans="5:8" x14ac:dyDescent="0.3">
      <c r="E6725" s="34">
        <v>6723</v>
      </c>
      <c r="F6725" s="42">
        <f t="shared" si="317"/>
        <v>10.7568</v>
      </c>
      <c r="G6725" s="42">
        <f t="shared" si="315"/>
        <v>8.8743600000000011</v>
      </c>
      <c r="H6725" s="42">
        <f t="shared" si="316"/>
        <v>8.2500000008874359</v>
      </c>
    </row>
    <row r="6726" spans="5:8" x14ac:dyDescent="0.3">
      <c r="E6726" s="34">
        <v>6724</v>
      </c>
      <c r="F6726" s="42">
        <f t="shared" si="317"/>
        <v>10.7584</v>
      </c>
      <c r="G6726" s="42">
        <f t="shared" si="315"/>
        <v>8.8756799999999991</v>
      </c>
      <c r="H6726" s="42">
        <f t="shared" si="316"/>
        <v>8.2500000008875674</v>
      </c>
    </row>
    <row r="6727" spans="5:8" x14ac:dyDescent="0.3">
      <c r="E6727" s="34">
        <v>6725</v>
      </c>
      <c r="F6727" s="42">
        <f t="shared" si="317"/>
        <v>10.76</v>
      </c>
      <c r="G6727" s="42">
        <f t="shared" si="315"/>
        <v>8.8770000000000007</v>
      </c>
      <c r="H6727" s="42">
        <f t="shared" si="316"/>
        <v>8.2500000008877006</v>
      </c>
    </row>
    <row r="6728" spans="5:8" x14ac:dyDescent="0.3">
      <c r="E6728" s="34">
        <v>6726</v>
      </c>
      <c r="F6728" s="42">
        <f t="shared" si="317"/>
        <v>10.761600000000001</v>
      </c>
      <c r="G6728" s="42">
        <f t="shared" si="315"/>
        <v>8.8783200000000004</v>
      </c>
      <c r="H6728" s="42">
        <f t="shared" si="316"/>
        <v>8.250000000887832</v>
      </c>
    </row>
    <row r="6729" spans="5:8" x14ac:dyDescent="0.3">
      <c r="E6729" s="34">
        <v>6727</v>
      </c>
      <c r="F6729" s="42">
        <f t="shared" si="317"/>
        <v>10.763200000000001</v>
      </c>
      <c r="G6729" s="42">
        <f t="shared" si="315"/>
        <v>8.8796400000000002</v>
      </c>
      <c r="H6729" s="42">
        <f t="shared" si="316"/>
        <v>8.2500000008879635</v>
      </c>
    </row>
    <row r="6730" spans="5:8" x14ac:dyDescent="0.3">
      <c r="E6730" s="34">
        <v>6728</v>
      </c>
      <c r="F6730" s="42">
        <f t="shared" si="317"/>
        <v>10.764800000000001</v>
      </c>
      <c r="G6730" s="42">
        <f t="shared" si="315"/>
        <v>8.88096</v>
      </c>
      <c r="H6730" s="42">
        <f t="shared" si="316"/>
        <v>8.2500000008880967</v>
      </c>
    </row>
    <row r="6731" spans="5:8" x14ac:dyDescent="0.3">
      <c r="E6731" s="34">
        <v>6729</v>
      </c>
      <c r="F6731" s="42">
        <f t="shared" si="317"/>
        <v>10.766400000000001</v>
      </c>
      <c r="G6731" s="42">
        <f t="shared" si="315"/>
        <v>8.8822799999999997</v>
      </c>
      <c r="H6731" s="42">
        <f t="shared" si="316"/>
        <v>8.2500000008882282</v>
      </c>
    </row>
    <row r="6732" spans="5:8" x14ac:dyDescent="0.3">
      <c r="E6732" s="34">
        <v>6730</v>
      </c>
      <c r="F6732" s="42">
        <f t="shared" si="317"/>
        <v>10.768000000000001</v>
      </c>
      <c r="G6732" s="42">
        <f t="shared" si="315"/>
        <v>8.8836000000000013</v>
      </c>
      <c r="H6732" s="42">
        <f t="shared" si="316"/>
        <v>8.2500000008883596</v>
      </c>
    </row>
    <row r="6733" spans="5:8" x14ac:dyDescent="0.3">
      <c r="E6733" s="34">
        <v>6731</v>
      </c>
      <c r="F6733" s="42">
        <f t="shared" si="317"/>
        <v>10.769600000000001</v>
      </c>
      <c r="G6733" s="42">
        <f t="shared" si="315"/>
        <v>8.884920000000001</v>
      </c>
      <c r="H6733" s="42">
        <f t="shared" si="316"/>
        <v>8.2500000008884928</v>
      </c>
    </row>
    <row r="6734" spans="5:8" x14ac:dyDescent="0.3">
      <c r="E6734" s="34">
        <v>6732</v>
      </c>
      <c r="F6734" s="42">
        <f t="shared" si="317"/>
        <v>10.7712</v>
      </c>
      <c r="G6734" s="42">
        <f t="shared" si="315"/>
        <v>8.8862400000000008</v>
      </c>
      <c r="H6734" s="42">
        <f t="shared" si="316"/>
        <v>8.2500000008886243</v>
      </c>
    </row>
    <row r="6735" spans="5:8" x14ac:dyDescent="0.3">
      <c r="E6735" s="34">
        <v>6733</v>
      </c>
      <c r="F6735" s="42">
        <f t="shared" si="317"/>
        <v>10.7728</v>
      </c>
      <c r="G6735" s="42">
        <f t="shared" si="315"/>
        <v>8.8875600000000006</v>
      </c>
      <c r="H6735" s="42">
        <f t="shared" si="316"/>
        <v>8.2500000008887557</v>
      </c>
    </row>
    <row r="6736" spans="5:8" x14ac:dyDescent="0.3">
      <c r="E6736" s="34">
        <v>6734</v>
      </c>
      <c r="F6736" s="42">
        <f t="shared" si="317"/>
        <v>10.7744</v>
      </c>
      <c r="G6736" s="42">
        <f t="shared" si="315"/>
        <v>8.8888800000000003</v>
      </c>
      <c r="H6736" s="42">
        <f t="shared" si="316"/>
        <v>8.2500000008888872</v>
      </c>
    </row>
    <row r="6737" spans="5:8" x14ac:dyDescent="0.3">
      <c r="E6737" s="34">
        <v>6735</v>
      </c>
      <c r="F6737" s="42">
        <f t="shared" si="317"/>
        <v>10.776</v>
      </c>
      <c r="G6737" s="42">
        <f t="shared" si="315"/>
        <v>8.8902000000000001</v>
      </c>
      <c r="H6737" s="42">
        <f t="shared" si="316"/>
        <v>8.2500000008890204</v>
      </c>
    </row>
    <row r="6738" spans="5:8" x14ac:dyDescent="0.3">
      <c r="E6738" s="34">
        <v>6736</v>
      </c>
      <c r="F6738" s="42">
        <f t="shared" si="317"/>
        <v>10.777600000000001</v>
      </c>
      <c r="G6738" s="42">
        <f t="shared" si="315"/>
        <v>8.8915200000000016</v>
      </c>
      <c r="H6738" s="42">
        <f t="shared" si="316"/>
        <v>8.2500000008891519</v>
      </c>
    </row>
    <row r="6739" spans="5:8" x14ac:dyDescent="0.3">
      <c r="E6739" s="34">
        <v>6737</v>
      </c>
      <c r="F6739" s="42">
        <f t="shared" si="317"/>
        <v>10.779200000000001</v>
      </c>
      <c r="G6739" s="42">
        <f t="shared" si="315"/>
        <v>8.8928400000000014</v>
      </c>
      <c r="H6739" s="42">
        <f t="shared" si="316"/>
        <v>8.2500000008892833</v>
      </c>
    </row>
    <row r="6740" spans="5:8" x14ac:dyDescent="0.3">
      <c r="E6740" s="34">
        <v>6738</v>
      </c>
      <c r="F6740" s="42">
        <f t="shared" si="317"/>
        <v>10.780800000000001</v>
      </c>
      <c r="G6740" s="42">
        <f t="shared" si="315"/>
        <v>8.8941600000000012</v>
      </c>
      <c r="H6740" s="42">
        <f t="shared" si="316"/>
        <v>8.2500000008894165</v>
      </c>
    </row>
    <row r="6741" spans="5:8" x14ac:dyDescent="0.3">
      <c r="E6741" s="34">
        <v>6739</v>
      </c>
      <c r="F6741" s="42">
        <f t="shared" si="317"/>
        <v>10.782400000000001</v>
      </c>
      <c r="G6741" s="42">
        <f t="shared" si="315"/>
        <v>8.8954800000000009</v>
      </c>
      <c r="H6741" s="42">
        <f t="shared" si="316"/>
        <v>8.250000000889548</v>
      </c>
    </row>
    <row r="6742" spans="5:8" x14ac:dyDescent="0.3">
      <c r="E6742" s="34">
        <v>6740</v>
      </c>
      <c r="F6742" s="42">
        <f t="shared" si="317"/>
        <v>10.784000000000001</v>
      </c>
      <c r="G6742" s="42">
        <f t="shared" si="315"/>
        <v>8.8968000000000007</v>
      </c>
      <c r="H6742" s="42">
        <f t="shared" si="316"/>
        <v>8.2500000008896794</v>
      </c>
    </row>
    <row r="6743" spans="5:8" x14ac:dyDescent="0.3">
      <c r="E6743" s="34">
        <v>6741</v>
      </c>
      <c r="F6743" s="42">
        <f t="shared" si="317"/>
        <v>10.785600000000001</v>
      </c>
      <c r="G6743" s="42">
        <f t="shared" si="315"/>
        <v>8.8981199999999987</v>
      </c>
      <c r="H6743" s="42">
        <f t="shared" si="316"/>
        <v>8.2500000008898127</v>
      </c>
    </row>
    <row r="6744" spans="5:8" x14ac:dyDescent="0.3">
      <c r="E6744" s="34">
        <v>6742</v>
      </c>
      <c r="F6744" s="42">
        <f t="shared" si="317"/>
        <v>10.7872</v>
      </c>
      <c r="G6744" s="42">
        <f t="shared" si="315"/>
        <v>8.8994400000000002</v>
      </c>
      <c r="H6744" s="42">
        <f t="shared" si="316"/>
        <v>8.2500000008899441</v>
      </c>
    </row>
    <row r="6745" spans="5:8" x14ac:dyDescent="0.3">
      <c r="E6745" s="34">
        <v>6743</v>
      </c>
      <c r="F6745" s="42">
        <f t="shared" si="317"/>
        <v>10.7888</v>
      </c>
      <c r="G6745" s="42">
        <f t="shared" si="315"/>
        <v>8.9007599999999982</v>
      </c>
      <c r="H6745" s="42">
        <f t="shared" si="316"/>
        <v>8.2500000008900756</v>
      </c>
    </row>
    <row r="6746" spans="5:8" x14ac:dyDescent="0.3">
      <c r="E6746" s="34">
        <v>6744</v>
      </c>
      <c r="F6746" s="42">
        <f t="shared" si="317"/>
        <v>10.7904</v>
      </c>
      <c r="G6746" s="42">
        <f t="shared" si="315"/>
        <v>8.9020799999999998</v>
      </c>
      <c r="H6746" s="42">
        <f t="shared" si="316"/>
        <v>8.2500000008902088</v>
      </c>
    </row>
    <row r="6747" spans="5:8" x14ac:dyDescent="0.3">
      <c r="E6747" s="34">
        <v>6745</v>
      </c>
      <c r="F6747" s="42">
        <f t="shared" si="317"/>
        <v>10.792</v>
      </c>
      <c r="G6747" s="42">
        <f t="shared" si="315"/>
        <v>8.9033999999999978</v>
      </c>
      <c r="H6747" s="42">
        <f t="shared" si="316"/>
        <v>8.2500000008903402</v>
      </c>
    </row>
    <row r="6748" spans="5:8" x14ac:dyDescent="0.3">
      <c r="E6748" s="34">
        <v>6746</v>
      </c>
      <c r="F6748" s="42">
        <f t="shared" si="317"/>
        <v>10.7936</v>
      </c>
      <c r="G6748" s="42">
        <f t="shared" si="315"/>
        <v>8.9047200000000011</v>
      </c>
      <c r="H6748" s="42">
        <f t="shared" si="316"/>
        <v>8.2500000008904717</v>
      </c>
    </row>
    <row r="6749" spans="5:8" x14ac:dyDescent="0.3">
      <c r="E6749" s="34">
        <v>6747</v>
      </c>
      <c r="F6749" s="42">
        <f t="shared" si="317"/>
        <v>10.795200000000001</v>
      </c>
      <c r="G6749" s="42">
        <f t="shared" si="315"/>
        <v>8.9060400000000008</v>
      </c>
      <c r="H6749" s="42">
        <f t="shared" si="316"/>
        <v>8.2500000008906031</v>
      </c>
    </row>
    <row r="6750" spans="5:8" x14ac:dyDescent="0.3">
      <c r="E6750" s="34">
        <v>6748</v>
      </c>
      <c r="F6750" s="42">
        <f t="shared" si="317"/>
        <v>10.796800000000001</v>
      </c>
      <c r="G6750" s="42">
        <f t="shared" si="315"/>
        <v>8.9073600000000006</v>
      </c>
      <c r="H6750" s="42">
        <f t="shared" si="316"/>
        <v>8.2500000008907364</v>
      </c>
    </row>
    <row r="6751" spans="5:8" x14ac:dyDescent="0.3">
      <c r="E6751" s="34">
        <v>6749</v>
      </c>
      <c r="F6751" s="42">
        <f t="shared" si="317"/>
        <v>10.798400000000001</v>
      </c>
      <c r="G6751" s="42">
        <f t="shared" si="315"/>
        <v>8.9086800000000004</v>
      </c>
      <c r="H6751" s="42">
        <f t="shared" si="316"/>
        <v>8.2500000008908678</v>
      </c>
    </row>
    <row r="6752" spans="5:8" x14ac:dyDescent="0.3">
      <c r="E6752" s="34">
        <v>6750</v>
      </c>
      <c r="F6752" s="42">
        <f t="shared" si="317"/>
        <v>10.8</v>
      </c>
      <c r="G6752" s="42">
        <f t="shared" si="315"/>
        <v>8.9100000000000019</v>
      </c>
      <c r="H6752" s="42">
        <f t="shared" si="316"/>
        <v>8.2500000008909993</v>
      </c>
    </row>
    <row r="6753" spans="5:8" x14ac:dyDescent="0.3">
      <c r="E6753" s="34">
        <v>6751</v>
      </c>
      <c r="F6753" s="42">
        <f t="shared" si="317"/>
        <v>10.801600000000001</v>
      </c>
      <c r="G6753" s="42">
        <f t="shared" si="315"/>
        <v>8.9113199999999999</v>
      </c>
      <c r="H6753" s="42">
        <f t="shared" si="316"/>
        <v>8.2500000008911325</v>
      </c>
    </row>
    <row r="6754" spans="5:8" x14ac:dyDescent="0.3">
      <c r="E6754" s="34">
        <v>6752</v>
      </c>
      <c r="F6754" s="42">
        <f t="shared" si="317"/>
        <v>10.8032</v>
      </c>
      <c r="G6754" s="42">
        <f t="shared" si="315"/>
        <v>8.9126400000000015</v>
      </c>
      <c r="H6754" s="42">
        <f t="shared" si="316"/>
        <v>8.250000000891264</v>
      </c>
    </row>
    <row r="6755" spans="5:8" x14ac:dyDescent="0.3">
      <c r="E6755" s="34">
        <v>6753</v>
      </c>
      <c r="F6755" s="42">
        <f t="shared" si="317"/>
        <v>10.8048</v>
      </c>
      <c r="G6755" s="42">
        <f t="shared" si="315"/>
        <v>8.9139599999999994</v>
      </c>
      <c r="H6755" s="42">
        <f t="shared" si="316"/>
        <v>8.2500000008913954</v>
      </c>
    </row>
    <row r="6756" spans="5:8" x14ac:dyDescent="0.3">
      <c r="E6756" s="34">
        <v>6754</v>
      </c>
      <c r="F6756" s="42">
        <f t="shared" si="317"/>
        <v>10.8064</v>
      </c>
      <c r="G6756" s="42">
        <f t="shared" si="315"/>
        <v>8.915280000000001</v>
      </c>
      <c r="H6756" s="42">
        <f t="shared" si="316"/>
        <v>8.2500000008915286</v>
      </c>
    </row>
    <row r="6757" spans="5:8" x14ac:dyDescent="0.3">
      <c r="E6757" s="34">
        <v>6755</v>
      </c>
      <c r="F6757" s="42">
        <f t="shared" si="317"/>
        <v>10.808</v>
      </c>
      <c r="G6757" s="42">
        <f t="shared" si="315"/>
        <v>8.916599999999999</v>
      </c>
      <c r="H6757" s="42">
        <f t="shared" si="316"/>
        <v>8.2500000008916601</v>
      </c>
    </row>
    <row r="6758" spans="5:8" x14ac:dyDescent="0.3">
      <c r="E6758" s="34">
        <v>6756</v>
      </c>
      <c r="F6758" s="42">
        <f t="shared" si="317"/>
        <v>10.8096</v>
      </c>
      <c r="G6758" s="42">
        <f t="shared" si="315"/>
        <v>8.9179200000000005</v>
      </c>
      <c r="H6758" s="42">
        <f t="shared" si="316"/>
        <v>8.2500000008917915</v>
      </c>
    </row>
    <row r="6759" spans="5:8" x14ac:dyDescent="0.3">
      <c r="E6759" s="34">
        <v>6757</v>
      </c>
      <c r="F6759" s="42">
        <f t="shared" si="317"/>
        <v>10.811200000000001</v>
      </c>
      <c r="G6759" s="42">
        <f t="shared" si="315"/>
        <v>8.9192400000000003</v>
      </c>
      <c r="H6759" s="42">
        <f t="shared" si="316"/>
        <v>8.2500000008919248</v>
      </c>
    </row>
    <row r="6760" spans="5:8" x14ac:dyDescent="0.3">
      <c r="E6760" s="34">
        <v>6758</v>
      </c>
      <c r="F6760" s="42">
        <f t="shared" si="317"/>
        <v>10.812800000000001</v>
      </c>
      <c r="G6760" s="42">
        <f t="shared" si="315"/>
        <v>8.92056</v>
      </c>
      <c r="H6760" s="42">
        <f t="shared" si="316"/>
        <v>8.2500000008920562</v>
      </c>
    </row>
    <row r="6761" spans="5:8" x14ac:dyDescent="0.3">
      <c r="E6761" s="34">
        <v>6759</v>
      </c>
      <c r="F6761" s="42">
        <f t="shared" si="317"/>
        <v>10.814400000000001</v>
      </c>
      <c r="G6761" s="42">
        <f t="shared" si="315"/>
        <v>8.9218799999999998</v>
      </c>
      <c r="H6761" s="42">
        <f t="shared" si="316"/>
        <v>8.2500000008921877</v>
      </c>
    </row>
    <row r="6762" spans="5:8" x14ac:dyDescent="0.3">
      <c r="E6762" s="34">
        <v>6760</v>
      </c>
      <c r="F6762" s="42">
        <f t="shared" si="317"/>
        <v>10.816000000000001</v>
      </c>
      <c r="G6762" s="42">
        <f t="shared" si="315"/>
        <v>8.9231999999999996</v>
      </c>
      <c r="H6762" s="42">
        <f t="shared" si="316"/>
        <v>8.2500000008923209</v>
      </c>
    </row>
    <row r="6763" spans="5:8" x14ac:dyDescent="0.3">
      <c r="E6763" s="34">
        <v>6761</v>
      </c>
      <c r="F6763" s="42">
        <f t="shared" si="317"/>
        <v>10.817600000000001</v>
      </c>
      <c r="G6763" s="42">
        <f t="shared" si="315"/>
        <v>8.9245200000000011</v>
      </c>
      <c r="H6763" s="42">
        <f t="shared" si="316"/>
        <v>8.2500000008924523</v>
      </c>
    </row>
    <row r="6764" spans="5:8" x14ac:dyDescent="0.3">
      <c r="E6764" s="34">
        <v>6762</v>
      </c>
      <c r="F6764" s="42">
        <f t="shared" si="317"/>
        <v>10.8192</v>
      </c>
      <c r="G6764" s="42">
        <f t="shared" si="315"/>
        <v>8.9258400000000009</v>
      </c>
      <c r="H6764" s="42">
        <f t="shared" si="316"/>
        <v>8.2500000008925838</v>
      </c>
    </row>
    <row r="6765" spans="5:8" x14ac:dyDescent="0.3">
      <c r="E6765" s="34">
        <v>6763</v>
      </c>
      <c r="F6765" s="42">
        <f t="shared" si="317"/>
        <v>10.8208</v>
      </c>
      <c r="G6765" s="42">
        <f t="shared" si="315"/>
        <v>8.9271600000000007</v>
      </c>
      <c r="H6765" s="42">
        <f t="shared" si="316"/>
        <v>8.2500000008927152</v>
      </c>
    </row>
    <row r="6766" spans="5:8" x14ac:dyDescent="0.3">
      <c r="E6766" s="34">
        <v>6764</v>
      </c>
      <c r="F6766" s="42">
        <f t="shared" si="317"/>
        <v>10.8224</v>
      </c>
      <c r="G6766" s="42">
        <f t="shared" si="315"/>
        <v>8.9284800000000004</v>
      </c>
      <c r="H6766" s="42">
        <f t="shared" si="316"/>
        <v>8.2500000008928485</v>
      </c>
    </row>
    <row r="6767" spans="5:8" x14ac:dyDescent="0.3">
      <c r="E6767" s="34">
        <v>6765</v>
      </c>
      <c r="F6767" s="42">
        <f t="shared" si="317"/>
        <v>10.824</v>
      </c>
      <c r="G6767" s="42">
        <f t="shared" si="315"/>
        <v>8.9298000000000002</v>
      </c>
      <c r="H6767" s="42">
        <f t="shared" si="316"/>
        <v>8.2500000008929799</v>
      </c>
    </row>
    <row r="6768" spans="5:8" x14ac:dyDescent="0.3">
      <c r="E6768" s="34">
        <v>6766</v>
      </c>
      <c r="F6768" s="42">
        <f t="shared" si="317"/>
        <v>10.8256</v>
      </c>
      <c r="G6768" s="42">
        <f t="shared" si="315"/>
        <v>8.9311199999999999</v>
      </c>
      <c r="H6768" s="42">
        <f t="shared" si="316"/>
        <v>8.2500000008931114</v>
      </c>
    </row>
    <row r="6769" spans="5:8" x14ac:dyDescent="0.3">
      <c r="E6769" s="34">
        <v>6767</v>
      </c>
      <c r="F6769" s="42">
        <f t="shared" si="317"/>
        <v>10.827200000000001</v>
      </c>
      <c r="G6769" s="42">
        <f t="shared" si="315"/>
        <v>8.9324400000000015</v>
      </c>
      <c r="H6769" s="42">
        <f t="shared" si="316"/>
        <v>8.2500000008932446</v>
      </c>
    </row>
    <row r="6770" spans="5:8" x14ac:dyDescent="0.3">
      <c r="E6770" s="34">
        <v>6768</v>
      </c>
      <c r="F6770" s="42">
        <f t="shared" si="317"/>
        <v>10.828800000000001</v>
      </c>
      <c r="G6770" s="42">
        <f t="shared" si="315"/>
        <v>8.9337600000000013</v>
      </c>
      <c r="H6770" s="42">
        <f t="shared" si="316"/>
        <v>8.250000000893376</v>
      </c>
    </row>
    <row r="6771" spans="5:8" x14ac:dyDescent="0.3">
      <c r="E6771" s="34">
        <v>6769</v>
      </c>
      <c r="F6771" s="42">
        <f t="shared" si="317"/>
        <v>10.830400000000001</v>
      </c>
      <c r="G6771" s="42">
        <f t="shared" si="315"/>
        <v>8.935080000000001</v>
      </c>
      <c r="H6771" s="42">
        <f t="shared" si="316"/>
        <v>8.2500000008935075</v>
      </c>
    </row>
    <row r="6772" spans="5:8" x14ac:dyDescent="0.3">
      <c r="E6772" s="34">
        <v>6770</v>
      </c>
      <c r="F6772" s="42">
        <f t="shared" si="317"/>
        <v>10.832000000000001</v>
      </c>
      <c r="G6772" s="42">
        <f t="shared" si="315"/>
        <v>8.9364000000000008</v>
      </c>
      <c r="H6772" s="42">
        <f t="shared" si="316"/>
        <v>8.2500000008936407</v>
      </c>
    </row>
    <row r="6773" spans="5:8" x14ac:dyDescent="0.3">
      <c r="E6773" s="34">
        <v>6771</v>
      </c>
      <c r="F6773" s="42">
        <f t="shared" si="317"/>
        <v>10.833600000000001</v>
      </c>
      <c r="G6773" s="42">
        <f t="shared" si="315"/>
        <v>8.9377200000000006</v>
      </c>
      <c r="H6773" s="42">
        <f t="shared" si="316"/>
        <v>8.2500000008937722</v>
      </c>
    </row>
    <row r="6774" spans="5:8" x14ac:dyDescent="0.3">
      <c r="E6774" s="34">
        <v>6772</v>
      </c>
      <c r="F6774" s="42">
        <f t="shared" si="317"/>
        <v>10.8352</v>
      </c>
      <c r="G6774" s="42">
        <f t="shared" si="315"/>
        <v>8.9390399999999985</v>
      </c>
      <c r="H6774" s="42">
        <f t="shared" si="316"/>
        <v>8.2500000008939036</v>
      </c>
    </row>
    <row r="6775" spans="5:8" x14ac:dyDescent="0.3">
      <c r="E6775" s="34">
        <v>6773</v>
      </c>
      <c r="F6775" s="42">
        <f t="shared" si="317"/>
        <v>10.8368</v>
      </c>
      <c r="G6775" s="42">
        <f t="shared" si="315"/>
        <v>8.9403600000000001</v>
      </c>
      <c r="H6775" s="42">
        <f t="shared" si="316"/>
        <v>8.2500000008940368</v>
      </c>
    </row>
    <row r="6776" spans="5:8" x14ac:dyDescent="0.3">
      <c r="E6776" s="34">
        <v>6774</v>
      </c>
      <c r="F6776" s="42">
        <f t="shared" si="317"/>
        <v>10.8384</v>
      </c>
      <c r="G6776" s="42">
        <f t="shared" si="315"/>
        <v>8.9416799999999981</v>
      </c>
      <c r="H6776" s="42">
        <f t="shared" si="316"/>
        <v>8.2500000008941683</v>
      </c>
    </row>
    <row r="6777" spans="5:8" x14ac:dyDescent="0.3">
      <c r="E6777" s="34">
        <v>6775</v>
      </c>
      <c r="F6777" s="42">
        <f t="shared" si="317"/>
        <v>10.84</v>
      </c>
      <c r="G6777" s="42">
        <f t="shared" si="315"/>
        <v>8.9429999999999996</v>
      </c>
      <c r="H6777" s="42">
        <f t="shared" si="316"/>
        <v>8.2500000008942997</v>
      </c>
    </row>
    <row r="6778" spans="5:8" x14ac:dyDescent="0.3">
      <c r="E6778" s="34">
        <v>6776</v>
      </c>
      <c r="F6778" s="42">
        <f t="shared" si="317"/>
        <v>10.8416</v>
      </c>
      <c r="G6778" s="42">
        <f t="shared" si="315"/>
        <v>8.9443199999999976</v>
      </c>
      <c r="H6778" s="42">
        <f t="shared" si="316"/>
        <v>8.2500000008944312</v>
      </c>
    </row>
    <row r="6779" spans="5:8" x14ac:dyDescent="0.3">
      <c r="E6779" s="34">
        <v>6777</v>
      </c>
      <c r="F6779" s="42">
        <f t="shared" si="317"/>
        <v>10.843200000000001</v>
      </c>
      <c r="G6779" s="42">
        <f t="shared" si="315"/>
        <v>8.9456400000000009</v>
      </c>
      <c r="H6779" s="42">
        <f t="shared" si="316"/>
        <v>8.2500000008945644</v>
      </c>
    </row>
    <row r="6780" spans="5:8" x14ac:dyDescent="0.3">
      <c r="E6780" s="34">
        <v>6778</v>
      </c>
      <c r="F6780" s="42">
        <f t="shared" si="317"/>
        <v>10.844800000000001</v>
      </c>
      <c r="G6780" s="42">
        <f t="shared" si="315"/>
        <v>8.9469600000000007</v>
      </c>
      <c r="H6780" s="42">
        <f t="shared" si="316"/>
        <v>8.2500000008946959</v>
      </c>
    </row>
    <row r="6781" spans="5:8" x14ac:dyDescent="0.3">
      <c r="E6781" s="34">
        <v>6779</v>
      </c>
      <c r="F6781" s="42">
        <f t="shared" si="317"/>
        <v>10.846400000000001</v>
      </c>
      <c r="G6781" s="42">
        <f t="shared" si="315"/>
        <v>8.9482800000000005</v>
      </c>
      <c r="H6781" s="42">
        <f t="shared" si="316"/>
        <v>8.2500000008948273</v>
      </c>
    </row>
    <row r="6782" spans="5:8" x14ac:dyDescent="0.3">
      <c r="E6782" s="34">
        <v>6780</v>
      </c>
      <c r="F6782" s="42">
        <f t="shared" si="317"/>
        <v>10.848000000000001</v>
      </c>
      <c r="G6782" s="42">
        <f t="shared" si="315"/>
        <v>8.9496000000000002</v>
      </c>
      <c r="H6782" s="42">
        <f t="shared" si="316"/>
        <v>8.2500000008949606</v>
      </c>
    </row>
    <row r="6783" spans="5:8" x14ac:dyDescent="0.3">
      <c r="E6783" s="34">
        <v>6781</v>
      </c>
      <c r="F6783" s="42">
        <f t="shared" si="317"/>
        <v>10.849600000000001</v>
      </c>
      <c r="G6783" s="42">
        <f t="shared" si="315"/>
        <v>8.9509200000000018</v>
      </c>
      <c r="H6783" s="42">
        <f t="shared" si="316"/>
        <v>8.250000000895092</v>
      </c>
    </row>
    <row r="6784" spans="5:8" x14ac:dyDescent="0.3">
      <c r="E6784" s="34">
        <v>6782</v>
      </c>
      <c r="F6784" s="42">
        <f t="shared" si="317"/>
        <v>10.8512</v>
      </c>
      <c r="G6784" s="42">
        <f t="shared" si="315"/>
        <v>8.9522399999999998</v>
      </c>
      <c r="H6784" s="42">
        <f t="shared" si="316"/>
        <v>8.2500000008952235</v>
      </c>
    </row>
    <row r="6785" spans="5:8" x14ac:dyDescent="0.3">
      <c r="E6785" s="34">
        <v>6783</v>
      </c>
      <c r="F6785" s="42">
        <f t="shared" si="317"/>
        <v>10.8528</v>
      </c>
      <c r="G6785" s="42">
        <f t="shared" si="315"/>
        <v>8.9535600000000013</v>
      </c>
      <c r="H6785" s="42">
        <f t="shared" si="316"/>
        <v>8.2500000008953567</v>
      </c>
    </row>
    <row r="6786" spans="5:8" x14ac:dyDescent="0.3">
      <c r="E6786" s="34">
        <v>6784</v>
      </c>
      <c r="F6786" s="42">
        <f t="shared" si="317"/>
        <v>10.8544</v>
      </c>
      <c r="G6786" s="42">
        <f t="shared" ref="G6786:G6849" si="318">$C$12*F6786*10^-3/($C$3*10^-6)</f>
        <v>8.9548799999999993</v>
      </c>
      <c r="H6786" s="42">
        <f t="shared" si="316"/>
        <v>8.2500000008954881</v>
      </c>
    </row>
    <row r="6787" spans="5:8" x14ac:dyDescent="0.3">
      <c r="E6787" s="34">
        <v>6785</v>
      </c>
      <c r="F6787" s="42">
        <f t="shared" si="317"/>
        <v>10.856</v>
      </c>
      <c r="G6787" s="42">
        <f t="shared" si="318"/>
        <v>8.9562000000000008</v>
      </c>
      <c r="H6787" s="42">
        <f t="shared" ref="H6787:H6850" si="319">($C$12+IF(G6787&gt;=$C$7,$C$6,0)+(IF(G6787&gt;=$C$5,G6787,0)/$C$4)+IF(G6787&gt;$C$9,($C$8/G6787),0))</f>
        <v>8.2500000008956196</v>
      </c>
    </row>
    <row r="6788" spans="5:8" x14ac:dyDescent="0.3">
      <c r="E6788" s="34">
        <v>6786</v>
      </c>
      <c r="F6788" s="42">
        <f t="shared" ref="F6788:F6851" si="320">($C$10/10000)*(E6788)</f>
        <v>10.8576</v>
      </c>
      <c r="G6788" s="42">
        <f t="shared" si="318"/>
        <v>8.9575199999999988</v>
      </c>
      <c r="H6788" s="42">
        <f t="shared" si="319"/>
        <v>8.2500000008957528</v>
      </c>
    </row>
    <row r="6789" spans="5:8" x14ac:dyDescent="0.3">
      <c r="E6789" s="34">
        <v>6787</v>
      </c>
      <c r="F6789" s="42">
        <f t="shared" si="320"/>
        <v>10.859200000000001</v>
      </c>
      <c r="G6789" s="42">
        <f t="shared" si="318"/>
        <v>8.9588400000000004</v>
      </c>
      <c r="H6789" s="42">
        <f t="shared" si="319"/>
        <v>8.2500000008958843</v>
      </c>
    </row>
    <row r="6790" spans="5:8" x14ac:dyDescent="0.3">
      <c r="E6790" s="34">
        <v>6788</v>
      </c>
      <c r="F6790" s="42">
        <f t="shared" si="320"/>
        <v>10.860800000000001</v>
      </c>
      <c r="G6790" s="42">
        <f t="shared" si="318"/>
        <v>8.9601600000000001</v>
      </c>
      <c r="H6790" s="42">
        <f t="shared" si="319"/>
        <v>8.2500000008960157</v>
      </c>
    </row>
    <row r="6791" spans="5:8" x14ac:dyDescent="0.3">
      <c r="E6791" s="34">
        <v>6789</v>
      </c>
      <c r="F6791" s="42">
        <f t="shared" si="320"/>
        <v>10.862400000000001</v>
      </c>
      <c r="G6791" s="42">
        <f t="shared" si="318"/>
        <v>8.9614799999999999</v>
      </c>
      <c r="H6791" s="42">
        <f t="shared" si="319"/>
        <v>8.2500000008961472</v>
      </c>
    </row>
    <row r="6792" spans="5:8" x14ac:dyDescent="0.3">
      <c r="E6792" s="34">
        <v>6790</v>
      </c>
      <c r="F6792" s="42">
        <f t="shared" si="320"/>
        <v>10.864000000000001</v>
      </c>
      <c r="G6792" s="42">
        <f t="shared" si="318"/>
        <v>8.9627999999999997</v>
      </c>
      <c r="H6792" s="42">
        <f t="shared" si="319"/>
        <v>8.2500000008962804</v>
      </c>
    </row>
    <row r="6793" spans="5:8" x14ac:dyDescent="0.3">
      <c r="E6793" s="34">
        <v>6791</v>
      </c>
      <c r="F6793" s="42">
        <f t="shared" si="320"/>
        <v>10.865600000000001</v>
      </c>
      <c r="G6793" s="42">
        <f t="shared" si="318"/>
        <v>8.9641199999999994</v>
      </c>
      <c r="H6793" s="42">
        <f t="shared" si="319"/>
        <v>8.2500000008964118</v>
      </c>
    </row>
    <row r="6794" spans="5:8" x14ac:dyDescent="0.3">
      <c r="E6794" s="34">
        <v>6792</v>
      </c>
      <c r="F6794" s="42">
        <f t="shared" si="320"/>
        <v>10.8672</v>
      </c>
      <c r="G6794" s="42">
        <f t="shared" si="318"/>
        <v>8.965440000000001</v>
      </c>
      <c r="H6794" s="42">
        <f t="shared" si="319"/>
        <v>8.2500000008965433</v>
      </c>
    </row>
    <row r="6795" spans="5:8" x14ac:dyDescent="0.3">
      <c r="E6795" s="34">
        <v>6793</v>
      </c>
      <c r="F6795" s="42">
        <f t="shared" si="320"/>
        <v>10.8688</v>
      </c>
      <c r="G6795" s="42">
        <f t="shared" si="318"/>
        <v>8.9667600000000007</v>
      </c>
      <c r="H6795" s="42">
        <f t="shared" si="319"/>
        <v>8.2500000008966765</v>
      </c>
    </row>
    <row r="6796" spans="5:8" x14ac:dyDescent="0.3">
      <c r="E6796" s="34">
        <v>6794</v>
      </c>
      <c r="F6796" s="42">
        <f t="shared" si="320"/>
        <v>10.8704</v>
      </c>
      <c r="G6796" s="42">
        <f t="shared" si="318"/>
        <v>8.9680800000000005</v>
      </c>
      <c r="H6796" s="42">
        <f t="shared" si="319"/>
        <v>8.250000000896808</v>
      </c>
    </row>
    <row r="6797" spans="5:8" x14ac:dyDescent="0.3">
      <c r="E6797" s="34">
        <v>6795</v>
      </c>
      <c r="F6797" s="42">
        <f t="shared" si="320"/>
        <v>10.872</v>
      </c>
      <c r="G6797" s="42">
        <f t="shared" si="318"/>
        <v>8.9694000000000003</v>
      </c>
      <c r="H6797" s="42">
        <f t="shared" si="319"/>
        <v>8.2500000008969394</v>
      </c>
    </row>
    <row r="6798" spans="5:8" x14ac:dyDescent="0.3">
      <c r="E6798" s="34">
        <v>6796</v>
      </c>
      <c r="F6798" s="42">
        <f t="shared" si="320"/>
        <v>10.8736</v>
      </c>
      <c r="G6798" s="42">
        <f t="shared" si="318"/>
        <v>8.97072</v>
      </c>
      <c r="H6798" s="42">
        <f t="shared" si="319"/>
        <v>8.2500000008970726</v>
      </c>
    </row>
    <row r="6799" spans="5:8" x14ac:dyDescent="0.3">
      <c r="E6799" s="34">
        <v>6797</v>
      </c>
      <c r="F6799" s="42">
        <f t="shared" si="320"/>
        <v>10.875200000000001</v>
      </c>
      <c r="G6799" s="42">
        <f t="shared" si="318"/>
        <v>8.9720400000000016</v>
      </c>
      <c r="H6799" s="42">
        <f t="shared" si="319"/>
        <v>8.2500000008972041</v>
      </c>
    </row>
    <row r="6800" spans="5:8" x14ac:dyDescent="0.3">
      <c r="E6800" s="34">
        <v>6798</v>
      </c>
      <c r="F6800" s="42">
        <f t="shared" si="320"/>
        <v>10.876800000000001</v>
      </c>
      <c r="G6800" s="42">
        <f t="shared" si="318"/>
        <v>8.9733600000000013</v>
      </c>
      <c r="H6800" s="42">
        <f t="shared" si="319"/>
        <v>8.2500000008973355</v>
      </c>
    </row>
    <row r="6801" spans="5:8" x14ac:dyDescent="0.3">
      <c r="E6801" s="34">
        <v>6799</v>
      </c>
      <c r="F6801" s="42">
        <f t="shared" si="320"/>
        <v>10.878400000000001</v>
      </c>
      <c r="G6801" s="42">
        <f t="shared" si="318"/>
        <v>8.9746800000000011</v>
      </c>
      <c r="H6801" s="42">
        <f t="shared" si="319"/>
        <v>8.2500000008974688</v>
      </c>
    </row>
    <row r="6802" spans="5:8" x14ac:dyDescent="0.3">
      <c r="E6802" s="34">
        <v>6800</v>
      </c>
      <c r="F6802" s="42">
        <f t="shared" si="320"/>
        <v>10.88</v>
      </c>
      <c r="G6802" s="42">
        <f t="shared" si="318"/>
        <v>8.9760000000000009</v>
      </c>
      <c r="H6802" s="42">
        <f t="shared" si="319"/>
        <v>8.2500000008976002</v>
      </c>
    </row>
    <row r="6803" spans="5:8" x14ac:dyDescent="0.3">
      <c r="E6803" s="34">
        <v>6801</v>
      </c>
      <c r="F6803" s="42">
        <f t="shared" si="320"/>
        <v>10.881600000000001</v>
      </c>
      <c r="G6803" s="42">
        <f t="shared" si="318"/>
        <v>8.9773200000000006</v>
      </c>
      <c r="H6803" s="42">
        <f t="shared" si="319"/>
        <v>8.2500000008977317</v>
      </c>
    </row>
    <row r="6804" spans="5:8" x14ac:dyDescent="0.3">
      <c r="E6804" s="34">
        <v>6802</v>
      </c>
      <c r="F6804" s="42">
        <f t="shared" si="320"/>
        <v>10.8832</v>
      </c>
      <c r="G6804" s="42">
        <f t="shared" si="318"/>
        <v>8.9786400000000004</v>
      </c>
      <c r="H6804" s="42">
        <f t="shared" si="319"/>
        <v>8.2500000008978631</v>
      </c>
    </row>
    <row r="6805" spans="5:8" x14ac:dyDescent="0.3">
      <c r="E6805" s="34">
        <v>6803</v>
      </c>
      <c r="F6805" s="42">
        <f t="shared" si="320"/>
        <v>10.8848</v>
      </c>
      <c r="G6805" s="42">
        <f t="shared" si="318"/>
        <v>8.9799599999999984</v>
      </c>
      <c r="H6805" s="42">
        <f t="shared" si="319"/>
        <v>8.2500000008979963</v>
      </c>
    </row>
    <row r="6806" spans="5:8" x14ac:dyDescent="0.3">
      <c r="E6806" s="34">
        <v>6804</v>
      </c>
      <c r="F6806" s="42">
        <f t="shared" si="320"/>
        <v>10.8864</v>
      </c>
      <c r="G6806" s="42">
        <f t="shared" si="318"/>
        <v>8.9812799999999999</v>
      </c>
      <c r="H6806" s="42">
        <f t="shared" si="319"/>
        <v>8.2500000008981278</v>
      </c>
    </row>
    <row r="6807" spans="5:8" x14ac:dyDescent="0.3">
      <c r="E6807" s="34">
        <v>6805</v>
      </c>
      <c r="F6807" s="42">
        <f t="shared" si="320"/>
        <v>10.888</v>
      </c>
      <c r="G6807" s="42">
        <f t="shared" si="318"/>
        <v>8.9825999999999979</v>
      </c>
      <c r="H6807" s="42">
        <f t="shared" si="319"/>
        <v>8.2500000008982592</v>
      </c>
    </row>
    <row r="6808" spans="5:8" x14ac:dyDescent="0.3">
      <c r="E6808" s="34">
        <v>6806</v>
      </c>
      <c r="F6808" s="42">
        <f t="shared" si="320"/>
        <v>10.8896</v>
      </c>
      <c r="G6808" s="42">
        <f t="shared" si="318"/>
        <v>8.9839199999999995</v>
      </c>
      <c r="H6808" s="42">
        <f t="shared" si="319"/>
        <v>8.2500000008983925</v>
      </c>
    </row>
    <row r="6809" spans="5:8" x14ac:dyDescent="0.3">
      <c r="E6809" s="34">
        <v>6807</v>
      </c>
      <c r="F6809" s="42">
        <f t="shared" si="320"/>
        <v>10.891200000000001</v>
      </c>
      <c r="G6809" s="42">
        <f t="shared" si="318"/>
        <v>8.985240000000001</v>
      </c>
      <c r="H6809" s="42">
        <f t="shared" si="319"/>
        <v>8.2500000008985239</v>
      </c>
    </row>
    <row r="6810" spans="5:8" x14ac:dyDescent="0.3">
      <c r="E6810" s="34">
        <v>6808</v>
      </c>
      <c r="F6810" s="42">
        <f t="shared" si="320"/>
        <v>10.892800000000001</v>
      </c>
      <c r="G6810" s="42">
        <f t="shared" si="318"/>
        <v>8.9865600000000008</v>
      </c>
      <c r="H6810" s="42">
        <f t="shared" si="319"/>
        <v>8.2500000008986554</v>
      </c>
    </row>
    <row r="6811" spans="5:8" x14ac:dyDescent="0.3">
      <c r="E6811" s="34">
        <v>6809</v>
      </c>
      <c r="F6811" s="42">
        <f t="shared" si="320"/>
        <v>10.894400000000001</v>
      </c>
      <c r="G6811" s="42">
        <f t="shared" si="318"/>
        <v>8.9878800000000005</v>
      </c>
      <c r="H6811" s="42">
        <f t="shared" si="319"/>
        <v>8.2500000008987886</v>
      </c>
    </row>
    <row r="6812" spans="5:8" x14ac:dyDescent="0.3">
      <c r="E6812" s="34">
        <v>6810</v>
      </c>
      <c r="F6812" s="42">
        <f t="shared" si="320"/>
        <v>10.896000000000001</v>
      </c>
      <c r="G6812" s="42">
        <f t="shared" si="318"/>
        <v>8.9892000000000003</v>
      </c>
      <c r="H6812" s="42">
        <f t="shared" si="319"/>
        <v>8.25000000089892</v>
      </c>
    </row>
    <row r="6813" spans="5:8" x14ac:dyDescent="0.3">
      <c r="E6813" s="34">
        <v>6811</v>
      </c>
      <c r="F6813" s="42">
        <f t="shared" si="320"/>
        <v>10.897600000000001</v>
      </c>
      <c r="G6813" s="42">
        <f t="shared" si="318"/>
        <v>8.9905200000000001</v>
      </c>
      <c r="H6813" s="42">
        <f t="shared" si="319"/>
        <v>8.2500000008990515</v>
      </c>
    </row>
    <row r="6814" spans="5:8" x14ac:dyDescent="0.3">
      <c r="E6814" s="34">
        <v>6812</v>
      </c>
      <c r="F6814" s="42">
        <f t="shared" si="320"/>
        <v>10.8992</v>
      </c>
      <c r="G6814" s="42">
        <f t="shared" si="318"/>
        <v>8.9918400000000016</v>
      </c>
      <c r="H6814" s="42">
        <f t="shared" si="319"/>
        <v>8.2500000008991847</v>
      </c>
    </row>
    <row r="6815" spans="5:8" x14ac:dyDescent="0.3">
      <c r="E6815" s="34">
        <v>6813</v>
      </c>
      <c r="F6815" s="42">
        <f t="shared" si="320"/>
        <v>10.9008</v>
      </c>
      <c r="G6815" s="42">
        <f t="shared" si="318"/>
        <v>8.9931599999999996</v>
      </c>
      <c r="H6815" s="42">
        <f t="shared" si="319"/>
        <v>8.2500000008993162</v>
      </c>
    </row>
    <row r="6816" spans="5:8" x14ac:dyDescent="0.3">
      <c r="E6816" s="34">
        <v>6814</v>
      </c>
      <c r="F6816" s="42">
        <f t="shared" si="320"/>
        <v>10.9024</v>
      </c>
      <c r="G6816" s="42">
        <f t="shared" si="318"/>
        <v>8.9944800000000011</v>
      </c>
      <c r="H6816" s="42">
        <f t="shared" si="319"/>
        <v>8.2500000008994476</v>
      </c>
    </row>
    <row r="6817" spans="5:8" x14ac:dyDescent="0.3">
      <c r="E6817" s="34">
        <v>6815</v>
      </c>
      <c r="F6817" s="42">
        <f t="shared" si="320"/>
        <v>10.904</v>
      </c>
      <c r="G6817" s="42">
        <f t="shared" si="318"/>
        <v>8.9957999999999991</v>
      </c>
      <c r="H6817" s="42">
        <f t="shared" si="319"/>
        <v>8.2500000008995809</v>
      </c>
    </row>
    <row r="6818" spans="5:8" x14ac:dyDescent="0.3">
      <c r="E6818" s="34">
        <v>6816</v>
      </c>
      <c r="F6818" s="42">
        <f t="shared" si="320"/>
        <v>10.9056</v>
      </c>
      <c r="G6818" s="42">
        <f t="shared" si="318"/>
        <v>8.9971200000000007</v>
      </c>
      <c r="H6818" s="42">
        <f t="shared" si="319"/>
        <v>8.2500000008997123</v>
      </c>
    </row>
    <row r="6819" spans="5:8" x14ac:dyDescent="0.3">
      <c r="E6819" s="34">
        <v>6817</v>
      </c>
      <c r="F6819" s="42">
        <f t="shared" si="320"/>
        <v>10.907200000000001</v>
      </c>
      <c r="G6819" s="42">
        <f t="shared" si="318"/>
        <v>8.9984400000000004</v>
      </c>
      <c r="H6819" s="42">
        <f t="shared" si="319"/>
        <v>8.2500000008998438</v>
      </c>
    </row>
    <row r="6820" spans="5:8" x14ac:dyDescent="0.3">
      <c r="E6820" s="34">
        <v>6818</v>
      </c>
      <c r="F6820" s="42">
        <f t="shared" si="320"/>
        <v>10.908800000000001</v>
      </c>
      <c r="G6820" s="42">
        <f t="shared" si="318"/>
        <v>8.9997600000000002</v>
      </c>
      <c r="H6820" s="42">
        <f t="shared" si="319"/>
        <v>8.2500000008999752</v>
      </c>
    </row>
    <row r="6821" spans="5:8" x14ac:dyDescent="0.3">
      <c r="E6821" s="34">
        <v>6819</v>
      </c>
      <c r="F6821" s="42">
        <f t="shared" si="320"/>
        <v>10.910400000000001</v>
      </c>
      <c r="G6821" s="42">
        <f t="shared" si="318"/>
        <v>9.00108</v>
      </c>
      <c r="H6821" s="42">
        <f t="shared" si="319"/>
        <v>8.2500000009001084</v>
      </c>
    </row>
    <row r="6822" spans="5:8" x14ac:dyDescent="0.3">
      <c r="E6822" s="34">
        <v>6820</v>
      </c>
      <c r="F6822" s="42">
        <f t="shared" si="320"/>
        <v>10.912000000000001</v>
      </c>
      <c r="G6822" s="42">
        <f t="shared" si="318"/>
        <v>9.0023999999999997</v>
      </c>
      <c r="H6822" s="42">
        <f t="shared" si="319"/>
        <v>8.2500000009002399</v>
      </c>
    </row>
    <row r="6823" spans="5:8" x14ac:dyDescent="0.3">
      <c r="E6823" s="34">
        <v>6821</v>
      </c>
      <c r="F6823" s="42">
        <f t="shared" si="320"/>
        <v>10.913600000000001</v>
      </c>
      <c r="G6823" s="42">
        <f t="shared" si="318"/>
        <v>9.0037199999999995</v>
      </c>
      <c r="H6823" s="42">
        <f t="shared" si="319"/>
        <v>8.2500000009003713</v>
      </c>
    </row>
    <row r="6824" spans="5:8" x14ac:dyDescent="0.3">
      <c r="E6824" s="34">
        <v>6822</v>
      </c>
      <c r="F6824" s="42">
        <f t="shared" si="320"/>
        <v>10.9152</v>
      </c>
      <c r="G6824" s="42">
        <f t="shared" si="318"/>
        <v>9.005040000000001</v>
      </c>
      <c r="H6824" s="42">
        <f t="shared" si="319"/>
        <v>8.2500000009005046</v>
      </c>
    </row>
    <row r="6825" spans="5:8" x14ac:dyDescent="0.3">
      <c r="E6825" s="34">
        <v>6823</v>
      </c>
      <c r="F6825" s="42">
        <f t="shared" si="320"/>
        <v>10.9168</v>
      </c>
      <c r="G6825" s="42">
        <f t="shared" si="318"/>
        <v>9.0063600000000008</v>
      </c>
      <c r="H6825" s="42">
        <f t="shared" si="319"/>
        <v>8.250000000900636</v>
      </c>
    </row>
    <row r="6826" spans="5:8" x14ac:dyDescent="0.3">
      <c r="E6826" s="34">
        <v>6824</v>
      </c>
      <c r="F6826" s="42">
        <f t="shared" si="320"/>
        <v>10.9184</v>
      </c>
      <c r="G6826" s="42">
        <f t="shared" si="318"/>
        <v>9.0076800000000006</v>
      </c>
      <c r="H6826" s="42">
        <f t="shared" si="319"/>
        <v>8.2500000009007675</v>
      </c>
    </row>
    <row r="6827" spans="5:8" x14ac:dyDescent="0.3">
      <c r="E6827" s="34">
        <v>6825</v>
      </c>
      <c r="F6827" s="42">
        <f t="shared" si="320"/>
        <v>10.92</v>
      </c>
      <c r="G6827" s="42">
        <f t="shared" si="318"/>
        <v>9.0090000000000003</v>
      </c>
      <c r="H6827" s="42">
        <f t="shared" si="319"/>
        <v>8.2500000009009007</v>
      </c>
    </row>
    <row r="6828" spans="5:8" x14ac:dyDescent="0.3">
      <c r="E6828" s="34">
        <v>6826</v>
      </c>
      <c r="F6828" s="42">
        <f t="shared" si="320"/>
        <v>10.9216</v>
      </c>
      <c r="G6828" s="42">
        <f t="shared" si="318"/>
        <v>9.0103200000000001</v>
      </c>
      <c r="H6828" s="42">
        <f t="shared" si="319"/>
        <v>8.2500000009010321</v>
      </c>
    </row>
    <row r="6829" spans="5:8" x14ac:dyDescent="0.3">
      <c r="E6829" s="34">
        <v>6827</v>
      </c>
      <c r="F6829" s="42">
        <f t="shared" si="320"/>
        <v>10.923200000000001</v>
      </c>
      <c r="G6829" s="42">
        <f t="shared" si="318"/>
        <v>9.0116400000000016</v>
      </c>
      <c r="H6829" s="42">
        <f t="shared" si="319"/>
        <v>8.2500000009011636</v>
      </c>
    </row>
    <row r="6830" spans="5:8" x14ac:dyDescent="0.3">
      <c r="E6830" s="34">
        <v>6828</v>
      </c>
      <c r="F6830" s="42">
        <f t="shared" si="320"/>
        <v>10.924800000000001</v>
      </c>
      <c r="G6830" s="42">
        <f t="shared" si="318"/>
        <v>9.0129600000000014</v>
      </c>
      <c r="H6830" s="42">
        <f t="shared" si="319"/>
        <v>8.2500000009012968</v>
      </c>
    </row>
    <row r="6831" spans="5:8" x14ac:dyDescent="0.3">
      <c r="E6831" s="34">
        <v>6829</v>
      </c>
      <c r="F6831" s="42">
        <f t="shared" si="320"/>
        <v>10.926400000000001</v>
      </c>
      <c r="G6831" s="42">
        <f t="shared" si="318"/>
        <v>9.0142800000000012</v>
      </c>
      <c r="H6831" s="42">
        <f t="shared" si="319"/>
        <v>8.2500000009014283</v>
      </c>
    </row>
    <row r="6832" spans="5:8" x14ac:dyDescent="0.3">
      <c r="E6832" s="34">
        <v>6830</v>
      </c>
      <c r="F6832" s="42">
        <f t="shared" si="320"/>
        <v>10.928000000000001</v>
      </c>
      <c r="G6832" s="42">
        <f t="shared" si="318"/>
        <v>9.0156000000000009</v>
      </c>
      <c r="H6832" s="42">
        <f t="shared" si="319"/>
        <v>8.2500000009015597</v>
      </c>
    </row>
    <row r="6833" spans="5:8" x14ac:dyDescent="0.3">
      <c r="E6833" s="34">
        <v>6831</v>
      </c>
      <c r="F6833" s="42">
        <f t="shared" si="320"/>
        <v>10.929600000000001</v>
      </c>
      <c r="G6833" s="42">
        <f t="shared" si="318"/>
        <v>9.0169200000000007</v>
      </c>
      <c r="H6833" s="42">
        <f t="shared" si="319"/>
        <v>8.2500000009016912</v>
      </c>
    </row>
    <row r="6834" spans="5:8" x14ac:dyDescent="0.3">
      <c r="E6834" s="34">
        <v>6832</v>
      </c>
      <c r="F6834" s="42">
        <f t="shared" si="320"/>
        <v>10.9312</v>
      </c>
      <c r="G6834" s="42">
        <f t="shared" si="318"/>
        <v>9.0182400000000005</v>
      </c>
      <c r="H6834" s="42">
        <f t="shared" si="319"/>
        <v>8.2500000009018244</v>
      </c>
    </row>
    <row r="6835" spans="5:8" x14ac:dyDescent="0.3">
      <c r="E6835" s="34">
        <v>6833</v>
      </c>
      <c r="F6835" s="42">
        <f t="shared" si="320"/>
        <v>10.9328</v>
      </c>
      <c r="G6835" s="42">
        <f t="shared" si="318"/>
        <v>9.0195600000000002</v>
      </c>
      <c r="H6835" s="42">
        <f t="shared" si="319"/>
        <v>8.2500000009019558</v>
      </c>
    </row>
    <row r="6836" spans="5:8" x14ac:dyDescent="0.3">
      <c r="E6836" s="34">
        <v>6834</v>
      </c>
      <c r="F6836" s="42">
        <f t="shared" si="320"/>
        <v>10.9344</v>
      </c>
      <c r="G6836" s="42">
        <f t="shared" si="318"/>
        <v>9.0208799999999982</v>
      </c>
      <c r="H6836" s="42">
        <f t="shared" si="319"/>
        <v>8.2500000009020873</v>
      </c>
    </row>
    <row r="6837" spans="5:8" x14ac:dyDescent="0.3">
      <c r="E6837" s="34">
        <v>6835</v>
      </c>
      <c r="F6837" s="42">
        <f t="shared" si="320"/>
        <v>10.936</v>
      </c>
      <c r="G6837" s="42">
        <f t="shared" si="318"/>
        <v>9.0221999999999998</v>
      </c>
      <c r="H6837" s="42">
        <f t="shared" si="319"/>
        <v>8.2500000009022205</v>
      </c>
    </row>
    <row r="6838" spans="5:8" x14ac:dyDescent="0.3">
      <c r="E6838" s="34">
        <v>6836</v>
      </c>
      <c r="F6838" s="42">
        <f t="shared" si="320"/>
        <v>10.9376</v>
      </c>
      <c r="G6838" s="42">
        <f t="shared" si="318"/>
        <v>9.0235199999999978</v>
      </c>
      <c r="H6838" s="42">
        <f t="shared" si="319"/>
        <v>8.250000000902352</v>
      </c>
    </row>
    <row r="6839" spans="5:8" x14ac:dyDescent="0.3">
      <c r="E6839" s="34">
        <v>6837</v>
      </c>
      <c r="F6839" s="42">
        <f t="shared" si="320"/>
        <v>10.939200000000001</v>
      </c>
      <c r="G6839" s="42">
        <f t="shared" si="318"/>
        <v>9.0248400000000011</v>
      </c>
      <c r="H6839" s="42">
        <f t="shared" si="319"/>
        <v>8.2500000009024834</v>
      </c>
    </row>
    <row r="6840" spans="5:8" x14ac:dyDescent="0.3">
      <c r="E6840" s="34">
        <v>6838</v>
      </c>
      <c r="F6840" s="42">
        <f t="shared" si="320"/>
        <v>10.940800000000001</v>
      </c>
      <c r="G6840" s="42">
        <f t="shared" si="318"/>
        <v>9.0261600000000008</v>
      </c>
      <c r="H6840" s="42">
        <f t="shared" si="319"/>
        <v>8.2500000009026166</v>
      </c>
    </row>
    <row r="6841" spans="5:8" x14ac:dyDescent="0.3">
      <c r="E6841" s="34">
        <v>6839</v>
      </c>
      <c r="F6841" s="42">
        <f t="shared" si="320"/>
        <v>10.942400000000001</v>
      </c>
      <c r="G6841" s="42">
        <f t="shared" si="318"/>
        <v>9.0274800000000006</v>
      </c>
      <c r="H6841" s="42">
        <f t="shared" si="319"/>
        <v>8.2500000009027481</v>
      </c>
    </row>
    <row r="6842" spans="5:8" x14ac:dyDescent="0.3">
      <c r="E6842" s="34">
        <v>6840</v>
      </c>
      <c r="F6842" s="42">
        <f t="shared" si="320"/>
        <v>10.944000000000001</v>
      </c>
      <c r="G6842" s="42">
        <f t="shared" si="318"/>
        <v>9.0288000000000004</v>
      </c>
      <c r="H6842" s="42">
        <f t="shared" si="319"/>
        <v>8.2500000009028795</v>
      </c>
    </row>
    <row r="6843" spans="5:8" x14ac:dyDescent="0.3">
      <c r="E6843" s="34">
        <v>6841</v>
      </c>
      <c r="F6843" s="42">
        <f t="shared" si="320"/>
        <v>10.945600000000001</v>
      </c>
      <c r="G6843" s="42">
        <f t="shared" si="318"/>
        <v>9.0301200000000001</v>
      </c>
      <c r="H6843" s="42">
        <f t="shared" si="319"/>
        <v>8.2500000009030128</v>
      </c>
    </row>
    <row r="6844" spans="5:8" x14ac:dyDescent="0.3">
      <c r="E6844" s="34">
        <v>6842</v>
      </c>
      <c r="F6844" s="42">
        <f t="shared" si="320"/>
        <v>10.9472</v>
      </c>
      <c r="G6844" s="42">
        <f t="shared" si="318"/>
        <v>9.0314399999999999</v>
      </c>
      <c r="H6844" s="42">
        <f t="shared" si="319"/>
        <v>8.2500000009031442</v>
      </c>
    </row>
    <row r="6845" spans="5:8" x14ac:dyDescent="0.3">
      <c r="E6845" s="34">
        <v>6843</v>
      </c>
      <c r="F6845" s="42">
        <f t="shared" si="320"/>
        <v>10.9488</v>
      </c>
      <c r="G6845" s="42">
        <f t="shared" si="318"/>
        <v>9.0327600000000015</v>
      </c>
      <c r="H6845" s="42">
        <f t="shared" si="319"/>
        <v>8.2500000009032757</v>
      </c>
    </row>
    <row r="6846" spans="5:8" x14ac:dyDescent="0.3">
      <c r="E6846" s="34">
        <v>6844</v>
      </c>
      <c r="F6846" s="42">
        <f t="shared" si="320"/>
        <v>10.9504</v>
      </c>
      <c r="G6846" s="42">
        <f t="shared" si="318"/>
        <v>9.0340799999999994</v>
      </c>
      <c r="H6846" s="42">
        <f t="shared" si="319"/>
        <v>8.2500000009034071</v>
      </c>
    </row>
    <row r="6847" spans="5:8" x14ac:dyDescent="0.3">
      <c r="E6847" s="34">
        <v>6845</v>
      </c>
      <c r="F6847" s="42">
        <f t="shared" si="320"/>
        <v>10.952</v>
      </c>
      <c r="G6847" s="42">
        <f t="shared" si="318"/>
        <v>9.035400000000001</v>
      </c>
      <c r="H6847" s="42">
        <f t="shared" si="319"/>
        <v>8.2500000009035404</v>
      </c>
    </row>
    <row r="6848" spans="5:8" x14ac:dyDescent="0.3">
      <c r="E6848" s="34">
        <v>6846</v>
      </c>
      <c r="F6848" s="42">
        <f t="shared" si="320"/>
        <v>10.9536</v>
      </c>
      <c r="G6848" s="42">
        <f t="shared" si="318"/>
        <v>9.036719999999999</v>
      </c>
      <c r="H6848" s="42">
        <f t="shared" si="319"/>
        <v>8.2500000009036718</v>
      </c>
    </row>
    <row r="6849" spans="5:8" x14ac:dyDescent="0.3">
      <c r="E6849" s="34">
        <v>6847</v>
      </c>
      <c r="F6849" s="42">
        <f t="shared" si="320"/>
        <v>10.955200000000001</v>
      </c>
      <c r="G6849" s="42">
        <f t="shared" si="318"/>
        <v>9.0380400000000005</v>
      </c>
      <c r="H6849" s="42">
        <f t="shared" si="319"/>
        <v>8.2500000009038033</v>
      </c>
    </row>
    <row r="6850" spans="5:8" x14ac:dyDescent="0.3">
      <c r="E6850" s="34">
        <v>6848</v>
      </c>
      <c r="F6850" s="42">
        <f t="shared" si="320"/>
        <v>10.956800000000001</v>
      </c>
      <c r="G6850" s="42">
        <f t="shared" ref="G6850:G6913" si="321">$C$12*F6850*10^-3/($C$3*10^-6)</f>
        <v>9.0393600000000003</v>
      </c>
      <c r="H6850" s="42">
        <f t="shared" si="319"/>
        <v>8.2500000009039365</v>
      </c>
    </row>
    <row r="6851" spans="5:8" x14ac:dyDescent="0.3">
      <c r="E6851" s="34">
        <v>6849</v>
      </c>
      <c r="F6851" s="42">
        <f t="shared" si="320"/>
        <v>10.958400000000001</v>
      </c>
      <c r="G6851" s="42">
        <f t="shared" si="321"/>
        <v>9.04068</v>
      </c>
      <c r="H6851" s="42">
        <f t="shared" ref="H6851:H6914" si="322">($C$12+IF(G6851&gt;=$C$7,$C$6,0)+(IF(G6851&gt;=$C$5,G6851,0)/$C$4)+IF(G6851&gt;$C$9,($C$8/G6851),0))</f>
        <v>8.2500000009040679</v>
      </c>
    </row>
    <row r="6852" spans="5:8" x14ac:dyDescent="0.3">
      <c r="E6852" s="34">
        <v>6850</v>
      </c>
      <c r="F6852" s="42">
        <f t="shared" ref="F6852:F6915" si="323">($C$10/10000)*(E6852)</f>
        <v>10.96</v>
      </c>
      <c r="G6852" s="42">
        <f t="shared" si="321"/>
        <v>9.0419999999999998</v>
      </c>
      <c r="H6852" s="42">
        <f t="shared" si="322"/>
        <v>8.2500000009041994</v>
      </c>
    </row>
    <row r="6853" spans="5:8" x14ac:dyDescent="0.3">
      <c r="E6853" s="34">
        <v>6851</v>
      </c>
      <c r="F6853" s="42">
        <f t="shared" si="323"/>
        <v>10.961600000000001</v>
      </c>
      <c r="G6853" s="42">
        <f t="shared" si="321"/>
        <v>9.0433199999999996</v>
      </c>
      <c r="H6853" s="42">
        <f t="shared" si="322"/>
        <v>8.2500000009043326</v>
      </c>
    </row>
    <row r="6854" spans="5:8" x14ac:dyDescent="0.3">
      <c r="E6854" s="34">
        <v>6852</v>
      </c>
      <c r="F6854" s="42">
        <f t="shared" si="323"/>
        <v>10.963200000000001</v>
      </c>
      <c r="G6854" s="42">
        <f t="shared" si="321"/>
        <v>9.0446400000000011</v>
      </c>
      <c r="H6854" s="42">
        <f t="shared" si="322"/>
        <v>8.2500000009044641</v>
      </c>
    </row>
    <row r="6855" spans="5:8" x14ac:dyDescent="0.3">
      <c r="E6855" s="34">
        <v>6853</v>
      </c>
      <c r="F6855" s="42">
        <f t="shared" si="323"/>
        <v>10.9648</v>
      </c>
      <c r="G6855" s="42">
        <f t="shared" si="321"/>
        <v>9.0459600000000009</v>
      </c>
      <c r="H6855" s="42">
        <f t="shared" si="322"/>
        <v>8.2500000009045955</v>
      </c>
    </row>
    <row r="6856" spans="5:8" x14ac:dyDescent="0.3">
      <c r="E6856" s="34">
        <v>6854</v>
      </c>
      <c r="F6856" s="42">
        <f t="shared" si="323"/>
        <v>10.9664</v>
      </c>
      <c r="G6856" s="42">
        <f t="shared" si="321"/>
        <v>9.0472800000000007</v>
      </c>
      <c r="H6856" s="42">
        <f t="shared" si="322"/>
        <v>8.2500000009047287</v>
      </c>
    </row>
    <row r="6857" spans="5:8" x14ac:dyDescent="0.3">
      <c r="E6857" s="34">
        <v>6855</v>
      </c>
      <c r="F6857" s="42">
        <f t="shared" si="323"/>
        <v>10.968</v>
      </c>
      <c r="G6857" s="42">
        <f t="shared" si="321"/>
        <v>9.0486000000000004</v>
      </c>
      <c r="H6857" s="42">
        <f t="shared" si="322"/>
        <v>8.2500000009048602</v>
      </c>
    </row>
    <row r="6858" spans="5:8" x14ac:dyDescent="0.3">
      <c r="E6858" s="34">
        <v>6856</v>
      </c>
      <c r="F6858" s="42">
        <f t="shared" si="323"/>
        <v>10.9696</v>
      </c>
      <c r="G6858" s="42">
        <f t="shared" si="321"/>
        <v>9.0499200000000002</v>
      </c>
      <c r="H6858" s="42">
        <f t="shared" si="322"/>
        <v>8.2500000009049916</v>
      </c>
    </row>
    <row r="6859" spans="5:8" x14ac:dyDescent="0.3">
      <c r="E6859" s="34">
        <v>6857</v>
      </c>
      <c r="F6859" s="42">
        <f t="shared" si="323"/>
        <v>10.971200000000001</v>
      </c>
      <c r="G6859" s="42">
        <f t="shared" si="321"/>
        <v>9.0512400000000017</v>
      </c>
      <c r="H6859" s="42">
        <f t="shared" si="322"/>
        <v>8.2500000009051249</v>
      </c>
    </row>
    <row r="6860" spans="5:8" x14ac:dyDescent="0.3">
      <c r="E6860" s="34">
        <v>6858</v>
      </c>
      <c r="F6860" s="42">
        <f t="shared" si="323"/>
        <v>10.972800000000001</v>
      </c>
      <c r="G6860" s="42">
        <f t="shared" si="321"/>
        <v>9.0525600000000015</v>
      </c>
      <c r="H6860" s="42">
        <f t="shared" si="322"/>
        <v>8.2500000009052563</v>
      </c>
    </row>
    <row r="6861" spans="5:8" x14ac:dyDescent="0.3">
      <c r="E6861" s="34">
        <v>6859</v>
      </c>
      <c r="F6861" s="42">
        <f t="shared" si="323"/>
        <v>10.974400000000001</v>
      </c>
      <c r="G6861" s="42">
        <f t="shared" si="321"/>
        <v>9.0538800000000013</v>
      </c>
      <c r="H6861" s="42">
        <f t="shared" si="322"/>
        <v>8.2500000009053878</v>
      </c>
    </row>
    <row r="6862" spans="5:8" x14ac:dyDescent="0.3">
      <c r="E6862" s="34">
        <v>6860</v>
      </c>
      <c r="F6862" s="42">
        <f t="shared" si="323"/>
        <v>10.976000000000001</v>
      </c>
      <c r="G6862" s="42">
        <f t="shared" si="321"/>
        <v>9.055200000000001</v>
      </c>
      <c r="H6862" s="42">
        <f t="shared" si="322"/>
        <v>8.2500000009055192</v>
      </c>
    </row>
    <row r="6863" spans="5:8" x14ac:dyDescent="0.3">
      <c r="E6863" s="34">
        <v>6861</v>
      </c>
      <c r="F6863" s="42">
        <f t="shared" si="323"/>
        <v>10.977600000000001</v>
      </c>
      <c r="G6863" s="42">
        <f t="shared" si="321"/>
        <v>9.0565200000000008</v>
      </c>
      <c r="H6863" s="42">
        <f t="shared" si="322"/>
        <v>8.2500000009056524</v>
      </c>
    </row>
    <row r="6864" spans="5:8" x14ac:dyDescent="0.3">
      <c r="E6864" s="34">
        <v>6862</v>
      </c>
      <c r="F6864" s="42">
        <f t="shared" si="323"/>
        <v>10.979200000000001</v>
      </c>
      <c r="G6864" s="42">
        <f t="shared" si="321"/>
        <v>9.0578400000000006</v>
      </c>
      <c r="H6864" s="42">
        <f t="shared" si="322"/>
        <v>8.2500000009057839</v>
      </c>
    </row>
    <row r="6865" spans="5:8" x14ac:dyDescent="0.3">
      <c r="E6865" s="34">
        <v>6863</v>
      </c>
      <c r="F6865" s="42">
        <f t="shared" si="323"/>
        <v>10.9808</v>
      </c>
      <c r="G6865" s="42">
        <f t="shared" si="321"/>
        <v>9.0591600000000003</v>
      </c>
      <c r="H6865" s="42">
        <f t="shared" si="322"/>
        <v>8.2500000009059153</v>
      </c>
    </row>
    <row r="6866" spans="5:8" x14ac:dyDescent="0.3">
      <c r="E6866" s="34">
        <v>6864</v>
      </c>
      <c r="F6866" s="42">
        <f t="shared" si="323"/>
        <v>10.9824</v>
      </c>
      <c r="G6866" s="42">
        <f t="shared" si="321"/>
        <v>9.0604800000000001</v>
      </c>
      <c r="H6866" s="42">
        <f t="shared" si="322"/>
        <v>8.2500000009060486</v>
      </c>
    </row>
    <row r="6867" spans="5:8" x14ac:dyDescent="0.3">
      <c r="E6867" s="34">
        <v>6865</v>
      </c>
      <c r="F6867" s="42">
        <f t="shared" si="323"/>
        <v>10.984</v>
      </c>
      <c r="G6867" s="42">
        <f t="shared" si="321"/>
        <v>9.0617999999999981</v>
      </c>
      <c r="H6867" s="42">
        <f t="shared" si="322"/>
        <v>8.25000000090618</v>
      </c>
    </row>
    <row r="6868" spans="5:8" x14ac:dyDescent="0.3">
      <c r="E6868" s="34">
        <v>6866</v>
      </c>
      <c r="F6868" s="42">
        <f t="shared" si="323"/>
        <v>10.9856</v>
      </c>
      <c r="G6868" s="42">
        <f t="shared" si="321"/>
        <v>9.0631199999999996</v>
      </c>
      <c r="H6868" s="42">
        <f t="shared" si="322"/>
        <v>8.2500000009063115</v>
      </c>
    </row>
    <row r="6869" spans="5:8" x14ac:dyDescent="0.3">
      <c r="E6869" s="34">
        <v>6867</v>
      </c>
      <c r="F6869" s="42">
        <f t="shared" si="323"/>
        <v>10.987200000000001</v>
      </c>
      <c r="G6869" s="42">
        <f t="shared" si="321"/>
        <v>9.0644400000000012</v>
      </c>
      <c r="H6869" s="42">
        <f t="shared" si="322"/>
        <v>8.2500000009064447</v>
      </c>
    </row>
    <row r="6870" spans="5:8" x14ac:dyDescent="0.3">
      <c r="E6870" s="34">
        <v>6868</v>
      </c>
      <c r="F6870" s="42">
        <f t="shared" si="323"/>
        <v>10.988800000000001</v>
      </c>
      <c r="G6870" s="42">
        <f t="shared" si="321"/>
        <v>9.0657600000000009</v>
      </c>
      <c r="H6870" s="42">
        <f t="shared" si="322"/>
        <v>8.2500000009065761</v>
      </c>
    </row>
    <row r="6871" spans="5:8" x14ac:dyDescent="0.3">
      <c r="E6871" s="34">
        <v>6869</v>
      </c>
      <c r="F6871" s="42">
        <f t="shared" si="323"/>
        <v>10.990400000000001</v>
      </c>
      <c r="G6871" s="42">
        <f t="shared" si="321"/>
        <v>9.0670800000000007</v>
      </c>
      <c r="H6871" s="42">
        <f t="shared" si="322"/>
        <v>8.2500000009067076</v>
      </c>
    </row>
    <row r="6872" spans="5:8" x14ac:dyDescent="0.3">
      <c r="E6872" s="34">
        <v>6870</v>
      </c>
      <c r="F6872" s="42">
        <f t="shared" si="323"/>
        <v>10.992000000000001</v>
      </c>
      <c r="G6872" s="42">
        <f t="shared" si="321"/>
        <v>9.0684000000000005</v>
      </c>
      <c r="H6872" s="42">
        <f t="shared" si="322"/>
        <v>8.2500000009068408</v>
      </c>
    </row>
    <row r="6873" spans="5:8" x14ac:dyDescent="0.3">
      <c r="E6873" s="34">
        <v>6871</v>
      </c>
      <c r="F6873" s="42">
        <f t="shared" si="323"/>
        <v>10.993600000000001</v>
      </c>
      <c r="G6873" s="42">
        <f t="shared" si="321"/>
        <v>9.0697200000000002</v>
      </c>
      <c r="H6873" s="42">
        <f t="shared" si="322"/>
        <v>8.2500000009069723</v>
      </c>
    </row>
    <row r="6874" spans="5:8" x14ac:dyDescent="0.3">
      <c r="E6874" s="34">
        <v>6872</v>
      </c>
      <c r="F6874" s="42">
        <f t="shared" si="323"/>
        <v>10.995200000000001</v>
      </c>
      <c r="G6874" s="42">
        <f t="shared" si="321"/>
        <v>9.07104</v>
      </c>
      <c r="H6874" s="42">
        <f t="shared" si="322"/>
        <v>8.2500000009071037</v>
      </c>
    </row>
    <row r="6875" spans="5:8" x14ac:dyDescent="0.3">
      <c r="E6875" s="34">
        <v>6873</v>
      </c>
      <c r="F6875" s="42">
        <f t="shared" si="323"/>
        <v>10.9968</v>
      </c>
      <c r="G6875" s="42">
        <f t="shared" si="321"/>
        <v>9.0723599999999998</v>
      </c>
      <c r="H6875" s="42">
        <f t="shared" si="322"/>
        <v>8.2500000009072352</v>
      </c>
    </row>
    <row r="6876" spans="5:8" x14ac:dyDescent="0.3">
      <c r="E6876" s="34">
        <v>6874</v>
      </c>
      <c r="F6876" s="42">
        <f t="shared" si="323"/>
        <v>10.9984</v>
      </c>
      <c r="G6876" s="42">
        <f t="shared" si="321"/>
        <v>9.0736800000000013</v>
      </c>
      <c r="H6876" s="42">
        <f t="shared" si="322"/>
        <v>8.2500000009073684</v>
      </c>
    </row>
    <row r="6877" spans="5:8" x14ac:dyDescent="0.3">
      <c r="E6877" s="34">
        <v>6875</v>
      </c>
      <c r="F6877" s="42">
        <f t="shared" si="323"/>
        <v>11</v>
      </c>
      <c r="G6877" s="42">
        <f t="shared" si="321"/>
        <v>9.0749999999999993</v>
      </c>
      <c r="H6877" s="42">
        <f t="shared" si="322"/>
        <v>8.2500000009074999</v>
      </c>
    </row>
    <row r="6878" spans="5:8" x14ac:dyDescent="0.3">
      <c r="E6878" s="34">
        <v>6876</v>
      </c>
      <c r="F6878" s="42">
        <f t="shared" si="323"/>
        <v>11.0016</v>
      </c>
      <c r="G6878" s="42">
        <f t="shared" si="321"/>
        <v>9.0763200000000008</v>
      </c>
      <c r="H6878" s="42">
        <f t="shared" si="322"/>
        <v>8.2500000009076313</v>
      </c>
    </row>
    <row r="6879" spans="5:8" x14ac:dyDescent="0.3">
      <c r="E6879" s="34">
        <v>6877</v>
      </c>
      <c r="F6879" s="42">
        <f t="shared" si="323"/>
        <v>11.0032</v>
      </c>
      <c r="G6879" s="42">
        <f t="shared" si="321"/>
        <v>9.0776399999999988</v>
      </c>
      <c r="H6879" s="42">
        <f t="shared" si="322"/>
        <v>8.2500000009077645</v>
      </c>
    </row>
    <row r="6880" spans="5:8" x14ac:dyDescent="0.3">
      <c r="E6880" s="34">
        <v>6878</v>
      </c>
      <c r="F6880" s="42">
        <f t="shared" si="323"/>
        <v>11.004800000000001</v>
      </c>
      <c r="G6880" s="42">
        <f t="shared" si="321"/>
        <v>9.0789600000000004</v>
      </c>
      <c r="H6880" s="42">
        <f t="shared" si="322"/>
        <v>8.250000000907896</v>
      </c>
    </row>
    <row r="6881" spans="5:8" x14ac:dyDescent="0.3">
      <c r="E6881" s="34">
        <v>6879</v>
      </c>
      <c r="F6881" s="42">
        <f t="shared" si="323"/>
        <v>11.006400000000001</v>
      </c>
      <c r="G6881" s="42">
        <f t="shared" si="321"/>
        <v>9.0802800000000001</v>
      </c>
      <c r="H6881" s="42">
        <f t="shared" si="322"/>
        <v>8.2500000009080274</v>
      </c>
    </row>
    <row r="6882" spans="5:8" x14ac:dyDescent="0.3">
      <c r="E6882" s="34">
        <v>6880</v>
      </c>
      <c r="F6882" s="42">
        <f t="shared" si="323"/>
        <v>11.008000000000001</v>
      </c>
      <c r="G6882" s="42">
        <f t="shared" si="321"/>
        <v>9.0815999999999999</v>
      </c>
      <c r="H6882" s="42">
        <f t="shared" si="322"/>
        <v>8.2500000009081607</v>
      </c>
    </row>
    <row r="6883" spans="5:8" x14ac:dyDescent="0.3">
      <c r="E6883" s="34">
        <v>6881</v>
      </c>
      <c r="F6883" s="42">
        <f t="shared" si="323"/>
        <v>11.009600000000001</v>
      </c>
      <c r="G6883" s="42">
        <f t="shared" si="321"/>
        <v>9.0829199999999997</v>
      </c>
      <c r="H6883" s="42">
        <f t="shared" si="322"/>
        <v>8.2500000009082921</v>
      </c>
    </row>
    <row r="6884" spans="5:8" x14ac:dyDescent="0.3">
      <c r="E6884" s="34">
        <v>6882</v>
      </c>
      <c r="F6884" s="42">
        <f t="shared" si="323"/>
        <v>11.011200000000001</v>
      </c>
      <c r="G6884" s="42">
        <f t="shared" si="321"/>
        <v>9.0842399999999994</v>
      </c>
      <c r="H6884" s="42">
        <f t="shared" si="322"/>
        <v>8.2500000009084236</v>
      </c>
    </row>
    <row r="6885" spans="5:8" x14ac:dyDescent="0.3">
      <c r="E6885" s="34">
        <v>6883</v>
      </c>
      <c r="F6885" s="42">
        <f t="shared" si="323"/>
        <v>11.0128</v>
      </c>
      <c r="G6885" s="42">
        <f t="shared" si="321"/>
        <v>9.085560000000001</v>
      </c>
      <c r="H6885" s="42">
        <f t="shared" si="322"/>
        <v>8.2500000009085568</v>
      </c>
    </row>
    <row r="6886" spans="5:8" x14ac:dyDescent="0.3">
      <c r="E6886" s="34">
        <v>6884</v>
      </c>
      <c r="F6886" s="42">
        <f t="shared" si="323"/>
        <v>11.0144</v>
      </c>
      <c r="G6886" s="42">
        <f t="shared" si="321"/>
        <v>9.0868800000000007</v>
      </c>
      <c r="H6886" s="42">
        <f t="shared" si="322"/>
        <v>8.2500000009086882</v>
      </c>
    </row>
    <row r="6887" spans="5:8" x14ac:dyDescent="0.3">
      <c r="E6887" s="34">
        <v>6885</v>
      </c>
      <c r="F6887" s="42">
        <f t="shared" si="323"/>
        <v>11.016</v>
      </c>
      <c r="G6887" s="42">
        <f t="shared" si="321"/>
        <v>9.0882000000000005</v>
      </c>
      <c r="H6887" s="42">
        <f t="shared" si="322"/>
        <v>8.2500000009088197</v>
      </c>
    </row>
    <row r="6888" spans="5:8" x14ac:dyDescent="0.3">
      <c r="E6888" s="34">
        <v>6886</v>
      </c>
      <c r="F6888" s="42">
        <f t="shared" si="323"/>
        <v>11.0176</v>
      </c>
      <c r="G6888" s="42">
        <f t="shared" si="321"/>
        <v>9.0895200000000003</v>
      </c>
      <c r="H6888" s="42">
        <f t="shared" si="322"/>
        <v>8.2500000009089511</v>
      </c>
    </row>
    <row r="6889" spans="5:8" x14ac:dyDescent="0.3">
      <c r="E6889" s="34">
        <v>6887</v>
      </c>
      <c r="F6889" s="42">
        <f t="shared" si="323"/>
        <v>11.0192</v>
      </c>
      <c r="G6889" s="42">
        <f t="shared" si="321"/>
        <v>9.09084</v>
      </c>
      <c r="H6889" s="42">
        <f t="shared" si="322"/>
        <v>8.2500000009090844</v>
      </c>
    </row>
    <row r="6890" spans="5:8" x14ac:dyDescent="0.3">
      <c r="E6890" s="34">
        <v>6888</v>
      </c>
      <c r="F6890" s="42">
        <f t="shared" si="323"/>
        <v>11.020800000000001</v>
      </c>
      <c r="G6890" s="42">
        <f t="shared" si="321"/>
        <v>9.0921600000000016</v>
      </c>
      <c r="H6890" s="42">
        <f t="shared" si="322"/>
        <v>8.2500000009092158</v>
      </c>
    </row>
    <row r="6891" spans="5:8" x14ac:dyDescent="0.3">
      <c r="E6891" s="34">
        <v>6889</v>
      </c>
      <c r="F6891" s="42">
        <f t="shared" si="323"/>
        <v>11.022400000000001</v>
      </c>
      <c r="G6891" s="42">
        <f t="shared" si="321"/>
        <v>9.0934800000000013</v>
      </c>
      <c r="H6891" s="42">
        <f t="shared" si="322"/>
        <v>8.2500000009093473</v>
      </c>
    </row>
    <row r="6892" spans="5:8" x14ac:dyDescent="0.3">
      <c r="E6892" s="34">
        <v>6890</v>
      </c>
      <c r="F6892" s="42">
        <f t="shared" si="323"/>
        <v>11.024000000000001</v>
      </c>
      <c r="G6892" s="42">
        <f t="shared" si="321"/>
        <v>9.0948000000000011</v>
      </c>
      <c r="H6892" s="42">
        <f t="shared" si="322"/>
        <v>8.2500000009094805</v>
      </c>
    </row>
    <row r="6893" spans="5:8" x14ac:dyDescent="0.3">
      <c r="E6893" s="34">
        <v>6891</v>
      </c>
      <c r="F6893" s="42">
        <f t="shared" si="323"/>
        <v>11.025600000000001</v>
      </c>
      <c r="G6893" s="42">
        <f t="shared" si="321"/>
        <v>9.0961200000000009</v>
      </c>
      <c r="H6893" s="42">
        <f t="shared" si="322"/>
        <v>8.2500000009096119</v>
      </c>
    </row>
    <row r="6894" spans="5:8" x14ac:dyDescent="0.3">
      <c r="E6894" s="34">
        <v>6892</v>
      </c>
      <c r="F6894" s="42">
        <f t="shared" si="323"/>
        <v>11.027200000000001</v>
      </c>
      <c r="G6894" s="42">
        <f t="shared" si="321"/>
        <v>9.0974400000000006</v>
      </c>
      <c r="H6894" s="42">
        <f t="shared" si="322"/>
        <v>8.2500000009097434</v>
      </c>
    </row>
    <row r="6895" spans="5:8" x14ac:dyDescent="0.3">
      <c r="E6895" s="34">
        <v>6893</v>
      </c>
      <c r="F6895" s="42">
        <f t="shared" si="323"/>
        <v>11.0288</v>
      </c>
      <c r="G6895" s="42">
        <f t="shared" si="321"/>
        <v>9.0987600000000004</v>
      </c>
      <c r="H6895" s="42">
        <f t="shared" si="322"/>
        <v>8.2500000009098766</v>
      </c>
    </row>
    <row r="6896" spans="5:8" x14ac:dyDescent="0.3">
      <c r="E6896" s="34">
        <v>6894</v>
      </c>
      <c r="F6896" s="42">
        <f t="shared" si="323"/>
        <v>11.0304</v>
      </c>
      <c r="G6896" s="42">
        <f t="shared" si="321"/>
        <v>9.1000800000000002</v>
      </c>
      <c r="H6896" s="42">
        <f t="shared" si="322"/>
        <v>8.2500000009100081</v>
      </c>
    </row>
    <row r="6897" spans="5:8" x14ac:dyDescent="0.3">
      <c r="E6897" s="34">
        <v>6895</v>
      </c>
      <c r="F6897" s="42">
        <f t="shared" si="323"/>
        <v>11.032</v>
      </c>
      <c r="G6897" s="42">
        <f t="shared" si="321"/>
        <v>9.1013999999999999</v>
      </c>
      <c r="H6897" s="42">
        <f t="shared" si="322"/>
        <v>8.2500000009101395</v>
      </c>
    </row>
    <row r="6898" spans="5:8" x14ac:dyDescent="0.3">
      <c r="E6898" s="34">
        <v>6896</v>
      </c>
      <c r="F6898" s="42">
        <f t="shared" si="323"/>
        <v>11.0336</v>
      </c>
      <c r="G6898" s="42">
        <f t="shared" si="321"/>
        <v>9.1027199999999979</v>
      </c>
      <c r="H6898" s="42">
        <f t="shared" si="322"/>
        <v>8.2500000009102727</v>
      </c>
    </row>
    <row r="6899" spans="5:8" x14ac:dyDescent="0.3">
      <c r="E6899" s="34">
        <v>6897</v>
      </c>
      <c r="F6899" s="42">
        <f t="shared" si="323"/>
        <v>11.0352</v>
      </c>
      <c r="G6899" s="42">
        <f t="shared" si="321"/>
        <v>9.1040399999999995</v>
      </c>
      <c r="H6899" s="42">
        <f t="shared" si="322"/>
        <v>8.2500000009104042</v>
      </c>
    </row>
    <row r="6900" spans="5:8" x14ac:dyDescent="0.3">
      <c r="E6900" s="34">
        <v>6898</v>
      </c>
      <c r="F6900" s="42">
        <f t="shared" si="323"/>
        <v>11.036800000000001</v>
      </c>
      <c r="G6900" s="42">
        <f t="shared" si="321"/>
        <v>9.105360000000001</v>
      </c>
      <c r="H6900" s="42">
        <f t="shared" si="322"/>
        <v>8.2500000009105356</v>
      </c>
    </row>
    <row r="6901" spans="5:8" x14ac:dyDescent="0.3">
      <c r="E6901" s="34">
        <v>6899</v>
      </c>
      <c r="F6901" s="42">
        <f t="shared" si="323"/>
        <v>11.038400000000001</v>
      </c>
      <c r="G6901" s="42">
        <f t="shared" si="321"/>
        <v>9.1066800000000008</v>
      </c>
      <c r="H6901" s="42">
        <f t="shared" si="322"/>
        <v>8.2500000009106689</v>
      </c>
    </row>
    <row r="6902" spans="5:8" x14ac:dyDescent="0.3">
      <c r="E6902" s="34">
        <v>6900</v>
      </c>
      <c r="F6902" s="42">
        <f t="shared" si="323"/>
        <v>11.040000000000001</v>
      </c>
      <c r="G6902" s="42">
        <f t="shared" si="321"/>
        <v>9.1080000000000005</v>
      </c>
      <c r="H6902" s="42">
        <f t="shared" si="322"/>
        <v>8.2500000009108003</v>
      </c>
    </row>
    <row r="6903" spans="5:8" x14ac:dyDescent="0.3">
      <c r="E6903" s="34">
        <v>6901</v>
      </c>
      <c r="F6903" s="42">
        <f t="shared" si="323"/>
        <v>11.041600000000001</v>
      </c>
      <c r="G6903" s="42">
        <f t="shared" si="321"/>
        <v>9.1093200000000003</v>
      </c>
      <c r="H6903" s="42">
        <f t="shared" si="322"/>
        <v>8.2500000009109318</v>
      </c>
    </row>
    <row r="6904" spans="5:8" x14ac:dyDescent="0.3">
      <c r="E6904" s="34">
        <v>6902</v>
      </c>
      <c r="F6904" s="42">
        <f t="shared" si="323"/>
        <v>11.043200000000001</v>
      </c>
      <c r="G6904" s="42">
        <f t="shared" si="321"/>
        <v>9.1106400000000001</v>
      </c>
      <c r="H6904" s="42">
        <f t="shared" si="322"/>
        <v>8.2500000009110632</v>
      </c>
    </row>
    <row r="6905" spans="5:8" x14ac:dyDescent="0.3">
      <c r="E6905" s="34">
        <v>6903</v>
      </c>
      <c r="F6905" s="42">
        <f t="shared" si="323"/>
        <v>11.0448</v>
      </c>
      <c r="G6905" s="42">
        <f t="shared" si="321"/>
        <v>9.1119599999999998</v>
      </c>
      <c r="H6905" s="42">
        <f t="shared" si="322"/>
        <v>8.2500000009111965</v>
      </c>
    </row>
    <row r="6906" spans="5:8" x14ac:dyDescent="0.3">
      <c r="E6906" s="34">
        <v>6904</v>
      </c>
      <c r="F6906" s="42">
        <f t="shared" si="323"/>
        <v>11.0464</v>
      </c>
      <c r="G6906" s="42">
        <f t="shared" si="321"/>
        <v>9.1132799999999996</v>
      </c>
      <c r="H6906" s="42">
        <f t="shared" si="322"/>
        <v>8.2500000009113279</v>
      </c>
    </row>
    <row r="6907" spans="5:8" x14ac:dyDescent="0.3">
      <c r="E6907" s="34">
        <v>6905</v>
      </c>
      <c r="F6907" s="42">
        <f t="shared" si="323"/>
        <v>11.048</v>
      </c>
      <c r="G6907" s="42">
        <f t="shared" si="321"/>
        <v>9.1146000000000011</v>
      </c>
      <c r="H6907" s="42">
        <f t="shared" si="322"/>
        <v>8.2500000009114594</v>
      </c>
    </row>
    <row r="6908" spans="5:8" x14ac:dyDescent="0.3">
      <c r="E6908" s="34">
        <v>6906</v>
      </c>
      <c r="F6908" s="42">
        <f t="shared" si="323"/>
        <v>11.0496</v>
      </c>
      <c r="G6908" s="42">
        <f t="shared" si="321"/>
        <v>9.1159199999999991</v>
      </c>
      <c r="H6908" s="42">
        <f t="shared" si="322"/>
        <v>8.2500000009115926</v>
      </c>
    </row>
    <row r="6909" spans="5:8" x14ac:dyDescent="0.3">
      <c r="E6909" s="34">
        <v>6907</v>
      </c>
      <c r="F6909" s="42">
        <f t="shared" si="323"/>
        <v>11.0512</v>
      </c>
      <c r="G6909" s="42">
        <f t="shared" si="321"/>
        <v>9.1172400000000007</v>
      </c>
      <c r="H6909" s="42">
        <f t="shared" si="322"/>
        <v>8.250000000911724</v>
      </c>
    </row>
    <row r="6910" spans="5:8" x14ac:dyDescent="0.3">
      <c r="E6910" s="34">
        <v>6908</v>
      </c>
      <c r="F6910" s="42">
        <f t="shared" si="323"/>
        <v>11.052800000000001</v>
      </c>
      <c r="G6910" s="42">
        <f t="shared" si="321"/>
        <v>9.1185600000000004</v>
      </c>
      <c r="H6910" s="42">
        <f t="shared" si="322"/>
        <v>8.2500000009118555</v>
      </c>
    </row>
    <row r="6911" spans="5:8" x14ac:dyDescent="0.3">
      <c r="E6911" s="34">
        <v>6909</v>
      </c>
      <c r="F6911" s="42">
        <f t="shared" si="323"/>
        <v>11.054400000000001</v>
      </c>
      <c r="G6911" s="42">
        <f t="shared" si="321"/>
        <v>9.1198800000000002</v>
      </c>
      <c r="H6911" s="42">
        <f t="shared" si="322"/>
        <v>8.2500000009119887</v>
      </c>
    </row>
    <row r="6912" spans="5:8" x14ac:dyDescent="0.3">
      <c r="E6912" s="34">
        <v>6910</v>
      </c>
      <c r="F6912" s="42">
        <f t="shared" si="323"/>
        <v>11.056000000000001</v>
      </c>
      <c r="G6912" s="42">
        <f t="shared" si="321"/>
        <v>9.1212</v>
      </c>
      <c r="H6912" s="42">
        <f t="shared" si="322"/>
        <v>8.2500000009121202</v>
      </c>
    </row>
    <row r="6913" spans="5:8" x14ac:dyDescent="0.3">
      <c r="E6913" s="34">
        <v>6911</v>
      </c>
      <c r="F6913" s="42">
        <f t="shared" si="323"/>
        <v>11.057600000000001</v>
      </c>
      <c r="G6913" s="42">
        <f t="shared" si="321"/>
        <v>9.1225199999999997</v>
      </c>
      <c r="H6913" s="42">
        <f t="shared" si="322"/>
        <v>8.2500000009122516</v>
      </c>
    </row>
    <row r="6914" spans="5:8" x14ac:dyDescent="0.3">
      <c r="E6914" s="34">
        <v>6912</v>
      </c>
      <c r="F6914" s="42">
        <f t="shared" si="323"/>
        <v>11.059200000000001</v>
      </c>
      <c r="G6914" s="42">
        <f t="shared" ref="G6914:G6977" si="324">$C$12*F6914*10^-3/($C$3*10^-6)</f>
        <v>9.1238399999999995</v>
      </c>
      <c r="H6914" s="42">
        <f t="shared" si="322"/>
        <v>8.2500000009123848</v>
      </c>
    </row>
    <row r="6915" spans="5:8" x14ac:dyDescent="0.3">
      <c r="E6915" s="34">
        <v>6913</v>
      </c>
      <c r="F6915" s="42">
        <f t="shared" si="323"/>
        <v>11.0608</v>
      </c>
      <c r="G6915" s="42">
        <f t="shared" si="324"/>
        <v>9.1251599999999993</v>
      </c>
      <c r="H6915" s="42">
        <f t="shared" ref="H6915:H6978" si="325">($C$12+IF(G6915&gt;=$C$7,$C$6,0)+(IF(G6915&gt;=$C$5,G6915,0)/$C$4)+IF(G6915&gt;$C$9,($C$8/G6915),0))</f>
        <v>8.2500000009125163</v>
      </c>
    </row>
    <row r="6916" spans="5:8" x14ac:dyDescent="0.3">
      <c r="E6916" s="34">
        <v>6914</v>
      </c>
      <c r="F6916" s="42">
        <f t="shared" ref="F6916:F6979" si="326">($C$10/10000)*(E6916)</f>
        <v>11.0624</v>
      </c>
      <c r="G6916" s="42">
        <f t="shared" si="324"/>
        <v>9.1264800000000008</v>
      </c>
      <c r="H6916" s="42">
        <f t="shared" si="325"/>
        <v>8.2500000009126477</v>
      </c>
    </row>
    <row r="6917" spans="5:8" x14ac:dyDescent="0.3">
      <c r="E6917" s="34">
        <v>6915</v>
      </c>
      <c r="F6917" s="42">
        <f t="shared" si="326"/>
        <v>11.064</v>
      </c>
      <c r="G6917" s="42">
        <f t="shared" si="324"/>
        <v>9.1278000000000006</v>
      </c>
      <c r="H6917" s="42">
        <f t="shared" si="325"/>
        <v>8.2500000009127792</v>
      </c>
    </row>
    <row r="6918" spans="5:8" x14ac:dyDescent="0.3">
      <c r="E6918" s="34">
        <v>6916</v>
      </c>
      <c r="F6918" s="42">
        <f t="shared" si="326"/>
        <v>11.0656</v>
      </c>
      <c r="G6918" s="42">
        <f t="shared" si="324"/>
        <v>9.1291200000000003</v>
      </c>
      <c r="H6918" s="42">
        <f t="shared" si="325"/>
        <v>8.2500000009129124</v>
      </c>
    </row>
    <row r="6919" spans="5:8" x14ac:dyDescent="0.3">
      <c r="E6919" s="34">
        <v>6917</v>
      </c>
      <c r="F6919" s="42">
        <f t="shared" si="326"/>
        <v>11.0672</v>
      </c>
      <c r="G6919" s="42">
        <f t="shared" si="324"/>
        <v>9.1304400000000001</v>
      </c>
      <c r="H6919" s="42">
        <f t="shared" si="325"/>
        <v>8.2500000009130439</v>
      </c>
    </row>
    <row r="6920" spans="5:8" x14ac:dyDescent="0.3">
      <c r="E6920" s="34">
        <v>6918</v>
      </c>
      <c r="F6920" s="42">
        <f t="shared" si="326"/>
        <v>11.068800000000001</v>
      </c>
      <c r="G6920" s="42">
        <f t="shared" si="324"/>
        <v>9.1317600000000017</v>
      </c>
      <c r="H6920" s="42">
        <f t="shared" si="325"/>
        <v>8.2500000009131753</v>
      </c>
    </row>
    <row r="6921" spans="5:8" x14ac:dyDescent="0.3">
      <c r="E6921" s="34">
        <v>6919</v>
      </c>
      <c r="F6921" s="42">
        <f t="shared" si="326"/>
        <v>11.070400000000001</v>
      </c>
      <c r="G6921" s="42">
        <f t="shared" si="324"/>
        <v>9.1330800000000014</v>
      </c>
      <c r="H6921" s="42">
        <f t="shared" si="325"/>
        <v>8.2500000009133085</v>
      </c>
    </row>
    <row r="6922" spans="5:8" x14ac:dyDescent="0.3">
      <c r="E6922" s="34">
        <v>6920</v>
      </c>
      <c r="F6922" s="42">
        <f t="shared" si="326"/>
        <v>11.072000000000001</v>
      </c>
      <c r="G6922" s="42">
        <f t="shared" si="324"/>
        <v>9.1344000000000012</v>
      </c>
      <c r="H6922" s="42">
        <f t="shared" si="325"/>
        <v>8.25000000091344</v>
      </c>
    </row>
    <row r="6923" spans="5:8" x14ac:dyDescent="0.3">
      <c r="E6923" s="34">
        <v>6921</v>
      </c>
      <c r="F6923" s="42">
        <f t="shared" si="326"/>
        <v>11.073600000000001</v>
      </c>
      <c r="G6923" s="42">
        <f t="shared" si="324"/>
        <v>9.135720000000001</v>
      </c>
      <c r="H6923" s="42">
        <f t="shared" si="325"/>
        <v>8.2500000009135714</v>
      </c>
    </row>
    <row r="6924" spans="5:8" x14ac:dyDescent="0.3">
      <c r="E6924" s="34">
        <v>6922</v>
      </c>
      <c r="F6924" s="42">
        <f t="shared" si="326"/>
        <v>11.075200000000001</v>
      </c>
      <c r="G6924" s="42">
        <f t="shared" si="324"/>
        <v>9.1370400000000007</v>
      </c>
      <c r="H6924" s="42">
        <f t="shared" si="325"/>
        <v>8.2500000009137047</v>
      </c>
    </row>
    <row r="6925" spans="5:8" x14ac:dyDescent="0.3">
      <c r="E6925" s="34">
        <v>6923</v>
      </c>
      <c r="F6925" s="42">
        <f t="shared" si="326"/>
        <v>11.0768</v>
      </c>
      <c r="G6925" s="42">
        <f t="shared" si="324"/>
        <v>9.1383600000000005</v>
      </c>
      <c r="H6925" s="42">
        <f t="shared" si="325"/>
        <v>8.2500000009138361</v>
      </c>
    </row>
    <row r="6926" spans="5:8" x14ac:dyDescent="0.3">
      <c r="E6926" s="34">
        <v>6924</v>
      </c>
      <c r="F6926" s="42">
        <f t="shared" si="326"/>
        <v>11.0784</v>
      </c>
      <c r="G6926" s="42">
        <f t="shared" si="324"/>
        <v>9.1396800000000002</v>
      </c>
      <c r="H6926" s="42">
        <f t="shared" si="325"/>
        <v>8.2500000009139676</v>
      </c>
    </row>
    <row r="6927" spans="5:8" x14ac:dyDescent="0.3">
      <c r="E6927" s="34">
        <v>6925</v>
      </c>
      <c r="F6927" s="42">
        <f t="shared" si="326"/>
        <v>11.08</v>
      </c>
      <c r="G6927" s="42">
        <f t="shared" si="324"/>
        <v>9.141</v>
      </c>
      <c r="H6927" s="42">
        <f t="shared" si="325"/>
        <v>8.2500000009141008</v>
      </c>
    </row>
    <row r="6928" spans="5:8" x14ac:dyDescent="0.3">
      <c r="E6928" s="34">
        <v>6926</v>
      </c>
      <c r="F6928" s="42">
        <f t="shared" si="326"/>
        <v>11.0816</v>
      </c>
      <c r="G6928" s="42">
        <f t="shared" si="324"/>
        <v>9.1423199999999998</v>
      </c>
      <c r="H6928" s="42">
        <f t="shared" si="325"/>
        <v>8.2500000009142322</v>
      </c>
    </row>
    <row r="6929" spans="5:8" x14ac:dyDescent="0.3">
      <c r="E6929" s="34">
        <v>6927</v>
      </c>
      <c r="F6929" s="42">
        <f t="shared" si="326"/>
        <v>11.0832</v>
      </c>
      <c r="G6929" s="42">
        <f t="shared" si="324"/>
        <v>9.1436399999999978</v>
      </c>
      <c r="H6929" s="42">
        <f t="shared" si="325"/>
        <v>8.2500000009143637</v>
      </c>
    </row>
    <row r="6930" spans="5:8" x14ac:dyDescent="0.3">
      <c r="E6930" s="34">
        <v>6928</v>
      </c>
      <c r="F6930" s="42">
        <f t="shared" si="326"/>
        <v>11.084800000000001</v>
      </c>
      <c r="G6930" s="42">
        <f t="shared" si="324"/>
        <v>9.1449600000000011</v>
      </c>
      <c r="H6930" s="42">
        <f t="shared" si="325"/>
        <v>8.2500000009144951</v>
      </c>
    </row>
    <row r="6931" spans="5:8" x14ac:dyDescent="0.3">
      <c r="E6931" s="34">
        <v>6929</v>
      </c>
      <c r="F6931" s="42">
        <f t="shared" si="326"/>
        <v>11.086400000000001</v>
      </c>
      <c r="G6931" s="42">
        <f t="shared" si="324"/>
        <v>9.1462800000000009</v>
      </c>
      <c r="H6931" s="42">
        <f t="shared" si="325"/>
        <v>8.2500000009146284</v>
      </c>
    </row>
    <row r="6932" spans="5:8" x14ac:dyDescent="0.3">
      <c r="E6932" s="34">
        <v>6930</v>
      </c>
      <c r="F6932" s="42">
        <f t="shared" si="326"/>
        <v>11.088000000000001</v>
      </c>
      <c r="G6932" s="42">
        <f t="shared" si="324"/>
        <v>9.1476000000000006</v>
      </c>
      <c r="H6932" s="42">
        <f t="shared" si="325"/>
        <v>8.2500000009147598</v>
      </c>
    </row>
    <row r="6933" spans="5:8" x14ac:dyDescent="0.3">
      <c r="E6933" s="34">
        <v>6931</v>
      </c>
      <c r="F6933" s="42">
        <f t="shared" si="326"/>
        <v>11.089600000000001</v>
      </c>
      <c r="G6933" s="42">
        <f t="shared" si="324"/>
        <v>9.1489200000000004</v>
      </c>
      <c r="H6933" s="42">
        <f t="shared" si="325"/>
        <v>8.2500000009148913</v>
      </c>
    </row>
    <row r="6934" spans="5:8" x14ac:dyDescent="0.3">
      <c r="E6934" s="34">
        <v>6932</v>
      </c>
      <c r="F6934" s="42">
        <f t="shared" si="326"/>
        <v>11.091200000000001</v>
      </c>
      <c r="G6934" s="42">
        <f t="shared" si="324"/>
        <v>9.1502400000000002</v>
      </c>
      <c r="H6934" s="42">
        <f t="shared" si="325"/>
        <v>8.2500000009150245</v>
      </c>
    </row>
    <row r="6935" spans="5:8" x14ac:dyDescent="0.3">
      <c r="E6935" s="34">
        <v>6933</v>
      </c>
      <c r="F6935" s="42">
        <f t="shared" si="326"/>
        <v>11.0928</v>
      </c>
      <c r="G6935" s="42">
        <f t="shared" si="324"/>
        <v>9.1515599999999999</v>
      </c>
      <c r="H6935" s="42">
        <f t="shared" si="325"/>
        <v>8.250000000915156</v>
      </c>
    </row>
    <row r="6936" spans="5:8" x14ac:dyDescent="0.3">
      <c r="E6936" s="34">
        <v>6934</v>
      </c>
      <c r="F6936" s="42">
        <f t="shared" si="326"/>
        <v>11.0944</v>
      </c>
      <c r="G6936" s="42">
        <f t="shared" si="324"/>
        <v>9.1528799999999997</v>
      </c>
      <c r="H6936" s="42">
        <f t="shared" si="325"/>
        <v>8.2500000009152874</v>
      </c>
    </row>
    <row r="6937" spans="5:8" x14ac:dyDescent="0.3">
      <c r="E6937" s="34">
        <v>6935</v>
      </c>
      <c r="F6937" s="42">
        <f t="shared" si="326"/>
        <v>11.096</v>
      </c>
      <c r="G6937" s="42">
        <f t="shared" si="324"/>
        <v>9.1541999999999994</v>
      </c>
      <c r="H6937" s="42">
        <f t="shared" si="325"/>
        <v>8.2500000009154206</v>
      </c>
    </row>
    <row r="6938" spans="5:8" x14ac:dyDescent="0.3">
      <c r="E6938" s="34">
        <v>6936</v>
      </c>
      <c r="F6938" s="42">
        <f t="shared" si="326"/>
        <v>11.0976</v>
      </c>
      <c r="G6938" s="42">
        <f t="shared" si="324"/>
        <v>9.155520000000001</v>
      </c>
      <c r="H6938" s="42">
        <f t="shared" si="325"/>
        <v>8.2500000009155521</v>
      </c>
    </row>
    <row r="6939" spans="5:8" x14ac:dyDescent="0.3">
      <c r="E6939" s="34">
        <v>6937</v>
      </c>
      <c r="F6939" s="42">
        <f t="shared" si="326"/>
        <v>11.0992</v>
      </c>
      <c r="G6939" s="42">
        <f t="shared" si="324"/>
        <v>9.156839999999999</v>
      </c>
      <c r="H6939" s="42">
        <f t="shared" si="325"/>
        <v>8.2500000009156835</v>
      </c>
    </row>
    <row r="6940" spans="5:8" x14ac:dyDescent="0.3">
      <c r="E6940" s="34">
        <v>6938</v>
      </c>
      <c r="F6940" s="42">
        <f t="shared" si="326"/>
        <v>11.100800000000001</v>
      </c>
      <c r="G6940" s="42">
        <f t="shared" si="324"/>
        <v>9.1581600000000005</v>
      </c>
      <c r="H6940" s="42">
        <f t="shared" si="325"/>
        <v>8.2500000009158168</v>
      </c>
    </row>
    <row r="6941" spans="5:8" x14ac:dyDescent="0.3">
      <c r="E6941" s="34">
        <v>6939</v>
      </c>
      <c r="F6941" s="42">
        <f t="shared" si="326"/>
        <v>11.102400000000001</v>
      </c>
      <c r="G6941" s="42">
        <f t="shared" si="324"/>
        <v>9.1594800000000003</v>
      </c>
      <c r="H6941" s="42">
        <f t="shared" si="325"/>
        <v>8.2500000009159482</v>
      </c>
    </row>
    <row r="6942" spans="5:8" x14ac:dyDescent="0.3">
      <c r="E6942" s="34">
        <v>6940</v>
      </c>
      <c r="F6942" s="42">
        <f t="shared" si="326"/>
        <v>11.104000000000001</v>
      </c>
      <c r="G6942" s="42">
        <f t="shared" si="324"/>
        <v>9.1608000000000001</v>
      </c>
      <c r="H6942" s="42">
        <f t="shared" si="325"/>
        <v>8.2500000009160797</v>
      </c>
    </row>
    <row r="6943" spans="5:8" x14ac:dyDescent="0.3">
      <c r="E6943" s="34">
        <v>6941</v>
      </c>
      <c r="F6943" s="42">
        <f t="shared" si="326"/>
        <v>11.105600000000001</v>
      </c>
      <c r="G6943" s="42">
        <f t="shared" si="324"/>
        <v>9.1621199999999998</v>
      </c>
      <c r="H6943" s="42">
        <f t="shared" si="325"/>
        <v>8.2500000009162129</v>
      </c>
    </row>
    <row r="6944" spans="5:8" x14ac:dyDescent="0.3">
      <c r="E6944" s="34">
        <v>6942</v>
      </c>
      <c r="F6944" s="42">
        <f t="shared" si="326"/>
        <v>11.107200000000001</v>
      </c>
      <c r="G6944" s="42">
        <f t="shared" si="324"/>
        <v>9.1634399999999996</v>
      </c>
      <c r="H6944" s="42">
        <f t="shared" si="325"/>
        <v>8.2500000009163443</v>
      </c>
    </row>
    <row r="6945" spans="5:8" x14ac:dyDescent="0.3">
      <c r="E6945" s="34">
        <v>6943</v>
      </c>
      <c r="F6945" s="42">
        <f t="shared" si="326"/>
        <v>11.1088</v>
      </c>
      <c r="G6945" s="42">
        <f t="shared" si="324"/>
        <v>9.1647599999999994</v>
      </c>
      <c r="H6945" s="42">
        <f t="shared" si="325"/>
        <v>8.2500000009164758</v>
      </c>
    </row>
    <row r="6946" spans="5:8" x14ac:dyDescent="0.3">
      <c r="E6946" s="34">
        <v>6944</v>
      </c>
      <c r="F6946" s="42">
        <f t="shared" si="326"/>
        <v>11.1104</v>
      </c>
      <c r="G6946" s="42">
        <f t="shared" si="324"/>
        <v>9.1660800000000009</v>
      </c>
      <c r="H6946" s="42">
        <f t="shared" si="325"/>
        <v>8.2500000009166072</v>
      </c>
    </row>
    <row r="6947" spans="5:8" x14ac:dyDescent="0.3">
      <c r="E6947" s="34">
        <v>6945</v>
      </c>
      <c r="F6947" s="42">
        <f t="shared" si="326"/>
        <v>11.112</v>
      </c>
      <c r="G6947" s="42">
        <f t="shared" si="324"/>
        <v>9.1674000000000007</v>
      </c>
      <c r="H6947" s="42">
        <f t="shared" si="325"/>
        <v>8.2500000009167405</v>
      </c>
    </row>
    <row r="6948" spans="5:8" x14ac:dyDescent="0.3">
      <c r="E6948" s="34">
        <v>6946</v>
      </c>
      <c r="F6948" s="42">
        <f t="shared" si="326"/>
        <v>11.1136</v>
      </c>
      <c r="G6948" s="42">
        <f t="shared" si="324"/>
        <v>9.1687200000000004</v>
      </c>
      <c r="H6948" s="42">
        <f t="shared" si="325"/>
        <v>8.2500000009168719</v>
      </c>
    </row>
    <row r="6949" spans="5:8" x14ac:dyDescent="0.3">
      <c r="E6949" s="34">
        <v>6947</v>
      </c>
      <c r="F6949" s="42">
        <f t="shared" si="326"/>
        <v>11.1152</v>
      </c>
      <c r="G6949" s="42">
        <f t="shared" si="324"/>
        <v>9.1700400000000002</v>
      </c>
      <c r="H6949" s="42">
        <f t="shared" si="325"/>
        <v>8.2500000009170034</v>
      </c>
    </row>
    <row r="6950" spans="5:8" x14ac:dyDescent="0.3">
      <c r="E6950" s="34">
        <v>6948</v>
      </c>
      <c r="F6950" s="42">
        <f t="shared" si="326"/>
        <v>11.116800000000001</v>
      </c>
      <c r="G6950" s="42">
        <f t="shared" si="324"/>
        <v>9.1713600000000017</v>
      </c>
      <c r="H6950" s="42">
        <f t="shared" si="325"/>
        <v>8.2500000009171366</v>
      </c>
    </row>
    <row r="6951" spans="5:8" x14ac:dyDescent="0.3">
      <c r="E6951" s="34">
        <v>6949</v>
      </c>
      <c r="F6951" s="42">
        <f t="shared" si="326"/>
        <v>11.118400000000001</v>
      </c>
      <c r="G6951" s="42">
        <f t="shared" si="324"/>
        <v>9.1726800000000015</v>
      </c>
      <c r="H6951" s="42">
        <f t="shared" si="325"/>
        <v>8.250000000917268</v>
      </c>
    </row>
    <row r="6952" spans="5:8" x14ac:dyDescent="0.3">
      <c r="E6952" s="34">
        <v>6950</v>
      </c>
      <c r="F6952" s="42">
        <f t="shared" si="326"/>
        <v>11.120000000000001</v>
      </c>
      <c r="G6952" s="42">
        <f t="shared" si="324"/>
        <v>9.1740000000000013</v>
      </c>
      <c r="H6952" s="42">
        <f t="shared" si="325"/>
        <v>8.2500000009173995</v>
      </c>
    </row>
    <row r="6953" spans="5:8" x14ac:dyDescent="0.3">
      <c r="E6953" s="34">
        <v>6951</v>
      </c>
      <c r="F6953" s="42">
        <f t="shared" si="326"/>
        <v>11.121600000000001</v>
      </c>
      <c r="G6953" s="42">
        <f t="shared" si="324"/>
        <v>9.175320000000001</v>
      </c>
      <c r="H6953" s="42">
        <f t="shared" si="325"/>
        <v>8.2500000009175327</v>
      </c>
    </row>
    <row r="6954" spans="5:8" x14ac:dyDescent="0.3">
      <c r="E6954" s="34">
        <v>6952</v>
      </c>
      <c r="F6954" s="42">
        <f t="shared" si="326"/>
        <v>11.123200000000001</v>
      </c>
      <c r="G6954" s="42">
        <f t="shared" si="324"/>
        <v>9.1766400000000008</v>
      </c>
      <c r="H6954" s="42">
        <f t="shared" si="325"/>
        <v>8.2500000009176642</v>
      </c>
    </row>
    <row r="6955" spans="5:8" x14ac:dyDescent="0.3">
      <c r="E6955" s="34">
        <v>6953</v>
      </c>
      <c r="F6955" s="42">
        <f t="shared" si="326"/>
        <v>11.1248</v>
      </c>
      <c r="G6955" s="42">
        <f t="shared" si="324"/>
        <v>9.1779600000000006</v>
      </c>
      <c r="H6955" s="42">
        <f t="shared" si="325"/>
        <v>8.2500000009177956</v>
      </c>
    </row>
    <row r="6956" spans="5:8" x14ac:dyDescent="0.3">
      <c r="E6956" s="34">
        <v>6954</v>
      </c>
      <c r="F6956" s="42">
        <f t="shared" si="326"/>
        <v>11.1264</v>
      </c>
      <c r="G6956" s="42">
        <f t="shared" si="324"/>
        <v>9.1792800000000003</v>
      </c>
      <c r="H6956" s="42">
        <f t="shared" si="325"/>
        <v>8.2500000009179288</v>
      </c>
    </row>
    <row r="6957" spans="5:8" x14ac:dyDescent="0.3">
      <c r="E6957" s="34">
        <v>6955</v>
      </c>
      <c r="F6957" s="42">
        <f t="shared" si="326"/>
        <v>11.128</v>
      </c>
      <c r="G6957" s="42">
        <f t="shared" si="324"/>
        <v>9.1806000000000001</v>
      </c>
      <c r="H6957" s="42">
        <f t="shared" si="325"/>
        <v>8.2500000009180603</v>
      </c>
    </row>
    <row r="6958" spans="5:8" x14ac:dyDescent="0.3">
      <c r="E6958" s="34">
        <v>6956</v>
      </c>
      <c r="F6958" s="42">
        <f t="shared" si="326"/>
        <v>11.1296</v>
      </c>
      <c r="G6958" s="42">
        <f t="shared" si="324"/>
        <v>9.1819199999999999</v>
      </c>
      <c r="H6958" s="42">
        <f t="shared" si="325"/>
        <v>8.2500000009181917</v>
      </c>
    </row>
    <row r="6959" spans="5:8" x14ac:dyDescent="0.3">
      <c r="E6959" s="34">
        <v>6957</v>
      </c>
      <c r="F6959" s="42">
        <f t="shared" si="326"/>
        <v>11.1312</v>
      </c>
      <c r="G6959" s="42">
        <f t="shared" si="324"/>
        <v>9.1832399999999996</v>
      </c>
      <c r="H6959" s="42">
        <f t="shared" si="325"/>
        <v>8.2500000009183232</v>
      </c>
    </row>
    <row r="6960" spans="5:8" x14ac:dyDescent="0.3">
      <c r="E6960" s="34">
        <v>6958</v>
      </c>
      <c r="F6960" s="42">
        <f t="shared" si="326"/>
        <v>11.132800000000001</v>
      </c>
      <c r="G6960" s="42">
        <f t="shared" si="324"/>
        <v>9.1845600000000012</v>
      </c>
      <c r="H6960" s="42">
        <f t="shared" si="325"/>
        <v>8.2500000009184564</v>
      </c>
    </row>
    <row r="6961" spans="5:8" x14ac:dyDescent="0.3">
      <c r="E6961" s="34">
        <v>6959</v>
      </c>
      <c r="F6961" s="42">
        <f t="shared" si="326"/>
        <v>11.134400000000001</v>
      </c>
      <c r="G6961" s="42">
        <f t="shared" si="324"/>
        <v>9.1858800000000009</v>
      </c>
      <c r="H6961" s="42">
        <f t="shared" si="325"/>
        <v>8.2500000009185879</v>
      </c>
    </row>
    <row r="6962" spans="5:8" x14ac:dyDescent="0.3">
      <c r="E6962" s="34">
        <v>6960</v>
      </c>
      <c r="F6962" s="42">
        <f t="shared" si="326"/>
        <v>11.136000000000001</v>
      </c>
      <c r="G6962" s="42">
        <f t="shared" si="324"/>
        <v>9.1872000000000007</v>
      </c>
      <c r="H6962" s="42">
        <f t="shared" si="325"/>
        <v>8.2500000009187193</v>
      </c>
    </row>
    <row r="6963" spans="5:8" x14ac:dyDescent="0.3">
      <c r="E6963" s="34">
        <v>6961</v>
      </c>
      <c r="F6963" s="42">
        <f t="shared" si="326"/>
        <v>11.137600000000001</v>
      </c>
      <c r="G6963" s="42">
        <f t="shared" si="324"/>
        <v>9.1885200000000005</v>
      </c>
      <c r="H6963" s="42">
        <f t="shared" si="325"/>
        <v>8.2500000009188525</v>
      </c>
    </row>
    <row r="6964" spans="5:8" x14ac:dyDescent="0.3">
      <c r="E6964" s="34">
        <v>6962</v>
      </c>
      <c r="F6964" s="42">
        <f t="shared" si="326"/>
        <v>11.139200000000001</v>
      </c>
      <c r="G6964" s="42">
        <f t="shared" si="324"/>
        <v>9.1898400000000002</v>
      </c>
      <c r="H6964" s="42">
        <f t="shared" si="325"/>
        <v>8.250000000918984</v>
      </c>
    </row>
    <row r="6965" spans="5:8" x14ac:dyDescent="0.3">
      <c r="E6965" s="34">
        <v>6963</v>
      </c>
      <c r="F6965" s="42">
        <f t="shared" si="326"/>
        <v>11.1408</v>
      </c>
      <c r="G6965" s="42">
        <f t="shared" si="324"/>
        <v>9.19116</v>
      </c>
      <c r="H6965" s="42">
        <f t="shared" si="325"/>
        <v>8.2500000009191155</v>
      </c>
    </row>
    <row r="6966" spans="5:8" x14ac:dyDescent="0.3">
      <c r="E6966" s="34">
        <v>6964</v>
      </c>
      <c r="F6966" s="42">
        <f t="shared" si="326"/>
        <v>11.1424</v>
      </c>
      <c r="G6966" s="42">
        <f t="shared" si="324"/>
        <v>9.1924799999999998</v>
      </c>
      <c r="H6966" s="42">
        <f t="shared" si="325"/>
        <v>8.2500000009192487</v>
      </c>
    </row>
    <row r="6967" spans="5:8" x14ac:dyDescent="0.3">
      <c r="E6967" s="34">
        <v>6965</v>
      </c>
      <c r="F6967" s="42">
        <f t="shared" si="326"/>
        <v>11.144</v>
      </c>
      <c r="G6967" s="42">
        <f t="shared" si="324"/>
        <v>9.1937999999999995</v>
      </c>
      <c r="H6967" s="42">
        <f t="shared" si="325"/>
        <v>8.2500000009193801</v>
      </c>
    </row>
    <row r="6968" spans="5:8" x14ac:dyDescent="0.3">
      <c r="E6968" s="34">
        <v>6966</v>
      </c>
      <c r="F6968" s="42">
        <f t="shared" si="326"/>
        <v>11.1456</v>
      </c>
      <c r="G6968" s="42">
        <f t="shared" si="324"/>
        <v>9.1951199999999993</v>
      </c>
      <c r="H6968" s="42">
        <f t="shared" si="325"/>
        <v>8.2500000009195116</v>
      </c>
    </row>
    <row r="6969" spans="5:8" x14ac:dyDescent="0.3">
      <c r="E6969" s="34">
        <v>6967</v>
      </c>
      <c r="F6969" s="42">
        <f t="shared" si="326"/>
        <v>11.1472</v>
      </c>
      <c r="G6969" s="42">
        <f t="shared" si="324"/>
        <v>9.1964400000000008</v>
      </c>
      <c r="H6969" s="42">
        <f t="shared" si="325"/>
        <v>8.2500000009196448</v>
      </c>
    </row>
    <row r="6970" spans="5:8" x14ac:dyDescent="0.3">
      <c r="E6970" s="34">
        <v>6968</v>
      </c>
      <c r="F6970" s="42">
        <f t="shared" si="326"/>
        <v>11.148800000000001</v>
      </c>
      <c r="G6970" s="42">
        <f t="shared" si="324"/>
        <v>9.1977600000000006</v>
      </c>
      <c r="H6970" s="42">
        <f t="shared" si="325"/>
        <v>8.2500000009197763</v>
      </c>
    </row>
    <row r="6971" spans="5:8" x14ac:dyDescent="0.3">
      <c r="E6971" s="34">
        <v>6969</v>
      </c>
      <c r="F6971" s="42">
        <f t="shared" si="326"/>
        <v>11.150400000000001</v>
      </c>
      <c r="G6971" s="42">
        <f t="shared" si="324"/>
        <v>9.1990800000000004</v>
      </c>
      <c r="H6971" s="42">
        <f t="shared" si="325"/>
        <v>8.2500000009199077</v>
      </c>
    </row>
    <row r="6972" spans="5:8" x14ac:dyDescent="0.3">
      <c r="E6972" s="34">
        <v>6970</v>
      </c>
      <c r="F6972" s="42">
        <f t="shared" si="326"/>
        <v>11.152000000000001</v>
      </c>
      <c r="G6972" s="42">
        <f t="shared" si="324"/>
        <v>9.2004000000000001</v>
      </c>
      <c r="H6972" s="42">
        <f t="shared" si="325"/>
        <v>8.2500000009200392</v>
      </c>
    </row>
    <row r="6973" spans="5:8" x14ac:dyDescent="0.3">
      <c r="E6973" s="34">
        <v>6971</v>
      </c>
      <c r="F6973" s="42">
        <f t="shared" si="326"/>
        <v>11.153600000000001</v>
      </c>
      <c r="G6973" s="42">
        <f t="shared" si="324"/>
        <v>9.2017199999999999</v>
      </c>
      <c r="H6973" s="42">
        <f t="shared" si="325"/>
        <v>8.2500000009201724</v>
      </c>
    </row>
    <row r="6974" spans="5:8" x14ac:dyDescent="0.3">
      <c r="E6974" s="34">
        <v>6972</v>
      </c>
      <c r="F6974" s="42">
        <f t="shared" si="326"/>
        <v>11.155200000000001</v>
      </c>
      <c r="G6974" s="42">
        <f t="shared" si="324"/>
        <v>9.2030399999999997</v>
      </c>
      <c r="H6974" s="42">
        <f t="shared" si="325"/>
        <v>8.2500000009203038</v>
      </c>
    </row>
    <row r="6975" spans="5:8" x14ac:dyDescent="0.3">
      <c r="E6975" s="34">
        <v>6973</v>
      </c>
      <c r="F6975" s="42">
        <f t="shared" si="326"/>
        <v>11.1568</v>
      </c>
      <c r="G6975" s="42">
        <f t="shared" si="324"/>
        <v>9.2043599999999994</v>
      </c>
      <c r="H6975" s="42">
        <f t="shared" si="325"/>
        <v>8.2500000009204353</v>
      </c>
    </row>
    <row r="6976" spans="5:8" x14ac:dyDescent="0.3">
      <c r="E6976" s="34">
        <v>6974</v>
      </c>
      <c r="F6976" s="42">
        <f t="shared" si="326"/>
        <v>11.1584</v>
      </c>
      <c r="G6976" s="42">
        <f t="shared" si="324"/>
        <v>9.205680000000001</v>
      </c>
      <c r="H6976" s="42">
        <f t="shared" si="325"/>
        <v>8.2500000009205685</v>
      </c>
    </row>
    <row r="6977" spans="5:8" x14ac:dyDescent="0.3">
      <c r="E6977" s="34">
        <v>6975</v>
      </c>
      <c r="F6977" s="42">
        <f t="shared" si="326"/>
        <v>11.16</v>
      </c>
      <c r="G6977" s="42">
        <f t="shared" si="324"/>
        <v>9.2070000000000007</v>
      </c>
      <c r="H6977" s="42">
        <f t="shared" si="325"/>
        <v>8.2500000009207</v>
      </c>
    </row>
    <row r="6978" spans="5:8" x14ac:dyDescent="0.3">
      <c r="E6978" s="34">
        <v>6976</v>
      </c>
      <c r="F6978" s="42">
        <f t="shared" si="326"/>
        <v>11.1616</v>
      </c>
      <c r="G6978" s="42">
        <f t="shared" ref="G6978:G7041" si="327">$C$12*F6978*10^-3/($C$3*10^-6)</f>
        <v>9.2083200000000005</v>
      </c>
      <c r="H6978" s="42">
        <f t="shared" si="325"/>
        <v>8.2500000009208314</v>
      </c>
    </row>
    <row r="6979" spans="5:8" x14ac:dyDescent="0.3">
      <c r="E6979" s="34">
        <v>6977</v>
      </c>
      <c r="F6979" s="42">
        <f t="shared" si="326"/>
        <v>11.1632</v>
      </c>
      <c r="G6979" s="42">
        <f t="shared" si="327"/>
        <v>9.2096400000000003</v>
      </c>
      <c r="H6979" s="42">
        <f t="shared" ref="H6979:H7042" si="328">($C$12+IF(G6979&gt;=$C$7,$C$6,0)+(IF(G6979&gt;=$C$5,G6979,0)/$C$4)+IF(G6979&gt;$C$9,($C$8/G6979),0))</f>
        <v>8.2500000009209646</v>
      </c>
    </row>
    <row r="6980" spans="5:8" x14ac:dyDescent="0.3">
      <c r="E6980" s="34">
        <v>6978</v>
      </c>
      <c r="F6980" s="42">
        <f t="shared" ref="F6980:F7043" si="329">($C$10/10000)*(E6980)</f>
        <v>11.164800000000001</v>
      </c>
      <c r="G6980" s="42">
        <f t="shared" si="327"/>
        <v>9.2109600000000018</v>
      </c>
      <c r="H6980" s="42">
        <f t="shared" si="328"/>
        <v>8.2500000009210961</v>
      </c>
    </row>
    <row r="6981" spans="5:8" x14ac:dyDescent="0.3">
      <c r="E6981" s="34">
        <v>6979</v>
      </c>
      <c r="F6981" s="42">
        <f t="shared" si="329"/>
        <v>11.166400000000001</v>
      </c>
      <c r="G6981" s="42">
        <f t="shared" si="327"/>
        <v>9.2122800000000016</v>
      </c>
      <c r="H6981" s="42">
        <f t="shared" si="328"/>
        <v>8.2500000009212275</v>
      </c>
    </row>
    <row r="6982" spans="5:8" x14ac:dyDescent="0.3">
      <c r="E6982" s="34">
        <v>6980</v>
      </c>
      <c r="F6982" s="42">
        <f t="shared" si="329"/>
        <v>11.168000000000001</v>
      </c>
      <c r="G6982" s="42">
        <f t="shared" si="327"/>
        <v>9.2136000000000013</v>
      </c>
      <c r="H6982" s="42">
        <f t="shared" si="328"/>
        <v>8.2500000009213608</v>
      </c>
    </row>
    <row r="6983" spans="5:8" x14ac:dyDescent="0.3">
      <c r="E6983" s="34">
        <v>6981</v>
      </c>
      <c r="F6983" s="42">
        <f t="shared" si="329"/>
        <v>11.169600000000001</v>
      </c>
      <c r="G6983" s="42">
        <f t="shared" si="327"/>
        <v>9.2149200000000011</v>
      </c>
      <c r="H6983" s="42">
        <f t="shared" si="328"/>
        <v>8.2500000009214922</v>
      </c>
    </row>
    <row r="6984" spans="5:8" x14ac:dyDescent="0.3">
      <c r="E6984" s="34">
        <v>6982</v>
      </c>
      <c r="F6984" s="42">
        <f t="shared" si="329"/>
        <v>11.171200000000001</v>
      </c>
      <c r="G6984" s="42">
        <f t="shared" si="327"/>
        <v>9.2162400000000009</v>
      </c>
      <c r="H6984" s="42">
        <f t="shared" si="328"/>
        <v>8.2500000009216237</v>
      </c>
    </row>
    <row r="6985" spans="5:8" x14ac:dyDescent="0.3">
      <c r="E6985" s="34">
        <v>6983</v>
      </c>
      <c r="F6985" s="42">
        <f t="shared" si="329"/>
        <v>11.172800000000001</v>
      </c>
      <c r="G6985" s="42">
        <f t="shared" si="327"/>
        <v>9.2175600000000006</v>
      </c>
      <c r="H6985" s="42">
        <f t="shared" si="328"/>
        <v>8.2500000009217551</v>
      </c>
    </row>
    <row r="6986" spans="5:8" x14ac:dyDescent="0.3">
      <c r="E6986" s="34">
        <v>6984</v>
      </c>
      <c r="F6986" s="42">
        <f t="shared" si="329"/>
        <v>11.1744</v>
      </c>
      <c r="G6986" s="42">
        <f t="shared" si="327"/>
        <v>9.2188800000000004</v>
      </c>
      <c r="H6986" s="42">
        <f t="shared" si="328"/>
        <v>8.2500000009218883</v>
      </c>
    </row>
    <row r="6987" spans="5:8" x14ac:dyDescent="0.3">
      <c r="E6987" s="34">
        <v>6985</v>
      </c>
      <c r="F6987" s="42">
        <f t="shared" si="329"/>
        <v>11.176</v>
      </c>
      <c r="G6987" s="42">
        <f t="shared" si="327"/>
        <v>9.2202000000000002</v>
      </c>
      <c r="H6987" s="42">
        <f t="shared" si="328"/>
        <v>8.2500000009220198</v>
      </c>
    </row>
    <row r="6988" spans="5:8" x14ac:dyDescent="0.3">
      <c r="E6988" s="34">
        <v>6986</v>
      </c>
      <c r="F6988" s="42">
        <f t="shared" si="329"/>
        <v>11.1776</v>
      </c>
      <c r="G6988" s="42">
        <f t="shared" si="327"/>
        <v>9.2215199999999999</v>
      </c>
      <c r="H6988" s="42">
        <f t="shared" si="328"/>
        <v>8.2500000009221512</v>
      </c>
    </row>
    <row r="6989" spans="5:8" x14ac:dyDescent="0.3">
      <c r="E6989" s="34">
        <v>6987</v>
      </c>
      <c r="F6989" s="42">
        <f t="shared" si="329"/>
        <v>11.1792</v>
      </c>
      <c r="G6989" s="42">
        <f t="shared" si="327"/>
        <v>9.2228399999999997</v>
      </c>
      <c r="H6989" s="42">
        <f t="shared" si="328"/>
        <v>8.2500000009222845</v>
      </c>
    </row>
    <row r="6990" spans="5:8" x14ac:dyDescent="0.3">
      <c r="E6990" s="34">
        <v>6988</v>
      </c>
      <c r="F6990" s="42">
        <f t="shared" si="329"/>
        <v>11.180800000000001</v>
      </c>
      <c r="G6990" s="42">
        <f t="shared" si="327"/>
        <v>9.2241600000000012</v>
      </c>
      <c r="H6990" s="42">
        <f t="shared" si="328"/>
        <v>8.2500000009224159</v>
      </c>
    </row>
    <row r="6991" spans="5:8" x14ac:dyDescent="0.3">
      <c r="E6991" s="34">
        <v>6989</v>
      </c>
      <c r="F6991" s="42">
        <f t="shared" si="329"/>
        <v>11.182400000000001</v>
      </c>
      <c r="G6991" s="42">
        <f t="shared" si="327"/>
        <v>9.2254800000000028</v>
      </c>
      <c r="H6991" s="42">
        <f t="shared" si="328"/>
        <v>8.2500000009225474</v>
      </c>
    </row>
    <row r="6992" spans="5:8" x14ac:dyDescent="0.3">
      <c r="E6992" s="34">
        <v>6990</v>
      </c>
      <c r="F6992" s="42">
        <f t="shared" si="329"/>
        <v>11.184000000000001</v>
      </c>
      <c r="G6992" s="42">
        <f t="shared" si="327"/>
        <v>9.2268000000000008</v>
      </c>
      <c r="H6992" s="42">
        <f t="shared" si="328"/>
        <v>8.2500000009226806</v>
      </c>
    </row>
    <row r="6993" spans="5:8" x14ac:dyDescent="0.3">
      <c r="E6993" s="34">
        <v>6991</v>
      </c>
      <c r="F6993" s="42">
        <f t="shared" si="329"/>
        <v>11.185600000000001</v>
      </c>
      <c r="G6993" s="42">
        <f t="shared" si="327"/>
        <v>9.2281200000000005</v>
      </c>
      <c r="H6993" s="42">
        <f t="shared" si="328"/>
        <v>8.250000000922812</v>
      </c>
    </row>
    <row r="6994" spans="5:8" x14ac:dyDescent="0.3">
      <c r="E6994" s="34">
        <v>6992</v>
      </c>
      <c r="F6994" s="42">
        <f t="shared" si="329"/>
        <v>11.187200000000001</v>
      </c>
      <c r="G6994" s="42">
        <f t="shared" si="327"/>
        <v>9.2294400000000003</v>
      </c>
      <c r="H6994" s="42">
        <f t="shared" si="328"/>
        <v>8.2500000009229435</v>
      </c>
    </row>
    <row r="6995" spans="5:8" x14ac:dyDescent="0.3">
      <c r="E6995" s="34">
        <v>6993</v>
      </c>
      <c r="F6995" s="42">
        <f t="shared" si="329"/>
        <v>11.188800000000001</v>
      </c>
      <c r="G6995" s="42">
        <f t="shared" si="327"/>
        <v>9.2307600000000001</v>
      </c>
      <c r="H6995" s="42">
        <f t="shared" si="328"/>
        <v>8.2500000009230767</v>
      </c>
    </row>
    <row r="6996" spans="5:8" x14ac:dyDescent="0.3">
      <c r="E6996" s="34">
        <v>6994</v>
      </c>
      <c r="F6996" s="42">
        <f t="shared" si="329"/>
        <v>11.1904</v>
      </c>
      <c r="G6996" s="42">
        <f t="shared" si="327"/>
        <v>9.2320799999999998</v>
      </c>
      <c r="H6996" s="42">
        <f t="shared" si="328"/>
        <v>8.2500000009232082</v>
      </c>
    </row>
    <row r="6997" spans="5:8" x14ac:dyDescent="0.3">
      <c r="E6997" s="34">
        <v>6995</v>
      </c>
      <c r="F6997" s="42">
        <f t="shared" si="329"/>
        <v>11.192</v>
      </c>
      <c r="G6997" s="42">
        <f t="shared" si="327"/>
        <v>9.2333999999999996</v>
      </c>
      <c r="H6997" s="42">
        <f t="shared" si="328"/>
        <v>8.2500000009233396</v>
      </c>
    </row>
    <row r="6998" spans="5:8" x14ac:dyDescent="0.3">
      <c r="E6998" s="34">
        <v>6996</v>
      </c>
      <c r="F6998" s="42">
        <f t="shared" si="329"/>
        <v>11.1936</v>
      </c>
      <c r="G6998" s="42">
        <f t="shared" si="327"/>
        <v>9.2347199999999994</v>
      </c>
      <c r="H6998" s="42">
        <f t="shared" si="328"/>
        <v>8.2500000009234729</v>
      </c>
    </row>
    <row r="6999" spans="5:8" x14ac:dyDescent="0.3">
      <c r="E6999" s="34">
        <v>6997</v>
      </c>
      <c r="F6999" s="42">
        <f t="shared" si="329"/>
        <v>11.1952</v>
      </c>
      <c r="G6999" s="42">
        <f t="shared" si="327"/>
        <v>9.2360399999999991</v>
      </c>
      <c r="H6999" s="42">
        <f t="shared" si="328"/>
        <v>8.2500000009236043</v>
      </c>
    </row>
    <row r="7000" spans="5:8" x14ac:dyDescent="0.3">
      <c r="E7000" s="34">
        <v>6998</v>
      </c>
      <c r="F7000" s="42">
        <f t="shared" si="329"/>
        <v>11.196800000000001</v>
      </c>
      <c r="G7000" s="42">
        <f t="shared" si="327"/>
        <v>9.2373600000000007</v>
      </c>
      <c r="H7000" s="42">
        <f t="shared" si="328"/>
        <v>8.2500000009237358</v>
      </c>
    </row>
    <row r="7001" spans="5:8" x14ac:dyDescent="0.3">
      <c r="E7001" s="34">
        <v>6999</v>
      </c>
      <c r="F7001" s="42">
        <f t="shared" si="329"/>
        <v>11.198400000000001</v>
      </c>
      <c r="G7001" s="42">
        <f t="shared" si="327"/>
        <v>9.2386800000000004</v>
      </c>
      <c r="H7001" s="42">
        <f t="shared" si="328"/>
        <v>8.2500000009238672</v>
      </c>
    </row>
    <row r="7002" spans="5:8" x14ac:dyDescent="0.3">
      <c r="E7002" s="34">
        <v>7000</v>
      </c>
      <c r="F7002" s="42">
        <f t="shared" si="329"/>
        <v>11.200000000000001</v>
      </c>
      <c r="G7002" s="42">
        <f t="shared" si="327"/>
        <v>9.24</v>
      </c>
      <c r="H7002" s="42">
        <f t="shared" si="328"/>
        <v>8.2500000009240004</v>
      </c>
    </row>
    <row r="7003" spans="5:8" x14ac:dyDescent="0.3">
      <c r="E7003" s="34">
        <v>7001</v>
      </c>
      <c r="F7003" s="42">
        <f t="shared" si="329"/>
        <v>11.201600000000001</v>
      </c>
      <c r="G7003" s="42">
        <f t="shared" si="327"/>
        <v>9.24132</v>
      </c>
      <c r="H7003" s="42">
        <f t="shared" si="328"/>
        <v>8.2500000009241319</v>
      </c>
    </row>
    <row r="7004" spans="5:8" x14ac:dyDescent="0.3">
      <c r="E7004" s="34">
        <v>7002</v>
      </c>
      <c r="F7004" s="42">
        <f t="shared" si="329"/>
        <v>11.203200000000001</v>
      </c>
      <c r="G7004" s="42">
        <f t="shared" si="327"/>
        <v>9.2426399999999997</v>
      </c>
      <c r="H7004" s="42">
        <f t="shared" si="328"/>
        <v>8.2500000009242633</v>
      </c>
    </row>
    <row r="7005" spans="5:8" x14ac:dyDescent="0.3">
      <c r="E7005" s="34">
        <v>7003</v>
      </c>
      <c r="F7005" s="42">
        <f t="shared" si="329"/>
        <v>11.204800000000001</v>
      </c>
      <c r="G7005" s="42">
        <f t="shared" si="327"/>
        <v>9.2439599999999995</v>
      </c>
      <c r="H7005" s="42">
        <f t="shared" si="328"/>
        <v>8.2500000009243966</v>
      </c>
    </row>
    <row r="7006" spans="5:8" x14ac:dyDescent="0.3">
      <c r="E7006" s="34">
        <v>7004</v>
      </c>
      <c r="F7006" s="42">
        <f t="shared" si="329"/>
        <v>11.2064</v>
      </c>
      <c r="G7006" s="42">
        <f t="shared" si="327"/>
        <v>9.2452799999999993</v>
      </c>
      <c r="H7006" s="42">
        <f t="shared" si="328"/>
        <v>8.250000000924528</v>
      </c>
    </row>
    <row r="7007" spans="5:8" x14ac:dyDescent="0.3">
      <c r="E7007" s="34">
        <v>7005</v>
      </c>
      <c r="F7007" s="42">
        <f t="shared" si="329"/>
        <v>11.208</v>
      </c>
      <c r="G7007" s="42">
        <f t="shared" si="327"/>
        <v>9.2466000000000008</v>
      </c>
      <c r="H7007" s="42">
        <f t="shared" si="328"/>
        <v>8.2500000009246595</v>
      </c>
    </row>
    <row r="7008" spans="5:8" x14ac:dyDescent="0.3">
      <c r="E7008" s="34">
        <v>7006</v>
      </c>
      <c r="F7008" s="42">
        <f t="shared" si="329"/>
        <v>11.2096</v>
      </c>
      <c r="G7008" s="42">
        <f t="shared" si="327"/>
        <v>9.2479200000000006</v>
      </c>
      <c r="H7008" s="42">
        <f t="shared" si="328"/>
        <v>8.2500000009247927</v>
      </c>
    </row>
    <row r="7009" spans="5:8" x14ac:dyDescent="0.3">
      <c r="E7009" s="34">
        <v>7007</v>
      </c>
      <c r="F7009" s="42">
        <f t="shared" si="329"/>
        <v>11.2112</v>
      </c>
      <c r="G7009" s="42">
        <f t="shared" si="327"/>
        <v>9.2492400000000004</v>
      </c>
      <c r="H7009" s="42">
        <f t="shared" si="328"/>
        <v>8.2500000009249241</v>
      </c>
    </row>
    <row r="7010" spans="5:8" x14ac:dyDescent="0.3">
      <c r="E7010" s="34">
        <v>7008</v>
      </c>
      <c r="F7010" s="42">
        <f t="shared" si="329"/>
        <v>11.2128</v>
      </c>
      <c r="G7010" s="42">
        <f t="shared" si="327"/>
        <v>9.2505600000000001</v>
      </c>
      <c r="H7010" s="42">
        <f t="shared" si="328"/>
        <v>8.2500000009250556</v>
      </c>
    </row>
    <row r="7011" spans="5:8" x14ac:dyDescent="0.3">
      <c r="E7011" s="34">
        <v>7009</v>
      </c>
      <c r="F7011" s="42">
        <f t="shared" si="329"/>
        <v>11.214400000000001</v>
      </c>
      <c r="G7011" s="42">
        <f t="shared" si="327"/>
        <v>9.2518800000000017</v>
      </c>
      <c r="H7011" s="42">
        <f t="shared" si="328"/>
        <v>8.2500000009251888</v>
      </c>
    </row>
    <row r="7012" spans="5:8" x14ac:dyDescent="0.3">
      <c r="E7012" s="34">
        <v>7010</v>
      </c>
      <c r="F7012" s="42">
        <f t="shared" si="329"/>
        <v>11.216000000000001</v>
      </c>
      <c r="G7012" s="42">
        <f t="shared" si="327"/>
        <v>9.2532000000000014</v>
      </c>
      <c r="H7012" s="42">
        <f t="shared" si="328"/>
        <v>8.2500000009253203</v>
      </c>
    </row>
    <row r="7013" spans="5:8" x14ac:dyDescent="0.3">
      <c r="E7013" s="34">
        <v>7011</v>
      </c>
      <c r="F7013" s="42">
        <f t="shared" si="329"/>
        <v>11.217600000000001</v>
      </c>
      <c r="G7013" s="42">
        <f t="shared" si="327"/>
        <v>9.2545200000000012</v>
      </c>
      <c r="H7013" s="42">
        <f t="shared" si="328"/>
        <v>8.2500000009254517</v>
      </c>
    </row>
    <row r="7014" spans="5:8" x14ac:dyDescent="0.3">
      <c r="E7014" s="34">
        <v>7012</v>
      </c>
      <c r="F7014" s="42">
        <f t="shared" si="329"/>
        <v>11.219200000000001</v>
      </c>
      <c r="G7014" s="42">
        <f t="shared" si="327"/>
        <v>9.255840000000001</v>
      </c>
      <c r="H7014" s="42">
        <f t="shared" si="328"/>
        <v>8.2500000009255832</v>
      </c>
    </row>
    <row r="7015" spans="5:8" x14ac:dyDescent="0.3">
      <c r="E7015" s="34">
        <v>7013</v>
      </c>
      <c r="F7015" s="42">
        <f t="shared" si="329"/>
        <v>11.220800000000001</v>
      </c>
      <c r="G7015" s="42">
        <f t="shared" si="327"/>
        <v>9.2571600000000007</v>
      </c>
      <c r="H7015" s="42">
        <f t="shared" si="328"/>
        <v>8.2500000009257164</v>
      </c>
    </row>
    <row r="7016" spans="5:8" x14ac:dyDescent="0.3">
      <c r="E7016" s="34">
        <v>7014</v>
      </c>
      <c r="F7016" s="42">
        <f t="shared" si="329"/>
        <v>11.2224</v>
      </c>
      <c r="G7016" s="42">
        <f t="shared" si="327"/>
        <v>9.2584800000000005</v>
      </c>
      <c r="H7016" s="42">
        <f t="shared" si="328"/>
        <v>8.2500000009258478</v>
      </c>
    </row>
    <row r="7017" spans="5:8" x14ac:dyDescent="0.3">
      <c r="E7017" s="34">
        <v>7015</v>
      </c>
      <c r="F7017" s="42">
        <f t="shared" si="329"/>
        <v>11.224</v>
      </c>
      <c r="G7017" s="42">
        <f t="shared" si="327"/>
        <v>9.2598000000000003</v>
      </c>
      <c r="H7017" s="42">
        <f t="shared" si="328"/>
        <v>8.2500000009259793</v>
      </c>
    </row>
    <row r="7018" spans="5:8" x14ac:dyDescent="0.3">
      <c r="E7018" s="34">
        <v>7016</v>
      </c>
      <c r="F7018" s="42">
        <f t="shared" si="329"/>
        <v>11.2256</v>
      </c>
      <c r="G7018" s="42">
        <f t="shared" si="327"/>
        <v>9.26112</v>
      </c>
      <c r="H7018" s="42">
        <f t="shared" si="328"/>
        <v>8.2500000009261125</v>
      </c>
    </row>
    <row r="7019" spans="5:8" x14ac:dyDescent="0.3">
      <c r="E7019" s="34">
        <v>7017</v>
      </c>
      <c r="F7019" s="42">
        <f t="shared" si="329"/>
        <v>11.2272</v>
      </c>
      <c r="G7019" s="42">
        <f t="shared" si="327"/>
        <v>9.2624399999999998</v>
      </c>
      <c r="H7019" s="42">
        <f t="shared" si="328"/>
        <v>8.250000000926244</v>
      </c>
    </row>
    <row r="7020" spans="5:8" x14ac:dyDescent="0.3">
      <c r="E7020" s="34">
        <v>7018</v>
      </c>
      <c r="F7020" s="42">
        <f t="shared" si="329"/>
        <v>11.2288</v>
      </c>
      <c r="G7020" s="42">
        <f t="shared" si="327"/>
        <v>9.2637599999999996</v>
      </c>
      <c r="H7020" s="42">
        <f t="shared" si="328"/>
        <v>8.2500000009263754</v>
      </c>
    </row>
    <row r="7021" spans="5:8" x14ac:dyDescent="0.3">
      <c r="E7021" s="34">
        <v>7019</v>
      </c>
      <c r="F7021" s="42">
        <f t="shared" si="329"/>
        <v>11.230400000000001</v>
      </c>
      <c r="G7021" s="42">
        <f t="shared" si="327"/>
        <v>9.2650800000000011</v>
      </c>
      <c r="H7021" s="42">
        <f t="shared" si="328"/>
        <v>8.2500000009265086</v>
      </c>
    </row>
    <row r="7022" spans="5:8" x14ac:dyDescent="0.3">
      <c r="E7022" s="34">
        <v>7020</v>
      </c>
      <c r="F7022" s="42">
        <f t="shared" si="329"/>
        <v>11.232000000000001</v>
      </c>
      <c r="G7022" s="42">
        <f t="shared" si="327"/>
        <v>9.2664000000000026</v>
      </c>
      <c r="H7022" s="42">
        <f t="shared" si="328"/>
        <v>8.2500000009266401</v>
      </c>
    </row>
    <row r="7023" spans="5:8" x14ac:dyDescent="0.3">
      <c r="E7023" s="34">
        <v>7021</v>
      </c>
      <c r="F7023" s="42">
        <f t="shared" si="329"/>
        <v>11.233600000000001</v>
      </c>
      <c r="G7023" s="42">
        <f t="shared" si="327"/>
        <v>9.2677200000000006</v>
      </c>
      <c r="H7023" s="42">
        <f t="shared" si="328"/>
        <v>8.2500000009267715</v>
      </c>
    </row>
    <row r="7024" spans="5:8" x14ac:dyDescent="0.3">
      <c r="E7024" s="34">
        <v>7022</v>
      </c>
      <c r="F7024" s="42">
        <f t="shared" si="329"/>
        <v>11.235200000000001</v>
      </c>
      <c r="G7024" s="42">
        <f t="shared" si="327"/>
        <v>9.2690400000000004</v>
      </c>
      <c r="H7024" s="42">
        <f t="shared" si="328"/>
        <v>8.2500000009269048</v>
      </c>
    </row>
    <row r="7025" spans="5:8" x14ac:dyDescent="0.3">
      <c r="E7025" s="34">
        <v>7023</v>
      </c>
      <c r="F7025" s="42">
        <f t="shared" si="329"/>
        <v>11.236800000000001</v>
      </c>
      <c r="G7025" s="42">
        <f t="shared" si="327"/>
        <v>9.2703600000000002</v>
      </c>
      <c r="H7025" s="42">
        <f t="shared" si="328"/>
        <v>8.2500000009270362</v>
      </c>
    </row>
    <row r="7026" spans="5:8" x14ac:dyDescent="0.3">
      <c r="E7026" s="34">
        <v>7024</v>
      </c>
      <c r="F7026" s="42">
        <f t="shared" si="329"/>
        <v>11.2384</v>
      </c>
      <c r="G7026" s="42">
        <f t="shared" si="327"/>
        <v>9.2716799999999999</v>
      </c>
      <c r="H7026" s="42">
        <f t="shared" si="328"/>
        <v>8.2500000009271677</v>
      </c>
    </row>
    <row r="7027" spans="5:8" x14ac:dyDescent="0.3">
      <c r="E7027" s="34">
        <v>7025</v>
      </c>
      <c r="F7027" s="42">
        <f t="shared" si="329"/>
        <v>11.24</v>
      </c>
      <c r="G7027" s="42">
        <f t="shared" si="327"/>
        <v>9.2729999999999997</v>
      </c>
      <c r="H7027" s="42">
        <f t="shared" si="328"/>
        <v>8.2500000009272991</v>
      </c>
    </row>
    <row r="7028" spans="5:8" x14ac:dyDescent="0.3">
      <c r="E7028" s="34">
        <v>7026</v>
      </c>
      <c r="F7028" s="42">
        <f t="shared" si="329"/>
        <v>11.2416</v>
      </c>
      <c r="G7028" s="42">
        <f t="shared" si="327"/>
        <v>9.2743199999999995</v>
      </c>
      <c r="H7028" s="42">
        <f t="shared" si="328"/>
        <v>8.2500000009274324</v>
      </c>
    </row>
    <row r="7029" spans="5:8" x14ac:dyDescent="0.3">
      <c r="E7029" s="34">
        <v>7027</v>
      </c>
      <c r="F7029" s="42">
        <f t="shared" si="329"/>
        <v>11.2432</v>
      </c>
      <c r="G7029" s="42">
        <f t="shared" si="327"/>
        <v>9.2756399999999992</v>
      </c>
      <c r="H7029" s="42">
        <f t="shared" si="328"/>
        <v>8.2500000009275638</v>
      </c>
    </row>
    <row r="7030" spans="5:8" x14ac:dyDescent="0.3">
      <c r="E7030" s="34">
        <v>7028</v>
      </c>
      <c r="F7030" s="42">
        <f t="shared" si="329"/>
        <v>11.2448</v>
      </c>
      <c r="G7030" s="42">
        <f t="shared" si="327"/>
        <v>9.276959999999999</v>
      </c>
      <c r="H7030" s="42">
        <f t="shared" si="328"/>
        <v>8.2500000009276953</v>
      </c>
    </row>
    <row r="7031" spans="5:8" x14ac:dyDescent="0.3">
      <c r="E7031" s="34">
        <v>7029</v>
      </c>
      <c r="F7031" s="42">
        <f t="shared" si="329"/>
        <v>11.246400000000001</v>
      </c>
      <c r="G7031" s="42">
        <f t="shared" si="327"/>
        <v>9.2782800000000005</v>
      </c>
      <c r="H7031" s="42">
        <f t="shared" si="328"/>
        <v>8.2500000009278285</v>
      </c>
    </row>
    <row r="7032" spans="5:8" x14ac:dyDescent="0.3">
      <c r="E7032" s="34">
        <v>7030</v>
      </c>
      <c r="F7032" s="42">
        <f t="shared" si="329"/>
        <v>11.248000000000001</v>
      </c>
      <c r="G7032" s="42">
        <f t="shared" si="327"/>
        <v>9.2796000000000003</v>
      </c>
      <c r="H7032" s="42">
        <f t="shared" si="328"/>
        <v>8.2500000009279599</v>
      </c>
    </row>
    <row r="7033" spans="5:8" x14ac:dyDescent="0.3">
      <c r="E7033" s="34">
        <v>7031</v>
      </c>
      <c r="F7033" s="42">
        <f t="shared" si="329"/>
        <v>11.249600000000001</v>
      </c>
      <c r="G7033" s="42">
        <f t="shared" si="327"/>
        <v>9.2809200000000001</v>
      </c>
      <c r="H7033" s="42">
        <f t="shared" si="328"/>
        <v>8.2500000009280914</v>
      </c>
    </row>
    <row r="7034" spans="5:8" x14ac:dyDescent="0.3">
      <c r="E7034" s="34">
        <v>7032</v>
      </c>
      <c r="F7034" s="42">
        <f t="shared" si="329"/>
        <v>11.251200000000001</v>
      </c>
      <c r="G7034" s="42">
        <f t="shared" si="327"/>
        <v>9.2822399999999998</v>
      </c>
      <c r="H7034" s="42">
        <f t="shared" si="328"/>
        <v>8.2500000009282246</v>
      </c>
    </row>
    <row r="7035" spans="5:8" x14ac:dyDescent="0.3">
      <c r="E7035" s="34">
        <v>7033</v>
      </c>
      <c r="F7035" s="42">
        <f t="shared" si="329"/>
        <v>11.252800000000001</v>
      </c>
      <c r="G7035" s="42">
        <f t="shared" si="327"/>
        <v>9.2835599999999996</v>
      </c>
      <c r="H7035" s="42">
        <f t="shared" si="328"/>
        <v>8.2500000009283561</v>
      </c>
    </row>
    <row r="7036" spans="5:8" x14ac:dyDescent="0.3">
      <c r="E7036" s="34">
        <v>7034</v>
      </c>
      <c r="F7036" s="42">
        <f t="shared" si="329"/>
        <v>11.2544</v>
      </c>
      <c r="G7036" s="42">
        <f t="shared" si="327"/>
        <v>9.2848799999999994</v>
      </c>
      <c r="H7036" s="42">
        <f t="shared" si="328"/>
        <v>8.2500000009284875</v>
      </c>
    </row>
    <row r="7037" spans="5:8" x14ac:dyDescent="0.3">
      <c r="E7037" s="34">
        <v>7035</v>
      </c>
      <c r="F7037" s="42">
        <f t="shared" si="329"/>
        <v>11.256</v>
      </c>
      <c r="G7037" s="42">
        <f t="shared" si="327"/>
        <v>9.2861999999999991</v>
      </c>
      <c r="H7037" s="42">
        <f t="shared" si="328"/>
        <v>8.2500000009286207</v>
      </c>
    </row>
    <row r="7038" spans="5:8" x14ac:dyDescent="0.3">
      <c r="E7038" s="34">
        <v>7036</v>
      </c>
      <c r="F7038" s="42">
        <f t="shared" si="329"/>
        <v>11.2576</v>
      </c>
      <c r="G7038" s="42">
        <f t="shared" si="327"/>
        <v>9.2875200000000007</v>
      </c>
      <c r="H7038" s="42">
        <f t="shared" si="328"/>
        <v>8.2500000009287522</v>
      </c>
    </row>
    <row r="7039" spans="5:8" x14ac:dyDescent="0.3">
      <c r="E7039" s="34">
        <v>7037</v>
      </c>
      <c r="F7039" s="42">
        <f t="shared" si="329"/>
        <v>11.2592</v>
      </c>
      <c r="G7039" s="42">
        <f t="shared" si="327"/>
        <v>9.2888400000000004</v>
      </c>
      <c r="H7039" s="42">
        <f t="shared" si="328"/>
        <v>8.2500000009288836</v>
      </c>
    </row>
    <row r="7040" spans="5:8" x14ac:dyDescent="0.3">
      <c r="E7040" s="34">
        <v>7038</v>
      </c>
      <c r="F7040" s="42">
        <f t="shared" si="329"/>
        <v>11.2608</v>
      </c>
      <c r="G7040" s="42">
        <f t="shared" si="327"/>
        <v>9.2901600000000002</v>
      </c>
      <c r="H7040" s="42">
        <f t="shared" si="328"/>
        <v>8.2500000009290169</v>
      </c>
    </row>
    <row r="7041" spans="5:8" x14ac:dyDescent="0.3">
      <c r="E7041" s="34">
        <v>7039</v>
      </c>
      <c r="F7041" s="42">
        <f t="shared" si="329"/>
        <v>11.262400000000001</v>
      </c>
      <c r="G7041" s="42">
        <f t="shared" si="327"/>
        <v>9.2914800000000017</v>
      </c>
      <c r="H7041" s="42">
        <f t="shared" si="328"/>
        <v>8.2500000009291483</v>
      </c>
    </row>
    <row r="7042" spans="5:8" x14ac:dyDescent="0.3">
      <c r="E7042" s="34">
        <v>7040</v>
      </c>
      <c r="F7042" s="42">
        <f t="shared" si="329"/>
        <v>11.264000000000001</v>
      </c>
      <c r="G7042" s="42">
        <f t="shared" ref="G7042:G7105" si="330">$C$12*F7042*10^-3/($C$3*10^-6)</f>
        <v>9.2928000000000015</v>
      </c>
      <c r="H7042" s="42">
        <f t="shared" si="328"/>
        <v>8.2500000009292798</v>
      </c>
    </row>
    <row r="7043" spans="5:8" x14ac:dyDescent="0.3">
      <c r="E7043" s="34">
        <v>7041</v>
      </c>
      <c r="F7043" s="42">
        <f t="shared" si="329"/>
        <v>11.265600000000001</v>
      </c>
      <c r="G7043" s="42">
        <f t="shared" si="330"/>
        <v>9.2941200000000013</v>
      </c>
      <c r="H7043" s="42">
        <f t="shared" ref="H7043:H7106" si="331">($C$12+IF(G7043&gt;=$C$7,$C$6,0)+(IF(G7043&gt;=$C$5,G7043,0)/$C$4)+IF(G7043&gt;$C$9,($C$8/G7043),0))</f>
        <v>8.2500000009294112</v>
      </c>
    </row>
    <row r="7044" spans="5:8" x14ac:dyDescent="0.3">
      <c r="E7044" s="34">
        <v>7042</v>
      </c>
      <c r="F7044" s="42">
        <f t="shared" ref="F7044:F7107" si="332">($C$10/10000)*(E7044)</f>
        <v>11.267200000000001</v>
      </c>
      <c r="G7044" s="42">
        <f t="shared" si="330"/>
        <v>9.295440000000001</v>
      </c>
      <c r="H7044" s="42">
        <f t="shared" si="331"/>
        <v>8.2500000009295444</v>
      </c>
    </row>
    <row r="7045" spans="5:8" x14ac:dyDescent="0.3">
      <c r="E7045" s="34">
        <v>7043</v>
      </c>
      <c r="F7045" s="42">
        <f t="shared" si="332"/>
        <v>11.268800000000001</v>
      </c>
      <c r="G7045" s="42">
        <f t="shared" si="330"/>
        <v>9.2967600000000008</v>
      </c>
      <c r="H7045" s="42">
        <f t="shared" si="331"/>
        <v>8.2500000009296759</v>
      </c>
    </row>
    <row r="7046" spans="5:8" x14ac:dyDescent="0.3">
      <c r="E7046" s="34">
        <v>7044</v>
      </c>
      <c r="F7046" s="42">
        <f t="shared" si="332"/>
        <v>11.2704</v>
      </c>
      <c r="G7046" s="42">
        <f t="shared" si="330"/>
        <v>9.2980800000000006</v>
      </c>
      <c r="H7046" s="42">
        <f t="shared" si="331"/>
        <v>8.2500000009298073</v>
      </c>
    </row>
    <row r="7047" spans="5:8" x14ac:dyDescent="0.3">
      <c r="E7047" s="34">
        <v>7045</v>
      </c>
      <c r="F7047" s="42">
        <f t="shared" si="332"/>
        <v>11.272</v>
      </c>
      <c r="G7047" s="42">
        <f t="shared" si="330"/>
        <v>9.2994000000000003</v>
      </c>
      <c r="H7047" s="42">
        <f t="shared" si="331"/>
        <v>8.2500000009299406</v>
      </c>
    </row>
    <row r="7048" spans="5:8" x14ac:dyDescent="0.3">
      <c r="E7048" s="34">
        <v>7046</v>
      </c>
      <c r="F7048" s="42">
        <f t="shared" si="332"/>
        <v>11.2736</v>
      </c>
      <c r="G7048" s="42">
        <f t="shared" si="330"/>
        <v>9.3007200000000001</v>
      </c>
      <c r="H7048" s="42">
        <f t="shared" si="331"/>
        <v>8.250000000930072</v>
      </c>
    </row>
    <row r="7049" spans="5:8" x14ac:dyDescent="0.3">
      <c r="E7049" s="34">
        <v>7047</v>
      </c>
      <c r="F7049" s="42">
        <f t="shared" si="332"/>
        <v>11.2752</v>
      </c>
      <c r="G7049" s="42">
        <f t="shared" si="330"/>
        <v>9.3020399999999999</v>
      </c>
      <c r="H7049" s="42">
        <f t="shared" si="331"/>
        <v>8.2500000009302035</v>
      </c>
    </row>
    <row r="7050" spans="5:8" x14ac:dyDescent="0.3">
      <c r="E7050" s="34">
        <v>7048</v>
      </c>
      <c r="F7050" s="42">
        <f t="shared" si="332"/>
        <v>11.2768</v>
      </c>
      <c r="G7050" s="42">
        <f t="shared" si="330"/>
        <v>9.3033599999999996</v>
      </c>
      <c r="H7050" s="42">
        <f t="shared" si="331"/>
        <v>8.2500000009303367</v>
      </c>
    </row>
    <row r="7051" spans="5:8" x14ac:dyDescent="0.3">
      <c r="E7051" s="34">
        <v>7049</v>
      </c>
      <c r="F7051" s="42">
        <f t="shared" si="332"/>
        <v>11.278400000000001</v>
      </c>
      <c r="G7051" s="42">
        <f t="shared" si="330"/>
        <v>9.3046800000000012</v>
      </c>
      <c r="H7051" s="42">
        <f t="shared" si="331"/>
        <v>8.2500000009304681</v>
      </c>
    </row>
    <row r="7052" spans="5:8" x14ac:dyDescent="0.3">
      <c r="E7052" s="34">
        <v>7050</v>
      </c>
      <c r="F7052" s="42">
        <f t="shared" si="332"/>
        <v>11.280000000000001</v>
      </c>
      <c r="G7052" s="42">
        <f t="shared" si="330"/>
        <v>9.3060000000000009</v>
      </c>
      <c r="H7052" s="42">
        <f t="shared" si="331"/>
        <v>8.2500000009305996</v>
      </c>
    </row>
    <row r="7053" spans="5:8" x14ac:dyDescent="0.3">
      <c r="E7053" s="34">
        <v>7051</v>
      </c>
      <c r="F7053" s="42">
        <f t="shared" si="332"/>
        <v>11.281600000000001</v>
      </c>
      <c r="G7053" s="42">
        <f t="shared" si="330"/>
        <v>9.3073200000000025</v>
      </c>
      <c r="H7053" s="42">
        <f t="shared" si="331"/>
        <v>8.2500000009307328</v>
      </c>
    </row>
    <row r="7054" spans="5:8" x14ac:dyDescent="0.3">
      <c r="E7054" s="34">
        <v>7052</v>
      </c>
      <c r="F7054" s="42">
        <f t="shared" si="332"/>
        <v>11.283200000000001</v>
      </c>
      <c r="G7054" s="42">
        <f t="shared" si="330"/>
        <v>9.3086400000000005</v>
      </c>
      <c r="H7054" s="42">
        <f t="shared" si="331"/>
        <v>8.2500000009308643</v>
      </c>
    </row>
    <row r="7055" spans="5:8" x14ac:dyDescent="0.3">
      <c r="E7055" s="34">
        <v>7053</v>
      </c>
      <c r="F7055" s="42">
        <f t="shared" si="332"/>
        <v>11.284800000000001</v>
      </c>
      <c r="G7055" s="42">
        <f t="shared" si="330"/>
        <v>9.3099600000000002</v>
      </c>
      <c r="H7055" s="42">
        <f t="shared" si="331"/>
        <v>8.2500000009309957</v>
      </c>
    </row>
    <row r="7056" spans="5:8" x14ac:dyDescent="0.3">
      <c r="E7056" s="34">
        <v>7054</v>
      </c>
      <c r="F7056" s="42">
        <f t="shared" si="332"/>
        <v>11.2864</v>
      </c>
      <c r="G7056" s="42">
        <f t="shared" si="330"/>
        <v>9.31128</v>
      </c>
      <c r="H7056" s="42">
        <f t="shared" si="331"/>
        <v>8.2500000009311272</v>
      </c>
    </row>
    <row r="7057" spans="5:8" x14ac:dyDescent="0.3">
      <c r="E7057" s="34">
        <v>7055</v>
      </c>
      <c r="F7057" s="42">
        <f t="shared" si="332"/>
        <v>11.288</v>
      </c>
      <c r="G7057" s="42">
        <f t="shared" si="330"/>
        <v>9.3125999999999998</v>
      </c>
      <c r="H7057" s="42">
        <f t="shared" si="331"/>
        <v>8.2500000009312604</v>
      </c>
    </row>
    <row r="7058" spans="5:8" x14ac:dyDescent="0.3">
      <c r="E7058" s="34">
        <v>7056</v>
      </c>
      <c r="F7058" s="42">
        <f t="shared" si="332"/>
        <v>11.2896</v>
      </c>
      <c r="G7058" s="42">
        <f t="shared" si="330"/>
        <v>9.3139199999999995</v>
      </c>
      <c r="H7058" s="42">
        <f t="shared" si="331"/>
        <v>8.2500000009313919</v>
      </c>
    </row>
    <row r="7059" spans="5:8" x14ac:dyDescent="0.3">
      <c r="E7059" s="34">
        <v>7057</v>
      </c>
      <c r="F7059" s="42">
        <f t="shared" si="332"/>
        <v>11.2912</v>
      </c>
      <c r="G7059" s="42">
        <f t="shared" si="330"/>
        <v>9.3152399999999993</v>
      </c>
      <c r="H7059" s="42">
        <f t="shared" si="331"/>
        <v>8.2500000009315233</v>
      </c>
    </row>
    <row r="7060" spans="5:8" x14ac:dyDescent="0.3">
      <c r="E7060" s="34">
        <v>7058</v>
      </c>
      <c r="F7060" s="42">
        <f t="shared" si="332"/>
        <v>11.2928</v>
      </c>
      <c r="G7060" s="42">
        <f t="shared" si="330"/>
        <v>9.3165599999999991</v>
      </c>
      <c r="H7060" s="42">
        <f t="shared" si="331"/>
        <v>8.2500000009316565</v>
      </c>
    </row>
    <row r="7061" spans="5:8" x14ac:dyDescent="0.3">
      <c r="E7061" s="34">
        <v>7059</v>
      </c>
      <c r="F7061" s="42">
        <f t="shared" si="332"/>
        <v>11.294400000000001</v>
      </c>
      <c r="G7061" s="42">
        <f t="shared" si="330"/>
        <v>9.3178800000000006</v>
      </c>
      <c r="H7061" s="42">
        <f t="shared" si="331"/>
        <v>8.250000000931788</v>
      </c>
    </row>
    <row r="7062" spans="5:8" x14ac:dyDescent="0.3">
      <c r="E7062" s="34">
        <v>7060</v>
      </c>
      <c r="F7062" s="42">
        <f t="shared" si="332"/>
        <v>11.296000000000001</v>
      </c>
      <c r="G7062" s="42">
        <f t="shared" si="330"/>
        <v>9.3192000000000004</v>
      </c>
      <c r="H7062" s="42">
        <f t="shared" si="331"/>
        <v>8.2500000009319194</v>
      </c>
    </row>
    <row r="7063" spans="5:8" x14ac:dyDescent="0.3">
      <c r="E7063" s="34">
        <v>7061</v>
      </c>
      <c r="F7063" s="42">
        <f t="shared" si="332"/>
        <v>11.297600000000001</v>
      </c>
      <c r="G7063" s="42">
        <f t="shared" si="330"/>
        <v>9.3205200000000001</v>
      </c>
      <c r="H7063" s="42">
        <f t="shared" si="331"/>
        <v>8.2500000009320527</v>
      </c>
    </row>
    <row r="7064" spans="5:8" x14ac:dyDescent="0.3">
      <c r="E7064" s="34">
        <v>7062</v>
      </c>
      <c r="F7064" s="42">
        <f t="shared" si="332"/>
        <v>11.299200000000001</v>
      </c>
      <c r="G7064" s="42">
        <f t="shared" si="330"/>
        <v>9.3218399999999999</v>
      </c>
      <c r="H7064" s="42">
        <f t="shared" si="331"/>
        <v>8.2500000009321841</v>
      </c>
    </row>
    <row r="7065" spans="5:8" x14ac:dyDescent="0.3">
      <c r="E7065" s="34">
        <v>7063</v>
      </c>
      <c r="F7065" s="42">
        <f t="shared" si="332"/>
        <v>11.300800000000001</v>
      </c>
      <c r="G7065" s="42">
        <f t="shared" si="330"/>
        <v>9.3231599999999997</v>
      </c>
      <c r="H7065" s="42">
        <f t="shared" si="331"/>
        <v>8.2500000009323156</v>
      </c>
    </row>
    <row r="7066" spans="5:8" x14ac:dyDescent="0.3">
      <c r="E7066" s="34">
        <v>7064</v>
      </c>
      <c r="F7066" s="42">
        <f t="shared" si="332"/>
        <v>11.3024</v>
      </c>
      <c r="G7066" s="42">
        <f t="shared" si="330"/>
        <v>9.3244799999999994</v>
      </c>
      <c r="H7066" s="42">
        <f t="shared" si="331"/>
        <v>8.2500000009324488</v>
      </c>
    </row>
    <row r="7067" spans="5:8" x14ac:dyDescent="0.3">
      <c r="E7067" s="34">
        <v>7065</v>
      </c>
      <c r="F7067" s="42">
        <f t="shared" si="332"/>
        <v>11.304</v>
      </c>
      <c r="G7067" s="42">
        <f t="shared" si="330"/>
        <v>9.3257999999999992</v>
      </c>
      <c r="H7067" s="42">
        <f t="shared" si="331"/>
        <v>8.2500000009325802</v>
      </c>
    </row>
    <row r="7068" spans="5:8" x14ac:dyDescent="0.3">
      <c r="E7068" s="34">
        <v>7066</v>
      </c>
      <c r="F7068" s="42">
        <f t="shared" si="332"/>
        <v>11.3056</v>
      </c>
      <c r="G7068" s="42">
        <f t="shared" si="330"/>
        <v>9.3271200000000007</v>
      </c>
      <c r="H7068" s="42">
        <f t="shared" si="331"/>
        <v>8.2500000009327117</v>
      </c>
    </row>
    <row r="7069" spans="5:8" x14ac:dyDescent="0.3">
      <c r="E7069" s="34">
        <v>7067</v>
      </c>
      <c r="F7069" s="42">
        <f t="shared" si="332"/>
        <v>11.3072</v>
      </c>
      <c r="G7069" s="42">
        <f t="shared" si="330"/>
        <v>9.3284400000000005</v>
      </c>
      <c r="H7069" s="42">
        <f t="shared" si="331"/>
        <v>8.2500000009328431</v>
      </c>
    </row>
    <row r="7070" spans="5:8" x14ac:dyDescent="0.3">
      <c r="E7070" s="34">
        <v>7068</v>
      </c>
      <c r="F7070" s="42">
        <f t="shared" si="332"/>
        <v>11.3088</v>
      </c>
      <c r="G7070" s="42">
        <f t="shared" si="330"/>
        <v>9.3297600000000003</v>
      </c>
      <c r="H7070" s="42">
        <f t="shared" si="331"/>
        <v>8.2500000009329764</v>
      </c>
    </row>
    <row r="7071" spans="5:8" x14ac:dyDescent="0.3">
      <c r="E7071" s="34">
        <v>7069</v>
      </c>
      <c r="F7071" s="42">
        <f t="shared" si="332"/>
        <v>11.310400000000001</v>
      </c>
      <c r="G7071" s="42">
        <f t="shared" si="330"/>
        <v>9.3310800000000018</v>
      </c>
      <c r="H7071" s="42">
        <f t="shared" si="331"/>
        <v>8.2500000009331078</v>
      </c>
    </row>
    <row r="7072" spans="5:8" x14ac:dyDescent="0.3">
      <c r="E7072" s="34">
        <v>7070</v>
      </c>
      <c r="F7072" s="42">
        <f t="shared" si="332"/>
        <v>11.312000000000001</v>
      </c>
      <c r="G7072" s="42">
        <f t="shared" si="330"/>
        <v>9.3324000000000016</v>
      </c>
      <c r="H7072" s="42">
        <f t="shared" si="331"/>
        <v>8.2500000009332393</v>
      </c>
    </row>
    <row r="7073" spans="5:8" x14ac:dyDescent="0.3">
      <c r="E7073" s="34">
        <v>7071</v>
      </c>
      <c r="F7073" s="42">
        <f t="shared" si="332"/>
        <v>11.313600000000001</v>
      </c>
      <c r="G7073" s="42">
        <f t="shared" si="330"/>
        <v>9.3337200000000013</v>
      </c>
      <c r="H7073" s="42">
        <f t="shared" si="331"/>
        <v>8.2500000009333725</v>
      </c>
    </row>
    <row r="7074" spans="5:8" x14ac:dyDescent="0.3">
      <c r="E7074" s="34">
        <v>7072</v>
      </c>
      <c r="F7074" s="42">
        <f t="shared" si="332"/>
        <v>11.315200000000001</v>
      </c>
      <c r="G7074" s="42">
        <f t="shared" si="330"/>
        <v>9.3350400000000011</v>
      </c>
      <c r="H7074" s="42">
        <f t="shared" si="331"/>
        <v>8.2500000009335039</v>
      </c>
    </row>
    <row r="7075" spans="5:8" x14ac:dyDescent="0.3">
      <c r="E7075" s="34">
        <v>7073</v>
      </c>
      <c r="F7075" s="42">
        <f t="shared" si="332"/>
        <v>11.316800000000001</v>
      </c>
      <c r="G7075" s="42">
        <f t="shared" si="330"/>
        <v>9.3363600000000009</v>
      </c>
      <c r="H7075" s="42">
        <f t="shared" si="331"/>
        <v>8.2500000009336354</v>
      </c>
    </row>
    <row r="7076" spans="5:8" x14ac:dyDescent="0.3">
      <c r="E7076" s="34">
        <v>7074</v>
      </c>
      <c r="F7076" s="42">
        <f t="shared" si="332"/>
        <v>11.3184</v>
      </c>
      <c r="G7076" s="42">
        <f t="shared" si="330"/>
        <v>9.3376800000000006</v>
      </c>
      <c r="H7076" s="42">
        <f t="shared" si="331"/>
        <v>8.2500000009337686</v>
      </c>
    </row>
    <row r="7077" spans="5:8" x14ac:dyDescent="0.3">
      <c r="E7077" s="34">
        <v>7075</v>
      </c>
      <c r="F7077" s="42">
        <f t="shared" si="332"/>
        <v>11.32</v>
      </c>
      <c r="G7077" s="42">
        <f t="shared" si="330"/>
        <v>9.3390000000000004</v>
      </c>
      <c r="H7077" s="42">
        <f t="shared" si="331"/>
        <v>8.2500000009339001</v>
      </c>
    </row>
    <row r="7078" spans="5:8" x14ac:dyDescent="0.3">
      <c r="E7078" s="34">
        <v>7076</v>
      </c>
      <c r="F7078" s="42">
        <f t="shared" si="332"/>
        <v>11.3216</v>
      </c>
      <c r="G7078" s="42">
        <f t="shared" si="330"/>
        <v>9.3403200000000002</v>
      </c>
      <c r="H7078" s="42">
        <f t="shared" si="331"/>
        <v>8.2500000009340315</v>
      </c>
    </row>
    <row r="7079" spans="5:8" x14ac:dyDescent="0.3">
      <c r="E7079" s="34">
        <v>7077</v>
      </c>
      <c r="F7079" s="42">
        <f t="shared" si="332"/>
        <v>11.3232</v>
      </c>
      <c r="G7079" s="42">
        <f t="shared" si="330"/>
        <v>9.3416399999999999</v>
      </c>
      <c r="H7079" s="42">
        <f t="shared" si="331"/>
        <v>8.2500000009341647</v>
      </c>
    </row>
    <row r="7080" spans="5:8" x14ac:dyDescent="0.3">
      <c r="E7080" s="34">
        <v>7078</v>
      </c>
      <c r="F7080" s="42">
        <f t="shared" si="332"/>
        <v>11.3248</v>
      </c>
      <c r="G7080" s="42">
        <f t="shared" si="330"/>
        <v>9.3429599999999997</v>
      </c>
      <c r="H7080" s="42">
        <f t="shared" si="331"/>
        <v>8.2500000009342962</v>
      </c>
    </row>
    <row r="7081" spans="5:8" x14ac:dyDescent="0.3">
      <c r="E7081" s="34">
        <v>7079</v>
      </c>
      <c r="F7081" s="42">
        <f t="shared" si="332"/>
        <v>11.326400000000001</v>
      </c>
      <c r="G7081" s="42">
        <f t="shared" si="330"/>
        <v>9.3442800000000013</v>
      </c>
      <c r="H7081" s="42">
        <f t="shared" si="331"/>
        <v>8.2500000009344276</v>
      </c>
    </row>
    <row r="7082" spans="5:8" x14ac:dyDescent="0.3">
      <c r="E7082" s="34">
        <v>7080</v>
      </c>
      <c r="F7082" s="42">
        <f t="shared" si="332"/>
        <v>11.328000000000001</v>
      </c>
      <c r="G7082" s="42">
        <f t="shared" si="330"/>
        <v>9.345600000000001</v>
      </c>
      <c r="H7082" s="42">
        <f t="shared" si="331"/>
        <v>8.2500000009345609</v>
      </c>
    </row>
    <row r="7083" spans="5:8" x14ac:dyDescent="0.3">
      <c r="E7083" s="34">
        <v>7081</v>
      </c>
      <c r="F7083" s="42">
        <f t="shared" si="332"/>
        <v>11.329600000000001</v>
      </c>
      <c r="G7083" s="42">
        <f t="shared" si="330"/>
        <v>9.3469200000000008</v>
      </c>
      <c r="H7083" s="42">
        <f t="shared" si="331"/>
        <v>8.2500000009346923</v>
      </c>
    </row>
    <row r="7084" spans="5:8" x14ac:dyDescent="0.3">
      <c r="E7084" s="34">
        <v>7082</v>
      </c>
      <c r="F7084" s="42">
        <f t="shared" si="332"/>
        <v>11.331200000000001</v>
      </c>
      <c r="G7084" s="42">
        <f t="shared" si="330"/>
        <v>9.3482400000000023</v>
      </c>
      <c r="H7084" s="42">
        <f t="shared" si="331"/>
        <v>8.2500000009348238</v>
      </c>
    </row>
    <row r="7085" spans="5:8" x14ac:dyDescent="0.3">
      <c r="E7085" s="34">
        <v>7083</v>
      </c>
      <c r="F7085" s="42">
        <f t="shared" si="332"/>
        <v>11.332800000000001</v>
      </c>
      <c r="G7085" s="42">
        <f t="shared" si="330"/>
        <v>9.3495600000000003</v>
      </c>
      <c r="H7085" s="42">
        <f t="shared" si="331"/>
        <v>8.2500000009349552</v>
      </c>
    </row>
    <row r="7086" spans="5:8" x14ac:dyDescent="0.3">
      <c r="E7086" s="34">
        <v>7084</v>
      </c>
      <c r="F7086" s="42">
        <f t="shared" si="332"/>
        <v>11.3344</v>
      </c>
      <c r="G7086" s="42">
        <f t="shared" si="330"/>
        <v>9.3508800000000001</v>
      </c>
      <c r="H7086" s="42">
        <f t="shared" si="331"/>
        <v>8.2500000009350885</v>
      </c>
    </row>
    <row r="7087" spans="5:8" x14ac:dyDescent="0.3">
      <c r="E7087" s="34">
        <v>7085</v>
      </c>
      <c r="F7087" s="42">
        <f t="shared" si="332"/>
        <v>11.336</v>
      </c>
      <c r="G7087" s="42">
        <f t="shared" si="330"/>
        <v>9.3521999999999998</v>
      </c>
      <c r="H7087" s="42">
        <f t="shared" si="331"/>
        <v>8.2500000009352199</v>
      </c>
    </row>
    <row r="7088" spans="5:8" x14ac:dyDescent="0.3">
      <c r="E7088" s="34">
        <v>7086</v>
      </c>
      <c r="F7088" s="42">
        <f t="shared" si="332"/>
        <v>11.3376</v>
      </c>
      <c r="G7088" s="42">
        <f t="shared" si="330"/>
        <v>9.3535199999999996</v>
      </c>
      <c r="H7088" s="42">
        <f t="shared" si="331"/>
        <v>8.2500000009353514</v>
      </c>
    </row>
    <row r="7089" spans="5:8" x14ac:dyDescent="0.3">
      <c r="E7089" s="34">
        <v>7087</v>
      </c>
      <c r="F7089" s="42">
        <f t="shared" si="332"/>
        <v>11.3392</v>
      </c>
      <c r="G7089" s="42">
        <f t="shared" si="330"/>
        <v>9.3548399999999994</v>
      </c>
      <c r="H7089" s="42">
        <f t="shared" si="331"/>
        <v>8.2500000009354846</v>
      </c>
    </row>
    <row r="7090" spans="5:8" x14ac:dyDescent="0.3">
      <c r="E7090" s="34">
        <v>7088</v>
      </c>
      <c r="F7090" s="42">
        <f t="shared" si="332"/>
        <v>11.3408</v>
      </c>
      <c r="G7090" s="42">
        <f t="shared" si="330"/>
        <v>9.3561599999999991</v>
      </c>
      <c r="H7090" s="42">
        <f t="shared" si="331"/>
        <v>8.250000000935616</v>
      </c>
    </row>
    <row r="7091" spans="5:8" x14ac:dyDescent="0.3">
      <c r="E7091" s="34">
        <v>7089</v>
      </c>
      <c r="F7091" s="42">
        <f t="shared" si="332"/>
        <v>11.342400000000001</v>
      </c>
      <c r="G7091" s="42">
        <f t="shared" si="330"/>
        <v>9.3574800000000007</v>
      </c>
      <c r="H7091" s="42">
        <f t="shared" si="331"/>
        <v>8.2500000009357475</v>
      </c>
    </row>
    <row r="7092" spans="5:8" x14ac:dyDescent="0.3">
      <c r="E7092" s="34">
        <v>7090</v>
      </c>
      <c r="F7092" s="42">
        <f t="shared" si="332"/>
        <v>11.344000000000001</v>
      </c>
      <c r="G7092" s="42">
        <f t="shared" si="330"/>
        <v>9.3588000000000005</v>
      </c>
      <c r="H7092" s="42">
        <f t="shared" si="331"/>
        <v>8.2500000009358807</v>
      </c>
    </row>
    <row r="7093" spans="5:8" x14ac:dyDescent="0.3">
      <c r="E7093" s="34">
        <v>7091</v>
      </c>
      <c r="F7093" s="42">
        <f t="shared" si="332"/>
        <v>11.345600000000001</v>
      </c>
      <c r="G7093" s="42">
        <f t="shared" si="330"/>
        <v>9.3601200000000002</v>
      </c>
      <c r="H7093" s="42">
        <f t="shared" si="331"/>
        <v>8.2500000009360122</v>
      </c>
    </row>
    <row r="7094" spans="5:8" x14ac:dyDescent="0.3">
      <c r="E7094" s="34">
        <v>7092</v>
      </c>
      <c r="F7094" s="42">
        <f t="shared" si="332"/>
        <v>11.347200000000001</v>
      </c>
      <c r="G7094" s="42">
        <f t="shared" si="330"/>
        <v>9.36144</v>
      </c>
      <c r="H7094" s="42">
        <f t="shared" si="331"/>
        <v>8.2500000009361436</v>
      </c>
    </row>
    <row r="7095" spans="5:8" x14ac:dyDescent="0.3">
      <c r="E7095" s="34">
        <v>7093</v>
      </c>
      <c r="F7095" s="42">
        <f t="shared" si="332"/>
        <v>11.348800000000001</v>
      </c>
      <c r="G7095" s="42">
        <f t="shared" si="330"/>
        <v>9.3627599999999997</v>
      </c>
      <c r="H7095" s="42">
        <f t="shared" si="331"/>
        <v>8.2500000009362768</v>
      </c>
    </row>
    <row r="7096" spans="5:8" x14ac:dyDescent="0.3">
      <c r="E7096" s="34">
        <v>7094</v>
      </c>
      <c r="F7096" s="42">
        <f t="shared" si="332"/>
        <v>11.3504</v>
      </c>
      <c r="G7096" s="42">
        <f t="shared" si="330"/>
        <v>9.3640799999999995</v>
      </c>
      <c r="H7096" s="42">
        <f t="shared" si="331"/>
        <v>8.2500000009364083</v>
      </c>
    </row>
    <row r="7097" spans="5:8" x14ac:dyDescent="0.3">
      <c r="E7097" s="34">
        <v>7095</v>
      </c>
      <c r="F7097" s="42">
        <f t="shared" si="332"/>
        <v>11.352</v>
      </c>
      <c r="G7097" s="42">
        <f t="shared" si="330"/>
        <v>9.3653999999999993</v>
      </c>
      <c r="H7097" s="42">
        <f t="shared" si="331"/>
        <v>8.2500000009365397</v>
      </c>
    </row>
    <row r="7098" spans="5:8" x14ac:dyDescent="0.3">
      <c r="E7098" s="34">
        <v>7096</v>
      </c>
      <c r="F7098" s="42">
        <f t="shared" si="332"/>
        <v>11.3536</v>
      </c>
      <c r="G7098" s="42">
        <f t="shared" si="330"/>
        <v>9.3667200000000008</v>
      </c>
      <c r="H7098" s="42">
        <f t="shared" si="331"/>
        <v>8.2500000009366712</v>
      </c>
    </row>
    <row r="7099" spans="5:8" x14ac:dyDescent="0.3">
      <c r="E7099" s="34">
        <v>7097</v>
      </c>
      <c r="F7099" s="42">
        <f t="shared" si="332"/>
        <v>11.3552</v>
      </c>
      <c r="G7099" s="42">
        <f t="shared" si="330"/>
        <v>9.3680400000000006</v>
      </c>
      <c r="H7099" s="42">
        <f t="shared" si="331"/>
        <v>8.2500000009368044</v>
      </c>
    </row>
    <row r="7100" spans="5:8" x14ac:dyDescent="0.3">
      <c r="E7100" s="34">
        <v>7098</v>
      </c>
      <c r="F7100" s="42">
        <f t="shared" si="332"/>
        <v>11.3568</v>
      </c>
      <c r="G7100" s="42">
        <f t="shared" si="330"/>
        <v>9.3693600000000004</v>
      </c>
      <c r="H7100" s="42">
        <f t="shared" si="331"/>
        <v>8.2500000009369359</v>
      </c>
    </row>
    <row r="7101" spans="5:8" x14ac:dyDescent="0.3">
      <c r="E7101" s="34">
        <v>7099</v>
      </c>
      <c r="F7101" s="42">
        <f t="shared" si="332"/>
        <v>11.358400000000001</v>
      </c>
      <c r="G7101" s="42">
        <f t="shared" si="330"/>
        <v>9.3706800000000019</v>
      </c>
      <c r="H7101" s="42">
        <f t="shared" si="331"/>
        <v>8.2500000009370673</v>
      </c>
    </row>
    <row r="7102" spans="5:8" x14ac:dyDescent="0.3">
      <c r="E7102" s="34">
        <v>7100</v>
      </c>
      <c r="F7102" s="42">
        <f t="shared" si="332"/>
        <v>11.360000000000001</v>
      </c>
      <c r="G7102" s="42">
        <f t="shared" si="330"/>
        <v>9.3720000000000017</v>
      </c>
      <c r="H7102" s="42">
        <f t="shared" si="331"/>
        <v>8.2500000009372005</v>
      </c>
    </row>
    <row r="7103" spans="5:8" x14ac:dyDescent="0.3">
      <c r="E7103" s="34">
        <v>7101</v>
      </c>
      <c r="F7103" s="42">
        <f t="shared" si="332"/>
        <v>11.361600000000001</v>
      </c>
      <c r="G7103" s="42">
        <f t="shared" si="330"/>
        <v>9.3733200000000014</v>
      </c>
      <c r="H7103" s="42">
        <f t="shared" si="331"/>
        <v>8.250000000937332</v>
      </c>
    </row>
    <row r="7104" spans="5:8" x14ac:dyDescent="0.3">
      <c r="E7104" s="34">
        <v>7102</v>
      </c>
      <c r="F7104" s="42">
        <f t="shared" si="332"/>
        <v>11.363200000000001</v>
      </c>
      <c r="G7104" s="42">
        <f t="shared" si="330"/>
        <v>9.3746400000000012</v>
      </c>
      <c r="H7104" s="42">
        <f t="shared" si="331"/>
        <v>8.2500000009374634</v>
      </c>
    </row>
    <row r="7105" spans="5:8" x14ac:dyDescent="0.3">
      <c r="E7105" s="34">
        <v>7103</v>
      </c>
      <c r="F7105" s="42">
        <f t="shared" si="332"/>
        <v>11.364800000000001</v>
      </c>
      <c r="G7105" s="42">
        <f t="shared" si="330"/>
        <v>9.375960000000001</v>
      </c>
      <c r="H7105" s="42">
        <f t="shared" si="331"/>
        <v>8.2500000009375967</v>
      </c>
    </row>
    <row r="7106" spans="5:8" x14ac:dyDescent="0.3">
      <c r="E7106" s="34">
        <v>7104</v>
      </c>
      <c r="F7106" s="42">
        <f t="shared" si="332"/>
        <v>11.366400000000001</v>
      </c>
      <c r="G7106" s="42">
        <f t="shared" ref="G7106:G7169" si="333">$C$12*F7106*10^-3/($C$3*10^-6)</f>
        <v>9.3772800000000007</v>
      </c>
      <c r="H7106" s="42">
        <f t="shared" si="331"/>
        <v>8.2500000009377281</v>
      </c>
    </row>
    <row r="7107" spans="5:8" x14ac:dyDescent="0.3">
      <c r="E7107" s="34">
        <v>7105</v>
      </c>
      <c r="F7107" s="42">
        <f t="shared" si="332"/>
        <v>11.368</v>
      </c>
      <c r="G7107" s="42">
        <f t="shared" si="333"/>
        <v>9.3786000000000005</v>
      </c>
      <c r="H7107" s="42">
        <f t="shared" ref="H7107:H7170" si="334">($C$12+IF(G7107&gt;=$C$7,$C$6,0)+(IF(G7107&gt;=$C$5,G7107,0)/$C$4)+IF(G7107&gt;$C$9,($C$8/G7107),0))</f>
        <v>8.2500000009378596</v>
      </c>
    </row>
    <row r="7108" spans="5:8" x14ac:dyDescent="0.3">
      <c r="E7108" s="34">
        <v>7106</v>
      </c>
      <c r="F7108" s="42">
        <f t="shared" ref="F7108:F7171" si="335">($C$10/10000)*(E7108)</f>
        <v>11.3696</v>
      </c>
      <c r="G7108" s="42">
        <f t="shared" si="333"/>
        <v>9.3799200000000003</v>
      </c>
      <c r="H7108" s="42">
        <f t="shared" si="334"/>
        <v>8.2500000009379928</v>
      </c>
    </row>
    <row r="7109" spans="5:8" x14ac:dyDescent="0.3">
      <c r="E7109" s="34">
        <v>7107</v>
      </c>
      <c r="F7109" s="42">
        <f t="shared" si="335"/>
        <v>11.3712</v>
      </c>
      <c r="G7109" s="42">
        <f t="shared" si="333"/>
        <v>9.38124</v>
      </c>
      <c r="H7109" s="42">
        <f t="shared" si="334"/>
        <v>8.2500000009381242</v>
      </c>
    </row>
    <row r="7110" spans="5:8" x14ac:dyDescent="0.3">
      <c r="E7110" s="34">
        <v>7108</v>
      </c>
      <c r="F7110" s="42">
        <f t="shared" si="335"/>
        <v>11.3728</v>
      </c>
      <c r="G7110" s="42">
        <f t="shared" si="333"/>
        <v>9.3825599999999998</v>
      </c>
      <c r="H7110" s="42">
        <f t="shared" si="334"/>
        <v>8.2500000009382557</v>
      </c>
    </row>
    <row r="7111" spans="5:8" x14ac:dyDescent="0.3">
      <c r="E7111" s="34">
        <v>7109</v>
      </c>
      <c r="F7111" s="42">
        <f t="shared" si="335"/>
        <v>11.374400000000001</v>
      </c>
      <c r="G7111" s="42">
        <f t="shared" si="333"/>
        <v>9.3838800000000013</v>
      </c>
      <c r="H7111" s="42">
        <f t="shared" si="334"/>
        <v>8.2500000009383871</v>
      </c>
    </row>
    <row r="7112" spans="5:8" x14ac:dyDescent="0.3">
      <c r="E7112" s="34">
        <v>7110</v>
      </c>
      <c r="F7112" s="42">
        <f t="shared" si="335"/>
        <v>11.376000000000001</v>
      </c>
      <c r="G7112" s="42">
        <f t="shared" si="333"/>
        <v>9.3852000000000011</v>
      </c>
      <c r="H7112" s="42">
        <f t="shared" si="334"/>
        <v>8.2500000009385204</v>
      </c>
    </row>
    <row r="7113" spans="5:8" x14ac:dyDescent="0.3">
      <c r="E7113" s="34">
        <v>7111</v>
      </c>
      <c r="F7113" s="42">
        <f t="shared" si="335"/>
        <v>11.377600000000001</v>
      </c>
      <c r="G7113" s="42">
        <f t="shared" si="333"/>
        <v>9.3865200000000026</v>
      </c>
      <c r="H7113" s="42">
        <f t="shared" si="334"/>
        <v>8.2500000009386518</v>
      </c>
    </row>
    <row r="7114" spans="5:8" x14ac:dyDescent="0.3">
      <c r="E7114" s="34">
        <v>7112</v>
      </c>
      <c r="F7114" s="42">
        <f t="shared" si="335"/>
        <v>11.379200000000001</v>
      </c>
      <c r="G7114" s="42">
        <f t="shared" si="333"/>
        <v>9.3878400000000006</v>
      </c>
      <c r="H7114" s="42">
        <f t="shared" si="334"/>
        <v>8.2500000009387833</v>
      </c>
    </row>
    <row r="7115" spans="5:8" x14ac:dyDescent="0.3">
      <c r="E7115" s="34">
        <v>7113</v>
      </c>
      <c r="F7115" s="42">
        <f t="shared" si="335"/>
        <v>11.380800000000001</v>
      </c>
      <c r="G7115" s="42">
        <f t="shared" si="333"/>
        <v>9.3891600000000022</v>
      </c>
      <c r="H7115" s="42">
        <f t="shared" si="334"/>
        <v>8.2500000009389165</v>
      </c>
    </row>
    <row r="7116" spans="5:8" x14ac:dyDescent="0.3">
      <c r="E7116" s="34">
        <v>7114</v>
      </c>
      <c r="F7116" s="42">
        <f t="shared" si="335"/>
        <v>11.382400000000001</v>
      </c>
      <c r="G7116" s="42">
        <f t="shared" si="333"/>
        <v>9.3904800000000002</v>
      </c>
      <c r="H7116" s="42">
        <f t="shared" si="334"/>
        <v>8.250000000939048</v>
      </c>
    </row>
    <row r="7117" spans="5:8" x14ac:dyDescent="0.3">
      <c r="E7117" s="34">
        <v>7115</v>
      </c>
      <c r="F7117" s="42">
        <f t="shared" si="335"/>
        <v>11.384</v>
      </c>
      <c r="G7117" s="42">
        <f t="shared" si="333"/>
        <v>9.3917999999999999</v>
      </c>
      <c r="H7117" s="42">
        <f t="shared" si="334"/>
        <v>8.2500000009391794</v>
      </c>
    </row>
    <row r="7118" spans="5:8" x14ac:dyDescent="0.3">
      <c r="E7118" s="34">
        <v>7116</v>
      </c>
      <c r="F7118" s="42">
        <f t="shared" si="335"/>
        <v>11.3856</v>
      </c>
      <c r="G7118" s="42">
        <f t="shared" si="333"/>
        <v>9.3931199999999997</v>
      </c>
      <c r="H7118" s="42">
        <f t="shared" si="334"/>
        <v>8.2500000009393126</v>
      </c>
    </row>
    <row r="7119" spans="5:8" x14ac:dyDescent="0.3">
      <c r="E7119" s="34">
        <v>7117</v>
      </c>
      <c r="F7119" s="42">
        <f t="shared" si="335"/>
        <v>11.3872</v>
      </c>
      <c r="G7119" s="42">
        <f t="shared" si="333"/>
        <v>9.3944399999999995</v>
      </c>
      <c r="H7119" s="42">
        <f t="shared" si="334"/>
        <v>8.2500000009394441</v>
      </c>
    </row>
    <row r="7120" spans="5:8" x14ac:dyDescent="0.3">
      <c r="E7120" s="34">
        <v>7118</v>
      </c>
      <c r="F7120" s="42">
        <f t="shared" si="335"/>
        <v>11.3888</v>
      </c>
      <c r="G7120" s="42">
        <f t="shared" si="333"/>
        <v>9.3957599999999992</v>
      </c>
      <c r="H7120" s="42">
        <f t="shared" si="334"/>
        <v>8.2500000009395755</v>
      </c>
    </row>
    <row r="7121" spans="5:8" x14ac:dyDescent="0.3">
      <c r="E7121" s="34">
        <v>7119</v>
      </c>
      <c r="F7121" s="42">
        <f t="shared" si="335"/>
        <v>11.390400000000001</v>
      </c>
      <c r="G7121" s="42">
        <f t="shared" si="333"/>
        <v>9.3970800000000008</v>
      </c>
      <c r="H7121" s="42">
        <f t="shared" si="334"/>
        <v>8.2500000009397088</v>
      </c>
    </row>
    <row r="7122" spans="5:8" x14ac:dyDescent="0.3">
      <c r="E7122" s="34">
        <v>7120</v>
      </c>
      <c r="F7122" s="42">
        <f t="shared" si="335"/>
        <v>11.392000000000001</v>
      </c>
      <c r="G7122" s="42">
        <f t="shared" si="333"/>
        <v>9.3984000000000005</v>
      </c>
      <c r="H7122" s="42">
        <f t="shared" si="334"/>
        <v>8.2500000009398402</v>
      </c>
    </row>
    <row r="7123" spans="5:8" x14ac:dyDescent="0.3">
      <c r="E7123" s="34">
        <v>7121</v>
      </c>
      <c r="F7123" s="42">
        <f t="shared" si="335"/>
        <v>11.393600000000001</v>
      </c>
      <c r="G7123" s="42">
        <f t="shared" si="333"/>
        <v>9.3997200000000003</v>
      </c>
      <c r="H7123" s="42">
        <f t="shared" si="334"/>
        <v>8.2500000009399717</v>
      </c>
    </row>
    <row r="7124" spans="5:8" x14ac:dyDescent="0.3">
      <c r="E7124" s="34">
        <v>7122</v>
      </c>
      <c r="F7124" s="42">
        <f t="shared" si="335"/>
        <v>11.395200000000001</v>
      </c>
      <c r="G7124" s="42">
        <f t="shared" si="333"/>
        <v>9.4010400000000001</v>
      </c>
      <c r="H7124" s="42">
        <f t="shared" si="334"/>
        <v>8.2500000009401049</v>
      </c>
    </row>
    <row r="7125" spans="5:8" x14ac:dyDescent="0.3">
      <c r="E7125" s="34">
        <v>7123</v>
      </c>
      <c r="F7125" s="42">
        <f t="shared" si="335"/>
        <v>11.396800000000001</v>
      </c>
      <c r="G7125" s="42">
        <f t="shared" si="333"/>
        <v>9.4023599999999998</v>
      </c>
      <c r="H7125" s="42">
        <f t="shared" si="334"/>
        <v>8.2500000009402363</v>
      </c>
    </row>
    <row r="7126" spans="5:8" x14ac:dyDescent="0.3">
      <c r="E7126" s="34">
        <v>7124</v>
      </c>
      <c r="F7126" s="42">
        <f t="shared" si="335"/>
        <v>11.398400000000001</v>
      </c>
      <c r="G7126" s="42">
        <f t="shared" si="333"/>
        <v>9.4036799999999996</v>
      </c>
      <c r="H7126" s="42">
        <f t="shared" si="334"/>
        <v>8.2500000009403678</v>
      </c>
    </row>
    <row r="7127" spans="5:8" x14ac:dyDescent="0.3">
      <c r="E7127" s="34">
        <v>7125</v>
      </c>
      <c r="F7127" s="42">
        <f t="shared" si="335"/>
        <v>11.4</v>
      </c>
      <c r="G7127" s="42">
        <f t="shared" si="333"/>
        <v>9.4049999999999994</v>
      </c>
      <c r="H7127" s="42">
        <f t="shared" si="334"/>
        <v>8.2500000009404992</v>
      </c>
    </row>
    <row r="7128" spans="5:8" x14ac:dyDescent="0.3">
      <c r="E7128" s="34">
        <v>7126</v>
      </c>
      <c r="F7128" s="42">
        <f t="shared" si="335"/>
        <v>11.4016</v>
      </c>
      <c r="G7128" s="42">
        <f t="shared" si="333"/>
        <v>9.4063199999999991</v>
      </c>
      <c r="H7128" s="42">
        <f t="shared" si="334"/>
        <v>8.2500000009406325</v>
      </c>
    </row>
    <row r="7129" spans="5:8" x14ac:dyDescent="0.3">
      <c r="E7129" s="34">
        <v>7127</v>
      </c>
      <c r="F7129" s="42">
        <f t="shared" si="335"/>
        <v>11.4032</v>
      </c>
      <c r="G7129" s="42">
        <f t="shared" si="333"/>
        <v>9.4076400000000007</v>
      </c>
      <c r="H7129" s="42">
        <f t="shared" si="334"/>
        <v>8.2500000009407639</v>
      </c>
    </row>
    <row r="7130" spans="5:8" x14ac:dyDescent="0.3">
      <c r="E7130" s="34">
        <v>7128</v>
      </c>
      <c r="F7130" s="42">
        <f t="shared" si="335"/>
        <v>11.4048</v>
      </c>
      <c r="G7130" s="42">
        <f t="shared" si="333"/>
        <v>9.4089600000000004</v>
      </c>
      <c r="H7130" s="42">
        <f t="shared" si="334"/>
        <v>8.2500000009408954</v>
      </c>
    </row>
    <row r="7131" spans="5:8" x14ac:dyDescent="0.3">
      <c r="E7131" s="34">
        <v>7129</v>
      </c>
      <c r="F7131" s="42">
        <f t="shared" si="335"/>
        <v>11.406400000000001</v>
      </c>
      <c r="G7131" s="42">
        <f t="shared" si="333"/>
        <v>9.410280000000002</v>
      </c>
      <c r="H7131" s="42">
        <f t="shared" si="334"/>
        <v>8.2500000009410286</v>
      </c>
    </row>
    <row r="7132" spans="5:8" x14ac:dyDescent="0.3">
      <c r="E7132" s="34">
        <v>7130</v>
      </c>
      <c r="F7132" s="42">
        <f t="shared" si="335"/>
        <v>11.408000000000001</v>
      </c>
      <c r="G7132" s="42">
        <f t="shared" si="333"/>
        <v>9.4116000000000017</v>
      </c>
      <c r="H7132" s="42">
        <f t="shared" si="334"/>
        <v>8.25000000094116</v>
      </c>
    </row>
    <row r="7133" spans="5:8" x14ac:dyDescent="0.3">
      <c r="E7133" s="34">
        <v>7131</v>
      </c>
      <c r="F7133" s="42">
        <f t="shared" si="335"/>
        <v>11.409600000000001</v>
      </c>
      <c r="G7133" s="42">
        <f t="shared" si="333"/>
        <v>9.4129200000000015</v>
      </c>
      <c r="H7133" s="42">
        <f t="shared" si="334"/>
        <v>8.2500000009412915</v>
      </c>
    </row>
    <row r="7134" spans="5:8" x14ac:dyDescent="0.3">
      <c r="E7134" s="34">
        <v>7132</v>
      </c>
      <c r="F7134" s="42">
        <f t="shared" si="335"/>
        <v>11.411200000000001</v>
      </c>
      <c r="G7134" s="42">
        <f t="shared" si="333"/>
        <v>9.4142400000000013</v>
      </c>
      <c r="H7134" s="42">
        <f t="shared" si="334"/>
        <v>8.2500000009414247</v>
      </c>
    </row>
    <row r="7135" spans="5:8" x14ac:dyDescent="0.3">
      <c r="E7135" s="34">
        <v>7133</v>
      </c>
      <c r="F7135" s="42">
        <f t="shared" si="335"/>
        <v>11.412800000000001</v>
      </c>
      <c r="G7135" s="42">
        <f t="shared" si="333"/>
        <v>9.415560000000001</v>
      </c>
      <c r="H7135" s="42">
        <f t="shared" si="334"/>
        <v>8.2500000009415562</v>
      </c>
    </row>
    <row r="7136" spans="5:8" x14ac:dyDescent="0.3">
      <c r="E7136" s="34">
        <v>7134</v>
      </c>
      <c r="F7136" s="42">
        <f t="shared" si="335"/>
        <v>11.414400000000001</v>
      </c>
      <c r="G7136" s="42">
        <f t="shared" si="333"/>
        <v>9.4168800000000008</v>
      </c>
      <c r="H7136" s="42">
        <f t="shared" si="334"/>
        <v>8.2500000009416876</v>
      </c>
    </row>
    <row r="7137" spans="5:8" x14ac:dyDescent="0.3">
      <c r="E7137" s="34">
        <v>7135</v>
      </c>
      <c r="F7137" s="42">
        <f t="shared" si="335"/>
        <v>11.416</v>
      </c>
      <c r="G7137" s="42">
        <f t="shared" si="333"/>
        <v>9.4182000000000006</v>
      </c>
      <c r="H7137" s="42">
        <f t="shared" si="334"/>
        <v>8.2500000009418208</v>
      </c>
    </row>
    <row r="7138" spans="5:8" x14ac:dyDescent="0.3">
      <c r="E7138" s="34">
        <v>7136</v>
      </c>
      <c r="F7138" s="42">
        <f t="shared" si="335"/>
        <v>11.4176</v>
      </c>
      <c r="G7138" s="42">
        <f t="shared" si="333"/>
        <v>9.4195200000000003</v>
      </c>
      <c r="H7138" s="42">
        <f t="shared" si="334"/>
        <v>8.2500000009419523</v>
      </c>
    </row>
    <row r="7139" spans="5:8" x14ac:dyDescent="0.3">
      <c r="E7139" s="34">
        <v>7137</v>
      </c>
      <c r="F7139" s="42">
        <f t="shared" si="335"/>
        <v>11.4192</v>
      </c>
      <c r="G7139" s="42">
        <f t="shared" si="333"/>
        <v>9.4208400000000001</v>
      </c>
      <c r="H7139" s="42">
        <f t="shared" si="334"/>
        <v>8.2500000009420837</v>
      </c>
    </row>
    <row r="7140" spans="5:8" x14ac:dyDescent="0.3">
      <c r="E7140" s="34">
        <v>7138</v>
      </c>
      <c r="F7140" s="42">
        <f t="shared" si="335"/>
        <v>11.4208</v>
      </c>
      <c r="G7140" s="42">
        <f t="shared" si="333"/>
        <v>9.4221599999999999</v>
      </c>
      <c r="H7140" s="42">
        <f t="shared" si="334"/>
        <v>8.2500000009422152</v>
      </c>
    </row>
    <row r="7141" spans="5:8" x14ac:dyDescent="0.3">
      <c r="E7141" s="34">
        <v>7139</v>
      </c>
      <c r="F7141" s="42">
        <f t="shared" si="335"/>
        <v>11.4224</v>
      </c>
      <c r="G7141" s="42">
        <f t="shared" si="333"/>
        <v>9.4234799999999996</v>
      </c>
      <c r="H7141" s="42">
        <f t="shared" si="334"/>
        <v>8.2500000009423484</v>
      </c>
    </row>
    <row r="7142" spans="5:8" x14ac:dyDescent="0.3">
      <c r="E7142" s="34">
        <v>7140</v>
      </c>
      <c r="F7142" s="42">
        <f t="shared" si="335"/>
        <v>11.424000000000001</v>
      </c>
      <c r="G7142" s="42">
        <f t="shared" si="333"/>
        <v>9.4248000000000012</v>
      </c>
      <c r="H7142" s="42">
        <f t="shared" si="334"/>
        <v>8.2500000009424799</v>
      </c>
    </row>
    <row r="7143" spans="5:8" x14ac:dyDescent="0.3">
      <c r="E7143" s="34">
        <v>7141</v>
      </c>
      <c r="F7143" s="42">
        <f t="shared" si="335"/>
        <v>11.425600000000001</v>
      </c>
      <c r="G7143" s="42">
        <f t="shared" si="333"/>
        <v>9.4261200000000009</v>
      </c>
      <c r="H7143" s="42">
        <f t="shared" si="334"/>
        <v>8.2500000009426113</v>
      </c>
    </row>
    <row r="7144" spans="5:8" x14ac:dyDescent="0.3">
      <c r="E7144" s="34">
        <v>7142</v>
      </c>
      <c r="F7144" s="42">
        <f t="shared" si="335"/>
        <v>11.427200000000001</v>
      </c>
      <c r="G7144" s="42">
        <f t="shared" si="333"/>
        <v>9.4274400000000025</v>
      </c>
      <c r="H7144" s="42">
        <f t="shared" si="334"/>
        <v>8.2500000009427445</v>
      </c>
    </row>
    <row r="7145" spans="5:8" x14ac:dyDescent="0.3">
      <c r="E7145" s="34">
        <v>7143</v>
      </c>
      <c r="F7145" s="42">
        <f t="shared" si="335"/>
        <v>11.428800000000001</v>
      </c>
      <c r="G7145" s="42">
        <f t="shared" si="333"/>
        <v>9.4287600000000005</v>
      </c>
      <c r="H7145" s="42">
        <f t="shared" si="334"/>
        <v>8.250000000942876</v>
      </c>
    </row>
    <row r="7146" spans="5:8" x14ac:dyDescent="0.3">
      <c r="E7146" s="34">
        <v>7144</v>
      </c>
      <c r="F7146" s="42">
        <f t="shared" si="335"/>
        <v>11.430400000000001</v>
      </c>
      <c r="G7146" s="42">
        <f t="shared" si="333"/>
        <v>9.430080000000002</v>
      </c>
      <c r="H7146" s="42">
        <f t="shared" si="334"/>
        <v>8.2500000009430074</v>
      </c>
    </row>
    <row r="7147" spans="5:8" x14ac:dyDescent="0.3">
      <c r="E7147" s="34">
        <v>7145</v>
      </c>
      <c r="F7147" s="42">
        <f t="shared" si="335"/>
        <v>11.432</v>
      </c>
      <c r="G7147" s="42">
        <f t="shared" si="333"/>
        <v>9.4314</v>
      </c>
      <c r="H7147" s="42">
        <f t="shared" si="334"/>
        <v>8.2500000009431407</v>
      </c>
    </row>
    <row r="7148" spans="5:8" x14ac:dyDescent="0.3">
      <c r="E7148" s="34">
        <v>7146</v>
      </c>
      <c r="F7148" s="42">
        <f t="shared" si="335"/>
        <v>11.4336</v>
      </c>
      <c r="G7148" s="42">
        <f t="shared" si="333"/>
        <v>9.4327199999999998</v>
      </c>
      <c r="H7148" s="42">
        <f t="shared" si="334"/>
        <v>8.2500000009432721</v>
      </c>
    </row>
    <row r="7149" spans="5:8" x14ac:dyDescent="0.3">
      <c r="E7149" s="34">
        <v>7147</v>
      </c>
      <c r="F7149" s="42">
        <f t="shared" si="335"/>
        <v>11.4352</v>
      </c>
      <c r="G7149" s="42">
        <f t="shared" si="333"/>
        <v>9.4340399999999995</v>
      </c>
      <c r="H7149" s="42">
        <f t="shared" si="334"/>
        <v>8.2500000009434036</v>
      </c>
    </row>
    <row r="7150" spans="5:8" x14ac:dyDescent="0.3">
      <c r="E7150" s="34">
        <v>7148</v>
      </c>
      <c r="F7150" s="42">
        <f t="shared" si="335"/>
        <v>11.4368</v>
      </c>
      <c r="G7150" s="42">
        <f t="shared" si="333"/>
        <v>9.4353599999999993</v>
      </c>
      <c r="H7150" s="42">
        <f t="shared" si="334"/>
        <v>8.2500000009435368</v>
      </c>
    </row>
    <row r="7151" spans="5:8" x14ac:dyDescent="0.3">
      <c r="E7151" s="34">
        <v>7149</v>
      </c>
      <c r="F7151" s="42">
        <f t="shared" si="335"/>
        <v>11.4384</v>
      </c>
      <c r="G7151" s="42">
        <f t="shared" si="333"/>
        <v>9.4366799999999991</v>
      </c>
      <c r="H7151" s="42">
        <f t="shared" si="334"/>
        <v>8.2500000009436683</v>
      </c>
    </row>
    <row r="7152" spans="5:8" x14ac:dyDescent="0.3">
      <c r="E7152" s="34">
        <v>7150</v>
      </c>
      <c r="F7152" s="42">
        <f t="shared" si="335"/>
        <v>11.440000000000001</v>
      </c>
      <c r="G7152" s="42">
        <f t="shared" si="333"/>
        <v>9.4380000000000006</v>
      </c>
      <c r="H7152" s="42">
        <f t="shared" si="334"/>
        <v>8.2500000009437997</v>
      </c>
    </row>
    <row r="7153" spans="5:8" x14ac:dyDescent="0.3">
      <c r="E7153" s="34">
        <v>7151</v>
      </c>
      <c r="F7153" s="42">
        <f t="shared" si="335"/>
        <v>11.441600000000001</v>
      </c>
      <c r="G7153" s="42">
        <f t="shared" si="333"/>
        <v>9.4393200000000004</v>
      </c>
      <c r="H7153" s="42">
        <f t="shared" si="334"/>
        <v>8.2500000009439312</v>
      </c>
    </row>
    <row r="7154" spans="5:8" x14ac:dyDescent="0.3">
      <c r="E7154" s="34">
        <v>7152</v>
      </c>
      <c r="F7154" s="42">
        <f t="shared" si="335"/>
        <v>11.443200000000001</v>
      </c>
      <c r="G7154" s="42">
        <f t="shared" si="333"/>
        <v>9.4406400000000001</v>
      </c>
      <c r="H7154" s="42">
        <f t="shared" si="334"/>
        <v>8.2500000009440644</v>
      </c>
    </row>
    <row r="7155" spans="5:8" x14ac:dyDescent="0.3">
      <c r="E7155" s="34">
        <v>7153</v>
      </c>
      <c r="F7155" s="42">
        <f t="shared" si="335"/>
        <v>11.444800000000001</v>
      </c>
      <c r="G7155" s="42">
        <f t="shared" si="333"/>
        <v>9.4419599999999999</v>
      </c>
      <c r="H7155" s="42">
        <f t="shared" si="334"/>
        <v>8.2500000009441958</v>
      </c>
    </row>
    <row r="7156" spans="5:8" x14ac:dyDescent="0.3">
      <c r="E7156" s="34">
        <v>7154</v>
      </c>
      <c r="F7156" s="42">
        <f t="shared" si="335"/>
        <v>11.446400000000001</v>
      </c>
      <c r="G7156" s="42">
        <f t="shared" si="333"/>
        <v>9.4432799999999997</v>
      </c>
      <c r="H7156" s="42">
        <f t="shared" si="334"/>
        <v>8.2500000009443273</v>
      </c>
    </row>
    <row r="7157" spans="5:8" x14ac:dyDescent="0.3">
      <c r="E7157" s="34">
        <v>7155</v>
      </c>
      <c r="F7157" s="42">
        <f t="shared" si="335"/>
        <v>11.448</v>
      </c>
      <c r="G7157" s="42">
        <f t="shared" si="333"/>
        <v>9.4445999999999994</v>
      </c>
      <c r="H7157" s="42">
        <f t="shared" si="334"/>
        <v>8.2500000009444605</v>
      </c>
    </row>
    <row r="7158" spans="5:8" x14ac:dyDescent="0.3">
      <c r="E7158" s="34">
        <v>7156</v>
      </c>
      <c r="F7158" s="42">
        <f t="shared" si="335"/>
        <v>11.4496</v>
      </c>
      <c r="G7158" s="42">
        <f t="shared" si="333"/>
        <v>9.4459199999999992</v>
      </c>
      <c r="H7158" s="42">
        <f t="shared" si="334"/>
        <v>8.250000000944592</v>
      </c>
    </row>
    <row r="7159" spans="5:8" x14ac:dyDescent="0.3">
      <c r="E7159" s="34">
        <v>7157</v>
      </c>
      <c r="F7159" s="42">
        <f t="shared" si="335"/>
        <v>11.4512</v>
      </c>
      <c r="G7159" s="42">
        <f t="shared" si="333"/>
        <v>9.447239999999999</v>
      </c>
      <c r="H7159" s="42">
        <f t="shared" si="334"/>
        <v>8.2500000009447234</v>
      </c>
    </row>
    <row r="7160" spans="5:8" x14ac:dyDescent="0.3">
      <c r="E7160" s="34">
        <v>7158</v>
      </c>
      <c r="F7160" s="42">
        <f t="shared" si="335"/>
        <v>11.4528</v>
      </c>
      <c r="G7160" s="42">
        <f t="shared" si="333"/>
        <v>9.4485600000000005</v>
      </c>
      <c r="H7160" s="42">
        <f t="shared" si="334"/>
        <v>8.2500000009448566</v>
      </c>
    </row>
    <row r="7161" spans="5:8" x14ac:dyDescent="0.3">
      <c r="E7161" s="34">
        <v>7159</v>
      </c>
      <c r="F7161" s="42">
        <f t="shared" si="335"/>
        <v>11.4544</v>
      </c>
      <c r="G7161" s="42">
        <f t="shared" si="333"/>
        <v>9.4498800000000003</v>
      </c>
      <c r="H7161" s="42">
        <f t="shared" si="334"/>
        <v>8.2500000009449881</v>
      </c>
    </row>
    <row r="7162" spans="5:8" x14ac:dyDescent="0.3">
      <c r="E7162" s="34">
        <v>7160</v>
      </c>
      <c r="F7162" s="42">
        <f t="shared" si="335"/>
        <v>11.456000000000001</v>
      </c>
      <c r="G7162" s="42">
        <f t="shared" si="333"/>
        <v>9.4512000000000018</v>
      </c>
      <c r="H7162" s="42">
        <f t="shared" si="334"/>
        <v>8.2500000009451195</v>
      </c>
    </row>
    <row r="7163" spans="5:8" x14ac:dyDescent="0.3">
      <c r="E7163" s="34">
        <v>7161</v>
      </c>
      <c r="F7163" s="42">
        <f t="shared" si="335"/>
        <v>11.457600000000001</v>
      </c>
      <c r="G7163" s="42">
        <f t="shared" si="333"/>
        <v>9.4525200000000016</v>
      </c>
      <c r="H7163" s="42">
        <f t="shared" si="334"/>
        <v>8.2500000009452528</v>
      </c>
    </row>
    <row r="7164" spans="5:8" x14ac:dyDescent="0.3">
      <c r="E7164" s="34">
        <v>7162</v>
      </c>
      <c r="F7164" s="42">
        <f t="shared" si="335"/>
        <v>11.459200000000001</v>
      </c>
      <c r="G7164" s="42">
        <f t="shared" si="333"/>
        <v>9.4538400000000014</v>
      </c>
      <c r="H7164" s="42">
        <f t="shared" si="334"/>
        <v>8.2500000009453842</v>
      </c>
    </row>
    <row r="7165" spans="5:8" x14ac:dyDescent="0.3">
      <c r="E7165" s="34">
        <v>7163</v>
      </c>
      <c r="F7165" s="42">
        <f t="shared" si="335"/>
        <v>11.460800000000001</v>
      </c>
      <c r="G7165" s="42">
        <f t="shared" si="333"/>
        <v>9.4551600000000011</v>
      </c>
      <c r="H7165" s="42">
        <f t="shared" si="334"/>
        <v>8.2500000009455157</v>
      </c>
    </row>
    <row r="7166" spans="5:8" x14ac:dyDescent="0.3">
      <c r="E7166" s="34">
        <v>7164</v>
      </c>
      <c r="F7166" s="42">
        <f t="shared" si="335"/>
        <v>11.462400000000001</v>
      </c>
      <c r="G7166" s="42">
        <f t="shared" si="333"/>
        <v>9.4564800000000009</v>
      </c>
      <c r="H7166" s="42">
        <f t="shared" si="334"/>
        <v>8.2500000009456471</v>
      </c>
    </row>
    <row r="7167" spans="5:8" x14ac:dyDescent="0.3">
      <c r="E7167" s="34">
        <v>7165</v>
      </c>
      <c r="F7167" s="42">
        <f t="shared" si="335"/>
        <v>11.464</v>
      </c>
      <c r="G7167" s="42">
        <f t="shared" si="333"/>
        <v>9.4578000000000007</v>
      </c>
      <c r="H7167" s="42">
        <f t="shared" si="334"/>
        <v>8.2500000009457803</v>
      </c>
    </row>
    <row r="7168" spans="5:8" x14ac:dyDescent="0.3">
      <c r="E7168" s="34">
        <v>7166</v>
      </c>
      <c r="F7168" s="42">
        <f t="shared" si="335"/>
        <v>11.4656</v>
      </c>
      <c r="G7168" s="42">
        <f t="shared" si="333"/>
        <v>9.4591200000000004</v>
      </c>
      <c r="H7168" s="42">
        <f t="shared" si="334"/>
        <v>8.2500000009459118</v>
      </c>
    </row>
    <row r="7169" spans="5:8" x14ac:dyDescent="0.3">
      <c r="E7169" s="34">
        <v>7167</v>
      </c>
      <c r="F7169" s="42">
        <f t="shared" si="335"/>
        <v>11.4672</v>
      </c>
      <c r="G7169" s="42">
        <f t="shared" si="333"/>
        <v>9.4604400000000002</v>
      </c>
      <c r="H7169" s="42">
        <f t="shared" si="334"/>
        <v>8.2500000009460432</v>
      </c>
    </row>
    <row r="7170" spans="5:8" x14ac:dyDescent="0.3">
      <c r="E7170" s="34">
        <v>7168</v>
      </c>
      <c r="F7170" s="42">
        <f t="shared" si="335"/>
        <v>11.4688</v>
      </c>
      <c r="G7170" s="42">
        <f t="shared" ref="G7170:G7233" si="336">$C$12*F7170*10^-3/($C$3*10^-6)</f>
        <v>9.4617599999999999</v>
      </c>
      <c r="H7170" s="42">
        <f t="shared" si="334"/>
        <v>8.2500000009461765</v>
      </c>
    </row>
    <row r="7171" spans="5:8" x14ac:dyDescent="0.3">
      <c r="E7171" s="34">
        <v>7169</v>
      </c>
      <c r="F7171" s="42">
        <f t="shared" si="335"/>
        <v>11.4704</v>
      </c>
      <c r="G7171" s="42">
        <f t="shared" si="336"/>
        <v>9.4630799999999997</v>
      </c>
      <c r="H7171" s="42">
        <f t="shared" ref="H7171:H7234" si="337">($C$12+IF(G7171&gt;=$C$7,$C$6,0)+(IF(G7171&gt;=$C$5,G7171,0)/$C$4)+IF(G7171&gt;$C$9,($C$8/G7171),0))</f>
        <v>8.2500000009463079</v>
      </c>
    </row>
    <row r="7172" spans="5:8" x14ac:dyDescent="0.3">
      <c r="E7172" s="34">
        <v>7170</v>
      </c>
      <c r="F7172" s="42">
        <f t="shared" ref="F7172:F7235" si="338">($C$10/10000)*(E7172)</f>
        <v>11.472000000000001</v>
      </c>
      <c r="G7172" s="42">
        <f t="shared" si="336"/>
        <v>9.4644000000000013</v>
      </c>
      <c r="H7172" s="42">
        <f t="shared" si="337"/>
        <v>8.2500000009464394</v>
      </c>
    </row>
    <row r="7173" spans="5:8" x14ac:dyDescent="0.3">
      <c r="E7173" s="34">
        <v>7171</v>
      </c>
      <c r="F7173" s="42">
        <f t="shared" si="338"/>
        <v>11.473600000000001</v>
      </c>
      <c r="G7173" s="42">
        <f t="shared" si="336"/>
        <v>9.465720000000001</v>
      </c>
      <c r="H7173" s="42">
        <f t="shared" si="337"/>
        <v>8.2500000009465726</v>
      </c>
    </row>
    <row r="7174" spans="5:8" x14ac:dyDescent="0.3">
      <c r="E7174" s="34">
        <v>7172</v>
      </c>
      <c r="F7174" s="42">
        <f t="shared" si="338"/>
        <v>11.475200000000001</v>
      </c>
      <c r="G7174" s="42">
        <f t="shared" si="336"/>
        <v>9.4670400000000008</v>
      </c>
      <c r="H7174" s="42">
        <f t="shared" si="337"/>
        <v>8.250000000946704</v>
      </c>
    </row>
    <row r="7175" spans="5:8" x14ac:dyDescent="0.3">
      <c r="E7175" s="34">
        <v>7173</v>
      </c>
      <c r="F7175" s="42">
        <f t="shared" si="338"/>
        <v>11.476800000000001</v>
      </c>
      <c r="G7175" s="42">
        <f t="shared" si="336"/>
        <v>9.4683600000000023</v>
      </c>
      <c r="H7175" s="42">
        <f t="shared" si="337"/>
        <v>8.2500000009468355</v>
      </c>
    </row>
    <row r="7176" spans="5:8" x14ac:dyDescent="0.3">
      <c r="E7176" s="34">
        <v>7174</v>
      </c>
      <c r="F7176" s="42">
        <f t="shared" si="338"/>
        <v>11.478400000000001</v>
      </c>
      <c r="G7176" s="42">
        <f t="shared" si="336"/>
        <v>9.4696800000000003</v>
      </c>
      <c r="H7176" s="42">
        <f t="shared" si="337"/>
        <v>8.2500000009469687</v>
      </c>
    </row>
    <row r="7177" spans="5:8" x14ac:dyDescent="0.3">
      <c r="E7177" s="34">
        <v>7175</v>
      </c>
      <c r="F7177" s="42">
        <f t="shared" si="338"/>
        <v>11.48</v>
      </c>
      <c r="G7177" s="42">
        <f t="shared" si="336"/>
        <v>9.4710000000000019</v>
      </c>
      <c r="H7177" s="42">
        <f t="shared" si="337"/>
        <v>8.2500000009471002</v>
      </c>
    </row>
    <row r="7178" spans="5:8" x14ac:dyDescent="0.3">
      <c r="E7178" s="34">
        <v>7176</v>
      </c>
      <c r="F7178" s="42">
        <f t="shared" si="338"/>
        <v>11.4816</v>
      </c>
      <c r="G7178" s="42">
        <f t="shared" si="336"/>
        <v>9.4723199999999999</v>
      </c>
      <c r="H7178" s="42">
        <f t="shared" si="337"/>
        <v>8.2500000009472316</v>
      </c>
    </row>
    <row r="7179" spans="5:8" x14ac:dyDescent="0.3">
      <c r="E7179" s="34">
        <v>7177</v>
      </c>
      <c r="F7179" s="42">
        <f t="shared" si="338"/>
        <v>11.4832</v>
      </c>
      <c r="G7179" s="42">
        <f t="shared" si="336"/>
        <v>9.4736399999999996</v>
      </c>
      <c r="H7179" s="42">
        <f t="shared" si="337"/>
        <v>8.2500000009473649</v>
      </c>
    </row>
    <row r="7180" spans="5:8" x14ac:dyDescent="0.3">
      <c r="E7180" s="34">
        <v>7178</v>
      </c>
      <c r="F7180" s="42">
        <f t="shared" si="338"/>
        <v>11.4848</v>
      </c>
      <c r="G7180" s="42">
        <f t="shared" si="336"/>
        <v>9.4749599999999994</v>
      </c>
      <c r="H7180" s="42">
        <f t="shared" si="337"/>
        <v>8.2500000009474963</v>
      </c>
    </row>
    <row r="7181" spans="5:8" x14ac:dyDescent="0.3">
      <c r="E7181" s="34">
        <v>7179</v>
      </c>
      <c r="F7181" s="42">
        <f t="shared" si="338"/>
        <v>11.4864</v>
      </c>
      <c r="G7181" s="42">
        <f t="shared" si="336"/>
        <v>9.4762799999999991</v>
      </c>
      <c r="H7181" s="42">
        <f t="shared" si="337"/>
        <v>8.2500000009476278</v>
      </c>
    </row>
    <row r="7182" spans="5:8" x14ac:dyDescent="0.3">
      <c r="E7182" s="34">
        <v>7180</v>
      </c>
      <c r="F7182" s="42">
        <f t="shared" si="338"/>
        <v>11.488000000000001</v>
      </c>
      <c r="G7182" s="42">
        <f t="shared" si="336"/>
        <v>9.4776000000000007</v>
      </c>
      <c r="H7182" s="42">
        <f t="shared" si="337"/>
        <v>8.2500000009477592</v>
      </c>
    </row>
    <row r="7183" spans="5:8" x14ac:dyDescent="0.3">
      <c r="E7183" s="34">
        <v>7181</v>
      </c>
      <c r="F7183" s="42">
        <f t="shared" si="338"/>
        <v>11.489600000000001</v>
      </c>
      <c r="G7183" s="42">
        <f t="shared" si="336"/>
        <v>9.4789200000000005</v>
      </c>
      <c r="H7183" s="42">
        <f t="shared" si="337"/>
        <v>8.2500000009478924</v>
      </c>
    </row>
    <row r="7184" spans="5:8" x14ac:dyDescent="0.3">
      <c r="E7184" s="34">
        <v>7182</v>
      </c>
      <c r="F7184" s="42">
        <f t="shared" si="338"/>
        <v>11.491200000000001</v>
      </c>
      <c r="G7184" s="42">
        <f t="shared" si="336"/>
        <v>9.4802400000000002</v>
      </c>
      <c r="H7184" s="42">
        <f t="shared" si="337"/>
        <v>8.2500000009480239</v>
      </c>
    </row>
    <row r="7185" spans="5:8" x14ac:dyDescent="0.3">
      <c r="E7185" s="34">
        <v>7183</v>
      </c>
      <c r="F7185" s="42">
        <f t="shared" si="338"/>
        <v>11.492800000000001</v>
      </c>
      <c r="G7185" s="42">
        <f t="shared" si="336"/>
        <v>9.48156</v>
      </c>
      <c r="H7185" s="42">
        <f t="shared" si="337"/>
        <v>8.2500000009481553</v>
      </c>
    </row>
    <row r="7186" spans="5:8" x14ac:dyDescent="0.3">
      <c r="E7186" s="34">
        <v>7184</v>
      </c>
      <c r="F7186" s="42">
        <f t="shared" si="338"/>
        <v>11.494400000000001</v>
      </c>
      <c r="G7186" s="42">
        <f t="shared" si="336"/>
        <v>9.4828799999999998</v>
      </c>
      <c r="H7186" s="42">
        <f t="shared" si="337"/>
        <v>8.2500000009482886</v>
      </c>
    </row>
    <row r="7187" spans="5:8" x14ac:dyDescent="0.3">
      <c r="E7187" s="34">
        <v>7185</v>
      </c>
      <c r="F7187" s="42">
        <f t="shared" si="338"/>
        <v>11.496</v>
      </c>
      <c r="G7187" s="42">
        <f t="shared" si="336"/>
        <v>9.4841999999999995</v>
      </c>
      <c r="H7187" s="42">
        <f t="shared" si="337"/>
        <v>8.25000000094842</v>
      </c>
    </row>
    <row r="7188" spans="5:8" x14ac:dyDescent="0.3">
      <c r="E7188" s="34">
        <v>7186</v>
      </c>
      <c r="F7188" s="42">
        <f t="shared" si="338"/>
        <v>11.4976</v>
      </c>
      <c r="G7188" s="42">
        <f t="shared" si="336"/>
        <v>9.4855199999999993</v>
      </c>
      <c r="H7188" s="42">
        <f t="shared" si="337"/>
        <v>8.2500000009485515</v>
      </c>
    </row>
    <row r="7189" spans="5:8" x14ac:dyDescent="0.3">
      <c r="E7189" s="34">
        <v>7187</v>
      </c>
      <c r="F7189" s="42">
        <f t="shared" si="338"/>
        <v>11.4992</v>
      </c>
      <c r="G7189" s="42">
        <f t="shared" si="336"/>
        <v>9.4868399999999991</v>
      </c>
      <c r="H7189" s="42">
        <f t="shared" si="337"/>
        <v>8.2500000009486847</v>
      </c>
    </row>
    <row r="7190" spans="5:8" x14ac:dyDescent="0.3">
      <c r="E7190" s="34">
        <v>7188</v>
      </c>
      <c r="F7190" s="42">
        <f t="shared" si="338"/>
        <v>11.5008</v>
      </c>
      <c r="G7190" s="42">
        <f t="shared" si="336"/>
        <v>9.4881600000000006</v>
      </c>
      <c r="H7190" s="42">
        <f t="shared" si="337"/>
        <v>8.2500000009488161</v>
      </c>
    </row>
    <row r="7191" spans="5:8" x14ac:dyDescent="0.3">
      <c r="E7191" s="34">
        <v>7189</v>
      </c>
      <c r="F7191" s="42">
        <f t="shared" si="338"/>
        <v>11.5024</v>
      </c>
      <c r="G7191" s="42">
        <f t="shared" si="336"/>
        <v>9.4894800000000004</v>
      </c>
      <c r="H7191" s="42">
        <f t="shared" si="337"/>
        <v>8.2500000009489476</v>
      </c>
    </row>
    <row r="7192" spans="5:8" x14ac:dyDescent="0.3">
      <c r="E7192" s="34">
        <v>7190</v>
      </c>
      <c r="F7192" s="42">
        <f t="shared" si="338"/>
        <v>11.504000000000001</v>
      </c>
      <c r="G7192" s="42">
        <f t="shared" si="336"/>
        <v>9.4908000000000019</v>
      </c>
      <c r="H7192" s="42">
        <f t="shared" si="337"/>
        <v>8.2500000009490808</v>
      </c>
    </row>
    <row r="7193" spans="5:8" x14ac:dyDescent="0.3">
      <c r="E7193" s="34">
        <v>7191</v>
      </c>
      <c r="F7193" s="42">
        <f t="shared" si="338"/>
        <v>11.505600000000001</v>
      </c>
      <c r="G7193" s="42">
        <f t="shared" si="336"/>
        <v>9.4921200000000017</v>
      </c>
      <c r="H7193" s="42">
        <f t="shared" si="337"/>
        <v>8.2500000009492123</v>
      </c>
    </row>
    <row r="7194" spans="5:8" x14ac:dyDescent="0.3">
      <c r="E7194" s="34">
        <v>7192</v>
      </c>
      <c r="F7194" s="42">
        <f t="shared" si="338"/>
        <v>11.507200000000001</v>
      </c>
      <c r="G7194" s="42">
        <f t="shared" si="336"/>
        <v>9.4934400000000014</v>
      </c>
      <c r="H7194" s="42">
        <f t="shared" si="337"/>
        <v>8.2500000009493437</v>
      </c>
    </row>
    <row r="7195" spans="5:8" x14ac:dyDescent="0.3">
      <c r="E7195" s="34">
        <v>7193</v>
      </c>
      <c r="F7195" s="42">
        <f t="shared" si="338"/>
        <v>11.508800000000001</v>
      </c>
      <c r="G7195" s="42">
        <f t="shared" si="336"/>
        <v>9.4947600000000012</v>
      </c>
      <c r="H7195" s="42">
        <f t="shared" si="337"/>
        <v>8.2500000009494752</v>
      </c>
    </row>
    <row r="7196" spans="5:8" x14ac:dyDescent="0.3">
      <c r="E7196" s="34">
        <v>7194</v>
      </c>
      <c r="F7196" s="42">
        <f t="shared" si="338"/>
        <v>11.510400000000001</v>
      </c>
      <c r="G7196" s="42">
        <f t="shared" si="336"/>
        <v>9.496080000000001</v>
      </c>
      <c r="H7196" s="42">
        <f t="shared" si="337"/>
        <v>8.2500000009496084</v>
      </c>
    </row>
    <row r="7197" spans="5:8" x14ac:dyDescent="0.3">
      <c r="E7197" s="34">
        <v>7195</v>
      </c>
      <c r="F7197" s="42">
        <f t="shared" si="338"/>
        <v>11.512</v>
      </c>
      <c r="G7197" s="42">
        <f t="shared" si="336"/>
        <v>9.4974000000000007</v>
      </c>
      <c r="H7197" s="42">
        <f t="shared" si="337"/>
        <v>8.2500000009497398</v>
      </c>
    </row>
    <row r="7198" spans="5:8" x14ac:dyDescent="0.3">
      <c r="E7198" s="34">
        <v>7196</v>
      </c>
      <c r="F7198" s="42">
        <f t="shared" si="338"/>
        <v>11.5136</v>
      </c>
      <c r="G7198" s="42">
        <f t="shared" si="336"/>
        <v>9.4987200000000005</v>
      </c>
      <c r="H7198" s="42">
        <f t="shared" si="337"/>
        <v>8.2500000009498713</v>
      </c>
    </row>
    <row r="7199" spans="5:8" x14ac:dyDescent="0.3">
      <c r="E7199" s="34">
        <v>7197</v>
      </c>
      <c r="F7199" s="42">
        <f t="shared" si="338"/>
        <v>11.5152</v>
      </c>
      <c r="G7199" s="42">
        <f t="shared" si="336"/>
        <v>9.5000400000000003</v>
      </c>
      <c r="H7199" s="42">
        <f t="shared" si="337"/>
        <v>8.2500000009500045</v>
      </c>
    </row>
    <row r="7200" spans="5:8" x14ac:dyDescent="0.3">
      <c r="E7200" s="34">
        <v>7198</v>
      </c>
      <c r="F7200" s="42">
        <f t="shared" si="338"/>
        <v>11.5168</v>
      </c>
      <c r="G7200" s="42">
        <f t="shared" si="336"/>
        <v>9.50136</v>
      </c>
      <c r="H7200" s="42">
        <f t="shared" si="337"/>
        <v>8.250000000950136</v>
      </c>
    </row>
    <row r="7201" spans="5:8" x14ac:dyDescent="0.3">
      <c r="E7201" s="34">
        <v>7199</v>
      </c>
      <c r="F7201" s="42">
        <f t="shared" si="338"/>
        <v>11.5184</v>
      </c>
      <c r="G7201" s="42">
        <f t="shared" si="336"/>
        <v>9.5026799999999998</v>
      </c>
      <c r="H7201" s="42">
        <f t="shared" si="337"/>
        <v>8.2500000009502674</v>
      </c>
    </row>
    <row r="7202" spans="5:8" x14ac:dyDescent="0.3">
      <c r="E7202" s="34">
        <v>7200</v>
      </c>
      <c r="F7202" s="42">
        <f t="shared" si="338"/>
        <v>11.520000000000001</v>
      </c>
      <c r="G7202" s="42">
        <f t="shared" si="336"/>
        <v>9.5040000000000013</v>
      </c>
      <c r="H7202" s="42">
        <f t="shared" si="337"/>
        <v>8.2500000009504006</v>
      </c>
    </row>
    <row r="7203" spans="5:8" x14ac:dyDescent="0.3">
      <c r="E7203" s="34">
        <v>7201</v>
      </c>
      <c r="F7203" s="42">
        <f t="shared" si="338"/>
        <v>11.521600000000001</v>
      </c>
      <c r="G7203" s="42">
        <f t="shared" si="336"/>
        <v>9.5053200000000011</v>
      </c>
      <c r="H7203" s="42">
        <f t="shared" si="337"/>
        <v>8.2500000009505321</v>
      </c>
    </row>
    <row r="7204" spans="5:8" x14ac:dyDescent="0.3">
      <c r="E7204" s="34">
        <v>7202</v>
      </c>
      <c r="F7204" s="42">
        <f t="shared" si="338"/>
        <v>11.523200000000001</v>
      </c>
      <c r="G7204" s="42">
        <f t="shared" si="336"/>
        <v>9.5066400000000009</v>
      </c>
      <c r="H7204" s="42">
        <f t="shared" si="337"/>
        <v>8.2500000009506635</v>
      </c>
    </row>
    <row r="7205" spans="5:8" x14ac:dyDescent="0.3">
      <c r="E7205" s="34">
        <v>7203</v>
      </c>
      <c r="F7205" s="42">
        <f t="shared" si="338"/>
        <v>11.524800000000001</v>
      </c>
      <c r="G7205" s="42">
        <f t="shared" si="336"/>
        <v>9.5079600000000006</v>
      </c>
      <c r="H7205" s="42">
        <f t="shared" si="337"/>
        <v>8.2500000009507968</v>
      </c>
    </row>
    <row r="7206" spans="5:8" x14ac:dyDescent="0.3">
      <c r="E7206" s="34">
        <v>7204</v>
      </c>
      <c r="F7206" s="42">
        <f t="shared" si="338"/>
        <v>11.526400000000001</v>
      </c>
      <c r="G7206" s="42">
        <f t="shared" si="336"/>
        <v>9.5092800000000022</v>
      </c>
      <c r="H7206" s="42">
        <f t="shared" si="337"/>
        <v>8.2500000009509282</v>
      </c>
    </row>
    <row r="7207" spans="5:8" x14ac:dyDescent="0.3">
      <c r="E7207" s="34">
        <v>7205</v>
      </c>
      <c r="F7207" s="42">
        <f t="shared" si="338"/>
        <v>11.528</v>
      </c>
      <c r="G7207" s="42">
        <f t="shared" si="336"/>
        <v>9.5106000000000002</v>
      </c>
      <c r="H7207" s="42">
        <f t="shared" si="337"/>
        <v>8.2500000009510597</v>
      </c>
    </row>
    <row r="7208" spans="5:8" x14ac:dyDescent="0.3">
      <c r="E7208" s="34">
        <v>7206</v>
      </c>
      <c r="F7208" s="42">
        <f t="shared" si="338"/>
        <v>11.5296</v>
      </c>
      <c r="G7208" s="42">
        <f t="shared" si="336"/>
        <v>9.5119200000000017</v>
      </c>
      <c r="H7208" s="42">
        <f t="shared" si="337"/>
        <v>8.2500000009511911</v>
      </c>
    </row>
    <row r="7209" spans="5:8" x14ac:dyDescent="0.3">
      <c r="E7209" s="34">
        <v>7207</v>
      </c>
      <c r="F7209" s="42">
        <f t="shared" si="338"/>
        <v>11.5312</v>
      </c>
      <c r="G7209" s="42">
        <f t="shared" si="336"/>
        <v>9.5132399999999997</v>
      </c>
      <c r="H7209" s="42">
        <f t="shared" si="337"/>
        <v>8.2500000009513244</v>
      </c>
    </row>
    <row r="7210" spans="5:8" x14ac:dyDescent="0.3">
      <c r="E7210" s="34">
        <v>7208</v>
      </c>
      <c r="F7210" s="42">
        <f t="shared" si="338"/>
        <v>11.5328</v>
      </c>
      <c r="G7210" s="42">
        <f t="shared" si="336"/>
        <v>9.5145599999999995</v>
      </c>
      <c r="H7210" s="42">
        <f t="shared" si="337"/>
        <v>8.2500000009514558</v>
      </c>
    </row>
    <row r="7211" spans="5:8" x14ac:dyDescent="0.3">
      <c r="E7211" s="34">
        <v>7209</v>
      </c>
      <c r="F7211" s="42">
        <f t="shared" si="338"/>
        <v>11.5344</v>
      </c>
      <c r="G7211" s="42">
        <f t="shared" si="336"/>
        <v>9.5158799999999992</v>
      </c>
      <c r="H7211" s="42">
        <f t="shared" si="337"/>
        <v>8.2500000009515873</v>
      </c>
    </row>
    <row r="7212" spans="5:8" x14ac:dyDescent="0.3">
      <c r="E7212" s="34">
        <v>7210</v>
      </c>
      <c r="F7212" s="42">
        <f t="shared" si="338"/>
        <v>11.536000000000001</v>
      </c>
      <c r="G7212" s="42">
        <f t="shared" si="336"/>
        <v>9.5172000000000008</v>
      </c>
      <c r="H7212" s="42">
        <f t="shared" si="337"/>
        <v>8.2500000009517205</v>
      </c>
    </row>
    <row r="7213" spans="5:8" x14ac:dyDescent="0.3">
      <c r="E7213" s="34">
        <v>7211</v>
      </c>
      <c r="F7213" s="42">
        <f t="shared" si="338"/>
        <v>11.537600000000001</v>
      </c>
      <c r="G7213" s="42">
        <f t="shared" si="336"/>
        <v>9.5185200000000005</v>
      </c>
      <c r="H7213" s="42">
        <f t="shared" si="337"/>
        <v>8.2500000009518519</v>
      </c>
    </row>
    <row r="7214" spans="5:8" x14ac:dyDescent="0.3">
      <c r="E7214" s="34">
        <v>7212</v>
      </c>
      <c r="F7214" s="42">
        <f t="shared" si="338"/>
        <v>11.539200000000001</v>
      </c>
      <c r="G7214" s="42">
        <f t="shared" si="336"/>
        <v>9.5198400000000003</v>
      </c>
      <c r="H7214" s="42">
        <f t="shared" si="337"/>
        <v>8.2500000009519834</v>
      </c>
    </row>
    <row r="7215" spans="5:8" x14ac:dyDescent="0.3">
      <c r="E7215" s="34">
        <v>7213</v>
      </c>
      <c r="F7215" s="42">
        <f t="shared" si="338"/>
        <v>11.540800000000001</v>
      </c>
      <c r="G7215" s="42">
        <f t="shared" si="336"/>
        <v>9.5211600000000001</v>
      </c>
      <c r="H7215" s="42">
        <f t="shared" si="337"/>
        <v>8.2500000009521166</v>
      </c>
    </row>
    <row r="7216" spans="5:8" x14ac:dyDescent="0.3">
      <c r="E7216" s="34">
        <v>7214</v>
      </c>
      <c r="F7216" s="42">
        <f t="shared" si="338"/>
        <v>11.542400000000001</v>
      </c>
      <c r="G7216" s="42">
        <f t="shared" si="336"/>
        <v>9.5224799999999998</v>
      </c>
      <c r="H7216" s="42">
        <f t="shared" si="337"/>
        <v>8.2500000009522481</v>
      </c>
    </row>
    <row r="7217" spans="5:8" x14ac:dyDescent="0.3">
      <c r="E7217" s="34">
        <v>7215</v>
      </c>
      <c r="F7217" s="42">
        <f t="shared" si="338"/>
        <v>11.544</v>
      </c>
      <c r="G7217" s="42">
        <f t="shared" si="336"/>
        <v>9.5237999999999996</v>
      </c>
      <c r="H7217" s="42">
        <f t="shared" si="337"/>
        <v>8.2500000009523795</v>
      </c>
    </row>
    <row r="7218" spans="5:8" x14ac:dyDescent="0.3">
      <c r="E7218" s="34">
        <v>7216</v>
      </c>
      <c r="F7218" s="42">
        <f t="shared" si="338"/>
        <v>11.5456</v>
      </c>
      <c r="G7218" s="42">
        <f t="shared" si="336"/>
        <v>9.5251199999999994</v>
      </c>
      <c r="H7218" s="42">
        <f t="shared" si="337"/>
        <v>8.2500000009525127</v>
      </c>
    </row>
    <row r="7219" spans="5:8" x14ac:dyDescent="0.3">
      <c r="E7219" s="34">
        <v>7217</v>
      </c>
      <c r="F7219" s="42">
        <f t="shared" si="338"/>
        <v>11.5472</v>
      </c>
      <c r="G7219" s="42">
        <f t="shared" si="336"/>
        <v>9.5264399999999991</v>
      </c>
      <c r="H7219" s="42">
        <f t="shared" si="337"/>
        <v>8.2500000009526442</v>
      </c>
    </row>
    <row r="7220" spans="5:8" x14ac:dyDescent="0.3">
      <c r="E7220" s="34">
        <v>7218</v>
      </c>
      <c r="F7220" s="42">
        <f t="shared" si="338"/>
        <v>11.5488</v>
      </c>
      <c r="G7220" s="42">
        <f t="shared" si="336"/>
        <v>9.5277600000000007</v>
      </c>
      <c r="H7220" s="42">
        <f t="shared" si="337"/>
        <v>8.2500000009527756</v>
      </c>
    </row>
    <row r="7221" spans="5:8" x14ac:dyDescent="0.3">
      <c r="E7221" s="34">
        <v>7219</v>
      </c>
      <c r="F7221" s="42">
        <f t="shared" si="338"/>
        <v>11.5504</v>
      </c>
      <c r="G7221" s="42">
        <f t="shared" si="336"/>
        <v>9.5290800000000004</v>
      </c>
      <c r="H7221" s="42">
        <f t="shared" si="337"/>
        <v>8.2500000009529089</v>
      </c>
    </row>
    <row r="7222" spans="5:8" x14ac:dyDescent="0.3">
      <c r="E7222" s="34">
        <v>7220</v>
      </c>
      <c r="F7222" s="42">
        <f t="shared" si="338"/>
        <v>11.552000000000001</v>
      </c>
      <c r="G7222" s="42">
        <f t="shared" si="336"/>
        <v>9.530400000000002</v>
      </c>
      <c r="H7222" s="42">
        <f t="shared" si="337"/>
        <v>8.2500000009530403</v>
      </c>
    </row>
    <row r="7223" spans="5:8" x14ac:dyDescent="0.3">
      <c r="E7223" s="34">
        <v>7221</v>
      </c>
      <c r="F7223" s="42">
        <f t="shared" si="338"/>
        <v>11.553600000000001</v>
      </c>
      <c r="G7223" s="42">
        <f t="shared" si="336"/>
        <v>9.5317200000000017</v>
      </c>
      <c r="H7223" s="42">
        <f t="shared" si="337"/>
        <v>8.2500000009531718</v>
      </c>
    </row>
    <row r="7224" spans="5:8" x14ac:dyDescent="0.3">
      <c r="E7224" s="34">
        <v>7222</v>
      </c>
      <c r="F7224" s="42">
        <f t="shared" si="338"/>
        <v>11.555200000000001</v>
      </c>
      <c r="G7224" s="42">
        <f t="shared" si="336"/>
        <v>9.5330400000000015</v>
      </c>
      <c r="H7224" s="42">
        <f t="shared" si="337"/>
        <v>8.2500000009533032</v>
      </c>
    </row>
    <row r="7225" spans="5:8" x14ac:dyDescent="0.3">
      <c r="E7225" s="34">
        <v>7223</v>
      </c>
      <c r="F7225" s="42">
        <f t="shared" si="338"/>
        <v>11.556800000000001</v>
      </c>
      <c r="G7225" s="42">
        <f t="shared" si="336"/>
        <v>9.5343600000000013</v>
      </c>
      <c r="H7225" s="42">
        <f t="shared" si="337"/>
        <v>8.2500000009534364</v>
      </c>
    </row>
    <row r="7226" spans="5:8" x14ac:dyDescent="0.3">
      <c r="E7226" s="34">
        <v>7224</v>
      </c>
      <c r="F7226" s="42">
        <f t="shared" si="338"/>
        <v>11.558400000000001</v>
      </c>
      <c r="G7226" s="42">
        <f t="shared" si="336"/>
        <v>9.535680000000001</v>
      </c>
      <c r="H7226" s="42">
        <f t="shared" si="337"/>
        <v>8.2500000009535679</v>
      </c>
    </row>
    <row r="7227" spans="5:8" x14ac:dyDescent="0.3">
      <c r="E7227" s="34">
        <v>7225</v>
      </c>
      <c r="F7227" s="42">
        <f t="shared" si="338"/>
        <v>11.56</v>
      </c>
      <c r="G7227" s="42">
        <f t="shared" si="336"/>
        <v>9.5370000000000008</v>
      </c>
      <c r="H7227" s="42">
        <f t="shared" si="337"/>
        <v>8.2500000009536993</v>
      </c>
    </row>
    <row r="7228" spans="5:8" x14ac:dyDescent="0.3">
      <c r="E7228" s="34">
        <v>7226</v>
      </c>
      <c r="F7228" s="42">
        <f t="shared" si="338"/>
        <v>11.5616</v>
      </c>
      <c r="G7228" s="42">
        <f t="shared" si="336"/>
        <v>9.5383200000000006</v>
      </c>
      <c r="H7228" s="42">
        <f t="shared" si="337"/>
        <v>8.2500000009538326</v>
      </c>
    </row>
    <row r="7229" spans="5:8" x14ac:dyDescent="0.3">
      <c r="E7229" s="34">
        <v>7227</v>
      </c>
      <c r="F7229" s="42">
        <f t="shared" si="338"/>
        <v>11.5632</v>
      </c>
      <c r="G7229" s="42">
        <f t="shared" si="336"/>
        <v>9.5396400000000003</v>
      </c>
      <c r="H7229" s="42">
        <f t="shared" si="337"/>
        <v>8.250000000953964</v>
      </c>
    </row>
    <row r="7230" spans="5:8" x14ac:dyDescent="0.3">
      <c r="E7230" s="34">
        <v>7228</v>
      </c>
      <c r="F7230" s="42">
        <f t="shared" si="338"/>
        <v>11.5648</v>
      </c>
      <c r="G7230" s="42">
        <f t="shared" si="336"/>
        <v>9.5409600000000001</v>
      </c>
      <c r="H7230" s="42">
        <f t="shared" si="337"/>
        <v>8.2500000009540955</v>
      </c>
    </row>
    <row r="7231" spans="5:8" x14ac:dyDescent="0.3">
      <c r="E7231" s="34">
        <v>7229</v>
      </c>
      <c r="F7231" s="42">
        <f t="shared" si="338"/>
        <v>11.5664</v>
      </c>
      <c r="G7231" s="42">
        <f t="shared" si="336"/>
        <v>9.5422799999999999</v>
      </c>
      <c r="H7231" s="42">
        <f t="shared" si="337"/>
        <v>8.2500000009542287</v>
      </c>
    </row>
    <row r="7232" spans="5:8" x14ac:dyDescent="0.3">
      <c r="E7232" s="34">
        <v>7230</v>
      </c>
      <c r="F7232" s="42">
        <f t="shared" si="338"/>
        <v>11.568000000000001</v>
      </c>
      <c r="G7232" s="42">
        <f t="shared" si="336"/>
        <v>9.5435999999999996</v>
      </c>
      <c r="H7232" s="42">
        <f t="shared" si="337"/>
        <v>8.2500000009543601</v>
      </c>
    </row>
    <row r="7233" spans="5:8" x14ac:dyDescent="0.3">
      <c r="E7233" s="34">
        <v>7231</v>
      </c>
      <c r="F7233" s="42">
        <f t="shared" si="338"/>
        <v>11.569600000000001</v>
      </c>
      <c r="G7233" s="42">
        <f t="shared" si="336"/>
        <v>9.5449200000000012</v>
      </c>
      <c r="H7233" s="42">
        <f t="shared" si="337"/>
        <v>8.2500000009544916</v>
      </c>
    </row>
    <row r="7234" spans="5:8" x14ac:dyDescent="0.3">
      <c r="E7234" s="34">
        <v>7232</v>
      </c>
      <c r="F7234" s="42">
        <f t="shared" si="338"/>
        <v>11.571200000000001</v>
      </c>
      <c r="G7234" s="42">
        <f t="shared" ref="G7234:G7297" si="339">$C$12*F7234*10^-3/($C$3*10^-6)</f>
        <v>9.5462400000000009</v>
      </c>
      <c r="H7234" s="42">
        <f t="shared" si="337"/>
        <v>8.2500000009546248</v>
      </c>
    </row>
    <row r="7235" spans="5:8" x14ac:dyDescent="0.3">
      <c r="E7235" s="34">
        <v>7233</v>
      </c>
      <c r="F7235" s="42">
        <f t="shared" si="338"/>
        <v>11.572800000000001</v>
      </c>
      <c r="G7235" s="42">
        <f t="shared" si="339"/>
        <v>9.5475600000000025</v>
      </c>
      <c r="H7235" s="42">
        <f t="shared" ref="H7235:H7298" si="340">($C$12+IF(G7235&gt;=$C$7,$C$6,0)+(IF(G7235&gt;=$C$5,G7235,0)/$C$4)+IF(G7235&gt;$C$9,($C$8/G7235),0))</f>
        <v>8.2500000009547563</v>
      </c>
    </row>
    <row r="7236" spans="5:8" x14ac:dyDescent="0.3">
      <c r="E7236" s="34">
        <v>7234</v>
      </c>
      <c r="F7236" s="42">
        <f t="shared" ref="F7236:F7299" si="341">($C$10/10000)*(E7236)</f>
        <v>11.574400000000001</v>
      </c>
      <c r="G7236" s="42">
        <f t="shared" si="339"/>
        <v>9.5488800000000005</v>
      </c>
      <c r="H7236" s="42">
        <f t="shared" si="340"/>
        <v>8.2500000009548877</v>
      </c>
    </row>
    <row r="7237" spans="5:8" x14ac:dyDescent="0.3">
      <c r="E7237" s="34">
        <v>7235</v>
      </c>
      <c r="F7237" s="42">
        <f t="shared" si="341"/>
        <v>11.576000000000001</v>
      </c>
      <c r="G7237" s="42">
        <f t="shared" si="339"/>
        <v>9.550200000000002</v>
      </c>
      <c r="H7237" s="42">
        <f t="shared" si="340"/>
        <v>8.2500000009550192</v>
      </c>
    </row>
    <row r="7238" spans="5:8" x14ac:dyDescent="0.3">
      <c r="E7238" s="34">
        <v>7236</v>
      </c>
      <c r="F7238" s="42">
        <f t="shared" si="341"/>
        <v>11.5776</v>
      </c>
      <c r="G7238" s="42">
        <f t="shared" si="339"/>
        <v>9.55152</v>
      </c>
      <c r="H7238" s="42">
        <f t="shared" si="340"/>
        <v>8.2500000009551524</v>
      </c>
    </row>
    <row r="7239" spans="5:8" x14ac:dyDescent="0.3">
      <c r="E7239" s="34">
        <v>7237</v>
      </c>
      <c r="F7239" s="42">
        <f t="shared" si="341"/>
        <v>11.5792</v>
      </c>
      <c r="G7239" s="42">
        <f t="shared" si="339"/>
        <v>9.5528400000000016</v>
      </c>
      <c r="H7239" s="42">
        <f t="shared" si="340"/>
        <v>8.2500000009552839</v>
      </c>
    </row>
    <row r="7240" spans="5:8" x14ac:dyDescent="0.3">
      <c r="E7240" s="34">
        <v>7238</v>
      </c>
      <c r="F7240" s="42">
        <f t="shared" si="341"/>
        <v>11.5808</v>
      </c>
      <c r="G7240" s="42">
        <f t="shared" si="339"/>
        <v>9.5541599999999995</v>
      </c>
      <c r="H7240" s="42">
        <f t="shared" si="340"/>
        <v>8.2500000009554153</v>
      </c>
    </row>
    <row r="7241" spans="5:8" x14ac:dyDescent="0.3">
      <c r="E7241" s="34">
        <v>7239</v>
      </c>
      <c r="F7241" s="42">
        <f t="shared" si="341"/>
        <v>11.5824</v>
      </c>
      <c r="G7241" s="42">
        <f t="shared" si="339"/>
        <v>9.5554799999999993</v>
      </c>
      <c r="H7241" s="42">
        <f t="shared" si="340"/>
        <v>8.2500000009555485</v>
      </c>
    </row>
    <row r="7242" spans="5:8" x14ac:dyDescent="0.3">
      <c r="E7242" s="34">
        <v>7240</v>
      </c>
      <c r="F7242" s="42">
        <f t="shared" si="341"/>
        <v>11.584000000000001</v>
      </c>
      <c r="G7242" s="42">
        <f t="shared" si="339"/>
        <v>9.5568000000000008</v>
      </c>
      <c r="H7242" s="42">
        <f t="shared" si="340"/>
        <v>8.25000000095568</v>
      </c>
    </row>
    <row r="7243" spans="5:8" x14ac:dyDescent="0.3">
      <c r="E7243" s="34">
        <v>7241</v>
      </c>
      <c r="F7243" s="42">
        <f t="shared" si="341"/>
        <v>11.585600000000001</v>
      </c>
      <c r="G7243" s="42">
        <f t="shared" si="339"/>
        <v>9.5581200000000006</v>
      </c>
      <c r="H7243" s="42">
        <f t="shared" si="340"/>
        <v>8.2500000009558114</v>
      </c>
    </row>
    <row r="7244" spans="5:8" x14ac:dyDescent="0.3">
      <c r="E7244" s="34">
        <v>7242</v>
      </c>
      <c r="F7244" s="42">
        <f t="shared" si="341"/>
        <v>11.587200000000001</v>
      </c>
      <c r="G7244" s="42">
        <f t="shared" si="339"/>
        <v>9.5594400000000004</v>
      </c>
      <c r="H7244" s="42">
        <f t="shared" si="340"/>
        <v>8.2500000009559447</v>
      </c>
    </row>
    <row r="7245" spans="5:8" x14ac:dyDescent="0.3">
      <c r="E7245" s="34">
        <v>7243</v>
      </c>
      <c r="F7245" s="42">
        <f t="shared" si="341"/>
        <v>11.588800000000001</v>
      </c>
      <c r="G7245" s="42">
        <f t="shared" si="339"/>
        <v>9.5607600000000001</v>
      </c>
      <c r="H7245" s="42">
        <f t="shared" si="340"/>
        <v>8.2500000009560761</v>
      </c>
    </row>
    <row r="7246" spans="5:8" x14ac:dyDescent="0.3">
      <c r="E7246" s="34">
        <v>7244</v>
      </c>
      <c r="F7246" s="42">
        <f t="shared" si="341"/>
        <v>11.590400000000001</v>
      </c>
      <c r="G7246" s="42">
        <f t="shared" si="339"/>
        <v>9.5620799999999999</v>
      </c>
      <c r="H7246" s="42">
        <f t="shared" si="340"/>
        <v>8.2500000009562076</v>
      </c>
    </row>
    <row r="7247" spans="5:8" x14ac:dyDescent="0.3">
      <c r="E7247" s="34">
        <v>7245</v>
      </c>
      <c r="F7247" s="42">
        <f t="shared" si="341"/>
        <v>11.592000000000001</v>
      </c>
      <c r="G7247" s="42">
        <f t="shared" si="339"/>
        <v>9.5633999999999997</v>
      </c>
      <c r="H7247" s="42">
        <f t="shared" si="340"/>
        <v>8.2500000009563408</v>
      </c>
    </row>
    <row r="7248" spans="5:8" x14ac:dyDescent="0.3">
      <c r="E7248" s="34">
        <v>7246</v>
      </c>
      <c r="F7248" s="42">
        <f t="shared" si="341"/>
        <v>11.5936</v>
      </c>
      <c r="G7248" s="42">
        <f t="shared" si="339"/>
        <v>9.5647199999999994</v>
      </c>
      <c r="H7248" s="42">
        <f t="shared" si="340"/>
        <v>8.2500000009564722</v>
      </c>
    </row>
    <row r="7249" spans="5:8" x14ac:dyDescent="0.3">
      <c r="E7249" s="34">
        <v>7247</v>
      </c>
      <c r="F7249" s="42">
        <f t="shared" si="341"/>
        <v>11.5952</v>
      </c>
      <c r="G7249" s="42">
        <f t="shared" si="339"/>
        <v>9.5660399999999992</v>
      </c>
      <c r="H7249" s="42">
        <f t="shared" si="340"/>
        <v>8.2500000009566037</v>
      </c>
    </row>
    <row r="7250" spans="5:8" x14ac:dyDescent="0.3">
      <c r="E7250" s="34">
        <v>7248</v>
      </c>
      <c r="F7250" s="42">
        <f t="shared" si="341"/>
        <v>11.5968</v>
      </c>
      <c r="G7250" s="42">
        <f t="shared" si="339"/>
        <v>9.567359999999999</v>
      </c>
      <c r="H7250" s="42">
        <f t="shared" si="340"/>
        <v>8.2500000009567351</v>
      </c>
    </row>
    <row r="7251" spans="5:8" x14ac:dyDescent="0.3">
      <c r="E7251" s="34">
        <v>7249</v>
      </c>
      <c r="F7251" s="42">
        <f t="shared" si="341"/>
        <v>11.5984</v>
      </c>
      <c r="G7251" s="42">
        <f t="shared" si="339"/>
        <v>9.5686800000000005</v>
      </c>
      <c r="H7251" s="42">
        <f t="shared" si="340"/>
        <v>8.2500000009568684</v>
      </c>
    </row>
    <row r="7252" spans="5:8" x14ac:dyDescent="0.3">
      <c r="E7252" s="34">
        <v>7250</v>
      </c>
      <c r="F7252" s="42">
        <f t="shared" si="341"/>
        <v>11.600000000000001</v>
      </c>
      <c r="G7252" s="42">
        <f t="shared" si="339"/>
        <v>9.5700000000000021</v>
      </c>
      <c r="H7252" s="42">
        <f t="shared" si="340"/>
        <v>8.2500000009569998</v>
      </c>
    </row>
    <row r="7253" spans="5:8" x14ac:dyDescent="0.3">
      <c r="E7253" s="34">
        <v>7251</v>
      </c>
      <c r="F7253" s="42">
        <f t="shared" si="341"/>
        <v>11.601600000000001</v>
      </c>
      <c r="G7253" s="42">
        <f t="shared" si="339"/>
        <v>9.5713200000000018</v>
      </c>
      <c r="H7253" s="42">
        <f t="shared" si="340"/>
        <v>8.2500000009571313</v>
      </c>
    </row>
    <row r="7254" spans="5:8" x14ac:dyDescent="0.3">
      <c r="E7254" s="34">
        <v>7252</v>
      </c>
      <c r="F7254" s="42">
        <f t="shared" si="341"/>
        <v>11.603200000000001</v>
      </c>
      <c r="G7254" s="42">
        <f t="shared" si="339"/>
        <v>9.5726400000000016</v>
      </c>
      <c r="H7254" s="42">
        <f t="shared" si="340"/>
        <v>8.2500000009572645</v>
      </c>
    </row>
    <row r="7255" spans="5:8" x14ac:dyDescent="0.3">
      <c r="E7255" s="34">
        <v>7253</v>
      </c>
      <c r="F7255" s="42">
        <f t="shared" si="341"/>
        <v>11.604800000000001</v>
      </c>
      <c r="G7255" s="42">
        <f t="shared" si="339"/>
        <v>9.5739600000000014</v>
      </c>
      <c r="H7255" s="42">
        <f t="shared" si="340"/>
        <v>8.2500000009573959</v>
      </c>
    </row>
    <row r="7256" spans="5:8" x14ac:dyDescent="0.3">
      <c r="E7256" s="34">
        <v>7254</v>
      </c>
      <c r="F7256" s="42">
        <f t="shared" si="341"/>
        <v>11.606400000000001</v>
      </c>
      <c r="G7256" s="42">
        <f t="shared" si="339"/>
        <v>9.5752800000000011</v>
      </c>
      <c r="H7256" s="42">
        <f t="shared" si="340"/>
        <v>8.2500000009575274</v>
      </c>
    </row>
    <row r="7257" spans="5:8" x14ac:dyDescent="0.3">
      <c r="E7257" s="34">
        <v>7255</v>
      </c>
      <c r="F7257" s="42">
        <f t="shared" si="341"/>
        <v>11.608000000000001</v>
      </c>
      <c r="G7257" s="42">
        <f t="shared" si="339"/>
        <v>9.5766000000000009</v>
      </c>
      <c r="H7257" s="42">
        <f t="shared" si="340"/>
        <v>8.2500000009576606</v>
      </c>
    </row>
    <row r="7258" spans="5:8" x14ac:dyDescent="0.3">
      <c r="E7258" s="34">
        <v>7256</v>
      </c>
      <c r="F7258" s="42">
        <f t="shared" si="341"/>
        <v>11.6096</v>
      </c>
      <c r="G7258" s="42">
        <f t="shared" si="339"/>
        <v>9.5779200000000007</v>
      </c>
      <c r="H7258" s="42">
        <f t="shared" si="340"/>
        <v>8.2500000009577921</v>
      </c>
    </row>
    <row r="7259" spans="5:8" x14ac:dyDescent="0.3">
      <c r="E7259" s="34">
        <v>7257</v>
      </c>
      <c r="F7259" s="42">
        <f t="shared" si="341"/>
        <v>11.6112</v>
      </c>
      <c r="G7259" s="42">
        <f t="shared" si="339"/>
        <v>9.5792400000000004</v>
      </c>
      <c r="H7259" s="42">
        <f t="shared" si="340"/>
        <v>8.2500000009579235</v>
      </c>
    </row>
    <row r="7260" spans="5:8" x14ac:dyDescent="0.3">
      <c r="E7260" s="34">
        <v>7258</v>
      </c>
      <c r="F7260" s="42">
        <f t="shared" si="341"/>
        <v>11.6128</v>
      </c>
      <c r="G7260" s="42">
        <f t="shared" si="339"/>
        <v>9.5805600000000002</v>
      </c>
      <c r="H7260" s="42">
        <f t="shared" si="340"/>
        <v>8.2500000009580567</v>
      </c>
    </row>
    <row r="7261" spans="5:8" x14ac:dyDescent="0.3">
      <c r="E7261" s="34">
        <v>7259</v>
      </c>
      <c r="F7261" s="42">
        <f t="shared" si="341"/>
        <v>11.6144</v>
      </c>
      <c r="G7261" s="42">
        <f t="shared" si="339"/>
        <v>9.58188</v>
      </c>
      <c r="H7261" s="42">
        <f t="shared" si="340"/>
        <v>8.2500000009581882</v>
      </c>
    </row>
    <row r="7262" spans="5:8" x14ac:dyDescent="0.3">
      <c r="E7262" s="34">
        <v>7260</v>
      </c>
      <c r="F7262" s="42">
        <f t="shared" si="341"/>
        <v>11.616000000000001</v>
      </c>
      <c r="G7262" s="42">
        <f t="shared" si="339"/>
        <v>9.5832000000000015</v>
      </c>
      <c r="H7262" s="42">
        <f t="shared" si="340"/>
        <v>8.2500000009583196</v>
      </c>
    </row>
    <row r="7263" spans="5:8" x14ac:dyDescent="0.3">
      <c r="E7263" s="34">
        <v>7261</v>
      </c>
      <c r="F7263" s="42">
        <f t="shared" si="341"/>
        <v>11.617600000000001</v>
      </c>
      <c r="G7263" s="42">
        <f t="shared" si="339"/>
        <v>9.5845199999999995</v>
      </c>
      <c r="H7263" s="42">
        <f t="shared" si="340"/>
        <v>8.2500000009584529</v>
      </c>
    </row>
    <row r="7264" spans="5:8" x14ac:dyDescent="0.3">
      <c r="E7264" s="34">
        <v>7262</v>
      </c>
      <c r="F7264" s="42">
        <f t="shared" si="341"/>
        <v>11.619200000000001</v>
      </c>
      <c r="G7264" s="42">
        <f t="shared" si="339"/>
        <v>9.585840000000001</v>
      </c>
      <c r="H7264" s="42">
        <f t="shared" si="340"/>
        <v>8.2500000009585843</v>
      </c>
    </row>
    <row r="7265" spans="5:8" x14ac:dyDescent="0.3">
      <c r="E7265" s="34">
        <v>7263</v>
      </c>
      <c r="F7265" s="42">
        <f t="shared" si="341"/>
        <v>11.620800000000001</v>
      </c>
      <c r="G7265" s="42">
        <f t="shared" si="339"/>
        <v>9.5871600000000008</v>
      </c>
      <c r="H7265" s="42">
        <f t="shared" si="340"/>
        <v>8.2500000009587158</v>
      </c>
    </row>
    <row r="7266" spans="5:8" x14ac:dyDescent="0.3">
      <c r="E7266" s="34">
        <v>7264</v>
      </c>
      <c r="F7266" s="42">
        <f t="shared" si="341"/>
        <v>11.622400000000001</v>
      </c>
      <c r="G7266" s="42">
        <f t="shared" si="339"/>
        <v>9.5884800000000023</v>
      </c>
      <c r="H7266" s="42">
        <f t="shared" si="340"/>
        <v>8.2500000009588472</v>
      </c>
    </row>
    <row r="7267" spans="5:8" x14ac:dyDescent="0.3">
      <c r="E7267" s="34">
        <v>7265</v>
      </c>
      <c r="F7267" s="42">
        <f t="shared" si="341"/>
        <v>11.624000000000001</v>
      </c>
      <c r="G7267" s="42">
        <f t="shared" si="339"/>
        <v>9.5898000000000003</v>
      </c>
      <c r="H7267" s="42">
        <f t="shared" si="340"/>
        <v>8.2500000009589805</v>
      </c>
    </row>
    <row r="7268" spans="5:8" x14ac:dyDescent="0.3">
      <c r="E7268" s="34">
        <v>7266</v>
      </c>
      <c r="F7268" s="42">
        <f t="shared" si="341"/>
        <v>11.6256</v>
      </c>
      <c r="G7268" s="42">
        <f t="shared" si="339"/>
        <v>9.5911200000000019</v>
      </c>
      <c r="H7268" s="42">
        <f t="shared" si="340"/>
        <v>8.2500000009591119</v>
      </c>
    </row>
    <row r="7269" spans="5:8" x14ac:dyDescent="0.3">
      <c r="E7269" s="34">
        <v>7267</v>
      </c>
      <c r="F7269" s="42">
        <f t="shared" si="341"/>
        <v>11.6272</v>
      </c>
      <c r="G7269" s="42">
        <f t="shared" si="339"/>
        <v>9.5924399999999999</v>
      </c>
      <c r="H7269" s="42">
        <f t="shared" si="340"/>
        <v>8.2500000009592434</v>
      </c>
    </row>
    <row r="7270" spans="5:8" x14ac:dyDescent="0.3">
      <c r="E7270" s="34">
        <v>7268</v>
      </c>
      <c r="F7270" s="42">
        <f t="shared" si="341"/>
        <v>11.6288</v>
      </c>
      <c r="G7270" s="42">
        <f t="shared" si="339"/>
        <v>9.5937600000000014</v>
      </c>
      <c r="H7270" s="42">
        <f t="shared" si="340"/>
        <v>8.2500000009593766</v>
      </c>
    </row>
    <row r="7271" spans="5:8" x14ac:dyDescent="0.3">
      <c r="E7271" s="34">
        <v>7269</v>
      </c>
      <c r="F7271" s="42">
        <f t="shared" si="341"/>
        <v>11.6304</v>
      </c>
      <c r="G7271" s="42">
        <f t="shared" si="339"/>
        <v>9.5950799999999994</v>
      </c>
      <c r="H7271" s="42">
        <f t="shared" si="340"/>
        <v>8.250000000959508</v>
      </c>
    </row>
    <row r="7272" spans="5:8" x14ac:dyDescent="0.3">
      <c r="E7272" s="34">
        <v>7270</v>
      </c>
      <c r="F7272" s="42">
        <f t="shared" si="341"/>
        <v>11.632</v>
      </c>
      <c r="G7272" s="42">
        <f t="shared" si="339"/>
        <v>9.5963999999999992</v>
      </c>
      <c r="H7272" s="42">
        <f t="shared" si="340"/>
        <v>8.2500000009596395</v>
      </c>
    </row>
    <row r="7273" spans="5:8" x14ac:dyDescent="0.3">
      <c r="E7273" s="34">
        <v>7271</v>
      </c>
      <c r="F7273" s="42">
        <f t="shared" si="341"/>
        <v>11.633600000000001</v>
      </c>
      <c r="G7273" s="42">
        <f t="shared" si="339"/>
        <v>9.5977200000000007</v>
      </c>
      <c r="H7273" s="42">
        <f t="shared" si="340"/>
        <v>8.2500000009597727</v>
      </c>
    </row>
    <row r="7274" spans="5:8" x14ac:dyDescent="0.3">
      <c r="E7274" s="34">
        <v>7272</v>
      </c>
      <c r="F7274" s="42">
        <f t="shared" si="341"/>
        <v>11.635200000000001</v>
      </c>
      <c r="G7274" s="42">
        <f t="shared" si="339"/>
        <v>9.5990400000000005</v>
      </c>
      <c r="H7274" s="42">
        <f t="shared" si="340"/>
        <v>8.2500000009599042</v>
      </c>
    </row>
    <row r="7275" spans="5:8" x14ac:dyDescent="0.3">
      <c r="E7275" s="34">
        <v>7273</v>
      </c>
      <c r="F7275" s="42">
        <f t="shared" si="341"/>
        <v>11.636800000000001</v>
      </c>
      <c r="G7275" s="42">
        <f t="shared" si="339"/>
        <v>9.6003600000000002</v>
      </c>
      <c r="H7275" s="42">
        <f t="shared" si="340"/>
        <v>8.2500000009600356</v>
      </c>
    </row>
    <row r="7276" spans="5:8" x14ac:dyDescent="0.3">
      <c r="E7276" s="34">
        <v>7274</v>
      </c>
      <c r="F7276" s="42">
        <f t="shared" si="341"/>
        <v>11.638400000000001</v>
      </c>
      <c r="G7276" s="42">
        <f t="shared" si="339"/>
        <v>9.60168</v>
      </c>
      <c r="H7276" s="42">
        <f t="shared" si="340"/>
        <v>8.2500000009601688</v>
      </c>
    </row>
    <row r="7277" spans="5:8" x14ac:dyDescent="0.3">
      <c r="E7277" s="34">
        <v>7275</v>
      </c>
      <c r="F7277" s="42">
        <f t="shared" si="341"/>
        <v>11.64</v>
      </c>
      <c r="G7277" s="42">
        <f t="shared" si="339"/>
        <v>9.6029999999999998</v>
      </c>
      <c r="H7277" s="42">
        <f t="shared" si="340"/>
        <v>8.2500000009603003</v>
      </c>
    </row>
    <row r="7278" spans="5:8" x14ac:dyDescent="0.3">
      <c r="E7278" s="34">
        <v>7276</v>
      </c>
      <c r="F7278" s="42">
        <f t="shared" si="341"/>
        <v>11.6416</v>
      </c>
      <c r="G7278" s="42">
        <f t="shared" si="339"/>
        <v>9.6043199999999995</v>
      </c>
      <c r="H7278" s="42">
        <f t="shared" si="340"/>
        <v>8.2500000009604317</v>
      </c>
    </row>
    <row r="7279" spans="5:8" x14ac:dyDescent="0.3">
      <c r="E7279" s="34">
        <v>7277</v>
      </c>
      <c r="F7279" s="42">
        <f t="shared" si="341"/>
        <v>11.6432</v>
      </c>
      <c r="G7279" s="42">
        <f t="shared" si="339"/>
        <v>9.6056399999999993</v>
      </c>
      <c r="H7279" s="42">
        <f t="shared" si="340"/>
        <v>8.2500000009605632</v>
      </c>
    </row>
    <row r="7280" spans="5:8" x14ac:dyDescent="0.3">
      <c r="E7280" s="34">
        <v>7278</v>
      </c>
      <c r="F7280" s="42">
        <f t="shared" si="341"/>
        <v>11.6448</v>
      </c>
      <c r="G7280" s="42">
        <f t="shared" si="339"/>
        <v>9.6069599999999991</v>
      </c>
      <c r="H7280" s="42">
        <f t="shared" si="340"/>
        <v>8.2500000009606964</v>
      </c>
    </row>
    <row r="7281" spans="5:8" x14ac:dyDescent="0.3">
      <c r="E7281" s="34">
        <v>7279</v>
      </c>
      <c r="F7281" s="42">
        <f t="shared" si="341"/>
        <v>11.6464</v>
      </c>
      <c r="G7281" s="42">
        <f t="shared" si="339"/>
        <v>9.6082799999999988</v>
      </c>
      <c r="H7281" s="42">
        <f t="shared" si="340"/>
        <v>8.2500000009608279</v>
      </c>
    </row>
    <row r="7282" spans="5:8" x14ac:dyDescent="0.3">
      <c r="E7282" s="34">
        <v>7280</v>
      </c>
      <c r="F7282" s="42">
        <f t="shared" si="341"/>
        <v>11.648</v>
      </c>
      <c r="G7282" s="42">
        <f t="shared" si="339"/>
        <v>9.6096000000000004</v>
      </c>
      <c r="H7282" s="42">
        <f t="shared" si="340"/>
        <v>8.2500000009609593</v>
      </c>
    </row>
    <row r="7283" spans="5:8" x14ac:dyDescent="0.3">
      <c r="E7283" s="34">
        <v>7281</v>
      </c>
      <c r="F7283" s="42">
        <f t="shared" si="341"/>
        <v>11.649600000000001</v>
      </c>
      <c r="G7283" s="42">
        <f t="shared" si="339"/>
        <v>9.6109200000000019</v>
      </c>
      <c r="H7283" s="42">
        <f t="shared" si="340"/>
        <v>8.2500000009610925</v>
      </c>
    </row>
    <row r="7284" spans="5:8" x14ac:dyDescent="0.3">
      <c r="E7284" s="34">
        <v>7282</v>
      </c>
      <c r="F7284" s="42">
        <f t="shared" si="341"/>
        <v>11.651200000000001</v>
      </c>
      <c r="G7284" s="42">
        <f t="shared" si="339"/>
        <v>9.6122400000000017</v>
      </c>
      <c r="H7284" s="42">
        <f t="shared" si="340"/>
        <v>8.250000000961224</v>
      </c>
    </row>
    <row r="7285" spans="5:8" x14ac:dyDescent="0.3">
      <c r="E7285" s="34">
        <v>7283</v>
      </c>
      <c r="F7285" s="42">
        <f t="shared" si="341"/>
        <v>11.652800000000001</v>
      </c>
      <c r="G7285" s="42">
        <f t="shared" si="339"/>
        <v>9.6135600000000014</v>
      </c>
      <c r="H7285" s="42">
        <f t="shared" si="340"/>
        <v>8.2500000009613554</v>
      </c>
    </row>
    <row r="7286" spans="5:8" x14ac:dyDescent="0.3">
      <c r="E7286" s="34">
        <v>7284</v>
      </c>
      <c r="F7286" s="42">
        <f t="shared" si="341"/>
        <v>11.654400000000001</v>
      </c>
      <c r="G7286" s="42">
        <f t="shared" si="339"/>
        <v>9.6148800000000012</v>
      </c>
      <c r="H7286" s="42">
        <f t="shared" si="340"/>
        <v>8.2500000009614887</v>
      </c>
    </row>
    <row r="7287" spans="5:8" x14ac:dyDescent="0.3">
      <c r="E7287" s="34">
        <v>7285</v>
      </c>
      <c r="F7287" s="42">
        <f t="shared" si="341"/>
        <v>11.656000000000001</v>
      </c>
      <c r="G7287" s="42">
        <f t="shared" si="339"/>
        <v>9.616200000000001</v>
      </c>
      <c r="H7287" s="42">
        <f t="shared" si="340"/>
        <v>8.2500000009616201</v>
      </c>
    </row>
    <row r="7288" spans="5:8" x14ac:dyDescent="0.3">
      <c r="E7288" s="34">
        <v>7286</v>
      </c>
      <c r="F7288" s="42">
        <f t="shared" si="341"/>
        <v>11.6576</v>
      </c>
      <c r="G7288" s="42">
        <f t="shared" si="339"/>
        <v>9.6175200000000007</v>
      </c>
      <c r="H7288" s="42">
        <f t="shared" si="340"/>
        <v>8.2500000009617516</v>
      </c>
    </row>
    <row r="7289" spans="5:8" x14ac:dyDescent="0.3">
      <c r="E7289" s="34">
        <v>7287</v>
      </c>
      <c r="F7289" s="42">
        <f t="shared" si="341"/>
        <v>11.6592</v>
      </c>
      <c r="G7289" s="42">
        <f t="shared" si="339"/>
        <v>9.6188400000000005</v>
      </c>
      <c r="H7289" s="42">
        <f t="shared" si="340"/>
        <v>8.2500000009618848</v>
      </c>
    </row>
    <row r="7290" spans="5:8" x14ac:dyDescent="0.3">
      <c r="E7290" s="34">
        <v>7288</v>
      </c>
      <c r="F7290" s="42">
        <f t="shared" si="341"/>
        <v>11.6608</v>
      </c>
      <c r="G7290" s="42">
        <f t="shared" si="339"/>
        <v>9.6201600000000003</v>
      </c>
      <c r="H7290" s="42">
        <f t="shared" si="340"/>
        <v>8.2500000009620162</v>
      </c>
    </row>
    <row r="7291" spans="5:8" x14ac:dyDescent="0.3">
      <c r="E7291" s="34">
        <v>7289</v>
      </c>
      <c r="F7291" s="42">
        <f t="shared" si="341"/>
        <v>11.6624</v>
      </c>
      <c r="G7291" s="42">
        <f t="shared" si="339"/>
        <v>9.62148</v>
      </c>
      <c r="H7291" s="42">
        <f t="shared" si="340"/>
        <v>8.2500000009621477</v>
      </c>
    </row>
    <row r="7292" spans="5:8" x14ac:dyDescent="0.3">
      <c r="E7292" s="34">
        <v>7290</v>
      </c>
      <c r="F7292" s="42">
        <f t="shared" si="341"/>
        <v>11.664</v>
      </c>
      <c r="G7292" s="42">
        <f t="shared" si="339"/>
        <v>9.6227999999999998</v>
      </c>
      <c r="H7292" s="42">
        <f t="shared" si="340"/>
        <v>8.2500000009622791</v>
      </c>
    </row>
    <row r="7293" spans="5:8" x14ac:dyDescent="0.3">
      <c r="E7293" s="34">
        <v>7291</v>
      </c>
      <c r="F7293" s="42">
        <f t="shared" si="341"/>
        <v>11.665600000000001</v>
      </c>
      <c r="G7293" s="42">
        <f t="shared" si="339"/>
        <v>9.6241200000000013</v>
      </c>
      <c r="H7293" s="42">
        <f t="shared" si="340"/>
        <v>8.2500000009624124</v>
      </c>
    </row>
    <row r="7294" spans="5:8" x14ac:dyDescent="0.3">
      <c r="E7294" s="34">
        <v>7292</v>
      </c>
      <c r="F7294" s="42">
        <f t="shared" si="341"/>
        <v>11.667200000000001</v>
      </c>
      <c r="G7294" s="42">
        <f t="shared" si="339"/>
        <v>9.6254399999999993</v>
      </c>
      <c r="H7294" s="42">
        <f t="shared" si="340"/>
        <v>8.2500000009625438</v>
      </c>
    </row>
    <row r="7295" spans="5:8" x14ac:dyDescent="0.3">
      <c r="E7295" s="34">
        <v>7293</v>
      </c>
      <c r="F7295" s="42">
        <f t="shared" si="341"/>
        <v>11.668800000000001</v>
      </c>
      <c r="G7295" s="42">
        <f t="shared" si="339"/>
        <v>9.6267600000000009</v>
      </c>
      <c r="H7295" s="42">
        <f t="shared" si="340"/>
        <v>8.2500000009626753</v>
      </c>
    </row>
    <row r="7296" spans="5:8" x14ac:dyDescent="0.3">
      <c r="E7296" s="34">
        <v>7294</v>
      </c>
      <c r="F7296" s="42">
        <f t="shared" si="341"/>
        <v>11.670400000000001</v>
      </c>
      <c r="G7296" s="42">
        <f t="shared" si="339"/>
        <v>9.6280800000000006</v>
      </c>
      <c r="H7296" s="42">
        <f t="shared" si="340"/>
        <v>8.2500000009628085</v>
      </c>
    </row>
    <row r="7297" spans="5:8" x14ac:dyDescent="0.3">
      <c r="E7297" s="34">
        <v>7295</v>
      </c>
      <c r="F7297" s="42">
        <f t="shared" si="341"/>
        <v>11.672000000000001</v>
      </c>
      <c r="G7297" s="42">
        <f t="shared" si="339"/>
        <v>9.6294000000000022</v>
      </c>
      <c r="H7297" s="42">
        <f t="shared" si="340"/>
        <v>8.2500000009629399</v>
      </c>
    </row>
    <row r="7298" spans="5:8" x14ac:dyDescent="0.3">
      <c r="E7298" s="34">
        <v>7296</v>
      </c>
      <c r="F7298" s="42">
        <f t="shared" si="341"/>
        <v>11.6736</v>
      </c>
      <c r="G7298" s="42">
        <f t="shared" ref="G7298:G7361" si="342">$C$12*F7298*10^-3/($C$3*10^-6)</f>
        <v>9.6307200000000002</v>
      </c>
      <c r="H7298" s="42">
        <f t="shared" si="340"/>
        <v>8.2500000009630714</v>
      </c>
    </row>
    <row r="7299" spans="5:8" x14ac:dyDescent="0.3">
      <c r="E7299" s="34">
        <v>7297</v>
      </c>
      <c r="F7299" s="42">
        <f t="shared" si="341"/>
        <v>11.6752</v>
      </c>
      <c r="G7299" s="42">
        <f t="shared" si="342"/>
        <v>9.6320400000000017</v>
      </c>
      <c r="H7299" s="42">
        <f t="shared" ref="H7299:H7362" si="343">($C$12+IF(G7299&gt;=$C$7,$C$6,0)+(IF(G7299&gt;=$C$5,G7299,0)/$C$4)+IF(G7299&gt;$C$9,($C$8/G7299),0))</f>
        <v>8.2500000009632046</v>
      </c>
    </row>
    <row r="7300" spans="5:8" x14ac:dyDescent="0.3">
      <c r="E7300" s="34">
        <v>7298</v>
      </c>
      <c r="F7300" s="42">
        <f t="shared" ref="F7300:F7363" si="344">($C$10/10000)*(E7300)</f>
        <v>11.6768</v>
      </c>
      <c r="G7300" s="42">
        <f t="shared" si="342"/>
        <v>9.6333599999999997</v>
      </c>
      <c r="H7300" s="42">
        <f t="shared" si="343"/>
        <v>8.2500000009633361</v>
      </c>
    </row>
    <row r="7301" spans="5:8" x14ac:dyDescent="0.3">
      <c r="E7301" s="34">
        <v>7299</v>
      </c>
      <c r="F7301" s="42">
        <f t="shared" si="344"/>
        <v>11.6784</v>
      </c>
      <c r="G7301" s="42">
        <f t="shared" si="342"/>
        <v>9.6346800000000012</v>
      </c>
      <c r="H7301" s="42">
        <f t="shared" si="343"/>
        <v>8.2500000009634675</v>
      </c>
    </row>
    <row r="7302" spans="5:8" x14ac:dyDescent="0.3">
      <c r="E7302" s="34">
        <v>7300</v>
      </c>
      <c r="F7302" s="42">
        <f t="shared" si="344"/>
        <v>11.68</v>
      </c>
      <c r="G7302" s="42">
        <f t="shared" si="342"/>
        <v>9.6359999999999992</v>
      </c>
      <c r="H7302" s="42">
        <f t="shared" si="343"/>
        <v>8.2500000009636008</v>
      </c>
    </row>
    <row r="7303" spans="5:8" x14ac:dyDescent="0.3">
      <c r="E7303" s="34">
        <v>7301</v>
      </c>
      <c r="F7303" s="42">
        <f t="shared" si="344"/>
        <v>11.681600000000001</v>
      </c>
      <c r="G7303" s="42">
        <f t="shared" si="342"/>
        <v>9.6373200000000026</v>
      </c>
      <c r="H7303" s="42">
        <f t="shared" si="343"/>
        <v>8.2500000009637322</v>
      </c>
    </row>
    <row r="7304" spans="5:8" x14ac:dyDescent="0.3">
      <c r="E7304" s="34">
        <v>7302</v>
      </c>
      <c r="F7304" s="42">
        <f t="shared" si="344"/>
        <v>11.683200000000001</v>
      </c>
      <c r="G7304" s="42">
        <f t="shared" si="342"/>
        <v>9.6386400000000005</v>
      </c>
      <c r="H7304" s="42">
        <f t="shared" si="343"/>
        <v>8.2500000009638637</v>
      </c>
    </row>
    <row r="7305" spans="5:8" x14ac:dyDescent="0.3">
      <c r="E7305" s="34">
        <v>7303</v>
      </c>
      <c r="F7305" s="42">
        <f t="shared" si="344"/>
        <v>11.684800000000001</v>
      </c>
      <c r="G7305" s="42">
        <f t="shared" si="342"/>
        <v>9.6399600000000003</v>
      </c>
      <c r="H7305" s="42">
        <f t="shared" si="343"/>
        <v>8.2500000009639969</v>
      </c>
    </row>
    <row r="7306" spans="5:8" x14ac:dyDescent="0.3">
      <c r="E7306" s="34">
        <v>7304</v>
      </c>
      <c r="F7306" s="42">
        <f t="shared" si="344"/>
        <v>11.686400000000001</v>
      </c>
      <c r="G7306" s="42">
        <f t="shared" si="342"/>
        <v>9.6412800000000001</v>
      </c>
      <c r="H7306" s="42">
        <f t="shared" si="343"/>
        <v>8.2500000009641283</v>
      </c>
    </row>
    <row r="7307" spans="5:8" x14ac:dyDescent="0.3">
      <c r="E7307" s="34">
        <v>7305</v>
      </c>
      <c r="F7307" s="42">
        <f t="shared" si="344"/>
        <v>11.688000000000001</v>
      </c>
      <c r="G7307" s="42">
        <f t="shared" si="342"/>
        <v>9.6425999999999998</v>
      </c>
      <c r="H7307" s="42">
        <f t="shared" si="343"/>
        <v>8.2500000009642598</v>
      </c>
    </row>
    <row r="7308" spans="5:8" x14ac:dyDescent="0.3">
      <c r="E7308" s="34">
        <v>7306</v>
      </c>
      <c r="F7308" s="42">
        <f t="shared" si="344"/>
        <v>11.6896</v>
      </c>
      <c r="G7308" s="42">
        <f t="shared" si="342"/>
        <v>9.6439199999999996</v>
      </c>
      <c r="H7308" s="42">
        <f t="shared" si="343"/>
        <v>8.2500000009643912</v>
      </c>
    </row>
    <row r="7309" spans="5:8" x14ac:dyDescent="0.3">
      <c r="E7309" s="34">
        <v>7307</v>
      </c>
      <c r="F7309" s="42">
        <f t="shared" si="344"/>
        <v>11.6912</v>
      </c>
      <c r="G7309" s="42">
        <f t="shared" si="342"/>
        <v>9.6452399999999994</v>
      </c>
      <c r="H7309" s="42">
        <f t="shared" si="343"/>
        <v>8.2500000009645245</v>
      </c>
    </row>
    <row r="7310" spans="5:8" x14ac:dyDescent="0.3">
      <c r="E7310" s="34">
        <v>7308</v>
      </c>
      <c r="F7310" s="42">
        <f t="shared" si="344"/>
        <v>11.6928</v>
      </c>
      <c r="G7310" s="42">
        <f t="shared" si="342"/>
        <v>9.6465599999999991</v>
      </c>
      <c r="H7310" s="42">
        <f t="shared" si="343"/>
        <v>8.2500000009646559</v>
      </c>
    </row>
    <row r="7311" spans="5:8" x14ac:dyDescent="0.3">
      <c r="E7311" s="34">
        <v>7309</v>
      </c>
      <c r="F7311" s="42">
        <f t="shared" si="344"/>
        <v>11.6944</v>
      </c>
      <c r="G7311" s="42">
        <f t="shared" si="342"/>
        <v>9.6478799999999989</v>
      </c>
      <c r="H7311" s="42">
        <f t="shared" si="343"/>
        <v>8.2500000009647874</v>
      </c>
    </row>
    <row r="7312" spans="5:8" x14ac:dyDescent="0.3">
      <c r="E7312" s="34">
        <v>7310</v>
      </c>
      <c r="F7312" s="42">
        <f t="shared" si="344"/>
        <v>11.696</v>
      </c>
      <c r="G7312" s="42">
        <f t="shared" si="342"/>
        <v>9.6492000000000004</v>
      </c>
      <c r="H7312" s="42">
        <f t="shared" si="343"/>
        <v>8.2500000009649206</v>
      </c>
    </row>
    <row r="7313" spans="5:8" x14ac:dyDescent="0.3">
      <c r="E7313" s="34">
        <v>7311</v>
      </c>
      <c r="F7313" s="42">
        <f t="shared" si="344"/>
        <v>11.697600000000001</v>
      </c>
      <c r="G7313" s="42">
        <f t="shared" si="342"/>
        <v>9.650520000000002</v>
      </c>
      <c r="H7313" s="42">
        <f t="shared" si="343"/>
        <v>8.250000000965052</v>
      </c>
    </row>
    <row r="7314" spans="5:8" x14ac:dyDescent="0.3">
      <c r="E7314" s="34">
        <v>7312</v>
      </c>
      <c r="F7314" s="42">
        <f t="shared" si="344"/>
        <v>11.699200000000001</v>
      </c>
      <c r="G7314" s="42">
        <f t="shared" si="342"/>
        <v>9.6518400000000018</v>
      </c>
      <c r="H7314" s="42">
        <f t="shared" si="343"/>
        <v>8.2500000009651835</v>
      </c>
    </row>
    <row r="7315" spans="5:8" x14ac:dyDescent="0.3">
      <c r="E7315" s="34">
        <v>7313</v>
      </c>
      <c r="F7315" s="42">
        <f t="shared" si="344"/>
        <v>11.700800000000001</v>
      </c>
      <c r="G7315" s="42">
        <f t="shared" si="342"/>
        <v>9.6531600000000015</v>
      </c>
      <c r="H7315" s="42">
        <f t="shared" si="343"/>
        <v>8.2500000009653167</v>
      </c>
    </row>
    <row r="7316" spans="5:8" x14ac:dyDescent="0.3">
      <c r="E7316" s="34">
        <v>7314</v>
      </c>
      <c r="F7316" s="42">
        <f t="shared" si="344"/>
        <v>11.702400000000001</v>
      </c>
      <c r="G7316" s="42">
        <f t="shared" si="342"/>
        <v>9.6544800000000013</v>
      </c>
      <c r="H7316" s="42">
        <f t="shared" si="343"/>
        <v>8.2500000009654482</v>
      </c>
    </row>
    <row r="7317" spans="5:8" x14ac:dyDescent="0.3">
      <c r="E7317" s="34">
        <v>7315</v>
      </c>
      <c r="F7317" s="42">
        <f t="shared" si="344"/>
        <v>11.704000000000001</v>
      </c>
      <c r="G7317" s="42">
        <f t="shared" si="342"/>
        <v>9.655800000000001</v>
      </c>
      <c r="H7317" s="42">
        <f t="shared" si="343"/>
        <v>8.2500000009655796</v>
      </c>
    </row>
    <row r="7318" spans="5:8" x14ac:dyDescent="0.3">
      <c r="E7318" s="34">
        <v>7316</v>
      </c>
      <c r="F7318" s="42">
        <f t="shared" si="344"/>
        <v>11.7056</v>
      </c>
      <c r="G7318" s="42">
        <f t="shared" si="342"/>
        <v>9.6571200000000008</v>
      </c>
      <c r="H7318" s="42">
        <f t="shared" si="343"/>
        <v>8.2500000009657128</v>
      </c>
    </row>
    <row r="7319" spans="5:8" x14ac:dyDescent="0.3">
      <c r="E7319" s="34">
        <v>7317</v>
      </c>
      <c r="F7319" s="42">
        <f t="shared" si="344"/>
        <v>11.7072</v>
      </c>
      <c r="G7319" s="42">
        <f t="shared" si="342"/>
        <v>9.6584400000000006</v>
      </c>
      <c r="H7319" s="42">
        <f t="shared" si="343"/>
        <v>8.2500000009658443</v>
      </c>
    </row>
    <row r="7320" spans="5:8" x14ac:dyDescent="0.3">
      <c r="E7320" s="34">
        <v>7318</v>
      </c>
      <c r="F7320" s="42">
        <f t="shared" si="344"/>
        <v>11.7088</v>
      </c>
      <c r="G7320" s="42">
        <f t="shared" si="342"/>
        <v>9.6597600000000003</v>
      </c>
      <c r="H7320" s="42">
        <f t="shared" si="343"/>
        <v>8.2500000009659757</v>
      </c>
    </row>
    <row r="7321" spans="5:8" x14ac:dyDescent="0.3">
      <c r="E7321" s="34">
        <v>7319</v>
      </c>
      <c r="F7321" s="42">
        <f t="shared" si="344"/>
        <v>11.7104</v>
      </c>
      <c r="G7321" s="42">
        <f t="shared" si="342"/>
        <v>9.6610800000000001</v>
      </c>
      <c r="H7321" s="42">
        <f t="shared" si="343"/>
        <v>8.2500000009661072</v>
      </c>
    </row>
    <row r="7322" spans="5:8" x14ac:dyDescent="0.3">
      <c r="E7322" s="34">
        <v>7320</v>
      </c>
      <c r="F7322" s="42">
        <f t="shared" si="344"/>
        <v>11.712</v>
      </c>
      <c r="G7322" s="42">
        <f t="shared" si="342"/>
        <v>9.6623999999999999</v>
      </c>
      <c r="H7322" s="42">
        <f t="shared" si="343"/>
        <v>8.2500000009662404</v>
      </c>
    </row>
    <row r="7323" spans="5:8" x14ac:dyDescent="0.3">
      <c r="E7323" s="34">
        <v>7321</v>
      </c>
      <c r="F7323" s="42">
        <f t="shared" si="344"/>
        <v>11.713600000000001</v>
      </c>
      <c r="G7323" s="42">
        <f t="shared" si="342"/>
        <v>9.6637199999999996</v>
      </c>
      <c r="H7323" s="42">
        <f t="shared" si="343"/>
        <v>8.2500000009663719</v>
      </c>
    </row>
    <row r="7324" spans="5:8" x14ac:dyDescent="0.3">
      <c r="E7324" s="34">
        <v>7322</v>
      </c>
      <c r="F7324" s="42">
        <f t="shared" si="344"/>
        <v>11.715200000000001</v>
      </c>
      <c r="G7324" s="42">
        <f t="shared" si="342"/>
        <v>9.6650400000000012</v>
      </c>
      <c r="H7324" s="42">
        <f t="shared" si="343"/>
        <v>8.2500000009665033</v>
      </c>
    </row>
    <row r="7325" spans="5:8" x14ac:dyDescent="0.3">
      <c r="E7325" s="34">
        <v>7323</v>
      </c>
      <c r="F7325" s="42">
        <f t="shared" si="344"/>
        <v>11.716800000000001</v>
      </c>
      <c r="G7325" s="42">
        <f t="shared" si="342"/>
        <v>9.6663599999999992</v>
      </c>
      <c r="H7325" s="42">
        <f t="shared" si="343"/>
        <v>8.2500000009666365</v>
      </c>
    </row>
    <row r="7326" spans="5:8" x14ac:dyDescent="0.3">
      <c r="E7326" s="34">
        <v>7324</v>
      </c>
      <c r="F7326" s="42">
        <f t="shared" si="344"/>
        <v>11.718400000000001</v>
      </c>
      <c r="G7326" s="42">
        <f t="shared" si="342"/>
        <v>9.6676800000000007</v>
      </c>
      <c r="H7326" s="42">
        <f t="shared" si="343"/>
        <v>8.250000000966768</v>
      </c>
    </row>
    <row r="7327" spans="5:8" x14ac:dyDescent="0.3">
      <c r="E7327" s="34">
        <v>7325</v>
      </c>
      <c r="F7327" s="42">
        <f t="shared" si="344"/>
        <v>11.72</v>
      </c>
      <c r="G7327" s="42">
        <f t="shared" si="342"/>
        <v>9.6690000000000005</v>
      </c>
      <c r="H7327" s="42">
        <f t="shared" si="343"/>
        <v>8.2500000009668994</v>
      </c>
    </row>
    <row r="7328" spans="5:8" x14ac:dyDescent="0.3">
      <c r="E7328" s="34">
        <v>7326</v>
      </c>
      <c r="F7328" s="42">
        <f t="shared" si="344"/>
        <v>11.7216</v>
      </c>
      <c r="G7328" s="42">
        <f t="shared" si="342"/>
        <v>9.670320000000002</v>
      </c>
      <c r="H7328" s="42">
        <f t="shared" si="343"/>
        <v>8.2500000009670327</v>
      </c>
    </row>
    <row r="7329" spans="5:8" x14ac:dyDescent="0.3">
      <c r="E7329" s="34">
        <v>7327</v>
      </c>
      <c r="F7329" s="42">
        <f t="shared" si="344"/>
        <v>11.7232</v>
      </c>
      <c r="G7329" s="42">
        <f t="shared" si="342"/>
        <v>9.67164</v>
      </c>
      <c r="H7329" s="42">
        <f t="shared" si="343"/>
        <v>8.2500000009671641</v>
      </c>
    </row>
    <row r="7330" spans="5:8" x14ac:dyDescent="0.3">
      <c r="E7330" s="34">
        <v>7328</v>
      </c>
      <c r="F7330" s="42">
        <f t="shared" si="344"/>
        <v>11.7248</v>
      </c>
      <c r="G7330" s="42">
        <f t="shared" si="342"/>
        <v>9.6729600000000016</v>
      </c>
      <c r="H7330" s="42">
        <f t="shared" si="343"/>
        <v>8.2500000009672956</v>
      </c>
    </row>
    <row r="7331" spans="5:8" x14ac:dyDescent="0.3">
      <c r="E7331" s="34">
        <v>7329</v>
      </c>
      <c r="F7331" s="42">
        <f t="shared" si="344"/>
        <v>11.7264</v>
      </c>
      <c r="G7331" s="42">
        <f t="shared" si="342"/>
        <v>9.6742799999999995</v>
      </c>
      <c r="H7331" s="42">
        <f t="shared" si="343"/>
        <v>8.2500000009674288</v>
      </c>
    </row>
    <row r="7332" spans="5:8" x14ac:dyDescent="0.3">
      <c r="E7332" s="34">
        <v>7330</v>
      </c>
      <c r="F7332" s="42">
        <f t="shared" si="344"/>
        <v>11.728</v>
      </c>
      <c r="G7332" s="42">
        <f t="shared" si="342"/>
        <v>9.6756000000000011</v>
      </c>
      <c r="H7332" s="42">
        <f t="shared" si="343"/>
        <v>8.2500000009675603</v>
      </c>
    </row>
    <row r="7333" spans="5:8" x14ac:dyDescent="0.3">
      <c r="E7333" s="34">
        <v>7331</v>
      </c>
      <c r="F7333" s="42">
        <f t="shared" si="344"/>
        <v>11.729600000000001</v>
      </c>
      <c r="G7333" s="42">
        <f t="shared" si="342"/>
        <v>9.6769200000000009</v>
      </c>
      <c r="H7333" s="42">
        <f t="shared" si="343"/>
        <v>8.2500000009676917</v>
      </c>
    </row>
    <row r="7334" spans="5:8" x14ac:dyDescent="0.3">
      <c r="E7334" s="34">
        <v>7332</v>
      </c>
      <c r="F7334" s="42">
        <f t="shared" si="344"/>
        <v>11.731200000000001</v>
      </c>
      <c r="G7334" s="42">
        <f t="shared" si="342"/>
        <v>9.6782400000000024</v>
      </c>
      <c r="H7334" s="42">
        <f t="shared" si="343"/>
        <v>8.2500000009678232</v>
      </c>
    </row>
    <row r="7335" spans="5:8" x14ac:dyDescent="0.3">
      <c r="E7335" s="34">
        <v>7333</v>
      </c>
      <c r="F7335" s="42">
        <f t="shared" si="344"/>
        <v>11.732800000000001</v>
      </c>
      <c r="G7335" s="42">
        <f t="shared" si="342"/>
        <v>9.6795600000000004</v>
      </c>
      <c r="H7335" s="42">
        <f t="shared" si="343"/>
        <v>8.2500000009679564</v>
      </c>
    </row>
    <row r="7336" spans="5:8" x14ac:dyDescent="0.3">
      <c r="E7336" s="34">
        <v>7334</v>
      </c>
      <c r="F7336" s="42">
        <f t="shared" si="344"/>
        <v>11.734400000000001</v>
      </c>
      <c r="G7336" s="42">
        <f t="shared" si="342"/>
        <v>9.6808800000000002</v>
      </c>
      <c r="H7336" s="42">
        <f t="shared" si="343"/>
        <v>8.2500000009680878</v>
      </c>
    </row>
    <row r="7337" spans="5:8" x14ac:dyDescent="0.3">
      <c r="E7337" s="34">
        <v>7335</v>
      </c>
      <c r="F7337" s="42">
        <f t="shared" si="344"/>
        <v>11.736000000000001</v>
      </c>
      <c r="G7337" s="42">
        <f t="shared" si="342"/>
        <v>9.6821999999999999</v>
      </c>
      <c r="H7337" s="42">
        <f t="shared" si="343"/>
        <v>8.2500000009682193</v>
      </c>
    </row>
    <row r="7338" spans="5:8" x14ac:dyDescent="0.3">
      <c r="E7338" s="34">
        <v>7336</v>
      </c>
      <c r="F7338" s="42">
        <f t="shared" si="344"/>
        <v>11.7376</v>
      </c>
      <c r="G7338" s="42">
        <f t="shared" si="342"/>
        <v>9.6835199999999997</v>
      </c>
      <c r="H7338" s="42">
        <f t="shared" si="343"/>
        <v>8.2500000009683525</v>
      </c>
    </row>
    <row r="7339" spans="5:8" x14ac:dyDescent="0.3">
      <c r="E7339" s="34">
        <v>7337</v>
      </c>
      <c r="F7339" s="42">
        <f t="shared" si="344"/>
        <v>11.7392</v>
      </c>
      <c r="G7339" s="42">
        <f t="shared" si="342"/>
        <v>9.6848399999999994</v>
      </c>
      <c r="H7339" s="42">
        <f t="shared" si="343"/>
        <v>8.250000000968484</v>
      </c>
    </row>
    <row r="7340" spans="5:8" x14ac:dyDescent="0.3">
      <c r="E7340" s="34">
        <v>7338</v>
      </c>
      <c r="F7340" s="42">
        <f t="shared" si="344"/>
        <v>11.7408</v>
      </c>
      <c r="G7340" s="42">
        <f t="shared" si="342"/>
        <v>9.6861599999999992</v>
      </c>
      <c r="H7340" s="42">
        <f t="shared" si="343"/>
        <v>8.2500000009686154</v>
      </c>
    </row>
    <row r="7341" spans="5:8" x14ac:dyDescent="0.3">
      <c r="E7341" s="34">
        <v>7339</v>
      </c>
      <c r="F7341" s="42">
        <f t="shared" si="344"/>
        <v>11.7424</v>
      </c>
      <c r="G7341" s="42">
        <f t="shared" si="342"/>
        <v>9.687479999999999</v>
      </c>
      <c r="H7341" s="42">
        <f t="shared" si="343"/>
        <v>8.2500000009687486</v>
      </c>
    </row>
    <row r="7342" spans="5:8" x14ac:dyDescent="0.3">
      <c r="E7342" s="34">
        <v>7340</v>
      </c>
      <c r="F7342" s="42">
        <f t="shared" si="344"/>
        <v>11.744</v>
      </c>
      <c r="G7342" s="42">
        <f t="shared" si="342"/>
        <v>9.6888000000000005</v>
      </c>
      <c r="H7342" s="42">
        <f t="shared" si="343"/>
        <v>8.2500000009688801</v>
      </c>
    </row>
    <row r="7343" spans="5:8" x14ac:dyDescent="0.3">
      <c r="E7343" s="34">
        <v>7341</v>
      </c>
      <c r="F7343" s="42">
        <f t="shared" si="344"/>
        <v>11.745600000000001</v>
      </c>
      <c r="G7343" s="42">
        <f t="shared" si="342"/>
        <v>9.6901200000000021</v>
      </c>
      <c r="H7343" s="42">
        <f t="shared" si="343"/>
        <v>8.2500000009690115</v>
      </c>
    </row>
    <row r="7344" spans="5:8" x14ac:dyDescent="0.3">
      <c r="E7344" s="34">
        <v>7342</v>
      </c>
      <c r="F7344" s="42">
        <f t="shared" si="344"/>
        <v>11.747200000000001</v>
      </c>
      <c r="G7344" s="42">
        <f t="shared" si="342"/>
        <v>9.6914400000000018</v>
      </c>
      <c r="H7344" s="42">
        <f t="shared" si="343"/>
        <v>8.2500000009691448</v>
      </c>
    </row>
    <row r="7345" spans="5:8" x14ac:dyDescent="0.3">
      <c r="E7345" s="34">
        <v>7343</v>
      </c>
      <c r="F7345" s="42">
        <f t="shared" si="344"/>
        <v>11.748800000000001</v>
      </c>
      <c r="G7345" s="42">
        <f t="shared" si="342"/>
        <v>9.6927600000000016</v>
      </c>
      <c r="H7345" s="42">
        <f t="shared" si="343"/>
        <v>8.2500000009692762</v>
      </c>
    </row>
    <row r="7346" spans="5:8" x14ac:dyDescent="0.3">
      <c r="E7346" s="34">
        <v>7344</v>
      </c>
      <c r="F7346" s="42">
        <f t="shared" si="344"/>
        <v>11.750400000000001</v>
      </c>
      <c r="G7346" s="42">
        <f t="shared" si="342"/>
        <v>9.6940800000000014</v>
      </c>
      <c r="H7346" s="42">
        <f t="shared" si="343"/>
        <v>8.2500000009694077</v>
      </c>
    </row>
    <row r="7347" spans="5:8" x14ac:dyDescent="0.3">
      <c r="E7347" s="34">
        <v>7345</v>
      </c>
      <c r="F7347" s="42">
        <f t="shared" si="344"/>
        <v>11.752000000000001</v>
      </c>
      <c r="G7347" s="42">
        <f t="shared" si="342"/>
        <v>9.6954000000000011</v>
      </c>
      <c r="H7347" s="42">
        <f t="shared" si="343"/>
        <v>8.2500000009695391</v>
      </c>
    </row>
    <row r="7348" spans="5:8" x14ac:dyDescent="0.3">
      <c r="E7348" s="34">
        <v>7346</v>
      </c>
      <c r="F7348" s="42">
        <f t="shared" si="344"/>
        <v>11.7536</v>
      </c>
      <c r="G7348" s="42">
        <f t="shared" si="342"/>
        <v>9.6967200000000009</v>
      </c>
      <c r="H7348" s="42">
        <f t="shared" si="343"/>
        <v>8.2500000009696723</v>
      </c>
    </row>
    <row r="7349" spans="5:8" x14ac:dyDescent="0.3">
      <c r="E7349" s="34">
        <v>7347</v>
      </c>
      <c r="F7349" s="42">
        <f t="shared" si="344"/>
        <v>11.7552</v>
      </c>
      <c r="G7349" s="42">
        <f t="shared" si="342"/>
        <v>9.6980400000000007</v>
      </c>
      <c r="H7349" s="42">
        <f t="shared" si="343"/>
        <v>8.2500000009698038</v>
      </c>
    </row>
    <row r="7350" spans="5:8" x14ac:dyDescent="0.3">
      <c r="E7350" s="34">
        <v>7348</v>
      </c>
      <c r="F7350" s="42">
        <f t="shared" si="344"/>
        <v>11.7568</v>
      </c>
      <c r="G7350" s="42">
        <f t="shared" si="342"/>
        <v>9.6993600000000004</v>
      </c>
      <c r="H7350" s="42">
        <f t="shared" si="343"/>
        <v>8.2500000009699352</v>
      </c>
    </row>
    <row r="7351" spans="5:8" x14ac:dyDescent="0.3">
      <c r="E7351" s="34">
        <v>7349</v>
      </c>
      <c r="F7351" s="42">
        <f t="shared" si="344"/>
        <v>11.7584</v>
      </c>
      <c r="G7351" s="42">
        <f t="shared" si="342"/>
        <v>9.7006800000000002</v>
      </c>
      <c r="H7351" s="42">
        <f t="shared" si="343"/>
        <v>8.2500000009700685</v>
      </c>
    </row>
    <row r="7352" spans="5:8" x14ac:dyDescent="0.3">
      <c r="E7352" s="34">
        <v>7350</v>
      </c>
      <c r="F7352" s="42">
        <f t="shared" si="344"/>
        <v>11.76</v>
      </c>
      <c r="G7352" s="42">
        <f t="shared" si="342"/>
        <v>9.702</v>
      </c>
      <c r="H7352" s="42">
        <f t="shared" si="343"/>
        <v>8.2500000009701999</v>
      </c>
    </row>
    <row r="7353" spans="5:8" x14ac:dyDescent="0.3">
      <c r="E7353" s="34">
        <v>7351</v>
      </c>
      <c r="F7353" s="42">
        <f t="shared" si="344"/>
        <v>11.761600000000001</v>
      </c>
      <c r="G7353" s="42">
        <f t="shared" si="342"/>
        <v>9.7033200000000015</v>
      </c>
      <c r="H7353" s="42">
        <f t="shared" si="343"/>
        <v>8.2500000009703314</v>
      </c>
    </row>
    <row r="7354" spans="5:8" x14ac:dyDescent="0.3">
      <c r="E7354" s="34">
        <v>7352</v>
      </c>
      <c r="F7354" s="42">
        <f t="shared" si="344"/>
        <v>11.763200000000001</v>
      </c>
      <c r="G7354" s="42">
        <f t="shared" si="342"/>
        <v>9.7046399999999995</v>
      </c>
      <c r="H7354" s="42">
        <f t="shared" si="343"/>
        <v>8.2500000009704646</v>
      </c>
    </row>
    <row r="7355" spans="5:8" x14ac:dyDescent="0.3">
      <c r="E7355" s="34">
        <v>7353</v>
      </c>
      <c r="F7355" s="42">
        <f t="shared" si="344"/>
        <v>11.764800000000001</v>
      </c>
      <c r="G7355" s="42">
        <f t="shared" si="342"/>
        <v>9.705960000000001</v>
      </c>
      <c r="H7355" s="42">
        <f t="shared" si="343"/>
        <v>8.250000000970596</v>
      </c>
    </row>
    <row r="7356" spans="5:8" x14ac:dyDescent="0.3">
      <c r="E7356" s="34">
        <v>7354</v>
      </c>
      <c r="F7356" s="42">
        <f t="shared" si="344"/>
        <v>11.766400000000001</v>
      </c>
      <c r="G7356" s="42">
        <f t="shared" si="342"/>
        <v>9.707279999999999</v>
      </c>
      <c r="H7356" s="42">
        <f t="shared" si="343"/>
        <v>8.2500000009707275</v>
      </c>
    </row>
    <row r="7357" spans="5:8" x14ac:dyDescent="0.3">
      <c r="E7357" s="34">
        <v>7355</v>
      </c>
      <c r="F7357" s="42">
        <f t="shared" si="344"/>
        <v>11.768000000000001</v>
      </c>
      <c r="G7357" s="42">
        <f t="shared" si="342"/>
        <v>9.7086000000000023</v>
      </c>
      <c r="H7357" s="42">
        <f t="shared" si="343"/>
        <v>8.2500000009708607</v>
      </c>
    </row>
    <row r="7358" spans="5:8" x14ac:dyDescent="0.3">
      <c r="E7358" s="34">
        <v>7356</v>
      </c>
      <c r="F7358" s="42">
        <f t="shared" si="344"/>
        <v>11.769600000000001</v>
      </c>
      <c r="G7358" s="42">
        <f t="shared" si="342"/>
        <v>9.7099200000000003</v>
      </c>
      <c r="H7358" s="42">
        <f t="shared" si="343"/>
        <v>8.2500000009709922</v>
      </c>
    </row>
    <row r="7359" spans="5:8" x14ac:dyDescent="0.3">
      <c r="E7359" s="34">
        <v>7357</v>
      </c>
      <c r="F7359" s="42">
        <f t="shared" si="344"/>
        <v>11.7712</v>
      </c>
      <c r="G7359" s="42">
        <f t="shared" si="342"/>
        <v>9.7112400000000019</v>
      </c>
      <c r="H7359" s="42">
        <f t="shared" si="343"/>
        <v>8.2500000009711236</v>
      </c>
    </row>
    <row r="7360" spans="5:8" x14ac:dyDescent="0.3">
      <c r="E7360" s="34">
        <v>7358</v>
      </c>
      <c r="F7360" s="42">
        <f t="shared" si="344"/>
        <v>11.7728</v>
      </c>
      <c r="G7360" s="42">
        <f t="shared" si="342"/>
        <v>9.7125599999999999</v>
      </c>
      <c r="H7360" s="42">
        <f t="shared" si="343"/>
        <v>8.2500000009712569</v>
      </c>
    </row>
    <row r="7361" spans="5:8" x14ac:dyDescent="0.3">
      <c r="E7361" s="34">
        <v>7359</v>
      </c>
      <c r="F7361" s="42">
        <f t="shared" si="344"/>
        <v>11.7744</v>
      </c>
      <c r="G7361" s="42">
        <f t="shared" si="342"/>
        <v>9.7138800000000014</v>
      </c>
      <c r="H7361" s="42">
        <f t="shared" si="343"/>
        <v>8.2500000009713883</v>
      </c>
    </row>
    <row r="7362" spans="5:8" x14ac:dyDescent="0.3">
      <c r="E7362" s="34">
        <v>7360</v>
      </c>
      <c r="F7362" s="42">
        <f t="shared" si="344"/>
        <v>11.776</v>
      </c>
      <c r="G7362" s="42">
        <f t="shared" ref="G7362:G7425" si="345">$C$12*F7362*10^-3/($C$3*10^-6)</f>
        <v>9.7151999999999994</v>
      </c>
      <c r="H7362" s="42">
        <f t="shared" si="343"/>
        <v>8.2500000009715198</v>
      </c>
    </row>
    <row r="7363" spans="5:8" x14ac:dyDescent="0.3">
      <c r="E7363" s="34">
        <v>7361</v>
      </c>
      <c r="F7363" s="42">
        <f t="shared" si="344"/>
        <v>11.777600000000001</v>
      </c>
      <c r="G7363" s="42">
        <f t="shared" si="345"/>
        <v>9.7165200000000027</v>
      </c>
      <c r="H7363" s="42">
        <f t="shared" ref="H7363:H7426" si="346">($C$12+IF(G7363&gt;=$C$7,$C$6,0)+(IF(G7363&gt;=$C$5,G7363,0)/$C$4)+IF(G7363&gt;$C$9,($C$8/G7363),0))</f>
        <v>8.2500000009716512</v>
      </c>
    </row>
    <row r="7364" spans="5:8" x14ac:dyDescent="0.3">
      <c r="E7364" s="34">
        <v>7362</v>
      </c>
      <c r="F7364" s="42">
        <f t="shared" ref="F7364:F7427" si="347">($C$10/10000)*(E7364)</f>
        <v>11.779200000000001</v>
      </c>
      <c r="G7364" s="42">
        <f t="shared" si="345"/>
        <v>9.7178400000000007</v>
      </c>
      <c r="H7364" s="42">
        <f t="shared" si="346"/>
        <v>8.2500000009717844</v>
      </c>
    </row>
    <row r="7365" spans="5:8" x14ac:dyDescent="0.3">
      <c r="E7365" s="34">
        <v>7363</v>
      </c>
      <c r="F7365" s="42">
        <f t="shared" si="347"/>
        <v>11.780800000000001</v>
      </c>
      <c r="G7365" s="42">
        <f t="shared" si="345"/>
        <v>9.7191600000000022</v>
      </c>
      <c r="H7365" s="42">
        <f t="shared" si="346"/>
        <v>8.2500000009719159</v>
      </c>
    </row>
    <row r="7366" spans="5:8" x14ac:dyDescent="0.3">
      <c r="E7366" s="34">
        <v>7364</v>
      </c>
      <c r="F7366" s="42">
        <f t="shared" si="347"/>
        <v>11.782400000000001</v>
      </c>
      <c r="G7366" s="42">
        <f t="shared" si="345"/>
        <v>9.7204800000000002</v>
      </c>
      <c r="H7366" s="42">
        <f t="shared" si="346"/>
        <v>8.2500000009720473</v>
      </c>
    </row>
    <row r="7367" spans="5:8" x14ac:dyDescent="0.3">
      <c r="E7367" s="34">
        <v>7365</v>
      </c>
      <c r="F7367" s="42">
        <f t="shared" si="347"/>
        <v>11.784000000000001</v>
      </c>
      <c r="G7367" s="42">
        <f t="shared" si="345"/>
        <v>9.7218</v>
      </c>
      <c r="H7367" s="42">
        <f t="shared" si="346"/>
        <v>8.2500000009721806</v>
      </c>
    </row>
    <row r="7368" spans="5:8" x14ac:dyDescent="0.3">
      <c r="E7368" s="34">
        <v>7366</v>
      </c>
      <c r="F7368" s="42">
        <f t="shared" si="347"/>
        <v>11.785600000000001</v>
      </c>
      <c r="G7368" s="42">
        <f t="shared" si="345"/>
        <v>9.7231199999999998</v>
      </c>
      <c r="H7368" s="42">
        <f t="shared" si="346"/>
        <v>8.250000000972312</v>
      </c>
    </row>
    <row r="7369" spans="5:8" x14ac:dyDescent="0.3">
      <c r="E7369" s="34">
        <v>7367</v>
      </c>
      <c r="F7369" s="42">
        <f t="shared" si="347"/>
        <v>11.7872</v>
      </c>
      <c r="G7369" s="42">
        <f t="shared" si="345"/>
        <v>9.7244399999999995</v>
      </c>
      <c r="H7369" s="42">
        <f t="shared" si="346"/>
        <v>8.2500000009724435</v>
      </c>
    </row>
    <row r="7370" spans="5:8" x14ac:dyDescent="0.3">
      <c r="E7370" s="34">
        <v>7368</v>
      </c>
      <c r="F7370" s="42">
        <f t="shared" si="347"/>
        <v>11.7888</v>
      </c>
      <c r="G7370" s="42">
        <f t="shared" si="345"/>
        <v>9.7257599999999993</v>
      </c>
      <c r="H7370" s="42">
        <f t="shared" si="346"/>
        <v>8.2500000009725767</v>
      </c>
    </row>
    <row r="7371" spans="5:8" x14ac:dyDescent="0.3">
      <c r="E7371" s="34">
        <v>7369</v>
      </c>
      <c r="F7371" s="42">
        <f t="shared" si="347"/>
        <v>11.7904</v>
      </c>
      <c r="G7371" s="42">
        <f t="shared" si="345"/>
        <v>9.7270799999999991</v>
      </c>
      <c r="H7371" s="42">
        <f t="shared" si="346"/>
        <v>8.2500000009727081</v>
      </c>
    </row>
    <row r="7372" spans="5:8" x14ac:dyDescent="0.3">
      <c r="E7372" s="34">
        <v>7370</v>
      </c>
      <c r="F7372" s="42">
        <f t="shared" si="347"/>
        <v>11.792</v>
      </c>
      <c r="G7372" s="42">
        <f t="shared" si="345"/>
        <v>9.7283999999999988</v>
      </c>
      <c r="H7372" s="42">
        <f t="shared" si="346"/>
        <v>8.2500000009728396</v>
      </c>
    </row>
    <row r="7373" spans="5:8" x14ac:dyDescent="0.3">
      <c r="E7373" s="34">
        <v>7371</v>
      </c>
      <c r="F7373" s="42">
        <f t="shared" si="347"/>
        <v>11.793600000000001</v>
      </c>
      <c r="G7373" s="42">
        <f t="shared" si="345"/>
        <v>9.7297200000000004</v>
      </c>
      <c r="H7373" s="42">
        <f t="shared" si="346"/>
        <v>8.2500000009729728</v>
      </c>
    </row>
    <row r="7374" spans="5:8" x14ac:dyDescent="0.3">
      <c r="E7374" s="34">
        <v>7372</v>
      </c>
      <c r="F7374" s="42">
        <f t="shared" si="347"/>
        <v>11.795200000000001</v>
      </c>
      <c r="G7374" s="42">
        <f t="shared" si="345"/>
        <v>9.7310400000000019</v>
      </c>
      <c r="H7374" s="42">
        <f t="shared" si="346"/>
        <v>8.2500000009731043</v>
      </c>
    </row>
    <row r="7375" spans="5:8" x14ac:dyDescent="0.3">
      <c r="E7375" s="34">
        <v>7373</v>
      </c>
      <c r="F7375" s="42">
        <f t="shared" si="347"/>
        <v>11.796800000000001</v>
      </c>
      <c r="G7375" s="42">
        <f t="shared" si="345"/>
        <v>9.7323600000000017</v>
      </c>
      <c r="H7375" s="42">
        <f t="shared" si="346"/>
        <v>8.2500000009732357</v>
      </c>
    </row>
    <row r="7376" spans="5:8" x14ac:dyDescent="0.3">
      <c r="E7376" s="34">
        <v>7374</v>
      </c>
      <c r="F7376" s="42">
        <f t="shared" si="347"/>
        <v>11.798400000000001</v>
      </c>
      <c r="G7376" s="42">
        <f t="shared" si="345"/>
        <v>9.7336800000000014</v>
      </c>
      <c r="H7376" s="42">
        <f t="shared" si="346"/>
        <v>8.2500000009733672</v>
      </c>
    </row>
    <row r="7377" spans="5:8" x14ac:dyDescent="0.3">
      <c r="E7377" s="34">
        <v>7375</v>
      </c>
      <c r="F7377" s="42">
        <f t="shared" si="347"/>
        <v>11.8</v>
      </c>
      <c r="G7377" s="42">
        <f t="shared" si="345"/>
        <v>9.7350000000000012</v>
      </c>
      <c r="H7377" s="42">
        <f t="shared" si="346"/>
        <v>8.2500000009735004</v>
      </c>
    </row>
    <row r="7378" spans="5:8" x14ac:dyDescent="0.3">
      <c r="E7378" s="34">
        <v>7376</v>
      </c>
      <c r="F7378" s="42">
        <f t="shared" si="347"/>
        <v>11.801600000000001</v>
      </c>
      <c r="G7378" s="42">
        <f t="shared" si="345"/>
        <v>9.736320000000001</v>
      </c>
      <c r="H7378" s="42">
        <f t="shared" si="346"/>
        <v>8.2500000009736318</v>
      </c>
    </row>
    <row r="7379" spans="5:8" x14ac:dyDescent="0.3">
      <c r="E7379" s="34">
        <v>7377</v>
      </c>
      <c r="F7379" s="42">
        <f t="shared" si="347"/>
        <v>11.8032</v>
      </c>
      <c r="G7379" s="42">
        <f t="shared" si="345"/>
        <v>9.7376400000000007</v>
      </c>
      <c r="H7379" s="42">
        <f t="shared" si="346"/>
        <v>8.2500000009737633</v>
      </c>
    </row>
    <row r="7380" spans="5:8" x14ac:dyDescent="0.3">
      <c r="E7380" s="34">
        <v>7378</v>
      </c>
      <c r="F7380" s="42">
        <f t="shared" si="347"/>
        <v>11.8048</v>
      </c>
      <c r="G7380" s="42">
        <f t="shared" si="345"/>
        <v>9.7389600000000005</v>
      </c>
      <c r="H7380" s="42">
        <f t="shared" si="346"/>
        <v>8.2500000009738965</v>
      </c>
    </row>
    <row r="7381" spans="5:8" x14ac:dyDescent="0.3">
      <c r="E7381" s="34">
        <v>7379</v>
      </c>
      <c r="F7381" s="42">
        <f t="shared" si="347"/>
        <v>11.8064</v>
      </c>
      <c r="G7381" s="42">
        <f t="shared" si="345"/>
        <v>9.7402800000000003</v>
      </c>
      <c r="H7381" s="42">
        <f t="shared" si="346"/>
        <v>8.250000000974028</v>
      </c>
    </row>
    <row r="7382" spans="5:8" x14ac:dyDescent="0.3">
      <c r="E7382" s="34">
        <v>7380</v>
      </c>
      <c r="F7382" s="42">
        <f t="shared" si="347"/>
        <v>11.808</v>
      </c>
      <c r="G7382" s="42">
        <f t="shared" si="345"/>
        <v>9.7416</v>
      </c>
      <c r="H7382" s="42">
        <f t="shared" si="346"/>
        <v>8.2500000009741594</v>
      </c>
    </row>
    <row r="7383" spans="5:8" x14ac:dyDescent="0.3">
      <c r="E7383" s="34">
        <v>7381</v>
      </c>
      <c r="F7383" s="42">
        <f t="shared" si="347"/>
        <v>11.809600000000001</v>
      </c>
      <c r="G7383" s="42">
        <f t="shared" si="345"/>
        <v>9.7429199999999998</v>
      </c>
      <c r="H7383" s="42">
        <f t="shared" si="346"/>
        <v>8.2500000009742926</v>
      </c>
    </row>
    <row r="7384" spans="5:8" x14ac:dyDescent="0.3">
      <c r="E7384" s="34">
        <v>7382</v>
      </c>
      <c r="F7384" s="42">
        <f t="shared" si="347"/>
        <v>11.811200000000001</v>
      </c>
      <c r="G7384" s="42">
        <f t="shared" si="345"/>
        <v>9.7442400000000013</v>
      </c>
      <c r="H7384" s="42">
        <f t="shared" si="346"/>
        <v>8.2500000009744241</v>
      </c>
    </row>
    <row r="7385" spans="5:8" x14ac:dyDescent="0.3">
      <c r="E7385" s="34">
        <v>7383</v>
      </c>
      <c r="F7385" s="42">
        <f t="shared" si="347"/>
        <v>11.812800000000001</v>
      </c>
      <c r="G7385" s="42">
        <f t="shared" si="345"/>
        <v>9.7455599999999993</v>
      </c>
      <c r="H7385" s="42">
        <f t="shared" si="346"/>
        <v>8.2500000009745555</v>
      </c>
    </row>
    <row r="7386" spans="5:8" x14ac:dyDescent="0.3">
      <c r="E7386" s="34">
        <v>7384</v>
      </c>
      <c r="F7386" s="42">
        <f t="shared" si="347"/>
        <v>11.814400000000001</v>
      </c>
      <c r="G7386" s="42">
        <f t="shared" si="345"/>
        <v>9.7468800000000009</v>
      </c>
      <c r="H7386" s="42">
        <f t="shared" si="346"/>
        <v>8.2500000009746888</v>
      </c>
    </row>
    <row r="7387" spans="5:8" x14ac:dyDescent="0.3">
      <c r="E7387" s="34">
        <v>7385</v>
      </c>
      <c r="F7387" s="42">
        <f t="shared" si="347"/>
        <v>11.816000000000001</v>
      </c>
      <c r="G7387" s="42">
        <f t="shared" si="345"/>
        <v>9.7481999999999989</v>
      </c>
      <c r="H7387" s="42">
        <f t="shared" si="346"/>
        <v>8.2500000009748202</v>
      </c>
    </row>
    <row r="7388" spans="5:8" x14ac:dyDescent="0.3">
      <c r="E7388" s="34">
        <v>7386</v>
      </c>
      <c r="F7388" s="42">
        <f t="shared" si="347"/>
        <v>11.817600000000001</v>
      </c>
      <c r="G7388" s="42">
        <f t="shared" si="345"/>
        <v>9.7495200000000022</v>
      </c>
      <c r="H7388" s="42">
        <f t="shared" si="346"/>
        <v>8.2500000009749517</v>
      </c>
    </row>
    <row r="7389" spans="5:8" x14ac:dyDescent="0.3">
      <c r="E7389" s="34">
        <v>7387</v>
      </c>
      <c r="F7389" s="42">
        <f t="shared" si="347"/>
        <v>11.8192</v>
      </c>
      <c r="G7389" s="42">
        <f t="shared" si="345"/>
        <v>9.7508400000000002</v>
      </c>
      <c r="H7389" s="42">
        <f t="shared" si="346"/>
        <v>8.2500000009750831</v>
      </c>
    </row>
    <row r="7390" spans="5:8" x14ac:dyDescent="0.3">
      <c r="E7390" s="34">
        <v>7388</v>
      </c>
      <c r="F7390" s="42">
        <f t="shared" si="347"/>
        <v>11.8208</v>
      </c>
      <c r="G7390" s="42">
        <f t="shared" si="345"/>
        <v>9.7521600000000017</v>
      </c>
      <c r="H7390" s="42">
        <f t="shared" si="346"/>
        <v>8.2500000009752164</v>
      </c>
    </row>
    <row r="7391" spans="5:8" x14ac:dyDescent="0.3">
      <c r="E7391" s="34">
        <v>7389</v>
      </c>
      <c r="F7391" s="42">
        <f t="shared" si="347"/>
        <v>11.8224</v>
      </c>
      <c r="G7391" s="42">
        <f t="shared" si="345"/>
        <v>9.7534799999999997</v>
      </c>
      <c r="H7391" s="42">
        <f t="shared" si="346"/>
        <v>8.2500000009753478</v>
      </c>
    </row>
    <row r="7392" spans="5:8" x14ac:dyDescent="0.3">
      <c r="E7392" s="34">
        <v>7390</v>
      </c>
      <c r="F7392" s="42">
        <f t="shared" si="347"/>
        <v>11.824</v>
      </c>
      <c r="G7392" s="42">
        <f t="shared" si="345"/>
        <v>9.7548000000000012</v>
      </c>
      <c r="H7392" s="42">
        <f t="shared" si="346"/>
        <v>8.2500000009754793</v>
      </c>
    </row>
    <row r="7393" spans="5:8" x14ac:dyDescent="0.3">
      <c r="E7393" s="34">
        <v>7391</v>
      </c>
      <c r="F7393" s="42">
        <f t="shared" si="347"/>
        <v>11.825600000000001</v>
      </c>
      <c r="G7393" s="42">
        <f t="shared" si="345"/>
        <v>9.756120000000001</v>
      </c>
      <c r="H7393" s="42">
        <f t="shared" si="346"/>
        <v>8.2500000009756125</v>
      </c>
    </row>
    <row r="7394" spans="5:8" x14ac:dyDescent="0.3">
      <c r="E7394" s="34">
        <v>7392</v>
      </c>
      <c r="F7394" s="42">
        <f t="shared" si="347"/>
        <v>11.827200000000001</v>
      </c>
      <c r="G7394" s="42">
        <f t="shared" si="345"/>
        <v>9.7574400000000026</v>
      </c>
      <c r="H7394" s="42">
        <f t="shared" si="346"/>
        <v>8.2500000009757439</v>
      </c>
    </row>
    <row r="7395" spans="5:8" x14ac:dyDescent="0.3">
      <c r="E7395" s="34">
        <v>7393</v>
      </c>
      <c r="F7395" s="42">
        <f t="shared" si="347"/>
        <v>11.828800000000001</v>
      </c>
      <c r="G7395" s="42">
        <f t="shared" si="345"/>
        <v>9.7587600000000005</v>
      </c>
      <c r="H7395" s="42">
        <f t="shared" si="346"/>
        <v>8.2500000009758754</v>
      </c>
    </row>
    <row r="7396" spans="5:8" x14ac:dyDescent="0.3">
      <c r="E7396" s="34">
        <v>7394</v>
      </c>
      <c r="F7396" s="42">
        <f t="shared" si="347"/>
        <v>11.830400000000001</v>
      </c>
      <c r="G7396" s="42">
        <f t="shared" si="345"/>
        <v>9.7600800000000021</v>
      </c>
      <c r="H7396" s="42">
        <f t="shared" si="346"/>
        <v>8.2500000009760086</v>
      </c>
    </row>
    <row r="7397" spans="5:8" x14ac:dyDescent="0.3">
      <c r="E7397" s="34">
        <v>7395</v>
      </c>
      <c r="F7397" s="42">
        <f t="shared" si="347"/>
        <v>11.832000000000001</v>
      </c>
      <c r="G7397" s="42">
        <f t="shared" si="345"/>
        <v>9.7614000000000001</v>
      </c>
      <c r="H7397" s="42">
        <f t="shared" si="346"/>
        <v>8.2500000009761401</v>
      </c>
    </row>
    <row r="7398" spans="5:8" x14ac:dyDescent="0.3">
      <c r="E7398" s="34">
        <v>7396</v>
      </c>
      <c r="F7398" s="42">
        <f t="shared" si="347"/>
        <v>11.833600000000001</v>
      </c>
      <c r="G7398" s="42">
        <f t="shared" si="345"/>
        <v>9.7627199999999998</v>
      </c>
      <c r="H7398" s="42">
        <f t="shared" si="346"/>
        <v>8.2500000009762715</v>
      </c>
    </row>
    <row r="7399" spans="5:8" x14ac:dyDescent="0.3">
      <c r="E7399" s="34">
        <v>7397</v>
      </c>
      <c r="F7399" s="42">
        <f t="shared" si="347"/>
        <v>11.8352</v>
      </c>
      <c r="G7399" s="42">
        <f t="shared" si="345"/>
        <v>9.7640399999999996</v>
      </c>
      <c r="H7399" s="42">
        <f t="shared" si="346"/>
        <v>8.2500000009764047</v>
      </c>
    </row>
    <row r="7400" spans="5:8" x14ac:dyDescent="0.3">
      <c r="E7400" s="34">
        <v>7398</v>
      </c>
      <c r="F7400" s="42">
        <f t="shared" si="347"/>
        <v>11.8368</v>
      </c>
      <c r="G7400" s="42">
        <f t="shared" si="345"/>
        <v>9.7653599999999994</v>
      </c>
      <c r="H7400" s="42">
        <f t="shared" si="346"/>
        <v>8.2500000009765362</v>
      </c>
    </row>
    <row r="7401" spans="5:8" x14ac:dyDescent="0.3">
      <c r="E7401" s="34">
        <v>7399</v>
      </c>
      <c r="F7401" s="42">
        <f t="shared" si="347"/>
        <v>11.8384</v>
      </c>
      <c r="G7401" s="42">
        <f t="shared" si="345"/>
        <v>9.7666799999999991</v>
      </c>
      <c r="H7401" s="42">
        <f t="shared" si="346"/>
        <v>8.2500000009766676</v>
      </c>
    </row>
    <row r="7402" spans="5:8" x14ac:dyDescent="0.3">
      <c r="E7402" s="34">
        <v>7400</v>
      </c>
      <c r="F7402" s="42">
        <f t="shared" si="347"/>
        <v>11.84</v>
      </c>
      <c r="G7402" s="42">
        <f t="shared" si="345"/>
        <v>9.7679999999999989</v>
      </c>
      <c r="H7402" s="42">
        <f t="shared" si="346"/>
        <v>8.2500000009768009</v>
      </c>
    </row>
    <row r="7403" spans="5:8" x14ac:dyDescent="0.3">
      <c r="E7403" s="34">
        <v>7401</v>
      </c>
      <c r="F7403" s="42">
        <f t="shared" si="347"/>
        <v>11.8416</v>
      </c>
      <c r="G7403" s="42">
        <f t="shared" si="345"/>
        <v>9.7693199999999987</v>
      </c>
      <c r="H7403" s="42">
        <f t="shared" si="346"/>
        <v>8.2500000009769323</v>
      </c>
    </row>
    <row r="7404" spans="5:8" x14ac:dyDescent="0.3">
      <c r="E7404" s="34">
        <v>7402</v>
      </c>
      <c r="F7404" s="42">
        <f t="shared" si="347"/>
        <v>11.843200000000001</v>
      </c>
      <c r="G7404" s="42">
        <f t="shared" si="345"/>
        <v>9.7706400000000002</v>
      </c>
      <c r="H7404" s="42">
        <f t="shared" si="346"/>
        <v>8.2500000009770638</v>
      </c>
    </row>
    <row r="7405" spans="5:8" x14ac:dyDescent="0.3">
      <c r="E7405" s="34">
        <v>7403</v>
      </c>
      <c r="F7405" s="42">
        <f t="shared" si="347"/>
        <v>11.844800000000001</v>
      </c>
      <c r="G7405" s="42">
        <f t="shared" si="345"/>
        <v>9.7719600000000018</v>
      </c>
      <c r="H7405" s="42">
        <f t="shared" si="346"/>
        <v>8.2500000009771952</v>
      </c>
    </row>
    <row r="7406" spans="5:8" x14ac:dyDescent="0.3">
      <c r="E7406" s="34">
        <v>7404</v>
      </c>
      <c r="F7406" s="42">
        <f t="shared" si="347"/>
        <v>11.846400000000001</v>
      </c>
      <c r="G7406" s="42">
        <f t="shared" si="345"/>
        <v>9.7732800000000015</v>
      </c>
      <c r="H7406" s="42">
        <f t="shared" si="346"/>
        <v>8.2500000009773284</v>
      </c>
    </row>
    <row r="7407" spans="5:8" x14ac:dyDescent="0.3">
      <c r="E7407" s="34">
        <v>7405</v>
      </c>
      <c r="F7407" s="42">
        <f t="shared" si="347"/>
        <v>11.848000000000001</v>
      </c>
      <c r="G7407" s="42">
        <f t="shared" si="345"/>
        <v>9.7746000000000013</v>
      </c>
      <c r="H7407" s="42">
        <f t="shared" si="346"/>
        <v>8.2500000009774599</v>
      </c>
    </row>
    <row r="7408" spans="5:8" x14ac:dyDescent="0.3">
      <c r="E7408" s="34">
        <v>7406</v>
      </c>
      <c r="F7408" s="42">
        <f t="shared" si="347"/>
        <v>11.849600000000001</v>
      </c>
      <c r="G7408" s="42">
        <f t="shared" si="345"/>
        <v>9.7759200000000011</v>
      </c>
      <c r="H7408" s="42">
        <f t="shared" si="346"/>
        <v>8.2500000009775913</v>
      </c>
    </row>
    <row r="7409" spans="5:8" x14ac:dyDescent="0.3">
      <c r="E7409" s="34">
        <v>7407</v>
      </c>
      <c r="F7409" s="42">
        <f t="shared" si="347"/>
        <v>11.8512</v>
      </c>
      <c r="G7409" s="42">
        <f t="shared" si="345"/>
        <v>9.7772400000000008</v>
      </c>
      <c r="H7409" s="42">
        <f t="shared" si="346"/>
        <v>8.2500000009777246</v>
      </c>
    </row>
    <row r="7410" spans="5:8" x14ac:dyDescent="0.3">
      <c r="E7410" s="34">
        <v>7408</v>
      </c>
      <c r="F7410" s="42">
        <f t="shared" si="347"/>
        <v>11.8528</v>
      </c>
      <c r="G7410" s="42">
        <f t="shared" si="345"/>
        <v>9.7785600000000006</v>
      </c>
      <c r="H7410" s="42">
        <f t="shared" si="346"/>
        <v>8.250000000977856</v>
      </c>
    </row>
    <row r="7411" spans="5:8" x14ac:dyDescent="0.3">
      <c r="E7411" s="34">
        <v>7409</v>
      </c>
      <c r="F7411" s="42">
        <f t="shared" si="347"/>
        <v>11.8544</v>
      </c>
      <c r="G7411" s="42">
        <f t="shared" si="345"/>
        <v>9.7798800000000004</v>
      </c>
      <c r="H7411" s="42">
        <f t="shared" si="346"/>
        <v>8.2500000009779875</v>
      </c>
    </row>
    <row r="7412" spans="5:8" x14ac:dyDescent="0.3">
      <c r="E7412" s="34">
        <v>7410</v>
      </c>
      <c r="F7412" s="42">
        <f t="shared" si="347"/>
        <v>11.856</v>
      </c>
      <c r="G7412" s="42">
        <f t="shared" si="345"/>
        <v>9.7812000000000001</v>
      </c>
      <c r="H7412" s="42">
        <f t="shared" si="346"/>
        <v>8.2500000009781207</v>
      </c>
    </row>
    <row r="7413" spans="5:8" x14ac:dyDescent="0.3">
      <c r="E7413" s="34">
        <v>7411</v>
      </c>
      <c r="F7413" s="42">
        <f t="shared" si="347"/>
        <v>11.8576</v>
      </c>
      <c r="G7413" s="42">
        <f t="shared" si="345"/>
        <v>9.7825199999999999</v>
      </c>
      <c r="H7413" s="42">
        <f t="shared" si="346"/>
        <v>8.2500000009782521</v>
      </c>
    </row>
    <row r="7414" spans="5:8" x14ac:dyDescent="0.3">
      <c r="E7414" s="34">
        <v>7412</v>
      </c>
      <c r="F7414" s="42">
        <f t="shared" si="347"/>
        <v>11.859200000000001</v>
      </c>
      <c r="G7414" s="42">
        <f t="shared" si="345"/>
        <v>9.7838399999999996</v>
      </c>
      <c r="H7414" s="42">
        <f t="shared" si="346"/>
        <v>8.2500000009783836</v>
      </c>
    </row>
    <row r="7415" spans="5:8" x14ac:dyDescent="0.3">
      <c r="E7415" s="34">
        <v>7413</v>
      </c>
      <c r="F7415" s="42">
        <f t="shared" si="347"/>
        <v>11.860800000000001</v>
      </c>
      <c r="G7415" s="42">
        <f t="shared" si="345"/>
        <v>9.7851600000000012</v>
      </c>
      <c r="H7415" s="42">
        <f t="shared" si="346"/>
        <v>8.2500000009785168</v>
      </c>
    </row>
    <row r="7416" spans="5:8" x14ac:dyDescent="0.3">
      <c r="E7416" s="34">
        <v>7414</v>
      </c>
      <c r="F7416" s="42">
        <f t="shared" si="347"/>
        <v>11.862400000000001</v>
      </c>
      <c r="G7416" s="42">
        <f t="shared" si="345"/>
        <v>9.7864799999999992</v>
      </c>
      <c r="H7416" s="42">
        <f t="shared" si="346"/>
        <v>8.2500000009786483</v>
      </c>
    </row>
    <row r="7417" spans="5:8" x14ac:dyDescent="0.3">
      <c r="E7417" s="34">
        <v>7415</v>
      </c>
      <c r="F7417" s="42">
        <f t="shared" si="347"/>
        <v>11.864000000000001</v>
      </c>
      <c r="G7417" s="42">
        <f t="shared" si="345"/>
        <v>9.7878000000000007</v>
      </c>
      <c r="H7417" s="42">
        <f t="shared" si="346"/>
        <v>8.2500000009787797</v>
      </c>
    </row>
    <row r="7418" spans="5:8" x14ac:dyDescent="0.3">
      <c r="E7418" s="34">
        <v>7416</v>
      </c>
      <c r="F7418" s="42">
        <f t="shared" si="347"/>
        <v>11.865600000000001</v>
      </c>
      <c r="G7418" s="42">
        <f t="shared" si="345"/>
        <v>9.7891199999999987</v>
      </c>
      <c r="H7418" s="42">
        <f t="shared" si="346"/>
        <v>8.2500000009789112</v>
      </c>
    </row>
    <row r="7419" spans="5:8" x14ac:dyDescent="0.3">
      <c r="E7419" s="34">
        <v>7417</v>
      </c>
      <c r="F7419" s="42">
        <f t="shared" si="347"/>
        <v>11.8672</v>
      </c>
      <c r="G7419" s="42">
        <f t="shared" si="345"/>
        <v>9.790440000000002</v>
      </c>
      <c r="H7419" s="42">
        <f t="shared" si="346"/>
        <v>8.2500000009790444</v>
      </c>
    </row>
    <row r="7420" spans="5:8" x14ac:dyDescent="0.3">
      <c r="E7420" s="34">
        <v>7418</v>
      </c>
      <c r="F7420" s="42">
        <f t="shared" si="347"/>
        <v>11.8688</v>
      </c>
      <c r="G7420" s="42">
        <f t="shared" si="345"/>
        <v>9.79176</v>
      </c>
      <c r="H7420" s="42">
        <f t="shared" si="346"/>
        <v>8.2500000009791759</v>
      </c>
    </row>
    <row r="7421" spans="5:8" x14ac:dyDescent="0.3">
      <c r="E7421" s="34">
        <v>7419</v>
      </c>
      <c r="F7421" s="42">
        <f t="shared" si="347"/>
        <v>11.8704</v>
      </c>
      <c r="G7421" s="42">
        <f t="shared" si="345"/>
        <v>9.7930800000000016</v>
      </c>
      <c r="H7421" s="42">
        <f t="shared" si="346"/>
        <v>8.2500000009793073</v>
      </c>
    </row>
    <row r="7422" spans="5:8" x14ac:dyDescent="0.3">
      <c r="E7422" s="34">
        <v>7420</v>
      </c>
      <c r="F7422" s="42">
        <f t="shared" si="347"/>
        <v>11.872</v>
      </c>
      <c r="G7422" s="42">
        <f t="shared" si="345"/>
        <v>9.7943999999999996</v>
      </c>
      <c r="H7422" s="42">
        <f t="shared" si="346"/>
        <v>8.2500000009794405</v>
      </c>
    </row>
    <row r="7423" spans="5:8" x14ac:dyDescent="0.3">
      <c r="E7423" s="34">
        <v>7421</v>
      </c>
      <c r="F7423" s="42">
        <f t="shared" si="347"/>
        <v>11.8736</v>
      </c>
      <c r="G7423" s="42">
        <f t="shared" si="345"/>
        <v>9.7957200000000011</v>
      </c>
      <c r="H7423" s="42">
        <f t="shared" si="346"/>
        <v>8.250000000979572</v>
      </c>
    </row>
    <row r="7424" spans="5:8" x14ac:dyDescent="0.3">
      <c r="E7424" s="34">
        <v>7422</v>
      </c>
      <c r="F7424" s="42">
        <f t="shared" si="347"/>
        <v>11.875200000000001</v>
      </c>
      <c r="G7424" s="42">
        <f t="shared" si="345"/>
        <v>9.7970400000000009</v>
      </c>
      <c r="H7424" s="42">
        <f t="shared" si="346"/>
        <v>8.2500000009797034</v>
      </c>
    </row>
    <row r="7425" spans="5:8" x14ac:dyDescent="0.3">
      <c r="E7425" s="34">
        <v>7423</v>
      </c>
      <c r="F7425" s="42">
        <f t="shared" si="347"/>
        <v>11.876800000000001</v>
      </c>
      <c r="G7425" s="42">
        <f t="shared" si="345"/>
        <v>9.7983600000000024</v>
      </c>
      <c r="H7425" s="42">
        <f t="shared" si="346"/>
        <v>8.2500000009798367</v>
      </c>
    </row>
    <row r="7426" spans="5:8" x14ac:dyDescent="0.3">
      <c r="E7426" s="34">
        <v>7424</v>
      </c>
      <c r="F7426" s="42">
        <f t="shared" si="347"/>
        <v>11.878400000000001</v>
      </c>
      <c r="G7426" s="42">
        <f t="shared" ref="G7426:G7489" si="348">$C$12*F7426*10^-3/($C$3*10^-6)</f>
        <v>9.7996800000000004</v>
      </c>
      <c r="H7426" s="42">
        <f t="shared" si="346"/>
        <v>8.2500000009799681</v>
      </c>
    </row>
    <row r="7427" spans="5:8" x14ac:dyDescent="0.3">
      <c r="E7427" s="34">
        <v>7425</v>
      </c>
      <c r="F7427" s="42">
        <f t="shared" si="347"/>
        <v>11.88</v>
      </c>
      <c r="G7427" s="42">
        <f t="shared" si="348"/>
        <v>9.8010000000000019</v>
      </c>
      <c r="H7427" s="42">
        <f t="shared" ref="H7427:H7490" si="349">($C$12+IF(G7427&gt;=$C$7,$C$6,0)+(IF(G7427&gt;=$C$5,G7427,0)/$C$4)+IF(G7427&gt;$C$9,($C$8/G7427),0))</f>
        <v>8.2500000009800996</v>
      </c>
    </row>
    <row r="7428" spans="5:8" x14ac:dyDescent="0.3">
      <c r="E7428" s="34">
        <v>7426</v>
      </c>
      <c r="F7428" s="42">
        <f t="shared" ref="F7428:F7491" si="350">($C$10/10000)*(E7428)</f>
        <v>11.881600000000001</v>
      </c>
      <c r="G7428" s="42">
        <f t="shared" si="348"/>
        <v>9.8023199999999999</v>
      </c>
      <c r="H7428" s="42">
        <f t="shared" si="349"/>
        <v>8.2500000009802328</v>
      </c>
    </row>
    <row r="7429" spans="5:8" x14ac:dyDescent="0.3">
      <c r="E7429" s="34">
        <v>7427</v>
      </c>
      <c r="F7429" s="42">
        <f t="shared" si="350"/>
        <v>11.8832</v>
      </c>
      <c r="G7429" s="42">
        <f t="shared" si="348"/>
        <v>9.8036399999999997</v>
      </c>
      <c r="H7429" s="42">
        <f t="shared" si="349"/>
        <v>8.2500000009803642</v>
      </c>
    </row>
    <row r="7430" spans="5:8" x14ac:dyDescent="0.3">
      <c r="E7430" s="34">
        <v>7428</v>
      </c>
      <c r="F7430" s="42">
        <f t="shared" si="350"/>
        <v>11.8848</v>
      </c>
      <c r="G7430" s="42">
        <f t="shared" si="348"/>
        <v>9.8049599999999995</v>
      </c>
      <c r="H7430" s="42">
        <f t="shared" si="349"/>
        <v>8.2500000009804957</v>
      </c>
    </row>
    <row r="7431" spans="5:8" x14ac:dyDescent="0.3">
      <c r="E7431" s="34">
        <v>7429</v>
      </c>
      <c r="F7431" s="42">
        <f t="shared" si="350"/>
        <v>11.8864</v>
      </c>
      <c r="G7431" s="42">
        <f t="shared" si="348"/>
        <v>9.8062799999999992</v>
      </c>
      <c r="H7431" s="42">
        <f t="shared" si="349"/>
        <v>8.2500000009806271</v>
      </c>
    </row>
    <row r="7432" spans="5:8" x14ac:dyDescent="0.3">
      <c r="E7432" s="34">
        <v>7430</v>
      </c>
      <c r="F7432" s="42">
        <f t="shared" si="350"/>
        <v>11.888</v>
      </c>
      <c r="G7432" s="42">
        <f t="shared" si="348"/>
        <v>9.807599999999999</v>
      </c>
      <c r="H7432" s="42">
        <f t="shared" si="349"/>
        <v>8.2500000009807604</v>
      </c>
    </row>
    <row r="7433" spans="5:8" x14ac:dyDescent="0.3">
      <c r="E7433" s="34">
        <v>7431</v>
      </c>
      <c r="F7433" s="42">
        <f t="shared" si="350"/>
        <v>11.8896</v>
      </c>
      <c r="G7433" s="42">
        <f t="shared" si="348"/>
        <v>9.8089199999999988</v>
      </c>
      <c r="H7433" s="42">
        <f t="shared" si="349"/>
        <v>8.2500000009808918</v>
      </c>
    </row>
    <row r="7434" spans="5:8" x14ac:dyDescent="0.3">
      <c r="E7434" s="34">
        <v>7432</v>
      </c>
      <c r="F7434" s="42">
        <f t="shared" si="350"/>
        <v>11.891200000000001</v>
      </c>
      <c r="G7434" s="42">
        <f t="shared" si="348"/>
        <v>9.8102400000000021</v>
      </c>
      <c r="H7434" s="42">
        <f t="shared" si="349"/>
        <v>8.2500000009810233</v>
      </c>
    </row>
    <row r="7435" spans="5:8" x14ac:dyDescent="0.3">
      <c r="E7435" s="34">
        <v>7433</v>
      </c>
      <c r="F7435" s="42">
        <f t="shared" si="350"/>
        <v>11.892800000000001</v>
      </c>
      <c r="G7435" s="42">
        <f t="shared" si="348"/>
        <v>9.8115600000000001</v>
      </c>
      <c r="H7435" s="42">
        <f t="shared" si="349"/>
        <v>8.2500000009811565</v>
      </c>
    </row>
    <row r="7436" spans="5:8" x14ac:dyDescent="0.3">
      <c r="E7436" s="34">
        <v>7434</v>
      </c>
      <c r="F7436" s="42">
        <f t="shared" si="350"/>
        <v>11.894400000000001</v>
      </c>
      <c r="G7436" s="42">
        <f t="shared" si="348"/>
        <v>9.8128800000000016</v>
      </c>
      <c r="H7436" s="42">
        <f t="shared" si="349"/>
        <v>8.2500000009812879</v>
      </c>
    </row>
    <row r="7437" spans="5:8" x14ac:dyDescent="0.3">
      <c r="E7437" s="34">
        <v>7435</v>
      </c>
      <c r="F7437" s="42">
        <f t="shared" si="350"/>
        <v>11.896000000000001</v>
      </c>
      <c r="G7437" s="42">
        <f t="shared" si="348"/>
        <v>9.8142000000000014</v>
      </c>
      <c r="H7437" s="42">
        <f t="shared" si="349"/>
        <v>8.2500000009814194</v>
      </c>
    </row>
    <row r="7438" spans="5:8" x14ac:dyDescent="0.3">
      <c r="E7438" s="34">
        <v>7436</v>
      </c>
      <c r="F7438" s="42">
        <f t="shared" si="350"/>
        <v>11.897600000000001</v>
      </c>
      <c r="G7438" s="42">
        <f t="shared" si="348"/>
        <v>9.8155200000000011</v>
      </c>
      <c r="H7438" s="42">
        <f t="shared" si="349"/>
        <v>8.2500000009815526</v>
      </c>
    </row>
    <row r="7439" spans="5:8" x14ac:dyDescent="0.3">
      <c r="E7439" s="34">
        <v>7437</v>
      </c>
      <c r="F7439" s="42">
        <f t="shared" si="350"/>
        <v>11.8992</v>
      </c>
      <c r="G7439" s="42">
        <f t="shared" si="348"/>
        <v>9.8168400000000009</v>
      </c>
      <c r="H7439" s="42">
        <f t="shared" si="349"/>
        <v>8.2500000009816841</v>
      </c>
    </row>
    <row r="7440" spans="5:8" x14ac:dyDescent="0.3">
      <c r="E7440" s="34">
        <v>7438</v>
      </c>
      <c r="F7440" s="42">
        <f t="shared" si="350"/>
        <v>11.9008</v>
      </c>
      <c r="G7440" s="42">
        <f t="shared" si="348"/>
        <v>9.8181600000000007</v>
      </c>
      <c r="H7440" s="42">
        <f t="shared" si="349"/>
        <v>8.2500000009818155</v>
      </c>
    </row>
    <row r="7441" spans="5:8" x14ac:dyDescent="0.3">
      <c r="E7441" s="34">
        <v>7439</v>
      </c>
      <c r="F7441" s="42">
        <f t="shared" si="350"/>
        <v>11.9024</v>
      </c>
      <c r="G7441" s="42">
        <f t="shared" si="348"/>
        <v>9.8194800000000004</v>
      </c>
      <c r="H7441" s="42">
        <f t="shared" si="349"/>
        <v>8.2500000009819487</v>
      </c>
    </row>
    <row r="7442" spans="5:8" x14ac:dyDescent="0.3">
      <c r="E7442" s="34">
        <v>7440</v>
      </c>
      <c r="F7442" s="42">
        <f t="shared" si="350"/>
        <v>11.904</v>
      </c>
      <c r="G7442" s="42">
        <f t="shared" si="348"/>
        <v>9.8208000000000002</v>
      </c>
      <c r="H7442" s="42">
        <f t="shared" si="349"/>
        <v>8.2500000009820802</v>
      </c>
    </row>
    <row r="7443" spans="5:8" x14ac:dyDescent="0.3">
      <c r="E7443" s="34">
        <v>7441</v>
      </c>
      <c r="F7443" s="42">
        <f t="shared" si="350"/>
        <v>11.9056</v>
      </c>
      <c r="G7443" s="42">
        <f t="shared" si="348"/>
        <v>9.82212</v>
      </c>
      <c r="H7443" s="42">
        <f t="shared" si="349"/>
        <v>8.2500000009822116</v>
      </c>
    </row>
    <row r="7444" spans="5:8" x14ac:dyDescent="0.3">
      <c r="E7444" s="34">
        <v>7442</v>
      </c>
      <c r="F7444" s="42">
        <f t="shared" si="350"/>
        <v>11.907200000000001</v>
      </c>
      <c r="G7444" s="42">
        <f t="shared" si="348"/>
        <v>9.8234400000000015</v>
      </c>
      <c r="H7444" s="42">
        <f t="shared" si="349"/>
        <v>8.2500000009823449</v>
      </c>
    </row>
    <row r="7445" spans="5:8" x14ac:dyDescent="0.3">
      <c r="E7445" s="34">
        <v>7443</v>
      </c>
      <c r="F7445" s="42">
        <f t="shared" si="350"/>
        <v>11.908800000000001</v>
      </c>
      <c r="G7445" s="42">
        <f t="shared" si="348"/>
        <v>9.8247599999999995</v>
      </c>
      <c r="H7445" s="42">
        <f t="shared" si="349"/>
        <v>8.2500000009824763</v>
      </c>
    </row>
    <row r="7446" spans="5:8" x14ac:dyDescent="0.3">
      <c r="E7446" s="34">
        <v>7444</v>
      </c>
      <c r="F7446" s="42">
        <f t="shared" si="350"/>
        <v>11.910400000000001</v>
      </c>
      <c r="G7446" s="42">
        <f t="shared" si="348"/>
        <v>9.826080000000001</v>
      </c>
      <c r="H7446" s="42">
        <f t="shared" si="349"/>
        <v>8.2500000009826078</v>
      </c>
    </row>
    <row r="7447" spans="5:8" x14ac:dyDescent="0.3">
      <c r="E7447" s="34">
        <v>7445</v>
      </c>
      <c r="F7447" s="42">
        <f t="shared" si="350"/>
        <v>11.912000000000001</v>
      </c>
      <c r="G7447" s="42">
        <f t="shared" si="348"/>
        <v>9.827399999999999</v>
      </c>
      <c r="H7447" s="42">
        <f t="shared" si="349"/>
        <v>8.2500000009827392</v>
      </c>
    </row>
    <row r="7448" spans="5:8" x14ac:dyDescent="0.3">
      <c r="E7448" s="34">
        <v>7446</v>
      </c>
      <c r="F7448" s="42">
        <f t="shared" si="350"/>
        <v>11.913600000000001</v>
      </c>
      <c r="G7448" s="42">
        <f t="shared" si="348"/>
        <v>9.8287200000000006</v>
      </c>
      <c r="H7448" s="42">
        <f t="shared" si="349"/>
        <v>8.2500000009828725</v>
      </c>
    </row>
    <row r="7449" spans="5:8" x14ac:dyDescent="0.3">
      <c r="E7449" s="34">
        <v>7447</v>
      </c>
      <c r="F7449" s="42">
        <f t="shared" si="350"/>
        <v>11.9152</v>
      </c>
      <c r="G7449" s="42">
        <f t="shared" si="348"/>
        <v>9.8300400000000003</v>
      </c>
      <c r="H7449" s="42">
        <f t="shared" si="349"/>
        <v>8.2500000009830039</v>
      </c>
    </row>
    <row r="7450" spans="5:8" x14ac:dyDescent="0.3">
      <c r="E7450" s="34">
        <v>7448</v>
      </c>
      <c r="F7450" s="42">
        <f t="shared" si="350"/>
        <v>11.9168</v>
      </c>
      <c r="G7450" s="42">
        <f t="shared" si="348"/>
        <v>9.8313600000000019</v>
      </c>
      <c r="H7450" s="42">
        <f t="shared" si="349"/>
        <v>8.2500000009831354</v>
      </c>
    </row>
    <row r="7451" spans="5:8" x14ac:dyDescent="0.3">
      <c r="E7451" s="34">
        <v>7449</v>
      </c>
      <c r="F7451" s="42">
        <f t="shared" si="350"/>
        <v>11.9184</v>
      </c>
      <c r="G7451" s="42">
        <f t="shared" si="348"/>
        <v>9.8326799999999999</v>
      </c>
      <c r="H7451" s="42">
        <f t="shared" si="349"/>
        <v>8.2500000009832686</v>
      </c>
    </row>
    <row r="7452" spans="5:8" x14ac:dyDescent="0.3">
      <c r="E7452" s="34">
        <v>7450</v>
      </c>
      <c r="F7452" s="42">
        <f t="shared" si="350"/>
        <v>11.92</v>
      </c>
      <c r="G7452" s="42">
        <f t="shared" si="348"/>
        <v>9.8340000000000014</v>
      </c>
      <c r="H7452" s="42">
        <f t="shared" si="349"/>
        <v>8.2500000009834</v>
      </c>
    </row>
    <row r="7453" spans="5:8" x14ac:dyDescent="0.3">
      <c r="E7453" s="34">
        <v>7451</v>
      </c>
      <c r="F7453" s="42">
        <f t="shared" si="350"/>
        <v>11.9216</v>
      </c>
      <c r="G7453" s="42">
        <f t="shared" si="348"/>
        <v>9.8353199999999994</v>
      </c>
      <c r="H7453" s="42">
        <f t="shared" si="349"/>
        <v>8.2500000009835315</v>
      </c>
    </row>
    <row r="7454" spans="5:8" x14ac:dyDescent="0.3">
      <c r="E7454" s="34">
        <v>7452</v>
      </c>
      <c r="F7454" s="42">
        <f t="shared" si="350"/>
        <v>11.923200000000001</v>
      </c>
      <c r="G7454" s="42">
        <f t="shared" si="348"/>
        <v>9.8366400000000027</v>
      </c>
      <c r="H7454" s="42">
        <f t="shared" si="349"/>
        <v>8.2500000009836647</v>
      </c>
    </row>
    <row r="7455" spans="5:8" x14ac:dyDescent="0.3">
      <c r="E7455" s="34">
        <v>7453</v>
      </c>
      <c r="F7455" s="42">
        <f t="shared" si="350"/>
        <v>11.924800000000001</v>
      </c>
      <c r="G7455" s="42">
        <f t="shared" si="348"/>
        <v>9.8379600000000007</v>
      </c>
      <c r="H7455" s="42">
        <f t="shared" si="349"/>
        <v>8.2500000009837962</v>
      </c>
    </row>
    <row r="7456" spans="5:8" x14ac:dyDescent="0.3">
      <c r="E7456" s="34">
        <v>7454</v>
      </c>
      <c r="F7456" s="42">
        <f t="shared" si="350"/>
        <v>11.926400000000001</v>
      </c>
      <c r="G7456" s="42">
        <f t="shared" si="348"/>
        <v>9.8392800000000022</v>
      </c>
      <c r="H7456" s="42">
        <f t="shared" si="349"/>
        <v>8.2500000009839276</v>
      </c>
    </row>
    <row r="7457" spans="5:8" x14ac:dyDescent="0.3">
      <c r="E7457" s="34">
        <v>7455</v>
      </c>
      <c r="F7457" s="42">
        <f t="shared" si="350"/>
        <v>11.928000000000001</v>
      </c>
      <c r="G7457" s="42">
        <f t="shared" si="348"/>
        <v>9.8406000000000002</v>
      </c>
      <c r="H7457" s="42">
        <f t="shared" si="349"/>
        <v>8.2500000009840608</v>
      </c>
    </row>
    <row r="7458" spans="5:8" x14ac:dyDescent="0.3">
      <c r="E7458" s="34">
        <v>7456</v>
      </c>
      <c r="F7458" s="42">
        <f t="shared" si="350"/>
        <v>11.929600000000001</v>
      </c>
      <c r="G7458" s="42">
        <f t="shared" si="348"/>
        <v>9.8419200000000018</v>
      </c>
      <c r="H7458" s="42">
        <f t="shared" si="349"/>
        <v>8.2500000009841923</v>
      </c>
    </row>
    <row r="7459" spans="5:8" x14ac:dyDescent="0.3">
      <c r="E7459" s="34">
        <v>7457</v>
      </c>
      <c r="F7459" s="42">
        <f t="shared" si="350"/>
        <v>11.9312</v>
      </c>
      <c r="G7459" s="42">
        <f t="shared" si="348"/>
        <v>9.8432399999999998</v>
      </c>
      <c r="H7459" s="42">
        <f t="shared" si="349"/>
        <v>8.2500000009843237</v>
      </c>
    </row>
    <row r="7460" spans="5:8" x14ac:dyDescent="0.3">
      <c r="E7460" s="34">
        <v>7458</v>
      </c>
      <c r="F7460" s="42">
        <f t="shared" si="350"/>
        <v>11.9328</v>
      </c>
      <c r="G7460" s="42">
        <f t="shared" si="348"/>
        <v>9.8445599999999995</v>
      </c>
      <c r="H7460" s="42">
        <f t="shared" si="349"/>
        <v>8.2500000009844552</v>
      </c>
    </row>
    <row r="7461" spans="5:8" x14ac:dyDescent="0.3">
      <c r="E7461" s="34">
        <v>7459</v>
      </c>
      <c r="F7461" s="42">
        <f t="shared" si="350"/>
        <v>11.9344</v>
      </c>
      <c r="G7461" s="42">
        <f t="shared" si="348"/>
        <v>9.8458799999999993</v>
      </c>
      <c r="H7461" s="42">
        <f t="shared" si="349"/>
        <v>8.2500000009845884</v>
      </c>
    </row>
    <row r="7462" spans="5:8" x14ac:dyDescent="0.3">
      <c r="E7462" s="34">
        <v>7460</v>
      </c>
      <c r="F7462" s="42">
        <f t="shared" si="350"/>
        <v>11.936</v>
      </c>
      <c r="G7462" s="42">
        <f t="shared" si="348"/>
        <v>9.8471999999999991</v>
      </c>
      <c r="H7462" s="42">
        <f t="shared" si="349"/>
        <v>8.2500000009847199</v>
      </c>
    </row>
    <row r="7463" spans="5:8" x14ac:dyDescent="0.3">
      <c r="E7463" s="34">
        <v>7461</v>
      </c>
      <c r="F7463" s="42">
        <f t="shared" si="350"/>
        <v>11.9376</v>
      </c>
      <c r="G7463" s="42">
        <f t="shared" si="348"/>
        <v>9.8485199999999988</v>
      </c>
      <c r="H7463" s="42">
        <f t="shared" si="349"/>
        <v>8.2500000009848513</v>
      </c>
    </row>
    <row r="7464" spans="5:8" x14ac:dyDescent="0.3">
      <c r="E7464" s="34">
        <v>7462</v>
      </c>
      <c r="F7464" s="42">
        <f t="shared" si="350"/>
        <v>11.939200000000001</v>
      </c>
      <c r="G7464" s="42">
        <f t="shared" si="348"/>
        <v>9.8498400000000004</v>
      </c>
      <c r="H7464" s="42">
        <f t="shared" si="349"/>
        <v>8.2500000009849845</v>
      </c>
    </row>
    <row r="7465" spans="5:8" x14ac:dyDescent="0.3">
      <c r="E7465" s="34">
        <v>7463</v>
      </c>
      <c r="F7465" s="42">
        <f t="shared" si="350"/>
        <v>11.940800000000001</v>
      </c>
      <c r="G7465" s="42">
        <f t="shared" si="348"/>
        <v>9.8511600000000019</v>
      </c>
      <c r="H7465" s="42">
        <f t="shared" si="349"/>
        <v>8.250000000985116</v>
      </c>
    </row>
    <row r="7466" spans="5:8" x14ac:dyDescent="0.3">
      <c r="E7466" s="34">
        <v>7464</v>
      </c>
      <c r="F7466" s="42">
        <f t="shared" si="350"/>
        <v>11.942400000000001</v>
      </c>
      <c r="G7466" s="42">
        <f t="shared" si="348"/>
        <v>9.8524799999999999</v>
      </c>
      <c r="H7466" s="42">
        <f t="shared" si="349"/>
        <v>8.2500000009852474</v>
      </c>
    </row>
    <row r="7467" spans="5:8" x14ac:dyDescent="0.3">
      <c r="E7467" s="34">
        <v>7465</v>
      </c>
      <c r="F7467" s="42">
        <f t="shared" si="350"/>
        <v>11.944000000000001</v>
      </c>
      <c r="G7467" s="42">
        <f t="shared" si="348"/>
        <v>9.8538000000000014</v>
      </c>
      <c r="H7467" s="42">
        <f t="shared" si="349"/>
        <v>8.2500000009853807</v>
      </c>
    </row>
    <row r="7468" spans="5:8" x14ac:dyDescent="0.3">
      <c r="E7468" s="34">
        <v>7466</v>
      </c>
      <c r="F7468" s="42">
        <f t="shared" si="350"/>
        <v>11.945600000000001</v>
      </c>
      <c r="G7468" s="42">
        <f t="shared" si="348"/>
        <v>9.8551200000000012</v>
      </c>
      <c r="H7468" s="42">
        <f t="shared" si="349"/>
        <v>8.2500000009855121</v>
      </c>
    </row>
    <row r="7469" spans="5:8" x14ac:dyDescent="0.3">
      <c r="E7469" s="34">
        <v>7467</v>
      </c>
      <c r="F7469" s="42">
        <f t="shared" si="350"/>
        <v>11.9472</v>
      </c>
      <c r="G7469" s="42">
        <f t="shared" si="348"/>
        <v>9.856440000000001</v>
      </c>
      <c r="H7469" s="42">
        <f t="shared" si="349"/>
        <v>8.2500000009856436</v>
      </c>
    </row>
    <row r="7470" spans="5:8" x14ac:dyDescent="0.3">
      <c r="E7470" s="34">
        <v>7468</v>
      </c>
      <c r="F7470" s="42">
        <f t="shared" si="350"/>
        <v>11.9488</v>
      </c>
      <c r="G7470" s="42">
        <f t="shared" si="348"/>
        <v>9.8577600000000007</v>
      </c>
      <c r="H7470" s="42">
        <f t="shared" si="349"/>
        <v>8.2500000009857768</v>
      </c>
    </row>
    <row r="7471" spans="5:8" x14ac:dyDescent="0.3">
      <c r="E7471" s="34">
        <v>7469</v>
      </c>
      <c r="F7471" s="42">
        <f t="shared" si="350"/>
        <v>11.9504</v>
      </c>
      <c r="G7471" s="42">
        <f t="shared" si="348"/>
        <v>9.8590800000000005</v>
      </c>
      <c r="H7471" s="42">
        <f t="shared" si="349"/>
        <v>8.2500000009859082</v>
      </c>
    </row>
    <row r="7472" spans="5:8" x14ac:dyDescent="0.3">
      <c r="E7472" s="34">
        <v>7470</v>
      </c>
      <c r="F7472" s="42">
        <f t="shared" si="350"/>
        <v>11.952</v>
      </c>
      <c r="G7472" s="42">
        <f t="shared" si="348"/>
        <v>9.8604000000000003</v>
      </c>
      <c r="H7472" s="42">
        <f t="shared" si="349"/>
        <v>8.2500000009860397</v>
      </c>
    </row>
    <row r="7473" spans="5:8" x14ac:dyDescent="0.3">
      <c r="E7473" s="34">
        <v>7471</v>
      </c>
      <c r="F7473" s="42">
        <f t="shared" si="350"/>
        <v>11.9536</v>
      </c>
      <c r="G7473" s="42">
        <f t="shared" si="348"/>
        <v>9.86172</v>
      </c>
      <c r="H7473" s="42">
        <f t="shared" si="349"/>
        <v>8.2500000009861711</v>
      </c>
    </row>
    <row r="7474" spans="5:8" x14ac:dyDescent="0.3">
      <c r="E7474" s="34">
        <v>7472</v>
      </c>
      <c r="F7474" s="42">
        <f t="shared" si="350"/>
        <v>11.955200000000001</v>
      </c>
      <c r="G7474" s="42">
        <f t="shared" si="348"/>
        <v>9.8630399999999998</v>
      </c>
      <c r="H7474" s="42">
        <f t="shared" si="349"/>
        <v>8.2500000009863044</v>
      </c>
    </row>
    <row r="7475" spans="5:8" x14ac:dyDescent="0.3">
      <c r="E7475" s="34">
        <v>7473</v>
      </c>
      <c r="F7475" s="42">
        <f t="shared" si="350"/>
        <v>11.956800000000001</v>
      </c>
      <c r="G7475" s="42">
        <f t="shared" si="348"/>
        <v>9.8643600000000013</v>
      </c>
      <c r="H7475" s="42">
        <f t="shared" si="349"/>
        <v>8.2500000009864358</v>
      </c>
    </row>
    <row r="7476" spans="5:8" x14ac:dyDescent="0.3">
      <c r="E7476" s="34">
        <v>7474</v>
      </c>
      <c r="F7476" s="42">
        <f t="shared" si="350"/>
        <v>11.958400000000001</v>
      </c>
      <c r="G7476" s="42">
        <f t="shared" si="348"/>
        <v>9.8656799999999993</v>
      </c>
      <c r="H7476" s="42">
        <f t="shared" si="349"/>
        <v>8.2500000009865673</v>
      </c>
    </row>
    <row r="7477" spans="5:8" x14ac:dyDescent="0.3">
      <c r="E7477" s="34">
        <v>7475</v>
      </c>
      <c r="F7477" s="42">
        <f t="shared" si="350"/>
        <v>11.96</v>
      </c>
      <c r="G7477" s="42">
        <f t="shared" si="348"/>
        <v>9.8670000000000009</v>
      </c>
      <c r="H7477" s="42">
        <f t="shared" si="349"/>
        <v>8.2500000009867005</v>
      </c>
    </row>
    <row r="7478" spans="5:8" x14ac:dyDescent="0.3">
      <c r="E7478" s="34">
        <v>7476</v>
      </c>
      <c r="F7478" s="42">
        <f t="shared" si="350"/>
        <v>11.961600000000001</v>
      </c>
      <c r="G7478" s="42">
        <f t="shared" si="348"/>
        <v>9.8683199999999989</v>
      </c>
      <c r="H7478" s="42">
        <f t="shared" si="349"/>
        <v>8.2500000009868319</v>
      </c>
    </row>
    <row r="7479" spans="5:8" x14ac:dyDescent="0.3">
      <c r="E7479" s="34">
        <v>7477</v>
      </c>
      <c r="F7479" s="42">
        <f t="shared" si="350"/>
        <v>11.963200000000001</v>
      </c>
      <c r="G7479" s="42">
        <f t="shared" si="348"/>
        <v>9.8696400000000022</v>
      </c>
      <c r="H7479" s="42">
        <f t="shared" si="349"/>
        <v>8.2500000009869634</v>
      </c>
    </row>
    <row r="7480" spans="5:8" x14ac:dyDescent="0.3">
      <c r="E7480" s="34">
        <v>7478</v>
      </c>
      <c r="F7480" s="42">
        <f t="shared" si="350"/>
        <v>11.9648</v>
      </c>
      <c r="G7480" s="42">
        <f t="shared" si="348"/>
        <v>9.8709600000000002</v>
      </c>
      <c r="H7480" s="42">
        <f t="shared" si="349"/>
        <v>8.2500000009870966</v>
      </c>
    </row>
    <row r="7481" spans="5:8" x14ac:dyDescent="0.3">
      <c r="E7481" s="34">
        <v>7479</v>
      </c>
      <c r="F7481" s="42">
        <f t="shared" si="350"/>
        <v>11.9664</v>
      </c>
      <c r="G7481" s="42">
        <f t="shared" si="348"/>
        <v>9.8722800000000017</v>
      </c>
      <c r="H7481" s="42">
        <f t="shared" si="349"/>
        <v>8.2500000009872281</v>
      </c>
    </row>
    <row r="7482" spans="5:8" x14ac:dyDescent="0.3">
      <c r="E7482" s="34">
        <v>7480</v>
      </c>
      <c r="F7482" s="42">
        <f t="shared" si="350"/>
        <v>11.968</v>
      </c>
      <c r="G7482" s="42">
        <f t="shared" si="348"/>
        <v>9.8735999999999997</v>
      </c>
      <c r="H7482" s="42">
        <f t="shared" si="349"/>
        <v>8.2500000009873595</v>
      </c>
    </row>
    <row r="7483" spans="5:8" x14ac:dyDescent="0.3">
      <c r="E7483" s="34">
        <v>7481</v>
      </c>
      <c r="F7483" s="42">
        <f t="shared" si="350"/>
        <v>11.9696</v>
      </c>
      <c r="G7483" s="42">
        <f t="shared" si="348"/>
        <v>9.8749200000000013</v>
      </c>
      <c r="H7483" s="42">
        <f t="shared" si="349"/>
        <v>8.2500000009874928</v>
      </c>
    </row>
    <row r="7484" spans="5:8" x14ac:dyDescent="0.3">
      <c r="E7484" s="34">
        <v>7482</v>
      </c>
      <c r="F7484" s="42">
        <f t="shared" si="350"/>
        <v>11.971200000000001</v>
      </c>
      <c r="G7484" s="42">
        <f t="shared" si="348"/>
        <v>9.876240000000001</v>
      </c>
      <c r="H7484" s="42">
        <f t="shared" si="349"/>
        <v>8.2500000009876242</v>
      </c>
    </row>
    <row r="7485" spans="5:8" x14ac:dyDescent="0.3">
      <c r="E7485" s="34">
        <v>7483</v>
      </c>
      <c r="F7485" s="42">
        <f t="shared" si="350"/>
        <v>11.972800000000001</v>
      </c>
      <c r="G7485" s="42">
        <f t="shared" si="348"/>
        <v>9.8775600000000026</v>
      </c>
      <c r="H7485" s="42">
        <f t="shared" si="349"/>
        <v>8.2500000009877557</v>
      </c>
    </row>
    <row r="7486" spans="5:8" x14ac:dyDescent="0.3">
      <c r="E7486" s="34">
        <v>7484</v>
      </c>
      <c r="F7486" s="42">
        <f t="shared" si="350"/>
        <v>11.974400000000001</v>
      </c>
      <c r="G7486" s="42">
        <f t="shared" si="348"/>
        <v>9.8788800000000005</v>
      </c>
      <c r="H7486" s="42">
        <f t="shared" si="349"/>
        <v>8.2500000009878889</v>
      </c>
    </row>
    <row r="7487" spans="5:8" x14ac:dyDescent="0.3">
      <c r="E7487" s="34">
        <v>7485</v>
      </c>
      <c r="F7487" s="42">
        <f t="shared" si="350"/>
        <v>11.976000000000001</v>
      </c>
      <c r="G7487" s="42">
        <f t="shared" si="348"/>
        <v>9.8802000000000021</v>
      </c>
      <c r="H7487" s="42">
        <f t="shared" si="349"/>
        <v>8.2500000009880203</v>
      </c>
    </row>
    <row r="7488" spans="5:8" x14ac:dyDescent="0.3">
      <c r="E7488" s="34">
        <v>7486</v>
      </c>
      <c r="F7488" s="42">
        <f t="shared" si="350"/>
        <v>11.977600000000001</v>
      </c>
      <c r="G7488" s="42">
        <f t="shared" si="348"/>
        <v>9.8815200000000001</v>
      </c>
      <c r="H7488" s="42">
        <f t="shared" si="349"/>
        <v>8.2500000009881518</v>
      </c>
    </row>
    <row r="7489" spans="5:8" x14ac:dyDescent="0.3">
      <c r="E7489" s="34">
        <v>7487</v>
      </c>
      <c r="F7489" s="42">
        <f t="shared" si="350"/>
        <v>11.979200000000001</v>
      </c>
      <c r="G7489" s="42">
        <f t="shared" si="348"/>
        <v>9.8828400000000016</v>
      </c>
      <c r="H7489" s="42">
        <f t="shared" si="349"/>
        <v>8.2500000009882832</v>
      </c>
    </row>
    <row r="7490" spans="5:8" x14ac:dyDescent="0.3">
      <c r="E7490" s="34">
        <v>7488</v>
      </c>
      <c r="F7490" s="42">
        <f t="shared" si="350"/>
        <v>11.9808</v>
      </c>
      <c r="G7490" s="42">
        <f t="shared" ref="G7490:G7553" si="351">$C$12*F7490*10^-3/($C$3*10^-6)</f>
        <v>9.8841599999999996</v>
      </c>
      <c r="H7490" s="42">
        <f t="shared" si="349"/>
        <v>8.2500000009884165</v>
      </c>
    </row>
    <row r="7491" spans="5:8" x14ac:dyDescent="0.3">
      <c r="E7491" s="34">
        <v>7489</v>
      </c>
      <c r="F7491" s="42">
        <f t="shared" si="350"/>
        <v>11.9824</v>
      </c>
      <c r="G7491" s="42">
        <f t="shared" si="351"/>
        <v>9.8854799999999994</v>
      </c>
      <c r="H7491" s="42">
        <f t="shared" ref="H7491:H7554" si="352">($C$12+IF(G7491&gt;=$C$7,$C$6,0)+(IF(G7491&gt;=$C$5,G7491,0)/$C$4)+IF(G7491&gt;$C$9,($C$8/G7491),0))</f>
        <v>8.2500000009885479</v>
      </c>
    </row>
    <row r="7492" spans="5:8" x14ac:dyDescent="0.3">
      <c r="E7492" s="34">
        <v>7490</v>
      </c>
      <c r="F7492" s="42">
        <f t="shared" ref="F7492:F7555" si="353">($C$10/10000)*(E7492)</f>
        <v>11.984</v>
      </c>
      <c r="G7492" s="42">
        <f t="shared" si="351"/>
        <v>9.8867999999999991</v>
      </c>
      <c r="H7492" s="42">
        <f t="shared" si="352"/>
        <v>8.2500000009886794</v>
      </c>
    </row>
    <row r="7493" spans="5:8" x14ac:dyDescent="0.3">
      <c r="E7493" s="34">
        <v>7491</v>
      </c>
      <c r="F7493" s="42">
        <f t="shared" si="353"/>
        <v>11.9856</v>
      </c>
      <c r="G7493" s="42">
        <f t="shared" si="351"/>
        <v>9.8881199999999989</v>
      </c>
      <c r="H7493" s="42">
        <f t="shared" si="352"/>
        <v>8.2500000009888126</v>
      </c>
    </row>
    <row r="7494" spans="5:8" x14ac:dyDescent="0.3">
      <c r="E7494" s="34">
        <v>7492</v>
      </c>
      <c r="F7494" s="42">
        <f t="shared" si="353"/>
        <v>11.987200000000001</v>
      </c>
      <c r="G7494" s="42">
        <f t="shared" si="351"/>
        <v>9.8894400000000022</v>
      </c>
      <c r="H7494" s="42">
        <f t="shared" si="352"/>
        <v>8.250000000988944</v>
      </c>
    </row>
    <row r="7495" spans="5:8" x14ac:dyDescent="0.3">
      <c r="E7495" s="34">
        <v>7493</v>
      </c>
      <c r="F7495" s="42">
        <f t="shared" si="353"/>
        <v>11.988800000000001</v>
      </c>
      <c r="G7495" s="42">
        <f t="shared" si="351"/>
        <v>9.8907600000000002</v>
      </c>
      <c r="H7495" s="42">
        <f t="shared" si="352"/>
        <v>8.2500000009890755</v>
      </c>
    </row>
    <row r="7496" spans="5:8" x14ac:dyDescent="0.3">
      <c r="E7496" s="34">
        <v>7494</v>
      </c>
      <c r="F7496" s="42">
        <f t="shared" si="353"/>
        <v>11.990400000000001</v>
      </c>
      <c r="G7496" s="42">
        <f t="shared" si="351"/>
        <v>9.8920800000000018</v>
      </c>
      <c r="H7496" s="42">
        <f t="shared" si="352"/>
        <v>8.2500000009892087</v>
      </c>
    </row>
    <row r="7497" spans="5:8" x14ac:dyDescent="0.3">
      <c r="E7497" s="34">
        <v>7495</v>
      </c>
      <c r="F7497" s="42">
        <f t="shared" si="353"/>
        <v>11.992000000000001</v>
      </c>
      <c r="G7497" s="42">
        <f t="shared" si="351"/>
        <v>9.8933999999999997</v>
      </c>
      <c r="H7497" s="42">
        <f t="shared" si="352"/>
        <v>8.2500000009893402</v>
      </c>
    </row>
    <row r="7498" spans="5:8" x14ac:dyDescent="0.3">
      <c r="E7498" s="34">
        <v>7496</v>
      </c>
      <c r="F7498" s="42">
        <f t="shared" si="353"/>
        <v>11.993600000000001</v>
      </c>
      <c r="G7498" s="42">
        <f t="shared" si="351"/>
        <v>9.8947200000000013</v>
      </c>
      <c r="H7498" s="42">
        <f t="shared" si="352"/>
        <v>8.2500000009894716</v>
      </c>
    </row>
    <row r="7499" spans="5:8" x14ac:dyDescent="0.3">
      <c r="E7499" s="34">
        <v>7497</v>
      </c>
      <c r="F7499" s="42">
        <f t="shared" si="353"/>
        <v>11.995200000000001</v>
      </c>
      <c r="G7499" s="42">
        <f t="shared" si="351"/>
        <v>9.8960400000000011</v>
      </c>
      <c r="H7499" s="42">
        <f t="shared" si="352"/>
        <v>8.2500000009896048</v>
      </c>
    </row>
    <row r="7500" spans="5:8" x14ac:dyDescent="0.3">
      <c r="E7500" s="34">
        <v>7498</v>
      </c>
      <c r="F7500" s="42">
        <f t="shared" si="353"/>
        <v>11.9968</v>
      </c>
      <c r="G7500" s="42">
        <f t="shared" si="351"/>
        <v>9.8973600000000008</v>
      </c>
      <c r="H7500" s="42">
        <f t="shared" si="352"/>
        <v>8.2500000009897363</v>
      </c>
    </row>
    <row r="7501" spans="5:8" x14ac:dyDescent="0.3">
      <c r="E7501" s="34">
        <v>7499</v>
      </c>
      <c r="F7501" s="42">
        <f t="shared" si="353"/>
        <v>11.9984</v>
      </c>
      <c r="G7501" s="42">
        <f t="shared" si="351"/>
        <v>9.8986800000000006</v>
      </c>
      <c r="H7501" s="42">
        <f t="shared" si="352"/>
        <v>8.2500000009898677</v>
      </c>
    </row>
    <row r="7502" spans="5:8" x14ac:dyDescent="0.3">
      <c r="E7502" s="34">
        <v>7500</v>
      </c>
      <c r="F7502" s="42">
        <f t="shared" si="353"/>
        <v>12</v>
      </c>
      <c r="G7502" s="42">
        <f t="shared" si="351"/>
        <v>9.9</v>
      </c>
      <c r="H7502" s="42">
        <f t="shared" si="352"/>
        <v>8.2500000009899992</v>
      </c>
    </row>
    <row r="7503" spans="5:8" x14ac:dyDescent="0.3">
      <c r="E7503" s="34">
        <v>7501</v>
      </c>
      <c r="F7503" s="42">
        <f t="shared" si="353"/>
        <v>12.0016</v>
      </c>
      <c r="G7503" s="42">
        <f t="shared" si="351"/>
        <v>9.9013200000000001</v>
      </c>
      <c r="H7503" s="42">
        <f t="shared" si="352"/>
        <v>8.2500000009901324</v>
      </c>
    </row>
    <row r="7504" spans="5:8" x14ac:dyDescent="0.3">
      <c r="E7504" s="34">
        <v>7502</v>
      </c>
      <c r="F7504" s="42">
        <f t="shared" si="353"/>
        <v>12.003200000000001</v>
      </c>
      <c r="G7504" s="42">
        <f t="shared" si="351"/>
        <v>9.9026400000000017</v>
      </c>
      <c r="H7504" s="42">
        <f t="shared" si="352"/>
        <v>8.2500000009902639</v>
      </c>
    </row>
    <row r="7505" spans="5:8" x14ac:dyDescent="0.3">
      <c r="E7505" s="34">
        <v>7503</v>
      </c>
      <c r="F7505" s="42">
        <f t="shared" si="353"/>
        <v>12.004800000000001</v>
      </c>
      <c r="G7505" s="42">
        <f t="shared" si="351"/>
        <v>9.9039599999999997</v>
      </c>
      <c r="H7505" s="42">
        <f t="shared" si="352"/>
        <v>8.2500000009903953</v>
      </c>
    </row>
    <row r="7506" spans="5:8" x14ac:dyDescent="0.3">
      <c r="E7506" s="34">
        <v>7504</v>
      </c>
      <c r="F7506" s="42">
        <f t="shared" si="353"/>
        <v>12.006400000000001</v>
      </c>
      <c r="G7506" s="42">
        <f t="shared" si="351"/>
        <v>9.9052800000000012</v>
      </c>
      <c r="H7506" s="42">
        <f t="shared" si="352"/>
        <v>8.2500000009905285</v>
      </c>
    </row>
    <row r="7507" spans="5:8" x14ac:dyDescent="0.3">
      <c r="E7507" s="34">
        <v>7505</v>
      </c>
      <c r="F7507" s="42">
        <f t="shared" si="353"/>
        <v>12.008000000000001</v>
      </c>
      <c r="G7507" s="42">
        <f t="shared" si="351"/>
        <v>9.9065999999999992</v>
      </c>
      <c r="H7507" s="42">
        <f t="shared" si="352"/>
        <v>8.25000000099066</v>
      </c>
    </row>
    <row r="7508" spans="5:8" x14ac:dyDescent="0.3">
      <c r="E7508" s="34">
        <v>7506</v>
      </c>
      <c r="F7508" s="42">
        <f t="shared" si="353"/>
        <v>12.009600000000001</v>
      </c>
      <c r="G7508" s="42">
        <f t="shared" si="351"/>
        <v>9.9079200000000007</v>
      </c>
      <c r="H7508" s="42">
        <f t="shared" si="352"/>
        <v>8.2500000009907914</v>
      </c>
    </row>
    <row r="7509" spans="5:8" x14ac:dyDescent="0.3">
      <c r="E7509" s="34">
        <v>7507</v>
      </c>
      <c r="F7509" s="42">
        <f t="shared" si="353"/>
        <v>12.011200000000001</v>
      </c>
      <c r="G7509" s="42">
        <f t="shared" si="351"/>
        <v>9.9092399999999987</v>
      </c>
      <c r="H7509" s="42">
        <f t="shared" si="352"/>
        <v>8.2500000009909247</v>
      </c>
    </row>
    <row r="7510" spans="5:8" x14ac:dyDescent="0.3">
      <c r="E7510" s="34">
        <v>7508</v>
      </c>
      <c r="F7510" s="42">
        <f t="shared" si="353"/>
        <v>12.0128</v>
      </c>
      <c r="G7510" s="42">
        <f t="shared" si="351"/>
        <v>9.910560000000002</v>
      </c>
      <c r="H7510" s="42">
        <f t="shared" si="352"/>
        <v>8.2500000009910561</v>
      </c>
    </row>
    <row r="7511" spans="5:8" x14ac:dyDescent="0.3">
      <c r="E7511" s="34">
        <v>7509</v>
      </c>
      <c r="F7511" s="42">
        <f t="shared" si="353"/>
        <v>12.0144</v>
      </c>
      <c r="G7511" s="42">
        <f t="shared" si="351"/>
        <v>9.91188</v>
      </c>
      <c r="H7511" s="42">
        <f t="shared" si="352"/>
        <v>8.2500000009911876</v>
      </c>
    </row>
    <row r="7512" spans="5:8" x14ac:dyDescent="0.3">
      <c r="E7512" s="34">
        <v>7510</v>
      </c>
      <c r="F7512" s="42">
        <f t="shared" si="353"/>
        <v>12.016</v>
      </c>
      <c r="G7512" s="42">
        <f t="shared" si="351"/>
        <v>9.9132000000000016</v>
      </c>
      <c r="H7512" s="42">
        <f t="shared" si="352"/>
        <v>8.2500000009913208</v>
      </c>
    </row>
    <row r="7513" spans="5:8" x14ac:dyDescent="0.3">
      <c r="E7513" s="34">
        <v>7511</v>
      </c>
      <c r="F7513" s="42">
        <f t="shared" si="353"/>
        <v>12.0176</v>
      </c>
      <c r="G7513" s="42">
        <f t="shared" si="351"/>
        <v>9.9145199999999996</v>
      </c>
      <c r="H7513" s="42">
        <f t="shared" si="352"/>
        <v>8.2500000009914523</v>
      </c>
    </row>
    <row r="7514" spans="5:8" x14ac:dyDescent="0.3">
      <c r="E7514" s="34">
        <v>7512</v>
      </c>
      <c r="F7514" s="42">
        <f t="shared" si="353"/>
        <v>12.019200000000001</v>
      </c>
      <c r="G7514" s="42">
        <f t="shared" si="351"/>
        <v>9.9158400000000011</v>
      </c>
      <c r="H7514" s="42">
        <f t="shared" si="352"/>
        <v>8.2500000009915837</v>
      </c>
    </row>
    <row r="7515" spans="5:8" x14ac:dyDescent="0.3">
      <c r="E7515" s="34">
        <v>7513</v>
      </c>
      <c r="F7515" s="42">
        <f t="shared" si="353"/>
        <v>12.020800000000001</v>
      </c>
      <c r="G7515" s="42">
        <f t="shared" si="351"/>
        <v>9.9171600000000009</v>
      </c>
      <c r="H7515" s="42">
        <f t="shared" si="352"/>
        <v>8.2500000009917152</v>
      </c>
    </row>
    <row r="7516" spans="5:8" x14ac:dyDescent="0.3">
      <c r="E7516" s="34">
        <v>7514</v>
      </c>
      <c r="F7516" s="42">
        <f t="shared" si="353"/>
        <v>12.022400000000001</v>
      </c>
      <c r="G7516" s="42">
        <f t="shared" si="351"/>
        <v>9.9184800000000024</v>
      </c>
      <c r="H7516" s="42">
        <f t="shared" si="352"/>
        <v>8.2500000009918484</v>
      </c>
    </row>
    <row r="7517" spans="5:8" x14ac:dyDescent="0.3">
      <c r="E7517" s="34">
        <v>7515</v>
      </c>
      <c r="F7517" s="42">
        <f t="shared" si="353"/>
        <v>12.024000000000001</v>
      </c>
      <c r="G7517" s="42">
        <f t="shared" si="351"/>
        <v>9.9198000000000004</v>
      </c>
      <c r="H7517" s="42">
        <f t="shared" si="352"/>
        <v>8.2500000009919798</v>
      </c>
    </row>
    <row r="7518" spans="5:8" x14ac:dyDescent="0.3">
      <c r="E7518" s="34">
        <v>7516</v>
      </c>
      <c r="F7518" s="42">
        <f t="shared" si="353"/>
        <v>12.025600000000001</v>
      </c>
      <c r="G7518" s="42">
        <f t="shared" si="351"/>
        <v>9.9211200000000019</v>
      </c>
      <c r="H7518" s="42">
        <f t="shared" si="352"/>
        <v>8.2500000009921113</v>
      </c>
    </row>
    <row r="7519" spans="5:8" x14ac:dyDescent="0.3">
      <c r="E7519" s="34">
        <v>7517</v>
      </c>
      <c r="F7519" s="42">
        <f t="shared" si="353"/>
        <v>12.027200000000001</v>
      </c>
      <c r="G7519" s="42">
        <f t="shared" si="351"/>
        <v>9.9224399999999999</v>
      </c>
      <c r="H7519" s="42">
        <f t="shared" si="352"/>
        <v>8.2500000009922445</v>
      </c>
    </row>
    <row r="7520" spans="5:8" x14ac:dyDescent="0.3">
      <c r="E7520" s="34">
        <v>7518</v>
      </c>
      <c r="F7520" s="42">
        <f t="shared" si="353"/>
        <v>12.0288</v>
      </c>
      <c r="G7520" s="42">
        <f t="shared" si="351"/>
        <v>9.9237600000000015</v>
      </c>
      <c r="H7520" s="42">
        <f t="shared" si="352"/>
        <v>8.250000000992376</v>
      </c>
    </row>
    <row r="7521" spans="5:8" x14ac:dyDescent="0.3">
      <c r="E7521" s="34">
        <v>7519</v>
      </c>
      <c r="F7521" s="42">
        <f t="shared" si="353"/>
        <v>12.0304</v>
      </c>
      <c r="G7521" s="42">
        <f t="shared" si="351"/>
        <v>9.9250799999999995</v>
      </c>
      <c r="H7521" s="42">
        <f t="shared" si="352"/>
        <v>8.2500000009925074</v>
      </c>
    </row>
    <row r="7522" spans="5:8" x14ac:dyDescent="0.3">
      <c r="E7522" s="34">
        <v>7520</v>
      </c>
      <c r="F7522" s="42">
        <f t="shared" si="353"/>
        <v>12.032</v>
      </c>
      <c r="G7522" s="42">
        <f t="shared" si="351"/>
        <v>9.9263999999999992</v>
      </c>
      <c r="H7522" s="42">
        <f t="shared" si="352"/>
        <v>8.2500000009926406</v>
      </c>
    </row>
    <row r="7523" spans="5:8" x14ac:dyDescent="0.3">
      <c r="E7523" s="34">
        <v>7521</v>
      </c>
      <c r="F7523" s="42">
        <f t="shared" si="353"/>
        <v>12.0336</v>
      </c>
      <c r="G7523" s="42">
        <f t="shared" si="351"/>
        <v>9.927719999999999</v>
      </c>
      <c r="H7523" s="42">
        <f t="shared" si="352"/>
        <v>8.2500000009927721</v>
      </c>
    </row>
    <row r="7524" spans="5:8" x14ac:dyDescent="0.3">
      <c r="E7524" s="34">
        <v>7522</v>
      </c>
      <c r="F7524" s="42">
        <f t="shared" si="353"/>
        <v>12.035200000000001</v>
      </c>
      <c r="G7524" s="42">
        <f t="shared" si="351"/>
        <v>9.9290400000000005</v>
      </c>
      <c r="H7524" s="42">
        <f t="shared" si="352"/>
        <v>8.2500000009929035</v>
      </c>
    </row>
    <row r="7525" spans="5:8" x14ac:dyDescent="0.3">
      <c r="E7525" s="34">
        <v>7523</v>
      </c>
      <c r="F7525" s="42">
        <f t="shared" si="353"/>
        <v>12.036800000000001</v>
      </c>
      <c r="G7525" s="42">
        <f t="shared" si="351"/>
        <v>9.9303600000000021</v>
      </c>
      <c r="H7525" s="42">
        <f t="shared" si="352"/>
        <v>8.2500000009930368</v>
      </c>
    </row>
    <row r="7526" spans="5:8" x14ac:dyDescent="0.3">
      <c r="E7526" s="34">
        <v>7524</v>
      </c>
      <c r="F7526" s="42">
        <f t="shared" si="353"/>
        <v>12.038400000000001</v>
      </c>
      <c r="G7526" s="42">
        <f t="shared" si="351"/>
        <v>9.9316800000000001</v>
      </c>
      <c r="H7526" s="42">
        <f t="shared" si="352"/>
        <v>8.2500000009931682</v>
      </c>
    </row>
    <row r="7527" spans="5:8" x14ac:dyDescent="0.3">
      <c r="E7527" s="34">
        <v>7525</v>
      </c>
      <c r="F7527" s="42">
        <f t="shared" si="353"/>
        <v>12.040000000000001</v>
      </c>
      <c r="G7527" s="42">
        <f t="shared" si="351"/>
        <v>9.9330000000000016</v>
      </c>
      <c r="H7527" s="42">
        <f t="shared" si="352"/>
        <v>8.2500000009932997</v>
      </c>
    </row>
    <row r="7528" spans="5:8" x14ac:dyDescent="0.3">
      <c r="E7528" s="34">
        <v>7526</v>
      </c>
      <c r="F7528" s="42">
        <f t="shared" si="353"/>
        <v>12.041600000000001</v>
      </c>
      <c r="G7528" s="42">
        <f t="shared" si="351"/>
        <v>9.9343199999999996</v>
      </c>
      <c r="H7528" s="42">
        <f t="shared" si="352"/>
        <v>8.2500000009934311</v>
      </c>
    </row>
    <row r="7529" spans="5:8" x14ac:dyDescent="0.3">
      <c r="E7529" s="34">
        <v>7527</v>
      </c>
      <c r="F7529" s="42">
        <f t="shared" si="353"/>
        <v>12.043200000000001</v>
      </c>
      <c r="G7529" s="42">
        <f t="shared" si="351"/>
        <v>9.9356400000000011</v>
      </c>
      <c r="H7529" s="42">
        <f t="shared" si="352"/>
        <v>8.2500000009935643</v>
      </c>
    </row>
    <row r="7530" spans="5:8" x14ac:dyDescent="0.3">
      <c r="E7530" s="34">
        <v>7528</v>
      </c>
      <c r="F7530" s="42">
        <f t="shared" si="353"/>
        <v>12.0448</v>
      </c>
      <c r="G7530" s="42">
        <f t="shared" si="351"/>
        <v>9.9369600000000009</v>
      </c>
      <c r="H7530" s="42">
        <f t="shared" si="352"/>
        <v>8.2500000009936958</v>
      </c>
    </row>
    <row r="7531" spans="5:8" x14ac:dyDescent="0.3">
      <c r="E7531" s="34">
        <v>7529</v>
      </c>
      <c r="F7531" s="42">
        <f t="shared" si="353"/>
        <v>12.0464</v>
      </c>
      <c r="G7531" s="42">
        <f t="shared" si="351"/>
        <v>9.9382800000000007</v>
      </c>
      <c r="H7531" s="42">
        <f t="shared" si="352"/>
        <v>8.2500000009938272</v>
      </c>
    </row>
    <row r="7532" spans="5:8" x14ac:dyDescent="0.3">
      <c r="E7532" s="34">
        <v>7530</v>
      </c>
      <c r="F7532" s="42">
        <f t="shared" si="353"/>
        <v>12.048</v>
      </c>
      <c r="G7532" s="42">
        <f t="shared" si="351"/>
        <v>9.9396000000000004</v>
      </c>
      <c r="H7532" s="42">
        <f t="shared" si="352"/>
        <v>8.2500000009939605</v>
      </c>
    </row>
    <row r="7533" spans="5:8" x14ac:dyDescent="0.3">
      <c r="E7533" s="34">
        <v>7531</v>
      </c>
      <c r="F7533" s="42">
        <f t="shared" si="353"/>
        <v>12.0496</v>
      </c>
      <c r="G7533" s="42">
        <f t="shared" si="351"/>
        <v>9.9409200000000002</v>
      </c>
      <c r="H7533" s="42">
        <f t="shared" si="352"/>
        <v>8.2500000009940919</v>
      </c>
    </row>
    <row r="7534" spans="5:8" x14ac:dyDescent="0.3">
      <c r="E7534" s="34">
        <v>7532</v>
      </c>
      <c r="F7534" s="42">
        <f t="shared" si="353"/>
        <v>12.0512</v>
      </c>
      <c r="G7534" s="42">
        <f t="shared" si="351"/>
        <v>9.94224</v>
      </c>
      <c r="H7534" s="42">
        <f t="shared" si="352"/>
        <v>8.2500000009942234</v>
      </c>
    </row>
    <row r="7535" spans="5:8" x14ac:dyDescent="0.3">
      <c r="E7535" s="34">
        <v>7533</v>
      </c>
      <c r="F7535" s="42">
        <f t="shared" si="353"/>
        <v>12.052800000000001</v>
      </c>
      <c r="G7535" s="42">
        <f t="shared" si="351"/>
        <v>9.9435600000000015</v>
      </c>
      <c r="H7535" s="42">
        <f t="shared" si="352"/>
        <v>8.2500000009943566</v>
      </c>
    </row>
    <row r="7536" spans="5:8" x14ac:dyDescent="0.3">
      <c r="E7536" s="34">
        <v>7534</v>
      </c>
      <c r="F7536" s="42">
        <f t="shared" si="353"/>
        <v>12.054400000000001</v>
      </c>
      <c r="G7536" s="42">
        <f t="shared" si="351"/>
        <v>9.9448799999999995</v>
      </c>
      <c r="H7536" s="42">
        <f t="shared" si="352"/>
        <v>8.250000000994488</v>
      </c>
    </row>
    <row r="7537" spans="5:8" x14ac:dyDescent="0.3">
      <c r="E7537" s="34">
        <v>7535</v>
      </c>
      <c r="F7537" s="42">
        <f t="shared" si="353"/>
        <v>12.056000000000001</v>
      </c>
      <c r="G7537" s="42">
        <f t="shared" si="351"/>
        <v>9.946200000000001</v>
      </c>
      <c r="H7537" s="42">
        <f t="shared" si="352"/>
        <v>8.2500000009946195</v>
      </c>
    </row>
    <row r="7538" spans="5:8" x14ac:dyDescent="0.3">
      <c r="E7538" s="34">
        <v>7536</v>
      </c>
      <c r="F7538" s="42">
        <f t="shared" si="353"/>
        <v>12.057600000000001</v>
      </c>
      <c r="G7538" s="42">
        <f t="shared" si="351"/>
        <v>9.947519999999999</v>
      </c>
      <c r="H7538" s="42">
        <f t="shared" si="352"/>
        <v>8.2500000009947527</v>
      </c>
    </row>
    <row r="7539" spans="5:8" x14ac:dyDescent="0.3">
      <c r="E7539" s="34">
        <v>7537</v>
      </c>
      <c r="F7539" s="42">
        <f t="shared" si="353"/>
        <v>12.059200000000001</v>
      </c>
      <c r="G7539" s="42">
        <f t="shared" si="351"/>
        <v>9.9488400000000006</v>
      </c>
      <c r="H7539" s="42">
        <f t="shared" si="352"/>
        <v>8.2500000009948842</v>
      </c>
    </row>
    <row r="7540" spans="5:8" x14ac:dyDescent="0.3">
      <c r="E7540" s="34">
        <v>7538</v>
      </c>
      <c r="F7540" s="42">
        <f t="shared" si="353"/>
        <v>12.0608</v>
      </c>
      <c r="G7540" s="42">
        <f t="shared" si="351"/>
        <v>9.9501599999999986</v>
      </c>
      <c r="H7540" s="42">
        <f t="shared" si="352"/>
        <v>8.2500000009950156</v>
      </c>
    </row>
    <row r="7541" spans="5:8" x14ac:dyDescent="0.3">
      <c r="E7541" s="34">
        <v>7539</v>
      </c>
      <c r="F7541" s="42">
        <f t="shared" si="353"/>
        <v>12.0624</v>
      </c>
      <c r="G7541" s="42">
        <f t="shared" si="351"/>
        <v>9.9514800000000019</v>
      </c>
      <c r="H7541" s="42">
        <f t="shared" si="352"/>
        <v>8.2500000009951489</v>
      </c>
    </row>
    <row r="7542" spans="5:8" x14ac:dyDescent="0.3">
      <c r="E7542" s="34">
        <v>7540</v>
      </c>
      <c r="F7542" s="42">
        <f t="shared" si="353"/>
        <v>12.064</v>
      </c>
      <c r="G7542" s="42">
        <f t="shared" si="351"/>
        <v>9.9527999999999999</v>
      </c>
      <c r="H7542" s="42">
        <f t="shared" si="352"/>
        <v>8.2500000009952803</v>
      </c>
    </row>
    <row r="7543" spans="5:8" x14ac:dyDescent="0.3">
      <c r="E7543" s="34">
        <v>7541</v>
      </c>
      <c r="F7543" s="42">
        <f t="shared" si="353"/>
        <v>12.0656</v>
      </c>
      <c r="G7543" s="42">
        <f t="shared" si="351"/>
        <v>9.9541200000000014</v>
      </c>
      <c r="H7543" s="42">
        <f t="shared" si="352"/>
        <v>8.2500000009954118</v>
      </c>
    </row>
    <row r="7544" spans="5:8" x14ac:dyDescent="0.3">
      <c r="E7544" s="34">
        <v>7542</v>
      </c>
      <c r="F7544" s="42">
        <f t="shared" si="353"/>
        <v>12.0672</v>
      </c>
      <c r="G7544" s="42">
        <f t="shared" si="351"/>
        <v>9.9554399999999994</v>
      </c>
      <c r="H7544" s="42">
        <f t="shared" si="352"/>
        <v>8.2500000009955432</v>
      </c>
    </row>
    <row r="7545" spans="5:8" x14ac:dyDescent="0.3">
      <c r="E7545" s="34">
        <v>7543</v>
      </c>
      <c r="F7545" s="42">
        <f t="shared" si="353"/>
        <v>12.068800000000001</v>
      </c>
      <c r="G7545" s="42">
        <f t="shared" si="351"/>
        <v>9.9567600000000009</v>
      </c>
      <c r="H7545" s="42">
        <f t="shared" si="352"/>
        <v>8.2500000009956764</v>
      </c>
    </row>
    <row r="7546" spans="5:8" x14ac:dyDescent="0.3">
      <c r="E7546" s="34">
        <v>7544</v>
      </c>
      <c r="F7546" s="42">
        <f t="shared" si="353"/>
        <v>12.070400000000001</v>
      </c>
      <c r="G7546" s="42">
        <f t="shared" si="351"/>
        <v>9.9580800000000007</v>
      </c>
      <c r="H7546" s="42">
        <f t="shared" si="352"/>
        <v>8.2500000009958079</v>
      </c>
    </row>
    <row r="7547" spans="5:8" x14ac:dyDescent="0.3">
      <c r="E7547" s="34">
        <v>7545</v>
      </c>
      <c r="F7547" s="42">
        <f t="shared" si="353"/>
        <v>12.072000000000001</v>
      </c>
      <c r="G7547" s="42">
        <f t="shared" si="351"/>
        <v>9.9594000000000023</v>
      </c>
      <c r="H7547" s="42">
        <f t="shared" si="352"/>
        <v>8.2500000009959393</v>
      </c>
    </row>
    <row r="7548" spans="5:8" x14ac:dyDescent="0.3">
      <c r="E7548" s="34">
        <v>7546</v>
      </c>
      <c r="F7548" s="42">
        <f t="shared" si="353"/>
        <v>12.073600000000001</v>
      </c>
      <c r="G7548" s="42">
        <f t="shared" si="351"/>
        <v>9.9607200000000002</v>
      </c>
      <c r="H7548" s="42">
        <f t="shared" si="352"/>
        <v>8.2500000009960726</v>
      </c>
    </row>
    <row r="7549" spans="5:8" x14ac:dyDescent="0.3">
      <c r="E7549" s="34">
        <v>7547</v>
      </c>
      <c r="F7549" s="42">
        <f t="shared" si="353"/>
        <v>12.075200000000001</v>
      </c>
      <c r="G7549" s="42">
        <f t="shared" si="351"/>
        <v>9.9620400000000018</v>
      </c>
      <c r="H7549" s="42">
        <f t="shared" si="352"/>
        <v>8.250000000996204</v>
      </c>
    </row>
    <row r="7550" spans="5:8" x14ac:dyDescent="0.3">
      <c r="E7550" s="34">
        <v>7548</v>
      </c>
      <c r="F7550" s="42">
        <f t="shared" si="353"/>
        <v>12.0768</v>
      </c>
      <c r="G7550" s="42">
        <f t="shared" si="351"/>
        <v>9.9633599999999998</v>
      </c>
      <c r="H7550" s="42">
        <f t="shared" si="352"/>
        <v>8.2500000009963355</v>
      </c>
    </row>
    <row r="7551" spans="5:8" x14ac:dyDescent="0.3">
      <c r="E7551" s="34">
        <v>7549</v>
      </c>
      <c r="F7551" s="42">
        <f t="shared" si="353"/>
        <v>12.0784</v>
      </c>
      <c r="G7551" s="42">
        <f t="shared" si="351"/>
        <v>9.9646800000000013</v>
      </c>
      <c r="H7551" s="42">
        <f t="shared" si="352"/>
        <v>8.2500000009964687</v>
      </c>
    </row>
    <row r="7552" spans="5:8" x14ac:dyDescent="0.3">
      <c r="E7552" s="34">
        <v>7550</v>
      </c>
      <c r="F7552" s="42">
        <f t="shared" si="353"/>
        <v>12.08</v>
      </c>
      <c r="G7552" s="42">
        <f t="shared" si="351"/>
        <v>9.9659999999999993</v>
      </c>
      <c r="H7552" s="42">
        <f t="shared" si="352"/>
        <v>8.2500000009966001</v>
      </c>
    </row>
    <row r="7553" spans="5:8" x14ac:dyDescent="0.3">
      <c r="E7553" s="34">
        <v>7551</v>
      </c>
      <c r="F7553" s="42">
        <f t="shared" si="353"/>
        <v>12.0816</v>
      </c>
      <c r="G7553" s="42">
        <f t="shared" si="351"/>
        <v>9.9673199999999991</v>
      </c>
      <c r="H7553" s="42">
        <f t="shared" si="352"/>
        <v>8.2500000009967316</v>
      </c>
    </row>
    <row r="7554" spans="5:8" x14ac:dyDescent="0.3">
      <c r="E7554" s="34">
        <v>7552</v>
      </c>
      <c r="F7554" s="42">
        <f t="shared" si="353"/>
        <v>12.0832</v>
      </c>
      <c r="G7554" s="42">
        <f t="shared" ref="G7554:G7617" si="354">$C$12*F7554*10^-3/($C$3*10^-6)</f>
        <v>9.9686399999999988</v>
      </c>
      <c r="H7554" s="42">
        <f t="shared" si="352"/>
        <v>8.2500000009968648</v>
      </c>
    </row>
    <row r="7555" spans="5:8" x14ac:dyDescent="0.3">
      <c r="E7555" s="34">
        <v>7553</v>
      </c>
      <c r="F7555" s="42">
        <f t="shared" si="353"/>
        <v>12.084800000000001</v>
      </c>
      <c r="G7555" s="42">
        <f t="shared" si="354"/>
        <v>9.9699600000000004</v>
      </c>
      <c r="H7555" s="42">
        <f t="shared" ref="H7555:H7618" si="355">($C$12+IF(G7555&gt;=$C$7,$C$6,0)+(IF(G7555&gt;=$C$5,G7555,0)/$C$4)+IF(G7555&gt;$C$9,($C$8/G7555),0))</f>
        <v>8.2500000009969963</v>
      </c>
    </row>
    <row r="7556" spans="5:8" x14ac:dyDescent="0.3">
      <c r="E7556" s="34">
        <v>7554</v>
      </c>
      <c r="F7556" s="42">
        <f t="shared" ref="F7556:F7619" si="356">($C$10/10000)*(E7556)</f>
        <v>12.086400000000001</v>
      </c>
      <c r="G7556" s="42">
        <f t="shared" si="354"/>
        <v>9.9712800000000019</v>
      </c>
      <c r="H7556" s="42">
        <f t="shared" si="355"/>
        <v>8.2500000009971277</v>
      </c>
    </row>
    <row r="7557" spans="5:8" x14ac:dyDescent="0.3">
      <c r="E7557" s="34">
        <v>7555</v>
      </c>
      <c r="F7557" s="42">
        <f t="shared" si="356"/>
        <v>12.088000000000001</v>
      </c>
      <c r="G7557" s="42">
        <f t="shared" si="354"/>
        <v>9.9725999999999999</v>
      </c>
      <c r="H7557" s="42">
        <f t="shared" si="355"/>
        <v>8.2500000009972592</v>
      </c>
    </row>
    <row r="7558" spans="5:8" x14ac:dyDescent="0.3">
      <c r="E7558" s="34">
        <v>7556</v>
      </c>
      <c r="F7558" s="42">
        <f t="shared" si="356"/>
        <v>12.089600000000001</v>
      </c>
      <c r="G7558" s="42">
        <f t="shared" si="354"/>
        <v>9.9739200000000015</v>
      </c>
      <c r="H7558" s="42">
        <f t="shared" si="355"/>
        <v>8.2500000009973924</v>
      </c>
    </row>
    <row r="7559" spans="5:8" x14ac:dyDescent="0.3">
      <c r="E7559" s="34">
        <v>7557</v>
      </c>
      <c r="F7559" s="42">
        <f t="shared" si="356"/>
        <v>12.091200000000001</v>
      </c>
      <c r="G7559" s="42">
        <f t="shared" si="354"/>
        <v>9.9752399999999994</v>
      </c>
      <c r="H7559" s="42">
        <f t="shared" si="355"/>
        <v>8.2500000009975238</v>
      </c>
    </row>
    <row r="7560" spans="5:8" x14ac:dyDescent="0.3">
      <c r="E7560" s="34">
        <v>7558</v>
      </c>
      <c r="F7560" s="42">
        <f t="shared" si="356"/>
        <v>12.0928</v>
      </c>
      <c r="G7560" s="42">
        <f t="shared" si="354"/>
        <v>9.976560000000001</v>
      </c>
      <c r="H7560" s="42">
        <f t="shared" si="355"/>
        <v>8.2500000009976553</v>
      </c>
    </row>
    <row r="7561" spans="5:8" x14ac:dyDescent="0.3">
      <c r="E7561" s="34">
        <v>7559</v>
      </c>
      <c r="F7561" s="42">
        <f t="shared" si="356"/>
        <v>12.0944</v>
      </c>
      <c r="G7561" s="42">
        <f t="shared" si="354"/>
        <v>9.9778800000000007</v>
      </c>
      <c r="H7561" s="42">
        <f t="shared" si="355"/>
        <v>8.2500000009977885</v>
      </c>
    </row>
    <row r="7562" spans="5:8" x14ac:dyDescent="0.3">
      <c r="E7562" s="34">
        <v>7560</v>
      </c>
      <c r="F7562" s="42">
        <f t="shared" si="356"/>
        <v>12.096</v>
      </c>
      <c r="G7562" s="42">
        <f t="shared" si="354"/>
        <v>9.9792000000000005</v>
      </c>
      <c r="H7562" s="42">
        <f t="shared" si="355"/>
        <v>8.25000000099792</v>
      </c>
    </row>
    <row r="7563" spans="5:8" x14ac:dyDescent="0.3">
      <c r="E7563" s="34">
        <v>7561</v>
      </c>
      <c r="F7563" s="42">
        <f t="shared" si="356"/>
        <v>12.0976</v>
      </c>
      <c r="G7563" s="42">
        <f t="shared" si="354"/>
        <v>9.9805200000000003</v>
      </c>
      <c r="H7563" s="42">
        <f t="shared" si="355"/>
        <v>8.2500000009980514</v>
      </c>
    </row>
    <row r="7564" spans="5:8" x14ac:dyDescent="0.3">
      <c r="E7564" s="34">
        <v>7562</v>
      </c>
      <c r="F7564" s="42">
        <f t="shared" si="356"/>
        <v>12.0992</v>
      </c>
      <c r="G7564" s="42">
        <f t="shared" si="354"/>
        <v>9.98184</v>
      </c>
      <c r="H7564" s="42">
        <f t="shared" si="355"/>
        <v>8.2500000009981846</v>
      </c>
    </row>
    <row r="7565" spans="5:8" x14ac:dyDescent="0.3">
      <c r="E7565" s="34">
        <v>7563</v>
      </c>
      <c r="F7565" s="42">
        <f t="shared" si="356"/>
        <v>12.100800000000001</v>
      </c>
      <c r="G7565" s="42">
        <f t="shared" si="354"/>
        <v>9.9831599999999998</v>
      </c>
      <c r="H7565" s="42">
        <f t="shared" si="355"/>
        <v>8.2500000009983161</v>
      </c>
    </row>
    <row r="7566" spans="5:8" x14ac:dyDescent="0.3">
      <c r="E7566" s="34">
        <v>7564</v>
      </c>
      <c r="F7566" s="42">
        <f t="shared" si="356"/>
        <v>12.102400000000001</v>
      </c>
      <c r="G7566" s="42">
        <f t="shared" si="354"/>
        <v>9.9844800000000014</v>
      </c>
      <c r="H7566" s="42">
        <f t="shared" si="355"/>
        <v>8.2500000009984475</v>
      </c>
    </row>
    <row r="7567" spans="5:8" x14ac:dyDescent="0.3">
      <c r="E7567" s="34">
        <v>7565</v>
      </c>
      <c r="F7567" s="42">
        <f t="shared" si="356"/>
        <v>12.104000000000001</v>
      </c>
      <c r="G7567" s="42">
        <f t="shared" si="354"/>
        <v>9.9857999999999993</v>
      </c>
      <c r="H7567" s="42">
        <f t="shared" si="355"/>
        <v>8.2500000009985808</v>
      </c>
    </row>
    <row r="7568" spans="5:8" x14ac:dyDescent="0.3">
      <c r="E7568" s="34">
        <v>7566</v>
      </c>
      <c r="F7568" s="42">
        <f t="shared" si="356"/>
        <v>12.105600000000001</v>
      </c>
      <c r="G7568" s="42">
        <f t="shared" si="354"/>
        <v>9.9871200000000009</v>
      </c>
      <c r="H7568" s="42">
        <f t="shared" si="355"/>
        <v>8.2500000009987122</v>
      </c>
    </row>
    <row r="7569" spans="5:8" x14ac:dyDescent="0.3">
      <c r="E7569" s="34">
        <v>7567</v>
      </c>
      <c r="F7569" s="42">
        <f t="shared" si="356"/>
        <v>12.107200000000001</v>
      </c>
      <c r="G7569" s="42">
        <f t="shared" si="354"/>
        <v>9.9884399999999989</v>
      </c>
      <c r="H7569" s="42">
        <f t="shared" si="355"/>
        <v>8.2500000009988437</v>
      </c>
    </row>
    <row r="7570" spans="5:8" x14ac:dyDescent="0.3">
      <c r="E7570" s="34">
        <v>7568</v>
      </c>
      <c r="F7570" s="42">
        <f t="shared" si="356"/>
        <v>12.1088</v>
      </c>
      <c r="G7570" s="42">
        <f t="shared" si="354"/>
        <v>9.9897600000000004</v>
      </c>
      <c r="H7570" s="42">
        <f t="shared" si="355"/>
        <v>8.2500000009989751</v>
      </c>
    </row>
    <row r="7571" spans="5:8" x14ac:dyDescent="0.3">
      <c r="E7571" s="34">
        <v>7569</v>
      </c>
      <c r="F7571" s="42">
        <f t="shared" si="356"/>
        <v>12.1104</v>
      </c>
      <c r="G7571" s="42">
        <f t="shared" si="354"/>
        <v>9.9910800000000002</v>
      </c>
      <c r="H7571" s="42">
        <f t="shared" si="355"/>
        <v>8.2500000009991084</v>
      </c>
    </row>
    <row r="7572" spans="5:8" x14ac:dyDescent="0.3">
      <c r="E7572" s="34">
        <v>7570</v>
      </c>
      <c r="F7572" s="42">
        <f t="shared" si="356"/>
        <v>12.112</v>
      </c>
      <c r="G7572" s="42">
        <f t="shared" si="354"/>
        <v>9.9924000000000017</v>
      </c>
      <c r="H7572" s="42">
        <f t="shared" si="355"/>
        <v>8.2500000009992398</v>
      </c>
    </row>
    <row r="7573" spans="5:8" x14ac:dyDescent="0.3">
      <c r="E7573" s="34">
        <v>7571</v>
      </c>
      <c r="F7573" s="42">
        <f t="shared" si="356"/>
        <v>12.1136</v>
      </c>
      <c r="G7573" s="42">
        <f t="shared" si="354"/>
        <v>9.9937199999999997</v>
      </c>
      <c r="H7573" s="42">
        <f t="shared" si="355"/>
        <v>8.2500000009993713</v>
      </c>
    </row>
    <row r="7574" spans="5:8" x14ac:dyDescent="0.3">
      <c r="E7574" s="34">
        <v>7572</v>
      </c>
      <c r="F7574" s="42">
        <f t="shared" si="356"/>
        <v>12.1152</v>
      </c>
      <c r="G7574" s="42">
        <f t="shared" si="354"/>
        <v>9.9950400000000013</v>
      </c>
      <c r="H7574" s="42">
        <f t="shared" si="355"/>
        <v>8.2500000009995045</v>
      </c>
    </row>
    <row r="7575" spans="5:8" x14ac:dyDescent="0.3">
      <c r="E7575" s="34">
        <v>7573</v>
      </c>
      <c r="F7575" s="42">
        <f t="shared" si="356"/>
        <v>12.116800000000001</v>
      </c>
      <c r="G7575" s="42">
        <f t="shared" si="354"/>
        <v>9.996360000000001</v>
      </c>
      <c r="H7575" s="42">
        <f t="shared" si="355"/>
        <v>8.2500000009996359</v>
      </c>
    </row>
    <row r="7576" spans="5:8" x14ac:dyDescent="0.3">
      <c r="E7576" s="34">
        <v>7574</v>
      </c>
      <c r="F7576" s="42">
        <f t="shared" si="356"/>
        <v>12.118400000000001</v>
      </c>
      <c r="G7576" s="42">
        <f t="shared" si="354"/>
        <v>9.9976800000000008</v>
      </c>
      <c r="H7576" s="42">
        <f t="shared" si="355"/>
        <v>8.2500000009997674</v>
      </c>
    </row>
    <row r="7577" spans="5:8" x14ac:dyDescent="0.3">
      <c r="E7577" s="34">
        <v>7575</v>
      </c>
      <c r="F7577" s="42">
        <f t="shared" si="356"/>
        <v>12.120000000000001</v>
      </c>
      <c r="G7577" s="42">
        <f t="shared" si="354"/>
        <v>9.9990000000000006</v>
      </c>
      <c r="H7577" s="42">
        <f t="shared" si="355"/>
        <v>8.2500000009999006</v>
      </c>
    </row>
    <row r="7578" spans="5:8" x14ac:dyDescent="0.3">
      <c r="E7578" s="34">
        <v>7576</v>
      </c>
      <c r="F7578" s="42">
        <f t="shared" si="356"/>
        <v>12.121600000000001</v>
      </c>
      <c r="G7578" s="42">
        <f t="shared" si="354"/>
        <v>10.000320000000002</v>
      </c>
      <c r="H7578" s="42">
        <f t="shared" si="355"/>
        <v>8.2500000010000321</v>
      </c>
    </row>
    <row r="7579" spans="5:8" x14ac:dyDescent="0.3">
      <c r="E7579" s="34">
        <v>7577</v>
      </c>
      <c r="F7579" s="42">
        <f t="shared" si="356"/>
        <v>12.123200000000001</v>
      </c>
      <c r="G7579" s="42">
        <f t="shared" si="354"/>
        <v>10.00164</v>
      </c>
      <c r="H7579" s="42">
        <f t="shared" si="355"/>
        <v>8.2500000010001635</v>
      </c>
    </row>
    <row r="7580" spans="5:8" x14ac:dyDescent="0.3">
      <c r="E7580" s="34">
        <v>7578</v>
      </c>
      <c r="F7580" s="42">
        <f t="shared" si="356"/>
        <v>12.1248</v>
      </c>
      <c r="G7580" s="42">
        <f t="shared" si="354"/>
        <v>10.002960000000002</v>
      </c>
      <c r="H7580" s="42">
        <f t="shared" si="355"/>
        <v>8.2500000010002967</v>
      </c>
    </row>
    <row r="7581" spans="5:8" x14ac:dyDescent="0.3">
      <c r="E7581" s="34">
        <v>7579</v>
      </c>
      <c r="F7581" s="42">
        <f t="shared" si="356"/>
        <v>12.1264</v>
      </c>
      <c r="G7581" s="42">
        <f t="shared" si="354"/>
        <v>10.00428</v>
      </c>
      <c r="H7581" s="42">
        <f t="shared" si="355"/>
        <v>8.2500000010004282</v>
      </c>
    </row>
    <row r="7582" spans="5:8" x14ac:dyDescent="0.3">
      <c r="E7582" s="34">
        <v>7580</v>
      </c>
      <c r="F7582" s="42">
        <f t="shared" si="356"/>
        <v>12.128</v>
      </c>
      <c r="G7582" s="42">
        <f t="shared" si="354"/>
        <v>10.005600000000001</v>
      </c>
      <c r="H7582" s="42">
        <f t="shared" si="355"/>
        <v>8.2500000010005596</v>
      </c>
    </row>
    <row r="7583" spans="5:8" x14ac:dyDescent="0.3">
      <c r="E7583" s="34">
        <v>7581</v>
      </c>
      <c r="F7583" s="42">
        <f t="shared" si="356"/>
        <v>12.1296</v>
      </c>
      <c r="G7583" s="42">
        <f t="shared" si="354"/>
        <v>10.006919999999999</v>
      </c>
      <c r="H7583" s="42">
        <f t="shared" si="355"/>
        <v>8.2500000010006929</v>
      </c>
    </row>
    <row r="7584" spans="5:8" x14ac:dyDescent="0.3">
      <c r="E7584" s="34">
        <v>7582</v>
      </c>
      <c r="F7584" s="42">
        <f t="shared" si="356"/>
        <v>12.1312</v>
      </c>
      <c r="G7584" s="42">
        <f t="shared" si="354"/>
        <v>10.008239999999999</v>
      </c>
      <c r="H7584" s="42">
        <f t="shared" si="355"/>
        <v>8.2500000010008243</v>
      </c>
    </row>
    <row r="7585" spans="5:8" x14ac:dyDescent="0.3">
      <c r="E7585" s="34">
        <v>7583</v>
      </c>
      <c r="F7585" s="42">
        <f t="shared" si="356"/>
        <v>12.132800000000001</v>
      </c>
      <c r="G7585" s="42">
        <f t="shared" si="354"/>
        <v>10.00956</v>
      </c>
      <c r="H7585" s="42">
        <f t="shared" si="355"/>
        <v>8.2500000010009558</v>
      </c>
    </row>
    <row r="7586" spans="5:8" x14ac:dyDescent="0.3">
      <c r="E7586" s="34">
        <v>7584</v>
      </c>
      <c r="F7586" s="42">
        <f t="shared" si="356"/>
        <v>12.134400000000001</v>
      </c>
      <c r="G7586" s="42">
        <f t="shared" si="354"/>
        <v>10.01088</v>
      </c>
      <c r="H7586" s="42">
        <f t="shared" si="355"/>
        <v>8.2500000010010872</v>
      </c>
    </row>
    <row r="7587" spans="5:8" x14ac:dyDescent="0.3">
      <c r="E7587" s="34">
        <v>7585</v>
      </c>
      <c r="F7587" s="42">
        <f t="shared" si="356"/>
        <v>12.136000000000001</v>
      </c>
      <c r="G7587" s="42">
        <f t="shared" si="354"/>
        <v>10.012200000000002</v>
      </c>
      <c r="H7587" s="42">
        <f t="shared" si="355"/>
        <v>8.2500000010012204</v>
      </c>
    </row>
    <row r="7588" spans="5:8" x14ac:dyDescent="0.3">
      <c r="E7588" s="34">
        <v>7586</v>
      </c>
      <c r="F7588" s="42">
        <f t="shared" si="356"/>
        <v>12.137600000000001</v>
      </c>
      <c r="G7588" s="42">
        <f t="shared" si="354"/>
        <v>10.01352</v>
      </c>
      <c r="H7588" s="42">
        <f t="shared" si="355"/>
        <v>8.2500000010013519</v>
      </c>
    </row>
    <row r="7589" spans="5:8" x14ac:dyDescent="0.3">
      <c r="E7589" s="34">
        <v>7587</v>
      </c>
      <c r="F7589" s="42">
        <f t="shared" si="356"/>
        <v>12.139200000000001</v>
      </c>
      <c r="G7589" s="42">
        <f t="shared" si="354"/>
        <v>10.014840000000001</v>
      </c>
      <c r="H7589" s="42">
        <f t="shared" si="355"/>
        <v>8.2500000010014833</v>
      </c>
    </row>
    <row r="7590" spans="5:8" x14ac:dyDescent="0.3">
      <c r="E7590" s="34">
        <v>7588</v>
      </c>
      <c r="F7590" s="42">
        <f t="shared" si="356"/>
        <v>12.1408</v>
      </c>
      <c r="G7590" s="42">
        <f t="shared" si="354"/>
        <v>10.016159999999999</v>
      </c>
      <c r="H7590" s="42">
        <f t="shared" si="355"/>
        <v>8.2500000010016166</v>
      </c>
    </row>
    <row r="7591" spans="5:8" x14ac:dyDescent="0.3">
      <c r="E7591" s="34">
        <v>7589</v>
      </c>
      <c r="F7591" s="42">
        <f t="shared" si="356"/>
        <v>12.1424</v>
      </c>
      <c r="G7591" s="42">
        <f t="shared" si="354"/>
        <v>10.017480000000001</v>
      </c>
      <c r="H7591" s="42">
        <f t="shared" si="355"/>
        <v>8.250000001001748</v>
      </c>
    </row>
    <row r="7592" spans="5:8" x14ac:dyDescent="0.3">
      <c r="E7592" s="34">
        <v>7590</v>
      </c>
      <c r="F7592" s="42">
        <f t="shared" si="356"/>
        <v>12.144</v>
      </c>
      <c r="G7592" s="42">
        <f t="shared" si="354"/>
        <v>10.018800000000001</v>
      </c>
      <c r="H7592" s="42">
        <f t="shared" si="355"/>
        <v>8.2500000010018795</v>
      </c>
    </row>
    <row r="7593" spans="5:8" x14ac:dyDescent="0.3">
      <c r="E7593" s="34">
        <v>7591</v>
      </c>
      <c r="F7593" s="42">
        <f t="shared" si="356"/>
        <v>12.1456</v>
      </c>
      <c r="G7593" s="42">
        <f t="shared" si="354"/>
        <v>10.02012</v>
      </c>
      <c r="H7593" s="42">
        <f t="shared" si="355"/>
        <v>8.2500000010020127</v>
      </c>
    </row>
    <row r="7594" spans="5:8" x14ac:dyDescent="0.3">
      <c r="E7594" s="34">
        <v>7592</v>
      </c>
      <c r="F7594" s="42">
        <f t="shared" si="356"/>
        <v>12.1472</v>
      </c>
      <c r="G7594" s="42">
        <f t="shared" si="354"/>
        <v>10.02144</v>
      </c>
      <c r="H7594" s="42">
        <f t="shared" si="355"/>
        <v>8.2500000010021441</v>
      </c>
    </row>
    <row r="7595" spans="5:8" x14ac:dyDescent="0.3">
      <c r="E7595" s="34">
        <v>7593</v>
      </c>
      <c r="F7595" s="42">
        <f t="shared" si="356"/>
        <v>12.148800000000001</v>
      </c>
      <c r="G7595" s="42">
        <f t="shared" si="354"/>
        <v>10.022760000000002</v>
      </c>
      <c r="H7595" s="42">
        <f t="shared" si="355"/>
        <v>8.2500000010022756</v>
      </c>
    </row>
    <row r="7596" spans="5:8" x14ac:dyDescent="0.3">
      <c r="E7596" s="34">
        <v>7594</v>
      </c>
      <c r="F7596" s="42">
        <f t="shared" si="356"/>
        <v>12.150400000000001</v>
      </c>
      <c r="G7596" s="42">
        <f t="shared" si="354"/>
        <v>10.02408</v>
      </c>
      <c r="H7596" s="42">
        <f t="shared" si="355"/>
        <v>8.2500000010024088</v>
      </c>
    </row>
    <row r="7597" spans="5:8" x14ac:dyDescent="0.3">
      <c r="E7597" s="34">
        <v>7595</v>
      </c>
      <c r="F7597" s="42">
        <f t="shared" si="356"/>
        <v>12.152000000000001</v>
      </c>
      <c r="G7597" s="42">
        <f t="shared" si="354"/>
        <v>10.025400000000001</v>
      </c>
      <c r="H7597" s="42">
        <f t="shared" si="355"/>
        <v>8.2500000010025403</v>
      </c>
    </row>
    <row r="7598" spans="5:8" x14ac:dyDescent="0.3">
      <c r="E7598" s="34">
        <v>7596</v>
      </c>
      <c r="F7598" s="42">
        <f t="shared" si="356"/>
        <v>12.153600000000001</v>
      </c>
      <c r="G7598" s="42">
        <f t="shared" si="354"/>
        <v>10.026719999999999</v>
      </c>
      <c r="H7598" s="42">
        <f t="shared" si="355"/>
        <v>8.2500000010026717</v>
      </c>
    </row>
    <row r="7599" spans="5:8" x14ac:dyDescent="0.3">
      <c r="E7599" s="34">
        <v>7597</v>
      </c>
      <c r="F7599" s="42">
        <f t="shared" si="356"/>
        <v>12.155200000000001</v>
      </c>
      <c r="G7599" s="42">
        <f t="shared" si="354"/>
        <v>10.028040000000001</v>
      </c>
      <c r="H7599" s="42">
        <f t="shared" si="355"/>
        <v>8.2500000010028032</v>
      </c>
    </row>
    <row r="7600" spans="5:8" x14ac:dyDescent="0.3">
      <c r="E7600" s="34">
        <v>7598</v>
      </c>
      <c r="F7600" s="42">
        <f t="shared" si="356"/>
        <v>12.1568</v>
      </c>
      <c r="G7600" s="42">
        <f t="shared" si="354"/>
        <v>10.029359999999999</v>
      </c>
      <c r="H7600" s="42">
        <f t="shared" si="355"/>
        <v>8.2500000010029364</v>
      </c>
    </row>
    <row r="7601" spans="5:8" x14ac:dyDescent="0.3">
      <c r="E7601" s="34">
        <v>7599</v>
      </c>
      <c r="F7601" s="42">
        <f t="shared" si="356"/>
        <v>12.1584</v>
      </c>
      <c r="G7601" s="42">
        <f t="shared" si="354"/>
        <v>10.030680000000002</v>
      </c>
      <c r="H7601" s="42">
        <f t="shared" si="355"/>
        <v>8.2500000010030679</v>
      </c>
    </row>
    <row r="7602" spans="5:8" x14ac:dyDescent="0.3">
      <c r="E7602" s="34">
        <v>7600</v>
      </c>
      <c r="F7602" s="42">
        <f t="shared" si="356"/>
        <v>12.16</v>
      </c>
      <c r="G7602" s="42">
        <f t="shared" si="354"/>
        <v>10.032</v>
      </c>
      <c r="H7602" s="42">
        <f t="shared" si="355"/>
        <v>8.2500000010031993</v>
      </c>
    </row>
    <row r="7603" spans="5:8" x14ac:dyDescent="0.3">
      <c r="E7603" s="34">
        <v>7601</v>
      </c>
      <c r="F7603" s="42">
        <f t="shared" si="356"/>
        <v>12.1616</v>
      </c>
      <c r="G7603" s="42">
        <f t="shared" si="354"/>
        <v>10.033320000000002</v>
      </c>
      <c r="H7603" s="42">
        <f t="shared" si="355"/>
        <v>8.2500000010033325</v>
      </c>
    </row>
    <row r="7604" spans="5:8" x14ac:dyDescent="0.3">
      <c r="E7604" s="34">
        <v>7602</v>
      </c>
      <c r="F7604" s="42">
        <f t="shared" si="356"/>
        <v>12.1632</v>
      </c>
      <c r="G7604" s="42">
        <f t="shared" si="354"/>
        <v>10.03464</v>
      </c>
      <c r="H7604" s="42">
        <f t="shared" si="355"/>
        <v>8.250000001003464</v>
      </c>
    </row>
    <row r="7605" spans="5:8" x14ac:dyDescent="0.3">
      <c r="E7605" s="34">
        <v>7603</v>
      </c>
      <c r="F7605" s="42">
        <f t="shared" si="356"/>
        <v>12.164800000000001</v>
      </c>
      <c r="G7605" s="42">
        <f t="shared" si="354"/>
        <v>10.035960000000001</v>
      </c>
      <c r="H7605" s="42">
        <f t="shared" si="355"/>
        <v>8.2500000010035954</v>
      </c>
    </row>
    <row r="7606" spans="5:8" x14ac:dyDescent="0.3">
      <c r="E7606" s="34">
        <v>7604</v>
      </c>
      <c r="F7606" s="42">
        <f t="shared" si="356"/>
        <v>12.166400000000001</v>
      </c>
      <c r="G7606" s="42">
        <f t="shared" si="354"/>
        <v>10.037280000000001</v>
      </c>
      <c r="H7606" s="42">
        <f t="shared" si="355"/>
        <v>8.2500000010037287</v>
      </c>
    </row>
    <row r="7607" spans="5:8" x14ac:dyDescent="0.3">
      <c r="E7607" s="34">
        <v>7605</v>
      </c>
      <c r="F7607" s="42">
        <f t="shared" si="356"/>
        <v>12.168000000000001</v>
      </c>
      <c r="G7607" s="42">
        <f t="shared" si="354"/>
        <v>10.038600000000001</v>
      </c>
      <c r="H7607" s="42">
        <f t="shared" si="355"/>
        <v>8.2500000010038601</v>
      </c>
    </row>
    <row r="7608" spans="5:8" x14ac:dyDescent="0.3">
      <c r="E7608" s="34">
        <v>7606</v>
      </c>
      <c r="F7608" s="42">
        <f t="shared" si="356"/>
        <v>12.169600000000001</v>
      </c>
      <c r="G7608" s="42">
        <f t="shared" si="354"/>
        <v>10.03992</v>
      </c>
      <c r="H7608" s="42">
        <f t="shared" si="355"/>
        <v>8.2500000010039916</v>
      </c>
    </row>
    <row r="7609" spans="5:8" x14ac:dyDescent="0.3">
      <c r="E7609" s="34">
        <v>7607</v>
      </c>
      <c r="F7609" s="42">
        <f t="shared" si="356"/>
        <v>12.171200000000001</v>
      </c>
      <c r="G7609" s="42">
        <f t="shared" si="354"/>
        <v>10.041240000000002</v>
      </c>
      <c r="H7609" s="42">
        <f t="shared" si="355"/>
        <v>8.2500000010041248</v>
      </c>
    </row>
    <row r="7610" spans="5:8" x14ac:dyDescent="0.3">
      <c r="E7610" s="34">
        <v>7608</v>
      </c>
      <c r="F7610" s="42">
        <f t="shared" si="356"/>
        <v>12.172800000000001</v>
      </c>
      <c r="G7610" s="42">
        <f t="shared" si="354"/>
        <v>10.04256</v>
      </c>
      <c r="H7610" s="42">
        <f t="shared" si="355"/>
        <v>8.2500000010042562</v>
      </c>
    </row>
    <row r="7611" spans="5:8" x14ac:dyDescent="0.3">
      <c r="E7611" s="34">
        <v>7609</v>
      </c>
      <c r="F7611" s="42">
        <f t="shared" si="356"/>
        <v>12.1744</v>
      </c>
      <c r="G7611" s="42">
        <f t="shared" si="354"/>
        <v>10.043880000000001</v>
      </c>
      <c r="H7611" s="42">
        <f t="shared" si="355"/>
        <v>8.2500000010043877</v>
      </c>
    </row>
    <row r="7612" spans="5:8" x14ac:dyDescent="0.3">
      <c r="E7612" s="34">
        <v>7610</v>
      </c>
      <c r="F7612" s="42">
        <f t="shared" si="356"/>
        <v>12.176</v>
      </c>
      <c r="G7612" s="42">
        <f t="shared" si="354"/>
        <v>10.045199999999999</v>
      </c>
      <c r="H7612" s="42">
        <f t="shared" si="355"/>
        <v>8.2500000010045191</v>
      </c>
    </row>
    <row r="7613" spans="5:8" x14ac:dyDescent="0.3">
      <c r="E7613" s="34">
        <v>7611</v>
      </c>
      <c r="F7613" s="42">
        <f t="shared" si="356"/>
        <v>12.1776</v>
      </c>
      <c r="G7613" s="42">
        <f t="shared" si="354"/>
        <v>10.046520000000001</v>
      </c>
      <c r="H7613" s="42">
        <f t="shared" si="355"/>
        <v>8.2500000010046524</v>
      </c>
    </row>
    <row r="7614" spans="5:8" x14ac:dyDescent="0.3">
      <c r="E7614" s="34">
        <v>7612</v>
      </c>
      <c r="F7614" s="42">
        <f t="shared" si="356"/>
        <v>12.1792</v>
      </c>
      <c r="G7614" s="42">
        <f t="shared" si="354"/>
        <v>10.047839999999999</v>
      </c>
      <c r="H7614" s="42">
        <f t="shared" si="355"/>
        <v>8.2500000010047838</v>
      </c>
    </row>
    <row r="7615" spans="5:8" x14ac:dyDescent="0.3">
      <c r="E7615" s="34">
        <v>7613</v>
      </c>
      <c r="F7615" s="42">
        <f t="shared" si="356"/>
        <v>12.180800000000001</v>
      </c>
      <c r="G7615" s="42">
        <f t="shared" si="354"/>
        <v>10.049160000000001</v>
      </c>
      <c r="H7615" s="42">
        <f t="shared" si="355"/>
        <v>8.2500000010049153</v>
      </c>
    </row>
    <row r="7616" spans="5:8" x14ac:dyDescent="0.3">
      <c r="E7616" s="34">
        <v>7614</v>
      </c>
      <c r="F7616" s="42">
        <f t="shared" si="356"/>
        <v>12.182400000000001</v>
      </c>
      <c r="G7616" s="42">
        <f t="shared" si="354"/>
        <v>10.050480000000002</v>
      </c>
      <c r="H7616" s="42">
        <f t="shared" si="355"/>
        <v>8.2500000010050485</v>
      </c>
    </row>
    <row r="7617" spans="5:8" x14ac:dyDescent="0.3">
      <c r="E7617" s="34">
        <v>7615</v>
      </c>
      <c r="F7617" s="42">
        <f t="shared" si="356"/>
        <v>12.184000000000001</v>
      </c>
      <c r="G7617" s="42">
        <f t="shared" si="354"/>
        <v>10.0518</v>
      </c>
      <c r="H7617" s="42">
        <f t="shared" si="355"/>
        <v>8.2500000010051799</v>
      </c>
    </row>
    <row r="7618" spans="5:8" x14ac:dyDescent="0.3">
      <c r="E7618" s="34">
        <v>7616</v>
      </c>
      <c r="F7618" s="42">
        <f t="shared" si="356"/>
        <v>12.185600000000001</v>
      </c>
      <c r="G7618" s="42">
        <f t="shared" ref="G7618:G7681" si="357">$C$12*F7618*10^-3/($C$3*10^-6)</f>
        <v>10.053120000000002</v>
      </c>
      <c r="H7618" s="42">
        <f t="shared" si="355"/>
        <v>8.2500000010053114</v>
      </c>
    </row>
    <row r="7619" spans="5:8" x14ac:dyDescent="0.3">
      <c r="E7619" s="34">
        <v>7617</v>
      </c>
      <c r="F7619" s="42">
        <f t="shared" si="356"/>
        <v>12.187200000000001</v>
      </c>
      <c r="G7619" s="42">
        <f t="shared" si="357"/>
        <v>10.05444</v>
      </c>
      <c r="H7619" s="42">
        <f t="shared" ref="H7619:H7682" si="358">($C$12+IF(G7619&gt;=$C$7,$C$6,0)+(IF(G7619&gt;=$C$5,G7619,0)/$C$4)+IF(G7619&gt;$C$9,($C$8/G7619),0))</f>
        <v>8.2500000010054446</v>
      </c>
    </row>
    <row r="7620" spans="5:8" x14ac:dyDescent="0.3">
      <c r="E7620" s="34">
        <v>7618</v>
      </c>
      <c r="F7620" s="42">
        <f t="shared" ref="F7620:F7683" si="359">($C$10/10000)*(E7620)</f>
        <v>12.188800000000001</v>
      </c>
      <c r="G7620" s="42">
        <f t="shared" si="357"/>
        <v>10.055760000000001</v>
      </c>
      <c r="H7620" s="42">
        <f t="shared" si="358"/>
        <v>8.2500000010055761</v>
      </c>
    </row>
    <row r="7621" spans="5:8" x14ac:dyDescent="0.3">
      <c r="E7621" s="34">
        <v>7619</v>
      </c>
      <c r="F7621" s="42">
        <f t="shared" si="359"/>
        <v>12.1904</v>
      </c>
      <c r="G7621" s="42">
        <f t="shared" si="357"/>
        <v>10.057079999999999</v>
      </c>
      <c r="H7621" s="42">
        <f t="shared" si="358"/>
        <v>8.2500000010057075</v>
      </c>
    </row>
    <row r="7622" spans="5:8" x14ac:dyDescent="0.3">
      <c r="E7622" s="34">
        <v>7620</v>
      </c>
      <c r="F7622" s="42">
        <f t="shared" si="359"/>
        <v>12.192</v>
      </c>
      <c r="G7622" s="42">
        <f t="shared" si="357"/>
        <v>10.058400000000001</v>
      </c>
      <c r="H7622" s="42">
        <f t="shared" si="358"/>
        <v>8.2500000010058407</v>
      </c>
    </row>
    <row r="7623" spans="5:8" x14ac:dyDescent="0.3">
      <c r="E7623" s="34">
        <v>7621</v>
      </c>
      <c r="F7623" s="42">
        <f t="shared" si="359"/>
        <v>12.1936</v>
      </c>
      <c r="G7623" s="42">
        <f t="shared" si="357"/>
        <v>10.05972</v>
      </c>
      <c r="H7623" s="42">
        <f t="shared" si="358"/>
        <v>8.2500000010059722</v>
      </c>
    </row>
    <row r="7624" spans="5:8" x14ac:dyDescent="0.3">
      <c r="E7624" s="34">
        <v>7622</v>
      </c>
      <c r="F7624" s="42">
        <f t="shared" si="359"/>
        <v>12.1952</v>
      </c>
      <c r="G7624" s="42">
        <f t="shared" si="357"/>
        <v>10.06104</v>
      </c>
      <c r="H7624" s="42">
        <f t="shared" si="358"/>
        <v>8.2500000010061036</v>
      </c>
    </row>
    <row r="7625" spans="5:8" x14ac:dyDescent="0.3">
      <c r="E7625" s="34">
        <v>7623</v>
      </c>
      <c r="F7625" s="42">
        <f t="shared" si="359"/>
        <v>12.196800000000001</v>
      </c>
      <c r="G7625" s="42">
        <f t="shared" si="357"/>
        <v>10.06236</v>
      </c>
      <c r="H7625" s="42">
        <f t="shared" si="358"/>
        <v>8.2500000010062369</v>
      </c>
    </row>
    <row r="7626" spans="5:8" x14ac:dyDescent="0.3">
      <c r="E7626" s="34">
        <v>7624</v>
      </c>
      <c r="F7626" s="42">
        <f t="shared" si="359"/>
        <v>12.198400000000001</v>
      </c>
      <c r="G7626" s="42">
        <f t="shared" si="357"/>
        <v>10.063680000000002</v>
      </c>
      <c r="H7626" s="42">
        <f t="shared" si="358"/>
        <v>8.2500000010063683</v>
      </c>
    </row>
    <row r="7627" spans="5:8" x14ac:dyDescent="0.3">
      <c r="E7627" s="34">
        <v>7625</v>
      </c>
      <c r="F7627" s="42">
        <f t="shared" si="359"/>
        <v>12.200000000000001</v>
      </c>
      <c r="G7627" s="42">
        <f t="shared" si="357"/>
        <v>10.065</v>
      </c>
      <c r="H7627" s="42">
        <f t="shared" si="358"/>
        <v>8.2500000010064998</v>
      </c>
    </row>
    <row r="7628" spans="5:8" x14ac:dyDescent="0.3">
      <c r="E7628" s="34">
        <v>7626</v>
      </c>
      <c r="F7628" s="42">
        <f t="shared" si="359"/>
        <v>12.201600000000001</v>
      </c>
      <c r="G7628" s="42">
        <f t="shared" si="357"/>
        <v>10.066320000000001</v>
      </c>
      <c r="H7628" s="42">
        <f t="shared" si="358"/>
        <v>8.2500000010066312</v>
      </c>
    </row>
    <row r="7629" spans="5:8" x14ac:dyDescent="0.3">
      <c r="E7629" s="34">
        <v>7627</v>
      </c>
      <c r="F7629" s="42">
        <f t="shared" si="359"/>
        <v>12.203200000000001</v>
      </c>
      <c r="G7629" s="42">
        <f t="shared" si="357"/>
        <v>10.067639999999999</v>
      </c>
      <c r="H7629" s="42">
        <f t="shared" si="358"/>
        <v>8.2500000010067644</v>
      </c>
    </row>
    <row r="7630" spans="5:8" x14ac:dyDescent="0.3">
      <c r="E7630" s="34">
        <v>7628</v>
      </c>
      <c r="F7630" s="42">
        <f t="shared" si="359"/>
        <v>12.204800000000001</v>
      </c>
      <c r="G7630" s="42">
        <f t="shared" si="357"/>
        <v>10.068960000000001</v>
      </c>
      <c r="H7630" s="42">
        <f t="shared" si="358"/>
        <v>8.2500000010068959</v>
      </c>
    </row>
    <row r="7631" spans="5:8" x14ac:dyDescent="0.3">
      <c r="E7631" s="34">
        <v>7629</v>
      </c>
      <c r="F7631" s="42">
        <f t="shared" si="359"/>
        <v>12.2064</v>
      </c>
      <c r="G7631" s="42">
        <f t="shared" si="357"/>
        <v>10.070279999999999</v>
      </c>
      <c r="H7631" s="42">
        <f t="shared" si="358"/>
        <v>8.2500000010070274</v>
      </c>
    </row>
    <row r="7632" spans="5:8" x14ac:dyDescent="0.3">
      <c r="E7632" s="34">
        <v>7630</v>
      </c>
      <c r="F7632" s="42">
        <f t="shared" si="359"/>
        <v>12.208</v>
      </c>
      <c r="G7632" s="42">
        <f t="shared" si="357"/>
        <v>10.071600000000002</v>
      </c>
      <c r="H7632" s="42">
        <f t="shared" si="358"/>
        <v>8.2500000010071606</v>
      </c>
    </row>
    <row r="7633" spans="5:8" x14ac:dyDescent="0.3">
      <c r="E7633" s="34">
        <v>7631</v>
      </c>
      <c r="F7633" s="42">
        <f t="shared" si="359"/>
        <v>12.2096</v>
      </c>
      <c r="G7633" s="42">
        <f t="shared" si="357"/>
        <v>10.07292</v>
      </c>
      <c r="H7633" s="42">
        <f t="shared" si="358"/>
        <v>8.250000001007292</v>
      </c>
    </row>
    <row r="7634" spans="5:8" x14ac:dyDescent="0.3">
      <c r="E7634" s="34">
        <v>7632</v>
      </c>
      <c r="F7634" s="42">
        <f t="shared" si="359"/>
        <v>12.2112</v>
      </c>
      <c r="G7634" s="42">
        <f t="shared" si="357"/>
        <v>10.074240000000001</v>
      </c>
      <c r="H7634" s="42">
        <f t="shared" si="358"/>
        <v>8.2500000010074235</v>
      </c>
    </row>
    <row r="7635" spans="5:8" x14ac:dyDescent="0.3">
      <c r="E7635" s="34">
        <v>7633</v>
      </c>
      <c r="F7635" s="42">
        <f t="shared" si="359"/>
        <v>12.212800000000001</v>
      </c>
      <c r="G7635" s="42">
        <f t="shared" si="357"/>
        <v>10.075560000000001</v>
      </c>
      <c r="H7635" s="42">
        <f t="shared" si="358"/>
        <v>8.2500000010075567</v>
      </c>
    </row>
    <row r="7636" spans="5:8" x14ac:dyDescent="0.3">
      <c r="E7636" s="34">
        <v>7634</v>
      </c>
      <c r="F7636" s="42">
        <f t="shared" si="359"/>
        <v>12.214400000000001</v>
      </c>
      <c r="G7636" s="42">
        <f t="shared" si="357"/>
        <v>10.076880000000001</v>
      </c>
      <c r="H7636" s="42">
        <f t="shared" si="358"/>
        <v>8.2500000010076882</v>
      </c>
    </row>
    <row r="7637" spans="5:8" x14ac:dyDescent="0.3">
      <c r="E7637" s="34">
        <v>7635</v>
      </c>
      <c r="F7637" s="42">
        <f t="shared" si="359"/>
        <v>12.216000000000001</v>
      </c>
      <c r="G7637" s="42">
        <f t="shared" si="357"/>
        <v>10.078200000000001</v>
      </c>
      <c r="H7637" s="42">
        <f t="shared" si="358"/>
        <v>8.2500000010078196</v>
      </c>
    </row>
    <row r="7638" spans="5:8" x14ac:dyDescent="0.3">
      <c r="E7638" s="34">
        <v>7636</v>
      </c>
      <c r="F7638" s="42">
        <f t="shared" si="359"/>
        <v>12.217600000000001</v>
      </c>
      <c r="G7638" s="42">
        <f t="shared" si="357"/>
        <v>10.07952</v>
      </c>
      <c r="H7638" s="42">
        <f t="shared" si="358"/>
        <v>8.2500000010079528</v>
      </c>
    </row>
    <row r="7639" spans="5:8" x14ac:dyDescent="0.3">
      <c r="E7639" s="34">
        <v>7637</v>
      </c>
      <c r="F7639" s="42">
        <f t="shared" si="359"/>
        <v>12.219200000000001</v>
      </c>
      <c r="G7639" s="42">
        <f t="shared" si="357"/>
        <v>10.08084</v>
      </c>
      <c r="H7639" s="42">
        <f t="shared" si="358"/>
        <v>8.2500000010080843</v>
      </c>
    </row>
    <row r="7640" spans="5:8" x14ac:dyDescent="0.3">
      <c r="E7640" s="34">
        <v>7638</v>
      </c>
      <c r="F7640" s="42">
        <f t="shared" si="359"/>
        <v>12.220800000000001</v>
      </c>
      <c r="G7640" s="42">
        <f t="shared" si="357"/>
        <v>10.082160000000002</v>
      </c>
      <c r="H7640" s="42">
        <f t="shared" si="358"/>
        <v>8.2500000010082157</v>
      </c>
    </row>
    <row r="7641" spans="5:8" x14ac:dyDescent="0.3">
      <c r="E7641" s="34">
        <v>7639</v>
      </c>
      <c r="F7641" s="42">
        <f t="shared" si="359"/>
        <v>12.2224</v>
      </c>
      <c r="G7641" s="42">
        <f t="shared" si="357"/>
        <v>10.08348</v>
      </c>
      <c r="H7641" s="42">
        <f t="shared" si="358"/>
        <v>8.2500000010083472</v>
      </c>
    </row>
    <row r="7642" spans="5:8" x14ac:dyDescent="0.3">
      <c r="E7642" s="34">
        <v>7640</v>
      </c>
      <c r="F7642" s="42">
        <f t="shared" si="359"/>
        <v>12.224</v>
      </c>
      <c r="G7642" s="42">
        <f t="shared" si="357"/>
        <v>10.084800000000001</v>
      </c>
      <c r="H7642" s="42">
        <f t="shared" si="358"/>
        <v>8.2500000010084804</v>
      </c>
    </row>
    <row r="7643" spans="5:8" x14ac:dyDescent="0.3">
      <c r="E7643" s="34">
        <v>7641</v>
      </c>
      <c r="F7643" s="42">
        <f t="shared" si="359"/>
        <v>12.2256</v>
      </c>
      <c r="G7643" s="42">
        <f t="shared" si="357"/>
        <v>10.086119999999999</v>
      </c>
      <c r="H7643" s="42">
        <f t="shared" si="358"/>
        <v>8.2500000010086119</v>
      </c>
    </row>
    <row r="7644" spans="5:8" x14ac:dyDescent="0.3">
      <c r="E7644" s="34">
        <v>7642</v>
      </c>
      <c r="F7644" s="42">
        <f t="shared" si="359"/>
        <v>12.2272</v>
      </c>
      <c r="G7644" s="42">
        <f t="shared" si="357"/>
        <v>10.087440000000001</v>
      </c>
      <c r="H7644" s="42">
        <f t="shared" si="358"/>
        <v>8.2500000010087433</v>
      </c>
    </row>
    <row r="7645" spans="5:8" x14ac:dyDescent="0.3">
      <c r="E7645" s="34">
        <v>7643</v>
      </c>
      <c r="F7645" s="42">
        <f t="shared" si="359"/>
        <v>12.228800000000001</v>
      </c>
      <c r="G7645" s="42">
        <f t="shared" si="357"/>
        <v>10.088760000000001</v>
      </c>
      <c r="H7645" s="42">
        <f t="shared" si="358"/>
        <v>8.2500000010088765</v>
      </c>
    </row>
    <row r="7646" spans="5:8" x14ac:dyDescent="0.3">
      <c r="E7646" s="34">
        <v>7644</v>
      </c>
      <c r="F7646" s="42">
        <f t="shared" si="359"/>
        <v>12.230400000000001</v>
      </c>
      <c r="G7646" s="42">
        <f t="shared" si="357"/>
        <v>10.09008</v>
      </c>
      <c r="H7646" s="42">
        <f t="shared" si="358"/>
        <v>8.250000001009008</v>
      </c>
    </row>
    <row r="7647" spans="5:8" x14ac:dyDescent="0.3">
      <c r="E7647" s="34">
        <v>7645</v>
      </c>
      <c r="F7647" s="42">
        <f t="shared" si="359"/>
        <v>12.232000000000001</v>
      </c>
      <c r="G7647" s="42">
        <f t="shared" si="357"/>
        <v>10.091400000000002</v>
      </c>
      <c r="H7647" s="42">
        <f t="shared" si="358"/>
        <v>8.2500000010091394</v>
      </c>
    </row>
    <row r="7648" spans="5:8" x14ac:dyDescent="0.3">
      <c r="E7648" s="34">
        <v>7646</v>
      </c>
      <c r="F7648" s="42">
        <f t="shared" si="359"/>
        <v>12.233600000000001</v>
      </c>
      <c r="G7648" s="42">
        <f t="shared" si="357"/>
        <v>10.09272</v>
      </c>
      <c r="H7648" s="42">
        <f t="shared" si="358"/>
        <v>8.2500000010092727</v>
      </c>
    </row>
    <row r="7649" spans="5:8" x14ac:dyDescent="0.3">
      <c r="E7649" s="34">
        <v>7647</v>
      </c>
      <c r="F7649" s="42">
        <f t="shared" si="359"/>
        <v>12.235200000000001</v>
      </c>
      <c r="G7649" s="42">
        <f t="shared" si="357"/>
        <v>10.094040000000001</v>
      </c>
      <c r="H7649" s="42">
        <f t="shared" si="358"/>
        <v>8.2500000010094041</v>
      </c>
    </row>
    <row r="7650" spans="5:8" x14ac:dyDescent="0.3">
      <c r="E7650" s="34">
        <v>7648</v>
      </c>
      <c r="F7650" s="42">
        <f t="shared" si="359"/>
        <v>12.236800000000001</v>
      </c>
      <c r="G7650" s="42">
        <f t="shared" si="357"/>
        <v>10.095359999999999</v>
      </c>
      <c r="H7650" s="42">
        <f t="shared" si="358"/>
        <v>8.2500000010095356</v>
      </c>
    </row>
    <row r="7651" spans="5:8" x14ac:dyDescent="0.3">
      <c r="E7651" s="34">
        <v>7649</v>
      </c>
      <c r="F7651" s="42">
        <f t="shared" si="359"/>
        <v>12.2384</v>
      </c>
      <c r="G7651" s="42">
        <f t="shared" si="357"/>
        <v>10.096680000000001</v>
      </c>
      <c r="H7651" s="42">
        <f t="shared" si="358"/>
        <v>8.2500000010096688</v>
      </c>
    </row>
    <row r="7652" spans="5:8" x14ac:dyDescent="0.3">
      <c r="E7652" s="34">
        <v>7650</v>
      </c>
      <c r="F7652" s="42">
        <f t="shared" si="359"/>
        <v>12.24</v>
      </c>
      <c r="G7652" s="42">
        <f t="shared" si="357"/>
        <v>10.097999999999999</v>
      </c>
      <c r="H7652" s="42">
        <f t="shared" si="358"/>
        <v>8.2500000010098002</v>
      </c>
    </row>
    <row r="7653" spans="5:8" x14ac:dyDescent="0.3">
      <c r="E7653" s="34">
        <v>7651</v>
      </c>
      <c r="F7653" s="42">
        <f t="shared" si="359"/>
        <v>12.2416</v>
      </c>
      <c r="G7653" s="42">
        <f t="shared" si="357"/>
        <v>10.099320000000001</v>
      </c>
      <c r="H7653" s="42">
        <f t="shared" si="358"/>
        <v>8.2500000010099317</v>
      </c>
    </row>
    <row r="7654" spans="5:8" x14ac:dyDescent="0.3">
      <c r="E7654" s="34">
        <v>7652</v>
      </c>
      <c r="F7654" s="42">
        <f t="shared" si="359"/>
        <v>12.2432</v>
      </c>
      <c r="G7654" s="42">
        <f t="shared" si="357"/>
        <v>10.10064</v>
      </c>
      <c r="H7654" s="42">
        <f t="shared" si="358"/>
        <v>8.2500000010100631</v>
      </c>
    </row>
    <row r="7655" spans="5:8" x14ac:dyDescent="0.3">
      <c r="E7655" s="34">
        <v>7653</v>
      </c>
      <c r="F7655" s="42">
        <f t="shared" si="359"/>
        <v>12.244800000000001</v>
      </c>
      <c r="G7655" s="42">
        <f t="shared" si="357"/>
        <v>10.101960000000002</v>
      </c>
      <c r="H7655" s="42">
        <f t="shared" si="358"/>
        <v>8.2500000010101964</v>
      </c>
    </row>
    <row r="7656" spans="5:8" x14ac:dyDescent="0.3">
      <c r="E7656" s="34">
        <v>7654</v>
      </c>
      <c r="F7656" s="42">
        <f t="shared" si="359"/>
        <v>12.246400000000001</v>
      </c>
      <c r="G7656" s="42">
        <f t="shared" si="357"/>
        <v>10.10328</v>
      </c>
      <c r="H7656" s="42">
        <f t="shared" si="358"/>
        <v>8.2500000010103278</v>
      </c>
    </row>
    <row r="7657" spans="5:8" x14ac:dyDescent="0.3">
      <c r="E7657" s="34">
        <v>7655</v>
      </c>
      <c r="F7657" s="42">
        <f t="shared" si="359"/>
        <v>12.248000000000001</v>
      </c>
      <c r="G7657" s="42">
        <f t="shared" si="357"/>
        <v>10.104600000000001</v>
      </c>
      <c r="H7657" s="42">
        <f t="shared" si="358"/>
        <v>8.2500000010104593</v>
      </c>
    </row>
    <row r="7658" spans="5:8" x14ac:dyDescent="0.3">
      <c r="E7658" s="34">
        <v>7656</v>
      </c>
      <c r="F7658" s="42">
        <f t="shared" si="359"/>
        <v>12.249600000000001</v>
      </c>
      <c r="G7658" s="42">
        <f t="shared" si="357"/>
        <v>10.105919999999999</v>
      </c>
      <c r="H7658" s="42">
        <f t="shared" si="358"/>
        <v>8.2500000010105925</v>
      </c>
    </row>
    <row r="7659" spans="5:8" x14ac:dyDescent="0.3">
      <c r="E7659" s="34">
        <v>7657</v>
      </c>
      <c r="F7659" s="42">
        <f t="shared" si="359"/>
        <v>12.251200000000001</v>
      </c>
      <c r="G7659" s="42">
        <f t="shared" si="357"/>
        <v>10.107240000000001</v>
      </c>
      <c r="H7659" s="42">
        <f t="shared" si="358"/>
        <v>8.2500000010107239</v>
      </c>
    </row>
    <row r="7660" spans="5:8" x14ac:dyDescent="0.3">
      <c r="E7660" s="34">
        <v>7658</v>
      </c>
      <c r="F7660" s="42">
        <f t="shared" si="359"/>
        <v>12.252800000000001</v>
      </c>
      <c r="G7660" s="42">
        <f t="shared" si="357"/>
        <v>10.108559999999999</v>
      </c>
      <c r="H7660" s="42">
        <f t="shared" si="358"/>
        <v>8.2500000010108554</v>
      </c>
    </row>
    <row r="7661" spans="5:8" x14ac:dyDescent="0.3">
      <c r="E7661" s="34">
        <v>7659</v>
      </c>
      <c r="F7661" s="42">
        <f t="shared" si="359"/>
        <v>12.2544</v>
      </c>
      <c r="G7661" s="42">
        <f t="shared" si="357"/>
        <v>10.10988</v>
      </c>
      <c r="H7661" s="42">
        <f t="shared" si="358"/>
        <v>8.2500000010109886</v>
      </c>
    </row>
    <row r="7662" spans="5:8" x14ac:dyDescent="0.3">
      <c r="E7662" s="34">
        <v>7660</v>
      </c>
      <c r="F7662" s="42">
        <f t="shared" si="359"/>
        <v>12.256</v>
      </c>
      <c r="G7662" s="42">
        <f t="shared" si="357"/>
        <v>10.111199999999998</v>
      </c>
      <c r="H7662" s="42">
        <f t="shared" si="358"/>
        <v>8.2500000010111201</v>
      </c>
    </row>
    <row r="7663" spans="5:8" x14ac:dyDescent="0.3">
      <c r="E7663" s="34">
        <v>7661</v>
      </c>
      <c r="F7663" s="42">
        <f t="shared" si="359"/>
        <v>12.2576</v>
      </c>
      <c r="G7663" s="42">
        <f t="shared" si="357"/>
        <v>10.112520000000002</v>
      </c>
      <c r="H7663" s="42">
        <f t="shared" si="358"/>
        <v>8.2500000010112515</v>
      </c>
    </row>
    <row r="7664" spans="5:8" x14ac:dyDescent="0.3">
      <c r="E7664" s="34">
        <v>7662</v>
      </c>
      <c r="F7664" s="42">
        <f t="shared" si="359"/>
        <v>12.2592</v>
      </c>
      <c r="G7664" s="42">
        <f t="shared" si="357"/>
        <v>10.11384</v>
      </c>
      <c r="H7664" s="42">
        <f t="shared" si="358"/>
        <v>8.2500000010113848</v>
      </c>
    </row>
    <row r="7665" spans="5:8" x14ac:dyDescent="0.3">
      <c r="E7665" s="34">
        <v>7663</v>
      </c>
      <c r="F7665" s="42">
        <f t="shared" si="359"/>
        <v>12.260800000000001</v>
      </c>
      <c r="G7665" s="42">
        <f t="shared" si="357"/>
        <v>10.115160000000001</v>
      </c>
      <c r="H7665" s="42">
        <f t="shared" si="358"/>
        <v>8.2500000010115162</v>
      </c>
    </row>
    <row r="7666" spans="5:8" x14ac:dyDescent="0.3">
      <c r="E7666" s="34">
        <v>7664</v>
      </c>
      <c r="F7666" s="42">
        <f t="shared" si="359"/>
        <v>12.262400000000001</v>
      </c>
      <c r="G7666" s="42">
        <f t="shared" si="357"/>
        <v>10.116480000000001</v>
      </c>
      <c r="H7666" s="42">
        <f t="shared" si="358"/>
        <v>8.2500000010116477</v>
      </c>
    </row>
    <row r="7667" spans="5:8" x14ac:dyDescent="0.3">
      <c r="E7667" s="34">
        <v>7665</v>
      </c>
      <c r="F7667" s="42">
        <f t="shared" si="359"/>
        <v>12.264000000000001</v>
      </c>
      <c r="G7667" s="42">
        <f t="shared" si="357"/>
        <v>10.117800000000001</v>
      </c>
      <c r="H7667" s="42">
        <f t="shared" si="358"/>
        <v>8.2500000010117809</v>
      </c>
    </row>
    <row r="7668" spans="5:8" x14ac:dyDescent="0.3">
      <c r="E7668" s="34">
        <v>7666</v>
      </c>
      <c r="F7668" s="42">
        <f t="shared" si="359"/>
        <v>12.265600000000001</v>
      </c>
      <c r="G7668" s="42">
        <f t="shared" si="357"/>
        <v>10.119120000000001</v>
      </c>
      <c r="H7668" s="42">
        <f t="shared" si="358"/>
        <v>8.2500000010119123</v>
      </c>
    </row>
    <row r="7669" spans="5:8" x14ac:dyDescent="0.3">
      <c r="E7669" s="34">
        <v>7667</v>
      </c>
      <c r="F7669" s="42">
        <f t="shared" si="359"/>
        <v>12.267200000000001</v>
      </c>
      <c r="G7669" s="42">
        <f t="shared" si="357"/>
        <v>10.12044</v>
      </c>
      <c r="H7669" s="42">
        <f t="shared" si="358"/>
        <v>8.2500000010120438</v>
      </c>
    </row>
    <row r="7670" spans="5:8" x14ac:dyDescent="0.3">
      <c r="E7670" s="34">
        <v>7668</v>
      </c>
      <c r="F7670" s="42">
        <f t="shared" si="359"/>
        <v>12.268800000000001</v>
      </c>
      <c r="G7670" s="42">
        <f t="shared" si="357"/>
        <v>10.12176</v>
      </c>
      <c r="H7670" s="42">
        <f t="shared" si="358"/>
        <v>8.2500000010121752</v>
      </c>
    </row>
    <row r="7671" spans="5:8" x14ac:dyDescent="0.3">
      <c r="E7671" s="34">
        <v>7669</v>
      </c>
      <c r="F7671" s="42">
        <f t="shared" si="359"/>
        <v>12.2704</v>
      </c>
      <c r="G7671" s="42">
        <f t="shared" si="357"/>
        <v>10.123080000000002</v>
      </c>
      <c r="H7671" s="42">
        <f t="shared" si="358"/>
        <v>8.2500000010123085</v>
      </c>
    </row>
    <row r="7672" spans="5:8" x14ac:dyDescent="0.3">
      <c r="E7672" s="34">
        <v>7670</v>
      </c>
      <c r="F7672" s="42">
        <f t="shared" si="359"/>
        <v>12.272</v>
      </c>
      <c r="G7672" s="42">
        <f t="shared" si="357"/>
        <v>10.1244</v>
      </c>
      <c r="H7672" s="42">
        <f t="shared" si="358"/>
        <v>8.2500000010124399</v>
      </c>
    </row>
    <row r="7673" spans="5:8" x14ac:dyDescent="0.3">
      <c r="E7673" s="34">
        <v>7671</v>
      </c>
      <c r="F7673" s="42">
        <f t="shared" si="359"/>
        <v>12.2736</v>
      </c>
      <c r="G7673" s="42">
        <f t="shared" si="357"/>
        <v>10.125720000000001</v>
      </c>
      <c r="H7673" s="42">
        <f t="shared" si="358"/>
        <v>8.2500000010125714</v>
      </c>
    </row>
    <row r="7674" spans="5:8" x14ac:dyDescent="0.3">
      <c r="E7674" s="34">
        <v>7672</v>
      </c>
      <c r="F7674" s="42">
        <f t="shared" si="359"/>
        <v>12.2752</v>
      </c>
      <c r="G7674" s="42">
        <f t="shared" si="357"/>
        <v>10.127039999999999</v>
      </c>
      <c r="H7674" s="42">
        <f t="shared" si="358"/>
        <v>8.2500000010127046</v>
      </c>
    </row>
    <row r="7675" spans="5:8" x14ac:dyDescent="0.3">
      <c r="E7675" s="34">
        <v>7673</v>
      </c>
      <c r="F7675" s="42">
        <f t="shared" si="359"/>
        <v>12.2768</v>
      </c>
      <c r="G7675" s="42">
        <f t="shared" si="357"/>
        <v>10.128360000000001</v>
      </c>
      <c r="H7675" s="42">
        <f t="shared" si="358"/>
        <v>8.250000001012836</v>
      </c>
    </row>
    <row r="7676" spans="5:8" x14ac:dyDescent="0.3">
      <c r="E7676" s="34">
        <v>7674</v>
      </c>
      <c r="F7676" s="42">
        <f t="shared" si="359"/>
        <v>12.278400000000001</v>
      </c>
      <c r="G7676" s="42">
        <f t="shared" si="357"/>
        <v>10.12968</v>
      </c>
      <c r="H7676" s="42">
        <f t="shared" si="358"/>
        <v>8.2500000010129675</v>
      </c>
    </row>
    <row r="7677" spans="5:8" x14ac:dyDescent="0.3">
      <c r="E7677" s="34">
        <v>7675</v>
      </c>
      <c r="F7677" s="42">
        <f t="shared" si="359"/>
        <v>12.280000000000001</v>
      </c>
      <c r="G7677" s="42">
        <f t="shared" si="357"/>
        <v>10.131</v>
      </c>
      <c r="H7677" s="42">
        <f t="shared" si="358"/>
        <v>8.2500000010131007</v>
      </c>
    </row>
    <row r="7678" spans="5:8" x14ac:dyDescent="0.3">
      <c r="E7678" s="34">
        <v>7676</v>
      </c>
      <c r="F7678" s="42">
        <f t="shared" si="359"/>
        <v>12.281600000000001</v>
      </c>
      <c r="G7678" s="42">
        <f t="shared" si="357"/>
        <v>10.132320000000002</v>
      </c>
      <c r="H7678" s="42">
        <f t="shared" si="358"/>
        <v>8.2500000010132322</v>
      </c>
    </row>
    <row r="7679" spans="5:8" x14ac:dyDescent="0.3">
      <c r="E7679" s="34">
        <v>7677</v>
      </c>
      <c r="F7679" s="42">
        <f t="shared" si="359"/>
        <v>12.283200000000001</v>
      </c>
      <c r="G7679" s="42">
        <f t="shared" si="357"/>
        <v>10.13364</v>
      </c>
      <c r="H7679" s="42">
        <f t="shared" si="358"/>
        <v>8.2500000010133636</v>
      </c>
    </row>
    <row r="7680" spans="5:8" x14ac:dyDescent="0.3">
      <c r="E7680" s="34">
        <v>7678</v>
      </c>
      <c r="F7680" s="42">
        <f t="shared" si="359"/>
        <v>12.284800000000001</v>
      </c>
      <c r="G7680" s="42">
        <f t="shared" si="357"/>
        <v>10.134960000000001</v>
      </c>
      <c r="H7680" s="42">
        <f t="shared" si="358"/>
        <v>8.2500000010134968</v>
      </c>
    </row>
    <row r="7681" spans="5:8" x14ac:dyDescent="0.3">
      <c r="E7681" s="34">
        <v>7679</v>
      </c>
      <c r="F7681" s="42">
        <f t="shared" si="359"/>
        <v>12.2864</v>
      </c>
      <c r="G7681" s="42">
        <f t="shared" si="357"/>
        <v>10.136279999999999</v>
      </c>
      <c r="H7681" s="42">
        <f t="shared" si="358"/>
        <v>8.2500000010136283</v>
      </c>
    </row>
    <row r="7682" spans="5:8" x14ac:dyDescent="0.3">
      <c r="E7682" s="34">
        <v>7680</v>
      </c>
      <c r="F7682" s="42">
        <f t="shared" si="359"/>
        <v>12.288</v>
      </c>
      <c r="G7682" s="42">
        <f t="shared" ref="G7682:G7745" si="360">$C$12*F7682*10^-3/($C$3*10^-6)</f>
        <v>10.137600000000001</v>
      </c>
      <c r="H7682" s="42">
        <f t="shared" si="358"/>
        <v>8.2500000010137597</v>
      </c>
    </row>
    <row r="7683" spans="5:8" x14ac:dyDescent="0.3">
      <c r="E7683" s="34">
        <v>7681</v>
      </c>
      <c r="F7683" s="42">
        <f t="shared" si="359"/>
        <v>12.2896</v>
      </c>
      <c r="G7683" s="42">
        <f t="shared" si="360"/>
        <v>10.138919999999999</v>
      </c>
      <c r="H7683" s="42">
        <f t="shared" ref="H7683:H7746" si="361">($C$12+IF(G7683&gt;=$C$7,$C$6,0)+(IF(G7683&gt;=$C$5,G7683,0)/$C$4)+IF(G7683&gt;$C$9,($C$8/G7683),0))</f>
        <v>8.2500000010138912</v>
      </c>
    </row>
    <row r="7684" spans="5:8" x14ac:dyDescent="0.3">
      <c r="E7684" s="34">
        <v>7682</v>
      </c>
      <c r="F7684" s="42">
        <f t="shared" ref="F7684:F7747" si="362">($C$10/10000)*(E7684)</f>
        <v>12.2912</v>
      </c>
      <c r="G7684" s="42">
        <f t="shared" si="360"/>
        <v>10.14024</v>
      </c>
      <c r="H7684" s="42">
        <f t="shared" si="361"/>
        <v>8.2500000010140244</v>
      </c>
    </row>
    <row r="7685" spans="5:8" x14ac:dyDescent="0.3">
      <c r="E7685" s="34">
        <v>7683</v>
      </c>
      <c r="F7685" s="42">
        <f t="shared" si="362"/>
        <v>12.2928</v>
      </c>
      <c r="G7685" s="42">
        <f t="shared" si="360"/>
        <v>10.14156</v>
      </c>
      <c r="H7685" s="42">
        <f t="shared" si="361"/>
        <v>8.2500000010141559</v>
      </c>
    </row>
    <row r="7686" spans="5:8" x14ac:dyDescent="0.3">
      <c r="E7686" s="34">
        <v>7684</v>
      </c>
      <c r="F7686" s="42">
        <f t="shared" si="362"/>
        <v>12.294400000000001</v>
      </c>
      <c r="G7686" s="42">
        <f t="shared" si="360"/>
        <v>10.142880000000002</v>
      </c>
      <c r="H7686" s="42">
        <f t="shared" si="361"/>
        <v>8.2500000010142873</v>
      </c>
    </row>
    <row r="7687" spans="5:8" x14ac:dyDescent="0.3">
      <c r="E7687" s="34">
        <v>7685</v>
      </c>
      <c r="F7687" s="42">
        <f t="shared" si="362"/>
        <v>12.296000000000001</v>
      </c>
      <c r="G7687" s="42">
        <f t="shared" si="360"/>
        <v>10.1442</v>
      </c>
      <c r="H7687" s="42">
        <f t="shared" si="361"/>
        <v>8.2500000010144205</v>
      </c>
    </row>
    <row r="7688" spans="5:8" x14ac:dyDescent="0.3">
      <c r="E7688" s="34">
        <v>7686</v>
      </c>
      <c r="F7688" s="42">
        <f t="shared" si="362"/>
        <v>12.297600000000001</v>
      </c>
      <c r="G7688" s="42">
        <f t="shared" si="360"/>
        <v>10.145520000000001</v>
      </c>
      <c r="H7688" s="42">
        <f t="shared" si="361"/>
        <v>8.250000001014552</v>
      </c>
    </row>
    <row r="7689" spans="5:8" x14ac:dyDescent="0.3">
      <c r="E7689" s="34">
        <v>7687</v>
      </c>
      <c r="F7689" s="42">
        <f t="shared" si="362"/>
        <v>12.299200000000001</v>
      </c>
      <c r="G7689" s="42">
        <f t="shared" si="360"/>
        <v>10.146839999999999</v>
      </c>
      <c r="H7689" s="42">
        <f t="shared" si="361"/>
        <v>8.2500000010146834</v>
      </c>
    </row>
    <row r="7690" spans="5:8" x14ac:dyDescent="0.3">
      <c r="E7690" s="34">
        <v>7688</v>
      </c>
      <c r="F7690" s="42">
        <f t="shared" si="362"/>
        <v>12.300800000000001</v>
      </c>
      <c r="G7690" s="42">
        <f t="shared" si="360"/>
        <v>10.148160000000001</v>
      </c>
      <c r="H7690" s="42">
        <f t="shared" si="361"/>
        <v>8.2500000010148167</v>
      </c>
    </row>
    <row r="7691" spans="5:8" x14ac:dyDescent="0.3">
      <c r="E7691" s="34">
        <v>7689</v>
      </c>
      <c r="F7691" s="42">
        <f t="shared" si="362"/>
        <v>12.3024</v>
      </c>
      <c r="G7691" s="42">
        <f t="shared" si="360"/>
        <v>10.149479999999999</v>
      </c>
      <c r="H7691" s="42">
        <f t="shared" si="361"/>
        <v>8.2500000010149481</v>
      </c>
    </row>
    <row r="7692" spans="5:8" x14ac:dyDescent="0.3">
      <c r="E7692" s="34">
        <v>7690</v>
      </c>
      <c r="F7692" s="42">
        <f t="shared" si="362"/>
        <v>12.304</v>
      </c>
      <c r="G7692" s="42">
        <f t="shared" si="360"/>
        <v>10.1508</v>
      </c>
      <c r="H7692" s="42">
        <f t="shared" si="361"/>
        <v>8.2500000010150796</v>
      </c>
    </row>
    <row r="7693" spans="5:8" x14ac:dyDescent="0.3">
      <c r="E7693" s="34">
        <v>7691</v>
      </c>
      <c r="F7693" s="42">
        <f t="shared" si="362"/>
        <v>12.3056</v>
      </c>
      <c r="G7693" s="42">
        <f t="shared" si="360"/>
        <v>10.15212</v>
      </c>
      <c r="H7693" s="42">
        <f t="shared" si="361"/>
        <v>8.2500000010152128</v>
      </c>
    </row>
    <row r="7694" spans="5:8" x14ac:dyDescent="0.3">
      <c r="E7694" s="34">
        <v>7692</v>
      </c>
      <c r="F7694" s="42">
        <f t="shared" si="362"/>
        <v>12.3072</v>
      </c>
      <c r="G7694" s="42">
        <f t="shared" si="360"/>
        <v>10.153440000000002</v>
      </c>
      <c r="H7694" s="42">
        <f t="shared" si="361"/>
        <v>8.2500000010153443</v>
      </c>
    </row>
    <row r="7695" spans="5:8" x14ac:dyDescent="0.3">
      <c r="E7695" s="34">
        <v>7693</v>
      </c>
      <c r="F7695" s="42">
        <f t="shared" si="362"/>
        <v>12.3088</v>
      </c>
      <c r="G7695" s="42">
        <f t="shared" si="360"/>
        <v>10.15476</v>
      </c>
      <c r="H7695" s="42">
        <f t="shared" si="361"/>
        <v>8.2500000010154757</v>
      </c>
    </row>
    <row r="7696" spans="5:8" x14ac:dyDescent="0.3">
      <c r="E7696" s="34">
        <v>7694</v>
      </c>
      <c r="F7696" s="42">
        <f t="shared" si="362"/>
        <v>12.310400000000001</v>
      </c>
      <c r="G7696" s="42">
        <f t="shared" si="360"/>
        <v>10.156080000000001</v>
      </c>
      <c r="H7696" s="42">
        <f t="shared" si="361"/>
        <v>8.2500000010156072</v>
      </c>
    </row>
    <row r="7697" spans="5:8" x14ac:dyDescent="0.3">
      <c r="E7697" s="34">
        <v>7695</v>
      </c>
      <c r="F7697" s="42">
        <f t="shared" si="362"/>
        <v>12.312000000000001</v>
      </c>
      <c r="G7697" s="42">
        <f t="shared" si="360"/>
        <v>10.157400000000001</v>
      </c>
      <c r="H7697" s="42">
        <f t="shared" si="361"/>
        <v>8.2500000010157404</v>
      </c>
    </row>
    <row r="7698" spans="5:8" x14ac:dyDescent="0.3">
      <c r="E7698" s="34">
        <v>7696</v>
      </c>
      <c r="F7698" s="42">
        <f t="shared" si="362"/>
        <v>12.313600000000001</v>
      </c>
      <c r="G7698" s="42">
        <f t="shared" si="360"/>
        <v>10.158720000000001</v>
      </c>
      <c r="H7698" s="42">
        <f t="shared" si="361"/>
        <v>8.2500000010158718</v>
      </c>
    </row>
    <row r="7699" spans="5:8" x14ac:dyDescent="0.3">
      <c r="E7699" s="34">
        <v>7697</v>
      </c>
      <c r="F7699" s="42">
        <f t="shared" si="362"/>
        <v>12.315200000000001</v>
      </c>
      <c r="G7699" s="42">
        <f t="shared" si="360"/>
        <v>10.16004</v>
      </c>
      <c r="H7699" s="42">
        <f t="shared" si="361"/>
        <v>8.2500000010160033</v>
      </c>
    </row>
    <row r="7700" spans="5:8" x14ac:dyDescent="0.3">
      <c r="E7700" s="34">
        <v>7698</v>
      </c>
      <c r="F7700" s="42">
        <f t="shared" si="362"/>
        <v>12.316800000000001</v>
      </c>
      <c r="G7700" s="42">
        <f t="shared" si="360"/>
        <v>10.16136</v>
      </c>
      <c r="H7700" s="42">
        <f t="shared" si="361"/>
        <v>8.2500000010161365</v>
      </c>
    </row>
    <row r="7701" spans="5:8" x14ac:dyDescent="0.3">
      <c r="E7701" s="34">
        <v>7699</v>
      </c>
      <c r="F7701" s="42">
        <f t="shared" si="362"/>
        <v>12.3184</v>
      </c>
      <c r="G7701" s="42">
        <f t="shared" si="360"/>
        <v>10.16268</v>
      </c>
      <c r="H7701" s="42">
        <f t="shared" si="361"/>
        <v>8.250000001016268</v>
      </c>
    </row>
    <row r="7702" spans="5:8" x14ac:dyDescent="0.3">
      <c r="E7702" s="34">
        <v>7700</v>
      </c>
      <c r="F7702" s="42">
        <f t="shared" si="362"/>
        <v>12.32</v>
      </c>
      <c r="G7702" s="42">
        <f t="shared" si="360"/>
        <v>10.164000000000001</v>
      </c>
      <c r="H7702" s="42">
        <f t="shared" si="361"/>
        <v>8.2500000010163994</v>
      </c>
    </row>
    <row r="7703" spans="5:8" x14ac:dyDescent="0.3">
      <c r="E7703" s="34">
        <v>7701</v>
      </c>
      <c r="F7703" s="42">
        <f t="shared" si="362"/>
        <v>12.3216</v>
      </c>
      <c r="G7703" s="42">
        <f t="shared" si="360"/>
        <v>10.165319999999999</v>
      </c>
      <c r="H7703" s="42">
        <f t="shared" si="361"/>
        <v>8.2500000010165326</v>
      </c>
    </row>
    <row r="7704" spans="5:8" x14ac:dyDescent="0.3">
      <c r="E7704" s="34">
        <v>7702</v>
      </c>
      <c r="F7704" s="42">
        <f t="shared" si="362"/>
        <v>12.3232</v>
      </c>
      <c r="G7704" s="42">
        <f t="shared" si="360"/>
        <v>10.166640000000001</v>
      </c>
      <c r="H7704" s="42">
        <f t="shared" si="361"/>
        <v>8.2500000010166641</v>
      </c>
    </row>
    <row r="7705" spans="5:8" x14ac:dyDescent="0.3">
      <c r="E7705" s="34">
        <v>7703</v>
      </c>
      <c r="F7705" s="42">
        <f t="shared" si="362"/>
        <v>12.3248</v>
      </c>
      <c r="G7705" s="42">
        <f t="shared" si="360"/>
        <v>10.167959999999999</v>
      </c>
      <c r="H7705" s="42">
        <f t="shared" si="361"/>
        <v>8.2500000010167955</v>
      </c>
    </row>
    <row r="7706" spans="5:8" x14ac:dyDescent="0.3">
      <c r="E7706" s="34">
        <v>7704</v>
      </c>
      <c r="F7706" s="42">
        <f t="shared" si="362"/>
        <v>12.326400000000001</v>
      </c>
      <c r="G7706" s="42">
        <f t="shared" si="360"/>
        <v>10.169280000000001</v>
      </c>
      <c r="H7706" s="42">
        <f t="shared" si="361"/>
        <v>8.2500000010169288</v>
      </c>
    </row>
    <row r="7707" spans="5:8" x14ac:dyDescent="0.3">
      <c r="E7707" s="34">
        <v>7705</v>
      </c>
      <c r="F7707" s="42">
        <f t="shared" si="362"/>
        <v>12.328000000000001</v>
      </c>
      <c r="G7707" s="42">
        <f t="shared" si="360"/>
        <v>10.1706</v>
      </c>
      <c r="H7707" s="42">
        <f t="shared" si="361"/>
        <v>8.2500000010170602</v>
      </c>
    </row>
    <row r="7708" spans="5:8" x14ac:dyDescent="0.3">
      <c r="E7708" s="34">
        <v>7706</v>
      </c>
      <c r="F7708" s="42">
        <f t="shared" si="362"/>
        <v>12.329600000000001</v>
      </c>
      <c r="G7708" s="42">
        <f t="shared" si="360"/>
        <v>10.171920000000002</v>
      </c>
      <c r="H7708" s="42">
        <f t="shared" si="361"/>
        <v>8.2500000010171917</v>
      </c>
    </row>
    <row r="7709" spans="5:8" x14ac:dyDescent="0.3">
      <c r="E7709" s="34">
        <v>7707</v>
      </c>
      <c r="F7709" s="42">
        <f t="shared" si="362"/>
        <v>12.331200000000001</v>
      </c>
      <c r="G7709" s="42">
        <f t="shared" si="360"/>
        <v>10.173240000000002</v>
      </c>
      <c r="H7709" s="42">
        <f t="shared" si="361"/>
        <v>8.2500000010173231</v>
      </c>
    </row>
    <row r="7710" spans="5:8" x14ac:dyDescent="0.3">
      <c r="E7710" s="34">
        <v>7708</v>
      </c>
      <c r="F7710" s="42">
        <f t="shared" si="362"/>
        <v>12.332800000000001</v>
      </c>
      <c r="G7710" s="42">
        <f t="shared" si="360"/>
        <v>10.17456</v>
      </c>
      <c r="H7710" s="42">
        <f t="shared" si="361"/>
        <v>8.2500000010174563</v>
      </c>
    </row>
    <row r="7711" spans="5:8" x14ac:dyDescent="0.3">
      <c r="E7711" s="34">
        <v>7709</v>
      </c>
      <c r="F7711" s="42">
        <f t="shared" si="362"/>
        <v>12.3344</v>
      </c>
      <c r="G7711" s="42">
        <f t="shared" si="360"/>
        <v>10.175880000000001</v>
      </c>
      <c r="H7711" s="42">
        <f t="shared" si="361"/>
        <v>8.2500000010175878</v>
      </c>
    </row>
    <row r="7712" spans="5:8" x14ac:dyDescent="0.3">
      <c r="E7712" s="34">
        <v>7710</v>
      </c>
      <c r="F7712" s="42">
        <f t="shared" si="362"/>
        <v>12.336</v>
      </c>
      <c r="G7712" s="42">
        <f t="shared" si="360"/>
        <v>10.177199999999999</v>
      </c>
      <c r="H7712" s="42">
        <f t="shared" si="361"/>
        <v>8.2500000010177192</v>
      </c>
    </row>
    <row r="7713" spans="5:8" x14ac:dyDescent="0.3">
      <c r="E7713" s="34">
        <v>7711</v>
      </c>
      <c r="F7713" s="42">
        <f t="shared" si="362"/>
        <v>12.3376</v>
      </c>
      <c r="G7713" s="42">
        <f t="shared" si="360"/>
        <v>10.178520000000001</v>
      </c>
      <c r="H7713" s="42">
        <f t="shared" si="361"/>
        <v>8.2500000010178525</v>
      </c>
    </row>
    <row r="7714" spans="5:8" x14ac:dyDescent="0.3">
      <c r="E7714" s="34">
        <v>7712</v>
      </c>
      <c r="F7714" s="42">
        <f t="shared" si="362"/>
        <v>12.3392</v>
      </c>
      <c r="G7714" s="42">
        <f t="shared" si="360"/>
        <v>10.179839999999999</v>
      </c>
      <c r="H7714" s="42">
        <f t="shared" si="361"/>
        <v>8.2500000010179839</v>
      </c>
    </row>
    <row r="7715" spans="5:8" x14ac:dyDescent="0.3">
      <c r="E7715" s="34">
        <v>7713</v>
      </c>
      <c r="F7715" s="42">
        <f t="shared" si="362"/>
        <v>12.3408</v>
      </c>
      <c r="G7715" s="42">
        <f t="shared" si="360"/>
        <v>10.18116</v>
      </c>
      <c r="H7715" s="42">
        <f t="shared" si="361"/>
        <v>8.2500000010181154</v>
      </c>
    </row>
    <row r="7716" spans="5:8" x14ac:dyDescent="0.3">
      <c r="E7716" s="34">
        <v>7714</v>
      </c>
      <c r="F7716" s="42">
        <f t="shared" si="362"/>
        <v>12.342400000000001</v>
      </c>
      <c r="G7716" s="42">
        <f t="shared" si="360"/>
        <v>10.18248</v>
      </c>
      <c r="H7716" s="42">
        <f t="shared" si="361"/>
        <v>8.2500000010182486</v>
      </c>
    </row>
    <row r="7717" spans="5:8" x14ac:dyDescent="0.3">
      <c r="E7717" s="34">
        <v>7715</v>
      </c>
      <c r="F7717" s="42">
        <f t="shared" si="362"/>
        <v>12.344000000000001</v>
      </c>
      <c r="G7717" s="42">
        <f t="shared" si="360"/>
        <v>10.183800000000002</v>
      </c>
      <c r="H7717" s="42">
        <f t="shared" si="361"/>
        <v>8.25000000101838</v>
      </c>
    </row>
    <row r="7718" spans="5:8" x14ac:dyDescent="0.3">
      <c r="E7718" s="34">
        <v>7716</v>
      </c>
      <c r="F7718" s="42">
        <f t="shared" si="362"/>
        <v>12.345600000000001</v>
      </c>
      <c r="G7718" s="42">
        <f t="shared" si="360"/>
        <v>10.18512</v>
      </c>
      <c r="H7718" s="42">
        <f t="shared" si="361"/>
        <v>8.2500000010185115</v>
      </c>
    </row>
    <row r="7719" spans="5:8" x14ac:dyDescent="0.3">
      <c r="E7719" s="34">
        <v>7717</v>
      </c>
      <c r="F7719" s="42">
        <f t="shared" si="362"/>
        <v>12.347200000000001</v>
      </c>
      <c r="G7719" s="42">
        <f t="shared" si="360"/>
        <v>10.186440000000001</v>
      </c>
      <c r="H7719" s="42">
        <f t="shared" si="361"/>
        <v>8.2500000010186447</v>
      </c>
    </row>
    <row r="7720" spans="5:8" x14ac:dyDescent="0.3">
      <c r="E7720" s="34">
        <v>7718</v>
      </c>
      <c r="F7720" s="42">
        <f t="shared" si="362"/>
        <v>12.348800000000001</v>
      </c>
      <c r="G7720" s="42">
        <f t="shared" si="360"/>
        <v>10.187759999999999</v>
      </c>
      <c r="H7720" s="42">
        <f t="shared" si="361"/>
        <v>8.2500000010187762</v>
      </c>
    </row>
    <row r="7721" spans="5:8" x14ac:dyDescent="0.3">
      <c r="E7721" s="34">
        <v>7719</v>
      </c>
      <c r="F7721" s="42">
        <f t="shared" si="362"/>
        <v>12.3504</v>
      </c>
      <c r="G7721" s="42">
        <f t="shared" si="360"/>
        <v>10.189080000000001</v>
      </c>
      <c r="H7721" s="42">
        <f t="shared" si="361"/>
        <v>8.2500000010189076</v>
      </c>
    </row>
    <row r="7722" spans="5:8" x14ac:dyDescent="0.3">
      <c r="E7722" s="34">
        <v>7720</v>
      </c>
      <c r="F7722" s="42">
        <f t="shared" si="362"/>
        <v>12.352</v>
      </c>
      <c r="G7722" s="42">
        <f t="shared" si="360"/>
        <v>10.190399999999999</v>
      </c>
      <c r="H7722" s="42">
        <f t="shared" si="361"/>
        <v>8.2500000010190409</v>
      </c>
    </row>
    <row r="7723" spans="5:8" x14ac:dyDescent="0.3">
      <c r="E7723" s="34">
        <v>7721</v>
      </c>
      <c r="F7723" s="42">
        <f t="shared" si="362"/>
        <v>12.3536</v>
      </c>
      <c r="G7723" s="42">
        <f t="shared" si="360"/>
        <v>10.191720000000002</v>
      </c>
      <c r="H7723" s="42">
        <f t="shared" si="361"/>
        <v>8.2500000010191723</v>
      </c>
    </row>
    <row r="7724" spans="5:8" x14ac:dyDescent="0.3">
      <c r="E7724" s="34">
        <v>7722</v>
      </c>
      <c r="F7724" s="42">
        <f t="shared" si="362"/>
        <v>12.3552</v>
      </c>
      <c r="G7724" s="42">
        <f t="shared" si="360"/>
        <v>10.19304</v>
      </c>
      <c r="H7724" s="42">
        <f t="shared" si="361"/>
        <v>8.2500000010193038</v>
      </c>
    </row>
    <row r="7725" spans="5:8" x14ac:dyDescent="0.3">
      <c r="E7725" s="34">
        <v>7723</v>
      </c>
      <c r="F7725" s="42">
        <f t="shared" si="362"/>
        <v>12.3568</v>
      </c>
      <c r="G7725" s="42">
        <f t="shared" si="360"/>
        <v>10.194360000000001</v>
      </c>
      <c r="H7725" s="42">
        <f t="shared" si="361"/>
        <v>8.2500000010194352</v>
      </c>
    </row>
    <row r="7726" spans="5:8" x14ac:dyDescent="0.3">
      <c r="E7726" s="34">
        <v>7724</v>
      </c>
      <c r="F7726" s="42">
        <f t="shared" si="362"/>
        <v>12.358400000000001</v>
      </c>
      <c r="G7726" s="42">
        <f t="shared" si="360"/>
        <v>10.195680000000001</v>
      </c>
      <c r="H7726" s="42">
        <f t="shared" si="361"/>
        <v>8.2500000010195684</v>
      </c>
    </row>
    <row r="7727" spans="5:8" x14ac:dyDescent="0.3">
      <c r="E7727" s="34">
        <v>7725</v>
      </c>
      <c r="F7727" s="42">
        <f t="shared" si="362"/>
        <v>12.360000000000001</v>
      </c>
      <c r="G7727" s="42">
        <f t="shared" si="360"/>
        <v>10.197000000000001</v>
      </c>
      <c r="H7727" s="42">
        <f t="shared" si="361"/>
        <v>8.2500000010196999</v>
      </c>
    </row>
    <row r="7728" spans="5:8" x14ac:dyDescent="0.3">
      <c r="E7728" s="34">
        <v>7726</v>
      </c>
      <c r="F7728" s="42">
        <f t="shared" si="362"/>
        <v>12.361600000000001</v>
      </c>
      <c r="G7728" s="42">
        <f t="shared" si="360"/>
        <v>10.198320000000001</v>
      </c>
      <c r="H7728" s="42">
        <f t="shared" si="361"/>
        <v>8.2500000010198313</v>
      </c>
    </row>
    <row r="7729" spans="5:8" x14ac:dyDescent="0.3">
      <c r="E7729" s="34">
        <v>7727</v>
      </c>
      <c r="F7729" s="42">
        <f t="shared" si="362"/>
        <v>12.363200000000001</v>
      </c>
      <c r="G7729" s="42">
        <f t="shared" si="360"/>
        <v>10.19964</v>
      </c>
      <c r="H7729" s="42">
        <f t="shared" si="361"/>
        <v>8.2500000010199646</v>
      </c>
    </row>
    <row r="7730" spans="5:8" x14ac:dyDescent="0.3">
      <c r="E7730" s="34">
        <v>7728</v>
      </c>
      <c r="F7730" s="42">
        <f t="shared" si="362"/>
        <v>12.364800000000001</v>
      </c>
      <c r="G7730" s="42">
        <f t="shared" si="360"/>
        <v>10.20096</v>
      </c>
      <c r="H7730" s="42">
        <f t="shared" si="361"/>
        <v>8.250000001020096</v>
      </c>
    </row>
    <row r="7731" spans="5:8" x14ac:dyDescent="0.3">
      <c r="E7731" s="34">
        <v>7729</v>
      </c>
      <c r="F7731" s="42">
        <f t="shared" si="362"/>
        <v>12.366400000000001</v>
      </c>
      <c r="G7731" s="42">
        <f t="shared" si="360"/>
        <v>10.20228</v>
      </c>
      <c r="H7731" s="42">
        <f t="shared" si="361"/>
        <v>8.2500000010202275</v>
      </c>
    </row>
    <row r="7732" spans="5:8" x14ac:dyDescent="0.3">
      <c r="E7732" s="34">
        <v>7730</v>
      </c>
      <c r="F7732" s="42">
        <f t="shared" si="362"/>
        <v>12.368</v>
      </c>
      <c r="G7732" s="42">
        <f t="shared" si="360"/>
        <v>10.2036</v>
      </c>
      <c r="H7732" s="42">
        <f t="shared" si="361"/>
        <v>8.2500000010203607</v>
      </c>
    </row>
    <row r="7733" spans="5:8" x14ac:dyDescent="0.3">
      <c r="E7733" s="34">
        <v>7731</v>
      </c>
      <c r="F7733" s="42">
        <f t="shared" si="362"/>
        <v>12.3696</v>
      </c>
      <c r="G7733" s="42">
        <f t="shared" si="360"/>
        <v>10.204920000000001</v>
      </c>
      <c r="H7733" s="42">
        <f t="shared" si="361"/>
        <v>8.2500000010204921</v>
      </c>
    </row>
    <row r="7734" spans="5:8" x14ac:dyDescent="0.3">
      <c r="E7734" s="34">
        <v>7732</v>
      </c>
      <c r="F7734" s="42">
        <f t="shared" si="362"/>
        <v>12.3712</v>
      </c>
      <c r="G7734" s="42">
        <f t="shared" si="360"/>
        <v>10.206239999999999</v>
      </c>
      <c r="H7734" s="42">
        <f t="shared" si="361"/>
        <v>8.2500000010206236</v>
      </c>
    </row>
    <row r="7735" spans="5:8" x14ac:dyDescent="0.3">
      <c r="E7735" s="34">
        <v>7733</v>
      </c>
      <c r="F7735" s="42">
        <f t="shared" si="362"/>
        <v>12.3728</v>
      </c>
      <c r="G7735" s="42">
        <f t="shared" si="360"/>
        <v>10.207560000000001</v>
      </c>
      <c r="H7735" s="42">
        <f t="shared" si="361"/>
        <v>8.2500000010207568</v>
      </c>
    </row>
    <row r="7736" spans="5:8" x14ac:dyDescent="0.3">
      <c r="E7736" s="34">
        <v>7734</v>
      </c>
      <c r="F7736" s="42">
        <f t="shared" si="362"/>
        <v>12.374400000000001</v>
      </c>
      <c r="G7736" s="42">
        <f t="shared" si="360"/>
        <v>10.208880000000001</v>
      </c>
      <c r="H7736" s="42">
        <f t="shared" si="361"/>
        <v>8.2500000010208883</v>
      </c>
    </row>
    <row r="7737" spans="5:8" x14ac:dyDescent="0.3">
      <c r="E7737" s="34">
        <v>7735</v>
      </c>
      <c r="F7737" s="42">
        <f t="shared" si="362"/>
        <v>12.376000000000001</v>
      </c>
      <c r="G7737" s="42">
        <f t="shared" si="360"/>
        <v>10.2102</v>
      </c>
      <c r="H7737" s="42">
        <f t="shared" si="361"/>
        <v>8.2500000010210197</v>
      </c>
    </row>
    <row r="7738" spans="5:8" x14ac:dyDescent="0.3">
      <c r="E7738" s="34">
        <v>7736</v>
      </c>
      <c r="F7738" s="42">
        <f t="shared" si="362"/>
        <v>12.377600000000001</v>
      </c>
      <c r="G7738" s="42">
        <f t="shared" si="360"/>
        <v>10.211520000000002</v>
      </c>
      <c r="H7738" s="42">
        <f t="shared" si="361"/>
        <v>8.2500000010211512</v>
      </c>
    </row>
    <row r="7739" spans="5:8" x14ac:dyDescent="0.3">
      <c r="E7739" s="34">
        <v>7737</v>
      </c>
      <c r="F7739" s="42">
        <f t="shared" si="362"/>
        <v>12.379200000000001</v>
      </c>
      <c r="G7739" s="42">
        <f t="shared" si="360"/>
        <v>10.212840000000002</v>
      </c>
      <c r="H7739" s="42">
        <f t="shared" si="361"/>
        <v>8.2500000010212844</v>
      </c>
    </row>
    <row r="7740" spans="5:8" x14ac:dyDescent="0.3">
      <c r="E7740" s="34">
        <v>7738</v>
      </c>
      <c r="F7740" s="42">
        <f t="shared" si="362"/>
        <v>12.380800000000001</v>
      </c>
      <c r="G7740" s="42">
        <f t="shared" si="360"/>
        <v>10.214160000000001</v>
      </c>
      <c r="H7740" s="42">
        <f t="shared" si="361"/>
        <v>8.2500000010214158</v>
      </c>
    </row>
    <row r="7741" spans="5:8" x14ac:dyDescent="0.3">
      <c r="E7741" s="34">
        <v>7739</v>
      </c>
      <c r="F7741" s="42">
        <f t="shared" si="362"/>
        <v>12.382400000000001</v>
      </c>
      <c r="G7741" s="42">
        <f t="shared" si="360"/>
        <v>10.215479999999999</v>
      </c>
      <c r="H7741" s="42">
        <f t="shared" si="361"/>
        <v>8.2500000010215473</v>
      </c>
    </row>
    <row r="7742" spans="5:8" x14ac:dyDescent="0.3">
      <c r="E7742" s="34">
        <v>7740</v>
      </c>
      <c r="F7742" s="42">
        <f t="shared" si="362"/>
        <v>12.384</v>
      </c>
      <c r="G7742" s="42">
        <f t="shared" si="360"/>
        <v>10.216800000000001</v>
      </c>
      <c r="H7742" s="42">
        <f t="shared" si="361"/>
        <v>8.2500000010216805</v>
      </c>
    </row>
    <row r="7743" spans="5:8" x14ac:dyDescent="0.3">
      <c r="E7743" s="34">
        <v>7741</v>
      </c>
      <c r="F7743" s="42">
        <f t="shared" si="362"/>
        <v>12.3856</v>
      </c>
      <c r="G7743" s="42">
        <f t="shared" si="360"/>
        <v>10.218119999999999</v>
      </c>
      <c r="H7743" s="42">
        <f t="shared" si="361"/>
        <v>8.250000001021812</v>
      </c>
    </row>
    <row r="7744" spans="5:8" x14ac:dyDescent="0.3">
      <c r="E7744" s="34">
        <v>7742</v>
      </c>
      <c r="F7744" s="42">
        <f t="shared" si="362"/>
        <v>12.3872</v>
      </c>
      <c r="G7744" s="42">
        <f t="shared" si="360"/>
        <v>10.219440000000001</v>
      </c>
      <c r="H7744" s="42">
        <f t="shared" si="361"/>
        <v>8.2500000010219434</v>
      </c>
    </row>
    <row r="7745" spans="5:8" x14ac:dyDescent="0.3">
      <c r="E7745" s="34">
        <v>7743</v>
      </c>
      <c r="F7745" s="42">
        <f t="shared" si="362"/>
        <v>12.3888</v>
      </c>
      <c r="G7745" s="42">
        <f t="shared" si="360"/>
        <v>10.220759999999999</v>
      </c>
      <c r="H7745" s="42">
        <f t="shared" si="361"/>
        <v>8.2500000010220766</v>
      </c>
    </row>
    <row r="7746" spans="5:8" x14ac:dyDescent="0.3">
      <c r="E7746" s="34">
        <v>7744</v>
      </c>
      <c r="F7746" s="42">
        <f t="shared" si="362"/>
        <v>12.390400000000001</v>
      </c>
      <c r="G7746" s="42">
        <f t="shared" ref="G7746:G7809" si="363">$C$12*F7746*10^-3/($C$3*10^-6)</f>
        <v>10.222080000000002</v>
      </c>
      <c r="H7746" s="42">
        <f t="shared" si="361"/>
        <v>8.2500000010222081</v>
      </c>
    </row>
    <row r="7747" spans="5:8" x14ac:dyDescent="0.3">
      <c r="E7747" s="34">
        <v>7745</v>
      </c>
      <c r="F7747" s="42">
        <f t="shared" si="362"/>
        <v>12.392000000000001</v>
      </c>
      <c r="G7747" s="42">
        <f t="shared" si="363"/>
        <v>10.2234</v>
      </c>
      <c r="H7747" s="42">
        <f t="shared" ref="H7747:H7810" si="364">($C$12+IF(G7747&gt;=$C$7,$C$6,0)+(IF(G7747&gt;=$C$5,G7747,0)/$C$4)+IF(G7747&gt;$C$9,($C$8/G7747),0))</f>
        <v>8.2500000010223395</v>
      </c>
    </row>
    <row r="7748" spans="5:8" x14ac:dyDescent="0.3">
      <c r="E7748" s="34">
        <v>7746</v>
      </c>
      <c r="F7748" s="42">
        <f t="shared" ref="F7748:F7811" si="365">($C$10/10000)*(E7748)</f>
        <v>12.393600000000001</v>
      </c>
      <c r="G7748" s="42">
        <f t="shared" si="363"/>
        <v>10.224720000000001</v>
      </c>
      <c r="H7748" s="42">
        <f t="shared" si="364"/>
        <v>8.2500000010224728</v>
      </c>
    </row>
    <row r="7749" spans="5:8" x14ac:dyDescent="0.3">
      <c r="E7749" s="34">
        <v>7747</v>
      </c>
      <c r="F7749" s="42">
        <f t="shared" si="365"/>
        <v>12.395200000000001</v>
      </c>
      <c r="G7749" s="42">
        <f t="shared" si="363"/>
        <v>10.226039999999999</v>
      </c>
      <c r="H7749" s="42">
        <f t="shared" si="364"/>
        <v>8.2500000010226042</v>
      </c>
    </row>
    <row r="7750" spans="5:8" x14ac:dyDescent="0.3">
      <c r="E7750" s="34">
        <v>7748</v>
      </c>
      <c r="F7750" s="42">
        <f t="shared" si="365"/>
        <v>12.396800000000001</v>
      </c>
      <c r="G7750" s="42">
        <f t="shared" si="363"/>
        <v>10.227360000000001</v>
      </c>
      <c r="H7750" s="42">
        <f t="shared" si="364"/>
        <v>8.2500000010227357</v>
      </c>
    </row>
    <row r="7751" spans="5:8" x14ac:dyDescent="0.3">
      <c r="E7751" s="34">
        <v>7749</v>
      </c>
      <c r="F7751" s="42">
        <f t="shared" si="365"/>
        <v>12.398400000000001</v>
      </c>
      <c r="G7751" s="42">
        <f t="shared" si="363"/>
        <v>10.228679999999999</v>
      </c>
      <c r="H7751" s="42">
        <f t="shared" si="364"/>
        <v>8.2500000010228671</v>
      </c>
    </row>
    <row r="7752" spans="5:8" x14ac:dyDescent="0.3">
      <c r="E7752" s="34">
        <v>7750</v>
      </c>
      <c r="F7752" s="42">
        <f t="shared" si="365"/>
        <v>12.4</v>
      </c>
      <c r="G7752" s="42">
        <f t="shared" si="363"/>
        <v>10.23</v>
      </c>
      <c r="H7752" s="42">
        <f t="shared" si="364"/>
        <v>8.2500000010230004</v>
      </c>
    </row>
    <row r="7753" spans="5:8" x14ac:dyDescent="0.3">
      <c r="E7753" s="34">
        <v>7751</v>
      </c>
      <c r="F7753" s="42">
        <f t="shared" si="365"/>
        <v>12.4016</v>
      </c>
      <c r="G7753" s="42">
        <f t="shared" si="363"/>
        <v>10.231319999999998</v>
      </c>
      <c r="H7753" s="42">
        <f t="shared" si="364"/>
        <v>8.2500000010231318</v>
      </c>
    </row>
    <row r="7754" spans="5:8" x14ac:dyDescent="0.3">
      <c r="E7754" s="34">
        <v>7752</v>
      </c>
      <c r="F7754" s="42">
        <f t="shared" si="365"/>
        <v>12.4032</v>
      </c>
      <c r="G7754" s="42">
        <f t="shared" si="363"/>
        <v>10.232640000000002</v>
      </c>
      <c r="H7754" s="42">
        <f t="shared" si="364"/>
        <v>8.2500000010232633</v>
      </c>
    </row>
    <row r="7755" spans="5:8" x14ac:dyDescent="0.3">
      <c r="E7755" s="34">
        <v>7753</v>
      </c>
      <c r="F7755" s="42">
        <f t="shared" si="365"/>
        <v>12.4048</v>
      </c>
      <c r="G7755" s="42">
        <f t="shared" si="363"/>
        <v>10.23396</v>
      </c>
      <c r="H7755" s="42">
        <f t="shared" si="364"/>
        <v>8.2500000010233965</v>
      </c>
    </row>
    <row r="7756" spans="5:8" x14ac:dyDescent="0.3">
      <c r="E7756" s="34">
        <v>7754</v>
      </c>
      <c r="F7756" s="42">
        <f t="shared" si="365"/>
        <v>12.406400000000001</v>
      </c>
      <c r="G7756" s="42">
        <f t="shared" si="363"/>
        <v>10.235280000000001</v>
      </c>
      <c r="H7756" s="42">
        <f t="shared" si="364"/>
        <v>8.2500000010235279</v>
      </c>
    </row>
    <row r="7757" spans="5:8" x14ac:dyDescent="0.3">
      <c r="E7757" s="34">
        <v>7755</v>
      </c>
      <c r="F7757" s="42">
        <f t="shared" si="365"/>
        <v>12.408000000000001</v>
      </c>
      <c r="G7757" s="42">
        <f t="shared" si="363"/>
        <v>10.236600000000001</v>
      </c>
      <c r="H7757" s="42">
        <f t="shared" si="364"/>
        <v>8.2500000010236594</v>
      </c>
    </row>
    <row r="7758" spans="5:8" x14ac:dyDescent="0.3">
      <c r="E7758" s="34">
        <v>7756</v>
      </c>
      <c r="F7758" s="42">
        <f t="shared" si="365"/>
        <v>12.409600000000001</v>
      </c>
      <c r="G7758" s="42">
        <f t="shared" si="363"/>
        <v>10.237920000000001</v>
      </c>
      <c r="H7758" s="42">
        <f t="shared" si="364"/>
        <v>8.2500000010237926</v>
      </c>
    </row>
    <row r="7759" spans="5:8" x14ac:dyDescent="0.3">
      <c r="E7759" s="34">
        <v>7757</v>
      </c>
      <c r="F7759" s="42">
        <f t="shared" si="365"/>
        <v>12.411200000000001</v>
      </c>
      <c r="G7759" s="42">
        <f t="shared" si="363"/>
        <v>10.239240000000001</v>
      </c>
      <c r="H7759" s="42">
        <f t="shared" si="364"/>
        <v>8.2500000010239241</v>
      </c>
    </row>
    <row r="7760" spans="5:8" x14ac:dyDescent="0.3">
      <c r="E7760" s="34">
        <v>7758</v>
      </c>
      <c r="F7760" s="42">
        <f t="shared" si="365"/>
        <v>12.412800000000001</v>
      </c>
      <c r="G7760" s="42">
        <f t="shared" si="363"/>
        <v>10.24056</v>
      </c>
      <c r="H7760" s="42">
        <f t="shared" si="364"/>
        <v>8.2500000010240555</v>
      </c>
    </row>
    <row r="7761" spans="5:8" x14ac:dyDescent="0.3">
      <c r="E7761" s="34">
        <v>7759</v>
      </c>
      <c r="F7761" s="42">
        <f t="shared" si="365"/>
        <v>12.414400000000001</v>
      </c>
      <c r="G7761" s="42">
        <f t="shared" si="363"/>
        <v>10.24188</v>
      </c>
      <c r="H7761" s="42">
        <f t="shared" si="364"/>
        <v>8.2500000010241887</v>
      </c>
    </row>
    <row r="7762" spans="5:8" x14ac:dyDescent="0.3">
      <c r="E7762" s="34">
        <v>7760</v>
      </c>
      <c r="F7762" s="42">
        <f t="shared" si="365"/>
        <v>12.416</v>
      </c>
      <c r="G7762" s="42">
        <f t="shared" si="363"/>
        <v>10.2432</v>
      </c>
      <c r="H7762" s="42">
        <f t="shared" si="364"/>
        <v>8.2500000010243202</v>
      </c>
    </row>
    <row r="7763" spans="5:8" x14ac:dyDescent="0.3">
      <c r="E7763" s="34">
        <v>7761</v>
      </c>
      <c r="F7763" s="42">
        <f t="shared" si="365"/>
        <v>12.4176</v>
      </c>
      <c r="G7763" s="42">
        <f t="shared" si="363"/>
        <v>10.24452</v>
      </c>
      <c r="H7763" s="42">
        <f t="shared" si="364"/>
        <v>8.2500000010244516</v>
      </c>
    </row>
    <row r="7764" spans="5:8" x14ac:dyDescent="0.3">
      <c r="E7764" s="34">
        <v>7762</v>
      </c>
      <c r="F7764" s="42">
        <f t="shared" si="365"/>
        <v>12.4192</v>
      </c>
      <c r="G7764" s="42">
        <f t="shared" si="363"/>
        <v>10.245840000000001</v>
      </c>
      <c r="H7764" s="42">
        <f t="shared" si="364"/>
        <v>8.2500000010245849</v>
      </c>
    </row>
    <row r="7765" spans="5:8" x14ac:dyDescent="0.3">
      <c r="E7765" s="34">
        <v>7763</v>
      </c>
      <c r="F7765" s="42">
        <f t="shared" si="365"/>
        <v>12.4208</v>
      </c>
      <c r="G7765" s="42">
        <f t="shared" si="363"/>
        <v>10.247159999999999</v>
      </c>
      <c r="H7765" s="42">
        <f t="shared" si="364"/>
        <v>8.2500000010247163</v>
      </c>
    </row>
    <row r="7766" spans="5:8" x14ac:dyDescent="0.3">
      <c r="E7766" s="34">
        <v>7764</v>
      </c>
      <c r="F7766" s="42">
        <f t="shared" si="365"/>
        <v>12.422400000000001</v>
      </c>
      <c r="G7766" s="42">
        <f t="shared" si="363"/>
        <v>10.248480000000001</v>
      </c>
      <c r="H7766" s="42">
        <f t="shared" si="364"/>
        <v>8.2500000010248478</v>
      </c>
    </row>
    <row r="7767" spans="5:8" x14ac:dyDescent="0.3">
      <c r="E7767" s="34">
        <v>7765</v>
      </c>
      <c r="F7767" s="42">
        <f t="shared" si="365"/>
        <v>12.424000000000001</v>
      </c>
      <c r="G7767" s="42">
        <f t="shared" si="363"/>
        <v>10.2498</v>
      </c>
      <c r="H7767" s="42">
        <f t="shared" si="364"/>
        <v>8.2500000010249792</v>
      </c>
    </row>
    <row r="7768" spans="5:8" x14ac:dyDescent="0.3">
      <c r="E7768" s="34">
        <v>7766</v>
      </c>
      <c r="F7768" s="42">
        <f t="shared" si="365"/>
        <v>12.425600000000001</v>
      </c>
      <c r="G7768" s="42">
        <f t="shared" si="363"/>
        <v>10.25112</v>
      </c>
      <c r="H7768" s="42">
        <f t="shared" si="364"/>
        <v>8.2500000010251124</v>
      </c>
    </row>
    <row r="7769" spans="5:8" x14ac:dyDescent="0.3">
      <c r="E7769" s="34">
        <v>7767</v>
      </c>
      <c r="F7769" s="42">
        <f t="shared" si="365"/>
        <v>12.427200000000001</v>
      </c>
      <c r="G7769" s="42">
        <f t="shared" si="363"/>
        <v>10.252440000000002</v>
      </c>
      <c r="H7769" s="42">
        <f t="shared" si="364"/>
        <v>8.2500000010252439</v>
      </c>
    </row>
    <row r="7770" spans="5:8" x14ac:dyDescent="0.3">
      <c r="E7770" s="34">
        <v>7768</v>
      </c>
      <c r="F7770" s="42">
        <f t="shared" si="365"/>
        <v>12.428800000000001</v>
      </c>
      <c r="G7770" s="42">
        <f t="shared" si="363"/>
        <v>10.253760000000002</v>
      </c>
      <c r="H7770" s="42">
        <f t="shared" si="364"/>
        <v>8.2500000010253753</v>
      </c>
    </row>
    <row r="7771" spans="5:8" x14ac:dyDescent="0.3">
      <c r="E7771" s="34">
        <v>7769</v>
      </c>
      <c r="F7771" s="42">
        <f t="shared" si="365"/>
        <v>12.430400000000001</v>
      </c>
      <c r="G7771" s="42">
        <f t="shared" si="363"/>
        <v>10.255080000000001</v>
      </c>
      <c r="H7771" s="42">
        <f t="shared" si="364"/>
        <v>8.2500000010255086</v>
      </c>
    </row>
    <row r="7772" spans="5:8" x14ac:dyDescent="0.3">
      <c r="E7772" s="34">
        <v>7770</v>
      </c>
      <c r="F7772" s="42">
        <f t="shared" si="365"/>
        <v>12.432</v>
      </c>
      <c r="G7772" s="42">
        <f t="shared" si="363"/>
        <v>10.256399999999999</v>
      </c>
      <c r="H7772" s="42">
        <f t="shared" si="364"/>
        <v>8.25000000102564</v>
      </c>
    </row>
    <row r="7773" spans="5:8" x14ac:dyDescent="0.3">
      <c r="E7773" s="34">
        <v>7771</v>
      </c>
      <c r="F7773" s="42">
        <f t="shared" si="365"/>
        <v>12.4336</v>
      </c>
      <c r="G7773" s="42">
        <f t="shared" si="363"/>
        <v>10.257720000000001</v>
      </c>
      <c r="H7773" s="42">
        <f t="shared" si="364"/>
        <v>8.2500000010257715</v>
      </c>
    </row>
    <row r="7774" spans="5:8" x14ac:dyDescent="0.3">
      <c r="E7774" s="34">
        <v>7772</v>
      </c>
      <c r="F7774" s="42">
        <f t="shared" si="365"/>
        <v>12.4352</v>
      </c>
      <c r="G7774" s="42">
        <f t="shared" si="363"/>
        <v>10.259039999999999</v>
      </c>
      <c r="H7774" s="42">
        <f t="shared" si="364"/>
        <v>8.2500000010259047</v>
      </c>
    </row>
    <row r="7775" spans="5:8" x14ac:dyDescent="0.3">
      <c r="E7775" s="34">
        <v>7773</v>
      </c>
      <c r="F7775" s="42">
        <f t="shared" si="365"/>
        <v>12.4368</v>
      </c>
      <c r="G7775" s="42">
        <f t="shared" si="363"/>
        <v>10.26036</v>
      </c>
      <c r="H7775" s="42">
        <f t="shared" si="364"/>
        <v>8.2500000010260361</v>
      </c>
    </row>
    <row r="7776" spans="5:8" x14ac:dyDescent="0.3">
      <c r="E7776" s="34">
        <v>7774</v>
      </c>
      <c r="F7776" s="42">
        <f t="shared" si="365"/>
        <v>12.438400000000001</v>
      </c>
      <c r="G7776" s="42">
        <f t="shared" si="363"/>
        <v>10.26168</v>
      </c>
      <c r="H7776" s="42">
        <f t="shared" si="364"/>
        <v>8.2500000010261676</v>
      </c>
    </row>
    <row r="7777" spans="5:8" x14ac:dyDescent="0.3">
      <c r="E7777" s="34">
        <v>7775</v>
      </c>
      <c r="F7777" s="42">
        <f t="shared" si="365"/>
        <v>12.440000000000001</v>
      </c>
      <c r="G7777" s="42">
        <f t="shared" si="363"/>
        <v>10.263000000000002</v>
      </c>
      <c r="H7777" s="42">
        <f t="shared" si="364"/>
        <v>8.2500000010263008</v>
      </c>
    </row>
    <row r="7778" spans="5:8" x14ac:dyDescent="0.3">
      <c r="E7778" s="34">
        <v>7776</v>
      </c>
      <c r="F7778" s="42">
        <f t="shared" si="365"/>
        <v>12.441600000000001</v>
      </c>
      <c r="G7778" s="42">
        <f t="shared" si="363"/>
        <v>10.26432</v>
      </c>
      <c r="H7778" s="42">
        <f t="shared" si="364"/>
        <v>8.2500000010264323</v>
      </c>
    </row>
    <row r="7779" spans="5:8" x14ac:dyDescent="0.3">
      <c r="E7779" s="34">
        <v>7777</v>
      </c>
      <c r="F7779" s="42">
        <f t="shared" si="365"/>
        <v>12.443200000000001</v>
      </c>
      <c r="G7779" s="42">
        <f t="shared" si="363"/>
        <v>10.265640000000001</v>
      </c>
      <c r="H7779" s="42">
        <f t="shared" si="364"/>
        <v>8.2500000010265637</v>
      </c>
    </row>
    <row r="7780" spans="5:8" x14ac:dyDescent="0.3">
      <c r="E7780" s="34">
        <v>7778</v>
      </c>
      <c r="F7780" s="42">
        <f t="shared" si="365"/>
        <v>12.444800000000001</v>
      </c>
      <c r="G7780" s="42">
        <f t="shared" si="363"/>
        <v>10.266959999999999</v>
      </c>
      <c r="H7780" s="42">
        <f t="shared" si="364"/>
        <v>8.2500000010266952</v>
      </c>
    </row>
    <row r="7781" spans="5:8" x14ac:dyDescent="0.3">
      <c r="E7781" s="34">
        <v>7779</v>
      </c>
      <c r="F7781" s="42">
        <f t="shared" si="365"/>
        <v>12.446400000000001</v>
      </c>
      <c r="G7781" s="42">
        <f t="shared" si="363"/>
        <v>10.268280000000001</v>
      </c>
      <c r="H7781" s="42">
        <f t="shared" si="364"/>
        <v>8.2500000010268284</v>
      </c>
    </row>
    <row r="7782" spans="5:8" x14ac:dyDescent="0.3">
      <c r="E7782" s="34">
        <v>7780</v>
      </c>
      <c r="F7782" s="42">
        <f t="shared" si="365"/>
        <v>12.448</v>
      </c>
      <c r="G7782" s="42">
        <f t="shared" si="363"/>
        <v>10.269599999999999</v>
      </c>
      <c r="H7782" s="42">
        <f t="shared" si="364"/>
        <v>8.2500000010269599</v>
      </c>
    </row>
    <row r="7783" spans="5:8" x14ac:dyDescent="0.3">
      <c r="E7783" s="34">
        <v>7781</v>
      </c>
      <c r="F7783" s="42">
        <f t="shared" si="365"/>
        <v>12.4496</v>
      </c>
      <c r="G7783" s="42">
        <f t="shared" si="363"/>
        <v>10.27092</v>
      </c>
      <c r="H7783" s="42">
        <f t="shared" si="364"/>
        <v>8.2500000010270913</v>
      </c>
    </row>
    <row r="7784" spans="5:8" x14ac:dyDescent="0.3">
      <c r="E7784" s="34">
        <v>7782</v>
      </c>
      <c r="F7784" s="42">
        <f t="shared" si="365"/>
        <v>12.4512</v>
      </c>
      <c r="G7784" s="42">
        <f t="shared" si="363"/>
        <v>10.272239999999998</v>
      </c>
      <c r="H7784" s="42">
        <f t="shared" si="364"/>
        <v>8.2500000010272245</v>
      </c>
    </row>
    <row r="7785" spans="5:8" x14ac:dyDescent="0.3">
      <c r="E7785" s="34">
        <v>7783</v>
      </c>
      <c r="F7785" s="42">
        <f t="shared" si="365"/>
        <v>12.4528</v>
      </c>
      <c r="G7785" s="42">
        <f t="shared" si="363"/>
        <v>10.273560000000002</v>
      </c>
      <c r="H7785" s="42">
        <f t="shared" si="364"/>
        <v>8.250000001027356</v>
      </c>
    </row>
    <row r="7786" spans="5:8" x14ac:dyDescent="0.3">
      <c r="E7786" s="34">
        <v>7784</v>
      </c>
      <c r="F7786" s="42">
        <f t="shared" si="365"/>
        <v>12.454400000000001</v>
      </c>
      <c r="G7786" s="42">
        <f t="shared" si="363"/>
        <v>10.274880000000001</v>
      </c>
      <c r="H7786" s="42">
        <f t="shared" si="364"/>
        <v>8.2500000010274874</v>
      </c>
    </row>
    <row r="7787" spans="5:8" x14ac:dyDescent="0.3">
      <c r="E7787" s="34">
        <v>7785</v>
      </c>
      <c r="F7787" s="42">
        <f t="shared" si="365"/>
        <v>12.456000000000001</v>
      </c>
      <c r="G7787" s="42">
        <f t="shared" si="363"/>
        <v>10.276200000000001</v>
      </c>
      <c r="H7787" s="42">
        <f t="shared" si="364"/>
        <v>8.2500000010276207</v>
      </c>
    </row>
    <row r="7788" spans="5:8" x14ac:dyDescent="0.3">
      <c r="E7788" s="34">
        <v>7786</v>
      </c>
      <c r="F7788" s="42">
        <f t="shared" si="365"/>
        <v>12.457600000000001</v>
      </c>
      <c r="G7788" s="42">
        <f t="shared" si="363"/>
        <v>10.277520000000001</v>
      </c>
      <c r="H7788" s="42">
        <f t="shared" si="364"/>
        <v>8.2500000010277521</v>
      </c>
    </row>
    <row r="7789" spans="5:8" x14ac:dyDescent="0.3">
      <c r="E7789" s="34">
        <v>7787</v>
      </c>
      <c r="F7789" s="42">
        <f t="shared" si="365"/>
        <v>12.459200000000001</v>
      </c>
      <c r="G7789" s="42">
        <f t="shared" si="363"/>
        <v>10.278840000000001</v>
      </c>
      <c r="H7789" s="42">
        <f t="shared" si="364"/>
        <v>8.2500000010278836</v>
      </c>
    </row>
    <row r="7790" spans="5:8" x14ac:dyDescent="0.3">
      <c r="E7790" s="34">
        <v>7788</v>
      </c>
      <c r="F7790" s="42">
        <f t="shared" si="365"/>
        <v>12.460800000000001</v>
      </c>
      <c r="G7790" s="42">
        <f t="shared" si="363"/>
        <v>10.28016</v>
      </c>
      <c r="H7790" s="42">
        <f t="shared" si="364"/>
        <v>8.2500000010280168</v>
      </c>
    </row>
    <row r="7791" spans="5:8" x14ac:dyDescent="0.3">
      <c r="E7791" s="34">
        <v>7789</v>
      </c>
      <c r="F7791" s="42">
        <f t="shared" si="365"/>
        <v>12.462400000000001</v>
      </c>
      <c r="G7791" s="42">
        <f t="shared" si="363"/>
        <v>10.28148</v>
      </c>
      <c r="H7791" s="42">
        <f t="shared" si="364"/>
        <v>8.2500000010281482</v>
      </c>
    </row>
    <row r="7792" spans="5:8" x14ac:dyDescent="0.3">
      <c r="E7792" s="34">
        <v>7790</v>
      </c>
      <c r="F7792" s="42">
        <f t="shared" si="365"/>
        <v>12.464</v>
      </c>
      <c r="G7792" s="42">
        <f t="shared" si="363"/>
        <v>10.2828</v>
      </c>
      <c r="H7792" s="42">
        <f t="shared" si="364"/>
        <v>8.2500000010282797</v>
      </c>
    </row>
    <row r="7793" spans="5:8" x14ac:dyDescent="0.3">
      <c r="E7793" s="34">
        <v>7791</v>
      </c>
      <c r="F7793" s="42">
        <f t="shared" si="365"/>
        <v>12.4656</v>
      </c>
      <c r="G7793" s="42">
        <f t="shared" si="363"/>
        <v>10.28412</v>
      </c>
      <c r="H7793" s="42">
        <f t="shared" si="364"/>
        <v>8.2500000010284111</v>
      </c>
    </row>
    <row r="7794" spans="5:8" x14ac:dyDescent="0.3">
      <c r="E7794" s="34">
        <v>7792</v>
      </c>
      <c r="F7794" s="42">
        <f t="shared" si="365"/>
        <v>12.4672</v>
      </c>
      <c r="G7794" s="42">
        <f t="shared" si="363"/>
        <v>10.285439999999999</v>
      </c>
      <c r="H7794" s="42">
        <f t="shared" si="364"/>
        <v>8.2500000010285444</v>
      </c>
    </row>
    <row r="7795" spans="5:8" x14ac:dyDescent="0.3">
      <c r="E7795" s="34">
        <v>7793</v>
      </c>
      <c r="F7795" s="42">
        <f t="shared" si="365"/>
        <v>12.4688</v>
      </c>
      <c r="G7795" s="42">
        <f t="shared" si="363"/>
        <v>10.286760000000001</v>
      </c>
      <c r="H7795" s="42">
        <f t="shared" si="364"/>
        <v>8.2500000010286758</v>
      </c>
    </row>
    <row r="7796" spans="5:8" x14ac:dyDescent="0.3">
      <c r="E7796" s="34">
        <v>7794</v>
      </c>
      <c r="F7796" s="42">
        <f t="shared" si="365"/>
        <v>12.470400000000001</v>
      </c>
      <c r="G7796" s="42">
        <f t="shared" si="363"/>
        <v>10.288080000000001</v>
      </c>
      <c r="H7796" s="42">
        <f t="shared" si="364"/>
        <v>8.2500000010288073</v>
      </c>
    </row>
    <row r="7797" spans="5:8" x14ac:dyDescent="0.3">
      <c r="E7797" s="34">
        <v>7795</v>
      </c>
      <c r="F7797" s="42">
        <f t="shared" si="365"/>
        <v>12.472000000000001</v>
      </c>
      <c r="G7797" s="42">
        <f t="shared" si="363"/>
        <v>10.289400000000001</v>
      </c>
      <c r="H7797" s="42">
        <f t="shared" si="364"/>
        <v>8.2500000010289405</v>
      </c>
    </row>
    <row r="7798" spans="5:8" x14ac:dyDescent="0.3">
      <c r="E7798" s="34">
        <v>7796</v>
      </c>
      <c r="F7798" s="42">
        <f t="shared" si="365"/>
        <v>12.473600000000001</v>
      </c>
      <c r="G7798" s="42">
        <f t="shared" si="363"/>
        <v>10.29072</v>
      </c>
      <c r="H7798" s="42">
        <f t="shared" si="364"/>
        <v>8.2500000010290719</v>
      </c>
    </row>
    <row r="7799" spans="5:8" x14ac:dyDescent="0.3">
      <c r="E7799" s="34">
        <v>7797</v>
      </c>
      <c r="F7799" s="42">
        <f t="shared" si="365"/>
        <v>12.475200000000001</v>
      </c>
      <c r="G7799" s="42">
        <f t="shared" si="363"/>
        <v>10.29204</v>
      </c>
      <c r="H7799" s="42">
        <f t="shared" si="364"/>
        <v>8.2500000010292034</v>
      </c>
    </row>
    <row r="7800" spans="5:8" x14ac:dyDescent="0.3">
      <c r="E7800" s="34">
        <v>7798</v>
      </c>
      <c r="F7800" s="42">
        <f t="shared" si="365"/>
        <v>12.476800000000001</v>
      </c>
      <c r="G7800" s="42">
        <f t="shared" si="363"/>
        <v>10.293360000000002</v>
      </c>
      <c r="H7800" s="42">
        <f t="shared" si="364"/>
        <v>8.2500000010293366</v>
      </c>
    </row>
    <row r="7801" spans="5:8" x14ac:dyDescent="0.3">
      <c r="E7801" s="34">
        <v>7799</v>
      </c>
      <c r="F7801" s="42">
        <f t="shared" si="365"/>
        <v>12.478400000000001</v>
      </c>
      <c r="G7801" s="42">
        <f t="shared" si="363"/>
        <v>10.294680000000001</v>
      </c>
      <c r="H7801" s="42">
        <f t="shared" si="364"/>
        <v>8.2500000010294681</v>
      </c>
    </row>
    <row r="7802" spans="5:8" x14ac:dyDescent="0.3">
      <c r="E7802" s="34">
        <v>7800</v>
      </c>
      <c r="F7802" s="42">
        <f t="shared" si="365"/>
        <v>12.48</v>
      </c>
      <c r="G7802" s="42">
        <f t="shared" si="363"/>
        <v>10.296000000000001</v>
      </c>
      <c r="H7802" s="42">
        <f t="shared" si="364"/>
        <v>8.2500000010295995</v>
      </c>
    </row>
    <row r="7803" spans="5:8" x14ac:dyDescent="0.3">
      <c r="E7803" s="34">
        <v>7801</v>
      </c>
      <c r="F7803" s="42">
        <f t="shared" si="365"/>
        <v>12.4816</v>
      </c>
      <c r="G7803" s="42">
        <f t="shared" si="363"/>
        <v>10.297319999999999</v>
      </c>
      <c r="H7803" s="42">
        <f t="shared" si="364"/>
        <v>8.2500000010297327</v>
      </c>
    </row>
    <row r="7804" spans="5:8" x14ac:dyDescent="0.3">
      <c r="E7804" s="34">
        <v>7802</v>
      </c>
      <c r="F7804" s="42">
        <f t="shared" si="365"/>
        <v>12.4832</v>
      </c>
      <c r="G7804" s="42">
        <f t="shared" si="363"/>
        <v>10.298640000000001</v>
      </c>
      <c r="H7804" s="42">
        <f t="shared" si="364"/>
        <v>8.2500000010298642</v>
      </c>
    </row>
    <row r="7805" spans="5:8" x14ac:dyDescent="0.3">
      <c r="E7805" s="34">
        <v>7803</v>
      </c>
      <c r="F7805" s="42">
        <f t="shared" si="365"/>
        <v>12.4848</v>
      </c>
      <c r="G7805" s="42">
        <f t="shared" si="363"/>
        <v>10.299959999999999</v>
      </c>
      <c r="H7805" s="42">
        <f t="shared" si="364"/>
        <v>8.2500000010299956</v>
      </c>
    </row>
    <row r="7806" spans="5:8" x14ac:dyDescent="0.3">
      <c r="E7806" s="34">
        <v>7804</v>
      </c>
      <c r="F7806" s="42">
        <f t="shared" si="365"/>
        <v>12.4864</v>
      </c>
      <c r="G7806" s="42">
        <f t="shared" si="363"/>
        <v>10.30128</v>
      </c>
      <c r="H7806" s="42">
        <f t="shared" si="364"/>
        <v>8.2500000010301289</v>
      </c>
    </row>
    <row r="7807" spans="5:8" x14ac:dyDescent="0.3">
      <c r="E7807" s="34">
        <v>7805</v>
      </c>
      <c r="F7807" s="42">
        <f t="shared" si="365"/>
        <v>12.488000000000001</v>
      </c>
      <c r="G7807" s="42">
        <f t="shared" si="363"/>
        <v>10.3026</v>
      </c>
      <c r="H7807" s="42">
        <f t="shared" si="364"/>
        <v>8.2500000010302603</v>
      </c>
    </row>
    <row r="7808" spans="5:8" x14ac:dyDescent="0.3">
      <c r="E7808" s="34">
        <v>7806</v>
      </c>
      <c r="F7808" s="42">
        <f t="shared" si="365"/>
        <v>12.489600000000001</v>
      </c>
      <c r="G7808" s="42">
        <f t="shared" si="363"/>
        <v>10.303920000000002</v>
      </c>
      <c r="H7808" s="42">
        <f t="shared" si="364"/>
        <v>8.2500000010303918</v>
      </c>
    </row>
    <row r="7809" spans="5:8" x14ac:dyDescent="0.3">
      <c r="E7809" s="34">
        <v>7807</v>
      </c>
      <c r="F7809" s="42">
        <f t="shared" si="365"/>
        <v>12.491200000000001</v>
      </c>
      <c r="G7809" s="42">
        <f t="shared" si="363"/>
        <v>10.30524</v>
      </c>
      <c r="H7809" s="42">
        <f t="shared" si="364"/>
        <v>8.2500000010305232</v>
      </c>
    </row>
    <row r="7810" spans="5:8" x14ac:dyDescent="0.3">
      <c r="E7810" s="34">
        <v>7808</v>
      </c>
      <c r="F7810" s="42">
        <f t="shared" si="365"/>
        <v>12.492800000000001</v>
      </c>
      <c r="G7810" s="42">
        <f t="shared" ref="G7810:G7873" si="366">$C$12*F7810*10^-3/($C$3*10^-6)</f>
        <v>10.306560000000001</v>
      </c>
      <c r="H7810" s="42">
        <f t="shared" si="364"/>
        <v>8.2500000010306564</v>
      </c>
    </row>
    <row r="7811" spans="5:8" x14ac:dyDescent="0.3">
      <c r="E7811" s="34">
        <v>7809</v>
      </c>
      <c r="F7811" s="42">
        <f t="shared" si="365"/>
        <v>12.494400000000001</v>
      </c>
      <c r="G7811" s="42">
        <f t="shared" si="366"/>
        <v>10.307879999999999</v>
      </c>
      <c r="H7811" s="42">
        <f t="shared" ref="H7811:H7874" si="367">($C$12+IF(G7811&gt;=$C$7,$C$6,0)+(IF(G7811&gt;=$C$5,G7811,0)/$C$4)+IF(G7811&gt;$C$9,($C$8/G7811),0))</f>
        <v>8.2500000010307879</v>
      </c>
    </row>
    <row r="7812" spans="5:8" x14ac:dyDescent="0.3">
      <c r="E7812" s="34">
        <v>7810</v>
      </c>
      <c r="F7812" s="42">
        <f t="shared" ref="F7812:F7875" si="368">($C$10/10000)*(E7812)</f>
        <v>12.496</v>
      </c>
      <c r="G7812" s="42">
        <f t="shared" si="366"/>
        <v>10.309200000000001</v>
      </c>
      <c r="H7812" s="42">
        <f t="shared" si="367"/>
        <v>8.2500000010309193</v>
      </c>
    </row>
    <row r="7813" spans="5:8" x14ac:dyDescent="0.3">
      <c r="E7813" s="34">
        <v>7811</v>
      </c>
      <c r="F7813" s="42">
        <f t="shared" si="368"/>
        <v>12.4976</v>
      </c>
      <c r="G7813" s="42">
        <f t="shared" si="366"/>
        <v>10.310519999999999</v>
      </c>
      <c r="H7813" s="42">
        <f t="shared" si="367"/>
        <v>8.2500000010310526</v>
      </c>
    </row>
    <row r="7814" spans="5:8" x14ac:dyDescent="0.3">
      <c r="E7814" s="34">
        <v>7812</v>
      </c>
      <c r="F7814" s="42">
        <f t="shared" si="368"/>
        <v>12.4992</v>
      </c>
      <c r="G7814" s="42">
        <f t="shared" si="366"/>
        <v>10.31184</v>
      </c>
      <c r="H7814" s="42">
        <f t="shared" si="367"/>
        <v>8.250000001031184</v>
      </c>
    </row>
    <row r="7815" spans="5:8" x14ac:dyDescent="0.3">
      <c r="E7815" s="34">
        <v>7813</v>
      </c>
      <c r="F7815" s="42">
        <f t="shared" si="368"/>
        <v>12.5008</v>
      </c>
      <c r="G7815" s="42">
        <f t="shared" si="366"/>
        <v>10.31316</v>
      </c>
      <c r="H7815" s="42">
        <f t="shared" si="367"/>
        <v>8.2500000010313155</v>
      </c>
    </row>
    <row r="7816" spans="5:8" x14ac:dyDescent="0.3">
      <c r="E7816" s="34">
        <v>7814</v>
      </c>
      <c r="F7816" s="42">
        <f t="shared" si="368"/>
        <v>12.5024</v>
      </c>
      <c r="G7816" s="42">
        <f t="shared" si="366"/>
        <v>10.314480000000001</v>
      </c>
      <c r="H7816" s="42">
        <f t="shared" si="367"/>
        <v>8.2500000010314487</v>
      </c>
    </row>
    <row r="7817" spans="5:8" x14ac:dyDescent="0.3">
      <c r="E7817" s="34">
        <v>7815</v>
      </c>
      <c r="F7817" s="42">
        <f t="shared" si="368"/>
        <v>12.504000000000001</v>
      </c>
      <c r="G7817" s="42">
        <f t="shared" si="366"/>
        <v>10.315800000000001</v>
      </c>
      <c r="H7817" s="42">
        <f t="shared" si="367"/>
        <v>8.2500000010315802</v>
      </c>
    </row>
    <row r="7818" spans="5:8" x14ac:dyDescent="0.3">
      <c r="E7818" s="34">
        <v>7816</v>
      </c>
      <c r="F7818" s="42">
        <f t="shared" si="368"/>
        <v>12.505600000000001</v>
      </c>
      <c r="G7818" s="42">
        <f t="shared" si="366"/>
        <v>10.317120000000001</v>
      </c>
      <c r="H7818" s="42">
        <f t="shared" si="367"/>
        <v>8.2500000010317116</v>
      </c>
    </row>
    <row r="7819" spans="5:8" x14ac:dyDescent="0.3">
      <c r="E7819" s="34">
        <v>7817</v>
      </c>
      <c r="F7819" s="42">
        <f t="shared" si="368"/>
        <v>12.507200000000001</v>
      </c>
      <c r="G7819" s="42">
        <f t="shared" si="366"/>
        <v>10.318440000000001</v>
      </c>
      <c r="H7819" s="42">
        <f t="shared" si="367"/>
        <v>8.2500000010318448</v>
      </c>
    </row>
    <row r="7820" spans="5:8" x14ac:dyDescent="0.3">
      <c r="E7820" s="34">
        <v>7818</v>
      </c>
      <c r="F7820" s="42">
        <f t="shared" si="368"/>
        <v>12.508800000000001</v>
      </c>
      <c r="G7820" s="42">
        <f t="shared" si="366"/>
        <v>10.31976</v>
      </c>
      <c r="H7820" s="42">
        <f t="shared" si="367"/>
        <v>8.2500000010319763</v>
      </c>
    </row>
    <row r="7821" spans="5:8" x14ac:dyDescent="0.3">
      <c r="E7821" s="34">
        <v>7819</v>
      </c>
      <c r="F7821" s="42">
        <f t="shared" si="368"/>
        <v>12.510400000000001</v>
      </c>
      <c r="G7821" s="42">
        <f t="shared" si="366"/>
        <v>10.32108</v>
      </c>
      <c r="H7821" s="42">
        <f t="shared" si="367"/>
        <v>8.2500000010321077</v>
      </c>
    </row>
    <row r="7822" spans="5:8" x14ac:dyDescent="0.3">
      <c r="E7822" s="34">
        <v>7820</v>
      </c>
      <c r="F7822" s="42">
        <f t="shared" si="368"/>
        <v>12.512</v>
      </c>
      <c r="G7822" s="42">
        <f t="shared" si="366"/>
        <v>10.3224</v>
      </c>
      <c r="H7822" s="42">
        <f t="shared" si="367"/>
        <v>8.2500000010322392</v>
      </c>
    </row>
    <row r="7823" spans="5:8" x14ac:dyDescent="0.3">
      <c r="E7823" s="34">
        <v>7821</v>
      </c>
      <c r="F7823" s="42">
        <f t="shared" si="368"/>
        <v>12.5136</v>
      </c>
      <c r="G7823" s="42">
        <f t="shared" si="366"/>
        <v>10.32372</v>
      </c>
      <c r="H7823" s="42">
        <f t="shared" si="367"/>
        <v>8.2500000010323724</v>
      </c>
    </row>
    <row r="7824" spans="5:8" x14ac:dyDescent="0.3">
      <c r="E7824" s="34">
        <v>7822</v>
      </c>
      <c r="F7824" s="42">
        <f t="shared" si="368"/>
        <v>12.5152</v>
      </c>
      <c r="G7824" s="42">
        <f t="shared" si="366"/>
        <v>10.32504</v>
      </c>
      <c r="H7824" s="42">
        <f t="shared" si="367"/>
        <v>8.2500000010325039</v>
      </c>
    </row>
    <row r="7825" spans="5:8" x14ac:dyDescent="0.3">
      <c r="E7825" s="34">
        <v>7823</v>
      </c>
      <c r="F7825" s="42">
        <f t="shared" si="368"/>
        <v>12.5168</v>
      </c>
      <c r="G7825" s="42">
        <f t="shared" si="366"/>
        <v>10.326359999999999</v>
      </c>
      <c r="H7825" s="42">
        <f t="shared" si="367"/>
        <v>8.2500000010326353</v>
      </c>
    </row>
    <row r="7826" spans="5:8" x14ac:dyDescent="0.3">
      <c r="E7826" s="34">
        <v>7824</v>
      </c>
      <c r="F7826" s="42">
        <f t="shared" si="368"/>
        <v>12.5184</v>
      </c>
      <c r="G7826" s="42">
        <f t="shared" si="366"/>
        <v>10.327680000000001</v>
      </c>
      <c r="H7826" s="42">
        <f t="shared" si="367"/>
        <v>8.2500000010327685</v>
      </c>
    </row>
    <row r="7827" spans="5:8" x14ac:dyDescent="0.3">
      <c r="E7827" s="34">
        <v>7825</v>
      </c>
      <c r="F7827" s="42">
        <f t="shared" si="368"/>
        <v>12.520000000000001</v>
      </c>
      <c r="G7827" s="42">
        <f t="shared" si="366"/>
        <v>10.329000000000001</v>
      </c>
      <c r="H7827" s="42">
        <f t="shared" si="367"/>
        <v>8.2500000010329</v>
      </c>
    </row>
    <row r="7828" spans="5:8" x14ac:dyDescent="0.3">
      <c r="E7828" s="34">
        <v>7826</v>
      </c>
      <c r="F7828" s="42">
        <f t="shared" si="368"/>
        <v>12.521600000000001</v>
      </c>
      <c r="G7828" s="42">
        <f t="shared" si="366"/>
        <v>10.33032</v>
      </c>
      <c r="H7828" s="42">
        <f t="shared" si="367"/>
        <v>8.2500000010330314</v>
      </c>
    </row>
    <row r="7829" spans="5:8" x14ac:dyDescent="0.3">
      <c r="E7829" s="34">
        <v>7827</v>
      </c>
      <c r="F7829" s="42">
        <f t="shared" si="368"/>
        <v>12.523200000000001</v>
      </c>
      <c r="G7829" s="42">
        <f t="shared" si="366"/>
        <v>10.33164</v>
      </c>
      <c r="H7829" s="42">
        <f t="shared" si="367"/>
        <v>8.2500000010331647</v>
      </c>
    </row>
    <row r="7830" spans="5:8" x14ac:dyDescent="0.3">
      <c r="E7830" s="34">
        <v>7828</v>
      </c>
      <c r="F7830" s="42">
        <f t="shared" si="368"/>
        <v>12.524800000000001</v>
      </c>
      <c r="G7830" s="42">
        <f t="shared" si="366"/>
        <v>10.332960000000002</v>
      </c>
      <c r="H7830" s="42">
        <f t="shared" si="367"/>
        <v>8.2500000010332961</v>
      </c>
    </row>
    <row r="7831" spans="5:8" x14ac:dyDescent="0.3">
      <c r="E7831" s="34">
        <v>7829</v>
      </c>
      <c r="F7831" s="42">
        <f t="shared" si="368"/>
        <v>12.526400000000001</v>
      </c>
      <c r="G7831" s="42">
        <f t="shared" si="366"/>
        <v>10.334280000000001</v>
      </c>
      <c r="H7831" s="42">
        <f t="shared" si="367"/>
        <v>8.2500000010334276</v>
      </c>
    </row>
    <row r="7832" spans="5:8" x14ac:dyDescent="0.3">
      <c r="E7832" s="34">
        <v>7830</v>
      </c>
      <c r="F7832" s="42">
        <f t="shared" si="368"/>
        <v>12.528</v>
      </c>
      <c r="G7832" s="42">
        <f t="shared" si="366"/>
        <v>10.335600000000001</v>
      </c>
      <c r="H7832" s="42">
        <f t="shared" si="367"/>
        <v>8.2500000010335608</v>
      </c>
    </row>
    <row r="7833" spans="5:8" x14ac:dyDescent="0.3">
      <c r="E7833" s="34">
        <v>7831</v>
      </c>
      <c r="F7833" s="42">
        <f t="shared" si="368"/>
        <v>12.5296</v>
      </c>
      <c r="G7833" s="42">
        <f t="shared" si="366"/>
        <v>10.336920000000001</v>
      </c>
      <c r="H7833" s="42">
        <f t="shared" si="367"/>
        <v>8.2500000010336922</v>
      </c>
    </row>
    <row r="7834" spans="5:8" x14ac:dyDescent="0.3">
      <c r="E7834" s="34">
        <v>7832</v>
      </c>
      <c r="F7834" s="42">
        <f t="shared" si="368"/>
        <v>12.5312</v>
      </c>
      <c r="G7834" s="42">
        <f t="shared" si="366"/>
        <v>10.338239999999999</v>
      </c>
      <c r="H7834" s="42">
        <f t="shared" si="367"/>
        <v>8.2500000010338237</v>
      </c>
    </row>
    <row r="7835" spans="5:8" x14ac:dyDescent="0.3">
      <c r="E7835" s="34">
        <v>7833</v>
      </c>
      <c r="F7835" s="42">
        <f t="shared" si="368"/>
        <v>12.5328</v>
      </c>
      <c r="G7835" s="42">
        <f t="shared" si="366"/>
        <v>10.339560000000001</v>
      </c>
      <c r="H7835" s="42">
        <f t="shared" si="367"/>
        <v>8.2500000010339551</v>
      </c>
    </row>
    <row r="7836" spans="5:8" x14ac:dyDescent="0.3">
      <c r="E7836" s="34">
        <v>7834</v>
      </c>
      <c r="F7836" s="42">
        <f t="shared" si="368"/>
        <v>12.5344</v>
      </c>
      <c r="G7836" s="42">
        <f t="shared" si="366"/>
        <v>10.340879999999999</v>
      </c>
      <c r="H7836" s="42">
        <f t="shared" si="367"/>
        <v>8.2500000010340884</v>
      </c>
    </row>
    <row r="7837" spans="5:8" x14ac:dyDescent="0.3">
      <c r="E7837" s="34">
        <v>7835</v>
      </c>
      <c r="F7837" s="42">
        <f t="shared" si="368"/>
        <v>12.536000000000001</v>
      </c>
      <c r="G7837" s="42">
        <f t="shared" si="366"/>
        <v>10.342200000000002</v>
      </c>
      <c r="H7837" s="42">
        <f t="shared" si="367"/>
        <v>8.2500000010342198</v>
      </c>
    </row>
    <row r="7838" spans="5:8" x14ac:dyDescent="0.3">
      <c r="E7838" s="34">
        <v>7836</v>
      </c>
      <c r="F7838" s="42">
        <f t="shared" si="368"/>
        <v>12.537600000000001</v>
      </c>
      <c r="G7838" s="42">
        <f t="shared" si="366"/>
        <v>10.34352</v>
      </c>
      <c r="H7838" s="42">
        <f t="shared" si="367"/>
        <v>8.2500000010343513</v>
      </c>
    </row>
    <row r="7839" spans="5:8" x14ac:dyDescent="0.3">
      <c r="E7839" s="34">
        <v>7837</v>
      </c>
      <c r="F7839" s="42">
        <f t="shared" si="368"/>
        <v>12.539200000000001</v>
      </c>
      <c r="G7839" s="42">
        <f t="shared" si="366"/>
        <v>10.344840000000001</v>
      </c>
      <c r="H7839" s="42">
        <f t="shared" si="367"/>
        <v>8.2500000010344845</v>
      </c>
    </row>
    <row r="7840" spans="5:8" x14ac:dyDescent="0.3">
      <c r="E7840" s="34">
        <v>7838</v>
      </c>
      <c r="F7840" s="42">
        <f t="shared" si="368"/>
        <v>12.540800000000001</v>
      </c>
      <c r="G7840" s="42">
        <f t="shared" si="366"/>
        <v>10.346159999999999</v>
      </c>
      <c r="H7840" s="42">
        <f t="shared" si="367"/>
        <v>8.2500000010346159</v>
      </c>
    </row>
    <row r="7841" spans="5:8" x14ac:dyDescent="0.3">
      <c r="E7841" s="34">
        <v>7839</v>
      </c>
      <c r="F7841" s="42">
        <f t="shared" si="368"/>
        <v>12.542400000000001</v>
      </c>
      <c r="G7841" s="42">
        <f t="shared" si="366"/>
        <v>10.347480000000001</v>
      </c>
      <c r="H7841" s="42">
        <f t="shared" si="367"/>
        <v>8.2500000010347474</v>
      </c>
    </row>
    <row r="7842" spans="5:8" x14ac:dyDescent="0.3">
      <c r="E7842" s="34">
        <v>7840</v>
      </c>
      <c r="F7842" s="42">
        <f t="shared" si="368"/>
        <v>12.544</v>
      </c>
      <c r="G7842" s="42">
        <f t="shared" si="366"/>
        <v>10.348799999999999</v>
      </c>
      <c r="H7842" s="42">
        <f t="shared" si="367"/>
        <v>8.2500000010348806</v>
      </c>
    </row>
    <row r="7843" spans="5:8" x14ac:dyDescent="0.3">
      <c r="E7843" s="34">
        <v>7841</v>
      </c>
      <c r="F7843" s="42">
        <f t="shared" si="368"/>
        <v>12.5456</v>
      </c>
      <c r="G7843" s="42">
        <f t="shared" si="366"/>
        <v>10.35012</v>
      </c>
      <c r="H7843" s="42">
        <f t="shared" si="367"/>
        <v>8.2500000010350121</v>
      </c>
    </row>
    <row r="7844" spans="5:8" x14ac:dyDescent="0.3">
      <c r="E7844" s="34">
        <v>7842</v>
      </c>
      <c r="F7844" s="42">
        <f t="shared" si="368"/>
        <v>12.5472</v>
      </c>
      <c r="G7844" s="42">
        <f t="shared" si="366"/>
        <v>10.351439999999998</v>
      </c>
      <c r="H7844" s="42">
        <f t="shared" si="367"/>
        <v>8.2500000010351435</v>
      </c>
    </row>
    <row r="7845" spans="5:8" x14ac:dyDescent="0.3">
      <c r="E7845" s="34">
        <v>7843</v>
      </c>
      <c r="F7845" s="42">
        <f t="shared" si="368"/>
        <v>12.5488</v>
      </c>
      <c r="G7845" s="42">
        <f t="shared" si="366"/>
        <v>10.352760000000002</v>
      </c>
      <c r="H7845" s="42">
        <f t="shared" si="367"/>
        <v>8.2500000010352768</v>
      </c>
    </row>
    <row r="7846" spans="5:8" x14ac:dyDescent="0.3">
      <c r="E7846" s="34">
        <v>7844</v>
      </c>
      <c r="F7846" s="42">
        <f t="shared" si="368"/>
        <v>12.5504</v>
      </c>
      <c r="G7846" s="42">
        <f t="shared" si="366"/>
        <v>10.35408</v>
      </c>
      <c r="H7846" s="42">
        <f t="shared" si="367"/>
        <v>8.2500000010354082</v>
      </c>
    </row>
    <row r="7847" spans="5:8" x14ac:dyDescent="0.3">
      <c r="E7847" s="34">
        <v>7845</v>
      </c>
      <c r="F7847" s="42">
        <f t="shared" si="368"/>
        <v>12.552000000000001</v>
      </c>
      <c r="G7847" s="42">
        <f t="shared" si="366"/>
        <v>10.355400000000001</v>
      </c>
      <c r="H7847" s="42">
        <f t="shared" si="367"/>
        <v>8.2500000010355397</v>
      </c>
    </row>
    <row r="7848" spans="5:8" x14ac:dyDescent="0.3">
      <c r="E7848" s="34">
        <v>7846</v>
      </c>
      <c r="F7848" s="42">
        <f t="shared" si="368"/>
        <v>12.553600000000001</v>
      </c>
      <c r="G7848" s="42">
        <f t="shared" si="366"/>
        <v>10.356720000000001</v>
      </c>
      <c r="H7848" s="42">
        <f t="shared" si="367"/>
        <v>8.2500000010356729</v>
      </c>
    </row>
    <row r="7849" spans="5:8" x14ac:dyDescent="0.3">
      <c r="E7849" s="34">
        <v>7847</v>
      </c>
      <c r="F7849" s="42">
        <f t="shared" si="368"/>
        <v>12.555200000000001</v>
      </c>
      <c r="G7849" s="42">
        <f t="shared" si="366"/>
        <v>10.358040000000001</v>
      </c>
      <c r="H7849" s="42">
        <f t="shared" si="367"/>
        <v>8.2500000010358043</v>
      </c>
    </row>
    <row r="7850" spans="5:8" x14ac:dyDescent="0.3">
      <c r="E7850" s="34">
        <v>7848</v>
      </c>
      <c r="F7850" s="42">
        <f t="shared" si="368"/>
        <v>12.556800000000001</v>
      </c>
      <c r="G7850" s="42">
        <f t="shared" si="366"/>
        <v>10.359360000000001</v>
      </c>
      <c r="H7850" s="42">
        <f t="shared" si="367"/>
        <v>8.2500000010359358</v>
      </c>
    </row>
    <row r="7851" spans="5:8" x14ac:dyDescent="0.3">
      <c r="E7851" s="34">
        <v>7849</v>
      </c>
      <c r="F7851" s="42">
        <f t="shared" si="368"/>
        <v>12.558400000000001</v>
      </c>
      <c r="G7851" s="42">
        <f t="shared" si="366"/>
        <v>10.36068</v>
      </c>
      <c r="H7851" s="42">
        <f t="shared" si="367"/>
        <v>8.2500000010360672</v>
      </c>
    </row>
    <row r="7852" spans="5:8" x14ac:dyDescent="0.3">
      <c r="E7852" s="34">
        <v>7850</v>
      </c>
      <c r="F7852" s="42">
        <f t="shared" si="368"/>
        <v>12.56</v>
      </c>
      <c r="G7852" s="42">
        <f t="shared" si="366"/>
        <v>10.362</v>
      </c>
      <c r="H7852" s="42">
        <f t="shared" si="367"/>
        <v>8.2500000010362005</v>
      </c>
    </row>
    <row r="7853" spans="5:8" x14ac:dyDescent="0.3">
      <c r="E7853" s="34">
        <v>7851</v>
      </c>
      <c r="F7853" s="42">
        <f t="shared" si="368"/>
        <v>12.5616</v>
      </c>
      <c r="G7853" s="42">
        <f t="shared" si="366"/>
        <v>10.36332</v>
      </c>
      <c r="H7853" s="42">
        <f t="shared" si="367"/>
        <v>8.2500000010363319</v>
      </c>
    </row>
    <row r="7854" spans="5:8" x14ac:dyDescent="0.3">
      <c r="E7854" s="34">
        <v>7852</v>
      </c>
      <c r="F7854" s="42">
        <f t="shared" si="368"/>
        <v>12.5632</v>
      </c>
      <c r="G7854" s="42">
        <f t="shared" si="366"/>
        <v>10.36464</v>
      </c>
      <c r="H7854" s="42">
        <f t="shared" si="367"/>
        <v>8.2500000010364634</v>
      </c>
    </row>
    <row r="7855" spans="5:8" x14ac:dyDescent="0.3">
      <c r="E7855" s="34">
        <v>7853</v>
      </c>
      <c r="F7855" s="42">
        <f t="shared" si="368"/>
        <v>12.5648</v>
      </c>
      <c r="G7855" s="42">
        <f t="shared" si="366"/>
        <v>10.365959999999999</v>
      </c>
      <c r="H7855" s="42">
        <f t="shared" si="367"/>
        <v>8.2500000010365966</v>
      </c>
    </row>
    <row r="7856" spans="5:8" x14ac:dyDescent="0.3">
      <c r="E7856" s="34">
        <v>7854</v>
      </c>
      <c r="F7856" s="42">
        <f t="shared" si="368"/>
        <v>12.5664</v>
      </c>
      <c r="G7856" s="42">
        <f t="shared" si="366"/>
        <v>10.367279999999999</v>
      </c>
      <c r="H7856" s="42">
        <f t="shared" si="367"/>
        <v>8.250000001036728</v>
      </c>
    </row>
    <row r="7857" spans="5:8" x14ac:dyDescent="0.3">
      <c r="E7857" s="34">
        <v>7855</v>
      </c>
      <c r="F7857" s="42">
        <f t="shared" si="368"/>
        <v>12.568000000000001</v>
      </c>
      <c r="G7857" s="42">
        <f t="shared" si="366"/>
        <v>10.368600000000001</v>
      </c>
      <c r="H7857" s="42">
        <f t="shared" si="367"/>
        <v>8.2500000010368595</v>
      </c>
    </row>
    <row r="7858" spans="5:8" x14ac:dyDescent="0.3">
      <c r="E7858" s="34">
        <v>7856</v>
      </c>
      <c r="F7858" s="42">
        <f t="shared" si="368"/>
        <v>12.569600000000001</v>
      </c>
      <c r="G7858" s="42">
        <f t="shared" si="366"/>
        <v>10.36992</v>
      </c>
      <c r="H7858" s="42">
        <f t="shared" si="367"/>
        <v>8.2500000010369927</v>
      </c>
    </row>
    <row r="7859" spans="5:8" x14ac:dyDescent="0.3">
      <c r="E7859" s="34">
        <v>7857</v>
      </c>
      <c r="F7859" s="42">
        <f t="shared" si="368"/>
        <v>12.571200000000001</v>
      </c>
      <c r="G7859" s="42">
        <f t="shared" si="366"/>
        <v>10.37124</v>
      </c>
      <c r="H7859" s="42">
        <f t="shared" si="367"/>
        <v>8.2500000010371242</v>
      </c>
    </row>
    <row r="7860" spans="5:8" x14ac:dyDescent="0.3">
      <c r="E7860" s="34">
        <v>7858</v>
      </c>
      <c r="F7860" s="42">
        <f t="shared" si="368"/>
        <v>12.572800000000001</v>
      </c>
      <c r="G7860" s="42">
        <f t="shared" si="366"/>
        <v>10.372560000000002</v>
      </c>
      <c r="H7860" s="42">
        <f t="shared" si="367"/>
        <v>8.2500000010372556</v>
      </c>
    </row>
    <row r="7861" spans="5:8" x14ac:dyDescent="0.3">
      <c r="E7861" s="34">
        <v>7859</v>
      </c>
      <c r="F7861" s="42">
        <f t="shared" si="368"/>
        <v>12.574400000000001</v>
      </c>
      <c r="G7861" s="42">
        <f t="shared" si="366"/>
        <v>10.373880000000002</v>
      </c>
      <c r="H7861" s="42">
        <f t="shared" si="367"/>
        <v>8.2500000010373888</v>
      </c>
    </row>
    <row r="7862" spans="5:8" x14ac:dyDescent="0.3">
      <c r="E7862" s="34">
        <v>7860</v>
      </c>
      <c r="F7862" s="42">
        <f t="shared" si="368"/>
        <v>12.576000000000001</v>
      </c>
      <c r="G7862" s="42">
        <f t="shared" si="366"/>
        <v>10.375200000000001</v>
      </c>
      <c r="H7862" s="42">
        <f t="shared" si="367"/>
        <v>8.2500000010375203</v>
      </c>
    </row>
    <row r="7863" spans="5:8" x14ac:dyDescent="0.3">
      <c r="E7863" s="34">
        <v>7861</v>
      </c>
      <c r="F7863" s="42">
        <f t="shared" si="368"/>
        <v>12.5776</v>
      </c>
      <c r="G7863" s="42">
        <f t="shared" si="366"/>
        <v>10.376520000000001</v>
      </c>
      <c r="H7863" s="42">
        <f t="shared" si="367"/>
        <v>8.2500000010376517</v>
      </c>
    </row>
    <row r="7864" spans="5:8" x14ac:dyDescent="0.3">
      <c r="E7864" s="34">
        <v>7862</v>
      </c>
      <c r="F7864" s="42">
        <f t="shared" si="368"/>
        <v>12.5792</v>
      </c>
      <c r="G7864" s="42">
        <f t="shared" si="366"/>
        <v>10.377840000000001</v>
      </c>
      <c r="H7864" s="42">
        <f t="shared" si="367"/>
        <v>8.2500000010377832</v>
      </c>
    </row>
    <row r="7865" spans="5:8" x14ac:dyDescent="0.3">
      <c r="E7865" s="34">
        <v>7863</v>
      </c>
      <c r="F7865" s="42">
        <f t="shared" si="368"/>
        <v>12.5808</v>
      </c>
      <c r="G7865" s="42">
        <f t="shared" si="366"/>
        <v>10.379159999999999</v>
      </c>
      <c r="H7865" s="42">
        <f t="shared" si="367"/>
        <v>8.2500000010379164</v>
      </c>
    </row>
    <row r="7866" spans="5:8" x14ac:dyDescent="0.3">
      <c r="E7866" s="34">
        <v>7864</v>
      </c>
      <c r="F7866" s="42">
        <f t="shared" si="368"/>
        <v>12.5824</v>
      </c>
      <c r="G7866" s="42">
        <f t="shared" si="366"/>
        <v>10.38048</v>
      </c>
      <c r="H7866" s="42">
        <f t="shared" si="367"/>
        <v>8.2500000010380479</v>
      </c>
    </row>
    <row r="7867" spans="5:8" x14ac:dyDescent="0.3">
      <c r="E7867" s="34">
        <v>7865</v>
      </c>
      <c r="F7867" s="42">
        <f t="shared" si="368"/>
        <v>12.584000000000001</v>
      </c>
      <c r="G7867" s="42">
        <f t="shared" si="366"/>
        <v>10.3818</v>
      </c>
      <c r="H7867" s="42">
        <f t="shared" si="367"/>
        <v>8.2500000010381793</v>
      </c>
    </row>
    <row r="7868" spans="5:8" x14ac:dyDescent="0.3">
      <c r="E7868" s="34">
        <v>7866</v>
      </c>
      <c r="F7868" s="42">
        <f t="shared" si="368"/>
        <v>12.585600000000001</v>
      </c>
      <c r="G7868" s="42">
        <f t="shared" si="366"/>
        <v>10.383120000000002</v>
      </c>
      <c r="H7868" s="42">
        <f t="shared" si="367"/>
        <v>8.2500000010383125</v>
      </c>
    </row>
    <row r="7869" spans="5:8" x14ac:dyDescent="0.3">
      <c r="E7869" s="34">
        <v>7867</v>
      </c>
      <c r="F7869" s="42">
        <f t="shared" si="368"/>
        <v>12.587200000000001</v>
      </c>
      <c r="G7869" s="42">
        <f t="shared" si="366"/>
        <v>10.38444</v>
      </c>
      <c r="H7869" s="42">
        <f t="shared" si="367"/>
        <v>8.250000001038444</v>
      </c>
    </row>
    <row r="7870" spans="5:8" x14ac:dyDescent="0.3">
      <c r="E7870" s="34">
        <v>7868</v>
      </c>
      <c r="F7870" s="42">
        <f t="shared" si="368"/>
        <v>12.588800000000001</v>
      </c>
      <c r="G7870" s="42">
        <f t="shared" si="366"/>
        <v>10.385760000000001</v>
      </c>
      <c r="H7870" s="42">
        <f t="shared" si="367"/>
        <v>8.2500000010385754</v>
      </c>
    </row>
    <row r="7871" spans="5:8" x14ac:dyDescent="0.3">
      <c r="E7871" s="34">
        <v>7869</v>
      </c>
      <c r="F7871" s="42">
        <f t="shared" si="368"/>
        <v>12.590400000000001</v>
      </c>
      <c r="G7871" s="42">
        <f t="shared" si="366"/>
        <v>10.387079999999999</v>
      </c>
      <c r="H7871" s="42">
        <f t="shared" si="367"/>
        <v>8.2500000010387087</v>
      </c>
    </row>
    <row r="7872" spans="5:8" x14ac:dyDescent="0.3">
      <c r="E7872" s="34">
        <v>7870</v>
      </c>
      <c r="F7872" s="42">
        <f t="shared" si="368"/>
        <v>12.592000000000001</v>
      </c>
      <c r="G7872" s="42">
        <f t="shared" si="366"/>
        <v>10.388400000000001</v>
      </c>
      <c r="H7872" s="42">
        <f t="shared" si="367"/>
        <v>8.2500000010388401</v>
      </c>
    </row>
    <row r="7873" spans="5:8" x14ac:dyDescent="0.3">
      <c r="E7873" s="34">
        <v>7871</v>
      </c>
      <c r="F7873" s="42">
        <f t="shared" si="368"/>
        <v>12.5936</v>
      </c>
      <c r="G7873" s="42">
        <f t="shared" si="366"/>
        <v>10.389719999999999</v>
      </c>
      <c r="H7873" s="42">
        <f t="shared" si="367"/>
        <v>8.2500000010389716</v>
      </c>
    </row>
    <row r="7874" spans="5:8" x14ac:dyDescent="0.3">
      <c r="E7874" s="34">
        <v>7872</v>
      </c>
      <c r="F7874" s="42">
        <f t="shared" si="368"/>
        <v>12.5952</v>
      </c>
      <c r="G7874" s="42">
        <f t="shared" ref="G7874:G7937" si="369">$C$12*F7874*10^-3/($C$3*10^-6)</f>
        <v>10.39104</v>
      </c>
      <c r="H7874" s="42">
        <f t="shared" si="367"/>
        <v>8.2500000010391048</v>
      </c>
    </row>
    <row r="7875" spans="5:8" x14ac:dyDescent="0.3">
      <c r="E7875" s="34">
        <v>7873</v>
      </c>
      <c r="F7875" s="42">
        <f t="shared" si="368"/>
        <v>12.5968</v>
      </c>
      <c r="G7875" s="42">
        <f t="shared" si="369"/>
        <v>10.392359999999998</v>
      </c>
      <c r="H7875" s="42">
        <f t="shared" ref="H7875:H7938" si="370">($C$12+IF(G7875&gt;=$C$7,$C$6,0)+(IF(G7875&gt;=$C$5,G7875,0)/$C$4)+IF(G7875&gt;$C$9,($C$8/G7875),0))</f>
        <v>8.2500000010392363</v>
      </c>
    </row>
    <row r="7876" spans="5:8" x14ac:dyDescent="0.3">
      <c r="E7876" s="34">
        <v>7874</v>
      </c>
      <c r="F7876" s="42">
        <f t="shared" ref="F7876:F7939" si="371">($C$10/10000)*(E7876)</f>
        <v>12.5984</v>
      </c>
      <c r="G7876" s="42">
        <f t="shared" si="369"/>
        <v>10.393680000000002</v>
      </c>
      <c r="H7876" s="42">
        <f t="shared" si="370"/>
        <v>8.2500000010393677</v>
      </c>
    </row>
    <row r="7877" spans="5:8" x14ac:dyDescent="0.3">
      <c r="E7877" s="34">
        <v>7875</v>
      </c>
      <c r="F7877" s="42">
        <f t="shared" si="371"/>
        <v>12.600000000000001</v>
      </c>
      <c r="G7877" s="42">
        <f t="shared" si="369"/>
        <v>10.395000000000001</v>
      </c>
      <c r="H7877" s="42">
        <f t="shared" si="370"/>
        <v>8.2500000010394992</v>
      </c>
    </row>
    <row r="7878" spans="5:8" x14ac:dyDescent="0.3">
      <c r="E7878" s="34">
        <v>7876</v>
      </c>
      <c r="F7878" s="42">
        <f t="shared" si="371"/>
        <v>12.601600000000001</v>
      </c>
      <c r="G7878" s="42">
        <f t="shared" si="369"/>
        <v>10.396320000000001</v>
      </c>
      <c r="H7878" s="42">
        <f t="shared" si="370"/>
        <v>8.2500000010396324</v>
      </c>
    </row>
    <row r="7879" spans="5:8" x14ac:dyDescent="0.3">
      <c r="E7879" s="34">
        <v>7877</v>
      </c>
      <c r="F7879" s="42">
        <f t="shared" si="371"/>
        <v>12.603200000000001</v>
      </c>
      <c r="G7879" s="42">
        <f t="shared" si="369"/>
        <v>10.397640000000001</v>
      </c>
      <c r="H7879" s="42">
        <f t="shared" si="370"/>
        <v>8.2500000010397638</v>
      </c>
    </row>
    <row r="7880" spans="5:8" x14ac:dyDescent="0.3">
      <c r="E7880" s="34">
        <v>7878</v>
      </c>
      <c r="F7880" s="42">
        <f t="shared" si="371"/>
        <v>12.604800000000001</v>
      </c>
      <c r="G7880" s="42">
        <f t="shared" si="369"/>
        <v>10.398960000000001</v>
      </c>
      <c r="H7880" s="42">
        <f t="shared" si="370"/>
        <v>8.2500000010398953</v>
      </c>
    </row>
    <row r="7881" spans="5:8" x14ac:dyDescent="0.3">
      <c r="E7881" s="34">
        <v>7879</v>
      </c>
      <c r="F7881" s="42">
        <f t="shared" si="371"/>
        <v>12.606400000000001</v>
      </c>
      <c r="G7881" s="42">
        <f t="shared" si="369"/>
        <v>10.40028</v>
      </c>
      <c r="H7881" s="42">
        <f t="shared" si="370"/>
        <v>8.2500000010400285</v>
      </c>
    </row>
    <row r="7882" spans="5:8" x14ac:dyDescent="0.3">
      <c r="E7882" s="34">
        <v>7880</v>
      </c>
      <c r="F7882" s="42">
        <f t="shared" si="371"/>
        <v>12.608000000000001</v>
      </c>
      <c r="G7882" s="42">
        <f t="shared" si="369"/>
        <v>10.4016</v>
      </c>
      <c r="H7882" s="42">
        <f t="shared" si="370"/>
        <v>8.25000000104016</v>
      </c>
    </row>
    <row r="7883" spans="5:8" x14ac:dyDescent="0.3">
      <c r="E7883" s="34">
        <v>7881</v>
      </c>
      <c r="F7883" s="42">
        <f t="shared" si="371"/>
        <v>12.6096</v>
      </c>
      <c r="G7883" s="42">
        <f t="shared" si="369"/>
        <v>10.40292</v>
      </c>
      <c r="H7883" s="42">
        <f t="shared" si="370"/>
        <v>8.2500000010402914</v>
      </c>
    </row>
    <row r="7884" spans="5:8" x14ac:dyDescent="0.3">
      <c r="E7884" s="34">
        <v>7882</v>
      </c>
      <c r="F7884" s="42">
        <f t="shared" si="371"/>
        <v>12.6112</v>
      </c>
      <c r="G7884" s="42">
        <f t="shared" si="369"/>
        <v>10.40424</v>
      </c>
      <c r="H7884" s="42">
        <f t="shared" si="370"/>
        <v>8.2500000010404246</v>
      </c>
    </row>
    <row r="7885" spans="5:8" x14ac:dyDescent="0.3">
      <c r="E7885" s="34">
        <v>7883</v>
      </c>
      <c r="F7885" s="42">
        <f t="shared" si="371"/>
        <v>12.6128</v>
      </c>
      <c r="G7885" s="42">
        <f t="shared" si="369"/>
        <v>10.405559999999999</v>
      </c>
      <c r="H7885" s="42">
        <f t="shared" si="370"/>
        <v>8.2500000010405561</v>
      </c>
    </row>
    <row r="7886" spans="5:8" x14ac:dyDescent="0.3">
      <c r="E7886" s="34">
        <v>7884</v>
      </c>
      <c r="F7886" s="42">
        <f t="shared" si="371"/>
        <v>12.6144</v>
      </c>
      <c r="G7886" s="42">
        <f t="shared" si="369"/>
        <v>10.406879999999999</v>
      </c>
      <c r="H7886" s="42">
        <f t="shared" si="370"/>
        <v>8.2500000010406875</v>
      </c>
    </row>
    <row r="7887" spans="5:8" x14ac:dyDescent="0.3">
      <c r="E7887" s="34">
        <v>7885</v>
      </c>
      <c r="F7887" s="42">
        <f t="shared" si="371"/>
        <v>12.616000000000001</v>
      </c>
      <c r="G7887" s="42">
        <f t="shared" si="369"/>
        <v>10.408200000000001</v>
      </c>
      <c r="H7887" s="42">
        <f t="shared" si="370"/>
        <v>8.2500000010408208</v>
      </c>
    </row>
    <row r="7888" spans="5:8" x14ac:dyDescent="0.3">
      <c r="E7888" s="34">
        <v>7886</v>
      </c>
      <c r="F7888" s="42">
        <f t="shared" si="371"/>
        <v>12.617600000000001</v>
      </c>
      <c r="G7888" s="42">
        <f t="shared" si="369"/>
        <v>10.409520000000001</v>
      </c>
      <c r="H7888" s="42">
        <f t="shared" si="370"/>
        <v>8.2500000010409522</v>
      </c>
    </row>
    <row r="7889" spans="5:8" x14ac:dyDescent="0.3">
      <c r="E7889" s="34">
        <v>7887</v>
      </c>
      <c r="F7889" s="42">
        <f t="shared" si="371"/>
        <v>12.619200000000001</v>
      </c>
      <c r="G7889" s="42">
        <f t="shared" si="369"/>
        <v>10.41084</v>
      </c>
      <c r="H7889" s="42">
        <f t="shared" si="370"/>
        <v>8.2500000010410837</v>
      </c>
    </row>
    <row r="7890" spans="5:8" x14ac:dyDescent="0.3">
      <c r="E7890" s="34">
        <v>7888</v>
      </c>
      <c r="F7890" s="42">
        <f t="shared" si="371"/>
        <v>12.620800000000001</v>
      </c>
      <c r="G7890" s="42">
        <f t="shared" si="369"/>
        <v>10.41216</v>
      </c>
      <c r="H7890" s="42">
        <f t="shared" si="370"/>
        <v>8.2500000010412151</v>
      </c>
    </row>
    <row r="7891" spans="5:8" x14ac:dyDescent="0.3">
      <c r="E7891" s="34">
        <v>7889</v>
      </c>
      <c r="F7891" s="42">
        <f t="shared" si="371"/>
        <v>12.622400000000001</v>
      </c>
      <c r="G7891" s="42">
        <f t="shared" si="369"/>
        <v>10.413480000000002</v>
      </c>
      <c r="H7891" s="42">
        <f t="shared" si="370"/>
        <v>8.2500000010413483</v>
      </c>
    </row>
    <row r="7892" spans="5:8" x14ac:dyDescent="0.3">
      <c r="E7892" s="34">
        <v>7890</v>
      </c>
      <c r="F7892" s="42">
        <f t="shared" si="371"/>
        <v>12.624000000000001</v>
      </c>
      <c r="G7892" s="42">
        <f t="shared" si="369"/>
        <v>10.414800000000001</v>
      </c>
      <c r="H7892" s="42">
        <f t="shared" si="370"/>
        <v>8.2500000010414798</v>
      </c>
    </row>
    <row r="7893" spans="5:8" x14ac:dyDescent="0.3">
      <c r="E7893" s="34">
        <v>7891</v>
      </c>
      <c r="F7893" s="42">
        <f t="shared" si="371"/>
        <v>12.6256</v>
      </c>
      <c r="G7893" s="42">
        <f t="shared" si="369"/>
        <v>10.416120000000001</v>
      </c>
      <c r="H7893" s="42">
        <f t="shared" si="370"/>
        <v>8.2500000010416112</v>
      </c>
    </row>
    <row r="7894" spans="5:8" x14ac:dyDescent="0.3">
      <c r="E7894" s="34">
        <v>7892</v>
      </c>
      <c r="F7894" s="42">
        <f t="shared" si="371"/>
        <v>12.6272</v>
      </c>
      <c r="G7894" s="42">
        <f t="shared" si="369"/>
        <v>10.417440000000001</v>
      </c>
      <c r="H7894" s="42">
        <f t="shared" si="370"/>
        <v>8.2500000010417445</v>
      </c>
    </row>
    <row r="7895" spans="5:8" x14ac:dyDescent="0.3">
      <c r="E7895" s="34">
        <v>7893</v>
      </c>
      <c r="F7895" s="42">
        <f t="shared" si="371"/>
        <v>12.6288</v>
      </c>
      <c r="G7895" s="42">
        <f t="shared" si="369"/>
        <v>10.418760000000001</v>
      </c>
      <c r="H7895" s="42">
        <f t="shared" si="370"/>
        <v>8.2500000010418759</v>
      </c>
    </row>
    <row r="7896" spans="5:8" x14ac:dyDescent="0.3">
      <c r="E7896" s="34">
        <v>7894</v>
      </c>
      <c r="F7896" s="42">
        <f t="shared" si="371"/>
        <v>12.6304</v>
      </c>
      <c r="G7896" s="42">
        <f t="shared" si="369"/>
        <v>10.42008</v>
      </c>
      <c r="H7896" s="42">
        <f t="shared" si="370"/>
        <v>8.2500000010420074</v>
      </c>
    </row>
    <row r="7897" spans="5:8" x14ac:dyDescent="0.3">
      <c r="E7897" s="34">
        <v>7895</v>
      </c>
      <c r="F7897" s="42">
        <f t="shared" si="371"/>
        <v>12.632000000000001</v>
      </c>
      <c r="G7897" s="42">
        <f t="shared" si="369"/>
        <v>10.421400000000002</v>
      </c>
      <c r="H7897" s="42">
        <f t="shared" si="370"/>
        <v>8.2500000010421406</v>
      </c>
    </row>
    <row r="7898" spans="5:8" x14ac:dyDescent="0.3">
      <c r="E7898" s="34">
        <v>7896</v>
      </c>
      <c r="F7898" s="42">
        <f t="shared" si="371"/>
        <v>12.633600000000001</v>
      </c>
      <c r="G7898" s="42">
        <f t="shared" si="369"/>
        <v>10.42272</v>
      </c>
      <c r="H7898" s="42">
        <f t="shared" si="370"/>
        <v>8.250000001042272</v>
      </c>
    </row>
    <row r="7899" spans="5:8" x14ac:dyDescent="0.3">
      <c r="E7899" s="34">
        <v>7897</v>
      </c>
      <c r="F7899" s="42">
        <f t="shared" si="371"/>
        <v>12.635200000000001</v>
      </c>
      <c r="G7899" s="42">
        <f t="shared" si="369"/>
        <v>10.424040000000002</v>
      </c>
      <c r="H7899" s="42">
        <f t="shared" si="370"/>
        <v>8.2500000010424035</v>
      </c>
    </row>
    <row r="7900" spans="5:8" x14ac:dyDescent="0.3">
      <c r="E7900" s="34">
        <v>7898</v>
      </c>
      <c r="F7900" s="42">
        <f t="shared" si="371"/>
        <v>12.636800000000001</v>
      </c>
      <c r="G7900" s="42">
        <f t="shared" si="369"/>
        <v>10.42536</v>
      </c>
      <c r="H7900" s="42">
        <f t="shared" si="370"/>
        <v>8.2500000010425367</v>
      </c>
    </row>
    <row r="7901" spans="5:8" x14ac:dyDescent="0.3">
      <c r="E7901" s="34">
        <v>7899</v>
      </c>
      <c r="F7901" s="42">
        <f t="shared" si="371"/>
        <v>12.638400000000001</v>
      </c>
      <c r="G7901" s="42">
        <f t="shared" si="369"/>
        <v>10.426680000000001</v>
      </c>
      <c r="H7901" s="42">
        <f t="shared" si="370"/>
        <v>8.2500000010426682</v>
      </c>
    </row>
    <row r="7902" spans="5:8" x14ac:dyDescent="0.3">
      <c r="E7902" s="34">
        <v>7900</v>
      </c>
      <c r="F7902" s="42">
        <f t="shared" si="371"/>
        <v>12.64</v>
      </c>
      <c r="G7902" s="42">
        <f t="shared" si="369"/>
        <v>10.427999999999999</v>
      </c>
      <c r="H7902" s="42">
        <f t="shared" si="370"/>
        <v>8.2500000010427996</v>
      </c>
    </row>
    <row r="7903" spans="5:8" x14ac:dyDescent="0.3">
      <c r="E7903" s="34">
        <v>7901</v>
      </c>
      <c r="F7903" s="42">
        <f t="shared" si="371"/>
        <v>12.6416</v>
      </c>
      <c r="G7903" s="42">
        <f t="shared" si="369"/>
        <v>10.429320000000001</v>
      </c>
      <c r="H7903" s="42">
        <f t="shared" si="370"/>
        <v>8.2500000010429329</v>
      </c>
    </row>
    <row r="7904" spans="5:8" x14ac:dyDescent="0.3">
      <c r="E7904" s="34">
        <v>7902</v>
      </c>
      <c r="F7904" s="42">
        <f t="shared" si="371"/>
        <v>12.6432</v>
      </c>
      <c r="G7904" s="42">
        <f t="shared" si="369"/>
        <v>10.430639999999999</v>
      </c>
      <c r="H7904" s="42">
        <f t="shared" si="370"/>
        <v>8.2500000010430643</v>
      </c>
    </row>
    <row r="7905" spans="5:8" x14ac:dyDescent="0.3">
      <c r="E7905" s="34">
        <v>7903</v>
      </c>
      <c r="F7905" s="42">
        <f t="shared" si="371"/>
        <v>12.6448</v>
      </c>
      <c r="G7905" s="42">
        <f t="shared" si="369"/>
        <v>10.43196</v>
      </c>
      <c r="H7905" s="42">
        <f t="shared" si="370"/>
        <v>8.2500000010431958</v>
      </c>
    </row>
    <row r="7906" spans="5:8" x14ac:dyDescent="0.3">
      <c r="E7906" s="34">
        <v>7904</v>
      </c>
      <c r="F7906" s="42">
        <f t="shared" si="371"/>
        <v>12.6464</v>
      </c>
      <c r="G7906" s="42">
        <f t="shared" si="369"/>
        <v>10.433279999999998</v>
      </c>
      <c r="H7906" s="42">
        <f t="shared" si="370"/>
        <v>8.2500000010433272</v>
      </c>
    </row>
    <row r="7907" spans="5:8" x14ac:dyDescent="0.3">
      <c r="E7907" s="34">
        <v>7905</v>
      </c>
      <c r="F7907" s="42">
        <f t="shared" si="371"/>
        <v>12.648000000000001</v>
      </c>
      <c r="G7907" s="42">
        <f t="shared" si="369"/>
        <v>10.434600000000001</v>
      </c>
      <c r="H7907" s="42">
        <f t="shared" si="370"/>
        <v>8.2500000010434604</v>
      </c>
    </row>
    <row r="7908" spans="5:8" x14ac:dyDescent="0.3">
      <c r="E7908" s="34">
        <v>7906</v>
      </c>
      <c r="F7908" s="42">
        <f t="shared" si="371"/>
        <v>12.649600000000001</v>
      </c>
      <c r="G7908" s="42">
        <f t="shared" si="369"/>
        <v>10.435920000000001</v>
      </c>
      <c r="H7908" s="42">
        <f t="shared" si="370"/>
        <v>8.2500000010435919</v>
      </c>
    </row>
    <row r="7909" spans="5:8" x14ac:dyDescent="0.3">
      <c r="E7909" s="34">
        <v>7907</v>
      </c>
      <c r="F7909" s="42">
        <f t="shared" si="371"/>
        <v>12.651200000000001</v>
      </c>
      <c r="G7909" s="42">
        <f t="shared" si="369"/>
        <v>10.437240000000001</v>
      </c>
      <c r="H7909" s="42">
        <f t="shared" si="370"/>
        <v>8.2500000010437233</v>
      </c>
    </row>
    <row r="7910" spans="5:8" x14ac:dyDescent="0.3">
      <c r="E7910" s="34">
        <v>7908</v>
      </c>
      <c r="F7910" s="42">
        <f t="shared" si="371"/>
        <v>12.652800000000001</v>
      </c>
      <c r="G7910" s="42">
        <f t="shared" si="369"/>
        <v>10.438560000000001</v>
      </c>
      <c r="H7910" s="42">
        <f t="shared" si="370"/>
        <v>8.2500000010438566</v>
      </c>
    </row>
    <row r="7911" spans="5:8" x14ac:dyDescent="0.3">
      <c r="E7911" s="34">
        <v>7909</v>
      </c>
      <c r="F7911" s="42">
        <f t="shared" si="371"/>
        <v>12.654400000000001</v>
      </c>
      <c r="G7911" s="42">
        <f t="shared" si="369"/>
        <v>10.43988</v>
      </c>
      <c r="H7911" s="42">
        <f t="shared" si="370"/>
        <v>8.250000001043988</v>
      </c>
    </row>
    <row r="7912" spans="5:8" x14ac:dyDescent="0.3">
      <c r="E7912" s="34">
        <v>7910</v>
      </c>
      <c r="F7912" s="42">
        <f t="shared" si="371"/>
        <v>12.656000000000001</v>
      </c>
      <c r="G7912" s="42">
        <f t="shared" si="369"/>
        <v>10.4412</v>
      </c>
      <c r="H7912" s="42">
        <f t="shared" si="370"/>
        <v>8.2500000010441195</v>
      </c>
    </row>
    <row r="7913" spans="5:8" x14ac:dyDescent="0.3">
      <c r="E7913" s="34">
        <v>7911</v>
      </c>
      <c r="F7913" s="42">
        <f t="shared" si="371"/>
        <v>12.6576</v>
      </c>
      <c r="G7913" s="42">
        <f t="shared" si="369"/>
        <v>10.44252</v>
      </c>
      <c r="H7913" s="42">
        <f t="shared" si="370"/>
        <v>8.2500000010442527</v>
      </c>
    </row>
    <row r="7914" spans="5:8" x14ac:dyDescent="0.3">
      <c r="E7914" s="34">
        <v>7912</v>
      </c>
      <c r="F7914" s="42">
        <f t="shared" si="371"/>
        <v>12.6592</v>
      </c>
      <c r="G7914" s="42">
        <f t="shared" si="369"/>
        <v>10.44384</v>
      </c>
      <c r="H7914" s="42">
        <f t="shared" si="370"/>
        <v>8.2500000010443841</v>
      </c>
    </row>
    <row r="7915" spans="5:8" x14ac:dyDescent="0.3">
      <c r="E7915" s="34">
        <v>7913</v>
      </c>
      <c r="F7915" s="42">
        <f t="shared" si="371"/>
        <v>12.6608</v>
      </c>
      <c r="G7915" s="42">
        <f t="shared" si="369"/>
        <v>10.44516</v>
      </c>
      <c r="H7915" s="42">
        <f t="shared" si="370"/>
        <v>8.2500000010445156</v>
      </c>
    </row>
    <row r="7916" spans="5:8" x14ac:dyDescent="0.3">
      <c r="E7916" s="34">
        <v>7914</v>
      </c>
      <c r="F7916" s="42">
        <f t="shared" si="371"/>
        <v>12.6624</v>
      </c>
      <c r="G7916" s="42">
        <f t="shared" si="369"/>
        <v>10.446479999999999</v>
      </c>
      <c r="H7916" s="42">
        <f t="shared" si="370"/>
        <v>8.2500000010446488</v>
      </c>
    </row>
    <row r="7917" spans="5:8" x14ac:dyDescent="0.3">
      <c r="E7917" s="34">
        <v>7915</v>
      </c>
      <c r="F7917" s="42">
        <f t="shared" si="371"/>
        <v>12.664000000000001</v>
      </c>
      <c r="G7917" s="42">
        <f t="shared" si="369"/>
        <v>10.447800000000001</v>
      </c>
      <c r="H7917" s="42">
        <f t="shared" si="370"/>
        <v>8.2500000010447803</v>
      </c>
    </row>
    <row r="7918" spans="5:8" x14ac:dyDescent="0.3">
      <c r="E7918" s="34">
        <v>7916</v>
      </c>
      <c r="F7918" s="42">
        <f t="shared" si="371"/>
        <v>12.665600000000001</v>
      </c>
      <c r="G7918" s="42">
        <f t="shared" si="369"/>
        <v>10.449120000000001</v>
      </c>
      <c r="H7918" s="42">
        <f t="shared" si="370"/>
        <v>8.2500000010449117</v>
      </c>
    </row>
    <row r="7919" spans="5:8" x14ac:dyDescent="0.3">
      <c r="E7919" s="34">
        <v>7917</v>
      </c>
      <c r="F7919" s="42">
        <f t="shared" si="371"/>
        <v>12.667200000000001</v>
      </c>
      <c r="G7919" s="42">
        <f t="shared" si="369"/>
        <v>10.45044</v>
      </c>
      <c r="H7919" s="42">
        <f t="shared" si="370"/>
        <v>8.2500000010450432</v>
      </c>
    </row>
    <row r="7920" spans="5:8" x14ac:dyDescent="0.3">
      <c r="E7920" s="34">
        <v>7918</v>
      </c>
      <c r="F7920" s="42">
        <f t="shared" si="371"/>
        <v>12.668800000000001</v>
      </c>
      <c r="G7920" s="42">
        <f t="shared" si="369"/>
        <v>10.45176</v>
      </c>
      <c r="H7920" s="42">
        <f t="shared" si="370"/>
        <v>8.2500000010451764</v>
      </c>
    </row>
    <row r="7921" spans="5:8" x14ac:dyDescent="0.3">
      <c r="E7921" s="34">
        <v>7919</v>
      </c>
      <c r="F7921" s="42">
        <f t="shared" si="371"/>
        <v>12.670400000000001</v>
      </c>
      <c r="G7921" s="42">
        <f t="shared" si="369"/>
        <v>10.45308</v>
      </c>
      <c r="H7921" s="42">
        <f t="shared" si="370"/>
        <v>8.2500000010453078</v>
      </c>
    </row>
    <row r="7922" spans="5:8" x14ac:dyDescent="0.3">
      <c r="E7922" s="34">
        <v>7920</v>
      </c>
      <c r="F7922" s="42">
        <f t="shared" si="371"/>
        <v>12.672000000000001</v>
      </c>
      <c r="G7922" s="42">
        <f t="shared" si="369"/>
        <v>10.454400000000001</v>
      </c>
      <c r="H7922" s="42">
        <f t="shared" si="370"/>
        <v>8.2500000010454393</v>
      </c>
    </row>
    <row r="7923" spans="5:8" x14ac:dyDescent="0.3">
      <c r="E7923" s="34">
        <v>7921</v>
      </c>
      <c r="F7923" s="42">
        <f t="shared" si="371"/>
        <v>12.6736</v>
      </c>
      <c r="G7923" s="42">
        <f t="shared" si="369"/>
        <v>10.455720000000001</v>
      </c>
      <c r="H7923" s="42">
        <f t="shared" si="370"/>
        <v>8.2500000010455725</v>
      </c>
    </row>
    <row r="7924" spans="5:8" x14ac:dyDescent="0.3">
      <c r="E7924" s="34">
        <v>7922</v>
      </c>
      <c r="F7924" s="42">
        <f t="shared" si="371"/>
        <v>12.6752</v>
      </c>
      <c r="G7924" s="42">
        <f t="shared" si="369"/>
        <v>10.457040000000001</v>
      </c>
      <c r="H7924" s="42">
        <f t="shared" si="370"/>
        <v>8.250000001045704</v>
      </c>
    </row>
    <row r="7925" spans="5:8" x14ac:dyDescent="0.3">
      <c r="E7925" s="34">
        <v>7923</v>
      </c>
      <c r="F7925" s="42">
        <f t="shared" si="371"/>
        <v>12.6768</v>
      </c>
      <c r="G7925" s="42">
        <f t="shared" si="369"/>
        <v>10.458360000000001</v>
      </c>
      <c r="H7925" s="42">
        <f t="shared" si="370"/>
        <v>8.2500000010458354</v>
      </c>
    </row>
    <row r="7926" spans="5:8" x14ac:dyDescent="0.3">
      <c r="E7926" s="34">
        <v>7924</v>
      </c>
      <c r="F7926" s="42">
        <f t="shared" si="371"/>
        <v>12.6784</v>
      </c>
      <c r="G7926" s="42">
        <f t="shared" si="369"/>
        <v>10.459680000000001</v>
      </c>
      <c r="H7926" s="42">
        <f t="shared" si="370"/>
        <v>8.2500000010459686</v>
      </c>
    </row>
    <row r="7927" spans="5:8" x14ac:dyDescent="0.3">
      <c r="E7927" s="34">
        <v>7925</v>
      </c>
      <c r="F7927" s="42">
        <f t="shared" si="371"/>
        <v>12.680000000000001</v>
      </c>
      <c r="G7927" s="42">
        <f t="shared" si="369"/>
        <v>10.461000000000002</v>
      </c>
      <c r="H7927" s="42">
        <f t="shared" si="370"/>
        <v>8.2500000010461001</v>
      </c>
    </row>
    <row r="7928" spans="5:8" x14ac:dyDescent="0.3">
      <c r="E7928" s="34">
        <v>7926</v>
      </c>
      <c r="F7928" s="42">
        <f t="shared" si="371"/>
        <v>12.681600000000001</v>
      </c>
      <c r="G7928" s="42">
        <f t="shared" si="369"/>
        <v>10.462320000000002</v>
      </c>
      <c r="H7928" s="42">
        <f t="shared" si="370"/>
        <v>8.2500000010462315</v>
      </c>
    </row>
    <row r="7929" spans="5:8" x14ac:dyDescent="0.3">
      <c r="E7929" s="34">
        <v>7927</v>
      </c>
      <c r="F7929" s="42">
        <f t="shared" si="371"/>
        <v>12.683200000000001</v>
      </c>
      <c r="G7929" s="42">
        <f t="shared" si="369"/>
        <v>10.46364</v>
      </c>
      <c r="H7929" s="42">
        <f t="shared" si="370"/>
        <v>8.2500000010463648</v>
      </c>
    </row>
    <row r="7930" spans="5:8" x14ac:dyDescent="0.3">
      <c r="E7930" s="34">
        <v>7928</v>
      </c>
      <c r="F7930" s="42">
        <f t="shared" si="371"/>
        <v>12.684800000000001</v>
      </c>
      <c r="G7930" s="42">
        <f t="shared" si="369"/>
        <v>10.464960000000001</v>
      </c>
      <c r="H7930" s="42">
        <f t="shared" si="370"/>
        <v>8.2500000010464962</v>
      </c>
    </row>
    <row r="7931" spans="5:8" x14ac:dyDescent="0.3">
      <c r="E7931" s="34">
        <v>7929</v>
      </c>
      <c r="F7931" s="42">
        <f t="shared" si="371"/>
        <v>12.686400000000001</v>
      </c>
      <c r="G7931" s="42">
        <f t="shared" si="369"/>
        <v>10.466279999999999</v>
      </c>
      <c r="H7931" s="42">
        <f t="shared" si="370"/>
        <v>8.2500000010466277</v>
      </c>
    </row>
    <row r="7932" spans="5:8" x14ac:dyDescent="0.3">
      <c r="E7932" s="34">
        <v>7930</v>
      </c>
      <c r="F7932" s="42">
        <f t="shared" si="371"/>
        <v>12.688000000000001</v>
      </c>
      <c r="G7932" s="42">
        <f t="shared" si="369"/>
        <v>10.467600000000001</v>
      </c>
      <c r="H7932" s="42">
        <f t="shared" si="370"/>
        <v>8.2500000010467591</v>
      </c>
    </row>
    <row r="7933" spans="5:8" x14ac:dyDescent="0.3">
      <c r="E7933" s="34">
        <v>7931</v>
      </c>
      <c r="F7933" s="42">
        <f t="shared" si="371"/>
        <v>12.6896</v>
      </c>
      <c r="G7933" s="42">
        <f t="shared" si="369"/>
        <v>10.468919999999999</v>
      </c>
      <c r="H7933" s="42">
        <f t="shared" si="370"/>
        <v>8.2500000010468924</v>
      </c>
    </row>
    <row r="7934" spans="5:8" x14ac:dyDescent="0.3">
      <c r="E7934" s="34">
        <v>7932</v>
      </c>
      <c r="F7934" s="42">
        <f t="shared" si="371"/>
        <v>12.6912</v>
      </c>
      <c r="G7934" s="42">
        <f t="shared" si="369"/>
        <v>10.47024</v>
      </c>
      <c r="H7934" s="42">
        <f t="shared" si="370"/>
        <v>8.2500000010470238</v>
      </c>
    </row>
    <row r="7935" spans="5:8" x14ac:dyDescent="0.3">
      <c r="E7935" s="34">
        <v>7933</v>
      </c>
      <c r="F7935" s="42">
        <f t="shared" si="371"/>
        <v>12.6928</v>
      </c>
      <c r="G7935" s="42">
        <f t="shared" si="369"/>
        <v>10.471559999999998</v>
      </c>
      <c r="H7935" s="42">
        <f t="shared" si="370"/>
        <v>8.2500000010471553</v>
      </c>
    </row>
    <row r="7936" spans="5:8" x14ac:dyDescent="0.3">
      <c r="E7936" s="34">
        <v>7934</v>
      </c>
      <c r="F7936" s="42">
        <f t="shared" si="371"/>
        <v>12.6944</v>
      </c>
      <c r="G7936" s="42">
        <f t="shared" si="369"/>
        <v>10.47288</v>
      </c>
      <c r="H7936" s="42">
        <f t="shared" si="370"/>
        <v>8.2500000010472885</v>
      </c>
    </row>
    <row r="7937" spans="5:8" x14ac:dyDescent="0.3">
      <c r="E7937" s="34">
        <v>7935</v>
      </c>
      <c r="F7937" s="42">
        <f t="shared" si="371"/>
        <v>12.696</v>
      </c>
      <c r="G7937" s="42">
        <f t="shared" si="369"/>
        <v>10.4742</v>
      </c>
      <c r="H7937" s="42">
        <f t="shared" si="370"/>
        <v>8.2500000010474199</v>
      </c>
    </row>
    <row r="7938" spans="5:8" x14ac:dyDescent="0.3">
      <c r="E7938" s="34">
        <v>7936</v>
      </c>
      <c r="F7938" s="42">
        <f t="shared" si="371"/>
        <v>12.697600000000001</v>
      </c>
      <c r="G7938" s="42">
        <f t="shared" ref="G7938:G8001" si="372">$C$12*F7938*10^-3/($C$3*10^-6)</f>
        <v>10.475520000000001</v>
      </c>
      <c r="H7938" s="42">
        <f t="shared" si="370"/>
        <v>8.2500000010475514</v>
      </c>
    </row>
    <row r="7939" spans="5:8" x14ac:dyDescent="0.3">
      <c r="E7939" s="34">
        <v>7937</v>
      </c>
      <c r="F7939" s="42">
        <f t="shared" si="371"/>
        <v>12.699200000000001</v>
      </c>
      <c r="G7939" s="42">
        <f t="shared" si="372"/>
        <v>10.476840000000001</v>
      </c>
      <c r="H7939" s="42">
        <f t="shared" ref="H7939:H8002" si="373">($C$12+IF(G7939&gt;=$C$7,$C$6,0)+(IF(G7939&gt;=$C$5,G7939,0)/$C$4)+IF(G7939&gt;$C$9,($C$8/G7939),0))</f>
        <v>8.2500000010476846</v>
      </c>
    </row>
    <row r="7940" spans="5:8" x14ac:dyDescent="0.3">
      <c r="E7940" s="34">
        <v>7938</v>
      </c>
      <c r="F7940" s="42">
        <f t="shared" ref="F7940:F8003" si="374">($C$10/10000)*(E7940)</f>
        <v>12.700800000000001</v>
      </c>
      <c r="G7940" s="42">
        <f t="shared" si="372"/>
        <v>10.478160000000001</v>
      </c>
      <c r="H7940" s="42">
        <f t="shared" si="373"/>
        <v>8.2500000010478161</v>
      </c>
    </row>
    <row r="7941" spans="5:8" x14ac:dyDescent="0.3">
      <c r="E7941" s="34">
        <v>7939</v>
      </c>
      <c r="F7941" s="42">
        <f t="shared" si="374"/>
        <v>12.702400000000001</v>
      </c>
      <c r="G7941" s="42">
        <f t="shared" si="372"/>
        <v>10.479480000000001</v>
      </c>
      <c r="H7941" s="42">
        <f t="shared" si="373"/>
        <v>8.2500000010479475</v>
      </c>
    </row>
    <row r="7942" spans="5:8" x14ac:dyDescent="0.3">
      <c r="E7942" s="34">
        <v>7940</v>
      </c>
      <c r="F7942" s="42">
        <f t="shared" si="374"/>
        <v>12.704000000000001</v>
      </c>
      <c r="G7942" s="42">
        <f t="shared" si="372"/>
        <v>10.4808</v>
      </c>
      <c r="H7942" s="42">
        <f t="shared" si="373"/>
        <v>8.2500000010480807</v>
      </c>
    </row>
    <row r="7943" spans="5:8" x14ac:dyDescent="0.3">
      <c r="E7943" s="34">
        <v>7941</v>
      </c>
      <c r="F7943" s="42">
        <f t="shared" si="374"/>
        <v>12.7056</v>
      </c>
      <c r="G7943" s="42">
        <f t="shared" si="372"/>
        <v>10.48212</v>
      </c>
      <c r="H7943" s="42">
        <f t="shared" si="373"/>
        <v>8.2500000010482122</v>
      </c>
    </row>
    <row r="7944" spans="5:8" x14ac:dyDescent="0.3">
      <c r="E7944" s="34">
        <v>7942</v>
      </c>
      <c r="F7944" s="42">
        <f t="shared" si="374"/>
        <v>12.7072</v>
      </c>
      <c r="G7944" s="42">
        <f t="shared" si="372"/>
        <v>10.48344</v>
      </c>
      <c r="H7944" s="42">
        <f t="shared" si="373"/>
        <v>8.2500000010483436</v>
      </c>
    </row>
    <row r="7945" spans="5:8" x14ac:dyDescent="0.3">
      <c r="E7945" s="34">
        <v>7943</v>
      </c>
      <c r="F7945" s="42">
        <f t="shared" si="374"/>
        <v>12.7088</v>
      </c>
      <c r="G7945" s="42">
        <f t="shared" si="372"/>
        <v>10.48476</v>
      </c>
      <c r="H7945" s="42">
        <f t="shared" si="373"/>
        <v>8.2500000010484769</v>
      </c>
    </row>
    <row r="7946" spans="5:8" x14ac:dyDescent="0.3">
      <c r="E7946" s="34">
        <v>7944</v>
      </c>
      <c r="F7946" s="42">
        <f t="shared" si="374"/>
        <v>12.7104</v>
      </c>
      <c r="G7946" s="42">
        <f t="shared" si="372"/>
        <v>10.486079999999999</v>
      </c>
      <c r="H7946" s="42">
        <f t="shared" si="373"/>
        <v>8.2500000010486083</v>
      </c>
    </row>
    <row r="7947" spans="5:8" x14ac:dyDescent="0.3">
      <c r="E7947" s="34">
        <v>7945</v>
      </c>
      <c r="F7947" s="42">
        <f t="shared" si="374"/>
        <v>12.712</v>
      </c>
      <c r="G7947" s="42">
        <f t="shared" si="372"/>
        <v>10.487399999999999</v>
      </c>
      <c r="H7947" s="42">
        <f t="shared" si="373"/>
        <v>8.2500000010487398</v>
      </c>
    </row>
    <row r="7948" spans="5:8" x14ac:dyDescent="0.3">
      <c r="E7948" s="34">
        <v>7946</v>
      </c>
      <c r="F7948" s="42">
        <f t="shared" si="374"/>
        <v>12.713600000000001</v>
      </c>
      <c r="G7948" s="42">
        <f t="shared" si="372"/>
        <v>10.488720000000001</v>
      </c>
      <c r="H7948" s="42">
        <f t="shared" si="373"/>
        <v>8.2500000010488712</v>
      </c>
    </row>
    <row r="7949" spans="5:8" x14ac:dyDescent="0.3">
      <c r="E7949" s="34">
        <v>7947</v>
      </c>
      <c r="F7949" s="42">
        <f t="shared" si="374"/>
        <v>12.715200000000001</v>
      </c>
      <c r="G7949" s="42">
        <f t="shared" si="372"/>
        <v>10.49004</v>
      </c>
      <c r="H7949" s="42">
        <f t="shared" si="373"/>
        <v>8.2500000010490044</v>
      </c>
    </row>
    <row r="7950" spans="5:8" x14ac:dyDescent="0.3">
      <c r="E7950" s="34">
        <v>7948</v>
      </c>
      <c r="F7950" s="42">
        <f t="shared" si="374"/>
        <v>12.716800000000001</v>
      </c>
      <c r="G7950" s="42">
        <f t="shared" si="372"/>
        <v>10.49136</v>
      </c>
      <c r="H7950" s="42">
        <f t="shared" si="373"/>
        <v>8.2500000010491359</v>
      </c>
    </row>
    <row r="7951" spans="5:8" x14ac:dyDescent="0.3">
      <c r="E7951" s="34">
        <v>7949</v>
      </c>
      <c r="F7951" s="42">
        <f t="shared" si="374"/>
        <v>12.718400000000001</v>
      </c>
      <c r="G7951" s="42">
        <f t="shared" si="372"/>
        <v>10.49268</v>
      </c>
      <c r="H7951" s="42">
        <f t="shared" si="373"/>
        <v>8.2500000010492673</v>
      </c>
    </row>
    <row r="7952" spans="5:8" x14ac:dyDescent="0.3">
      <c r="E7952" s="34">
        <v>7950</v>
      </c>
      <c r="F7952" s="42">
        <f t="shared" si="374"/>
        <v>12.72</v>
      </c>
      <c r="G7952" s="42">
        <f t="shared" si="372"/>
        <v>10.494000000000002</v>
      </c>
      <c r="H7952" s="42">
        <f t="shared" si="373"/>
        <v>8.2500000010494006</v>
      </c>
    </row>
    <row r="7953" spans="5:8" x14ac:dyDescent="0.3">
      <c r="E7953" s="34">
        <v>7951</v>
      </c>
      <c r="F7953" s="42">
        <f t="shared" si="374"/>
        <v>12.7216</v>
      </c>
      <c r="G7953" s="42">
        <f t="shared" si="372"/>
        <v>10.495320000000001</v>
      </c>
      <c r="H7953" s="42">
        <f t="shared" si="373"/>
        <v>8.250000001049532</v>
      </c>
    </row>
    <row r="7954" spans="5:8" x14ac:dyDescent="0.3">
      <c r="E7954" s="34">
        <v>7952</v>
      </c>
      <c r="F7954" s="42">
        <f t="shared" si="374"/>
        <v>12.7232</v>
      </c>
      <c r="G7954" s="42">
        <f t="shared" si="372"/>
        <v>10.496640000000001</v>
      </c>
      <c r="H7954" s="42">
        <f t="shared" si="373"/>
        <v>8.2500000010496635</v>
      </c>
    </row>
    <row r="7955" spans="5:8" x14ac:dyDescent="0.3">
      <c r="E7955" s="34">
        <v>7953</v>
      </c>
      <c r="F7955" s="42">
        <f t="shared" si="374"/>
        <v>12.7248</v>
      </c>
      <c r="G7955" s="42">
        <f t="shared" si="372"/>
        <v>10.497960000000001</v>
      </c>
      <c r="H7955" s="42">
        <f t="shared" si="373"/>
        <v>8.2500000010497967</v>
      </c>
    </row>
    <row r="7956" spans="5:8" x14ac:dyDescent="0.3">
      <c r="E7956" s="34">
        <v>7954</v>
      </c>
      <c r="F7956" s="42">
        <f t="shared" si="374"/>
        <v>12.7264</v>
      </c>
      <c r="G7956" s="42">
        <f t="shared" si="372"/>
        <v>10.499280000000001</v>
      </c>
      <c r="H7956" s="42">
        <f t="shared" si="373"/>
        <v>8.2500000010499281</v>
      </c>
    </row>
    <row r="7957" spans="5:8" x14ac:dyDescent="0.3">
      <c r="E7957" s="34">
        <v>7955</v>
      </c>
      <c r="F7957" s="42">
        <f t="shared" si="374"/>
        <v>12.728</v>
      </c>
      <c r="G7957" s="42">
        <f t="shared" si="372"/>
        <v>10.5006</v>
      </c>
      <c r="H7957" s="42">
        <f t="shared" si="373"/>
        <v>8.2500000010500596</v>
      </c>
    </row>
    <row r="7958" spans="5:8" x14ac:dyDescent="0.3">
      <c r="E7958" s="34">
        <v>7956</v>
      </c>
      <c r="F7958" s="42">
        <f t="shared" si="374"/>
        <v>12.729600000000001</v>
      </c>
      <c r="G7958" s="42">
        <f t="shared" si="372"/>
        <v>10.501920000000002</v>
      </c>
      <c r="H7958" s="42">
        <f t="shared" si="373"/>
        <v>8.2500000010501928</v>
      </c>
    </row>
    <row r="7959" spans="5:8" x14ac:dyDescent="0.3">
      <c r="E7959" s="34">
        <v>7957</v>
      </c>
      <c r="F7959" s="42">
        <f t="shared" si="374"/>
        <v>12.731200000000001</v>
      </c>
      <c r="G7959" s="42">
        <f t="shared" si="372"/>
        <v>10.503240000000002</v>
      </c>
      <c r="H7959" s="42">
        <f t="shared" si="373"/>
        <v>8.2500000010503243</v>
      </c>
    </row>
    <row r="7960" spans="5:8" x14ac:dyDescent="0.3">
      <c r="E7960" s="34">
        <v>7958</v>
      </c>
      <c r="F7960" s="42">
        <f t="shared" si="374"/>
        <v>12.732800000000001</v>
      </c>
      <c r="G7960" s="42">
        <f t="shared" si="372"/>
        <v>10.50456</v>
      </c>
      <c r="H7960" s="42">
        <f t="shared" si="373"/>
        <v>8.2500000010504557</v>
      </c>
    </row>
    <row r="7961" spans="5:8" x14ac:dyDescent="0.3">
      <c r="E7961" s="34">
        <v>7959</v>
      </c>
      <c r="F7961" s="42">
        <f t="shared" si="374"/>
        <v>12.734400000000001</v>
      </c>
      <c r="G7961" s="42">
        <f t="shared" si="372"/>
        <v>10.505880000000001</v>
      </c>
      <c r="H7961" s="42">
        <f t="shared" si="373"/>
        <v>8.2500000010505872</v>
      </c>
    </row>
    <row r="7962" spans="5:8" x14ac:dyDescent="0.3">
      <c r="E7962" s="34">
        <v>7960</v>
      </c>
      <c r="F7962" s="42">
        <f t="shared" si="374"/>
        <v>12.736000000000001</v>
      </c>
      <c r="G7962" s="42">
        <f t="shared" si="372"/>
        <v>10.507199999999999</v>
      </c>
      <c r="H7962" s="42">
        <f t="shared" si="373"/>
        <v>8.2500000010507204</v>
      </c>
    </row>
    <row r="7963" spans="5:8" x14ac:dyDescent="0.3">
      <c r="E7963" s="34">
        <v>7961</v>
      </c>
      <c r="F7963" s="42">
        <f t="shared" si="374"/>
        <v>12.7376</v>
      </c>
      <c r="G7963" s="42">
        <f t="shared" si="372"/>
        <v>10.508520000000001</v>
      </c>
      <c r="H7963" s="42">
        <f t="shared" si="373"/>
        <v>8.2500000010508518</v>
      </c>
    </row>
    <row r="7964" spans="5:8" x14ac:dyDescent="0.3">
      <c r="E7964" s="34">
        <v>7962</v>
      </c>
      <c r="F7964" s="42">
        <f t="shared" si="374"/>
        <v>12.7392</v>
      </c>
      <c r="G7964" s="42">
        <f t="shared" si="372"/>
        <v>10.509839999999999</v>
      </c>
      <c r="H7964" s="42">
        <f t="shared" si="373"/>
        <v>8.2500000010509833</v>
      </c>
    </row>
    <row r="7965" spans="5:8" x14ac:dyDescent="0.3">
      <c r="E7965" s="34">
        <v>7963</v>
      </c>
      <c r="F7965" s="42">
        <f t="shared" si="374"/>
        <v>12.7408</v>
      </c>
      <c r="G7965" s="42">
        <f t="shared" si="372"/>
        <v>10.51116</v>
      </c>
      <c r="H7965" s="42">
        <f t="shared" si="373"/>
        <v>8.2500000010511165</v>
      </c>
    </row>
    <row r="7966" spans="5:8" x14ac:dyDescent="0.3">
      <c r="E7966" s="34">
        <v>7964</v>
      </c>
      <c r="F7966" s="42">
        <f t="shared" si="374"/>
        <v>12.7424</v>
      </c>
      <c r="G7966" s="42">
        <f t="shared" si="372"/>
        <v>10.512479999999998</v>
      </c>
      <c r="H7966" s="42">
        <f t="shared" si="373"/>
        <v>8.250000001051248</v>
      </c>
    </row>
    <row r="7967" spans="5:8" x14ac:dyDescent="0.3">
      <c r="E7967" s="34">
        <v>7965</v>
      </c>
      <c r="F7967" s="42">
        <f t="shared" si="374"/>
        <v>12.744</v>
      </c>
      <c r="G7967" s="42">
        <f t="shared" si="372"/>
        <v>10.513800000000002</v>
      </c>
      <c r="H7967" s="42">
        <f t="shared" si="373"/>
        <v>8.2500000010513794</v>
      </c>
    </row>
    <row r="7968" spans="5:8" x14ac:dyDescent="0.3">
      <c r="E7968" s="34">
        <v>7966</v>
      </c>
      <c r="F7968" s="42">
        <f t="shared" si="374"/>
        <v>12.745600000000001</v>
      </c>
      <c r="G7968" s="42">
        <f t="shared" si="372"/>
        <v>10.515120000000001</v>
      </c>
      <c r="H7968" s="42">
        <f t="shared" si="373"/>
        <v>8.2500000010515127</v>
      </c>
    </row>
    <row r="7969" spans="5:8" x14ac:dyDescent="0.3">
      <c r="E7969" s="34">
        <v>7967</v>
      </c>
      <c r="F7969" s="42">
        <f t="shared" si="374"/>
        <v>12.747200000000001</v>
      </c>
      <c r="G7969" s="42">
        <f t="shared" si="372"/>
        <v>10.516440000000001</v>
      </c>
      <c r="H7969" s="42">
        <f t="shared" si="373"/>
        <v>8.2500000010516441</v>
      </c>
    </row>
    <row r="7970" spans="5:8" x14ac:dyDescent="0.3">
      <c r="E7970" s="34">
        <v>7968</v>
      </c>
      <c r="F7970" s="42">
        <f t="shared" si="374"/>
        <v>12.748800000000001</v>
      </c>
      <c r="G7970" s="42">
        <f t="shared" si="372"/>
        <v>10.517760000000001</v>
      </c>
      <c r="H7970" s="42">
        <f t="shared" si="373"/>
        <v>8.2500000010517756</v>
      </c>
    </row>
    <row r="7971" spans="5:8" x14ac:dyDescent="0.3">
      <c r="E7971" s="34">
        <v>7969</v>
      </c>
      <c r="F7971" s="42">
        <f t="shared" si="374"/>
        <v>12.750400000000001</v>
      </c>
      <c r="G7971" s="42">
        <f t="shared" si="372"/>
        <v>10.519080000000001</v>
      </c>
      <c r="H7971" s="42">
        <f t="shared" si="373"/>
        <v>8.2500000010519088</v>
      </c>
    </row>
    <row r="7972" spans="5:8" x14ac:dyDescent="0.3">
      <c r="E7972" s="34">
        <v>7970</v>
      </c>
      <c r="F7972" s="42">
        <f t="shared" si="374"/>
        <v>12.752000000000001</v>
      </c>
      <c r="G7972" s="42">
        <f t="shared" si="372"/>
        <v>10.5204</v>
      </c>
      <c r="H7972" s="42">
        <f t="shared" si="373"/>
        <v>8.2500000010520402</v>
      </c>
    </row>
    <row r="7973" spans="5:8" x14ac:dyDescent="0.3">
      <c r="E7973" s="34">
        <v>7971</v>
      </c>
      <c r="F7973" s="42">
        <f t="shared" si="374"/>
        <v>12.7536</v>
      </c>
      <c r="G7973" s="42">
        <f t="shared" si="372"/>
        <v>10.52172</v>
      </c>
      <c r="H7973" s="42">
        <f t="shared" si="373"/>
        <v>8.2500000010521717</v>
      </c>
    </row>
    <row r="7974" spans="5:8" x14ac:dyDescent="0.3">
      <c r="E7974" s="34">
        <v>7972</v>
      </c>
      <c r="F7974" s="42">
        <f t="shared" si="374"/>
        <v>12.7552</v>
      </c>
      <c r="G7974" s="42">
        <f t="shared" si="372"/>
        <v>10.52304</v>
      </c>
      <c r="H7974" s="42">
        <f t="shared" si="373"/>
        <v>8.2500000010523031</v>
      </c>
    </row>
    <row r="7975" spans="5:8" x14ac:dyDescent="0.3">
      <c r="E7975" s="34">
        <v>7973</v>
      </c>
      <c r="F7975" s="42">
        <f t="shared" si="374"/>
        <v>12.7568</v>
      </c>
      <c r="G7975" s="42">
        <f t="shared" si="372"/>
        <v>10.52436</v>
      </c>
      <c r="H7975" s="42">
        <f t="shared" si="373"/>
        <v>8.2500000010524364</v>
      </c>
    </row>
    <row r="7976" spans="5:8" x14ac:dyDescent="0.3">
      <c r="E7976" s="34">
        <v>7974</v>
      </c>
      <c r="F7976" s="42">
        <f t="shared" si="374"/>
        <v>12.7584</v>
      </c>
      <c r="G7976" s="42">
        <f t="shared" si="372"/>
        <v>10.525679999999999</v>
      </c>
      <c r="H7976" s="42">
        <f t="shared" si="373"/>
        <v>8.2500000010525678</v>
      </c>
    </row>
    <row r="7977" spans="5:8" x14ac:dyDescent="0.3">
      <c r="E7977" s="34">
        <v>7975</v>
      </c>
      <c r="F7977" s="42">
        <f t="shared" si="374"/>
        <v>12.76</v>
      </c>
      <c r="G7977" s="42">
        <f t="shared" si="372"/>
        <v>10.526999999999999</v>
      </c>
      <c r="H7977" s="42">
        <f t="shared" si="373"/>
        <v>8.2500000010526993</v>
      </c>
    </row>
    <row r="7978" spans="5:8" x14ac:dyDescent="0.3">
      <c r="E7978" s="34">
        <v>7976</v>
      </c>
      <c r="F7978" s="42">
        <f t="shared" si="374"/>
        <v>12.761600000000001</v>
      </c>
      <c r="G7978" s="42">
        <f t="shared" si="372"/>
        <v>10.528320000000001</v>
      </c>
      <c r="H7978" s="42">
        <f t="shared" si="373"/>
        <v>8.2500000010528325</v>
      </c>
    </row>
    <row r="7979" spans="5:8" x14ac:dyDescent="0.3">
      <c r="E7979" s="34">
        <v>7977</v>
      </c>
      <c r="F7979" s="42">
        <f t="shared" si="374"/>
        <v>12.763200000000001</v>
      </c>
      <c r="G7979" s="42">
        <f t="shared" si="372"/>
        <v>10.529640000000001</v>
      </c>
      <c r="H7979" s="42">
        <f t="shared" si="373"/>
        <v>8.2500000010529639</v>
      </c>
    </row>
    <row r="7980" spans="5:8" x14ac:dyDescent="0.3">
      <c r="E7980" s="34">
        <v>7978</v>
      </c>
      <c r="F7980" s="42">
        <f t="shared" si="374"/>
        <v>12.764800000000001</v>
      </c>
      <c r="G7980" s="42">
        <f t="shared" si="372"/>
        <v>10.53096</v>
      </c>
      <c r="H7980" s="42">
        <f t="shared" si="373"/>
        <v>8.2500000010530954</v>
      </c>
    </row>
    <row r="7981" spans="5:8" x14ac:dyDescent="0.3">
      <c r="E7981" s="34">
        <v>7979</v>
      </c>
      <c r="F7981" s="42">
        <f t="shared" si="374"/>
        <v>12.766400000000001</v>
      </c>
      <c r="G7981" s="42">
        <f t="shared" si="372"/>
        <v>10.53228</v>
      </c>
      <c r="H7981" s="42">
        <f t="shared" si="373"/>
        <v>8.2500000010532286</v>
      </c>
    </row>
    <row r="7982" spans="5:8" x14ac:dyDescent="0.3">
      <c r="E7982" s="34">
        <v>7980</v>
      </c>
      <c r="F7982" s="42">
        <f t="shared" si="374"/>
        <v>12.768000000000001</v>
      </c>
      <c r="G7982" s="42">
        <f t="shared" si="372"/>
        <v>10.533600000000002</v>
      </c>
      <c r="H7982" s="42">
        <f t="shared" si="373"/>
        <v>8.2500000010533601</v>
      </c>
    </row>
    <row r="7983" spans="5:8" x14ac:dyDescent="0.3">
      <c r="E7983" s="34">
        <v>7981</v>
      </c>
      <c r="F7983" s="42">
        <f t="shared" si="374"/>
        <v>12.769600000000001</v>
      </c>
      <c r="G7983" s="42">
        <f t="shared" si="372"/>
        <v>10.534920000000001</v>
      </c>
      <c r="H7983" s="42">
        <f t="shared" si="373"/>
        <v>8.2500000010534915</v>
      </c>
    </row>
    <row r="7984" spans="5:8" x14ac:dyDescent="0.3">
      <c r="E7984" s="34">
        <v>7982</v>
      </c>
      <c r="F7984" s="42">
        <f t="shared" si="374"/>
        <v>12.7712</v>
      </c>
      <c r="G7984" s="42">
        <f t="shared" si="372"/>
        <v>10.536240000000001</v>
      </c>
      <c r="H7984" s="42">
        <f t="shared" si="373"/>
        <v>8.2500000010536247</v>
      </c>
    </row>
    <row r="7985" spans="5:8" x14ac:dyDescent="0.3">
      <c r="E7985" s="34">
        <v>7983</v>
      </c>
      <c r="F7985" s="42">
        <f t="shared" si="374"/>
        <v>12.7728</v>
      </c>
      <c r="G7985" s="42">
        <f t="shared" si="372"/>
        <v>10.537560000000001</v>
      </c>
      <c r="H7985" s="42">
        <f t="shared" si="373"/>
        <v>8.2500000010537562</v>
      </c>
    </row>
    <row r="7986" spans="5:8" x14ac:dyDescent="0.3">
      <c r="E7986" s="34">
        <v>7984</v>
      </c>
      <c r="F7986" s="42">
        <f t="shared" si="374"/>
        <v>12.7744</v>
      </c>
      <c r="G7986" s="42">
        <f t="shared" si="372"/>
        <v>10.538880000000001</v>
      </c>
      <c r="H7986" s="42">
        <f t="shared" si="373"/>
        <v>8.2500000010538876</v>
      </c>
    </row>
    <row r="7987" spans="5:8" x14ac:dyDescent="0.3">
      <c r="E7987" s="34">
        <v>7985</v>
      </c>
      <c r="F7987" s="42">
        <f t="shared" si="374"/>
        <v>12.776</v>
      </c>
      <c r="G7987" s="42">
        <f t="shared" si="372"/>
        <v>10.5402</v>
      </c>
      <c r="H7987" s="42">
        <f t="shared" si="373"/>
        <v>8.2500000010540209</v>
      </c>
    </row>
    <row r="7988" spans="5:8" x14ac:dyDescent="0.3">
      <c r="E7988" s="34">
        <v>7986</v>
      </c>
      <c r="F7988" s="42">
        <f t="shared" si="374"/>
        <v>12.777600000000001</v>
      </c>
      <c r="G7988" s="42">
        <f t="shared" si="372"/>
        <v>10.541520000000002</v>
      </c>
      <c r="H7988" s="42">
        <f t="shared" si="373"/>
        <v>8.2500000010541523</v>
      </c>
    </row>
    <row r="7989" spans="5:8" x14ac:dyDescent="0.3">
      <c r="E7989" s="34">
        <v>7987</v>
      </c>
      <c r="F7989" s="42">
        <f t="shared" si="374"/>
        <v>12.779200000000001</v>
      </c>
      <c r="G7989" s="42">
        <f t="shared" si="372"/>
        <v>10.542840000000002</v>
      </c>
      <c r="H7989" s="42">
        <f t="shared" si="373"/>
        <v>8.2500000010542838</v>
      </c>
    </row>
    <row r="7990" spans="5:8" x14ac:dyDescent="0.3">
      <c r="E7990" s="34">
        <v>7988</v>
      </c>
      <c r="F7990" s="42">
        <f t="shared" si="374"/>
        <v>12.780800000000001</v>
      </c>
      <c r="G7990" s="42">
        <f t="shared" si="372"/>
        <v>10.544160000000002</v>
      </c>
      <c r="H7990" s="42">
        <f t="shared" si="373"/>
        <v>8.2500000010544152</v>
      </c>
    </row>
    <row r="7991" spans="5:8" x14ac:dyDescent="0.3">
      <c r="E7991" s="34">
        <v>7989</v>
      </c>
      <c r="F7991" s="42">
        <f t="shared" si="374"/>
        <v>12.782400000000001</v>
      </c>
      <c r="G7991" s="42">
        <f t="shared" si="372"/>
        <v>10.54548</v>
      </c>
      <c r="H7991" s="42">
        <f t="shared" si="373"/>
        <v>8.2500000010545484</v>
      </c>
    </row>
    <row r="7992" spans="5:8" x14ac:dyDescent="0.3">
      <c r="E7992" s="34">
        <v>7990</v>
      </c>
      <c r="F7992" s="42">
        <f t="shared" si="374"/>
        <v>12.784000000000001</v>
      </c>
      <c r="G7992" s="42">
        <f t="shared" si="372"/>
        <v>10.546800000000001</v>
      </c>
      <c r="H7992" s="42">
        <f t="shared" si="373"/>
        <v>8.2500000010546799</v>
      </c>
    </row>
    <row r="7993" spans="5:8" x14ac:dyDescent="0.3">
      <c r="E7993" s="34">
        <v>7991</v>
      </c>
      <c r="F7993" s="42">
        <f t="shared" si="374"/>
        <v>12.785600000000001</v>
      </c>
      <c r="G7993" s="42">
        <f t="shared" si="372"/>
        <v>10.548119999999999</v>
      </c>
      <c r="H7993" s="42">
        <f t="shared" si="373"/>
        <v>8.2500000010548113</v>
      </c>
    </row>
    <row r="7994" spans="5:8" x14ac:dyDescent="0.3">
      <c r="E7994" s="34">
        <v>7992</v>
      </c>
      <c r="F7994" s="42">
        <f t="shared" si="374"/>
        <v>12.7872</v>
      </c>
      <c r="G7994" s="42">
        <f t="shared" si="372"/>
        <v>10.549440000000001</v>
      </c>
      <c r="H7994" s="42">
        <f t="shared" si="373"/>
        <v>8.2500000010549446</v>
      </c>
    </row>
    <row r="7995" spans="5:8" x14ac:dyDescent="0.3">
      <c r="E7995" s="34">
        <v>7993</v>
      </c>
      <c r="F7995" s="42">
        <f t="shared" si="374"/>
        <v>12.7888</v>
      </c>
      <c r="G7995" s="42">
        <f t="shared" si="372"/>
        <v>10.550759999999999</v>
      </c>
      <c r="H7995" s="42">
        <f t="shared" si="373"/>
        <v>8.250000001055076</v>
      </c>
    </row>
    <row r="7996" spans="5:8" x14ac:dyDescent="0.3">
      <c r="E7996" s="34">
        <v>7994</v>
      </c>
      <c r="F7996" s="42">
        <f t="shared" si="374"/>
        <v>12.7904</v>
      </c>
      <c r="G7996" s="42">
        <f t="shared" si="372"/>
        <v>10.55208</v>
      </c>
      <c r="H7996" s="42">
        <f t="shared" si="373"/>
        <v>8.2500000010552075</v>
      </c>
    </row>
    <row r="7997" spans="5:8" x14ac:dyDescent="0.3">
      <c r="E7997" s="34">
        <v>7995</v>
      </c>
      <c r="F7997" s="42">
        <f t="shared" si="374"/>
        <v>12.792</v>
      </c>
      <c r="G7997" s="42">
        <f t="shared" si="372"/>
        <v>10.553399999999998</v>
      </c>
      <c r="H7997" s="42">
        <f t="shared" si="373"/>
        <v>8.2500000010553407</v>
      </c>
    </row>
    <row r="7998" spans="5:8" x14ac:dyDescent="0.3">
      <c r="E7998" s="34">
        <v>7996</v>
      </c>
      <c r="F7998" s="42">
        <f t="shared" si="374"/>
        <v>12.793600000000001</v>
      </c>
      <c r="G7998" s="42">
        <f t="shared" si="372"/>
        <v>10.554720000000001</v>
      </c>
      <c r="H7998" s="42">
        <f t="shared" si="373"/>
        <v>8.2500000010554722</v>
      </c>
    </row>
    <row r="7999" spans="5:8" x14ac:dyDescent="0.3">
      <c r="E7999" s="34">
        <v>7997</v>
      </c>
      <c r="F7999" s="42">
        <f t="shared" si="374"/>
        <v>12.795200000000001</v>
      </c>
      <c r="G7999" s="42">
        <f t="shared" si="372"/>
        <v>10.556040000000001</v>
      </c>
      <c r="H7999" s="42">
        <f t="shared" si="373"/>
        <v>8.2500000010556036</v>
      </c>
    </row>
    <row r="8000" spans="5:8" x14ac:dyDescent="0.3">
      <c r="E8000" s="34">
        <v>7998</v>
      </c>
      <c r="F8000" s="42">
        <f t="shared" si="374"/>
        <v>12.796800000000001</v>
      </c>
      <c r="G8000" s="42">
        <f t="shared" si="372"/>
        <v>10.557360000000001</v>
      </c>
      <c r="H8000" s="42">
        <f t="shared" si="373"/>
        <v>8.2500000010557368</v>
      </c>
    </row>
    <row r="8001" spans="5:8" x14ac:dyDescent="0.3">
      <c r="E8001" s="34">
        <v>7999</v>
      </c>
      <c r="F8001" s="42">
        <f t="shared" si="374"/>
        <v>12.798400000000001</v>
      </c>
      <c r="G8001" s="42">
        <f t="shared" si="372"/>
        <v>10.558680000000001</v>
      </c>
      <c r="H8001" s="42">
        <f t="shared" si="373"/>
        <v>8.2500000010558683</v>
      </c>
    </row>
    <row r="8002" spans="5:8" x14ac:dyDescent="0.3">
      <c r="E8002" s="34">
        <v>8000</v>
      </c>
      <c r="F8002" s="42">
        <f t="shared" si="374"/>
        <v>12.8</v>
      </c>
      <c r="G8002" s="42">
        <f t="shared" ref="G8002:G8065" si="375">$C$12*F8002*10^-3/($C$3*10^-6)</f>
        <v>10.56</v>
      </c>
      <c r="H8002" s="42">
        <f t="shared" si="373"/>
        <v>8.2500000010559997</v>
      </c>
    </row>
    <row r="8003" spans="5:8" x14ac:dyDescent="0.3">
      <c r="E8003" s="34">
        <v>8001</v>
      </c>
      <c r="F8003" s="42">
        <f t="shared" si="374"/>
        <v>12.801600000000001</v>
      </c>
      <c r="G8003" s="42">
        <f t="shared" si="375"/>
        <v>10.56132</v>
      </c>
      <c r="H8003" s="42">
        <f t="shared" ref="H8003:H8066" si="376">($C$12+IF(G8003&gt;=$C$7,$C$6,0)+(IF(G8003&gt;=$C$5,G8003,0)/$C$4)+IF(G8003&gt;$C$9,($C$8/G8003),0))</f>
        <v>8.2500000010561312</v>
      </c>
    </row>
    <row r="8004" spans="5:8" x14ac:dyDescent="0.3">
      <c r="E8004" s="34">
        <v>8002</v>
      </c>
      <c r="F8004" s="42">
        <f t="shared" ref="F8004:F8067" si="377">($C$10/10000)*(E8004)</f>
        <v>12.8032</v>
      </c>
      <c r="G8004" s="42">
        <f t="shared" si="375"/>
        <v>10.56264</v>
      </c>
      <c r="H8004" s="42">
        <f t="shared" si="376"/>
        <v>8.2500000010562644</v>
      </c>
    </row>
    <row r="8005" spans="5:8" x14ac:dyDescent="0.3">
      <c r="E8005" s="34">
        <v>8003</v>
      </c>
      <c r="F8005" s="42">
        <f t="shared" si="377"/>
        <v>12.8048</v>
      </c>
      <c r="G8005" s="42">
        <f t="shared" si="375"/>
        <v>10.56396</v>
      </c>
      <c r="H8005" s="42">
        <f t="shared" si="376"/>
        <v>8.2500000010563959</v>
      </c>
    </row>
    <row r="8006" spans="5:8" x14ac:dyDescent="0.3">
      <c r="E8006" s="34">
        <v>8004</v>
      </c>
      <c r="F8006" s="42">
        <f t="shared" si="377"/>
        <v>12.8064</v>
      </c>
      <c r="G8006" s="42">
        <f t="shared" si="375"/>
        <v>10.56528</v>
      </c>
      <c r="H8006" s="42">
        <f t="shared" si="376"/>
        <v>8.2500000010565273</v>
      </c>
    </row>
    <row r="8007" spans="5:8" x14ac:dyDescent="0.3">
      <c r="E8007" s="34">
        <v>8005</v>
      </c>
      <c r="F8007" s="42">
        <f t="shared" si="377"/>
        <v>12.808</v>
      </c>
      <c r="G8007" s="42">
        <f t="shared" si="375"/>
        <v>10.566599999999999</v>
      </c>
      <c r="H8007" s="42">
        <f t="shared" si="376"/>
        <v>8.2500000010566605</v>
      </c>
    </row>
    <row r="8008" spans="5:8" x14ac:dyDescent="0.3">
      <c r="E8008" s="34">
        <v>8006</v>
      </c>
      <c r="F8008" s="42">
        <f t="shared" si="377"/>
        <v>12.809600000000001</v>
      </c>
      <c r="G8008" s="42">
        <f t="shared" si="375"/>
        <v>10.567920000000001</v>
      </c>
      <c r="H8008" s="42">
        <f t="shared" si="376"/>
        <v>8.250000001056792</v>
      </c>
    </row>
    <row r="8009" spans="5:8" x14ac:dyDescent="0.3">
      <c r="E8009" s="34">
        <v>8007</v>
      </c>
      <c r="F8009" s="42">
        <f t="shared" si="377"/>
        <v>12.811200000000001</v>
      </c>
      <c r="G8009" s="42">
        <f t="shared" si="375"/>
        <v>10.569240000000001</v>
      </c>
      <c r="H8009" s="42">
        <f t="shared" si="376"/>
        <v>8.2500000010569234</v>
      </c>
    </row>
    <row r="8010" spans="5:8" x14ac:dyDescent="0.3">
      <c r="E8010" s="34">
        <v>8008</v>
      </c>
      <c r="F8010" s="42">
        <f t="shared" si="377"/>
        <v>12.812800000000001</v>
      </c>
      <c r="G8010" s="42">
        <f t="shared" si="375"/>
        <v>10.57056</v>
      </c>
      <c r="H8010" s="42">
        <f t="shared" si="376"/>
        <v>8.2500000010570567</v>
      </c>
    </row>
    <row r="8011" spans="5:8" x14ac:dyDescent="0.3">
      <c r="E8011" s="34">
        <v>8009</v>
      </c>
      <c r="F8011" s="42">
        <f t="shared" si="377"/>
        <v>12.814400000000001</v>
      </c>
      <c r="G8011" s="42">
        <f t="shared" si="375"/>
        <v>10.57188</v>
      </c>
      <c r="H8011" s="42">
        <f t="shared" si="376"/>
        <v>8.2500000010571881</v>
      </c>
    </row>
    <row r="8012" spans="5:8" x14ac:dyDescent="0.3">
      <c r="E8012" s="34">
        <v>8010</v>
      </c>
      <c r="F8012" s="42">
        <f t="shared" si="377"/>
        <v>12.816000000000001</v>
      </c>
      <c r="G8012" s="42">
        <f t="shared" si="375"/>
        <v>10.5732</v>
      </c>
      <c r="H8012" s="42">
        <f t="shared" si="376"/>
        <v>8.2500000010573196</v>
      </c>
    </row>
    <row r="8013" spans="5:8" x14ac:dyDescent="0.3">
      <c r="E8013" s="34">
        <v>8011</v>
      </c>
      <c r="F8013" s="42">
        <f t="shared" si="377"/>
        <v>12.817600000000001</v>
      </c>
      <c r="G8013" s="42">
        <f t="shared" si="375"/>
        <v>10.574520000000001</v>
      </c>
      <c r="H8013" s="42">
        <f t="shared" si="376"/>
        <v>8.2500000010574528</v>
      </c>
    </row>
    <row r="8014" spans="5:8" x14ac:dyDescent="0.3">
      <c r="E8014" s="34">
        <v>8012</v>
      </c>
      <c r="F8014" s="42">
        <f t="shared" si="377"/>
        <v>12.8192</v>
      </c>
      <c r="G8014" s="42">
        <f t="shared" si="375"/>
        <v>10.575840000000001</v>
      </c>
      <c r="H8014" s="42">
        <f t="shared" si="376"/>
        <v>8.2500000010575842</v>
      </c>
    </row>
    <row r="8015" spans="5:8" x14ac:dyDescent="0.3">
      <c r="E8015" s="34">
        <v>8013</v>
      </c>
      <c r="F8015" s="42">
        <f t="shared" si="377"/>
        <v>12.8208</v>
      </c>
      <c r="G8015" s="42">
        <f t="shared" si="375"/>
        <v>10.577160000000001</v>
      </c>
      <c r="H8015" s="42">
        <f t="shared" si="376"/>
        <v>8.2500000010577157</v>
      </c>
    </row>
    <row r="8016" spans="5:8" x14ac:dyDescent="0.3">
      <c r="E8016" s="34">
        <v>8014</v>
      </c>
      <c r="F8016" s="42">
        <f t="shared" si="377"/>
        <v>12.8224</v>
      </c>
      <c r="G8016" s="42">
        <f t="shared" si="375"/>
        <v>10.578480000000001</v>
      </c>
      <c r="H8016" s="42">
        <f t="shared" si="376"/>
        <v>8.2500000010578471</v>
      </c>
    </row>
    <row r="8017" spans="5:8" x14ac:dyDescent="0.3">
      <c r="E8017" s="34">
        <v>8015</v>
      </c>
      <c r="F8017" s="42">
        <f t="shared" si="377"/>
        <v>12.824</v>
      </c>
      <c r="G8017" s="42">
        <f t="shared" si="375"/>
        <v>10.579800000000001</v>
      </c>
      <c r="H8017" s="42">
        <f t="shared" si="376"/>
        <v>8.2500000010579804</v>
      </c>
    </row>
    <row r="8018" spans="5:8" x14ac:dyDescent="0.3">
      <c r="E8018" s="34">
        <v>8016</v>
      </c>
      <c r="F8018" s="42">
        <f t="shared" si="377"/>
        <v>12.825600000000001</v>
      </c>
      <c r="G8018" s="42">
        <f t="shared" si="375"/>
        <v>10.581120000000002</v>
      </c>
      <c r="H8018" s="42">
        <f t="shared" si="376"/>
        <v>8.2500000010581118</v>
      </c>
    </row>
    <row r="8019" spans="5:8" x14ac:dyDescent="0.3">
      <c r="E8019" s="34">
        <v>8017</v>
      </c>
      <c r="F8019" s="42">
        <f t="shared" si="377"/>
        <v>12.827200000000001</v>
      </c>
      <c r="G8019" s="42">
        <f t="shared" si="375"/>
        <v>10.582440000000002</v>
      </c>
      <c r="H8019" s="42">
        <f t="shared" si="376"/>
        <v>8.2500000010582433</v>
      </c>
    </row>
    <row r="8020" spans="5:8" x14ac:dyDescent="0.3">
      <c r="E8020" s="34">
        <v>8018</v>
      </c>
      <c r="F8020" s="42">
        <f t="shared" si="377"/>
        <v>12.828800000000001</v>
      </c>
      <c r="G8020" s="42">
        <f t="shared" si="375"/>
        <v>10.583760000000002</v>
      </c>
      <c r="H8020" s="42">
        <f t="shared" si="376"/>
        <v>8.2500000010583765</v>
      </c>
    </row>
    <row r="8021" spans="5:8" x14ac:dyDescent="0.3">
      <c r="E8021" s="34">
        <v>8019</v>
      </c>
      <c r="F8021" s="42">
        <f t="shared" si="377"/>
        <v>12.830400000000001</v>
      </c>
      <c r="G8021" s="42">
        <f t="shared" si="375"/>
        <v>10.585080000000001</v>
      </c>
      <c r="H8021" s="42">
        <f t="shared" si="376"/>
        <v>8.2500000010585079</v>
      </c>
    </row>
    <row r="8022" spans="5:8" x14ac:dyDescent="0.3">
      <c r="E8022" s="34">
        <v>8020</v>
      </c>
      <c r="F8022" s="42">
        <f t="shared" si="377"/>
        <v>12.832000000000001</v>
      </c>
      <c r="G8022" s="42">
        <f t="shared" si="375"/>
        <v>10.586399999999999</v>
      </c>
      <c r="H8022" s="42">
        <f t="shared" si="376"/>
        <v>8.2500000010586394</v>
      </c>
    </row>
    <row r="8023" spans="5:8" x14ac:dyDescent="0.3">
      <c r="E8023" s="34">
        <v>8021</v>
      </c>
      <c r="F8023" s="42">
        <f t="shared" si="377"/>
        <v>12.833600000000001</v>
      </c>
      <c r="G8023" s="42">
        <f t="shared" si="375"/>
        <v>10.587720000000001</v>
      </c>
      <c r="H8023" s="42">
        <f t="shared" si="376"/>
        <v>8.2500000010587726</v>
      </c>
    </row>
    <row r="8024" spans="5:8" x14ac:dyDescent="0.3">
      <c r="E8024" s="34">
        <v>8022</v>
      </c>
      <c r="F8024" s="42">
        <f t="shared" si="377"/>
        <v>12.8352</v>
      </c>
      <c r="G8024" s="42">
        <f t="shared" si="375"/>
        <v>10.589039999999999</v>
      </c>
      <c r="H8024" s="42">
        <f t="shared" si="376"/>
        <v>8.2500000010589041</v>
      </c>
    </row>
    <row r="8025" spans="5:8" x14ac:dyDescent="0.3">
      <c r="E8025" s="34">
        <v>8023</v>
      </c>
      <c r="F8025" s="42">
        <f t="shared" si="377"/>
        <v>12.8368</v>
      </c>
      <c r="G8025" s="42">
        <f t="shared" si="375"/>
        <v>10.59036</v>
      </c>
      <c r="H8025" s="42">
        <f t="shared" si="376"/>
        <v>8.2500000010590355</v>
      </c>
    </row>
    <row r="8026" spans="5:8" x14ac:dyDescent="0.3">
      <c r="E8026" s="34">
        <v>8024</v>
      </c>
      <c r="F8026" s="42">
        <f t="shared" si="377"/>
        <v>12.8384</v>
      </c>
      <c r="G8026" s="42">
        <f t="shared" si="375"/>
        <v>10.591679999999998</v>
      </c>
      <c r="H8026" s="42">
        <f t="shared" si="376"/>
        <v>8.2500000010591688</v>
      </c>
    </row>
    <row r="8027" spans="5:8" x14ac:dyDescent="0.3">
      <c r="E8027" s="34">
        <v>8025</v>
      </c>
      <c r="F8027" s="42">
        <f t="shared" si="377"/>
        <v>12.84</v>
      </c>
      <c r="G8027" s="42">
        <f t="shared" si="375"/>
        <v>10.593</v>
      </c>
      <c r="H8027" s="42">
        <f t="shared" si="376"/>
        <v>8.2500000010593002</v>
      </c>
    </row>
    <row r="8028" spans="5:8" x14ac:dyDescent="0.3">
      <c r="E8028" s="34">
        <v>8026</v>
      </c>
      <c r="F8028" s="42">
        <f t="shared" si="377"/>
        <v>12.841600000000001</v>
      </c>
      <c r="G8028" s="42">
        <f t="shared" si="375"/>
        <v>10.594320000000002</v>
      </c>
      <c r="H8028" s="42">
        <f t="shared" si="376"/>
        <v>8.2500000010594317</v>
      </c>
    </row>
    <row r="8029" spans="5:8" x14ac:dyDescent="0.3">
      <c r="E8029" s="34">
        <v>8027</v>
      </c>
      <c r="F8029" s="42">
        <f t="shared" si="377"/>
        <v>12.843200000000001</v>
      </c>
      <c r="G8029" s="42">
        <f t="shared" si="375"/>
        <v>10.595640000000001</v>
      </c>
      <c r="H8029" s="42">
        <f t="shared" si="376"/>
        <v>8.2500000010595649</v>
      </c>
    </row>
    <row r="8030" spans="5:8" x14ac:dyDescent="0.3">
      <c r="E8030" s="34">
        <v>8028</v>
      </c>
      <c r="F8030" s="42">
        <f t="shared" si="377"/>
        <v>12.844800000000001</v>
      </c>
      <c r="G8030" s="42">
        <f t="shared" si="375"/>
        <v>10.596960000000001</v>
      </c>
      <c r="H8030" s="42">
        <f t="shared" si="376"/>
        <v>8.2500000010596963</v>
      </c>
    </row>
    <row r="8031" spans="5:8" x14ac:dyDescent="0.3">
      <c r="E8031" s="34">
        <v>8029</v>
      </c>
      <c r="F8031" s="42">
        <f t="shared" si="377"/>
        <v>12.846400000000001</v>
      </c>
      <c r="G8031" s="42">
        <f t="shared" si="375"/>
        <v>10.598280000000001</v>
      </c>
      <c r="H8031" s="42">
        <f t="shared" si="376"/>
        <v>8.2500000010598278</v>
      </c>
    </row>
    <row r="8032" spans="5:8" x14ac:dyDescent="0.3">
      <c r="E8032" s="34">
        <v>8030</v>
      </c>
      <c r="F8032" s="42">
        <f t="shared" si="377"/>
        <v>12.848000000000001</v>
      </c>
      <c r="G8032" s="42">
        <f t="shared" si="375"/>
        <v>10.599600000000001</v>
      </c>
      <c r="H8032" s="42">
        <f t="shared" si="376"/>
        <v>8.2500000010599592</v>
      </c>
    </row>
    <row r="8033" spans="5:8" x14ac:dyDescent="0.3">
      <c r="E8033" s="34">
        <v>8031</v>
      </c>
      <c r="F8033" s="42">
        <f t="shared" si="377"/>
        <v>12.849600000000001</v>
      </c>
      <c r="G8033" s="42">
        <f t="shared" si="375"/>
        <v>10.60092</v>
      </c>
      <c r="H8033" s="42">
        <f t="shared" si="376"/>
        <v>8.2500000010600925</v>
      </c>
    </row>
    <row r="8034" spans="5:8" x14ac:dyDescent="0.3">
      <c r="E8034" s="34">
        <v>8032</v>
      </c>
      <c r="F8034" s="42">
        <f t="shared" si="377"/>
        <v>12.8512</v>
      </c>
      <c r="G8034" s="42">
        <f t="shared" si="375"/>
        <v>10.60224</v>
      </c>
      <c r="H8034" s="42">
        <f t="shared" si="376"/>
        <v>8.2500000010602239</v>
      </c>
    </row>
    <row r="8035" spans="5:8" x14ac:dyDescent="0.3">
      <c r="E8035" s="34">
        <v>8033</v>
      </c>
      <c r="F8035" s="42">
        <f t="shared" si="377"/>
        <v>12.8528</v>
      </c>
      <c r="G8035" s="42">
        <f t="shared" si="375"/>
        <v>10.60356</v>
      </c>
      <c r="H8035" s="42">
        <f t="shared" si="376"/>
        <v>8.2500000010603554</v>
      </c>
    </row>
    <row r="8036" spans="5:8" x14ac:dyDescent="0.3">
      <c r="E8036" s="34">
        <v>8034</v>
      </c>
      <c r="F8036" s="42">
        <f t="shared" si="377"/>
        <v>12.8544</v>
      </c>
      <c r="G8036" s="42">
        <f t="shared" si="375"/>
        <v>10.60488</v>
      </c>
      <c r="H8036" s="42">
        <f t="shared" si="376"/>
        <v>8.2500000010604886</v>
      </c>
    </row>
    <row r="8037" spans="5:8" x14ac:dyDescent="0.3">
      <c r="E8037" s="34">
        <v>8035</v>
      </c>
      <c r="F8037" s="42">
        <f t="shared" si="377"/>
        <v>12.856</v>
      </c>
      <c r="G8037" s="42">
        <f t="shared" si="375"/>
        <v>10.606199999999999</v>
      </c>
      <c r="H8037" s="42">
        <f t="shared" si="376"/>
        <v>8.25000000106062</v>
      </c>
    </row>
    <row r="8038" spans="5:8" x14ac:dyDescent="0.3">
      <c r="E8038" s="34">
        <v>8036</v>
      </c>
      <c r="F8038" s="42">
        <f t="shared" si="377"/>
        <v>12.857600000000001</v>
      </c>
      <c r="G8038" s="42">
        <f t="shared" si="375"/>
        <v>10.607520000000001</v>
      </c>
      <c r="H8038" s="42">
        <f t="shared" si="376"/>
        <v>8.2500000010607515</v>
      </c>
    </row>
    <row r="8039" spans="5:8" x14ac:dyDescent="0.3">
      <c r="E8039" s="34">
        <v>8037</v>
      </c>
      <c r="F8039" s="42">
        <f t="shared" si="377"/>
        <v>12.859200000000001</v>
      </c>
      <c r="G8039" s="42">
        <f t="shared" si="375"/>
        <v>10.608840000000001</v>
      </c>
      <c r="H8039" s="42">
        <f t="shared" si="376"/>
        <v>8.2500000010608847</v>
      </c>
    </row>
    <row r="8040" spans="5:8" x14ac:dyDescent="0.3">
      <c r="E8040" s="34">
        <v>8038</v>
      </c>
      <c r="F8040" s="42">
        <f t="shared" si="377"/>
        <v>12.860800000000001</v>
      </c>
      <c r="G8040" s="42">
        <f t="shared" si="375"/>
        <v>10.61016</v>
      </c>
      <c r="H8040" s="42">
        <f t="shared" si="376"/>
        <v>8.2500000010610162</v>
      </c>
    </row>
    <row r="8041" spans="5:8" x14ac:dyDescent="0.3">
      <c r="E8041" s="34">
        <v>8039</v>
      </c>
      <c r="F8041" s="42">
        <f t="shared" si="377"/>
        <v>12.862400000000001</v>
      </c>
      <c r="G8041" s="42">
        <f t="shared" si="375"/>
        <v>10.61148</v>
      </c>
      <c r="H8041" s="42">
        <f t="shared" si="376"/>
        <v>8.2500000010611476</v>
      </c>
    </row>
    <row r="8042" spans="5:8" x14ac:dyDescent="0.3">
      <c r="E8042" s="34">
        <v>8040</v>
      </c>
      <c r="F8042" s="42">
        <f t="shared" si="377"/>
        <v>12.864000000000001</v>
      </c>
      <c r="G8042" s="42">
        <f t="shared" si="375"/>
        <v>10.6128</v>
      </c>
      <c r="H8042" s="42">
        <f t="shared" si="376"/>
        <v>8.2500000010612808</v>
      </c>
    </row>
    <row r="8043" spans="5:8" x14ac:dyDescent="0.3">
      <c r="E8043" s="34">
        <v>8041</v>
      </c>
      <c r="F8043" s="42">
        <f t="shared" si="377"/>
        <v>12.865600000000001</v>
      </c>
      <c r="G8043" s="42">
        <f t="shared" si="375"/>
        <v>10.61412</v>
      </c>
      <c r="H8043" s="42">
        <f t="shared" si="376"/>
        <v>8.2500000010614123</v>
      </c>
    </row>
    <row r="8044" spans="5:8" x14ac:dyDescent="0.3">
      <c r="E8044" s="34">
        <v>8042</v>
      </c>
      <c r="F8044" s="42">
        <f t="shared" si="377"/>
        <v>12.8672</v>
      </c>
      <c r="G8044" s="42">
        <f t="shared" si="375"/>
        <v>10.615440000000001</v>
      </c>
      <c r="H8044" s="42">
        <f t="shared" si="376"/>
        <v>8.2500000010615437</v>
      </c>
    </row>
    <row r="8045" spans="5:8" x14ac:dyDescent="0.3">
      <c r="E8045" s="34">
        <v>8043</v>
      </c>
      <c r="F8045" s="42">
        <f t="shared" si="377"/>
        <v>12.8688</v>
      </c>
      <c r="G8045" s="42">
        <f t="shared" si="375"/>
        <v>10.616760000000001</v>
      </c>
      <c r="H8045" s="42">
        <f t="shared" si="376"/>
        <v>8.2500000010616752</v>
      </c>
    </row>
    <row r="8046" spans="5:8" x14ac:dyDescent="0.3">
      <c r="E8046" s="34">
        <v>8044</v>
      </c>
      <c r="F8046" s="42">
        <f t="shared" si="377"/>
        <v>12.8704</v>
      </c>
      <c r="G8046" s="42">
        <f t="shared" si="375"/>
        <v>10.618080000000001</v>
      </c>
      <c r="H8046" s="42">
        <f t="shared" si="376"/>
        <v>8.2500000010618084</v>
      </c>
    </row>
    <row r="8047" spans="5:8" x14ac:dyDescent="0.3">
      <c r="E8047" s="34">
        <v>8045</v>
      </c>
      <c r="F8047" s="42">
        <f t="shared" si="377"/>
        <v>12.872</v>
      </c>
      <c r="G8047" s="42">
        <f t="shared" si="375"/>
        <v>10.619400000000001</v>
      </c>
      <c r="H8047" s="42">
        <f t="shared" si="376"/>
        <v>8.2500000010619399</v>
      </c>
    </row>
    <row r="8048" spans="5:8" x14ac:dyDescent="0.3">
      <c r="E8048" s="34">
        <v>8046</v>
      </c>
      <c r="F8048" s="42">
        <f t="shared" si="377"/>
        <v>12.873600000000001</v>
      </c>
      <c r="G8048" s="42">
        <f t="shared" si="375"/>
        <v>10.620720000000002</v>
      </c>
      <c r="H8048" s="42">
        <f t="shared" si="376"/>
        <v>8.2500000010620713</v>
      </c>
    </row>
    <row r="8049" spans="5:8" x14ac:dyDescent="0.3">
      <c r="E8049" s="34">
        <v>8047</v>
      </c>
      <c r="F8049" s="42">
        <f t="shared" si="377"/>
        <v>12.875200000000001</v>
      </c>
      <c r="G8049" s="42">
        <f t="shared" si="375"/>
        <v>10.622040000000002</v>
      </c>
      <c r="H8049" s="42">
        <f t="shared" si="376"/>
        <v>8.2500000010622045</v>
      </c>
    </row>
    <row r="8050" spans="5:8" x14ac:dyDescent="0.3">
      <c r="E8050" s="34">
        <v>8048</v>
      </c>
      <c r="F8050" s="42">
        <f t="shared" si="377"/>
        <v>12.876800000000001</v>
      </c>
      <c r="G8050" s="42">
        <f t="shared" si="375"/>
        <v>10.623360000000002</v>
      </c>
      <c r="H8050" s="42">
        <f t="shared" si="376"/>
        <v>8.250000001062336</v>
      </c>
    </row>
    <row r="8051" spans="5:8" x14ac:dyDescent="0.3">
      <c r="E8051" s="34">
        <v>8049</v>
      </c>
      <c r="F8051" s="42">
        <f t="shared" si="377"/>
        <v>12.878400000000001</v>
      </c>
      <c r="G8051" s="42">
        <f t="shared" si="375"/>
        <v>10.624680000000001</v>
      </c>
      <c r="H8051" s="42">
        <f t="shared" si="376"/>
        <v>8.2500000010624674</v>
      </c>
    </row>
    <row r="8052" spans="5:8" x14ac:dyDescent="0.3">
      <c r="E8052" s="34">
        <v>8050</v>
      </c>
      <c r="F8052" s="42">
        <f t="shared" si="377"/>
        <v>12.88</v>
      </c>
      <c r="G8052" s="42">
        <f t="shared" si="375"/>
        <v>10.626000000000001</v>
      </c>
      <c r="H8052" s="42">
        <f t="shared" si="376"/>
        <v>8.2500000010626007</v>
      </c>
    </row>
    <row r="8053" spans="5:8" x14ac:dyDescent="0.3">
      <c r="E8053" s="34">
        <v>8051</v>
      </c>
      <c r="F8053" s="42">
        <f t="shared" si="377"/>
        <v>12.881600000000001</v>
      </c>
      <c r="G8053" s="42">
        <f t="shared" si="375"/>
        <v>10.627319999999999</v>
      </c>
      <c r="H8053" s="42">
        <f t="shared" si="376"/>
        <v>8.2500000010627321</v>
      </c>
    </row>
    <row r="8054" spans="5:8" x14ac:dyDescent="0.3">
      <c r="E8054" s="34">
        <v>8052</v>
      </c>
      <c r="F8054" s="42">
        <f t="shared" si="377"/>
        <v>12.8832</v>
      </c>
      <c r="G8054" s="42">
        <f t="shared" si="375"/>
        <v>10.628640000000001</v>
      </c>
      <c r="H8054" s="42">
        <f t="shared" si="376"/>
        <v>8.2500000010628636</v>
      </c>
    </row>
    <row r="8055" spans="5:8" x14ac:dyDescent="0.3">
      <c r="E8055" s="34">
        <v>8053</v>
      </c>
      <c r="F8055" s="42">
        <f t="shared" si="377"/>
        <v>12.8848</v>
      </c>
      <c r="G8055" s="42">
        <f t="shared" si="375"/>
        <v>10.629959999999999</v>
      </c>
      <c r="H8055" s="42">
        <f t="shared" si="376"/>
        <v>8.2500000010629968</v>
      </c>
    </row>
    <row r="8056" spans="5:8" x14ac:dyDescent="0.3">
      <c r="E8056" s="34">
        <v>8054</v>
      </c>
      <c r="F8056" s="42">
        <f t="shared" si="377"/>
        <v>12.8864</v>
      </c>
      <c r="G8056" s="42">
        <f t="shared" si="375"/>
        <v>10.63128</v>
      </c>
      <c r="H8056" s="42">
        <f t="shared" si="376"/>
        <v>8.2500000010631283</v>
      </c>
    </row>
    <row r="8057" spans="5:8" x14ac:dyDescent="0.3">
      <c r="E8057" s="34">
        <v>8055</v>
      </c>
      <c r="F8057" s="42">
        <f t="shared" si="377"/>
        <v>12.888</v>
      </c>
      <c r="G8057" s="42">
        <f t="shared" si="375"/>
        <v>10.632599999999998</v>
      </c>
      <c r="H8057" s="42">
        <f t="shared" si="376"/>
        <v>8.2500000010632597</v>
      </c>
    </row>
    <row r="8058" spans="5:8" x14ac:dyDescent="0.3">
      <c r="E8058" s="34">
        <v>8056</v>
      </c>
      <c r="F8058" s="42">
        <f t="shared" si="377"/>
        <v>12.889600000000002</v>
      </c>
      <c r="G8058" s="42">
        <f t="shared" si="375"/>
        <v>10.63392</v>
      </c>
      <c r="H8058" s="42">
        <f t="shared" si="376"/>
        <v>8.2500000010633912</v>
      </c>
    </row>
    <row r="8059" spans="5:8" x14ac:dyDescent="0.3">
      <c r="E8059" s="34">
        <v>8057</v>
      </c>
      <c r="F8059" s="42">
        <f t="shared" si="377"/>
        <v>12.891200000000001</v>
      </c>
      <c r="G8059" s="42">
        <f t="shared" si="375"/>
        <v>10.635240000000001</v>
      </c>
      <c r="H8059" s="42">
        <f t="shared" si="376"/>
        <v>8.2500000010635244</v>
      </c>
    </row>
    <row r="8060" spans="5:8" x14ac:dyDescent="0.3">
      <c r="E8060" s="34">
        <v>8058</v>
      </c>
      <c r="F8060" s="42">
        <f t="shared" si="377"/>
        <v>12.892800000000001</v>
      </c>
      <c r="G8060" s="42">
        <f t="shared" si="375"/>
        <v>10.636560000000001</v>
      </c>
      <c r="H8060" s="42">
        <f t="shared" si="376"/>
        <v>8.2500000010636558</v>
      </c>
    </row>
    <row r="8061" spans="5:8" x14ac:dyDescent="0.3">
      <c r="E8061" s="34">
        <v>8059</v>
      </c>
      <c r="F8061" s="42">
        <f t="shared" si="377"/>
        <v>12.894400000000001</v>
      </c>
      <c r="G8061" s="42">
        <f t="shared" si="375"/>
        <v>10.637880000000001</v>
      </c>
      <c r="H8061" s="42">
        <f t="shared" si="376"/>
        <v>8.2500000010637873</v>
      </c>
    </row>
    <row r="8062" spans="5:8" x14ac:dyDescent="0.3">
      <c r="E8062" s="34">
        <v>8060</v>
      </c>
      <c r="F8062" s="42">
        <f t="shared" si="377"/>
        <v>12.896000000000001</v>
      </c>
      <c r="G8062" s="42">
        <f t="shared" si="375"/>
        <v>10.639200000000001</v>
      </c>
      <c r="H8062" s="42">
        <f t="shared" si="376"/>
        <v>8.2500000010639205</v>
      </c>
    </row>
    <row r="8063" spans="5:8" x14ac:dyDescent="0.3">
      <c r="E8063" s="34">
        <v>8061</v>
      </c>
      <c r="F8063" s="42">
        <f t="shared" si="377"/>
        <v>12.897600000000001</v>
      </c>
      <c r="G8063" s="42">
        <f t="shared" si="375"/>
        <v>10.64052</v>
      </c>
      <c r="H8063" s="42">
        <f t="shared" si="376"/>
        <v>8.250000001064052</v>
      </c>
    </row>
    <row r="8064" spans="5:8" x14ac:dyDescent="0.3">
      <c r="E8064" s="34">
        <v>8062</v>
      </c>
      <c r="F8064" s="42">
        <f t="shared" si="377"/>
        <v>12.8992</v>
      </c>
      <c r="G8064" s="42">
        <f t="shared" si="375"/>
        <v>10.64184</v>
      </c>
      <c r="H8064" s="42">
        <f t="shared" si="376"/>
        <v>8.2500000010641834</v>
      </c>
    </row>
    <row r="8065" spans="5:8" x14ac:dyDescent="0.3">
      <c r="E8065" s="34">
        <v>8063</v>
      </c>
      <c r="F8065" s="42">
        <f t="shared" si="377"/>
        <v>12.9008</v>
      </c>
      <c r="G8065" s="42">
        <f t="shared" si="375"/>
        <v>10.64316</v>
      </c>
      <c r="H8065" s="42">
        <f t="shared" si="376"/>
        <v>8.2500000010643166</v>
      </c>
    </row>
    <row r="8066" spans="5:8" x14ac:dyDescent="0.3">
      <c r="E8066" s="34">
        <v>8064</v>
      </c>
      <c r="F8066" s="42">
        <f t="shared" si="377"/>
        <v>12.9024</v>
      </c>
      <c r="G8066" s="42">
        <f t="shared" ref="G8066:G8129" si="378">$C$12*F8066*10^-3/($C$3*10^-6)</f>
        <v>10.64448</v>
      </c>
      <c r="H8066" s="42">
        <f t="shared" si="376"/>
        <v>8.2500000010644481</v>
      </c>
    </row>
    <row r="8067" spans="5:8" x14ac:dyDescent="0.3">
      <c r="E8067" s="34">
        <v>8065</v>
      </c>
      <c r="F8067" s="42">
        <f t="shared" si="377"/>
        <v>12.904</v>
      </c>
      <c r="G8067" s="42">
        <f t="shared" si="378"/>
        <v>10.645799999999999</v>
      </c>
      <c r="H8067" s="42">
        <f t="shared" ref="H8067:H8130" si="379">($C$12+IF(G8067&gt;=$C$7,$C$6,0)+(IF(G8067&gt;=$C$5,G8067,0)/$C$4)+IF(G8067&gt;$C$9,($C$8/G8067),0))</f>
        <v>8.2500000010645795</v>
      </c>
    </row>
    <row r="8068" spans="5:8" x14ac:dyDescent="0.3">
      <c r="E8068" s="34">
        <v>8066</v>
      </c>
      <c r="F8068" s="42">
        <f t="shared" ref="F8068:F8131" si="380">($C$10/10000)*(E8068)</f>
        <v>12.9056</v>
      </c>
      <c r="G8068" s="42">
        <f t="shared" si="378"/>
        <v>10.647119999999999</v>
      </c>
      <c r="H8068" s="42">
        <f t="shared" si="379"/>
        <v>8.2500000010647128</v>
      </c>
    </row>
    <row r="8069" spans="5:8" x14ac:dyDescent="0.3">
      <c r="E8069" s="34">
        <v>8067</v>
      </c>
      <c r="F8069" s="42">
        <f t="shared" si="380"/>
        <v>12.907200000000001</v>
      </c>
      <c r="G8069" s="42">
        <f t="shared" si="378"/>
        <v>10.648440000000001</v>
      </c>
      <c r="H8069" s="42">
        <f t="shared" si="379"/>
        <v>8.2500000010648442</v>
      </c>
    </row>
    <row r="8070" spans="5:8" x14ac:dyDescent="0.3">
      <c r="E8070" s="34">
        <v>8068</v>
      </c>
      <c r="F8070" s="42">
        <f t="shared" si="380"/>
        <v>12.908800000000001</v>
      </c>
      <c r="G8070" s="42">
        <f t="shared" si="378"/>
        <v>10.649760000000001</v>
      </c>
      <c r="H8070" s="42">
        <f t="shared" si="379"/>
        <v>8.2500000010649757</v>
      </c>
    </row>
    <row r="8071" spans="5:8" x14ac:dyDescent="0.3">
      <c r="E8071" s="34">
        <v>8069</v>
      </c>
      <c r="F8071" s="42">
        <f t="shared" si="380"/>
        <v>12.910400000000001</v>
      </c>
      <c r="G8071" s="42">
        <f t="shared" si="378"/>
        <v>10.65108</v>
      </c>
      <c r="H8071" s="42">
        <f t="shared" si="379"/>
        <v>8.2500000010651071</v>
      </c>
    </row>
    <row r="8072" spans="5:8" x14ac:dyDescent="0.3">
      <c r="E8072" s="34">
        <v>8070</v>
      </c>
      <c r="F8072" s="42">
        <f t="shared" si="380"/>
        <v>12.912000000000001</v>
      </c>
      <c r="G8072" s="42">
        <f t="shared" si="378"/>
        <v>10.6524</v>
      </c>
      <c r="H8072" s="42">
        <f t="shared" si="379"/>
        <v>8.2500000010652403</v>
      </c>
    </row>
    <row r="8073" spans="5:8" x14ac:dyDescent="0.3">
      <c r="E8073" s="34">
        <v>8071</v>
      </c>
      <c r="F8073" s="42">
        <f t="shared" si="380"/>
        <v>12.913600000000001</v>
      </c>
      <c r="G8073" s="42">
        <f t="shared" si="378"/>
        <v>10.65372</v>
      </c>
      <c r="H8073" s="42">
        <f t="shared" si="379"/>
        <v>8.2500000010653718</v>
      </c>
    </row>
    <row r="8074" spans="5:8" x14ac:dyDescent="0.3">
      <c r="E8074" s="34">
        <v>8072</v>
      </c>
      <c r="F8074" s="42">
        <f t="shared" si="380"/>
        <v>12.9152</v>
      </c>
      <c r="G8074" s="42">
        <f t="shared" si="378"/>
        <v>10.655040000000001</v>
      </c>
      <c r="H8074" s="42">
        <f t="shared" si="379"/>
        <v>8.2500000010655032</v>
      </c>
    </row>
    <row r="8075" spans="5:8" x14ac:dyDescent="0.3">
      <c r="E8075" s="34">
        <v>8073</v>
      </c>
      <c r="F8075" s="42">
        <f t="shared" si="380"/>
        <v>12.9168</v>
      </c>
      <c r="G8075" s="42">
        <f t="shared" si="378"/>
        <v>10.656360000000001</v>
      </c>
      <c r="H8075" s="42">
        <f t="shared" si="379"/>
        <v>8.2500000010656365</v>
      </c>
    </row>
    <row r="8076" spans="5:8" x14ac:dyDescent="0.3">
      <c r="E8076" s="34">
        <v>8074</v>
      </c>
      <c r="F8076" s="42">
        <f t="shared" si="380"/>
        <v>12.9184</v>
      </c>
      <c r="G8076" s="42">
        <f t="shared" si="378"/>
        <v>10.657680000000001</v>
      </c>
      <c r="H8076" s="42">
        <f t="shared" si="379"/>
        <v>8.2500000010657679</v>
      </c>
    </row>
    <row r="8077" spans="5:8" x14ac:dyDescent="0.3">
      <c r="E8077" s="34">
        <v>8075</v>
      </c>
      <c r="F8077" s="42">
        <f t="shared" si="380"/>
        <v>12.92</v>
      </c>
      <c r="G8077" s="42">
        <f t="shared" si="378"/>
        <v>10.659000000000001</v>
      </c>
      <c r="H8077" s="42">
        <f t="shared" si="379"/>
        <v>8.2500000010658994</v>
      </c>
    </row>
    <row r="8078" spans="5:8" x14ac:dyDescent="0.3">
      <c r="E8078" s="34">
        <v>8076</v>
      </c>
      <c r="F8078" s="42">
        <f t="shared" si="380"/>
        <v>12.9216</v>
      </c>
      <c r="G8078" s="42">
        <f t="shared" si="378"/>
        <v>10.66032</v>
      </c>
      <c r="H8078" s="42">
        <f t="shared" si="379"/>
        <v>8.2500000010660326</v>
      </c>
    </row>
    <row r="8079" spans="5:8" x14ac:dyDescent="0.3">
      <c r="E8079" s="34">
        <v>8077</v>
      </c>
      <c r="F8079" s="42">
        <f t="shared" si="380"/>
        <v>12.923200000000001</v>
      </c>
      <c r="G8079" s="42">
        <f t="shared" si="378"/>
        <v>10.661640000000002</v>
      </c>
      <c r="H8079" s="42">
        <f t="shared" si="379"/>
        <v>8.250000001066164</v>
      </c>
    </row>
    <row r="8080" spans="5:8" x14ac:dyDescent="0.3">
      <c r="E8080" s="34">
        <v>8078</v>
      </c>
      <c r="F8080" s="42">
        <f t="shared" si="380"/>
        <v>12.924800000000001</v>
      </c>
      <c r="G8080" s="42">
        <f t="shared" si="378"/>
        <v>10.662960000000002</v>
      </c>
      <c r="H8080" s="42">
        <f t="shared" si="379"/>
        <v>8.2500000010662955</v>
      </c>
    </row>
    <row r="8081" spans="5:8" x14ac:dyDescent="0.3">
      <c r="E8081" s="34">
        <v>8079</v>
      </c>
      <c r="F8081" s="42">
        <f t="shared" si="380"/>
        <v>12.926400000000001</v>
      </c>
      <c r="G8081" s="42">
        <f t="shared" si="378"/>
        <v>10.664280000000002</v>
      </c>
      <c r="H8081" s="42">
        <f t="shared" si="379"/>
        <v>8.2500000010664287</v>
      </c>
    </row>
    <row r="8082" spans="5:8" x14ac:dyDescent="0.3">
      <c r="E8082" s="34">
        <v>8080</v>
      </c>
      <c r="F8082" s="42">
        <f t="shared" si="380"/>
        <v>12.928000000000001</v>
      </c>
      <c r="G8082" s="42">
        <f t="shared" si="378"/>
        <v>10.665600000000001</v>
      </c>
      <c r="H8082" s="42">
        <f t="shared" si="379"/>
        <v>8.2500000010665602</v>
      </c>
    </row>
    <row r="8083" spans="5:8" x14ac:dyDescent="0.3">
      <c r="E8083" s="34">
        <v>8081</v>
      </c>
      <c r="F8083" s="42">
        <f t="shared" si="380"/>
        <v>12.929600000000001</v>
      </c>
      <c r="G8083" s="42">
        <f t="shared" si="378"/>
        <v>10.666920000000001</v>
      </c>
      <c r="H8083" s="42">
        <f t="shared" si="379"/>
        <v>8.2500000010666916</v>
      </c>
    </row>
    <row r="8084" spans="5:8" x14ac:dyDescent="0.3">
      <c r="E8084" s="34">
        <v>8082</v>
      </c>
      <c r="F8084" s="42">
        <f t="shared" si="380"/>
        <v>12.9312</v>
      </c>
      <c r="G8084" s="42">
        <f t="shared" si="378"/>
        <v>10.668239999999999</v>
      </c>
      <c r="H8084" s="42">
        <f t="shared" si="379"/>
        <v>8.2500000010668249</v>
      </c>
    </row>
    <row r="8085" spans="5:8" x14ac:dyDescent="0.3">
      <c r="E8085" s="34">
        <v>8083</v>
      </c>
      <c r="F8085" s="42">
        <f t="shared" si="380"/>
        <v>12.9328</v>
      </c>
      <c r="G8085" s="42">
        <f t="shared" si="378"/>
        <v>10.669560000000001</v>
      </c>
      <c r="H8085" s="42">
        <f t="shared" si="379"/>
        <v>8.2500000010669563</v>
      </c>
    </row>
    <row r="8086" spans="5:8" x14ac:dyDescent="0.3">
      <c r="E8086" s="34">
        <v>8084</v>
      </c>
      <c r="F8086" s="42">
        <f t="shared" si="380"/>
        <v>12.9344</v>
      </c>
      <c r="G8086" s="42">
        <f t="shared" si="378"/>
        <v>10.670879999999999</v>
      </c>
      <c r="H8086" s="42">
        <f t="shared" si="379"/>
        <v>8.2500000010670878</v>
      </c>
    </row>
    <row r="8087" spans="5:8" x14ac:dyDescent="0.3">
      <c r="E8087" s="34">
        <v>8085</v>
      </c>
      <c r="F8087" s="42">
        <f t="shared" si="380"/>
        <v>12.936</v>
      </c>
      <c r="G8087" s="42">
        <f t="shared" si="378"/>
        <v>10.6722</v>
      </c>
      <c r="H8087" s="42">
        <f t="shared" si="379"/>
        <v>8.2500000010672192</v>
      </c>
    </row>
    <row r="8088" spans="5:8" x14ac:dyDescent="0.3">
      <c r="E8088" s="34">
        <v>8086</v>
      </c>
      <c r="F8088" s="42">
        <f t="shared" si="380"/>
        <v>12.9376</v>
      </c>
      <c r="G8088" s="42">
        <f t="shared" si="378"/>
        <v>10.673519999999998</v>
      </c>
      <c r="H8088" s="42">
        <f t="shared" si="379"/>
        <v>8.2500000010673524</v>
      </c>
    </row>
    <row r="8089" spans="5:8" x14ac:dyDescent="0.3">
      <c r="E8089" s="34">
        <v>8087</v>
      </c>
      <c r="F8089" s="42">
        <f t="shared" si="380"/>
        <v>12.939200000000001</v>
      </c>
      <c r="G8089" s="42">
        <f t="shared" si="378"/>
        <v>10.674840000000001</v>
      </c>
      <c r="H8089" s="42">
        <f t="shared" si="379"/>
        <v>8.2500000010674839</v>
      </c>
    </row>
    <row r="8090" spans="5:8" x14ac:dyDescent="0.3">
      <c r="E8090" s="34">
        <v>8088</v>
      </c>
      <c r="F8090" s="42">
        <f t="shared" si="380"/>
        <v>12.940800000000001</v>
      </c>
      <c r="G8090" s="42">
        <f t="shared" si="378"/>
        <v>10.676160000000001</v>
      </c>
      <c r="H8090" s="42">
        <f t="shared" si="379"/>
        <v>8.2500000010676153</v>
      </c>
    </row>
    <row r="8091" spans="5:8" x14ac:dyDescent="0.3">
      <c r="E8091" s="34">
        <v>8089</v>
      </c>
      <c r="F8091" s="42">
        <f t="shared" si="380"/>
        <v>12.942400000000001</v>
      </c>
      <c r="G8091" s="42">
        <f t="shared" si="378"/>
        <v>10.677480000000001</v>
      </c>
      <c r="H8091" s="42">
        <f t="shared" si="379"/>
        <v>8.2500000010677486</v>
      </c>
    </row>
    <row r="8092" spans="5:8" x14ac:dyDescent="0.3">
      <c r="E8092" s="34">
        <v>8090</v>
      </c>
      <c r="F8092" s="42">
        <f t="shared" si="380"/>
        <v>12.944000000000001</v>
      </c>
      <c r="G8092" s="42">
        <f t="shared" si="378"/>
        <v>10.678800000000001</v>
      </c>
      <c r="H8092" s="42">
        <f t="shared" si="379"/>
        <v>8.25000000106788</v>
      </c>
    </row>
    <row r="8093" spans="5:8" x14ac:dyDescent="0.3">
      <c r="E8093" s="34">
        <v>8091</v>
      </c>
      <c r="F8093" s="42">
        <f t="shared" si="380"/>
        <v>12.945600000000001</v>
      </c>
      <c r="G8093" s="42">
        <f t="shared" si="378"/>
        <v>10.680120000000001</v>
      </c>
      <c r="H8093" s="42">
        <f t="shared" si="379"/>
        <v>8.2500000010680115</v>
      </c>
    </row>
    <row r="8094" spans="5:8" x14ac:dyDescent="0.3">
      <c r="E8094" s="34">
        <v>8092</v>
      </c>
      <c r="F8094" s="42">
        <f t="shared" si="380"/>
        <v>12.9472</v>
      </c>
      <c r="G8094" s="42">
        <f t="shared" si="378"/>
        <v>10.68144</v>
      </c>
      <c r="H8094" s="42">
        <f t="shared" si="379"/>
        <v>8.2500000010681447</v>
      </c>
    </row>
    <row r="8095" spans="5:8" x14ac:dyDescent="0.3">
      <c r="E8095" s="34">
        <v>8093</v>
      </c>
      <c r="F8095" s="42">
        <f t="shared" si="380"/>
        <v>12.9488</v>
      </c>
      <c r="G8095" s="42">
        <f t="shared" si="378"/>
        <v>10.68276</v>
      </c>
      <c r="H8095" s="42">
        <f t="shared" si="379"/>
        <v>8.2500000010682761</v>
      </c>
    </row>
    <row r="8096" spans="5:8" x14ac:dyDescent="0.3">
      <c r="E8096" s="34">
        <v>8094</v>
      </c>
      <c r="F8096" s="42">
        <f t="shared" si="380"/>
        <v>12.9504</v>
      </c>
      <c r="G8096" s="42">
        <f t="shared" si="378"/>
        <v>10.68408</v>
      </c>
      <c r="H8096" s="42">
        <f t="shared" si="379"/>
        <v>8.2500000010684076</v>
      </c>
    </row>
    <row r="8097" spans="5:8" x14ac:dyDescent="0.3">
      <c r="E8097" s="34">
        <v>8095</v>
      </c>
      <c r="F8097" s="42">
        <f t="shared" si="380"/>
        <v>12.952</v>
      </c>
      <c r="G8097" s="42">
        <f t="shared" si="378"/>
        <v>10.6854</v>
      </c>
      <c r="H8097" s="42">
        <f t="shared" si="379"/>
        <v>8.2500000010685408</v>
      </c>
    </row>
    <row r="8098" spans="5:8" x14ac:dyDescent="0.3">
      <c r="E8098" s="34">
        <v>8096</v>
      </c>
      <c r="F8098" s="42">
        <f t="shared" si="380"/>
        <v>12.9536</v>
      </c>
      <c r="G8098" s="42">
        <f t="shared" si="378"/>
        <v>10.686719999999999</v>
      </c>
      <c r="H8098" s="42">
        <f t="shared" si="379"/>
        <v>8.2500000010686723</v>
      </c>
    </row>
    <row r="8099" spans="5:8" x14ac:dyDescent="0.3">
      <c r="E8099" s="34">
        <v>8097</v>
      </c>
      <c r="F8099" s="42">
        <f t="shared" si="380"/>
        <v>12.955200000000001</v>
      </c>
      <c r="G8099" s="42">
        <f t="shared" si="378"/>
        <v>10.688040000000001</v>
      </c>
      <c r="H8099" s="42">
        <f t="shared" si="379"/>
        <v>8.2500000010688037</v>
      </c>
    </row>
    <row r="8100" spans="5:8" x14ac:dyDescent="0.3">
      <c r="E8100" s="34">
        <v>8098</v>
      </c>
      <c r="F8100" s="42">
        <f t="shared" si="380"/>
        <v>12.956800000000001</v>
      </c>
      <c r="G8100" s="42">
        <f t="shared" si="378"/>
        <v>10.689360000000001</v>
      </c>
      <c r="H8100" s="42">
        <f t="shared" si="379"/>
        <v>8.2500000010689352</v>
      </c>
    </row>
    <row r="8101" spans="5:8" x14ac:dyDescent="0.3">
      <c r="E8101" s="34">
        <v>8099</v>
      </c>
      <c r="F8101" s="42">
        <f t="shared" si="380"/>
        <v>12.958400000000001</v>
      </c>
      <c r="G8101" s="42">
        <f t="shared" si="378"/>
        <v>10.69068</v>
      </c>
      <c r="H8101" s="42">
        <f t="shared" si="379"/>
        <v>8.2500000010690684</v>
      </c>
    </row>
    <row r="8102" spans="5:8" x14ac:dyDescent="0.3">
      <c r="E8102" s="34">
        <v>8100</v>
      </c>
      <c r="F8102" s="42">
        <f t="shared" si="380"/>
        <v>12.96</v>
      </c>
      <c r="G8102" s="42">
        <f t="shared" si="378"/>
        <v>10.692</v>
      </c>
      <c r="H8102" s="42">
        <f t="shared" si="379"/>
        <v>8.2500000010691998</v>
      </c>
    </row>
    <row r="8103" spans="5:8" x14ac:dyDescent="0.3">
      <c r="E8103" s="34">
        <v>8101</v>
      </c>
      <c r="F8103" s="42">
        <f t="shared" si="380"/>
        <v>12.961600000000001</v>
      </c>
      <c r="G8103" s="42">
        <f t="shared" si="378"/>
        <v>10.69332</v>
      </c>
      <c r="H8103" s="42">
        <f t="shared" si="379"/>
        <v>8.2500000010693313</v>
      </c>
    </row>
    <row r="8104" spans="5:8" x14ac:dyDescent="0.3">
      <c r="E8104" s="34">
        <v>8102</v>
      </c>
      <c r="F8104" s="42">
        <f t="shared" si="380"/>
        <v>12.963200000000001</v>
      </c>
      <c r="G8104" s="42">
        <f t="shared" si="378"/>
        <v>10.694640000000001</v>
      </c>
      <c r="H8104" s="42">
        <f t="shared" si="379"/>
        <v>8.2500000010694645</v>
      </c>
    </row>
    <row r="8105" spans="5:8" x14ac:dyDescent="0.3">
      <c r="E8105" s="34">
        <v>8103</v>
      </c>
      <c r="F8105" s="42">
        <f t="shared" si="380"/>
        <v>12.9648</v>
      </c>
      <c r="G8105" s="42">
        <f t="shared" si="378"/>
        <v>10.695960000000001</v>
      </c>
      <c r="H8105" s="42">
        <f t="shared" si="379"/>
        <v>8.250000001069596</v>
      </c>
    </row>
    <row r="8106" spans="5:8" x14ac:dyDescent="0.3">
      <c r="E8106" s="34">
        <v>8104</v>
      </c>
      <c r="F8106" s="42">
        <f t="shared" si="380"/>
        <v>12.9664</v>
      </c>
      <c r="G8106" s="42">
        <f t="shared" si="378"/>
        <v>10.697280000000001</v>
      </c>
      <c r="H8106" s="42">
        <f t="shared" si="379"/>
        <v>8.2500000010697274</v>
      </c>
    </row>
    <row r="8107" spans="5:8" x14ac:dyDescent="0.3">
      <c r="E8107" s="34">
        <v>8105</v>
      </c>
      <c r="F8107" s="42">
        <f t="shared" si="380"/>
        <v>12.968</v>
      </c>
      <c r="G8107" s="42">
        <f t="shared" si="378"/>
        <v>10.698600000000001</v>
      </c>
      <c r="H8107" s="42">
        <f t="shared" si="379"/>
        <v>8.2500000010698606</v>
      </c>
    </row>
    <row r="8108" spans="5:8" x14ac:dyDescent="0.3">
      <c r="E8108" s="34">
        <v>8106</v>
      </c>
      <c r="F8108" s="42">
        <f t="shared" si="380"/>
        <v>12.9696</v>
      </c>
      <c r="G8108" s="42">
        <f t="shared" si="378"/>
        <v>10.699920000000001</v>
      </c>
      <c r="H8108" s="42">
        <f t="shared" si="379"/>
        <v>8.2500000010699921</v>
      </c>
    </row>
    <row r="8109" spans="5:8" x14ac:dyDescent="0.3">
      <c r="E8109" s="34">
        <v>8107</v>
      </c>
      <c r="F8109" s="42">
        <f t="shared" si="380"/>
        <v>12.971200000000001</v>
      </c>
      <c r="G8109" s="42">
        <f t="shared" si="378"/>
        <v>10.701240000000002</v>
      </c>
      <c r="H8109" s="42">
        <f t="shared" si="379"/>
        <v>8.2500000010701235</v>
      </c>
    </row>
    <row r="8110" spans="5:8" x14ac:dyDescent="0.3">
      <c r="E8110" s="34">
        <v>8108</v>
      </c>
      <c r="F8110" s="42">
        <f t="shared" si="380"/>
        <v>12.972800000000001</v>
      </c>
      <c r="G8110" s="42">
        <f t="shared" si="378"/>
        <v>10.702560000000002</v>
      </c>
      <c r="H8110" s="42">
        <f t="shared" si="379"/>
        <v>8.2500000010702568</v>
      </c>
    </row>
    <row r="8111" spans="5:8" x14ac:dyDescent="0.3">
      <c r="E8111" s="34">
        <v>8109</v>
      </c>
      <c r="F8111" s="42">
        <f t="shared" si="380"/>
        <v>12.974400000000001</v>
      </c>
      <c r="G8111" s="42">
        <f t="shared" si="378"/>
        <v>10.703880000000002</v>
      </c>
      <c r="H8111" s="42">
        <f t="shared" si="379"/>
        <v>8.2500000010703882</v>
      </c>
    </row>
    <row r="8112" spans="5:8" x14ac:dyDescent="0.3">
      <c r="E8112" s="34">
        <v>8110</v>
      </c>
      <c r="F8112" s="42">
        <f t="shared" si="380"/>
        <v>12.976000000000001</v>
      </c>
      <c r="G8112" s="42">
        <f t="shared" si="378"/>
        <v>10.705200000000001</v>
      </c>
      <c r="H8112" s="42">
        <f t="shared" si="379"/>
        <v>8.2500000010705197</v>
      </c>
    </row>
    <row r="8113" spans="5:8" x14ac:dyDescent="0.3">
      <c r="E8113" s="34">
        <v>8111</v>
      </c>
      <c r="F8113" s="42">
        <f t="shared" si="380"/>
        <v>12.977600000000001</v>
      </c>
      <c r="G8113" s="42">
        <f t="shared" si="378"/>
        <v>10.706520000000001</v>
      </c>
      <c r="H8113" s="42">
        <f t="shared" si="379"/>
        <v>8.2500000010706511</v>
      </c>
    </row>
    <row r="8114" spans="5:8" x14ac:dyDescent="0.3">
      <c r="E8114" s="34">
        <v>8112</v>
      </c>
      <c r="F8114" s="42">
        <f t="shared" si="380"/>
        <v>12.979200000000001</v>
      </c>
      <c r="G8114" s="42">
        <f t="shared" si="378"/>
        <v>10.707840000000001</v>
      </c>
      <c r="H8114" s="42">
        <f t="shared" si="379"/>
        <v>8.2500000010707844</v>
      </c>
    </row>
    <row r="8115" spans="5:8" x14ac:dyDescent="0.3">
      <c r="E8115" s="34">
        <v>8113</v>
      </c>
      <c r="F8115" s="42">
        <f t="shared" si="380"/>
        <v>12.9808</v>
      </c>
      <c r="G8115" s="42">
        <f t="shared" si="378"/>
        <v>10.709159999999999</v>
      </c>
      <c r="H8115" s="42">
        <f t="shared" si="379"/>
        <v>8.2500000010709158</v>
      </c>
    </row>
    <row r="8116" spans="5:8" x14ac:dyDescent="0.3">
      <c r="E8116" s="34">
        <v>8114</v>
      </c>
      <c r="F8116" s="42">
        <f t="shared" si="380"/>
        <v>12.9824</v>
      </c>
      <c r="G8116" s="42">
        <f t="shared" si="378"/>
        <v>10.71048</v>
      </c>
      <c r="H8116" s="42">
        <f t="shared" si="379"/>
        <v>8.2500000010710473</v>
      </c>
    </row>
    <row r="8117" spans="5:8" x14ac:dyDescent="0.3">
      <c r="E8117" s="34">
        <v>8115</v>
      </c>
      <c r="F8117" s="42">
        <f t="shared" si="380"/>
        <v>12.984</v>
      </c>
      <c r="G8117" s="42">
        <f t="shared" si="378"/>
        <v>10.711799999999998</v>
      </c>
      <c r="H8117" s="42">
        <f t="shared" si="379"/>
        <v>8.2500000010711805</v>
      </c>
    </row>
    <row r="8118" spans="5:8" x14ac:dyDescent="0.3">
      <c r="E8118" s="34">
        <v>8116</v>
      </c>
      <c r="F8118" s="42">
        <f t="shared" si="380"/>
        <v>12.9856</v>
      </c>
      <c r="G8118" s="42">
        <f t="shared" si="378"/>
        <v>10.71312</v>
      </c>
      <c r="H8118" s="42">
        <f t="shared" si="379"/>
        <v>8.2500000010713119</v>
      </c>
    </row>
    <row r="8119" spans="5:8" x14ac:dyDescent="0.3">
      <c r="E8119" s="34">
        <v>8117</v>
      </c>
      <c r="F8119" s="42">
        <f t="shared" si="380"/>
        <v>12.987200000000001</v>
      </c>
      <c r="G8119" s="42">
        <f t="shared" si="378"/>
        <v>10.714440000000002</v>
      </c>
      <c r="H8119" s="42">
        <f t="shared" si="379"/>
        <v>8.2500000010714434</v>
      </c>
    </row>
    <row r="8120" spans="5:8" x14ac:dyDescent="0.3">
      <c r="E8120" s="34">
        <v>8118</v>
      </c>
      <c r="F8120" s="42">
        <f t="shared" si="380"/>
        <v>12.988800000000001</v>
      </c>
      <c r="G8120" s="42">
        <f t="shared" si="378"/>
        <v>10.715760000000001</v>
      </c>
      <c r="H8120" s="42">
        <f t="shared" si="379"/>
        <v>8.2500000010715766</v>
      </c>
    </row>
    <row r="8121" spans="5:8" x14ac:dyDescent="0.3">
      <c r="E8121" s="34">
        <v>8119</v>
      </c>
      <c r="F8121" s="42">
        <f t="shared" si="380"/>
        <v>12.990400000000001</v>
      </c>
      <c r="G8121" s="42">
        <f t="shared" si="378"/>
        <v>10.717080000000001</v>
      </c>
      <c r="H8121" s="42">
        <f t="shared" si="379"/>
        <v>8.2500000010717081</v>
      </c>
    </row>
    <row r="8122" spans="5:8" x14ac:dyDescent="0.3">
      <c r="E8122" s="34">
        <v>8120</v>
      </c>
      <c r="F8122" s="42">
        <f t="shared" si="380"/>
        <v>12.992000000000001</v>
      </c>
      <c r="G8122" s="42">
        <f t="shared" si="378"/>
        <v>10.718400000000001</v>
      </c>
      <c r="H8122" s="42">
        <f t="shared" si="379"/>
        <v>8.2500000010718395</v>
      </c>
    </row>
    <row r="8123" spans="5:8" x14ac:dyDescent="0.3">
      <c r="E8123" s="34">
        <v>8121</v>
      </c>
      <c r="F8123" s="42">
        <f t="shared" si="380"/>
        <v>12.993600000000001</v>
      </c>
      <c r="G8123" s="42">
        <f t="shared" si="378"/>
        <v>10.719720000000001</v>
      </c>
      <c r="H8123" s="42">
        <f t="shared" si="379"/>
        <v>8.2500000010719727</v>
      </c>
    </row>
    <row r="8124" spans="5:8" x14ac:dyDescent="0.3">
      <c r="E8124" s="34">
        <v>8122</v>
      </c>
      <c r="F8124" s="42">
        <f t="shared" si="380"/>
        <v>12.995200000000001</v>
      </c>
      <c r="G8124" s="42">
        <f t="shared" si="378"/>
        <v>10.72104</v>
      </c>
      <c r="H8124" s="42">
        <f t="shared" si="379"/>
        <v>8.2500000010721042</v>
      </c>
    </row>
    <row r="8125" spans="5:8" x14ac:dyDescent="0.3">
      <c r="E8125" s="34">
        <v>8123</v>
      </c>
      <c r="F8125" s="42">
        <f t="shared" si="380"/>
        <v>12.9968</v>
      </c>
      <c r="G8125" s="42">
        <f t="shared" si="378"/>
        <v>10.72236</v>
      </c>
      <c r="H8125" s="42">
        <f t="shared" si="379"/>
        <v>8.2500000010722356</v>
      </c>
    </row>
    <row r="8126" spans="5:8" x14ac:dyDescent="0.3">
      <c r="E8126" s="34">
        <v>8124</v>
      </c>
      <c r="F8126" s="42">
        <f t="shared" si="380"/>
        <v>12.9984</v>
      </c>
      <c r="G8126" s="42">
        <f t="shared" si="378"/>
        <v>10.72368</v>
      </c>
      <c r="H8126" s="42">
        <f t="shared" si="379"/>
        <v>8.2500000010723689</v>
      </c>
    </row>
    <row r="8127" spans="5:8" x14ac:dyDescent="0.3">
      <c r="E8127" s="34">
        <v>8125</v>
      </c>
      <c r="F8127" s="42">
        <f t="shared" si="380"/>
        <v>13</v>
      </c>
      <c r="G8127" s="42">
        <f t="shared" si="378"/>
        <v>10.725</v>
      </c>
      <c r="H8127" s="42">
        <f t="shared" si="379"/>
        <v>8.2500000010725003</v>
      </c>
    </row>
    <row r="8128" spans="5:8" x14ac:dyDescent="0.3">
      <c r="E8128" s="34">
        <v>8126</v>
      </c>
      <c r="F8128" s="42">
        <f t="shared" si="380"/>
        <v>13.0016</v>
      </c>
      <c r="G8128" s="42">
        <f t="shared" si="378"/>
        <v>10.726319999999999</v>
      </c>
      <c r="H8128" s="42">
        <f t="shared" si="379"/>
        <v>8.2500000010726318</v>
      </c>
    </row>
    <row r="8129" spans="5:8" x14ac:dyDescent="0.3">
      <c r="E8129" s="34">
        <v>8127</v>
      </c>
      <c r="F8129" s="42">
        <f t="shared" si="380"/>
        <v>13.003200000000001</v>
      </c>
      <c r="G8129" s="42">
        <f t="shared" si="378"/>
        <v>10.727640000000001</v>
      </c>
      <c r="H8129" s="42">
        <f t="shared" si="379"/>
        <v>8.2500000010727632</v>
      </c>
    </row>
    <row r="8130" spans="5:8" x14ac:dyDescent="0.3">
      <c r="E8130" s="34">
        <v>8128</v>
      </c>
      <c r="F8130" s="42">
        <f t="shared" si="380"/>
        <v>13.004800000000001</v>
      </c>
      <c r="G8130" s="42">
        <f t="shared" ref="G8130:G8193" si="381">$C$12*F8130*10^-3/($C$3*10^-6)</f>
        <v>10.728960000000001</v>
      </c>
      <c r="H8130" s="42">
        <f t="shared" si="379"/>
        <v>8.2500000010728964</v>
      </c>
    </row>
    <row r="8131" spans="5:8" x14ac:dyDescent="0.3">
      <c r="E8131" s="34">
        <v>8129</v>
      </c>
      <c r="F8131" s="42">
        <f t="shared" si="380"/>
        <v>13.006400000000001</v>
      </c>
      <c r="G8131" s="42">
        <f t="shared" si="381"/>
        <v>10.73028</v>
      </c>
      <c r="H8131" s="42">
        <f t="shared" ref="H8131:H8194" si="382">($C$12+IF(G8131&gt;=$C$7,$C$6,0)+(IF(G8131&gt;=$C$5,G8131,0)/$C$4)+IF(G8131&gt;$C$9,($C$8/G8131),0))</f>
        <v>8.2500000010730279</v>
      </c>
    </row>
    <row r="8132" spans="5:8" x14ac:dyDescent="0.3">
      <c r="E8132" s="34">
        <v>8130</v>
      </c>
      <c r="F8132" s="42">
        <f t="shared" ref="F8132:F8195" si="383">($C$10/10000)*(E8132)</f>
        <v>13.008000000000001</v>
      </c>
      <c r="G8132" s="42">
        <f t="shared" si="381"/>
        <v>10.7316</v>
      </c>
      <c r="H8132" s="42">
        <f t="shared" si="382"/>
        <v>8.2500000010731593</v>
      </c>
    </row>
    <row r="8133" spans="5:8" x14ac:dyDescent="0.3">
      <c r="E8133" s="34">
        <v>8131</v>
      </c>
      <c r="F8133" s="42">
        <f t="shared" si="383"/>
        <v>13.009600000000001</v>
      </c>
      <c r="G8133" s="42">
        <f t="shared" si="381"/>
        <v>10.73292</v>
      </c>
      <c r="H8133" s="42">
        <f t="shared" si="382"/>
        <v>8.2500000010732926</v>
      </c>
    </row>
    <row r="8134" spans="5:8" x14ac:dyDescent="0.3">
      <c r="E8134" s="34">
        <v>8132</v>
      </c>
      <c r="F8134" s="42">
        <f t="shared" si="383"/>
        <v>13.011200000000001</v>
      </c>
      <c r="G8134" s="42">
        <f t="shared" si="381"/>
        <v>10.73424</v>
      </c>
      <c r="H8134" s="42">
        <f t="shared" si="382"/>
        <v>8.250000001073424</v>
      </c>
    </row>
    <row r="8135" spans="5:8" x14ac:dyDescent="0.3">
      <c r="E8135" s="34">
        <v>8133</v>
      </c>
      <c r="F8135" s="42">
        <f t="shared" si="383"/>
        <v>13.0128</v>
      </c>
      <c r="G8135" s="42">
        <f t="shared" si="381"/>
        <v>10.735560000000001</v>
      </c>
      <c r="H8135" s="42">
        <f t="shared" si="382"/>
        <v>8.2500000010735555</v>
      </c>
    </row>
    <row r="8136" spans="5:8" x14ac:dyDescent="0.3">
      <c r="E8136" s="34">
        <v>8134</v>
      </c>
      <c r="F8136" s="42">
        <f t="shared" si="383"/>
        <v>13.0144</v>
      </c>
      <c r="G8136" s="42">
        <f t="shared" si="381"/>
        <v>10.736880000000001</v>
      </c>
      <c r="H8136" s="42">
        <f t="shared" si="382"/>
        <v>8.2500000010736887</v>
      </c>
    </row>
    <row r="8137" spans="5:8" x14ac:dyDescent="0.3">
      <c r="E8137" s="34">
        <v>8135</v>
      </c>
      <c r="F8137" s="42">
        <f t="shared" si="383"/>
        <v>13.016</v>
      </c>
      <c r="G8137" s="42">
        <f t="shared" si="381"/>
        <v>10.738200000000001</v>
      </c>
      <c r="H8137" s="42">
        <f t="shared" si="382"/>
        <v>8.2500000010738201</v>
      </c>
    </row>
    <row r="8138" spans="5:8" x14ac:dyDescent="0.3">
      <c r="E8138" s="34">
        <v>8136</v>
      </c>
      <c r="F8138" s="42">
        <f t="shared" si="383"/>
        <v>13.0176</v>
      </c>
      <c r="G8138" s="42">
        <f t="shared" si="381"/>
        <v>10.739520000000001</v>
      </c>
      <c r="H8138" s="42">
        <f t="shared" si="382"/>
        <v>8.2500000010739516</v>
      </c>
    </row>
    <row r="8139" spans="5:8" x14ac:dyDescent="0.3">
      <c r="E8139" s="34">
        <v>8137</v>
      </c>
      <c r="F8139" s="42">
        <f t="shared" si="383"/>
        <v>13.019200000000001</v>
      </c>
      <c r="G8139" s="42">
        <f t="shared" si="381"/>
        <v>10.74084</v>
      </c>
      <c r="H8139" s="42">
        <f t="shared" si="382"/>
        <v>8.2500000010740848</v>
      </c>
    </row>
    <row r="8140" spans="5:8" x14ac:dyDescent="0.3">
      <c r="E8140" s="34">
        <v>8138</v>
      </c>
      <c r="F8140" s="42">
        <f t="shared" si="383"/>
        <v>13.020800000000001</v>
      </c>
      <c r="G8140" s="42">
        <f t="shared" si="381"/>
        <v>10.742160000000002</v>
      </c>
      <c r="H8140" s="42">
        <f t="shared" si="382"/>
        <v>8.2500000010742163</v>
      </c>
    </row>
    <row r="8141" spans="5:8" x14ac:dyDescent="0.3">
      <c r="E8141" s="34">
        <v>8139</v>
      </c>
      <c r="F8141" s="42">
        <f t="shared" si="383"/>
        <v>13.022400000000001</v>
      </c>
      <c r="G8141" s="42">
        <f t="shared" si="381"/>
        <v>10.743480000000002</v>
      </c>
      <c r="H8141" s="42">
        <f t="shared" si="382"/>
        <v>8.2500000010743477</v>
      </c>
    </row>
    <row r="8142" spans="5:8" x14ac:dyDescent="0.3">
      <c r="E8142" s="34">
        <v>8140</v>
      </c>
      <c r="F8142" s="42">
        <f t="shared" si="383"/>
        <v>13.024000000000001</v>
      </c>
      <c r="G8142" s="42">
        <f t="shared" si="381"/>
        <v>10.744800000000001</v>
      </c>
      <c r="H8142" s="42">
        <f t="shared" si="382"/>
        <v>8.2500000010744792</v>
      </c>
    </row>
    <row r="8143" spans="5:8" x14ac:dyDescent="0.3">
      <c r="E8143" s="34">
        <v>8141</v>
      </c>
      <c r="F8143" s="42">
        <f t="shared" si="383"/>
        <v>13.025600000000001</v>
      </c>
      <c r="G8143" s="42">
        <f t="shared" si="381"/>
        <v>10.746120000000001</v>
      </c>
      <c r="H8143" s="42">
        <f t="shared" si="382"/>
        <v>8.2500000010746124</v>
      </c>
    </row>
    <row r="8144" spans="5:8" x14ac:dyDescent="0.3">
      <c r="E8144" s="34">
        <v>8142</v>
      </c>
      <c r="F8144" s="42">
        <f t="shared" si="383"/>
        <v>13.027200000000001</v>
      </c>
      <c r="G8144" s="42">
        <f t="shared" si="381"/>
        <v>10.747440000000001</v>
      </c>
      <c r="H8144" s="42">
        <f t="shared" si="382"/>
        <v>8.2500000010747438</v>
      </c>
    </row>
    <row r="8145" spans="5:8" x14ac:dyDescent="0.3">
      <c r="E8145" s="34">
        <v>8143</v>
      </c>
      <c r="F8145" s="42">
        <f t="shared" si="383"/>
        <v>13.0288</v>
      </c>
      <c r="G8145" s="42">
        <f t="shared" si="381"/>
        <v>10.748760000000001</v>
      </c>
      <c r="H8145" s="42">
        <f t="shared" si="382"/>
        <v>8.2500000010748753</v>
      </c>
    </row>
    <row r="8146" spans="5:8" x14ac:dyDescent="0.3">
      <c r="E8146" s="34">
        <v>8144</v>
      </c>
      <c r="F8146" s="42">
        <f t="shared" si="383"/>
        <v>13.0304</v>
      </c>
      <c r="G8146" s="42">
        <f t="shared" si="381"/>
        <v>10.750079999999999</v>
      </c>
      <c r="H8146" s="42">
        <f t="shared" si="382"/>
        <v>8.2500000010750085</v>
      </c>
    </row>
    <row r="8147" spans="5:8" x14ac:dyDescent="0.3">
      <c r="E8147" s="34">
        <v>8145</v>
      </c>
      <c r="F8147" s="42">
        <f t="shared" si="383"/>
        <v>13.032</v>
      </c>
      <c r="G8147" s="42">
        <f t="shared" si="381"/>
        <v>10.7514</v>
      </c>
      <c r="H8147" s="42">
        <f t="shared" si="382"/>
        <v>8.25000000107514</v>
      </c>
    </row>
    <row r="8148" spans="5:8" x14ac:dyDescent="0.3">
      <c r="E8148" s="34">
        <v>8146</v>
      </c>
      <c r="F8148" s="42">
        <f t="shared" si="383"/>
        <v>13.0336</v>
      </c>
      <c r="G8148" s="42">
        <f t="shared" si="381"/>
        <v>10.752719999999998</v>
      </c>
      <c r="H8148" s="42">
        <f t="shared" si="382"/>
        <v>8.2500000010752714</v>
      </c>
    </row>
    <row r="8149" spans="5:8" x14ac:dyDescent="0.3">
      <c r="E8149" s="34">
        <v>8147</v>
      </c>
      <c r="F8149" s="42">
        <f t="shared" si="383"/>
        <v>13.035200000000001</v>
      </c>
      <c r="G8149" s="42">
        <f t="shared" si="381"/>
        <v>10.75404</v>
      </c>
      <c r="H8149" s="42">
        <f t="shared" si="382"/>
        <v>8.2500000010754047</v>
      </c>
    </row>
    <row r="8150" spans="5:8" x14ac:dyDescent="0.3">
      <c r="E8150" s="34">
        <v>8148</v>
      </c>
      <c r="F8150" s="42">
        <f t="shared" si="383"/>
        <v>13.036800000000001</v>
      </c>
      <c r="G8150" s="42">
        <f t="shared" si="381"/>
        <v>10.755360000000001</v>
      </c>
      <c r="H8150" s="42">
        <f t="shared" si="382"/>
        <v>8.2500000010755361</v>
      </c>
    </row>
    <row r="8151" spans="5:8" x14ac:dyDescent="0.3">
      <c r="E8151" s="34">
        <v>8149</v>
      </c>
      <c r="F8151" s="42">
        <f t="shared" si="383"/>
        <v>13.038400000000001</v>
      </c>
      <c r="G8151" s="42">
        <f t="shared" si="381"/>
        <v>10.756680000000001</v>
      </c>
      <c r="H8151" s="42">
        <f t="shared" si="382"/>
        <v>8.2500000010756676</v>
      </c>
    </row>
    <row r="8152" spans="5:8" x14ac:dyDescent="0.3">
      <c r="E8152" s="34">
        <v>8150</v>
      </c>
      <c r="F8152" s="42">
        <f t="shared" si="383"/>
        <v>13.040000000000001</v>
      </c>
      <c r="G8152" s="42">
        <f t="shared" si="381"/>
        <v>10.758000000000001</v>
      </c>
      <c r="H8152" s="42">
        <f t="shared" si="382"/>
        <v>8.2500000010758008</v>
      </c>
    </row>
    <row r="8153" spans="5:8" x14ac:dyDescent="0.3">
      <c r="E8153" s="34">
        <v>8151</v>
      </c>
      <c r="F8153" s="42">
        <f t="shared" si="383"/>
        <v>13.041600000000001</v>
      </c>
      <c r="G8153" s="42">
        <f t="shared" si="381"/>
        <v>10.759320000000001</v>
      </c>
      <c r="H8153" s="42">
        <f t="shared" si="382"/>
        <v>8.2500000010759322</v>
      </c>
    </row>
    <row r="8154" spans="5:8" x14ac:dyDescent="0.3">
      <c r="E8154" s="34">
        <v>8152</v>
      </c>
      <c r="F8154" s="42">
        <f t="shared" si="383"/>
        <v>13.043200000000001</v>
      </c>
      <c r="G8154" s="42">
        <f t="shared" si="381"/>
        <v>10.76064</v>
      </c>
      <c r="H8154" s="42">
        <f t="shared" si="382"/>
        <v>8.2500000010760637</v>
      </c>
    </row>
    <row r="8155" spans="5:8" x14ac:dyDescent="0.3">
      <c r="E8155" s="34">
        <v>8153</v>
      </c>
      <c r="F8155" s="42">
        <f t="shared" si="383"/>
        <v>13.0448</v>
      </c>
      <c r="G8155" s="42">
        <f t="shared" si="381"/>
        <v>10.76196</v>
      </c>
      <c r="H8155" s="42">
        <f t="shared" si="382"/>
        <v>8.2500000010761951</v>
      </c>
    </row>
    <row r="8156" spans="5:8" x14ac:dyDescent="0.3">
      <c r="E8156" s="34">
        <v>8154</v>
      </c>
      <c r="F8156" s="42">
        <f t="shared" si="383"/>
        <v>13.0464</v>
      </c>
      <c r="G8156" s="42">
        <f t="shared" si="381"/>
        <v>10.76328</v>
      </c>
      <c r="H8156" s="42">
        <f t="shared" si="382"/>
        <v>8.2500000010763284</v>
      </c>
    </row>
    <row r="8157" spans="5:8" x14ac:dyDescent="0.3">
      <c r="E8157" s="34">
        <v>8155</v>
      </c>
      <c r="F8157" s="42">
        <f t="shared" si="383"/>
        <v>13.048</v>
      </c>
      <c r="G8157" s="42">
        <f t="shared" si="381"/>
        <v>10.7646</v>
      </c>
      <c r="H8157" s="42">
        <f t="shared" si="382"/>
        <v>8.2500000010764598</v>
      </c>
    </row>
    <row r="8158" spans="5:8" x14ac:dyDescent="0.3">
      <c r="E8158" s="34">
        <v>8156</v>
      </c>
      <c r="F8158" s="42">
        <f t="shared" si="383"/>
        <v>13.0496</v>
      </c>
      <c r="G8158" s="42">
        <f t="shared" si="381"/>
        <v>10.765919999999999</v>
      </c>
      <c r="H8158" s="42">
        <f t="shared" si="382"/>
        <v>8.2500000010765913</v>
      </c>
    </row>
    <row r="8159" spans="5:8" x14ac:dyDescent="0.3">
      <c r="E8159" s="34">
        <v>8157</v>
      </c>
      <c r="F8159" s="42">
        <f t="shared" si="383"/>
        <v>13.051200000000001</v>
      </c>
      <c r="G8159" s="42">
        <f t="shared" si="381"/>
        <v>10.767240000000001</v>
      </c>
      <c r="H8159" s="42">
        <f t="shared" si="382"/>
        <v>8.2500000010767245</v>
      </c>
    </row>
    <row r="8160" spans="5:8" x14ac:dyDescent="0.3">
      <c r="E8160" s="34">
        <v>8158</v>
      </c>
      <c r="F8160" s="42">
        <f t="shared" si="383"/>
        <v>13.052800000000001</v>
      </c>
      <c r="G8160" s="42">
        <f t="shared" si="381"/>
        <v>10.768560000000001</v>
      </c>
      <c r="H8160" s="42">
        <f t="shared" si="382"/>
        <v>8.2500000010768559</v>
      </c>
    </row>
    <row r="8161" spans="5:8" x14ac:dyDescent="0.3">
      <c r="E8161" s="34">
        <v>8159</v>
      </c>
      <c r="F8161" s="42">
        <f t="shared" si="383"/>
        <v>13.054400000000001</v>
      </c>
      <c r="G8161" s="42">
        <f t="shared" si="381"/>
        <v>10.769880000000001</v>
      </c>
      <c r="H8161" s="42">
        <f t="shared" si="382"/>
        <v>8.2500000010769874</v>
      </c>
    </row>
    <row r="8162" spans="5:8" x14ac:dyDescent="0.3">
      <c r="E8162" s="34">
        <v>8160</v>
      </c>
      <c r="F8162" s="42">
        <f t="shared" si="383"/>
        <v>13.056000000000001</v>
      </c>
      <c r="G8162" s="42">
        <f t="shared" si="381"/>
        <v>10.7712</v>
      </c>
      <c r="H8162" s="42">
        <f t="shared" si="382"/>
        <v>8.2500000010771206</v>
      </c>
    </row>
    <row r="8163" spans="5:8" x14ac:dyDescent="0.3">
      <c r="E8163" s="34">
        <v>8161</v>
      </c>
      <c r="F8163" s="42">
        <f t="shared" si="383"/>
        <v>13.057600000000001</v>
      </c>
      <c r="G8163" s="42">
        <f t="shared" si="381"/>
        <v>10.77252</v>
      </c>
      <c r="H8163" s="42">
        <f t="shared" si="382"/>
        <v>8.2500000010772521</v>
      </c>
    </row>
    <row r="8164" spans="5:8" x14ac:dyDescent="0.3">
      <c r="E8164" s="34">
        <v>8162</v>
      </c>
      <c r="F8164" s="42">
        <f t="shared" si="383"/>
        <v>13.059200000000001</v>
      </c>
      <c r="G8164" s="42">
        <f t="shared" si="381"/>
        <v>10.77384</v>
      </c>
      <c r="H8164" s="42">
        <f t="shared" si="382"/>
        <v>8.2500000010773835</v>
      </c>
    </row>
    <row r="8165" spans="5:8" x14ac:dyDescent="0.3">
      <c r="E8165" s="34">
        <v>8163</v>
      </c>
      <c r="F8165" s="42">
        <f t="shared" si="383"/>
        <v>13.0608</v>
      </c>
      <c r="G8165" s="42">
        <f t="shared" si="381"/>
        <v>10.77516</v>
      </c>
      <c r="H8165" s="42">
        <f t="shared" si="382"/>
        <v>8.2500000010775167</v>
      </c>
    </row>
    <row r="8166" spans="5:8" x14ac:dyDescent="0.3">
      <c r="E8166" s="34">
        <v>8164</v>
      </c>
      <c r="F8166" s="42">
        <f t="shared" si="383"/>
        <v>13.0624</v>
      </c>
      <c r="G8166" s="42">
        <f t="shared" si="381"/>
        <v>10.776480000000001</v>
      </c>
      <c r="H8166" s="42">
        <f t="shared" si="382"/>
        <v>8.2500000010776482</v>
      </c>
    </row>
    <row r="8167" spans="5:8" x14ac:dyDescent="0.3">
      <c r="E8167" s="34">
        <v>8165</v>
      </c>
      <c r="F8167" s="42">
        <f t="shared" si="383"/>
        <v>13.064</v>
      </c>
      <c r="G8167" s="42">
        <f t="shared" si="381"/>
        <v>10.777800000000001</v>
      </c>
      <c r="H8167" s="42">
        <f t="shared" si="382"/>
        <v>8.2500000010777796</v>
      </c>
    </row>
    <row r="8168" spans="5:8" x14ac:dyDescent="0.3">
      <c r="E8168" s="34">
        <v>8166</v>
      </c>
      <c r="F8168" s="42">
        <f t="shared" si="383"/>
        <v>13.0656</v>
      </c>
      <c r="G8168" s="42">
        <f t="shared" si="381"/>
        <v>10.779120000000001</v>
      </c>
      <c r="H8168" s="42">
        <f t="shared" si="382"/>
        <v>8.2500000010779129</v>
      </c>
    </row>
    <row r="8169" spans="5:8" x14ac:dyDescent="0.3">
      <c r="E8169" s="34">
        <v>8167</v>
      </c>
      <c r="F8169" s="42">
        <f t="shared" si="383"/>
        <v>13.067200000000001</v>
      </c>
      <c r="G8169" s="42">
        <f t="shared" si="381"/>
        <v>10.780440000000002</v>
      </c>
      <c r="H8169" s="42">
        <f t="shared" si="382"/>
        <v>8.2500000010780443</v>
      </c>
    </row>
    <row r="8170" spans="5:8" x14ac:dyDescent="0.3">
      <c r="E8170" s="34">
        <v>8168</v>
      </c>
      <c r="F8170" s="42">
        <f t="shared" si="383"/>
        <v>13.068800000000001</v>
      </c>
      <c r="G8170" s="42">
        <f t="shared" si="381"/>
        <v>10.78176</v>
      </c>
      <c r="H8170" s="42">
        <f t="shared" si="382"/>
        <v>8.2500000010781758</v>
      </c>
    </row>
    <row r="8171" spans="5:8" x14ac:dyDescent="0.3">
      <c r="E8171" s="34">
        <v>8169</v>
      </c>
      <c r="F8171" s="42">
        <f t="shared" si="383"/>
        <v>13.070400000000001</v>
      </c>
      <c r="G8171" s="42">
        <f t="shared" si="381"/>
        <v>10.783080000000002</v>
      </c>
      <c r="H8171" s="42">
        <f t="shared" si="382"/>
        <v>8.2500000010783072</v>
      </c>
    </row>
    <row r="8172" spans="5:8" x14ac:dyDescent="0.3">
      <c r="E8172" s="34">
        <v>8170</v>
      </c>
      <c r="F8172" s="42">
        <f t="shared" si="383"/>
        <v>13.072000000000001</v>
      </c>
      <c r="G8172" s="42">
        <f t="shared" si="381"/>
        <v>10.784400000000002</v>
      </c>
      <c r="H8172" s="42">
        <f t="shared" si="382"/>
        <v>8.2500000010784404</v>
      </c>
    </row>
    <row r="8173" spans="5:8" x14ac:dyDescent="0.3">
      <c r="E8173" s="34">
        <v>8171</v>
      </c>
      <c r="F8173" s="42">
        <f t="shared" si="383"/>
        <v>13.073600000000001</v>
      </c>
      <c r="G8173" s="42">
        <f t="shared" si="381"/>
        <v>10.785720000000001</v>
      </c>
      <c r="H8173" s="42">
        <f t="shared" si="382"/>
        <v>8.2500000010785719</v>
      </c>
    </row>
    <row r="8174" spans="5:8" x14ac:dyDescent="0.3">
      <c r="E8174" s="34">
        <v>8172</v>
      </c>
      <c r="F8174" s="42">
        <f t="shared" si="383"/>
        <v>13.075200000000001</v>
      </c>
      <c r="G8174" s="42">
        <f t="shared" si="381"/>
        <v>10.787040000000001</v>
      </c>
      <c r="H8174" s="42">
        <f t="shared" si="382"/>
        <v>8.2500000010787033</v>
      </c>
    </row>
    <row r="8175" spans="5:8" x14ac:dyDescent="0.3">
      <c r="E8175" s="34">
        <v>8173</v>
      </c>
      <c r="F8175" s="42">
        <f t="shared" si="383"/>
        <v>13.0768</v>
      </c>
      <c r="G8175" s="42">
        <f t="shared" si="381"/>
        <v>10.788360000000001</v>
      </c>
      <c r="H8175" s="42">
        <f t="shared" si="382"/>
        <v>8.2500000010788366</v>
      </c>
    </row>
    <row r="8176" spans="5:8" x14ac:dyDescent="0.3">
      <c r="E8176" s="34">
        <v>8174</v>
      </c>
      <c r="F8176" s="42">
        <f t="shared" si="383"/>
        <v>13.0784</v>
      </c>
      <c r="G8176" s="42">
        <f t="shared" si="381"/>
        <v>10.789680000000001</v>
      </c>
      <c r="H8176" s="42">
        <f t="shared" si="382"/>
        <v>8.250000001078968</v>
      </c>
    </row>
    <row r="8177" spans="5:8" x14ac:dyDescent="0.3">
      <c r="E8177" s="34">
        <v>8175</v>
      </c>
      <c r="F8177" s="42">
        <f t="shared" si="383"/>
        <v>13.08</v>
      </c>
      <c r="G8177" s="42">
        <f t="shared" si="381"/>
        <v>10.790999999999999</v>
      </c>
      <c r="H8177" s="42">
        <f t="shared" si="382"/>
        <v>8.2500000010790995</v>
      </c>
    </row>
    <row r="8178" spans="5:8" x14ac:dyDescent="0.3">
      <c r="E8178" s="34">
        <v>8176</v>
      </c>
      <c r="F8178" s="42">
        <f t="shared" si="383"/>
        <v>13.0816</v>
      </c>
      <c r="G8178" s="42">
        <f t="shared" si="381"/>
        <v>10.79232</v>
      </c>
      <c r="H8178" s="42">
        <f t="shared" si="382"/>
        <v>8.2500000010792327</v>
      </c>
    </row>
    <row r="8179" spans="5:8" x14ac:dyDescent="0.3">
      <c r="E8179" s="34">
        <v>8177</v>
      </c>
      <c r="F8179" s="42">
        <f t="shared" si="383"/>
        <v>13.083200000000001</v>
      </c>
      <c r="G8179" s="42">
        <f t="shared" si="381"/>
        <v>10.79364</v>
      </c>
      <c r="H8179" s="42">
        <f t="shared" si="382"/>
        <v>8.2500000010793642</v>
      </c>
    </row>
    <row r="8180" spans="5:8" x14ac:dyDescent="0.3">
      <c r="E8180" s="34">
        <v>8178</v>
      </c>
      <c r="F8180" s="42">
        <f t="shared" si="383"/>
        <v>13.084800000000001</v>
      </c>
      <c r="G8180" s="42">
        <f t="shared" si="381"/>
        <v>10.79496</v>
      </c>
      <c r="H8180" s="42">
        <f t="shared" si="382"/>
        <v>8.2500000010794956</v>
      </c>
    </row>
    <row r="8181" spans="5:8" x14ac:dyDescent="0.3">
      <c r="E8181" s="34">
        <v>8179</v>
      </c>
      <c r="F8181" s="42">
        <f t="shared" si="383"/>
        <v>13.086400000000001</v>
      </c>
      <c r="G8181" s="42">
        <f t="shared" si="381"/>
        <v>10.796280000000001</v>
      </c>
      <c r="H8181" s="42">
        <f t="shared" si="382"/>
        <v>8.2500000010796288</v>
      </c>
    </row>
    <row r="8182" spans="5:8" x14ac:dyDescent="0.3">
      <c r="E8182" s="34">
        <v>8180</v>
      </c>
      <c r="F8182" s="42">
        <f t="shared" si="383"/>
        <v>13.088000000000001</v>
      </c>
      <c r="G8182" s="42">
        <f t="shared" si="381"/>
        <v>10.797600000000001</v>
      </c>
      <c r="H8182" s="42">
        <f t="shared" si="382"/>
        <v>8.2500000010797603</v>
      </c>
    </row>
    <row r="8183" spans="5:8" x14ac:dyDescent="0.3">
      <c r="E8183" s="34">
        <v>8181</v>
      </c>
      <c r="F8183" s="42">
        <f t="shared" si="383"/>
        <v>13.089600000000001</v>
      </c>
      <c r="G8183" s="42">
        <f t="shared" si="381"/>
        <v>10.798920000000001</v>
      </c>
      <c r="H8183" s="42">
        <f t="shared" si="382"/>
        <v>8.2500000010798917</v>
      </c>
    </row>
    <row r="8184" spans="5:8" x14ac:dyDescent="0.3">
      <c r="E8184" s="34">
        <v>8182</v>
      </c>
      <c r="F8184" s="42">
        <f t="shared" si="383"/>
        <v>13.091200000000001</v>
      </c>
      <c r="G8184" s="42">
        <f t="shared" si="381"/>
        <v>10.800240000000001</v>
      </c>
      <c r="H8184" s="42">
        <f t="shared" si="382"/>
        <v>8.2500000010800232</v>
      </c>
    </row>
    <row r="8185" spans="5:8" x14ac:dyDescent="0.3">
      <c r="E8185" s="34">
        <v>8183</v>
      </c>
      <c r="F8185" s="42">
        <f t="shared" si="383"/>
        <v>13.0928</v>
      </c>
      <c r="G8185" s="42">
        <f t="shared" si="381"/>
        <v>10.80156</v>
      </c>
      <c r="H8185" s="42">
        <f t="shared" si="382"/>
        <v>8.2500000010801564</v>
      </c>
    </row>
    <row r="8186" spans="5:8" x14ac:dyDescent="0.3">
      <c r="E8186" s="34">
        <v>8184</v>
      </c>
      <c r="F8186" s="42">
        <f t="shared" si="383"/>
        <v>13.0944</v>
      </c>
      <c r="G8186" s="42">
        <f t="shared" si="381"/>
        <v>10.80288</v>
      </c>
      <c r="H8186" s="42">
        <f t="shared" si="382"/>
        <v>8.2500000010802879</v>
      </c>
    </row>
    <row r="8187" spans="5:8" x14ac:dyDescent="0.3">
      <c r="E8187" s="34">
        <v>8185</v>
      </c>
      <c r="F8187" s="42">
        <f t="shared" si="383"/>
        <v>13.096</v>
      </c>
      <c r="G8187" s="42">
        <f t="shared" si="381"/>
        <v>10.8042</v>
      </c>
      <c r="H8187" s="42">
        <f t="shared" si="382"/>
        <v>8.2500000010804193</v>
      </c>
    </row>
    <row r="8188" spans="5:8" x14ac:dyDescent="0.3">
      <c r="E8188" s="34">
        <v>8186</v>
      </c>
      <c r="F8188" s="42">
        <f t="shared" si="383"/>
        <v>13.0976</v>
      </c>
      <c r="G8188" s="42">
        <f t="shared" si="381"/>
        <v>10.80552</v>
      </c>
      <c r="H8188" s="42">
        <f t="shared" si="382"/>
        <v>8.2500000010805525</v>
      </c>
    </row>
    <row r="8189" spans="5:8" x14ac:dyDescent="0.3">
      <c r="E8189" s="34">
        <v>8187</v>
      </c>
      <c r="F8189" s="42">
        <f t="shared" si="383"/>
        <v>13.099200000000002</v>
      </c>
      <c r="G8189" s="42">
        <f t="shared" si="381"/>
        <v>10.806840000000001</v>
      </c>
      <c r="H8189" s="42">
        <f t="shared" si="382"/>
        <v>8.250000001080684</v>
      </c>
    </row>
    <row r="8190" spans="5:8" x14ac:dyDescent="0.3">
      <c r="E8190" s="34">
        <v>8188</v>
      </c>
      <c r="F8190" s="42">
        <f t="shared" si="383"/>
        <v>13.100800000000001</v>
      </c>
      <c r="G8190" s="42">
        <f t="shared" si="381"/>
        <v>10.808160000000001</v>
      </c>
      <c r="H8190" s="42">
        <f t="shared" si="382"/>
        <v>8.2500000010808154</v>
      </c>
    </row>
    <row r="8191" spans="5:8" x14ac:dyDescent="0.3">
      <c r="E8191" s="34">
        <v>8189</v>
      </c>
      <c r="F8191" s="42">
        <f t="shared" si="383"/>
        <v>13.102400000000001</v>
      </c>
      <c r="G8191" s="42">
        <f t="shared" si="381"/>
        <v>10.809480000000001</v>
      </c>
      <c r="H8191" s="42">
        <f t="shared" si="382"/>
        <v>8.2500000010809487</v>
      </c>
    </row>
    <row r="8192" spans="5:8" x14ac:dyDescent="0.3">
      <c r="E8192" s="34">
        <v>8190</v>
      </c>
      <c r="F8192" s="42">
        <f t="shared" si="383"/>
        <v>13.104000000000001</v>
      </c>
      <c r="G8192" s="42">
        <f t="shared" si="381"/>
        <v>10.8108</v>
      </c>
      <c r="H8192" s="42">
        <f t="shared" si="382"/>
        <v>8.2500000010810801</v>
      </c>
    </row>
    <row r="8193" spans="5:8" x14ac:dyDescent="0.3">
      <c r="E8193" s="34">
        <v>8191</v>
      </c>
      <c r="F8193" s="42">
        <f t="shared" si="383"/>
        <v>13.105600000000001</v>
      </c>
      <c r="G8193" s="42">
        <f t="shared" si="381"/>
        <v>10.81212</v>
      </c>
      <c r="H8193" s="42">
        <f t="shared" si="382"/>
        <v>8.2500000010812116</v>
      </c>
    </row>
    <row r="8194" spans="5:8" x14ac:dyDescent="0.3">
      <c r="E8194" s="34">
        <v>8192</v>
      </c>
      <c r="F8194" s="42">
        <f t="shared" si="383"/>
        <v>13.107200000000001</v>
      </c>
      <c r="G8194" s="42">
        <f t="shared" ref="G8194:G8257" si="384">$C$12*F8194*10^-3/($C$3*10^-6)</f>
        <v>10.81344</v>
      </c>
      <c r="H8194" s="42">
        <f t="shared" si="382"/>
        <v>8.2500000010813448</v>
      </c>
    </row>
    <row r="8195" spans="5:8" x14ac:dyDescent="0.3">
      <c r="E8195" s="34">
        <v>8193</v>
      </c>
      <c r="F8195" s="42">
        <f t="shared" si="383"/>
        <v>13.1088</v>
      </c>
      <c r="G8195" s="42">
        <f t="shared" si="384"/>
        <v>10.81476</v>
      </c>
      <c r="H8195" s="42">
        <f t="shared" ref="H8195:H8258" si="385">($C$12+IF(G8195&gt;=$C$7,$C$6,0)+(IF(G8195&gt;=$C$5,G8195,0)/$C$4)+IF(G8195&gt;$C$9,($C$8/G8195),0))</f>
        <v>8.2500000010814762</v>
      </c>
    </row>
    <row r="8196" spans="5:8" x14ac:dyDescent="0.3">
      <c r="E8196" s="34">
        <v>8194</v>
      </c>
      <c r="F8196" s="42">
        <f t="shared" ref="F8196:F8259" si="386">($C$10/10000)*(E8196)</f>
        <v>13.1104</v>
      </c>
      <c r="G8196" s="42">
        <f t="shared" si="384"/>
        <v>10.816080000000001</v>
      </c>
      <c r="H8196" s="42">
        <f t="shared" si="385"/>
        <v>8.2500000010816077</v>
      </c>
    </row>
    <row r="8197" spans="5:8" x14ac:dyDescent="0.3">
      <c r="E8197" s="34">
        <v>8195</v>
      </c>
      <c r="F8197" s="42">
        <f t="shared" si="386"/>
        <v>13.112</v>
      </c>
      <c r="G8197" s="42">
        <f t="shared" si="384"/>
        <v>10.817400000000001</v>
      </c>
      <c r="H8197" s="42">
        <f t="shared" si="385"/>
        <v>8.2500000010817391</v>
      </c>
    </row>
    <row r="8198" spans="5:8" x14ac:dyDescent="0.3">
      <c r="E8198" s="34">
        <v>8196</v>
      </c>
      <c r="F8198" s="42">
        <f t="shared" si="386"/>
        <v>13.1136</v>
      </c>
      <c r="G8198" s="42">
        <f t="shared" si="384"/>
        <v>10.818720000000001</v>
      </c>
      <c r="H8198" s="42">
        <f t="shared" si="385"/>
        <v>8.2500000010818724</v>
      </c>
    </row>
    <row r="8199" spans="5:8" x14ac:dyDescent="0.3">
      <c r="E8199" s="34">
        <v>8197</v>
      </c>
      <c r="F8199" s="42">
        <f t="shared" si="386"/>
        <v>13.1152</v>
      </c>
      <c r="G8199" s="42">
        <f t="shared" si="384"/>
        <v>10.820040000000001</v>
      </c>
      <c r="H8199" s="42">
        <f t="shared" si="385"/>
        <v>8.2500000010820038</v>
      </c>
    </row>
    <row r="8200" spans="5:8" x14ac:dyDescent="0.3">
      <c r="E8200" s="34">
        <v>8198</v>
      </c>
      <c r="F8200" s="42">
        <f t="shared" si="386"/>
        <v>13.116800000000001</v>
      </c>
      <c r="G8200" s="42">
        <f t="shared" si="384"/>
        <v>10.821360000000002</v>
      </c>
      <c r="H8200" s="42">
        <f t="shared" si="385"/>
        <v>8.2500000010821353</v>
      </c>
    </row>
    <row r="8201" spans="5:8" x14ac:dyDescent="0.3">
      <c r="E8201" s="34">
        <v>8199</v>
      </c>
      <c r="F8201" s="42">
        <f t="shared" si="386"/>
        <v>13.118400000000001</v>
      </c>
      <c r="G8201" s="42">
        <f t="shared" si="384"/>
        <v>10.82268</v>
      </c>
      <c r="H8201" s="42">
        <f t="shared" si="385"/>
        <v>8.2500000010822685</v>
      </c>
    </row>
    <row r="8202" spans="5:8" x14ac:dyDescent="0.3">
      <c r="E8202" s="34">
        <v>8200</v>
      </c>
      <c r="F8202" s="42">
        <f t="shared" si="386"/>
        <v>13.120000000000001</v>
      </c>
      <c r="G8202" s="42">
        <f t="shared" si="384"/>
        <v>10.824000000000002</v>
      </c>
      <c r="H8202" s="42">
        <f t="shared" si="385"/>
        <v>8.2500000010823999</v>
      </c>
    </row>
    <row r="8203" spans="5:8" x14ac:dyDescent="0.3">
      <c r="E8203" s="34">
        <v>8201</v>
      </c>
      <c r="F8203" s="42">
        <f t="shared" si="386"/>
        <v>13.121600000000001</v>
      </c>
      <c r="G8203" s="42">
        <f t="shared" si="384"/>
        <v>10.825320000000001</v>
      </c>
      <c r="H8203" s="42">
        <f t="shared" si="385"/>
        <v>8.2500000010825314</v>
      </c>
    </row>
    <row r="8204" spans="5:8" x14ac:dyDescent="0.3">
      <c r="E8204" s="34">
        <v>8202</v>
      </c>
      <c r="F8204" s="42">
        <f t="shared" si="386"/>
        <v>13.123200000000001</v>
      </c>
      <c r="G8204" s="42">
        <f t="shared" si="384"/>
        <v>10.826640000000001</v>
      </c>
      <c r="H8204" s="42">
        <f t="shared" si="385"/>
        <v>8.2500000010826646</v>
      </c>
    </row>
    <row r="8205" spans="5:8" x14ac:dyDescent="0.3">
      <c r="E8205" s="34">
        <v>8203</v>
      </c>
      <c r="F8205" s="42">
        <f t="shared" si="386"/>
        <v>13.1248</v>
      </c>
      <c r="G8205" s="42">
        <f t="shared" si="384"/>
        <v>10.827960000000001</v>
      </c>
      <c r="H8205" s="42">
        <f t="shared" si="385"/>
        <v>8.2500000010827961</v>
      </c>
    </row>
    <row r="8206" spans="5:8" x14ac:dyDescent="0.3">
      <c r="E8206" s="34">
        <v>8204</v>
      </c>
      <c r="F8206" s="42">
        <f t="shared" si="386"/>
        <v>13.1264</v>
      </c>
      <c r="G8206" s="42">
        <f t="shared" si="384"/>
        <v>10.829280000000001</v>
      </c>
      <c r="H8206" s="42">
        <f t="shared" si="385"/>
        <v>8.2500000010829275</v>
      </c>
    </row>
    <row r="8207" spans="5:8" x14ac:dyDescent="0.3">
      <c r="E8207" s="34">
        <v>8205</v>
      </c>
      <c r="F8207" s="42">
        <f t="shared" si="386"/>
        <v>13.128</v>
      </c>
      <c r="G8207" s="42">
        <f t="shared" si="384"/>
        <v>10.8306</v>
      </c>
      <c r="H8207" s="42">
        <f t="shared" si="385"/>
        <v>8.2500000010830608</v>
      </c>
    </row>
    <row r="8208" spans="5:8" x14ac:dyDescent="0.3">
      <c r="E8208" s="34">
        <v>8206</v>
      </c>
      <c r="F8208" s="42">
        <f t="shared" si="386"/>
        <v>13.1296</v>
      </c>
      <c r="G8208" s="42">
        <f t="shared" si="384"/>
        <v>10.831919999999998</v>
      </c>
      <c r="H8208" s="42">
        <f t="shared" si="385"/>
        <v>8.2500000010831922</v>
      </c>
    </row>
    <row r="8209" spans="5:8" x14ac:dyDescent="0.3">
      <c r="E8209" s="34">
        <v>8207</v>
      </c>
      <c r="F8209" s="42">
        <f t="shared" si="386"/>
        <v>13.1312</v>
      </c>
      <c r="G8209" s="42">
        <f t="shared" si="384"/>
        <v>10.83324</v>
      </c>
      <c r="H8209" s="42">
        <f t="shared" si="385"/>
        <v>8.2500000010833237</v>
      </c>
    </row>
    <row r="8210" spans="5:8" x14ac:dyDescent="0.3">
      <c r="E8210" s="34">
        <v>8208</v>
      </c>
      <c r="F8210" s="42">
        <f t="shared" si="386"/>
        <v>13.132800000000001</v>
      </c>
      <c r="G8210" s="42">
        <f t="shared" si="384"/>
        <v>10.83456</v>
      </c>
      <c r="H8210" s="42">
        <f t="shared" si="385"/>
        <v>8.2500000010834569</v>
      </c>
    </row>
    <row r="8211" spans="5:8" x14ac:dyDescent="0.3">
      <c r="E8211" s="34">
        <v>8209</v>
      </c>
      <c r="F8211" s="42">
        <f t="shared" si="386"/>
        <v>13.134400000000001</v>
      </c>
      <c r="G8211" s="42">
        <f t="shared" si="384"/>
        <v>10.835880000000001</v>
      </c>
      <c r="H8211" s="42">
        <f t="shared" si="385"/>
        <v>8.2500000010835883</v>
      </c>
    </row>
    <row r="8212" spans="5:8" x14ac:dyDescent="0.3">
      <c r="E8212" s="34">
        <v>8210</v>
      </c>
      <c r="F8212" s="42">
        <f t="shared" si="386"/>
        <v>13.136000000000001</v>
      </c>
      <c r="G8212" s="42">
        <f t="shared" si="384"/>
        <v>10.837200000000001</v>
      </c>
      <c r="H8212" s="42">
        <f t="shared" si="385"/>
        <v>8.2500000010837198</v>
      </c>
    </row>
    <row r="8213" spans="5:8" x14ac:dyDescent="0.3">
      <c r="E8213" s="34">
        <v>8211</v>
      </c>
      <c r="F8213" s="42">
        <f t="shared" si="386"/>
        <v>13.137600000000001</v>
      </c>
      <c r="G8213" s="42">
        <f t="shared" si="384"/>
        <v>10.838520000000001</v>
      </c>
      <c r="H8213" s="42">
        <f t="shared" si="385"/>
        <v>8.2500000010838512</v>
      </c>
    </row>
    <row r="8214" spans="5:8" x14ac:dyDescent="0.3">
      <c r="E8214" s="34">
        <v>8212</v>
      </c>
      <c r="F8214" s="42">
        <f t="shared" si="386"/>
        <v>13.139200000000001</v>
      </c>
      <c r="G8214" s="42">
        <f t="shared" si="384"/>
        <v>10.839840000000001</v>
      </c>
      <c r="H8214" s="42">
        <f t="shared" si="385"/>
        <v>8.2500000010839845</v>
      </c>
    </row>
    <row r="8215" spans="5:8" x14ac:dyDescent="0.3">
      <c r="E8215" s="34">
        <v>8213</v>
      </c>
      <c r="F8215" s="42">
        <f t="shared" si="386"/>
        <v>13.1408</v>
      </c>
      <c r="G8215" s="42">
        <f t="shared" si="384"/>
        <v>10.84116</v>
      </c>
      <c r="H8215" s="42">
        <f t="shared" si="385"/>
        <v>8.2500000010841159</v>
      </c>
    </row>
    <row r="8216" spans="5:8" x14ac:dyDescent="0.3">
      <c r="E8216" s="34">
        <v>8214</v>
      </c>
      <c r="F8216" s="42">
        <f t="shared" si="386"/>
        <v>13.1424</v>
      </c>
      <c r="G8216" s="42">
        <f t="shared" si="384"/>
        <v>10.84248</v>
      </c>
      <c r="H8216" s="42">
        <f t="shared" si="385"/>
        <v>8.2500000010842474</v>
      </c>
    </row>
    <row r="8217" spans="5:8" x14ac:dyDescent="0.3">
      <c r="E8217" s="34">
        <v>8215</v>
      </c>
      <c r="F8217" s="42">
        <f t="shared" si="386"/>
        <v>13.144</v>
      </c>
      <c r="G8217" s="42">
        <f t="shared" si="384"/>
        <v>10.8438</v>
      </c>
      <c r="H8217" s="42">
        <f t="shared" si="385"/>
        <v>8.2500000010843806</v>
      </c>
    </row>
    <row r="8218" spans="5:8" x14ac:dyDescent="0.3">
      <c r="E8218" s="34">
        <v>8216</v>
      </c>
      <c r="F8218" s="42">
        <f t="shared" si="386"/>
        <v>13.1456</v>
      </c>
      <c r="G8218" s="42">
        <f t="shared" si="384"/>
        <v>10.84512</v>
      </c>
      <c r="H8218" s="42">
        <f t="shared" si="385"/>
        <v>8.250000001084512</v>
      </c>
    </row>
    <row r="8219" spans="5:8" x14ac:dyDescent="0.3">
      <c r="E8219" s="34">
        <v>8217</v>
      </c>
      <c r="F8219" s="42">
        <f t="shared" si="386"/>
        <v>13.1472</v>
      </c>
      <c r="G8219" s="42">
        <f t="shared" si="384"/>
        <v>10.846439999999999</v>
      </c>
      <c r="H8219" s="42">
        <f t="shared" si="385"/>
        <v>8.2500000010846435</v>
      </c>
    </row>
    <row r="8220" spans="5:8" x14ac:dyDescent="0.3">
      <c r="E8220" s="34">
        <v>8218</v>
      </c>
      <c r="F8220" s="42">
        <f t="shared" si="386"/>
        <v>13.148800000000001</v>
      </c>
      <c r="G8220" s="42">
        <f t="shared" si="384"/>
        <v>10.847760000000001</v>
      </c>
      <c r="H8220" s="42">
        <f t="shared" si="385"/>
        <v>8.2500000010847767</v>
      </c>
    </row>
    <row r="8221" spans="5:8" x14ac:dyDescent="0.3">
      <c r="E8221" s="34">
        <v>8219</v>
      </c>
      <c r="F8221" s="42">
        <f t="shared" si="386"/>
        <v>13.150400000000001</v>
      </c>
      <c r="G8221" s="42">
        <f t="shared" si="384"/>
        <v>10.849080000000001</v>
      </c>
      <c r="H8221" s="42">
        <f t="shared" si="385"/>
        <v>8.2500000010849082</v>
      </c>
    </row>
    <row r="8222" spans="5:8" x14ac:dyDescent="0.3">
      <c r="E8222" s="34">
        <v>8220</v>
      </c>
      <c r="F8222" s="42">
        <f t="shared" si="386"/>
        <v>13.152000000000001</v>
      </c>
      <c r="G8222" s="42">
        <f t="shared" si="384"/>
        <v>10.8504</v>
      </c>
      <c r="H8222" s="42">
        <f t="shared" si="385"/>
        <v>8.2500000010850396</v>
      </c>
    </row>
    <row r="8223" spans="5:8" x14ac:dyDescent="0.3">
      <c r="E8223" s="34">
        <v>8221</v>
      </c>
      <c r="F8223" s="42">
        <f t="shared" si="386"/>
        <v>13.153600000000001</v>
      </c>
      <c r="G8223" s="42">
        <f t="shared" si="384"/>
        <v>10.85172</v>
      </c>
      <c r="H8223" s="42">
        <f t="shared" si="385"/>
        <v>8.2500000010851728</v>
      </c>
    </row>
    <row r="8224" spans="5:8" x14ac:dyDescent="0.3">
      <c r="E8224" s="34">
        <v>8222</v>
      </c>
      <c r="F8224" s="42">
        <f t="shared" si="386"/>
        <v>13.155200000000001</v>
      </c>
      <c r="G8224" s="42">
        <f t="shared" si="384"/>
        <v>10.85304</v>
      </c>
      <c r="H8224" s="42">
        <f t="shared" si="385"/>
        <v>8.2500000010853043</v>
      </c>
    </row>
    <row r="8225" spans="5:8" x14ac:dyDescent="0.3">
      <c r="E8225" s="34">
        <v>8223</v>
      </c>
      <c r="F8225" s="42">
        <f t="shared" si="386"/>
        <v>13.1568</v>
      </c>
      <c r="G8225" s="42">
        <f t="shared" si="384"/>
        <v>10.85436</v>
      </c>
      <c r="H8225" s="42">
        <f t="shared" si="385"/>
        <v>8.2500000010854357</v>
      </c>
    </row>
    <row r="8226" spans="5:8" x14ac:dyDescent="0.3">
      <c r="E8226" s="34">
        <v>8224</v>
      </c>
      <c r="F8226" s="42">
        <f t="shared" si="386"/>
        <v>13.1584</v>
      </c>
      <c r="G8226" s="42">
        <f t="shared" si="384"/>
        <v>10.855680000000001</v>
      </c>
      <c r="H8226" s="42">
        <f t="shared" si="385"/>
        <v>8.2500000010855672</v>
      </c>
    </row>
    <row r="8227" spans="5:8" x14ac:dyDescent="0.3">
      <c r="E8227" s="34">
        <v>8225</v>
      </c>
      <c r="F8227" s="42">
        <f t="shared" si="386"/>
        <v>13.16</v>
      </c>
      <c r="G8227" s="42">
        <f t="shared" si="384"/>
        <v>10.857000000000001</v>
      </c>
      <c r="H8227" s="42">
        <f t="shared" si="385"/>
        <v>8.2500000010857004</v>
      </c>
    </row>
    <row r="8228" spans="5:8" x14ac:dyDescent="0.3">
      <c r="E8228" s="34">
        <v>8226</v>
      </c>
      <c r="F8228" s="42">
        <f t="shared" si="386"/>
        <v>13.1616</v>
      </c>
      <c r="G8228" s="42">
        <f t="shared" si="384"/>
        <v>10.858320000000001</v>
      </c>
      <c r="H8228" s="42">
        <f t="shared" si="385"/>
        <v>8.2500000010858319</v>
      </c>
    </row>
    <row r="8229" spans="5:8" x14ac:dyDescent="0.3">
      <c r="E8229" s="34">
        <v>8227</v>
      </c>
      <c r="F8229" s="42">
        <f t="shared" si="386"/>
        <v>13.1632</v>
      </c>
      <c r="G8229" s="42">
        <f t="shared" si="384"/>
        <v>10.859640000000001</v>
      </c>
      <c r="H8229" s="42">
        <f t="shared" si="385"/>
        <v>8.2500000010859633</v>
      </c>
    </row>
    <row r="8230" spans="5:8" x14ac:dyDescent="0.3">
      <c r="E8230" s="34">
        <v>8228</v>
      </c>
      <c r="F8230" s="42">
        <f t="shared" si="386"/>
        <v>13.164800000000001</v>
      </c>
      <c r="G8230" s="42">
        <f t="shared" si="384"/>
        <v>10.86096</v>
      </c>
      <c r="H8230" s="42">
        <f t="shared" si="385"/>
        <v>8.2500000010860965</v>
      </c>
    </row>
    <row r="8231" spans="5:8" x14ac:dyDescent="0.3">
      <c r="E8231" s="34">
        <v>8229</v>
      </c>
      <c r="F8231" s="42">
        <f t="shared" si="386"/>
        <v>13.166400000000001</v>
      </c>
      <c r="G8231" s="42">
        <f t="shared" si="384"/>
        <v>10.862280000000002</v>
      </c>
      <c r="H8231" s="42">
        <f t="shared" si="385"/>
        <v>8.250000001086228</v>
      </c>
    </row>
    <row r="8232" spans="5:8" x14ac:dyDescent="0.3">
      <c r="E8232" s="34">
        <v>8230</v>
      </c>
      <c r="F8232" s="42">
        <f t="shared" si="386"/>
        <v>13.168000000000001</v>
      </c>
      <c r="G8232" s="42">
        <f t="shared" si="384"/>
        <v>10.8636</v>
      </c>
      <c r="H8232" s="42">
        <f t="shared" si="385"/>
        <v>8.2500000010863594</v>
      </c>
    </row>
    <row r="8233" spans="5:8" x14ac:dyDescent="0.3">
      <c r="E8233" s="34">
        <v>8231</v>
      </c>
      <c r="F8233" s="42">
        <f t="shared" si="386"/>
        <v>13.169600000000001</v>
      </c>
      <c r="G8233" s="42">
        <f t="shared" si="384"/>
        <v>10.864920000000001</v>
      </c>
      <c r="H8233" s="42">
        <f t="shared" si="385"/>
        <v>8.2500000010864927</v>
      </c>
    </row>
    <row r="8234" spans="5:8" x14ac:dyDescent="0.3">
      <c r="E8234" s="34">
        <v>8232</v>
      </c>
      <c r="F8234" s="42">
        <f t="shared" si="386"/>
        <v>13.171200000000001</v>
      </c>
      <c r="G8234" s="42">
        <f t="shared" si="384"/>
        <v>10.866240000000001</v>
      </c>
      <c r="H8234" s="42">
        <f t="shared" si="385"/>
        <v>8.2500000010866241</v>
      </c>
    </row>
    <row r="8235" spans="5:8" x14ac:dyDescent="0.3">
      <c r="E8235" s="34">
        <v>8233</v>
      </c>
      <c r="F8235" s="42">
        <f t="shared" si="386"/>
        <v>13.172800000000001</v>
      </c>
      <c r="G8235" s="42">
        <f t="shared" si="384"/>
        <v>10.867560000000001</v>
      </c>
      <c r="H8235" s="42">
        <f t="shared" si="385"/>
        <v>8.2500000010867556</v>
      </c>
    </row>
    <row r="8236" spans="5:8" x14ac:dyDescent="0.3">
      <c r="E8236" s="34">
        <v>8234</v>
      </c>
      <c r="F8236" s="42">
        <f t="shared" si="386"/>
        <v>13.1744</v>
      </c>
      <c r="G8236" s="42">
        <f t="shared" si="384"/>
        <v>10.868880000000001</v>
      </c>
      <c r="H8236" s="42">
        <f t="shared" si="385"/>
        <v>8.2500000010868888</v>
      </c>
    </row>
    <row r="8237" spans="5:8" x14ac:dyDescent="0.3">
      <c r="E8237" s="34">
        <v>8235</v>
      </c>
      <c r="F8237" s="42">
        <f t="shared" si="386"/>
        <v>13.176</v>
      </c>
      <c r="G8237" s="42">
        <f t="shared" si="384"/>
        <v>10.870200000000001</v>
      </c>
      <c r="H8237" s="42">
        <f t="shared" si="385"/>
        <v>8.2500000010870203</v>
      </c>
    </row>
    <row r="8238" spans="5:8" x14ac:dyDescent="0.3">
      <c r="E8238" s="34">
        <v>8236</v>
      </c>
      <c r="F8238" s="42">
        <f t="shared" si="386"/>
        <v>13.1776</v>
      </c>
      <c r="G8238" s="42">
        <f t="shared" si="384"/>
        <v>10.87152</v>
      </c>
      <c r="H8238" s="42">
        <f t="shared" si="385"/>
        <v>8.2500000010871517</v>
      </c>
    </row>
    <row r="8239" spans="5:8" x14ac:dyDescent="0.3">
      <c r="E8239" s="34">
        <v>8237</v>
      </c>
      <c r="F8239" s="42">
        <f t="shared" si="386"/>
        <v>13.1792</v>
      </c>
      <c r="G8239" s="42">
        <f t="shared" si="384"/>
        <v>10.872839999999998</v>
      </c>
      <c r="H8239" s="42">
        <f t="shared" si="385"/>
        <v>8.2500000010872832</v>
      </c>
    </row>
    <row r="8240" spans="5:8" x14ac:dyDescent="0.3">
      <c r="E8240" s="34">
        <v>8238</v>
      </c>
      <c r="F8240" s="42">
        <f t="shared" si="386"/>
        <v>13.180800000000001</v>
      </c>
      <c r="G8240" s="42">
        <f t="shared" si="384"/>
        <v>10.87416</v>
      </c>
      <c r="H8240" s="42">
        <f t="shared" si="385"/>
        <v>8.2500000010874164</v>
      </c>
    </row>
    <row r="8241" spans="5:8" x14ac:dyDescent="0.3">
      <c r="E8241" s="34">
        <v>8239</v>
      </c>
      <c r="F8241" s="42">
        <f t="shared" si="386"/>
        <v>13.182400000000001</v>
      </c>
      <c r="G8241" s="42">
        <f t="shared" si="384"/>
        <v>10.875480000000001</v>
      </c>
      <c r="H8241" s="42">
        <f t="shared" si="385"/>
        <v>8.2500000010875478</v>
      </c>
    </row>
    <row r="8242" spans="5:8" x14ac:dyDescent="0.3">
      <c r="E8242" s="34">
        <v>8240</v>
      </c>
      <c r="F8242" s="42">
        <f t="shared" si="386"/>
        <v>13.184000000000001</v>
      </c>
      <c r="G8242" s="42">
        <f t="shared" si="384"/>
        <v>10.876800000000001</v>
      </c>
      <c r="H8242" s="42">
        <f t="shared" si="385"/>
        <v>8.2500000010876793</v>
      </c>
    </row>
    <row r="8243" spans="5:8" x14ac:dyDescent="0.3">
      <c r="E8243" s="34">
        <v>8241</v>
      </c>
      <c r="F8243" s="42">
        <f t="shared" si="386"/>
        <v>13.185600000000001</v>
      </c>
      <c r="G8243" s="42">
        <f t="shared" si="384"/>
        <v>10.878120000000001</v>
      </c>
      <c r="H8243" s="42">
        <f t="shared" si="385"/>
        <v>8.2500000010878125</v>
      </c>
    </row>
    <row r="8244" spans="5:8" x14ac:dyDescent="0.3">
      <c r="E8244" s="34">
        <v>8242</v>
      </c>
      <c r="F8244" s="42">
        <f t="shared" si="386"/>
        <v>13.187200000000001</v>
      </c>
      <c r="G8244" s="42">
        <f t="shared" si="384"/>
        <v>10.879440000000001</v>
      </c>
      <c r="H8244" s="42">
        <f t="shared" si="385"/>
        <v>8.250000001087944</v>
      </c>
    </row>
    <row r="8245" spans="5:8" x14ac:dyDescent="0.3">
      <c r="E8245" s="34">
        <v>8243</v>
      </c>
      <c r="F8245" s="42">
        <f t="shared" si="386"/>
        <v>13.188800000000001</v>
      </c>
      <c r="G8245" s="42">
        <f t="shared" si="384"/>
        <v>10.88076</v>
      </c>
      <c r="H8245" s="42">
        <f t="shared" si="385"/>
        <v>8.2500000010880754</v>
      </c>
    </row>
    <row r="8246" spans="5:8" x14ac:dyDescent="0.3">
      <c r="E8246" s="34">
        <v>8244</v>
      </c>
      <c r="F8246" s="42">
        <f t="shared" si="386"/>
        <v>13.1904</v>
      </c>
      <c r="G8246" s="42">
        <f t="shared" si="384"/>
        <v>10.88208</v>
      </c>
      <c r="H8246" s="42">
        <f t="shared" si="385"/>
        <v>8.2500000010882086</v>
      </c>
    </row>
    <row r="8247" spans="5:8" x14ac:dyDescent="0.3">
      <c r="E8247" s="34">
        <v>8245</v>
      </c>
      <c r="F8247" s="42">
        <f t="shared" si="386"/>
        <v>13.192</v>
      </c>
      <c r="G8247" s="42">
        <f t="shared" si="384"/>
        <v>10.8834</v>
      </c>
      <c r="H8247" s="42">
        <f t="shared" si="385"/>
        <v>8.2500000010883401</v>
      </c>
    </row>
    <row r="8248" spans="5:8" x14ac:dyDescent="0.3">
      <c r="E8248" s="34">
        <v>8246</v>
      </c>
      <c r="F8248" s="42">
        <f t="shared" si="386"/>
        <v>13.1936</v>
      </c>
      <c r="G8248" s="42">
        <f t="shared" si="384"/>
        <v>10.88472</v>
      </c>
      <c r="H8248" s="42">
        <f t="shared" si="385"/>
        <v>8.2500000010884715</v>
      </c>
    </row>
    <row r="8249" spans="5:8" x14ac:dyDescent="0.3">
      <c r="E8249" s="34">
        <v>8247</v>
      </c>
      <c r="F8249" s="42">
        <f t="shared" si="386"/>
        <v>13.1952</v>
      </c>
      <c r="G8249" s="42">
        <f t="shared" si="384"/>
        <v>10.886039999999999</v>
      </c>
      <c r="H8249" s="42">
        <f t="shared" si="385"/>
        <v>8.2500000010886048</v>
      </c>
    </row>
    <row r="8250" spans="5:8" x14ac:dyDescent="0.3">
      <c r="E8250" s="34">
        <v>8248</v>
      </c>
      <c r="F8250" s="42">
        <f t="shared" si="386"/>
        <v>13.196800000000001</v>
      </c>
      <c r="G8250" s="42">
        <f t="shared" si="384"/>
        <v>10.887360000000001</v>
      </c>
      <c r="H8250" s="42">
        <f t="shared" si="385"/>
        <v>8.2500000010887362</v>
      </c>
    </row>
    <row r="8251" spans="5:8" x14ac:dyDescent="0.3">
      <c r="E8251" s="34">
        <v>8249</v>
      </c>
      <c r="F8251" s="42">
        <f t="shared" si="386"/>
        <v>13.198400000000001</v>
      </c>
      <c r="G8251" s="42">
        <f t="shared" si="384"/>
        <v>10.888680000000001</v>
      </c>
      <c r="H8251" s="42">
        <f t="shared" si="385"/>
        <v>8.2500000010888677</v>
      </c>
    </row>
    <row r="8252" spans="5:8" x14ac:dyDescent="0.3">
      <c r="E8252" s="34">
        <v>8250</v>
      </c>
      <c r="F8252" s="42">
        <f t="shared" si="386"/>
        <v>13.200000000000001</v>
      </c>
      <c r="G8252" s="42">
        <f t="shared" si="384"/>
        <v>10.89</v>
      </c>
      <c r="H8252" s="42">
        <f t="shared" si="385"/>
        <v>8.2500000010889991</v>
      </c>
    </row>
    <row r="8253" spans="5:8" x14ac:dyDescent="0.3">
      <c r="E8253" s="34">
        <v>8251</v>
      </c>
      <c r="F8253" s="42">
        <f t="shared" si="386"/>
        <v>13.201600000000001</v>
      </c>
      <c r="G8253" s="42">
        <f t="shared" si="384"/>
        <v>10.89132</v>
      </c>
      <c r="H8253" s="42">
        <f t="shared" si="385"/>
        <v>8.2500000010891323</v>
      </c>
    </row>
    <row r="8254" spans="5:8" x14ac:dyDescent="0.3">
      <c r="E8254" s="34">
        <v>8252</v>
      </c>
      <c r="F8254" s="42">
        <f t="shared" si="386"/>
        <v>13.203200000000001</v>
      </c>
      <c r="G8254" s="42">
        <f t="shared" si="384"/>
        <v>10.89264</v>
      </c>
      <c r="H8254" s="42">
        <f t="shared" si="385"/>
        <v>8.2500000010892638</v>
      </c>
    </row>
    <row r="8255" spans="5:8" x14ac:dyDescent="0.3">
      <c r="E8255" s="34">
        <v>8253</v>
      </c>
      <c r="F8255" s="42">
        <f t="shared" si="386"/>
        <v>13.204800000000001</v>
      </c>
      <c r="G8255" s="42">
        <f t="shared" si="384"/>
        <v>10.89396</v>
      </c>
      <c r="H8255" s="42">
        <f t="shared" si="385"/>
        <v>8.2500000010893952</v>
      </c>
    </row>
    <row r="8256" spans="5:8" x14ac:dyDescent="0.3">
      <c r="E8256" s="34">
        <v>8254</v>
      </c>
      <c r="F8256" s="42">
        <f t="shared" si="386"/>
        <v>13.2064</v>
      </c>
      <c r="G8256" s="42">
        <f t="shared" si="384"/>
        <v>10.89528</v>
      </c>
      <c r="H8256" s="42">
        <f t="shared" si="385"/>
        <v>8.2500000010895285</v>
      </c>
    </row>
    <row r="8257" spans="5:8" x14ac:dyDescent="0.3">
      <c r="E8257" s="34">
        <v>8255</v>
      </c>
      <c r="F8257" s="42">
        <f t="shared" si="386"/>
        <v>13.208</v>
      </c>
      <c r="G8257" s="42">
        <f t="shared" si="384"/>
        <v>10.896600000000001</v>
      </c>
      <c r="H8257" s="42">
        <f t="shared" si="385"/>
        <v>8.2500000010896599</v>
      </c>
    </row>
    <row r="8258" spans="5:8" x14ac:dyDescent="0.3">
      <c r="E8258" s="34">
        <v>8256</v>
      </c>
      <c r="F8258" s="42">
        <f t="shared" si="386"/>
        <v>13.2096</v>
      </c>
      <c r="G8258" s="42">
        <f t="shared" ref="G8258:G8321" si="387">$C$12*F8258*10^-3/($C$3*10^-6)</f>
        <v>10.897920000000001</v>
      </c>
      <c r="H8258" s="42">
        <f t="shared" si="385"/>
        <v>8.2500000010897914</v>
      </c>
    </row>
    <row r="8259" spans="5:8" x14ac:dyDescent="0.3">
      <c r="E8259" s="34">
        <v>8257</v>
      </c>
      <c r="F8259" s="42">
        <f t="shared" si="386"/>
        <v>13.2112</v>
      </c>
      <c r="G8259" s="42">
        <f t="shared" si="387"/>
        <v>10.899240000000001</v>
      </c>
      <c r="H8259" s="42">
        <f t="shared" ref="H8259:H8322" si="388">($C$12+IF(G8259&gt;=$C$7,$C$6,0)+(IF(G8259&gt;=$C$5,G8259,0)/$C$4)+IF(G8259&gt;$C$9,($C$8/G8259),0))</f>
        <v>8.2500000010899246</v>
      </c>
    </row>
    <row r="8260" spans="5:8" x14ac:dyDescent="0.3">
      <c r="E8260" s="34">
        <v>8258</v>
      </c>
      <c r="F8260" s="42">
        <f t="shared" ref="F8260:F8323" si="389">($C$10/10000)*(E8260)</f>
        <v>13.212800000000001</v>
      </c>
      <c r="G8260" s="42">
        <f t="shared" si="387"/>
        <v>10.900560000000002</v>
      </c>
      <c r="H8260" s="42">
        <f t="shared" si="388"/>
        <v>8.250000001090056</v>
      </c>
    </row>
    <row r="8261" spans="5:8" x14ac:dyDescent="0.3">
      <c r="E8261" s="34">
        <v>8259</v>
      </c>
      <c r="F8261" s="42">
        <f t="shared" si="389"/>
        <v>13.214400000000001</v>
      </c>
      <c r="G8261" s="42">
        <f t="shared" si="387"/>
        <v>10.90188</v>
      </c>
      <c r="H8261" s="42">
        <f t="shared" si="388"/>
        <v>8.2500000010901875</v>
      </c>
    </row>
    <row r="8262" spans="5:8" x14ac:dyDescent="0.3">
      <c r="E8262" s="34">
        <v>8260</v>
      </c>
      <c r="F8262" s="42">
        <f t="shared" si="389"/>
        <v>13.216000000000001</v>
      </c>
      <c r="G8262" s="42">
        <f t="shared" si="387"/>
        <v>10.903200000000002</v>
      </c>
      <c r="H8262" s="42">
        <f t="shared" si="388"/>
        <v>8.2500000010903207</v>
      </c>
    </row>
    <row r="8263" spans="5:8" x14ac:dyDescent="0.3">
      <c r="E8263" s="34">
        <v>8261</v>
      </c>
      <c r="F8263" s="42">
        <f t="shared" si="389"/>
        <v>13.217600000000001</v>
      </c>
      <c r="G8263" s="42">
        <f t="shared" si="387"/>
        <v>10.90452</v>
      </c>
      <c r="H8263" s="42">
        <f t="shared" si="388"/>
        <v>8.2500000010904522</v>
      </c>
    </row>
    <row r="8264" spans="5:8" x14ac:dyDescent="0.3">
      <c r="E8264" s="34">
        <v>8262</v>
      </c>
      <c r="F8264" s="42">
        <f t="shared" si="389"/>
        <v>13.219200000000001</v>
      </c>
      <c r="G8264" s="42">
        <f t="shared" si="387"/>
        <v>10.905840000000001</v>
      </c>
      <c r="H8264" s="42">
        <f t="shared" si="388"/>
        <v>8.2500000010905836</v>
      </c>
    </row>
    <row r="8265" spans="5:8" x14ac:dyDescent="0.3">
      <c r="E8265" s="34">
        <v>8263</v>
      </c>
      <c r="F8265" s="42">
        <f t="shared" si="389"/>
        <v>13.220800000000001</v>
      </c>
      <c r="G8265" s="42">
        <f t="shared" si="387"/>
        <v>10.907160000000001</v>
      </c>
      <c r="H8265" s="42">
        <f t="shared" si="388"/>
        <v>8.2500000010907169</v>
      </c>
    </row>
    <row r="8266" spans="5:8" x14ac:dyDescent="0.3">
      <c r="E8266" s="34">
        <v>8264</v>
      </c>
      <c r="F8266" s="42">
        <f t="shared" si="389"/>
        <v>13.2224</v>
      </c>
      <c r="G8266" s="42">
        <f t="shared" si="387"/>
        <v>10.908480000000001</v>
      </c>
      <c r="H8266" s="42">
        <f t="shared" si="388"/>
        <v>8.2500000010908483</v>
      </c>
    </row>
    <row r="8267" spans="5:8" x14ac:dyDescent="0.3">
      <c r="E8267" s="34">
        <v>8265</v>
      </c>
      <c r="F8267" s="42">
        <f t="shared" si="389"/>
        <v>13.224</v>
      </c>
      <c r="G8267" s="42">
        <f t="shared" si="387"/>
        <v>10.909800000000001</v>
      </c>
      <c r="H8267" s="42">
        <f t="shared" si="388"/>
        <v>8.2500000010909798</v>
      </c>
    </row>
    <row r="8268" spans="5:8" x14ac:dyDescent="0.3">
      <c r="E8268" s="34">
        <v>8266</v>
      </c>
      <c r="F8268" s="42">
        <f t="shared" si="389"/>
        <v>13.2256</v>
      </c>
      <c r="G8268" s="42">
        <f t="shared" si="387"/>
        <v>10.91112</v>
      </c>
      <c r="H8268" s="42">
        <f t="shared" si="388"/>
        <v>8.2500000010911112</v>
      </c>
    </row>
    <row r="8269" spans="5:8" x14ac:dyDescent="0.3">
      <c r="E8269" s="34">
        <v>8267</v>
      </c>
      <c r="F8269" s="42">
        <f t="shared" si="389"/>
        <v>13.2272</v>
      </c>
      <c r="G8269" s="42">
        <f t="shared" si="387"/>
        <v>10.91244</v>
      </c>
      <c r="H8269" s="42">
        <f t="shared" si="388"/>
        <v>8.2500000010912444</v>
      </c>
    </row>
    <row r="8270" spans="5:8" x14ac:dyDescent="0.3">
      <c r="E8270" s="34">
        <v>8268</v>
      </c>
      <c r="F8270" s="42">
        <f t="shared" si="389"/>
        <v>13.228800000000001</v>
      </c>
      <c r="G8270" s="42">
        <f t="shared" si="387"/>
        <v>10.913760000000002</v>
      </c>
      <c r="H8270" s="42">
        <f t="shared" si="388"/>
        <v>8.2500000010913759</v>
      </c>
    </row>
    <row r="8271" spans="5:8" x14ac:dyDescent="0.3">
      <c r="E8271" s="34">
        <v>8269</v>
      </c>
      <c r="F8271" s="42">
        <f t="shared" si="389"/>
        <v>13.230400000000001</v>
      </c>
      <c r="G8271" s="42">
        <f t="shared" si="387"/>
        <v>10.91508</v>
      </c>
      <c r="H8271" s="42">
        <f t="shared" si="388"/>
        <v>8.2500000010915073</v>
      </c>
    </row>
    <row r="8272" spans="5:8" x14ac:dyDescent="0.3">
      <c r="E8272" s="34">
        <v>8270</v>
      </c>
      <c r="F8272" s="42">
        <f t="shared" si="389"/>
        <v>13.232000000000001</v>
      </c>
      <c r="G8272" s="42">
        <f t="shared" si="387"/>
        <v>10.916400000000001</v>
      </c>
      <c r="H8272" s="42">
        <f t="shared" si="388"/>
        <v>8.2500000010916406</v>
      </c>
    </row>
    <row r="8273" spans="5:8" x14ac:dyDescent="0.3">
      <c r="E8273" s="34">
        <v>8271</v>
      </c>
      <c r="F8273" s="42">
        <f t="shared" si="389"/>
        <v>13.233600000000001</v>
      </c>
      <c r="G8273" s="42">
        <f t="shared" si="387"/>
        <v>10.917720000000001</v>
      </c>
      <c r="H8273" s="42">
        <f t="shared" si="388"/>
        <v>8.250000001091772</v>
      </c>
    </row>
    <row r="8274" spans="5:8" x14ac:dyDescent="0.3">
      <c r="E8274" s="34">
        <v>8272</v>
      </c>
      <c r="F8274" s="42">
        <f t="shared" si="389"/>
        <v>13.235200000000001</v>
      </c>
      <c r="G8274" s="42">
        <f t="shared" si="387"/>
        <v>10.919040000000001</v>
      </c>
      <c r="H8274" s="42">
        <f t="shared" si="388"/>
        <v>8.2500000010919035</v>
      </c>
    </row>
    <row r="8275" spans="5:8" x14ac:dyDescent="0.3">
      <c r="E8275" s="34">
        <v>8273</v>
      </c>
      <c r="F8275" s="42">
        <f t="shared" si="389"/>
        <v>13.236800000000001</v>
      </c>
      <c r="G8275" s="42">
        <f t="shared" si="387"/>
        <v>10.920360000000001</v>
      </c>
      <c r="H8275" s="42">
        <f t="shared" si="388"/>
        <v>8.2500000010920367</v>
      </c>
    </row>
    <row r="8276" spans="5:8" x14ac:dyDescent="0.3">
      <c r="E8276" s="34">
        <v>8274</v>
      </c>
      <c r="F8276" s="42">
        <f t="shared" si="389"/>
        <v>13.2384</v>
      </c>
      <c r="G8276" s="42">
        <f t="shared" si="387"/>
        <v>10.92168</v>
      </c>
      <c r="H8276" s="42">
        <f t="shared" si="388"/>
        <v>8.2500000010921681</v>
      </c>
    </row>
    <row r="8277" spans="5:8" x14ac:dyDescent="0.3">
      <c r="E8277" s="34">
        <v>8275</v>
      </c>
      <c r="F8277" s="42">
        <f t="shared" si="389"/>
        <v>13.24</v>
      </c>
      <c r="G8277" s="42">
        <f t="shared" si="387"/>
        <v>10.923</v>
      </c>
      <c r="H8277" s="42">
        <f t="shared" si="388"/>
        <v>8.2500000010922996</v>
      </c>
    </row>
    <row r="8278" spans="5:8" x14ac:dyDescent="0.3">
      <c r="E8278" s="34">
        <v>8276</v>
      </c>
      <c r="F8278" s="42">
        <f t="shared" si="389"/>
        <v>13.2416</v>
      </c>
      <c r="G8278" s="42">
        <f t="shared" si="387"/>
        <v>10.92432</v>
      </c>
      <c r="H8278" s="42">
        <f t="shared" si="388"/>
        <v>8.2500000010924328</v>
      </c>
    </row>
    <row r="8279" spans="5:8" x14ac:dyDescent="0.3">
      <c r="E8279" s="34">
        <v>8277</v>
      </c>
      <c r="F8279" s="42">
        <f t="shared" si="389"/>
        <v>13.2432</v>
      </c>
      <c r="G8279" s="42">
        <f t="shared" si="387"/>
        <v>10.92564</v>
      </c>
      <c r="H8279" s="42">
        <f t="shared" si="388"/>
        <v>8.2500000010925643</v>
      </c>
    </row>
    <row r="8280" spans="5:8" x14ac:dyDescent="0.3">
      <c r="E8280" s="34">
        <v>8278</v>
      </c>
      <c r="F8280" s="42">
        <f t="shared" si="389"/>
        <v>13.244800000000001</v>
      </c>
      <c r="G8280" s="42">
        <f t="shared" si="387"/>
        <v>10.926960000000001</v>
      </c>
      <c r="H8280" s="42">
        <f t="shared" si="388"/>
        <v>8.2500000010926957</v>
      </c>
    </row>
    <row r="8281" spans="5:8" x14ac:dyDescent="0.3">
      <c r="E8281" s="34">
        <v>8279</v>
      </c>
      <c r="F8281" s="42">
        <f t="shared" si="389"/>
        <v>13.246400000000001</v>
      </c>
      <c r="G8281" s="42">
        <f t="shared" si="387"/>
        <v>10.928280000000001</v>
      </c>
      <c r="H8281" s="42">
        <f t="shared" si="388"/>
        <v>8.2500000010928272</v>
      </c>
    </row>
    <row r="8282" spans="5:8" x14ac:dyDescent="0.3">
      <c r="E8282" s="34">
        <v>8280</v>
      </c>
      <c r="F8282" s="42">
        <f t="shared" si="389"/>
        <v>13.248000000000001</v>
      </c>
      <c r="G8282" s="42">
        <f t="shared" si="387"/>
        <v>10.929600000000001</v>
      </c>
      <c r="H8282" s="42">
        <f t="shared" si="388"/>
        <v>8.2500000010929604</v>
      </c>
    </row>
    <row r="8283" spans="5:8" x14ac:dyDescent="0.3">
      <c r="E8283" s="34">
        <v>8281</v>
      </c>
      <c r="F8283" s="42">
        <f t="shared" si="389"/>
        <v>13.249600000000001</v>
      </c>
      <c r="G8283" s="42">
        <f t="shared" si="387"/>
        <v>10.93092</v>
      </c>
      <c r="H8283" s="42">
        <f t="shared" si="388"/>
        <v>8.2500000010930918</v>
      </c>
    </row>
    <row r="8284" spans="5:8" x14ac:dyDescent="0.3">
      <c r="E8284" s="34">
        <v>8282</v>
      </c>
      <c r="F8284" s="42">
        <f t="shared" si="389"/>
        <v>13.251200000000001</v>
      </c>
      <c r="G8284" s="42">
        <f t="shared" si="387"/>
        <v>10.93224</v>
      </c>
      <c r="H8284" s="42">
        <f t="shared" si="388"/>
        <v>8.2500000010932233</v>
      </c>
    </row>
    <row r="8285" spans="5:8" x14ac:dyDescent="0.3">
      <c r="E8285" s="34">
        <v>8283</v>
      </c>
      <c r="F8285" s="42">
        <f t="shared" si="389"/>
        <v>13.252800000000001</v>
      </c>
      <c r="G8285" s="42">
        <f t="shared" si="387"/>
        <v>10.93356</v>
      </c>
      <c r="H8285" s="42">
        <f t="shared" si="388"/>
        <v>8.2500000010933565</v>
      </c>
    </row>
    <row r="8286" spans="5:8" x14ac:dyDescent="0.3">
      <c r="E8286" s="34">
        <v>8284</v>
      </c>
      <c r="F8286" s="42">
        <f t="shared" si="389"/>
        <v>13.2544</v>
      </c>
      <c r="G8286" s="42">
        <f t="shared" si="387"/>
        <v>10.93488</v>
      </c>
      <c r="H8286" s="42">
        <f t="shared" si="388"/>
        <v>8.250000001093488</v>
      </c>
    </row>
    <row r="8287" spans="5:8" x14ac:dyDescent="0.3">
      <c r="E8287" s="34">
        <v>8285</v>
      </c>
      <c r="F8287" s="42">
        <f t="shared" si="389"/>
        <v>13.256</v>
      </c>
      <c r="G8287" s="42">
        <f t="shared" si="387"/>
        <v>10.936199999999999</v>
      </c>
      <c r="H8287" s="42">
        <f t="shared" si="388"/>
        <v>8.2500000010936194</v>
      </c>
    </row>
    <row r="8288" spans="5:8" x14ac:dyDescent="0.3">
      <c r="E8288" s="34">
        <v>8286</v>
      </c>
      <c r="F8288" s="42">
        <f t="shared" si="389"/>
        <v>13.2576</v>
      </c>
      <c r="G8288" s="42">
        <f t="shared" si="387"/>
        <v>10.937520000000001</v>
      </c>
      <c r="H8288" s="42">
        <f t="shared" si="388"/>
        <v>8.2500000010937526</v>
      </c>
    </row>
    <row r="8289" spans="5:8" x14ac:dyDescent="0.3">
      <c r="E8289" s="34">
        <v>8287</v>
      </c>
      <c r="F8289" s="42">
        <f t="shared" si="389"/>
        <v>13.2592</v>
      </c>
      <c r="G8289" s="42">
        <f t="shared" si="387"/>
        <v>10.938840000000001</v>
      </c>
      <c r="H8289" s="42">
        <f t="shared" si="388"/>
        <v>8.2500000010938841</v>
      </c>
    </row>
    <row r="8290" spans="5:8" x14ac:dyDescent="0.3">
      <c r="E8290" s="34">
        <v>8288</v>
      </c>
      <c r="F8290" s="42">
        <f t="shared" si="389"/>
        <v>13.260800000000001</v>
      </c>
      <c r="G8290" s="42">
        <f t="shared" si="387"/>
        <v>10.940160000000001</v>
      </c>
      <c r="H8290" s="42">
        <f t="shared" si="388"/>
        <v>8.2500000010940155</v>
      </c>
    </row>
    <row r="8291" spans="5:8" x14ac:dyDescent="0.3">
      <c r="E8291" s="34">
        <v>8289</v>
      </c>
      <c r="F8291" s="42">
        <f t="shared" si="389"/>
        <v>13.262400000000001</v>
      </c>
      <c r="G8291" s="42">
        <f t="shared" si="387"/>
        <v>10.941480000000002</v>
      </c>
      <c r="H8291" s="42">
        <f t="shared" si="388"/>
        <v>8.2500000010941488</v>
      </c>
    </row>
    <row r="8292" spans="5:8" x14ac:dyDescent="0.3">
      <c r="E8292" s="34">
        <v>8290</v>
      </c>
      <c r="F8292" s="42">
        <f t="shared" si="389"/>
        <v>13.264000000000001</v>
      </c>
      <c r="G8292" s="42">
        <f t="shared" si="387"/>
        <v>10.9428</v>
      </c>
      <c r="H8292" s="42">
        <f t="shared" si="388"/>
        <v>8.2500000010942802</v>
      </c>
    </row>
    <row r="8293" spans="5:8" x14ac:dyDescent="0.3">
      <c r="E8293" s="34">
        <v>8291</v>
      </c>
      <c r="F8293" s="42">
        <f t="shared" si="389"/>
        <v>13.265600000000001</v>
      </c>
      <c r="G8293" s="42">
        <f t="shared" si="387"/>
        <v>10.944120000000002</v>
      </c>
      <c r="H8293" s="42">
        <f t="shared" si="388"/>
        <v>8.2500000010944117</v>
      </c>
    </row>
    <row r="8294" spans="5:8" x14ac:dyDescent="0.3">
      <c r="E8294" s="34">
        <v>8292</v>
      </c>
      <c r="F8294" s="42">
        <f t="shared" si="389"/>
        <v>13.267200000000001</v>
      </c>
      <c r="G8294" s="42">
        <f t="shared" si="387"/>
        <v>10.94544</v>
      </c>
      <c r="H8294" s="42">
        <f t="shared" si="388"/>
        <v>8.2500000010945431</v>
      </c>
    </row>
    <row r="8295" spans="5:8" x14ac:dyDescent="0.3">
      <c r="E8295" s="34">
        <v>8293</v>
      </c>
      <c r="F8295" s="42">
        <f t="shared" si="389"/>
        <v>13.268800000000001</v>
      </c>
      <c r="G8295" s="42">
        <f t="shared" si="387"/>
        <v>10.946760000000001</v>
      </c>
      <c r="H8295" s="42">
        <f t="shared" si="388"/>
        <v>8.2500000010946763</v>
      </c>
    </row>
    <row r="8296" spans="5:8" x14ac:dyDescent="0.3">
      <c r="E8296" s="34">
        <v>8294</v>
      </c>
      <c r="F8296" s="42">
        <f t="shared" si="389"/>
        <v>13.2704</v>
      </c>
      <c r="G8296" s="42">
        <f t="shared" si="387"/>
        <v>10.948080000000001</v>
      </c>
      <c r="H8296" s="42">
        <f t="shared" si="388"/>
        <v>8.2500000010948078</v>
      </c>
    </row>
    <row r="8297" spans="5:8" x14ac:dyDescent="0.3">
      <c r="E8297" s="34">
        <v>8295</v>
      </c>
      <c r="F8297" s="42">
        <f t="shared" si="389"/>
        <v>13.272</v>
      </c>
      <c r="G8297" s="42">
        <f t="shared" si="387"/>
        <v>10.949400000000001</v>
      </c>
      <c r="H8297" s="42">
        <f t="shared" si="388"/>
        <v>8.2500000010949393</v>
      </c>
    </row>
    <row r="8298" spans="5:8" x14ac:dyDescent="0.3">
      <c r="E8298" s="34">
        <v>8296</v>
      </c>
      <c r="F8298" s="42">
        <f t="shared" si="389"/>
        <v>13.2736</v>
      </c>
      <c r="G8298" s="42">
        <f t="shared" si="387"/>
        <v>10.95072</v>
      </c>
      <c r="H8298" s="42">
        <f t="shared" si="388"/>
        <v>8.2500000010950725</v>
      </c>
    </row>
    <row r="8299" spans="5:8" x14ac:dyDescent="0.3">
      <c r="E8299" s="34">
        <v>8297</v>
      </c>
      <c r="F8299" s="42">
        <f t="shared" si="389"/>
        <v>13.2752</v>
      </c>
      <c r="G8299" s="42">
        <f t="shared" si="387"/>
        <v>10.95204</v>
      </c>
      <c r="H8299" s="42">
        <f t="shared" si="388"/>
        <v>8.2500000010952039</v>
      </c>
    </row>
    <row r="8300" spans="5:8" x14ac:dyDescent="0.3">
      <c r="E8300" s="34">
        <v>8298</v>
      </c>
      <c r="F8300" s="42">
        <f t="shared" si="389"/>
        <v>13.276800000000001</v>
      </c>
      <c r="G8300" s="42">
        <f t="shared" si="387"/>
        <v>10.95336</v>
      </c>
      <c r="H8300" s="42">
        <f t="shared" si="388"/>
        <v>8.2500000010953354</v>
      </c>
    </row>
    <row r="8301" spans="5:8" x14ac:dyDescent="0.3">
      <c r="E8301" s="34">
        <v>8299</v>
      </c>
      <c r="F8301" s="42">
        <f t="shared" si="389"/>
        <v>13.278400000000001</v>
      </c>
      <c r="G8301" s="42">
        <f t="shared" si="387"/>
        <v>10.954680000000002</v>
      </c>
      <c r="H8301" s="42">
        <f t="shared" si="388"/>
        <v>8.2500000010954686</v>
      </c>
    </row>
    <row r="8302" spans="5:8" x14ac:dyDescent="0.3">
      <c r="E8302" s="34">
        <v>8300</v>
      </c>
      <c r="F8302" s="42">
        <f t="shared" si="389"/>
        <v>13.280000000000001</v>
      </c>
      <c r="G8302" s="42">
        <f t="shared" si="387"/>
        <v>10.956</v>
      </c>
      <c r="H8302" s="42">
        <f t="shared" si="388"/>
        <v>8.2500000010956001</v>
      </c>
    </row>
    <row r="8303" spans="5:8" x14ac:dyDescent="0.3">
      <c r="E8303" s="34">
        <v>8301</v>
      </c>
      <c r="F8303" s="42">
        <f t="shared" si="389"/>
        <v>13.281600000000001</v>
      </c>
      <c r="G8303" s="42">
        <f t="shared" si="387"/>
        <v>10.957320000000003</v>
      </c>
      <c r="H8303" s="42">
        <f t="shared" si="388"/>
        <v>8.2500000010957315</v>
      </c>
    </row>
    <row r="8304" spans="5:8" x14ac:dyDescent="0.3">
      <c r="E8304" s="34">
        <v>8302</v>
      </c>
      <c r="F8304" s="42">
        <f t="shared" si="389"/>
        <v>13.283200000000001</v>
      </c>
      <c r="G8304" s="42">
        <f t="shared" si="387"/>
        <v>10.958640000000001</v>
      </c>
      <c r="H8304" s="42">
        <f t="shared" si="388"/>
        <v>8.2500000010958647</v>
      </c>
    </row>
    <row r="8305" spans="5:8" x14ac:dyDescent="0.3">
      <c r="E8305" s="34">
        <v>8303</v>
      </c>
      <c r="F8305" s="42">
        <f t="shared" si="389"/>
        <v>13.284800000000001</v>
      </c>
      <c r="G8305" s="42">
        <f t="shared" si="387"/>
        <v>10.959960000000001</v>
      </c>
      <c r="H8305" s="42">
        <f t="shared" si="388"/>
        <v>8.2500000010959962</v>
      </c>
    </row>
    <row r="8306" spans="5:8" x14ac:dyDescent="0.3">
      <c r="E8306" s="34">
        <v>8304</v>
      </c>
      <c r="F8306" s="42">
        <f t="shared" si="389"/>
        <v>13.2864</v>
      </c>
      <c r="G8306" s="42">
        <f t="shared" si="387"/>
        <v>10.96128</v>
      </c>
      <c r="H8306" s="42">
        <f t="shared" si="388"/>
        <v>8.2500000010961276</v>
      </c>
    </row>
    <row r="8307" spans="5:8" x14ac:dyDescent="0.3">
      <c r="E8307" s="34">
        <v>8305</v>
      </c>
      <c r="F8307" s="42">
        <f t="shared" si="389"/>
        <v>13.288</v>
      </c>
      <c r="G8307" s="42">
        <f t="shared" si="387"/>
        <v>10.9626</v>
      </c>
      <c r="H8307" s="42">
        <f t="shared" si="388"/>
        <v>8.2500000010962609</v>
      </c>
    </row>
    <row r="8308" spans="5:8" x14ac:dyDescent="0.3">
      <c r="E8308" s="34">
        <v>8306</v>
      </c>
      <c r="F8308" s="42">
        <f t="shared" si="389"/>
        <v>13.2896</v>
      </c>
      <c r="G8308" s="42">
        <f t="shared" si="387"/>
        <v>10.96392</v>
      </c>
      <c r="H8308" s="42">
        <f t="shared" si="388"/>
        <v>8.2500000010963923</v>
      </c>
    </row>
    <row r="8309" spans="5:8" x14ac:dyDescent="0.3">
      <c r="E8309" s="34">
        <v>8307</v>
      </c>
      <c r="F8309" s="42">
        <f t="shared" si="389"/>
        <v>13.2912</v>
      </c>
      <c r="G8309" s="42">
        <f t="shared" si="387"/>
        <v>10.96524</v>
      </c>
      <c r="H8309" s="42">
        <f t="shared" si="388"/>
        <v>8.2500000010965238</v>
      </c>
    </row>
    <row r="8310" spans="5:8" x14ac:dyDescent="0.3">
      <c r="E8310" s="34">
        <v>8308</v>
      </c>
      <c r="F8310" s="42">
        <f t="shared" si="389"/>
        <v>13.292800000000002</v>
      </c>
      <c r="G8310" s="42">
        <f t="shared" si="387"/>
        <v>10.966560000000001</v>
      </c>
      <c r="H8310" s="42">
        <f t="shared" si="388"/>
        <v>8.2500000010966552</v>
      </c>
    </row>
    <row r="8311" spans="5:8" x14ac:dyDescent="0.3">
      <c r="E8311" s="34">
        <v>8309</v>
      </c>
      <c r="F8311" s="42">
        <f t="shared" si="389"/>
        <v>13.294400000000001</v>
      </c>
      <c r="G8311" s="42">
        <f t="shared" si="387"/>
        <v>10.967880000000001</v>
      </c>
      <c r="H8311" s="42">
        <f t="shared" si="388"/>
        <v>8.2500000010967884</v>
      </c>
    </row>
    <row r="8312" spans="5:8" x14ac:dyDescent="0.3">
      <c r="E8312" s="34">
        <v>8310</v>
      </c>
      <c r="F8312" s="42">
        <f t="shared" si="389"/>
        <v>13.296000000000001</v>
      </c>
      <c r="G8312" s="42">
        <f t="shared" si="387"/>
        <v>10.969200000000001</v>
      </c>
      <c r="H8312" s="42">
        <f t="shared" si="388"/>
        <v>8.2500000010969199</v>
      </c>
    </row>
    <row r="8313" spans="5:8" x14ac:dyDescent="0.3">
      <c r="E8313" s="34">
        <v>8311</v>
      </c>
      <c r="F8313" s="42">
        <f t="shared" si="389"/>
        <v>13.297600000000001</v>
      </c>
      <c r="G8313" s="42">
        <f t="shared" si="387"/>
        <v>10.97052</v>
      </c>
      <c r="H8313" s="42">
        <f t="shared" si="388"/>
        <v>8.2500000010970513</v>
      </c>
    </row>
    <row r="8314" spans="5:8" x14ac:dyDescent="0.3">
      <c r="E8314" s="34">
        <v>8312</v>
      </c>
      <c r="F8314" s="42">
        <f t="shared" si="389"/>
        <v>13.299200000000001</v>
      </c>
      <c r="G8314" s="42">
        <f t="shared" si="387"/>
        <v>10.97184</v>
      </c>
      <c r="H8314" s="42">
        <f t="shared" si="388"/>
        <v>8.2500000010971846</v>
      </c>
    </row>
    <row r="8315" spans="5:8" x14ac:dyDescent="0.3">
      <c r="E8315" s="34">
        <v>8313</v>
      </c>
      <c r="F8315" s="42">
        <f t="shared" si="389"/>
        <v>13.300800000000001</v>
      </c>
      <c r="G8315" s="42">
        <f t="shared" si="387"/>
        <v>10.97316</v>
      </c>
      <c r="H8315" s="42">
        <f t="shared" si="388"/>
        <v>8.250000001097316</v>
      </c>
    </row>
    <row r="8316" spans="5:8" x14ac:dyDescent="0.3">
      <c r="E8316" s="34">
        <v>8314</v>
      </c>
      <c r="F8316" s="42">
        <f t="shared" si="389"/>
        <v>13.3024</v>
      </c>
      <c r="G8316" s="42">
        <f t="shared" si="387"/>
        <v>10.97448</v>
      </c>
      <c r="H8316" s="42">
        <f t="shared" si="388"/>
        <v>8.2500000010974475</v>
      </c>
    </row>
    <row r="8317" spans="5:8" x14ac:dyDescent="0.3">
      <c r="E8317" s="34">
        <v>8315</v>
      </c>
      <c r="F8317" s="42">
        <f t="shared" si="389"/>
        <v>13.304</v>
      </c>
      <c r="G8317" s="42">
        <f t="shared" si="387"/>
        <v>10.9758</v>
      </c>
      <c r="H8317" s="42">
        <f t="shared" si="388"/>
        <v>8.2500000010975807</v>
      </c>
    </row>
    <row r="8318" spans="5:8" x14ac:dyDescent="0.3">
      <c r="E8318" s="34">
        <v>8316</v>
      </c>
      <c r="F8318" s="42">
        <f t="shared" si="389"/>
        <v>13.3056</v>
      </c>
      <c r="G8318" s="42">
        <f t="shared" si="387"/>
        <v>10.977120000000001</v>
      </c>
      <c r="H8318" s="42">
        <f t="shared" si="388"/>
        <v>8.2500000010977121</v>
      </c>
    </row>
    <row r="8319" spans="5:8" x14ac:dyDescent="0.3">
      <c r="E8319" s="34">
        <v>8317</v>
      </c>
      <c r="F8319" s="42">
        <f t="shared" si="389"/>
        <v>13.3072</v>
      </c>
      <c r="G8319" s="42">
        <f t="shared" si="387"/>
        <v>10.978440000000001</v>
      </c>
      <c r="H8319" s="42">
        <f t="shared" si="388"/>
        <v>8.2500000010978436</v>
      </c>
    </row>
    <row r="8320" spans="5:8" x14ac:dyDescent="0.3">
      <c r="E8320" s="34">
        <v>8318</v>
      </c>
      <c r="F8320" s="42">
        <f t="shared" si="389"/>
        <v>13.308800000000002</v>
      </c>
      <c r="G8320" s="42">
        <f t="shared" si="387"/>
        <v>10.979760000000002</v>
      </c>
      <c r="H8320" s="42">
        <f t="shared" si="388"/>
        <v>8.2500000010979768</v>
      </c>
    </row>
    <row r="8321" spans="5:8" x14ac:dyDescent="0.3">
      <c r="E8321" s="34">
        <v>8319</v>
      </c>
      <c r="F8321" s="42">
        <f t="shared" si="389"/>
        <v>13.310400000000001</v>
      </c>
      <c r="G8321" s="42">
        <f t="shared" si="387"/>
        <v>10.98108</v>
      </c>
      <c r="H8321" s="42">
        <f t="shared" si="388"/>
        <v>8.2500000010981083</v>
      </c>
    </row>
    <row r="8322" spans="5:8" x14ac:dyDescent="0.3">
      <c r="E8322" s="34">
        <v>8320</v>
      </c>
      <c r="F8322" s="42">
        <f t="shared" si="389"/>
        <v>13.312000000000001</v>
      </c>
      <c r="G8322" s="42">
        <f t="shared" ref="G8322:G8385" si="390">$C$12*F8322*10^-3/($C$3*10^-6)</f>
        <v>10.982400000000002</v>
      </c>
      <c r="H8322" s="42">
        <f t="shared" si="388"/>
        <v>8.2500000010982397</v>
      </c>
    </row>
    <row r="8323" spans="5:8" x14ac:dyDescent="0.3">
      <c r="E8323" s="34">
        <v>8321</v>
      </c>
      <c r="F8323" s="42">
        <f t="shared" si="389"/>
        <v>13.313600000000001</v>
      </c>
      <c r="G8323" s="42">
        <f t="shared" si="390"/>
        <v>10.98372</v>
      </c>
      <c r="H8323" s="42">
        <f t="shared" ref="H8323:H8386" si="391">($C$12+IF(G8323&gt;=$C$7,$C$6,0)+(IF(G8323&gt;=$C$5,G8323,0)/$C$4)+IF(G8323&gt;$C$9,($C$8/G8323),0))</f>
        <v>8.2500000010983712</v>
      </c>
    </row>
    <row r="8324" spans="5:8" x14ac:dyDescent="0.3">
      <c r="E8324" s="34">
        <v>8322</v>
      </c>
      <c r="F8324" s="42">
        <f t="shared" ref="F8324:F8387" si="392">($C$10/10000)*(E8324)</f>
        <v>13.315200000000001</v>
      </c>
      <c r="G8324" s="42">
        <f t="shared" si="390"/>
        <v>10.985040000000001</v>
      </c>
      <c r="H8324" s="42">
        <f t="shared" si="391"/>
        <v>8.2500000010985044</v>
      </c>
    </row>
    <row r="8325" spans="5:8" x14ac:dyDescent="0.3">
      <c r="E8325" s="34">
        <v>8323</v>
      </c>
      <c r="F8325" s="42">
        <f t="shared" si="392"/>
        <v>13.316800000000001</v>
      </c>
      <c r="G8325" s="42">
        <f t="shared" si="390"/>
        <v>10.986359999999999</v>
      </c>
      <c r="H8325" s="42">
        <f t="shared" si="391"/>
        <v>8.2500000010986358</v>
      </c>
    </row>
    <row r="8326" spans="5:8" x14ac:dyDescent="0.3">
      <c r="E8326" s="34">
        <v>8324</v>
      </c>
      <c r="F8326" s="42">
        <f t="shared" si="392"/>
        <v>13.3184</v>
      </c>
      <c r="G8326" s="42">
        <f t="shared" si="390"/>
        <v>10.987680000000001</v>
      </c>
      <c r="H8326" s="42">
        <f t="shared" si="391"/>
        <v>8.2500000010987673</v>
      </c>
    </row>
    <row r="8327" spans="5:8" x14ac:dyDescent="0.3">
      <c r="E8327" s="34">
        <v>8325</v>
      </c>
      <c r="F8327" s="42">
        <f t="shared" si="392"/>
        <v>13.32</v>
      </c>
      <c r="G8327" s="42">
        <f t="shared" si="390"/>
        <v>10.989000000000001</v>
      </c>
      <c r="H8327" s="42">
        <f t="shared" si="391"/>
        <v>8.2500000010989005</v>
      </c>
    </row>
    <row r="8328" spans="5:8" x14ac:dyDescent="0.3">
      <c r="E8328" s="34">
        <v>8326</v>
      </c>
      <c r="F8328" s="42">
        <f t="shared" si="392"/>
        <v>13.3216</v>
      </c>
      <c r="G8328" s="42">
        <f t="shared" si="390"/>
        <v>10.990320000000001</v>
      </c>
      <c r="H8328" s="42">
        <f t="shared" si="391"/>
        <v>8.250000001099032</v>
      </c>
    </row>
    <row r="8329" spans="5:8" x14ac:dyDescent="0.3">
      <c r="E8329" s="34">
        <v>8327</v>
      </c>
      <c r="F8329" s="42">
        <f t="shared" si="392"/>
        <v>13.3232</v>
      </c>
      <c r="G8329" s="42">
        <f t="shared" si="390"/>
        <v>10.99164</v>
      </c>
      <c r="H8329" s="42">
        <f t="shared" si="391"/>
        <v>8.2500000010991634</v>
      </c>
    </row>
    <row r="8330" spans="5:8" x14ac:dyDescent="0.3">
      <c r="E8330" s="34">
        <v>8328</v>
      </c>
      <c r="F8330" s="42">
        <f t="shared" si="392"/>
        <v>13.3248</v>
      </c>
      <c r="G8330" s="42">
        <f t="shared" si="390"/>
        <v>10.99296</v>
      </c>
      <c r="H8330" s="42">
        <f t="shared" si="391"/>
        <v>8.2500000010992967</v>
      </c>
    </row>
    <row r="8331" spans="5:8" x14ac:dyDescent="0.3">
      <c r="E8331" s="34">
        <v>8329</v>
      </c>
      <c r="F8331" s="42">
        <f t="shared" si="392"/>
        <v>13.326400000000001</v>
      </c>
      <c r="G8331" s="42">
        <f t="shared" si="390"/>
        <v>10.99428</v>
      </c>
      <c r="H8331" s="42">
        <f t="shared" si="391"/>
        <v>8.2500000010994281</v>
      </c>
    </row>
    <row r="8332" spans="5:8" x14ac:dyDescent="0.3">
      <c r="E8332" s="34">
        <v>8330</v>
      </c>
      <c r="F8332" s="42">
        <f t="shared" si="392"/>
        <v>13.328000000000001</v>
      </c>
      <c r="G8332" s="42">
        <f t="shared" si="390"/>
        <v>10.995600000000001</v>
      </c>
      <c r="H8332" s="42">
        <f t="shared" si="391"/>
        <v>8.2500000010995596</v>
      </c>
    </row>
    <row r="8333" spans="5:8" x14ac:dyDescent="0.3">
      <c r="E8333" s="34">
        <v>8331</v>
      </c>
      <c r="F8333" s="42">
        <f t="shared" si="392"/>
        <v>13.329600000000001</v>
      </c>
      <c r="G8333" s="42">
        <f t="shared" si="390"/>
        <v>10.996920000000001</v>
      </c>
      <c r="H8333" s="42">
        <f t="shared" si="391"/>
        <v>8.2500000010996928</v>
      </c>
    </row>
    <row r="8334" spans="5:8" x14ac:dyDescent="0.3">
      <c r="E8334" s="34">
        <v>8332</v>
      </c>
      <c r="F8334" s="42">
        <f t="shared" si="392"/>
        <v>13.331200000000001</v>
      </c>
      <c r="G8334" s="42">
        <f t="shared" si="390"/>
        <v>10.998240000000003</v>
      </c>
      <c r="H8334" s="42">
        <f t="shared" si="391"/>
        <v>8.2500000010998242</v>
      </c>
    </row>
    <row r="8335" spans="5:8" x14ac:dyDescent="0.3">
      <c r="E8335" s="34">
        <v>8333</v>
      </c>
      <c r="F8335" s="42">
        <f t="shared" si="392"/>
        <v>13.332800000000001</v>
      </c>
      <c r="G8335" s="42">
        <f t="shared" si="390"/>
        <v>10.999560000000001</v>
      </c>
      <c r="H8335" s="42">
        <f t="shared" si="391"/>
        <v>8.2500000010999557</v>
      </c>
    </row>
    <row r="8336" spans="5:8" x14ac:dyDescent="0.3">
      <c r="E8336" s="34">
        <v>8334</v>
      </c>
      <c r="F8336" s="42">
        <f t="shared" si="392"/>
        <v>13.3344</v>
      </c>
      <c r="G8336" s="42">
        <f t="shared" si="390"/>
        <v>11.00088</v>
      </c>
      <c r="H8336" s="42">
        <f t="shared" si="391"/>
        <v>8.2500000011000871</v>
      </c>
    </row>
    <row r="8337" spans="5:8" x14ac:dyDescent="0.3">
      <c r="E8337" s="34">
        <v>8335</v>
      </c>
      <c r="F8337" s="42">
        <f t="shared" si="392"/>
        <v>13.336</v>
      </c>
      <c r="G8337" s="42">
        <f t="shared" si="390"/>
        <v>11.0022</v>
      </c>
      <c r="H8337" s="42">
        <f t="shared" si="391"/>
        <v>8.2500000011002204</v>
      </c>
    </row>
    <row r="8338" spans="5:8" x14ac:dyDescent="0.3">
      <c r="E8338" s="34">
        <v>8336</v>
      </c>
      <c r="F8338" s="42">
        <f t="shared" si="392"/>
        <v>13.3376</v>
      </c>
      <c r="G8338" s="42">
        <f t="shared" si="390"/>
        <v>11.00352</v>
      </c>
      <c r="H8338" s="42">
        <f t="shared" si="391"/>
        <v>8.2500000011003518</v>
      </c>
    </row>
    <row r="8339" spans="5:8" x14ac:dyDescent="0.3">
      <c r="E8339" s="34">
        <v>8337</v>
      </c>
      <c r="F8339" s="42">
        <f t="shared" si="392"/>
        <v>13.3392</v>
      </c>
      <c r="G8339" s="42">
        <f t="shared" si="390"/>
        <v>11.00484</v>
      </c>
      <c r="H8339" s="42">
        <f t="shared" si="391"/>
        <v>8.2500000011004833</v>
      </c>
    </row>
    <row r="8340" spans="5:8" x14ac:dyDescent="0.3">
      <c r="E8340" s="34">
        <v>8338</v>
      </c>
      <c r="F8340" s="42">
        <f t="shared" si="392"/>
        <v>13.3408</v>
      </c>
      <c r="G8340" s="42">
        <f t="shared" si="390"/>
        <v>11.006159999999999</v>
      </c>
      <c r="H8340" s="42">
        <f t="shared" si="391"/>
        <v>8.2500000011006165</v>
      </c>
    </row>
    <row r="8341" spans="5:8" x14ac:dyDescent="0.3">
      <c r="E8341" s="34">
        <v>8339</v>
      </c>
      <c r="F8341" s="42">
        <f t="shared" si="392"/>
        <v>13.342400000000001</v>
      </c>
      <c r="G8341" s="42">
        <f t="shared" si="390"/>
        <v>11.007480000000001</v>
      </c>
      <c r="H8341" s="42">
        <f t="shared" si="391"/>
        <v>8.2500000011007479</v>
      </c>
    </row>
    <row r="8342" spans="5:8" x14ac:dyDescent="0.3">
      <c r="E8342" s="34">
        <v>8340</v>
      </c>
      <c r="F8342" s="42">
        <f t="shared" si="392"/>
        <v>13.344000000000001</v>
      </c>
      <c r="G8342" s="42">
        <f t="shared" si="390"/>
        <v>11.008800000000001</v>
      </c>
      <c r="H8342" s="42">
        <f t="shared" si="391"/>
        <v>8.2500000011008794</v>
      </c>
    </row>
    <row r="8343" spans="5:8" x14ac:dyDescent="0.3">
      <c r="E8343" s="34">
        <v>8341</v>
      </c>
      <c r="F8343" s="42">
        <f t="shared" si="392"/>
        <v>13.345600000000001</v>
      </c>
      <c r="G8343" s="42">
        <f t="shared" si="390"/>
        <v>11.010120000000001</v>
      </c>
      <c r="H8343" s="42">
        <f t="shared" si="391"/>
        <v>8.2500000011010126</v>
      </c>
    </row>
    <row r="8344" spans="5:8" x14ac:dyDescent="0.3">
      <c r="E8344" s="34">
        <v>8342</v>
      </c>
      <c r="F8344" s="42">
        <f t="shared" si="392"/>
        <v>13.347200000000001</v>
      </c>
      <c r="G8344" s="42">
        <f t="shared" si="390"/>
        <v>11.01144</v>
      </c>
      <c r="H8344" s="42">
        <f t="shared" si="391"/>
        <v>8.2500000011011441</v>
      </c>
    </row>
    <row r="8345" spans="5:8" x14ac:dyDescent="0.3">
      <c r="E8345" s="34">
        <v>8343</v>
      </c>
      <c r="F8345" s="42">
        <f t="shared" si="392"/>
        <v>13.348800000000001</v>
      </c>
      <c r="G8345" s="42">
        <f t="shared" si="390"/>
        <v>11.01276</v>
      </c>
      <c r="H8345" s="42">
        <f t="shared" si="391"/>
        <v>8.2500000011012755</v>
      </c>
    </row>
    <row r="8346" spans="5:8" x14ac:dyDescent="0.3">
      <c r="E8346" s="34">
        <v>8344</v>
      </c>
      <c r="F8346" s="42">
        <f t="shared" si="392"/>
        <v>13.3504</v>
      </c>
      <c r="G8346" s="42">
        <f t="shared" si="390"/>
        <v>11.01408</v>
      </c>
      <c r="H8346" s="42">
        <f t="shared" si="391"/>
        <v>8.2500000011014087</v>
      </c>
    </row>
    <row r="8347" spans="5:8" x14ac:dyDescent="0.3">
      <c r="E8347" s="34">
        <v>8345</v>
      </c>
      <c r="F8347" s="42">
        <f t="shared" si="392"/>
        <v>13.352</v>
      </c>
      <c r="G8347" s="42">
        <f t="shared" si="390"/>
        <v>11.0154</v>
      </c>
      <c r="H8347" s="42">
        <f t="shared" si="391"/>
        <v>8.2500000011015402</v>
      </c>
    </row>
    <row r="8348" spans="5:8" x14ac:dyDescent="0.3">
      <c r="E8348" s="34">
        <v>8346</v>
      </c>
      <c r="F8348" s="42">
        <f t="shared" si="392"/>
        <v>13.3536</v>
      </c>
      <c r="G8348" s="42">
        <f t="shared" si="390"/>
        <v>11.016720000000001</v>
      </c>
      <c r="H8348" s="42">
        <f t="shared" si="391"/>
        <v>8.2500000011016716</v>
      </c>
    </row>
    <row r="8349" spans="5:8" x14ac:dyDescent="0.3">
      <c r="E8349" s="34">
        <v>8347</v>
      </c>
      <c r="F8349" s="42">
        <f t="shared" si="392"/>
        <v>13.3552</v>
      </c>
      <c r="G8349" s="42">
        <f t="shared" si="390"/>
        <v>11.018040000000001</v>
      </c>
      <c r="H8349" s="42">
        <f t="shared" si="391"/>
        <v>8.2500000011018049</v>
      </c>
    </row>
    <row r="8350" spans="5:8" x14ac:dyDescent="0.3">
      <c r="E8350" s="34">
        <v>8348</v>
      </c>
      <c r="F8350" s="42">
        <f t="shared" si="392"/>
        <v>13.3568</v>
      </c>
      <c r="G8350" s="42">
        <f t="shared" si="390"/>
        <v>11.019360000000001</v>
      </c>
      <c r="H8350" s="42">
        <f t="shared" si="391"/>
        <v>8.2500000011019363</v>
      </c>
    </row>
    <row r="8351" spans="5:8" x14ac:dyDescent="0.3">
      <c r="E8351" s="34">
        <v>8349</v>
      </c>
      <c r="F8351" s="42">
        <f t="shared" si="392"/>
        <v>13.358400000000001</v>
      </c>
      <c r="G8351" s="42">
        <f t="shared" si="390"/>
        <v>11.020680000000002</v>
      </c>
      <c r="H8351" s="42">
        <f t="shared" si="391"/>
        <v>8.2500000011020678</v>
      </c>
    </row>
    <row r="8352" spans="5:8" x14ac:dyDescent="0.3">
      <c r="E8352" s="34">
        <v>8350</v>
      </c>
      <c r="F8352" s="42">
        <f t="shared" si="392"/>
        <v>13.360000000000001</v>
      </c>
      <c r="G8352" s="42">
        <f t="shared" si="390"/>
        <v>11.022</v>
      </c>
      <c r="H8352" s="42">
        <f t="shared" si="391"/>
        <v>8.2500000011021992</v>
      </c>
    </row>
    <row r="8353" spans="5:8" x14ac:dyDescent="0.3">
      <c r="E8353" s="34">
        <v>8351</v>
      </c>
      <c r="F8353" s="42">
        <f t="shared" si="392"/>
        <v>13.361600000000001</v>
      </c>
      <c r="G8353" s="42">
        <f t="shared" si="390"/>
        <v>11.023320000000002</v>
      </c>
      <c r="H8353" s="42">
        <f t="shared" si="391"/>
        <v>8.2500000011023324</v>
      </c>
    </row>
    <row r="8354" spans="5:8" x14ac:dyDescent="0.3">
      <c r="E8354" s="34">
        <v>8352</v>
      </c>
      <c r="F8354" s="42">
        <f t="shared" si="392"/>
        <v>13.363200000000001</v>
      </c>
      <c r="G8354" s="42">
        <f t="shared" si="390"/>
        <v>11.02464</v>
      </c>
      <c r="H8354" s="42">
        <f t="shared" si="391"/>
        <v>8.2500000011024639</v>
      </c>
    </row>
    <row r="8355" spans="5:8" x14ac:dyDescent="0.3">
      <c r="E8355" s="34">
        <v>8353</v>
      </c>
      <c r="F8355" s="42">
        <f t="shared" si="392"/>
        <v>13.364800000000001</v>
      </c>
      <c r="G8355" s="42">
        <f t="shared" si="390"/>
        <v>11.025960000000001</v>
      </c>
      <c r="H8355" s="42">
        <f t="shared" si="391"/>
        <v>8.2500000011025953</v>
      </c>
    </row>
    <row r="8356" spans="5:8" x14ac:dyDescent="0.3">
      <c r="E8356" s="34">
        <v>8354</v>
      </c>
      <c r="F8356" s="42">
        <f t="shared" si="392"/>
        <v>13.366400000000001</v>
      </c>
      <c r="G8356" s="42">
        <f t="shared" si="390"/>
        <v>11.027279999999999</v>
      </c>
      <c r="H8356" s="42">
        <f t="shared" si="391"/>
        <v>8.2500000011027286</v>
      </c>
    </row>
    <row r="8357" spans="5:8" x14ac:dyDescent="0.3">
      <c r="E8357" s="34">
        <v>8355</v>
      </c>
      <c r="F8357" s="42">
        <f t="shared" si="392"/>
        <v>13.368</v>
      </c>
      <c r="G8357" s="42">
        <f t="shared" si="390"/>
        <v>11.028600000000001</v>
      </c>
      <c r="H8357" s="42">
        <f t="shared" si="391"/>
        <v>8.25000000110286</v>
      </c>
    </row>
    <row r="8358" spans="5:8" x14ac:dyDescent="0.3">
      <c r="E8358" s="34">
        <v>8356</v>
      </c>
      <c r="F8358" s="42">
        <f t="shared" si="392"/>
        <v>13.3696</v>
      </c>
      <c r="G8358" s="42">
        <f t="shared" si="390"/>
        <v>11.029920000000001</v>
      </c>
      <c r="H8358" s="42">
        <f t="shared" si="391"/>
        <v>8.2500000011029915</v>
      </c>
    </row>
    <row r="8359" spans="5:8" x14ac:dyDescent="0.3">
      <c r="E8359" s="34">
        <v>8357</v>
      </c>
      <c r="F8359" s="42">
        <f t="shared" si="392"/>
        <v>13.3712</v>
      </c>
      <c r="G8359" s="42">
        <f t="shared" si="390"/>
        <v>11.03124</v>
      </c>
      <c r="H8359" s="42">
        <f t="shared" si="391"/>
        <v>8.2500000011031247</v>
      </c>
    </row>
    <row r="8360" spans="5:8" x14ac:dyDescent="0.3">
      <c r="E8360" s="34">
        <v>8358</v>
      </c>
      <c r="F8360" s="42">
        <f t="shared" si="392"/>
        <v>13.3728</v>
      </c>
      <c r="G8360" s="42">
        <f t="shared" si="390"/>
        <v>11.03256</v>
      </c>
      <c r="H8360" s="42">
        <f t="shared" si="391"/>
        <v>8.2500000011032562</v>
      </c>
    </row>
    <row r="8361" spans="5:8" x14ac:dyDescent="0.3">
      <c r="E8361" s="34">
        <v>8359</v>
      </c>
      <c r="F8361" s="42">
        <f t="shared" si="392"/>
        <v>13.374400000000001</v>
      </c>
      <c r="G8361" s="42">
        <f t="shared" si="390"/>
        <v>11.033880000000002</v>
      </c>
      <c r="H8361" s="42">
        <f t="shared" si="391"/>
        <v>8.2500000011033876</v>
      </c>
    </row>
    <row r="8362" spans="5:8" x14ac:dyDescent="0.3">
      <c r="E8362" s="34">
        <v>8360</v>
      </c>
      <c r="F8362" s="42">
        <f t="shared" si="392"/>
        <v>13.376000000000001</v>
      </c>
      <c r="G8362" s="42">
        <f t="shared" si="390"/>
        <v>11.0352</v>
      </c>
      <c r="H8362" s="42">
        <f t="shared" si="391"/>
        <v>8.2500000011035208</v>
      </c>
    </row>
    <row r="8363" spans="5:8" x14ac:dyDescent="0.3">
      <c r="E8363" s="34">
        <v>8361</v>
      </c>
      <c r="F8363" s="42">
        <f t="shared" si="392"/>
        <v>13.377600000000001</v>
      </c>
      <c r="G8363" s="42">
        <f t="shared" si="390"/>
        <v>11.036520000000003</v>
      </c>
      <c r="H8363" s="42">
        <f t="shared" si="391"/>
        <v>8.2500000011036523</v>
      </c>
    </row>
    <row r="8364" spans="5:8" x14ac:dyDescent="0.3">
      <c r="E8364" s="34">
        <v>8362</v>
      </c>
      <c r="F8364" s="42">
        <f t="shared" si="392"/>
        <v>13.379200000000001</v>
      </c>
      <c r="G8364" s="42">
        <f t="shared" si="390"/>
        <v>11.037840000000001</v>
      </c>
      <c r="H8364" s="42">
        <f t="shared" si="391"/>
        <v>8.2500000011037837</v>
      </c>
    </row>
    <row r="8365" spans="5:8" x14ac:dyDescent="0.3">
      <c r="E8365" s="34">
        <v>8363</v>
      </c>
      <c r="F8365" s="42">
        <f t="shared" si="392"/>
        <v>13.380800000000001</v>
      </c>
      <c r="G8365" s="42">
        <f t="shared" si="390"/>
        <v>11.039160000000003</v>
      </c>
      <c r="H8365" s="42">
        <f t="shared" si="391"/>
        <v>8.2500000011039152</v>
      </c>
    </row>
    <row r="8366" spans="5:8" x14ac:dyDescent="0.3">
      <c r="E8366" s="34">
        <v>8364</v>
      </c>
      <c r="F8366" s="42">
        <f t="shared" si="392"/>
        <v>13.382400000000001</v>
      </c>
      <c r="G8366" s="42">
        <f t="shared" si="390"/>
        <v>11.040480000000001</v>
      </c>
      <c r="H8366" s="42">
        <f t="shared" si="391"/>
        <v>8.2500000011040484</v>
      </c>
    </row>
    <row r="8367" spans="5:8" x14ac:dyDescent="0.3">
      <c r="E8367" s="34">
        <v>8365</v>
      </c>
      <c r="F8367" s="42">
        <f t="shared" si="392"/>
        <v>13.384</v>
      </c>
      <c r="G8367" s="42">
        <f t="shared" si="390"/>
        <v>11.0418</v>
      </c>
      <c r="H8367" s="42">
        <f t="shared" si="391"/>
        <v>8.2500000011041799</v>
      </c>
    </row>
    <row r="8368" spans="5:8" x14ac:dyDescent="0.3">
      <c r="E8368" s="34">
        <v>8366</v>
      </c>
      <c r="F8368" s="42">
        <f t="shared" si="392"/>
        <v>13.3856</v>
      </c>
      <c r="G8368" s="42">
        <f t="shared" si="390"/>
        <v>11.04312</v>
      </c>
      <c r="H8368" s="42">
        <f t="shared" si="391"/>
        <v>8.2500000011043113</v>
      </c>
    </row>
    <row r="8369" spans="5:8" x14ac:dyDescent="0.3">
      <c r="E8369" s="34">
        <v>8367</v>
      </c>
      <c r="F8369" s="42">
        <f t="shared" si="392"/>
        <v>13.3872</v>
      </c>
      <c r="G8369" s="42">
        <f t="shared" si="390"/>
        <v>11.04444</v>
      </c>
      <c r="H8369" s="42">
        <f t="shared" si="391"/>
        <v>8.2500000011044445</v>
      </c>
    </row>
    <row r="8370" spans="5:8" x14ac:dyDescent="0.3">
      <c r="E8370" s="34">
        <v>8368</v>
      </c>
      <c r="F8370" s="42">
        <f t="shared" si="392"/>
        <v>13.3888</v>
      </c>
      <c r="G8370" s="42">
        <f t="shared" si="390"/>
        <v>11.04576</v>
      </c>
      <c r="H8370" s="42">
        <f t="shared" si="391"/>
        <v>8.250000001104576</v>
      </c>
    </row>
    <row r="8371" spans="5:8" x14ac:dyDescent="0.3">
      <c r="E8371" s="34">
        <v>8369</v>
      </c>
      <c r="F8371" s="42">
        <f t="shared" si="392"/>
        <v>13.390400000000001</v>
      </c>
      <c r="G8371" s="42">
        <f t="shared" si="390"/>
        <v>11.047080000000001</v>
      </c>
      <c r="H8371" s="42">
        <f t="shared" si="391"/>
        <v>8.2500000011047074</v>
      </c>
    </row>
    <row r="8372" spans="5:8" x14ac:dyDescent="0.3">
      <c r="E8372" s="34">
        <v>8370</v>
      </c>
      <c r="F8372" s="42">
        <f t="shared" si="392"/>
        <v>13.392000000000001</v>
      </c>
      <c r="G8372" s="42">
        <f t="shared" si="390"/>
        <v>11.048400000000001</v>
      </c>
      <c r="H8372" s="42">
        <f t="shared" si="391"/>
        <v>8.2500000011048407</v>
      </c>
    </row>
    <row r="8373" spans="5:8" x14ac:dyDescent="0.3">
      <c r="E8373" s="34">
        <v>8371</v>
      </c>
      <c r="F8373" s="42">
        <f t="shared" si="392"/>
        <v>13.393600000000001</v>
      </c>
      <c r="G8373" s="42">
        <f t="shared" si="390"/>
        <v>11.049720000000001</v>
      </c>
      <c r="H8373" s="42">
        <f t="shared" si="391"/>
        <v>8.2500000011049721</v>
      </c>
    </row>
    <row r="8374" spans="5:8" x14ac:dyDescent="0.3">
      <c r="E8374" s="34">
        <v>8372</v>
      </c>
      <c r="F8374" s="42">
        <f t="shared" si="392"/>
        <v>13.395200000000001</v>
      </c>
      <c r="G8374" s="42">
        <f t="shared" si="390"/>
        <v>11.05104</v>
      </c>
      <c r="H8374" s="42">
        <f t="shared" si="391"/>
        <v>8.2500000011051036</v>
      </c>
    </row>
    <row r="8375" spans="5:8" x14ac:dyDescent="0.3">
      <c r="E8375" s="34">
        <v>8373</v>
      </c>
      <c r="F8375" s="42">
        <f t="shared" si="392"/>
        <v>13.396800000000001</v>
      </c>
      <c r="G8375" s="42">
        <f t="shared" si="390"/>
        <v>11.05236</v>
      </c>
      <c r="H8375" s="42">
        <f t="shared" si="391"/>
        <v>8.2500000011052368</v>
      </c>
    </row>
    <row r="8376" spans="5:8" x14ac:dyDescent="0.3">
      <c r="E8376" s="34">
        <v>8374</v>
      </c>
      <c r="F8376" s="42">
        <f t="shared" si="392"/>
        <v>13.398400000000001</v>
      </c>
      <c r="G8376" s="42">
        <f t="shared" si="390"/>
        <v>11.05368</v>
      </c>
      <c r="H8376" s="42">
        <f t="shared" si="391"/>
        <v>8.2500000011053682</v>
      </c>
    </row>
    <row r="8377" spans="5:8" x14ac:dyDescent="0.3">
      <c r="E8377" s="34">
        <v>8375</v>
      </c>
      <c r="F8377" s="42">
        <f t="shared" si="392"/>
        <v>13.4</v>
      </c>
      <c r="G8377" s="42">
        <f t="shared" si="390"/>
        <v>11.055</v>
      </c>
      <c r="H8377" s="42">
        <f t="shared" si="391"/>
        <v>8.2500000011054997</v>
      </c>
    </row>
    <row r="8378" spans="5:8" x14ac:dyDescent="0.3">
      <c r="E8378" s="34">
        <v>8376</v>
      </c>
      <c r="F8378" s="42">
        <f t="shared" si="392"/>
        <v>13.4016</v>
      </c>
      <c r="G8378" s="42">
        <f t="shared" si="390"/>
        <v>11.056319999999999</v>
      </c>
      <c r="H8378" s="42">
        <f t="shared" si="391"/>
        <v>8.2500000011056311</v>
      </c>
    </row>
    <row r="8379" spans="5:8" x14ac:dyDescent="0.3">
      <c r="E8379" s="34">
        <v>8377</v>
      </c>
      <c r="F8379" s="42">
        <f t="shared" si="392"/>
        <v>13.4032</v>
      </c>
      <c r="G8379" s="42">
        <f t="shared" si="390"/>
        <v>11.057640000000001</v>
      </c>
      <c r="H8379" s="42">
        <f t="shared" si="391"/>
        <v>8.2500000011057644</v>
      </c>
    </row>
    <row r="8380" spans="5:8" x14ac:dyDescent="0.3">
      <c r="E8380" s="34">
        <v>8378</v>
      </c>
      <c r="F8380" s="42">
        <f t="shared" si="392"/>
        <v>13.4048</v>
      </c>
      <c r="G8380" s="42">
        <f t="shared" si="390"/>
        <v>11.058960000000001</v>
      </c>
      <c r="H8380" s="42">
        <f t="shared" si="391"/>
        <v>8.2500000011058958</v>
      </c>
    </row>
    <row r="8381" spans="5:8" x14ac:dyDescent="0.3">
      <c r="E8381" s="34">
        <v>8379</v>
      </c>
      <c r="F8381" s="42">
        <f t="shared" si="392"/>
        <v>13.406400000000001</v>
      </c>
      <c r="G8381" s="42">
        <f t="shared" si="390"/>
        <v>11.060280000000001</v>
      </c>
      <c r="H8381" s="42">
        <f t="shared" si="391"/>
        <v>8.2500000011060273</v>
      </c>
    </row>
    <row r="8382" spans="5:8" x14ac:dyDescent="0.3">
      <c r="E8382" s="34">
        <v>8380</v>
      </c>
      <c r="F8382" s="42">
        <f t="shared" si="392"/>
        <v>13.408000000000001</v>
      </c>
      <c r="G8382" s="42">
        <f t="shared" si="390"/>
        <v>11.061600000000002</v>
      </c>
      <c r="H8382" s="42">
        <f t="shared" si="391"/>
        <v>8.2500000011061605</v>
      </c>
    </row>
    <row r="8383" spans="5:8" x14ac:dyDescent="0.3">
      <c r="E8383" s="34">
        <v>8381</v>
      </c>
      <c r="F8383" s="42">
        <f t="shared" si="392"/>
        <v>13.409600000000001</v>
      </c>
      <c r="G8383" s="42">
        <f t="shared" si="390"/>
        <v>11.06292</v>
      </c>
      <c r="H8383" s="42">
        <f t="shared" si="391"/>
        <v>8.2500000011062919</v>
      </c>
    </row>
    <row r="8384" spans="5:8" x14ac:dyDescent="0.3">
      <c r="E8384" s="34">
        <v>8382</v>
      </c>
      <c r="F8384" s="42">
        <f t="shared" si="392"/>
        <v>13.411200000000001</v>
      </c>
      <c r="G8384" s="42">
        <f t="shared" si="390"/>
        <v>11.064240000000002</v>
      </c>
      <c r="H8384" s="42">
        <f t="shared" si="391"/>
        <v>8.2500000011064234</v>
      </c>
    </row>
    <row r="8385" spans="5:8" x14ac:dyDescent="0.3">
      <c r="E8385" s="34">
        <v>8383</v>
      </c>
      <c r="F8385" s="42">
        <f t="shared" si="392"/>
        <v>13.412800000000001</v>
      </c>
      <c r="G8385" s="42">
        <f t="shared" si="390"/>
        <v>11.06556</v>
      </c>
      <c r="H8385" s="42">
        <f t="shared" si="391"/>
        <v>8.2500000011065566</v>
      </c>
    </row>
    <row r="8386" spans="5:8" x14ac:dyDescent="0.3">
      <c r="E8386" s="34">
        <v>8384</v>
      </c>
      <c r="F8386" s="42">
        <f t="shared" si="392"/>
        <v>13.414400000000001</v>
      </c>
      <c r="G8386" s="42">
        <f t="shared" ref="G8386:G8449" si="393">$C$12*F8386*10^-3/($C$3*10^-6)</f>
        <v>11.066880000000001</v>
      </c>
      <c r="H8386" s="42">
        <f t="shared" si="391"/>
        <v>8.2500000011066881</v>
      </c>
    </row>
    <row r="8387" spans="5:8" x14ac:dyDescent="0.3">
      <c r="E8387" s="34">
        <v>8385</v>
      </c>
      <c r="F8387" s="42">
        <f t="shared" si="392"/>
        <v>13.416</v>
      </c>
      <c r="G8387" s="42">
        <f t="shared" si="393"/>
        <v>11.068199999999999</v>
      </c>
      <c r="H8387" s="42">
        <f t="shared" ref="H8387:H8450" si="394">($C$12+IF(G8387&gt;=$C$7,$C$6,0)+(IF(G8387&gt;=$C$5,G8387,0)/$C$4)+IF(G8387&gt;$C$9,($C$8/G8387),0))</f>
        <v>8.2500000011068195</v>
      </c>
    </row>
    <row r="8388" spans="5:8" x14ac:dyDescent="0.3">
      <c r="E8388" s="34">
        <v>8386</v>
      </c>
      <c r="F8388" s="42">
        <f t="shared" ref="F8388:F8451" si="395">($C$10/10000)*(E8388)</f>
        <v>13.4176</v>
      </c>
      <c r="G8388" s="42">
        <f t="shared" si="393"/>
        <v>11.069520000000001</v>
      </c>
      <c r="H8388" s="42">
        <f t="shared" si="394"/>
        <v>8.2500000011069528</v>
      </c>
    </row>
    <row r="8389" spans="5:8" x14ac:dyDescent="0.3">
      <c r="E8389" s="34">
        <v>8387</v>
      </c>
      <c r="F8389" s="42">
        <f t="shared" si="395"/>
        <v>13.4192</v>
      </c>
      <c r="G8389" s="42">
        <f t="shared" si="393"/>
        <v>11.07084</v>
      </c>
      <c r="H8389" s="42">
        <f t="shared" si="394"/>
        <v>8.2500000011070842</v>
      </c>
    </row>
    <row r="8390" spans="5:8" x14ac:dyDescent="0.3">
      <c r="E8390" s="34">
        <v>8388</v>
      </c>
      <c r="F8390" s="42">
        <f t="shared" si="395"/>
        <v>13.4208</v>
      </c>
      <c r="G8390" s="42">
        <f t="shared" si="393"/>
        <v>11.07216</v>
      </c>
      <c r="H8390" s="42">
        <f t="shared" si="394"/>
        <v>8.2500000011072157</v>
      </c>
    </row>
    <row r="8391" spans="5:8" x14ac:dyDescent="0.3">
      <c r="E8391" s="34">
        <v>8389</v>
      </c>
      <c r="F8391" s="42">
        <f t="shared" si="395"/>
        <v>13.422400000000001</v>
      </c>
      <c r="G8391" s="42">
        <f t="shared" si="393"/>
        <v>11.07348</v>
      </c>
      <c r="H8391" s="42">
        <f t="shared" si="394"/>
        <v>8.2500000011073489</v>
      </c>
    </row>
    <row r="8392" spans="5:8" x14ac:dyDescent="0.3">
      <c r="E8392" s="34">
        <v>8390</v>
      </c>
      <c r="F8392" s="42">
        <f t="shared" si="395"/>
        <v>13.424000000000001</v>
      </c>
      <c r="G8392" s="42">
        <f t="shared" si="393"/>
        <v>11.074800000000002</v>
      </c>
      <c r="H8392" s="42">
        <f t="shared" si="394"/>
        <v>8.2500000011074803</v>
      </c>
    </row>
    <row r="8393" spans="5:8" x14ac:dyDescent="0.3">
      <c r="E8393" s="34">
        <v>8391</v>
      </c>
      <c r="F8393" s="42">
        <f t="shared" si="395"/>
        <v>13.425600000000001</v>
      </c>
      <c r="G8393" s="42">
        <f t="shared" si="393"/>
        <v>11.07612</v>
      </c>
      <c r="H8393" s="42">
        <f t="shared" si="394"/>
        <v>8.2500000011076118</v>
      </c>
    </row>
    <row r="8394" spans="5:8" x14ac:dyDescent="0.3">
      <c r="E8394" s="34">
        <v>8392</v>
      </c>
      <c r="F8394" s="42">
        <f t="shared" si="395"/>
        <v>13.427200000000001</v>
      </c>
      <c r="G8394" s="42">
        <f t="shared" si="393"/>
        <v>11.077440000000003</v>
      </c>
      <c r="H8394" s="42">
        <f t="shared" si="394"/>
        <v>8.2500000011077432</v>
      </c>
    </row>
    <row r="8395" spans="5:8" x14ac:dyDescent="0.3">
      <c r="E8395" s="34">
        <v>8393</v>
      </c>
      <c r="F8395" s="42">
        <f t="shared" si="395"/>
        <v>13.428800000000001</v>
      </c>
      <c r="G8395" s="42">
        <f t="shared" si="393"/>
        <v>11.078760000000001</v>
      </c>
      <c r="H8395" s="42">
        <f t="shared" si="394"/>
        <v>8.2500000011078765</v>
      </c>
    </row>
    <row r="8396" spans="5:8" x14ac:dyDescent="0.3">
      <c r="E8396" s="34">
        <v>8394</v>
      </c>
      <c r="F8396" s="42">
        <f t="shared" si="395"/>
        <v>13.430400000000001</v>
      </c>
      <c r="G8396" s="42">
        <f t="shared" si="393"/>
        <v>11.080080000000002</v>
      </c>
      <c r="H8396" s="42">
        <f t="shared" si="394"/>
        <v>8.2500000011080079</v>
      </c>
    </row>
    <row r="8397" spans="5:8" x14ac:dyDescent="0.3">
      <c r="E8397" s="34">
        <v>8395</v>
      </c>
      <c r="F8397" s="42">
        <f t="shared" si="395"/>
        <v>13.432</v>
      </c>
      <c r="G8397" s="42">
        <f t="shared" si="393"/>
        <v>11.0814</v>
      </c>
      <c r="H8397" s="42">
        <f t="shared" si="394"/>
        <v>8.2500000011081394</v>
      </c>
    </row>
    <row r="8398" spans="5:8" x14ac:dyDescent="0.3">
      <c r="E8398" s="34">
        <v>8396</v>
      </c>
      <c r="F8398" s="42">
        <f t="shared" si="395"/>
        <v>13.4336</v>
      </c>
      <c r="G8398" s="42">
        <f t="shared" si="393"/>
        <v>11.08272</v>
      </c>
      <c r="H8398" s="42">
        <f t="shared" si="394"/>
        <v>8.2500000011082726</v>
      </c>
    </row>
    <row r="8399" spans="5:8" x14ac:dyDescent="0.3">
      <c r="E8399" s="34">
        <v>8397</v>
      </c>
      <c r="F8399" s="42">
        <f t="shared" si="395"/>
        <v>13.4352</v>
      </c>
      <c r="G8399" s="42">
        <f t="shared" si="393"/>
        <v>11.08404</v>
      </c>
      <c r="H8399" s="42">
        <f t="shared" si="394"/>
        <v>8.250000001108404</v>
      </c>
    </row>
    <row r="8400" spans="5:8" x14ac:dyDescent="0.3">
      <c r="E8400" s="34">
        <v>8398</v>
      </c>
      <c r="F8400" s="42">
        <f t="shared" si="395"/>
        <v>13.4368</v>
      </c>
      <c r="G8400" s="42">
        <f t="shared" si="393"/>
        <v>11.08536</v>
      </c>
      <c r="H8400" s="42">
        <f t="shared" si="394"/>
        <v>8.2500000011085355</v>
      </c>
    </row>
    <row r="8401" spans="5:8" x14ac:dyDescent="0.3">
      <c r="E8401" s="34">
        <v>8399</v>
      </c>
      <c r="F8401" s="42">
        <f t="shared" si="395"/>
        <v>13.438400000000001</v>
      </c>
      <c r="G8401" s="42">
        <f t="shared" si="393"/>
        <v>11.086680000000001</v>
      </c>
      <c r="H8401" s="42">
        <f t="shared" si="394"/>
        <v>8.2500000011086687</v>
      </c>
    </row>
    <row r="8402" spans="5:8" x14ac:dyDescent="0.3">
      <c r="E8402" s="34">
        <v>8400</v>
      </c>
      <c r="F8402" s="42">
        <f t="shared" si="395"/>
        <v>13.440000000000001</v>
      </c>
      <c r="G8402" s="42">
        <f t="shared" si="393"/>
        <v>11.088000000000001</v>
      </c>
      <c r="H8402" s="42">
        <f t="shared" si="394"/>
        <v>8.2500000011088002</v>
      </c>
    </row>
    <row r="8403" spans="5:8" x14ac:dyDescent="0.3">
      <c r="E8403" s="34">
        <v>8401</v>
      </c>
      <c r="F8403" s="42">
        <f t="shared" si="395"/>
        <v>13.441600000000001</v>
      </c>
      <c r="G8403" s="42">
        <f t="shared" si="393"/>
        <v>11.089320000000001</v>
      </c>
      <c r="H8403" s="42">
        <f t="shared" si="394"/>
        <v>8.2500000011089316</v>
      </c>
    </row>
    <row r="8404" spans="5:8" x14ac:dyDescent="0.3">
      <c r="E8404" s="34">
        <v>8402</v>
      </c>
      <c r="F8404" s="42">
        <f t="shared" si="395"/>
        <v>13.443200000000001</v>
      </c>
      <c r="G8404" s="42">
        <f t="shared" si="393"/>
        <v>11.09064</v>
      </c>
      <c r="H8404" s="42">
        <f t="shared" si="394"/>
        <v>8.2500000011090648</v>
      </c>
    </row>
    <row r="8405" spans="5:8" x14ac:dyDescent="0.3">
      <c r="E8405" s="34">
        <v>8403</v>
      </c>
      <c r="F8405" s="42">
        <f t="shared" si="395"/>
        <v>13.444800000000001</v>
      </c>
      <c r="G8405" s="42">
        <f t="shared" si="393"/>
        <v>11.09196</v>
      </c>
      <c r="H8405" s="42">
        <f t="shared" si="394"/>
        <v>8.2500000011091963</v>
      </c>
    </row>
    <row r="8406" spans="5:8" x14ac:dyDescent="0.3">
      <c r="E8406" s="34">
        <v>8404</v>
      </c>
      <c r="F8406" s="42">
        <f t="shared" si="395"/>
        <v>13.446400000000001</v>
      </c>
      <c r="G8406" s="42">
        <f t="shared" si="393"/>
        <v>11.09328</v>
      </c>
      <c r="H8406" s="42">
        <f t="shared" si="394"/>
        <v>8.2500000011093277</v>
      </c>
    </row>
    <row r="8407" spans="5:8" x14ac:dyDescent="0.3">
      <c r="E8407" s="34">
        <v>8405</v>
      </c>
      <c r="F8407" s="42">
        <f t="shared" si="395"/>
        <v>13.448</v>
      </c>
      <c r="G8407" s="42">
        <f t="shared" si="393"/>
        <v>11.0946</v>
      </c>
      <c r="H8407" s="42">
        <f t="shared" si="394"/>
        <v>8.2500000011094592</v>
      </c>
    </row>
    <row r="8408" spans="5:8" x14ac:dyDescent="0.3">
      <c r="E8408" s="34">
        <v>8406</v>
      </c>
      <c r="F8408" s="42">
        <f t="shared" si="395"/>
        <v>13.4496</v>
      </c>
      <c r="G8408" s="42">
        <f t="shared" si="393"/>
        <v>11.09592</v>
      </c>
      <c r="H8408" s="42">
        <f t="shared" si="394"/>
        <v>8.2500000011095924</v>
      </c>
    </row>
    <row r="8409" spans="5:8" x14ac:dyDescent="0.3">
      <c r="E8409" s="34">
        <v>8407</v>
      </c>
      <c r="F8409" s="42">
        <f t="shared" si="395"/>
        <v>13.4512</v>
      </c>
      <c r="G8409" s="42">
        <f t="shared" si="393"/>
        <v>11.097239999999999</v>
      </c>
      <c r="H8409" s="42">
        <f t="shared" si="394"/>
        <v>8.2500000011097239</v>
      </c>
    </row>
    <row r="8410" spans="5:8" x14ac:dyDescent="0.3">
      <c r="E8410" s="34">
        <v>8408</v>
      </c>
      <c r="F8410" s="42">
        <f t="shared" si="395"/>
        <v>13.4528</v>
      </c>
      <c r="G8410" s="42">
        <f t="shared" si="393"/>
        <v>11.098560000000001</v>
      </c>
      <c r="H8410" s="42">
        <f t="shared" si="394"/>
        <v>8.2500000011098553</v>
      </c>
    </row>
    <row r="8411" spans="5:8" x14ac:dyDescent="0.3">
      <c r="E8411" s="34">
        <v>8409</v>
      </c>
      <c r="F8411" s="42">
        <f t="shared" si="395"/>
        <v>13.454400000000001</v>
      </c>
      <c r="G8411" s="42">
        <f t="shared" si="393"/>
        <v>11.099880000000002</v>
      </c>
      <c r="H8411" s="42">
        <f t="shared" si="394"/>
        <v>8.2500000011099885</v>
      </c>
    </row>
    <row r="8412" spans="5:8" x14ac:dyDescent="0.3">
      <c r="E8412" s="34">
        <v>8410</v>
      </c>
      <c r="F8412" s="42">
        <f t="shared" si="395"/>
        <v>13.456000000000001</v>
      </c>
      <c r="G8412" s="42">
        <f t="shared" si="393"/>
        <v>11.1012</v>
      </c>
      <c r="H8412" s="42">
        <f t="shared" si="394"/>
        <v>8.25000000111012</v>
      </c>
    </row>
    <row r="8413" spans="5:8" x14ac:dyDescent="0.3">
      <c r="E8413" s="34">
        <v>8411</v>
      </c>
      <c r="F8413" s="42">
        <f t="shared" si="395"/>
        <v>13.457600000000001</v>
      </c>
      <c r="G8413" s="42">
        <f t="shared" si="393"/>
        <v>11.102520000000002</v>
      </c>
      <c r="H8413" s="42">
        <f t="shared" si="394"/>
        <v>8.2500000011102514</v>
      </c>
    </row>
    <row r="8414" spans="5:8" x14ac:dyDescent="0.3">
      <c r="E8414" s="34">
        <v>8412</v>
      </c>
      <c r="F8414" s="42">
        <f t="shared" si="395"/>
        <v>13.459200000000001</v>
      </c>
      <c r="G8414" s="42">
        <f t="shared" si="393"/>
        <v>11.10384</v>
      </c>
      <c r="H8414" s="42">
        <f t="shared" si="394"/>
        <v>8.2500000011103847</v>
      </c>
    </row>
    <row r="8415" spans="5:8" x14ac:dyDescent="0.3">
      <c r="E8415" s="34">
        <v>8413</v>
      </c>
      <c r="F8415" s="42">
        <f t="shared" si="395"/>
        <v>13.460800000000001</v>
      </c>
      <c r="G8415" s="42">
        <f t="shared" si="393"/>
        <v>11.105160000000001</v>
      </c>
      <c r="H8415" s="42">
        <f t="shared" si="394"/>
        <v>8.2500000011105161</v>
      </c>
    </row>
    <row r="8416" spans="5:8" x14ac:dyDescent="0.3">
      <c r="E8416" s="34">
        <v>8414</v>
      </c>
      <c r="F8416" s="42">
        <f t="shared" si="395"/>
        <v>13.462400000000001</v>
      </c>
      <c r="G8416" s="42">
        <f t="shared" si="393"/>
        <v>11.106479999999999</v>
      </c>
      <c r="H8416" s="42">
        <f t="shared" si="394"/>
        <v>8.2500000011106476</v>
      </c>
    </row>
    <row r="8417" spans="5:8" x14ac:dyDescent="0.3">
      <c r="E8417" s="34">
        <v>8415</v>
      </c>
      <c r="F8417" s="42">
        <f t="shared" si="395"/>
        <v>13.464</v>
      </c>
      <c r="G8417" s="42">
        <f t="shared" si="393"/>
        <v>11.107800000000001</v>
      </c>
      <c r="H8417" s="42">
        <f t="shared" si="394"/>
        <v>8.2500000011107808</v>
      </c>
    </row>
    <row r="8418" spans="5:8" x14ac:dyDescent="0.3">
      <c r="E8418" s="34">
        <v>8416</v>
      </c>
      <c r="F8418" s="42">
        <f t="shared" si="395"/>
        <v>13.4656</v>
      </c>
      <c r="G8418" s="42">
        <f t="shared" si="393"/>
        <v>11.109119999999999</v>
      </c>
      <c r="H8418" s="42">
        <f t="shared" si="394"/>
        <v>8.2500000011109123</v>
      </c>
    </row>
    <row r="8419" spans="5:8" x14ac:dyDescent="0.3">
      <c r="E8419" s="34">
        <v>8417</v>
      </c>
      <c r="F8419" s="42">
        <f t="shared" si="395"/>
        <v>13.4672</v>
      </c>
      <c r="G8419" s="42">
        <f t="shared" si="393"/>
        <v>11.110440000000001</v>
      </c>
      <c r="H8419" s="42">
        <f t="shared" si="394"/>
        <v>8.2500000011110437</v>
      </c>
    </row>
    <row r="8420" spans="5:8" x14ac:dyDescent="0.3">
      <c r="E8420" s="34">
        <v>8418</v>
      </c>
      <c r="F8420" s="42">
        <f t="shared" si="395"/>
        <v>13.4688</v>
      </c>
      <c r="G8420" s="42">
        <f t="shared" si="393"/>
        <v>11.11176</v>
      </c>
      <c r="H8420" s="42">
        <f t="shared" si="394"/>
        <v>8.2500000011111752</v>
      </c>
    </row>
    <row r="8421" spans="5:8" x14ac:dyDescent="0.3">
      <c r="E8421" s="34">
        <v>8419</v>
      </c>
      <c r="F8421" s="42">
        <f t="shared" si="395"/>
        <v>13.470400000000001</v>
      </c>
      <c r="G8421" s="42">
        <f t="shared" si="393"/>
        <v>11.113080000000002</v>
      </c>
      <c r="H8421" s="42">
        <f t="shared" si="394"/>
        <v>8.2500000011113084</v>
      </c>
    </row>
    <row r="8422" spans="5:8" x14ac:dyDescent="0.3">
      <c r="E8422" s="34">
        <v>8420</v>
      </c>
      <c r="F8422" s="42">
        <f t="shared" si="395"/>
        <v>13.472000000000001</v>
      </c>
      <c r="G8422" s="42">
        <f t="shared" si="393"/>
        <v>11.1144</v>
      </c>
      <c r="H8422" s="42">
        <f t="shared" si="394"/>
        <v>8.2500000011114398</v>
      </c>
    </row>
    <row r="8423" spans="5:8" x14ac:dyDescent="0.3">
      <c r="E8423" s="34">
        <v>8421</v>
      </c>
      <c r="F8423" s="42">
        <f t="shared" si="395"/>
        <v>13.473600000000001</v>
      </c>
      <c r="G8423" s="42">
        <f t="shared" si="393"/>
        <v>11.115720000000001</v>
      </c>
      <c r="H8423" s="42">
        <f t="shared" si="394"/>
        <v>8.2500000011115713</v>
      </c>
    </row>
    <row r="8424" spans="5:8" x14ac:dyDescent="0.3">
      <c r="E8424" s="34">
        <v>8422</v>
      </c>
      <c r="F8424" s="42">
        <f t="shared" si="395"/>
        <v>13.475200000000001</v>
      </c>
      <c r="G8424" s="42">
        <f t="shared" si="393"/>
        <v>11.117039999999999</v>
      </c>
      <c r="H8424" s="42">
        <f t="shared" si="394"/>
        <v>8.2500000011117045</v>
      </c>
    </row>
    <row r="8425" spans="5:8" x14ac:dyDescent="0.3">
      <c r="E8425" s="34">
        <v>8423</v>
      </c>
      <c r="F8425" s="42">
        <f t="shared" si="395"/>
        <v>13.476800000000001</v>
      </c>
      <c r="G8425" s="42">
        <f t="shared" si="393"/>
        <v>11.118360000000003</v>
      </c>
      <c r="H8425" s="42">
        <f t="shared" si="394"/>
        <v>8.250000001111836</v>
      </c>
    </row>
    <row r="8426" spans="5:8" x14ac:dyDescent="0.3">
      <c r="E8426" s="34">
        <v>8424</v>
      </c>
      <c r="F8426" s="42">
        <f t="shared" si="395"/>
        <v>13.478400000000001</v>
      </c>
      <c r="G8426" s="42">
        <f t="shared" si="393"/>
        <v>11.119680000000001</v>
      </c>
      <c r="H8426" s="42">
        <f t="shared" si="394"/>
        <v>8.2500000011119674</v>
      </c>
    </row>
    <row r="8427" spans="5:8" x14ac:dyDescent="0.3">
      <c r="E8427" s="34">
        <v>8425</v>
      </c>
      <c r="F8427" s="42">
        <f t="shared" si="395"/>
        <v>13.48</v>
      </c>
      <c r="G8427" s="42">
        <f t="shared" si="393"/>
        <v>11.121000000000002</v>
      </c>
      <c r="H8427" s="42">
        <f t="shared" si="394"/>
        <v>8.2500000011121006</v>
      </c>
    </row>
    <row r="8428" spans="5:8" x14ac:dyDescent="0.3">
      <c r="E8428" s="34">
        <v>8426</v>
      </c>
      <c r="F8428" s="42">
        <f t="shared" si="395"/>
        <v>13.4816</v>
      </c>
      <c r="G8428" s="42">
        <f t="shared" si="393"/>
        <v>11.12232</v>
      </c>
      <c r="H8428" s="42">
        <f t="shared" si="394"/>
        <v>8.2500000011122321</v>
      </c>
    </row>
    <row r="8429" spans="5:8" x14ac:dyDescent="0.3">
      <c r="E8429" s="34">
        <v>8427</v>
      </c>
      <c r="F8429" s="42">
        <f t="shared" si="395"/>
        <v>13.4832</v>
      </c>
      <c r="G8429" s="42">
        <f t="shared" si="393"/>
        <v>11.12364</v>
      </c>
      <c r="H8429" s="42">
        <f t="shared" si="394"/>
        <v>8.2500000011123635</v>
      </c>
    </row>
    <row r="8430" spans="5:8" x14ac:dyDescent="0.3">
      <c r="E8430" s="34">
        <v>8428</v>
      </c>
      <c r="F8430" s="42">
        <f t="shared" si="395"/>
        <v>13.4848</v>
      </c>
      <c r="G8430" s="42">
        <f t="shared" si="393"/>
        <v>11.12496</v>
      </c>
      <c r="H8430" s="42">
        <f t="shared" si="394"/>
        <v>8.2500000011124968</v>
      </c>
    </row>
    <row r="8431" spans="5:8" x14ac:dyDescent="0.3">
      <c r="E8431" s="34">
        <v>8429</v>
      </c>
      <c r="F8431" s="42">
        <f t="shared" si="395"/>
        <v>13.486400000000001</v>
      </c>
      <c r="G8431" s="42">
        <f t="shared" si="393"/>
        <v>11.126280000000001</v>
      </c>
      <c r="H8431" s="42">
        <f t="shared" si="394"/>
        <v>8.2500000011126282</v>
      </c>
    </row>
    <row r="8432" spans="5:8" x14ac:dyDescent="0.3">
      <c r="E8432" s="34">
        <v>8430</v>
      </c>
      <c r="F8432" s="42">
        <f t="shared" si="395"/>
        <v>13.488000000000001</v>
      </c>
      <c r="G8432" s="42">
        <f t="shared" si="393"/>
        <v>11.127600000000001</v>
      </c>
      <c r="H8432" s="42">
        <f t="shared" si="394"/>
        <v>8.2500000011127597</v>
      </c>
    </row>
    <row r="8433" spans="5:8" x14ac:dyDescent="0.3">
      <c r="E8433" s="34">
        <v>8431</v>
      </c>
      <c r="F8433" s="42">
        <f t="shared" si="395"/>
        <v>13.489600000000001</v>
      </c>
      <c r="G8433" s="42">
        <f t="shared" si="393"/>
        <v>11.128920000000001</v>
      </c>
      <c r="H8433" s="42">
        <f t="shared" si="394"/>
        <v>8.2500000011128911</v>
      </c>
    </row>
    <row r="8434" spans="5:8" x14ac:dyDescent="0.3">
      <c r="E8434" s="34">
        <v>8432</v>
      </c>
      <c r="F8434" s="42">
        <f t="shared" si="395"/>
        <v>13.491200000000001</v>
      </c>
      <c r="G8434" s="42">
        <f t="shared" si="393"/>
        <v>11.130240000000001</v>
      </c>
      <c r="H8434" s="42">
        <f t="shared" si="394"/>
        <v>8.2500000011130243</v>
      </c>
    </row>
    <row r="8435" spans="5:8" x14ac:dyDescent="0.3">
      <c r="E8435" s="34">
        <v>8433</v>
      </c>
      <c r="F8435" s="42">
        <f t="shared" si="395"/>
        <v>13.492800000000001</v>
      </c>
      <c r="G8435" s="42">
        <f t="shared" si="393"/>
        <v>11.13156</v>
      </c>
      <c r="H8435" s="42">
        <f t="shared" si="394"/>
        <v>8.2500000011131558</v>
      </c>
    </row>
    <row r="8436" spans="5:8" x14ac:dyDescent="0.3">
      <c r="E8436" s="34">
        <v>8434</v>
      </c>
      <c r="F8436" s="42">
        <f t="shared" si="395"/>
        <v>13.494400000000001</v>
      </c>
      <c r="G8436" s="42">
        <f t="shared" si="393"/>
        <v>11.13288</v>
      </c>
      <c r="H8436" s="42">
        <f t="shared" si="394"/>
        <v>8.2500000011132872</v>
      </c>
    </row>
    <row r="8437" spans="5:8" x14ac:dyDescent="0.3">
      <c r="E8437" s="34">
        <v>8435</v>
      </c>
      <c r="F8437" s="42">
        <f t="shared" si="395"/>
        <v>13.496</v>
      </c>
      <c r="G8437" s="42">
        <f t="shared" si="393"/>
        <v>11.1342</v>
      </c>
      <c r="H8437" s="42">
        <f t="shared" si="394"/>
        <v>8.2500000011134205</v>
      </c>
    </row>
    <row r="8438" spans="5:8" x14ac:dyDescent="0.3">
      <c r="E8438" s="34">
        <v>8436</v>
      </c>
      <c r="F8438" s="42">
        <f t="shared" si="395"/>
        <v>13.4976</v>
      </c>
      <c r="G8438" s="42">
        <f t="shared" si="393"/>
        <v>11.13552</v>
      </c>
      <c r="H8438" s="42">
        <f t="shared" si="394"/>
        <v>8.2500000011135519</v>
      </c>
    </row>
    <row r="8439" spans="5:8" x14ac:dyDescent="0.3">
      <c r="E8439" s="34">
        <v>8437</v>
      </c>
      <c r="F8439" s="42">
        <f t="shared" si="395"/>
        <v>13.4992</v>
      </c>
      <c r="G8439" s="42">
        <f t="shared" si="393"/>
        <v>11.136839999999999</v>
      </c>
      <c r="H8439" s="42">
        <f t="shared" si="394"/>
        <v>8.2500000011136834</v>
      </c>
    </row>
    <row r="8440" spans="5:8" x14ac:dyDescent="0.3">
      <c r="E8440" s="34">
        <v>8438</v>
      </c>
      <c r="F8440" s="42">
        <f t="shared" si="395"/>
        <v>13.5008</v>
      </c>
      <c r="G8440" s="42">
        <f t="shared" si="393"/>
        <v>11.138160000000001</v>
      </c>
      <c r="H8440" s="42">
        <f t="shared" si="394"/>
        <v>8.2500000011138166</v>
      </c>
    </row>
    <row r="8441" spans="5:8" x14ac:dyDescent="0.3">
      <c r="E8441" s="34">
        <v>8439</v>
      </c>
      <c r="F8441" s="42">
        <f t="shared" si="395"/>
        <v>13.502400000000002</v>
      </c>
      <c r="G8441" s="42">
        <f t="shared" si="393"/>
        <v>11.139480000000001</v>
      </c>
      <c r="H8441" s="42">
        <f t="shared" si="394"/>
        <v>8.250000001113948</v>
      </c>
    </row>
    <row r="8442" spans="5:8" x14ac:dyDescent="0.3">
      <c r="E8442" s="34">
        <v>8440</v>
      </c>
      <c r="F8442" s="42">
        <f t="shared" si="395"/>
        <v>13.504000000000001</v>
      </c>
      <c r="G8442" s="42">
        <f t="shared" si="393"/>
        <v>11.140800000000002</v>
      </c>
      <c r="H8442" s="42">
        <f t="shared" si="394"/>
        <v>8.2500000011140795</v>
      </c>
    </row>
    <row r="8443" spans="5:8" x14ac:dyDescent="0.3">
      <c r="E8443" s="34">
        <v>8441</v>
      </c>
      <c r="F8443" s="42">
        <f t="shared" si="395"/>
        <v>13.505600000000001</v>
      </c>
      <c r="G8443" s="42">
        <f t="shared" si="393"/>
        <v>11.14212</v>
      </c>
      <c r="H8443" s="42">
        <f t="shared" si="394"/>
        <v>8.2500000011142127</v>
      </c>
    </row>
    <row r="8444" spans="5:8" x14ac:dyDescent="0.3">
      <c r="E8444" s="34">
        <v>8442</v>
      </c>
      <c r="F8444" s="42">
        <f t="shared" si="395"/>
        <v>13.507200000000001</v>
      </c>
      <c r="G8444" s="42">
        <f t="shared" si="393"/>
        <v>11.143440000000002</v>
      </c>
      <c r="H8444" s="42">
        <f t="shared" si="394"/>
        <v>8.2500000011143442</v>
      </c>
    </row>
    <row r="8445" spans="5:8" x14ac:dyDescent="0.3">
      <c r="E8445" s="34">
        <v>8443</v>
      </c>
      <c r="F8445" s="42">
        <f t="shared" si="395"/>
        <v>13.508800000000001</v>
      </c>
      <c r="G8445" s="42">
        <f t="shared" si="393"/>
        <v>11.14476</v>
      </c>
      <c r="H8445" s="42">
        <f t="shared" si="394"/>
        <v>8.2500000011144756</v>
      </c>
    </row>
    <row r="8446" spans="5:8" x14ac:dyDescent="0.3">
      <c r="E8446" s="34">
        <v>8444</v>
      </c>
      <c r="F8446" s="42">
        <f t="shared" si="395"/>
        <v>13.510400000000001</v>
      </c>
      <c r="G8446" s="42">
        <f t="shared" si="393"/>
        <v>11.146080000000001</v>
      </c>
      <c r="H8446" s="42">
        <f t="shared" si="394"/>
        <v>8.2500000011146088</v>
      </c>
    </row>
    <row r="8447" spans="5:8" x14ac:dyDescent="0.3">
      <c r="E8447" s="34">
        <v>8445</v>
      </c>
      <c r="F8447" s="42">
        <f t="shared" si="395"/>
        <v>13.512</v>
      </c>
      <c r="G8447" s="42">
        <f t="shared" si="393"/>
        <v>11.147399999999999</v>
      </c>
      <c r="H8447" s="42">
        <f t="shared" si="394"/>
        <v>8.2500000011147403</v>
      </c>
    </row>
    <row r="8448" spans="5:8" x14ac:dyDescent="0.3">
      <c r="E8448" s="34">
        <v>8446</v>
      </c>
      <c r="F8448" s="42">
        <f t="shared" si="395"/>
        <v>13.5136</v>
      </c>
      <c r="G8448" s="42">
        <f t="shared" si="393"/>
        <v>11.148720000000001</v>
      </c>
      <c r="H8448" s="42">
        <f t="shared" si="394"/>
        <v>8.2500000011148718</v>
      </c>
    </row>
    <row r="8449" spans="5:8" x14ac:dyDescent="0.3">
      <c r="E8449" s="34">
        <v>8447</v>
      </c>
      <c r="F8449" s="42">
        <f t="shared" si="395"/>
        <v>13.5152</v>
      </c>
      <c r="G8449" s="42">
        <f t="shared" si="393"/>
        <v>11.150039999999999</v>
      </c>
      <c r="H8449" s="42">
        <f t="shared" si="394"/>
        <v>8.2500000011150032</v>
      </c>
    </row>
    <row r="8450" spans="5:8" x14ac:dyDescent="0.3">
      <c r="E8450" s="34">
        <v>8448</v>
      </c>
      <c r="F8450" s="42">
        <f t="shared" si="395"/>
        <v>13.5168</v>
      </c>
      <c r="G8450" s="42">
        <f t="shared" ref="G8450:G8513" si="396">$C$12*F8450*10^-3/($C$3*10^-6)</f>
        <v>11.15136</v>
      </c>
      <c r="H8450" s="42">
        <f t="shared" si="394"/>
        <v>8.2500000011151364</v>
      </c>
    </row>
    <row r="8451" spans="5:8" x14ac:dyDescent="0.3">
      <c r="E8451" s="34">
        <v>8449</v>
      </c>
      <c r="F8451" s="42">
        <f t="shared" si="395"/>
        <v>13.518400000000002</v>
      </c>
      <c r="G8451" s="42">
        <f t="shared" si="396"/>
        <v>11.15268</v>
      </c>
      <c r="H8451" s="42">
        <f t="shared" ref="H8451:H8514" si="397">($C$12+IF(G8451&gt;=$C$7,$C$6,0)+(IF(G8451&gt;=$C$5,G8451,0)/$C$4)+IF(G8451&gt;$C$9,($C$8/G8451),0))</f>
        <v>8.2500000011152679</v>
      </c>
    </row>
    <row r="8452" spans="5:8" x14ac:dyDescent="0.3">
      <c r="E8452" s="34">
        <v>8450</v>
      </c>
      <c r="F8452" s="42">
        <f t="shared" ref="F8452:F8515" si="398">($C$10/10000)*(E8452)</f>
        <v>13.520000000000001</v>
      </c>
      <c r="G8452" s="42">
        <f t="shared" si="396"/>
        <v>11.154000000000002</v>
      </c>
      <c r="H8452" s="42">
        <f t="shared" si="397"/>
        <v>8.2500000011153993</v>
      </c>
    </row>
    <row r="8453" spans="5:8" x14ac:dyDescent="0.3">
      <c r="E8453" s="34">
        <v>8451</v>
      </c>
      <c r="F8453" s="42">
        <f t="shared" si="398"/>
        <v>13.521600000000001</v>
      </c>
      <c r="G8453" s="42">
        <f t="shared" si="396"/>
        <v>11.15532</v>
      </c>
      <c r="H8453" s="42">
        <f t="shared" si="397"/>
        <v>8.2500000011155326</v>
      </c>
    </row>
    <row r="8454" spans="5:8" x14ac:dyDescent="0.3">
      <c r="E8454" s="34">
        <v>8452</v>
      </c>
      <c r="F8454" s="42">
        <f t="shared" si="398"/>
        <v>13.523200000000001</v>
      </c>
      <c r="G8454" s="42">
        <f t="shared" si="396"/>
        <v>11.156640000000001</v>
      </c>
      <c r="H8454" s="42">
        <f t="shared" si="397"/>
        <v>8.250000001115664</v>
      </c>
    </row>
    <row r="8455" spans="5:8" x14ac:dyDescent="0.3">
      <c r="E8455" s="34">
        <v>8453</v>
      </c>
      <c r="F8455" s="42">
        <f t="shared" si="398"/>
        <v>13.524800000000001</v>
      </c>
      <c r="G8455" s="42">
        <f t="shared" si="396"/>
        <v>11.157960000000001</v>
      </c>
      <c r="H8455" s="42">
        <f t="shared" si="397"/>
        <v>8.2500000011157955</v>
      </c>
    </row>
    <row r="8456" spans="5:8" x14ac:dyDescent="0.3">
      <c r="E8456" s="34">
        <v>8454</v>
      </c>
      <c r="F8456" s="42">
        <f t="shared" si="398"/>
        <v>13.526400000000001</v>
      </c>
      <c r="G8456" s="42">
        <f t="shared" si="396"/>
        <v>11.159280000000003</v>
      </c>
      <c r="H8456" s="42">
        <f t="shared" si="397"/>
        <v>8.2500000011159287</v>
      </c>
    </row>
    <row r="8457" spans="5:8" x14ac:dyDescent="0.3">
      <c r="E8457" s="34">
        <v>8455</v>
      </c>
      <c r="F8457" s="42">
        <f t="shared" si="398"/>
        <v>13.528</v>
      </c>
      <c r="G8457" s="42">
        <f t="shared" si="396"/>
        <v>11.160600000000001</v>
      </c>
      <c r="H8457" s="42">
        <f t="shared" si="397"/>
        <v>8.2500000011160601</v>
      </c>
    </row>
    <row r="8458" spans="5:8" x14ac:dyDescent="0.3">
      <c r="E8458" s="34">
        <v>8456</v>
      </c>
      <c r="F8458" s="42">
        <f t="shared" si="398"/>
        <v>13.5296</v>
      </c>
      <c r="G8458" s="42">
        <f t="shared" si="396"/>
        <v>11.161920000000002</v>
      </c>
      <c r="H8458" s="42">
        <f t="shared" si="397"/>
        <v>8.2500000011161916</v>
      </c>
    </row>
    <row r="8459" spans="5:8" x14ac:dyDescent="0.3">
      <c r="E8459" s="34">
        <v>8457</v>
      </c>
      <c r="F8459" s="42">
        <f t="shared" si="398"/>
        <v>13.5312</v>
      </c>
      <c r="G8459" s="42">
        <f t="shared" si="396"/>
        <v>11.16324</v>
      </c>
      <c r="H8459" s="42">
        <f t="shared" si="397"/>
        <v>8.2500000011163248</v>
      </c>
    </row>
    <row r="8460" spans="5:8" x14ac:dyDescent="0.3">
      <c r="E8460" s="34">
        <v>8458</v>
      </c>
      <c r="F8460" s="42">
        <f t="shared" si="398"/>
        <v>13.5328</v>
      </c>
      <c r="G8460" s="42">
        <f t="shared" si="396"/>
        <v>11.16456</v>
      </c>
      <c r="H8460" s="42">
        <f t="shared" si="397"/>
        <v>8.2500000011164563</v>
      </c>
    </row>
    <row r="8461" spans="5:8" x14ac:dyDescent="0.3">
      <c r="E8461" s="34">
        <v>8459</v>
      </c>
      <c r="F8461" s="42">
        <f t="shared" si="398"/>
        <v>13.5344</v>
      </c>
      <c r="G8461" s="42">
        <f t="shared" si="396"/>
        <v>11.16588</v>
      </c>
      <c r="H8461" s="42">
        <f t="shared" si="397"/>
        <v>8.2500000011165877</v>
      </c>
    </row>
    <row r="8462" spans="5:8" x14ac:dyDescent="0.3">
      <c r="E8462" s="34">
        <v>8460</v>
      </c>
      <c r="F8462" s="42">
        <f t="shared" si="398"/>
        <v>13.536000000000001</v>
      </c>
      <c r="G8462" s="42">
        <f t="shared" si="396"/>
        <v>11.167200000000001</v>
      </c>
      <c r="H8462" s="42">
        <f t="shared" si="397"/>
        <v>8.2500000011167192</v>
      </c>
    </row>
    <row r="8463" spans="5:8" x14ac:dyDescent="0.3">
      <c r="E8463" s="34">
        <v>8461</v>
      </c>
      <c r="F8463" s="42">
        <f t="shared" si="398"/>
        <v>13.537600000000001</v>
      </c>
      <c r="G8463" s="42">
        <f t="shared" si="396"/>
        <v>11.168520000000001</v>
      </c>
      <c r="H8463" s="42">
        <f t="shared" si="397"/>
        <v>8.2500000011168524</v>
      </c>
    </row>
    <row r="8464" spans="5:8" x14ac:dyDescent="0.3">
      <c r="E8464" s="34">
        <v>8462</v>
      </c>
      <c r="F8464" s="42">
        <f t="shared" si="398"/>
        <v>13.539200000000001</v>
      </c>
      <c r="G8464" s="42">
        <f t="shared" si="396"/>
        <v>11.169840000000001</v>
      </c>
      <c r="H8464" s="42">
        <f t="shared" si="397"/>
        <v>8.2500000011169838</v>
      </c>
    </row>
    <row r="8465" spans="5:8" x14ac:dyDescent="0.3">
      <c r="E8465" s="34">
        <v>8463</v>
      </c>
      <c r="F8465" s="42">
        <f t="shared" si="398"/>
        <v>13.540800000000001</v>
      </c>
      <c r="G8465" s="42">
        <f t="shared" si="396"/>
        <v>11.17116</v>
      </c>
      <c r="H8465" s="42">
        <f t="shared" si="397"/>
        <v>8.2500000011171153</v>
      </c>
    </row>
    <row r="8466" spans="5:8" x14ac:dyDescent="0.3">
      <c r="E8466" s="34">
        <v>8464</v>
      </c>
      <c r="F8466" s="42">
        <f t="shared" si="398"/>
        <v>13.542400000000001</v>
      </c>
      <c r="G8466" s="42">
        <f t="shared" si="396"/>
        <v>11.17248</v>
      </c>
      <c r="H8466" s="42">
        <f t="shared" si="397"/>
        <v>8.2500000011172485</v>
      </c>
    </row>
    <row r="8467" spans="5:8" x14ac:dyDescent="0.3">
      <c r="E8467" s="34">
        <v>8465</v>
      </c>
      <c r="F8467" s="42">
        <f t="shared" si="398"/>
        <v>13.544</v>
      </c>
      <c r="G8467" s="42">
        <f t="shared" si="396"/>
        <v>11.1738</v>
      </c>
      <c r="H8467" s="42">
        <f t="shared" si="397"/>
        <v>8.25000000111738</v>
      </c>
    </row>
    <row r="8468" spans="5:8" x14ac:dyDescent="0.3">
      <c r="E8468" s="34">
        <v>8466</v>
      </c>
      <c r="F8468" s="42">
        <f t="shared" si="398"/>
        <v>13.5456</v>
      </c>
      <c r="G8468" s="42">
        <f t="shared" si="396"/>
        <v>11.17512</v>
      </c>
      <c r="H8468" s="42">
        <f t="shared" si="397"/>
        <v>8.2500000011175114</v>
      </c>
    </row>
    <row r="8469" spans="5:8" x14ac:dyDescent="0.3">
      <c r="E8469" s="34">
        <v>8467</v>
      </c>
      <c r="F8469" s="42">
        <f t="shared" si="398"/>
        <v>13.5472</v>
      </c>
      <c r="G8469" s="42">
        <f t="shared" si="396"/>
        <v>11.176439999999999</v>
      </c>
      <c r="H8469" s="42">
        <f t="shared" si="397"/>
        <v>8.2500000011176446</v>
      </c>
    </row>
    <row r="8470" spans="5:8" x14ac:dyDescent="0.3">
      <c r="E8470" s="34">
        <v>8468</v>
      </c>
      <c r="F8470" s="42">
        <f t="shared" si="398"/>
        <v>13.5488</v>
      </c>
      <c r="G8470" s="42">
        <f t="shared" si="396"/>
        <v>11.177760000000001</v>
      </c>
      <c r="H8470" s="42">
        <f t="shared" si="397"/>
        <v>8.2500000011177761</v>
      </c>
    </row>
    <row r="8471" spans="5:8" x14ac:dyDescent="0.3">
      <c r="E8471" s="34">
        <v>8469</v>
      </c>
      <c r="F8471" s="42">
        <f t="shared" si="398"/>
        <v>13.5504</v>
      </c>
      <c r="G8471" s="42">
        <f t="shared" si="396"/>
        <v>11.179080000000001</v>
      </c>
      <c r="H8471" s="42">
        <f t="shared" si="397"/>
        <v>8.2500000011179075</v>
      </c>
    </row>
    <row r="8472" spans="5:8" x14ac:dyDescent="0.3">
      <c r="E8472" s="34">
        <v>8470</v>
      </c>
      <c r="F8472" s="42">
        <f t="shared" si="398"/>
        <v>13.552000000000001</v>
      </c>
      <c r="G8472" s="42">
        <f t="shared" si="396"/>
        <v>11.180400000000001</v>
      </c>
      <c r="H8472" s="42">
        <f t="shared" si="397"/>
        <v>8.2500000011180408</v>
      </c>
    </row>
    <row r="8473" spans="5:8" x14ac:dyDescent="0.3">
      <c r="E8473" s="34">
        <v>8471</v>
      </c>
      <c r="F8473" s="42">
        <f t="shared" si="398"/>
        <v>13.553600000000001</v>
      </c>
      <c r="G8473" s="42">
        <f t="shared" si="396"/>
        <v>11.181720000000002</v>
      </c>
      <c r="H8473" s="42">
        <f t="shared" si="397"/>
        <v>8.2500000011181722</v>
      </c>
    </row>
    <row r="8474" spans="5:8" x14ac:dyDescent="0.3">
      <c r="E8474" s="34">
        <v>8472</v>
      </c>
      <c r="F8474" s="42">
        <f t="shared" si="398"/>
        <v>13.555200000000001</v>
      </c>
      <c r="G8474" s="42">
        <f t="shared" si="396"/>
        <v>11.18304</v>
      </c>
      <c r="H8474" s="42">
        <f t="shared" si="397"/>
        <v>8.2500000011183037</v>
      </c>
    </row>
    <row r="8475" spans="5:8" x14ac:dyDescent="0.3">
      <c r="E8475" s="34">
        <v>8473</v>
      </c>
      <c r="F8475" s="42">
        <f t="shared" si="398"/>
        <v>13.556800000000001</v>
      </c>
      <c r="G8475" s="42">
        <f t="shared" si="396"/>
        <v>11.184360000000002</v>
      </c>
      <c r="H8475" s="42">
        <f t="shared" si="397"/>
        <v>8.2500000011184351</v>
      </c>
    </row>
    <row r="8476" spans="5:8" x14ac:dyDescent="0.3">
      <c r="E8476" s="34">
        <v>8474</v>
      </c>
      <c r="F8476" s="42">
        <f t="shared" si="398"/>
        <v>13.558400000000001</v>
      </c>
      <c r="G8476" s="42">
        <f t="shared" si="396"/>
        <v>11.18568</v>
      </c>
      <c r="H8476" s="42">
        <f t="shared" si="397"/>
        <v>8.2500000011185683</v>
      </c>
    </row>
    <row r="8477" spans="5:8" x14ac:dyDescent="0.3">
      <c r="E8477" s="34">
        <v>8475</v>
      </c>
      <c r="F8477" s="42">
        <f t="shared" si="398"/>
        <v>13.56</v>
      </c>
      <c r="G8477" s="42">
        <f t="shared" si="396"/>
        <v>11.187000000000001</v>
      </c>
      <c r="H8477" s="42">
        <f t="shared" si="397"/>
        <v>8.2500000011186998</v>
      </c>
    </row>
    <row r="8478" spans="5:8" x14ac:dyDescent="0.3">
      <c r="E8478" s="34">
        <v>8476</v>
      </c>
      <c r="F8478" s="42">
        <f t="shared" si="398"/>
        <v>13.5616</v>
      </c>
      <c r="G8478" s="42">
        <f t="shared" si="396"/>
        <v>11.188319999999999</v>
      </c>
      <c r="H8478" s="42">
        <f t="shared" si="397"/>
        <v>8.2500000011188312</v>
      </c>
    </row>
    <row r="8479" spans="5:8" x14ac:dyDescent="0.3">
      <c r="E8479" s="34">
        <v>8477</v>
      </c>
      <c r="F8479" s="42">
        <f t="shared" si="398"/>
        <v>13.5632</v>
      </c>
      <c r="G8479" s="42">
        <f t="shared" si="396"/>
        <v>11.189640000000001</v>
      </c>
      <c r="H8479" s="42">
        <f t="shared" si="397"/>
        <v>8.2500000011189645</v>
      </c>
    </row>
    <row r="8480" spans="5:8" x14ac:dyDescent="0.3">
      <c r="E8480" s="34">
        <v>8478</v>
      </c>
      <c r="F8480" s="42">
        <f t="shared" si="398"/>
        <v>13.5648</v>
      </c>
      <c r="G8480" s="42">
        <f t="shared" si="396"/>
        <v>11.190959999999999</v>
      </c>
      <c r="H8480" s="42">
        <f t="shared" si="397"/>
        <v>8.2500000011190959</v>
      </c>
    </row>
    <row r="8481" spans="5:8" x14ac:dyDescent="0.3">
      <c r="E8481" s="34">
        <v>8479</v>
      </c>
      <c r="F8481" s="42">
        <f t="shared" si="398"/>
        <v>13.5664</v>
      </c>
      <c r="G8481" s="42">
        <f t="shared" si="396"/>
        <v>11.19228</v>
      </c>
      <c r="H8481" s="42">
        <f t="shared" si="397"/>
        <v>8.2500000011192274</v>
      </c>
    </row>
    <row r="8482" spans="5:8" x14ac:dyDescent="0.3">
      <c r="E8482" s="34">
        <v>8480</v>
      </c>
      <c r="F8482" s="42">
        <f t="shared" si="398"/>
        <v>13.568000000000001</v>
      </c>
      <c r="G8482" s="42">
        <f t="shared" si="396"/>
        <v>11.1936</v>
      </c>
      <c r="H8482" s="42">
        <f t="shared" si="397"/>
        <v>8.2500000011193606</v>
      </c>
    </row>
    <row r="8483" spans="5:8" x14ac:dyDescent="0.3">
      <c r="E8483" s="34">
        <v>8481</v>
      </c>
      <c r="F8483" s="42">
        <f t="shared" si="398"/>
        <v>13.569600000000001</v>
      </c>
      <c r="G8483" s="42">
        <f t="shared" si="396"/>
        <v>11.194920000000002</v>
      </c>
      <c r="H8483" s="42">
        <f t="shared" si="397"/>
        <v>8.2500000011194921</v>
      </c>
    </row>
    <row r="8484" spans="5:8" x14ac:dyDescent="0.3">
      <c r="E8484" s="34">
        <v>8482</v>
      </c>
      <c r="F8484" s="42">
        <f t="shared" si="398"/>
        <v>13.571200000000001</v>
      </c>
      <c r="G8484" s="42">
        <f t="shared" si="396"/>
        <v>11.19624</v>
      </c>
      <c r="H8484" s="42">
        <f t="shared" si="397"/>
        <v>8.2500000011196235</v>
      </c>
    </row>
    <row r="8485" spans="5:8" x14ac:dyDescent="0.3">
      <c r="E8485" s="34">
        <v>8483</v>
      </c>
      <c r="F8485" s="42">
        <f t="shared" si="398"/>
        <v>13.572800000000001</v>
      </c>
      <c r="G8485" s="42">
        <f t="shared" si="396"/>
        <v>11.197560000000003</v>
      </c>
      <c r="H8485" s="42">
        <f t="shared" si="397"/>
        <v>8.2500000011197567</v>
      </c>
    </row>
    <row r="8486" spans="5:8" x14ac:dyDescent="0.3">
      <c r="E8486" s="34">
        <v>8484</v>
      </c>
      <c r="F8486" s="42">
        <f t="shared" si="398"/>
        <v>13.574400000000001</v>
      </c>
      <c r="G8486" s="42">
        <f t="shared" si="396"/>
        <v>11.198880000000001</v>
      </c>
      <c r="H8486" s="42">
        <f t="shared" si="397"/>
        <v>8.2500000011198882</v>
      </c>
    </row>
    <row r="8487" spans="5:8" x14ac:dyDescent="0.3">
      <c r="E8487" s="34">
        <v>8485</v>
      </c>
      <c r="F8487" s="42">
        <f t="shared" si="398"/>
        <v>13.576000000000001</v>
      </c>
      <c r="G8487" s="42">
        <f t="shared" si="396"/>
        <v>11.200200000000002</v>
      </c>
      <c r="H8487" s="42">
        <f t="shared" si="397"/>
        <v>8.2500000011200196</v>
      </c>
    </row>
    <row r="8488" spans="5:8" x14ac:dyDescent="0.3">
      <c r="E8488" s="34">
        <v>8486</v>
      </c>
      <c r="F8488" s="42">
        <f t="shared" si="398"/>
        <v>13.5776</v>
      </c>
      <c r="G8488" s="42">
        <f t="shared" si="396"/>
        <v>11.20152</v>
      </c>
      <c r="H8488" s="42">
        <f t="shared" si="397"/>
        <v>8.2500000011201529</v>
      </c>
    </row>
    <row r="8489" spans="5:8" x14ac:dyDescent="0.3">
      <c r="E8489" s="34">
        <v>8487</v>
      </c>
      <c r="F8489" s="42">
        <f t="shared" si="398"/>
        <v>13.5792</v>
      </c>
      <c r="G8489" s="42">
        <f t="shared" si="396"/>
        <v>11.202840000000002</v>
      </c>
      <c r="H8489" s="42">
        <f t="shared" si="397"/>
        <v>8.2500000011202843</v>
      </c>
    </row>
    <row r="8490" spans="5:8" x14ac:dyDescent="0.3">
      <c r="E8490" s="34">
        <v>8488</v>
      </c>
      <c r="F8490" s="42">
        <f t="shared" si="398"/>
        <v>13.5808</v>
      </c>
      <c r="G8490" s="42">
        <f t="shared" si="396"/>
        <v>11.20416</v>
      </c>
      <c r="H8490" s="42">
        <f t="shared" si="397"/>
        <v>8.2500000011204158</v>
      </c>
    </row>
    <row r="8491" spans="5:8" x14ac:dyDescent="0.3">
      <c r="E8491" s="34">
        <v>8489</v>
      </c>
      <c r="F8491" s="42">
        <f t="shared" si="398"/>
        <v>13.5824</v>
      </c>
      <c r="G8491" s="42">
        <f t="shared" si="396"/>
        <v>11.20548</v>
      </c>
      <c r="H8491" s="42">
        <f t="shared" si="397"/>
        <v>8.2500000011205472</v>
      </c>
    </row>
    <row r="8492" spans="5:8" x14ac:dyDescent="0.3">
      <c r="E8492" s="34">
        <v>8490</v>
      </c>
      <c r="F8492" s="42">
        <f t="shared" si="398"/>
        <v>13.584000000000001</v>
      </c>
      <c r="G8492" s="42">
        <f t="shared" si="396"/>
        <v>11.206800000000001</v>
      </c>
      <c r="H8492" s="42">
        <f t="shared" si="397"/>
        <v>8.2500000011206804</v>
      </c>
    </row>
    <row r="8493" spans="5:8" x14ac:dyDescent="0.3">
      <c r="E8493" s="34">
        <v>8491</v>
      </c>
      <c r="F8493" s="42">
        <f t="shared" si="398"/>
        <v>13.585600000000001</v>
      </c>
      <c r="G8493" s="42">
        <f t="shared" si="396"/>
        <v>11.208120000000001</v>
      </c>
      <c r="H8493" s="42">
        <f t="shared" si="397"/>
        <v>8.2500000011208119</v>
      </c>
    </row>
    <row r="8494" spans="5:8" x14ac:dyDescent="0.3">
      <c r="E8494" s="34">
        <v>8492</v>
      </c>
      <c r="F8494" s="42">
        <f t="shared" si="398"/>
        <v>13.587200000000001</v>
      </c>
      <c r="G8494" s="42">
        <f t="shared" si="396"/>
        <v>11.209440000000001</v>
      </c>
      <c r="H8494" s="42">
        <f t="shared" si="397"/>
        <v>8.2500000011209433</v>
      </c>
    </row>
    <row r="8495" spans="5:8" x14ac:dyDescent="0.3">
      <c r="E8495" s="34">
        <v>8493</v>
      </c>
      <c r="F8495" s="42">
        <f t="shared" si="398"/>
        <v>13.588800000000001</v>
      </c>
      <c r="G8495" s="42">
        <f t="shared" si="396"/>
        <v>11.210760000000001</v>
      </c>
      <c r="H8495" s="42">
        <f t="shared" si="397"/>
        <v>8.2500000011210766</v>
      </c>
    </row>
    <row r="8496" spans="5:8" x14ac:dyDescent="0.3">
      <c r="E8496" s="34">
        <v>8494</v>
      </c>
      <c r="F8496" s="42">
        <f t="shared" si="398"/>
        <v>13.590400000000001</v>
      </c>
      <c r="G8496" s="42">
        <f t="shared" si="396"/>
        <v>11.21208</v>
      </c>
      <c r="H8496" s="42">
        <f t="shared" si="397"/>
        <v>8.250000001121208</v>
      </c>
    </row>
    <row r="8497" spans="5:8" x14ac:dyDescent="0.3">
      <c r="E8497" s="34">
        <v>8495</v>
      </c>
      <c r="F8497" s="42">
        <f t="shared" si="398"/>
        <v>13.592000000000001</v>
      </c>
      <c r="G8497" s="42">
        <f t="shared" si="396"/>
        <v>11.2134</v>
      </c>
      <c r="H8497" s="42">
        <f t="shared" si="397"/>
        <v>8.2500000011213395</v>
      </c>
    </row>
    <row r="8498" spans="5:8" x14ac:dyDescent="0.3">
      <c r="E8498" s="34">
        <v>8496</v>
      </c>
      <c r="F8498" s="42">
        <f t="shared" si="398"/>
        <v>13.5936</v>
      </c>
      <c r="G8498" s="42">
        <f t="shared" si="396"/>
        <v>11.21472</v>
      </c>
      <c r="H8498" s="42">
        <f t="shared" si="397"/>
        <v>8.2500000011214727</v>
      </c>
    </row>
    <row r="8499" spans="5:8" x14ac:dyDescent="0.3">
      <c r="E8499" s="34">
        <v>8497</v>
      </c>
      <c r="F8499" s="42">
        <f t="shared" si="398"/>
        <v>13.5952</v>
      </c>
      <c r="G8499" s="42">
        <f t="shared" si="396"/>
        <v>11.21604</v>
      </c>
      <c r="H8499" s="42">
        <f t="shared" si="397"/>
        <v>8.2500000011216041</v>
      </c>
    </row>
    <row r="8500" spans="5:8" x14ac:dyDescent="0.3">
      <c r="E8500" s="34">
        <v>8498</v>
      </c>
      <c r="F8500" s="42">
        <f t="shared" si="398"/>
        <v>13.5968</v>
      </c>
      <c r="G8500" s="42">
        <f t="shared" si="396"/>
        <v>11.217359999999999</v>
      </c>
      <c r="H8500" s="42">
        <f t="shared" si="397"/>
        <v>8.2500000011217356</v>
      </c>
    </row>
    <row r="8501" spans="5:8" x14ac:dyDescent="0.3">
      <c r="E8501" s="34">
        <v>8499</v>
      </c>
      <c r="F8501" s="42">
        <f t="shared" si="398"/>
        <v>13.5984</v>
      </c>
      <c r="G8501" s="42">
        <f t="shared" si="396"/>
        <v>11.218680000000001</v>
      </c>
      <c r="H8501" s="42">
        <f t="shared" si="397"/>
        <v>8.2500000011218688</v>
      </c>
    </row>
    <row r="8502" spans="5:8" x14ac:dyDescent="0.3">
      <c r="E8502" s="34">
        <v>8500</v>
      </c>
      <c r="F8502" s="42">
        <f t="shared" si="398"/>
        <v>13.600000000000001</v>
      </c>
      <c r="G8502" s="42">
        <f t="shared" si="396"/>
        <v>11.220000000000002</v>
      </c>
      <c r="H8502" s="42">
        <f t="shared" si="397"/>
        <v>8.2500000011220003</v>
      </c>
    </row>
    <row r="8503" spans="5:8" x14ac:dyDescent="0.3">
      <c r="E8503" s="34">
        <v>8501</v>
      </c>
      <c r="F8503" s="42">
        <f t="shared" si="398"/>
        <v>13.601600000000001</v>
      </c>
      <c r="G8503" s="42">
        <f t="shared" si="396"/>
        <v>11.22132</v>
      </c>
      <c r="H8503" s="42">
        <f t="shared" si="397"/>
        <v>8.2500000011221317</v>
      </c>
    </row>
    <row r="8504" spans="5:8" x14ac:dyDescent="0.3">
      <c r="E8504" s="34">
        <v>8502</v>
      </c>
      <c r="F8504" s="42">
        <f t="shared" si="398"/>
        <v>13.603200000000001</v>
      </c>
      <c r="G8504" s="42">
        <f t="shared" si="396"/>
        <v>11.222640000000002</v>
      </c>
      <c r="H8504" s="42">
        <f t="shared" si="397"/>
        <v>8.2500000011222632</v>
      </c>
    </row>
    <row r="8505" spans="5:8" x14ac:dyDescent="0.3">
      <c r="E8505" s="34">
        <v>8503</v>
      </c>
      <c r="F8505" s="42">
        <f t="shared" si="398"/>
        <v>13.604800000000001</v>
      </c>
      <c r="G8505" s="42">
        <f t="shared" si="396"/>
        <v>11.22396</v>
      </c>
      <c r="H8505" s="42">
        <f t="shared" si="397"/>
        <v>8.2500000011223964</v>
      </c>
    </row>
    <row r="8506" spans="5:8" x14ac:dyDescent="0.3">
      <c r="E8506" s="34">
        <v>8504</v>
      </c>
      <c r="F8506" s="42">
        <f t="shared" si="398"/>
        <v>13.606400000000001</v>
      </c>
      <c r="G8506" s="42">
        <f t="shared" si="396"/>
        <v>11.225280000000001</v>
      </c>
      <c r="H8506" s="42">
        <f t="shared" si="397"/>
        <v>8.2500000011225278</v>
      </c>
    </row>
    <row r="8507" spans="5:8" x14ac:dyDescent="0.3">
      <c r="E8507" s="34">
        <v>8505</v>
      </c>
      <c r="F8507" s="42">
        <f t="shared" si="398"/>
        <v>13.608000000000001</v>
      </c>
      <c r="G8507" s="42">
        <f t="shared" si="396"/>
        <v>11.226599999999999</v>
      </c>
      <c r="H8507" s="42">
        <f t="shared" si="397"/>
        <v>8.2500000011226593</v>
      </c>
    </row>
    <row r="8508" spans="5:8" x14ac:dyDescent="0.3">
      <c r="E8508" s="34">
        <v>8506</v>
      </c>
      <c r="F8508" s="42">
        <f t="shared" si="398"/>
        <v>13.6096</v>
      </c>
      <c r="G8508" s="42">
        <f t="shared" si="396"/>
        <v>11.227920000000001</v>
      </c>
      <c r="H8508" s="42">
        <f t="shared" si="397"/>
        <v>8.2500000011227925</v>
      </c>
    </row>
    <row r="8509" spans="5:8" x14ac:dyDescent="0.3">
      <c r="E8509" s="34">
        <v>8507</v>
      </c>
      <c r="F8509" s="42">
        <f t="shared" si="398"/>
        <v>13.6112</v>
      </c>
      <c r="G8509" s="42">
        <f t="shared" si="396"/>
        <v>11.229239999999999</v>
      </c>
      <c r="H8509" s="42">
        <f t="shared" si="397"/>
        <v>8.250000001122924</v>
      </c>
    </row>
    <row r="8510" spans="5:8" x14ac:dyDescent="0.3">
      <c r="E8510" s="34">
        <v>8508</v>
      </c>
      <c r="F8510" s="42">
        <f t="shared" si="398"/>
        <v>13.6128</v>
      </c>
      <c r="G8510" s="42">
        <f t="shared" si="396"/>
        <v>11.230560000000001</v>
      </c>
      <c r="H8510" s="42">
        <f t="shared" si="397"/>
        <v>8.2500000011230554</v>
      </c>
    </row>
    <row r="8511" spans="5:8" x14ac:dyDescent="0.3">
      <c r="E8511" s="34">
        <v>8509</v>
      </c>
      <c r="F8511" s="42">
        <f t="shared" si="398"/>
        <v>13.6144</v>
      </c>
      <c r="G8511" s="42">
        <f t="shared" si="396"/>
        <v>11.231879999999999</v>
      </c>
      <c r="H8511" s="42">
        <f t="shared" si="397"/>
        <v>8.2500000011231887</v>
      </c>
    </row>
    <row r="8512" spans="5:8" x14ac:dyDescent="0.3">
      <c r="E8512" s="34">
        <v>8510</v>
      </c>
      <c r="F8512" s="42">
        <f t="shared" si="398"/>
        <v>13.616000000000001</v>
      </c>
      <c r="G8512" s="42">
        <f t="shared" si="396"/>
        <v>11.233200000000002</v>
      </c>
      <c r="H8512" s="42">
        <f t="shared" si="397"/>
        <v>8.2500000011233201</v>
      </c>
    </row>
    <row r="8513" spans="5:8" x14ac:dyDescent="0.3">
      <c r="E8513" s="34">
        <v>8511</v>
      </c>
      <c r="F8513" s="42">
        <f t="shared" si="398"/>
        <v>13.617600000000001</v>
      </c>
      <c r="G8513" s="42">
        <f t="shared" si="396"/>
        <v>11.23452</v>
      </c>
      <c r="H8513" s="42">
        <f t="shared" si="397"/>
        <v>8.2500000011234516</v>
      </c>
    </row>
    <row r="8514" spans="5:8" x14ac:dyDescent="0.3">
      <c r="E8514" s="34">
        <v>8512</v>
      </c>
      <c r="F8514" s="42">
        <f t="shared" si="398"/>
        <v>13.619200000000001</v>
      </c>
      <c r="G8514" s="42">
        <f t="shared" ref="G8514:G8577" si="399">$C$12*F8514*10^-3/($C$3*10^-6)</f>
        <v>11.235840000000001</v>
      </c>
      <c r="H8514" s="42">
        <f t="shared" si="397"/>
        <v>8.2500000011235848</v>
      </c>
    </row>
    <row r="8515" spans="5:8" x14ac:dyDescent="0.3">
      <c r="E8515" s="34">
        <v>8513</v>
      </c>
      <c r="F8515" s="42">
        <f t="shared" si="398"/>
        <v>13.620800000000001</v>
      </c>
      <c r="G8515" s="42">
        <f t="shared" si="399"/>
        <v>11.237159999999999</v>
      </c>
      <c r="H8515" s="42">
        <f t="shared" ref="H8515:H8578" si="400">($C$12+IF(G8515&gt;=$C$7,$C$6,0)+(IF(G8515&gt;=$C$5,G8515,0)/$C$4)+IF(G8515&gt;$C$9,($C$8/G8515),0))</f>
        <v>8.2500000011237162</v>
      </c>
    </row>
    <row r="8516" spans="5:8" x14ac:dyDescent="0.3">
      <c r="E8516" s="34">
        <v>8514</v>
      </c>
      <c r="F8516" s="42">
        <f t="shared" ref="F8516:F8579" si="401">($C$10/10000)*(E8516)</f>
        <v>13.622400000000001</v>
      </c>
      <c r="G8516" s="42">
        <f t="shared" si="399"/>
        <v>11.238480000000003</v>
      </c>
      <c r="H8516" s="42">
        <f t="shared" si="400"/>
        <v>8.2500000011238477</v>
      </c>
    </row>
    <row r="8517" spans="5:8" x14ac:dyDescent="0.3">
      <c r="E8517" s="34">
        <v>8515</v>
      </c>
      <c r="F8517" s="42">
        <f t="shared" si="401"/>
        <v>13.624000000000001</v>
      </c>
      <c r="G8517" s="42">
        <f t="shared" si="399"/>
        <v>11.239800000000001</v>
      </c>
      <c r="H8517" s="42">
        <f t="shared" si="400"/>
        <v>8.2500000011239791</v>
      </c>
    </row>
    <row r="8518" spans="5:8" x14ac:dyDescent="0.3">
      <c r="E8518" s="34">
        <v>8516</v>
      </c>
      <c r="F8518" s="42">
        <f t="shared" si="401"/>
        <v>13.6256</v>
      </c>
      <c r="G8518" s="42">
        <f t="shared" si="399"/>
        <v>11.241120000000002</v>
      </c>
      <c r="H8518" s="42">
        <f t="shared" si="400"/>
        <v>8.2500000011241124</v>
      </c>
    </row>
    <row r="8519" spans="5:8" x14ac:dyDescent="0.3">
      <c r="E8519" s="34">
        <v>8517</v>
      </c>
      <c r="F8519" s="42">
        <f t="shared" si="401"/>
        <v>13.6272</v>
      </c>
      <c r="G8519" s="42">
        <f t="shared" si="399"/>
        <v>11.24244</v>
      </c>
      <c r="H8519" s="42">
        <f t="shared" si="400"/>
        <v>8.2500000011242438</v>
      </c>
    </row>
    <row r="8520" spans="5:8" x14ac:dyDescent="0.3">
      <c r="E8520" s="34">
        <v>8518</v>
      </c>
      <c r="F8520" s="42">
        <f t="shared" si="401"/>
        <v>13.6288</v>
      </c>
      <c r="G8520" s="42">
        <f t="shared" si="399"/>
        <v>11.243760000000002</v>
      </c>
      <c r="H8520" s="42">
        <f t="shared" si="400"/>
        <v>8.2500000011243753</v>
      </c>
    </row>
    <row r="8521" spans="5:8" x14ac:dyDescent="0.3">
      <c r="E8521" s="34">
        <v>8519</v>
      </c>
      <c r="F8521" s="42">
        <f t="shared" si="401"/>
        <v>13.6304</v>
      </c>
      <c r="G8521" s="42">
        <f t="shared" si="399"/>
        <v>11.24508</v>
      </c>
      <c r="H8521" s="42">
        <f t="shared" si="400"/>
        <v>8.2500000011245085</v>
      </c>
    </row>
    <row r="8522" spans="5:8" x14ac:dyDescent="0.3">
      <c r="E8522" s="34">
        <v>8520</v>
      </c>
      <c r="F8522" s="42">
        <f t="shared" si="401"/>
        <v>13.632000000000001</v>
      </c>
      <c r="G8522" s="42">
        <f t="shared" si="399"/>
        <v>11.246400000000001</v>
      </c>
      <c r="H8522" s="42">
        <f t="shared" si="400"/>
        <v>8.2500000011246399</v>
      </c>
    </row>
    <row r="8523" spans="5:8" x14ac:dyDescent="0.3">
      <c r="E8523" s="34">
        <v>8521</v>
      </c>
      <c r="F8523" s="42">
        <f t="shared" si="401"/>
        <v>13.633600000000001</v>
      </c>
      <c r="G8523" s="42">
        <f t="shared" si="399"/>
        <v>11.247720000000001</v>
      </c>
      <c r="H8523" s="42">
        <f t="shared" si="400"/>
        <v>8.2500000011247714</v>
      </c>
    </row>
    <row r="8524" spans="5:8" x14ac:dyDescent="0.3">
      <c r="E8524" s="34">
        <v>8522</v>
      </c>
      <c r="F8524" s="42">
        <f t="shared" si="401"/>
        <v>13.635200000000001</v>
      </c>
      <c r="G8524" s="42">
        <f t="shared" si="399"/>
        <v>11.249040000000001</v>
      </c>
      <c r="H8524" s="42">
        <f t="shared" si="400"/>
        <v>8.2500000011249046</v>
      </c>
    </row>
    <row r="8525" spans="5:8" x14ac:dyDescent="0.3">
      <c r="E8525" s="34">
        <v>8523</v>
      </c>
      <c r="F8525" s="42">
        <f t="shared" si="401"/>
        <v>13.636800000000001</v>
      </c>
      <c r="G8525" s="42">
        <f t="shared" si="399"/>
        <v>11.250360000000001</v>
      </c>
      <c r="H8525" s="42">
        <f t="shared" si="400"/>
        <v>8.2500000011250361</v>
      </c>
    </row>
    <row r="8526" spans="5:8" x14ac:dyDescent="0.3">
      <c r="E8526" s="34">
        <v>8524</v>
      </c>
      <c r="F8526" s="42">
        <f t="shared" si="401"/>
        <v>13.638400000000001</v>
      </c>
      <c r="G8526" s="42">
        <f t="shared" si="399"/>
        <v>11.25168</v>
      </c>
      <c r="H8526" s="42">
        <f t="shared" si="400"/>
        <v>8.2500000011251675</v>
      </c>
    </row>
    <row r="8527" spans="5:8" x14ac:dyDescent="0.3">
      <c r="E8527" s="34">
        <v>8525</v>
      </c>
      <c r="F8527" s="42">
        <f t="shared" si="401"/>
        <v>13.64</v>
      </c>
      <c r="G8527" s="42">
        <f t="shared" si="399"/>
        <v>11.253</v>
      </c>
      <c r="H8527" s="42">
        <f t="shared" si="400"/>
        <v>8.2500000011253007</v>
      </c>
    </row>
    <row r="8528" spans="5:8" x14ac:dyDescent="0.3">
      <c r="E8528" s="34">
        <v>8526</v>
      </c>
      <c r="F8528" s="42">
        <f t="shared" si="401"/>
        <v>13.6416</v>
      </c>
      <c r="G8528" s="42">
        <f t="shared" si="399"/>
        <v>11.25432</v>
      </c>
      <c r="H8528" s="42">
        <f t="shared" si="400"/>
        <v>8.2500000011254322</v>
      </c>
    </row>
    <row r="8529" spans="5:8" x14ac:dyDescent="0.3">
      <c r="E8529" s="34">
        <v>8527</v>
      </c>
      <c r="F8529" s="42">
        <f t="shared" si="401"/>
        <v>13.6432</v>
      </c>
      <c r="G8529" s="42">
        <f t="shared" si="399"/>
        <v>11.25564</v>
      </c>
      <c r="H8529" s="42">
        <f t="shared" si="400"/>
        <v>8.2500000011255636</v>
      </c>
    </row>
    <row r="8530" spans="5:8" x14ac:dyDescent="0.3">
      <c r="E8530" s="34">
        <v>8528</v>
      </c>
      <c r="F8530" s="42">
        <f t="shared" si="401"/>
        <v>13.6448</v>
      </c>
      <c r="G8530" s="42">
        <f t="shared" si="399"/>
        <v>11.256959999999999</v>
      </c>
      <c r="H8530" s="42">
        <f t="shared" si="400"/>
        <v>8.2500000011256969</v>
      </c>
    </row>
    <row r="8531" spans="5:8" x14ac:dyDescent="0.3">
      <c r="E8531" s="34">
        <v>8529</v>
      </c>
      <c r="F8531" s="42">
        <f t="shared" si="401"/>
        <v>13.6464</v>
      </c>
      <c r="G8531" s="42">
        <f t="shared" si="399"/>
        <v>11.258279999999999</v>
      </c>
      <c r="H8531" s="42">
        <f t="shared" si="400"/>
        <v>8.2500000011258283</v>
      </c>
    </row>
    <row r="8532" spans="5:8" x14ac:dyDescent="0.3">
      <c r="E8532" s="34">
        <v>8530</v>
      </c>
      <c r="F8532" s="42">
        <f t="shared" si="401"/>
        <v>13.648000000000001</v>
      </c>
      <c r="G8532" s="42">
        <f t="shared" si="399"/>
        <v>11.259600000000001</v>
      </c>
      <c r="H8532" s="42">
        <f t="shared" si="400"/>
        <v>8.2500000011259598</v>
      </c>
    </row>
    <row r="8533" spans="5:8" x14ac:dyDescent="0.3">
      <c r="E8533" s="34">
        <v>8531</v>
      </c>
      <c r="F8533" s="42">
        <f t="shared" si="401"/>
        <v>13.649600000000001</v>
      </c>
      <c r="G8533" s="42">
        <f t="shared" si="399"/>
        <v>11.260920000000002</v>
      </c>
      <c r="H8533" s="42">
        <f t="shared" si="400"/>
        <v>8.2500000011260912</v>
      </c>
    </row>
    <row r="8534" spans="5:8" x14ac:dyDescent="0.3">
      <c r="E8534" s="34">
        <v>8532</v>
      </c>
      <c r="F8534" s="42">
        <f t="shared" si="401"/>
        <v>13.651200000000001</v>
      </c>
      <c r="G8534" s="42">
        <f t="shared" si="399"/>
        <v>11.26224</v>
      </c>
      <c r="H8534" s="42">
        <f t="shared" si="400"/>
        <v>8.2500000011262244</v>
      </c>
    </row>
    <row r="8535" spans="5:8" x14ac:dyDescent="0.3">
      <c r="E8535" s="34">
        <v>8533</v>
      </c>
      <c r="F8535" s="42">
        <f t="shared" si="401"/>
        <v>13.652800000000001</v>
      </c>
      <c r="G8535" s="42">
        <f t="shared" si="399"/>
        <v>11.263560000000002</v>
      </c>
      <c r="H8535" s="42">
        <f t="shared" si="400"/>
        <v>8.2500000011263559</v>
      </c>
    </row>
    <row r="8536" spans="5:8" x14ac:dyDescent="0.3">
      <c r="E8536" s="34">
        <v>8534</v>
      </c>
      <c r="F8536" s="42">
        <f t="shared" si="401"/>
        <v>13.654400000000001</v>
      </c>
      <c r="G8536" s="42">
        <f t="shared" si="399"/>
        <v>11.26488</v>
      </c>
      <c r="H8536" s="42">
        <f t="shared" si="400"/>
        <v>8.2500000011264873</v>
      </c>
    </row>
    <row r="8537" spans="5:8" x14ac:dyDescent="0.3">
      <c r="E8537" s="34">
        <v>8535</v>
      </c>
      <c r="F8537" s="42">
        <f t="shared" si="401"/>
        <v>13.656000000000001</v>
      </c>
      <c r="G8537" s="42">
        <f t="shared" si="399"/>
        <v>11.266200000000001</v>
      </c>
      <c r="H8537" s="42">
        <f t="shared" si="400"/>
        <v>8.2500000011266206</v>
      </c>
    </row>
    <row r="8538" spans="5:8" x14ac:dyDescent="0.3">
      <c r="E8538" s="34">
        <v>8536</v>
      </c>
      <c r="F8538" s="42">
        <f t="shared" si="401"/>
        <v>13.6576</v>
      </c>
      <c r="G8538" s="42">
        <f t="shared" si="399"/>
        <v>11.267519999999999</v>
      </c>
      <c r="H8538" s="42">
        <f t="shared" si="400"/>
        <v>8.250000001126752</v>
      </c>
    </row>
    <row r="8539" spans="5:8" x14ac:dyDescent="0.3">
      <c r="E8539" s="34">
        <v>8537</v>
      </c>
      <c r="F8539" s="42">
        <f t="shared" si="401"/>
        <v>13.6592</v>
      </c>
      <c r="G8539" s="42">
        <f t="shared" si="399"/>
        <v>11.268840000000001</v>
      </c>
      <c r="H8539" s="42">
        <f t="shared" si="400"/>
        <v>8.2500000011268835</v>
      </c>
    </row>
    <row r="8540" spans="5:8" x14ac:dyDescent="0.3">
      <c r="E8540" s="34">
        <v>8538</v>
      </c>
      <c r="F8540" s="42">
        <f t="shared" si="401"/>
        <v>13.6608</v>
      </c>
      <c r="G8540" s="42">
        <f t="shared" si="399"/>
        <v>11.270159999999999</v>
      </c>
      <c r="H8540" s="42">
        <f t="shared" si="400"/>
        <v>8.2500000011270167</v>
      </c>
    </row>
    <row r="8541" spans="5:8" x14ac:dyDescent="0.3">
      <c r="E8541" s="34">
        <v>8539</v>
      </c>
      <c r="F8541" s="42">
        <f t="shared" si="401"/>
        <v>13.6624</v>
      </c>
      <c r="G8541" s="42">
        <f t="shared" si="399"/>
        <v>11.27148</v>
      </c>
      <c r="H8541" s="42">
        <f t="shared" si="400"/>
        <v>8.2500000011271482</v>
      </c>
    </row>
    <row r="8542" spans="5:8" x14ac:dyDescent="0.3">
      <c r="E8542" s="34">
        <v>8540</v>
      </c>
      <c r="F8542" s="42">
        <f t="shared" si="401"/>
        <v>13.664000000000001</v>
      </c>
      <c r="G8542" s="42">
        <f t="shared" si="399"/>
        <v>11.2728</v>
      </c>
      <c r="H8542" s="42">
        <f t="shared" si="400"/>
        <v>8.2500000011272796</v>
      </c>
    </row>
    <row r="8543" spans="5:8" x14ac:dyDescent="0.3">
      <c r="E8543" s="34">
        <v>8541</v>
      </c>
      <c r="F8543" s="42">
        <f t="shared" si="401"/>
        <v>13.665600000000001</v>
      </c>
      <c r="G8543" s="42">
        <f t="shared" si="399"/>
        <v>11.274120000000002</v>
      </c>
      <c r="H8543" s="42">
        <f t="shared" si="400"/>
        <v>8.2500000011274128</v>
      </c>
    </row>
    <row r="8544" spans="5:8" x14ac:dyDescent="0.3">
      <c r="E8544" s="34">
        <v>8542</v>
      </c>
      <c r="F8544" s="42">
        <f t="shared" si="401"/>
        <v>13.667200000000001</v>
      </c>
      <c r="G8544" s="42">
        <f t="shared" si="399"/>
        <v>11.27544</v>
      </c>
      <c r="H8544" s="42">
        <f t="shared" si="400"/>
        <v>8.2500000011275443</v>
      </c>
    </row>
    <row r="8545" spans="5:8" x14ac:dyDescent="0.3">
      <c r="E8545" s="34">
        <v>8543</v>
      </c>
      <c r="F8545" s="42">
        <f t="shared" si="401"/>
        <v>13.668800000000001</v>
      </c>
      <c r="G8545" s="42">
        <f t="shared" si="399"/>
        <v>11.276760000000001</v>
      </c>
      <c r="H8545" s="42">
        <f t="shared" si="400"/>
        <v>8.2500000011276757</v>
      </c>
    </row>
    <row r="8546" spans="5:8" x14ac:dyDescent="0.3">
      <c r="E8546" s="34">
        <v>8544</v>
      </c>
      <c r="F8546" s="42">
        <f t="shared" si="401"/>
        <v>13.670400000000001</v>
      </c>
      <c r="G8546" s="42">
        <f t="shared" si="399"/>
        <v>11.278079999999999</v>
      </c>
      <c r="H8546" s="42">
        <f t="shared" si="400"/>
        <v>8.2500000011278072</v>
      </c>
    </row>
    <row r="8547" spans="5:8" x14ac:dyDescent="0.3">
      <c r="E8547" s="34">
        <v>8545</v>
      </c>
      <c r="F8547" s="42">
        <f t="shared" si="401"/>
        <v>13.672000000000001</v>
      </c>
      <c r="G8547" s="42">
        <f t="shared" si="399"/>
        <v>11.279400000000003</v>
      </c>
      <c r="H8547" s="42">
        <f t="shared" si="400"/>
        <v>8.2500000011279404</v>
      </c>
    </row>
    <row r="8548" spans="5:8" x14ac:dyDescent="0.3">
      <c r="E8548" s="34">
        <v>8546</v>
      </c>
      <c r="F8548" s="42">
        <f t="shared" si="401"/>
        <v>13.6736</v>
      </c>
      <c r="G8548" s="42">
        <f t="shared" si="399"/>
        <v>11.280720000000001</v>
      </c>
      <c r="H8548" s="42">
        <f t="shared" si="400"/>
        <v>8.2500000011280719</v>
      </c>
    </row>
    <row r="8549" spans="5:8" x14ac:dyDescent="0.3">
      <c r="E8549" s="34">
        <v>8547</v>
      </c>
      <c r="F8549" s="42">
        <f t="shared" si="401"/>
        <v>13.6752</v>
      </c>
      <c r="G8549" s="42">
        <f t="shared" si="399"/>
        <v>11.282040000000002</v>
      </c>
      <c r="H8549" s="42">
        <f t="shared" si="400"/>
        <v>8.2500000011282033</v>
      </c>
    </row>
    <row r="8550" spans="5:8" x14ac:dyDescent="0.3">
      <c r="E8550" s="34">
        <v>8548</v>
      </c>
      <c r="F8550" s="42">
        <f t="shared" si="401"/>
        <v>13.6768</v>
      </c>
      <c r="G8550" s="42">
        <f t="shared" si="399"/>
        <v>11.28336</v>
      </c>
      <c r="H8550" s="42">
        <f t="shared" si="400"/>
        <v>8.2500000011283365</v>
      </c>
    </row>
    <row r="8551" spans="5:8" x14ac:dyDescent="0.3">
      <c r="E8551" s="34">
        <v>8549</v>
      </c>
      <c r="F8551" s="42">
        <f t="shared" si="401"/>
        <v>13.6784</v>
      </c>
      <c r="G8551" s="42">
        <f t="shared" si="399"/>
        <v>11.284680000000002</v>
      </c>
      <c r="H8551" s="42">
        <f t="shared" si="400"/>
        <v>8.250000001128468</v>
      </c>
    </row>
    <row r="8552" spans="5:8" x14ac:dyDescent="0.3">
      <c r="E8552" s="34">
        <v>8550</v>
      </c>
      <c r="F8552" s="42">
        <f t="shared" si="401"/>
        <v>13.680000000000001</v>
      </c>
      <c r="G8552" s="42">
        <f t="shared" si="399"/>
        <v>11.286000000000001</v>
      </c>
      <c r="H8552" s="42">
        <f t="shared" si="400"/>
        <v>8.2500000011285994</v>
      </c>
    </row>
    <row r="8553" spans="5:8" x14ac:dyDescent="0.3">
      <c r="E8553" s="34">
        <v>8551</v>
      </c>
      <c r="F8553" s="42">
        <f t="shared" si="401"/>
        <v>13.681600000000001</v>
      </c>
      <c r="G8553" s="42">
        <f t="shared" si="399"/>
        <v>11.287320000000001</v>
      </c>
      <c r="H8553" s="42">
        <f t="shared" si="400"/>
        <v>8.2500000011287327</v>
      </c>
    </row>
    <row r="8554" spans="5:8" x14ac:dyDescent="0.3">
      <c r="E8554" s="34">
        <v>8552</v>
      </c>
      <c r="F8554" s="42">
        <f t="shared" si="401"/>
        <v>13.683200000000001</v>
      </c>
      <c r="G8554" s="42">
        <f t="shared" si="399"/>
        <v>11.288640000000001</v>
      </c>
      <c r="H8554" s="42">
        <f t="shared" si="400"/>
        <v>8.2500000011288641</v>
      </c>
    </row>
    <row r="8555" spans="5:8" x14ac:dyDescent="0.3">
      <c r="E8555" s="34">
        <v>8553</v>
      </c>
      <c r="F8555" s="42">
        <f t="shared" si="401"/>
        <v>13.684800000000001</v>
      </c>
      <c r="G8555" s="42">
        <f t="shared" si="399"/>
        <v>11.289960000000001</v>
      </c>
      <c r="H8555" s="42">
        <f t="shared" si="400"/>
        <v>8.2500000011289956</v>
      </c>
    </row>
    <row r="8556" spans="5:8" x14ac:dyDescent="0.3">
      <c r="E8556" s="34">
        <v>8554</v>
      </c>
      <c r="F8556" s="42">
        <f t="shared" si="401"/>
        <v>13.686400000000001</v>
      </c>
      <c r="G8556" s="42">
        <f t="shared" si="399"/>
        <v>11.29128</v>
      </c>
      <c r="H8556" s="42">
        <f t="shared" si="400"/>
        <v>8.2500000011291288</v>
      </c>
    </row>
    <row r="8557" spans="5:8" x14ac:dyDescent="0.3">
      <c r="E8557" s="34">
        <v>8555</v>
      </c>
      <c r="F8557" s="42">
        <f t="shared" si="401"/>
        <v>13.688000000000001</v>
      </c>
      <c r="G8557" s="42">
        <f t="shared" si="399"/>
        <v>11.2926</v>
      </c>
      <c r="H8557" s="42">
        <f t="shared" si="400"/>
        <v>8.2500000011292602</v>
      </c>
    </row>
    <row r="8558" spans="5:8" x14ac:dyDescent="0.3">
      <c r="E8558" s="34">
        <v>8556</v>
      </c>
      <c r="F8558" s="42">
        <f t="shared" si="401"/>
        <v>13.6896</v>
      </c>
      <c r="G8558" s="42">
        <f t="shared" si="399"/>
        <v>11.29392</v>
      </c>
      <c r="H8558" s="42">
        <f t="shared" si="400"/>
        <v>8.2500000011293917</v>
      </c>
    </row>
    <row r="8559" spans="5:8" x14ac:dyDescent="0.3">
      <c r="E8559" s="34">
        <v>8557</v>
      </c>
      <c r="F8559" s="42">
        <f t="shared" si="401"/>
        <v>13.6912</v>
      </c>
      <c r="G8559" s="42">
        <f t="shared" si="399"/>
        <v>11.29524</v>
      </c>
      <c r="H8559" s="42">
        <f t="shared" si="400"/>
        <v>8.2500000011295231</v>
      </c>
    </row>
    <row r="8560" spans="5:8" x14ac:dyDescent="0.3">
      <c r="E8560" s="34">
        <v>8558</v>
      </c>
      <c r="F8560" s="42">
        <f t="shared" si="401"/>
        <v>13.6928</v>
      </c>
      <c r="G8560" s="42">
        <f t="shared" si="399"/>
        <v>11.296559999999999</v>
      </c>
      <c r="H8560" s="42">
        <f t="shared" si="400"/>
        <v>8.2500000011296564</v>
      </c>
    </row>
    <row r="8561" spans="5:8" x14ac:dyDescent="0.3">
      <c r="E8561" s="34">
        <v>8559</v>
      </c>
      <c r="F8561" s="42">
        <f t="shared" si="401"/>
        <v>13.6944</v>
      </c>
      <c r="G8561" s="42">
        <f t="shared" si="399"/>
        <v>11.297879999999999</v>
      </c>
      <c r="H8561" s="42">
        <f t="shared" si="400"/>
        <v>8.2500000011297878</v>
      </c>
    </row>
    <row r="8562" spans="5:8" x14ac:dyDescent="0.3">
      <c r="E8562" s="34">
        <v>8560</v>
      </c>
      <c r="F8562" s="42">
        <f t="shared" si="401"/>
        <v>13.696000000000002</v>
      </c>
      <c r="G8562" s="42">
        <f t="shared" si="399"/>
        <v>11.299200000000003</v>
      </c>
      <c r="H8562" s="42">
        <f t="shared" si="400"/>
        <v>8.2500000011299193</v>
      </c>
    </row>
    <row r="8563" spans="5:8" x14ac:dyDescent="0.3">
      <c r="E8563" s="34">
        <v>8561</v>
      </c>
      <c r="F8563" s="42">
        <f t="shared" si="401"/>
        <v>13.697600000000001</v>
      </c>
      <c r="G8563" s="42">
        <f t="shared" si="399"/>
        <v>11.300520000000001</v>
      </c>
      <c r="H8563" s="42">
        <f t="shared" si="400"/>
        <v>8.2500000011300525</v>
      </c>
    </row>
    <row r="8564" spans="5:8" x14ac:dyDescent="0.3">
      <c r="E8564" s="34">
        <v>8562</v>
      </c>
      <c r="F8564" s="42">
        <f t="shared" si="401"/>
        <v>13.699200000000001</v>
      </c>
      <c r="G8564" s="42">
        <f t="shared" si="399"/>
        <v>11.301840000000002</v>
      </c>
      <c r="H8564" s="42">
        <f t="shared" si="400"/>
        <v>8.2500000011301839</v>
      </c>
    </row>
    <row r="8565" spans="5:8" x14ac:dyDescent="0.3">
      <c r="E8565" s="34">
        <v>8563</v>
      </c>
      <c r="F8565" s="42">
        <f t="shared" si="401"/>
        <v>13.700800000000001</v>
      </c>
      <c r="G8565" s="42">
        <f t="shared" si="399"/>
        <v>11.30316</v>
      </c>
      <c r="H8565" s="42">
        <f t="shared" si="400"/>
        <v>8.2500000011303154</v>
      </c>
    </row>
    <row r="8566" spans="5:8" x14ac:dyDescent="0.3">
      <c r="E8566" s="34">
        <v>8564</v>
      </c>
      <c r="F8566" s="42">
        <f t="shared" si="401"/>
        <v>13.702400000000001</v>
      </c>
      <c r="G8566" s="42">
        <f t="shared" si="399"/>
        <v>11.304480000000002</v>
      </c>
      <c r="H8566" s="42">
        <f t="shared" si="400"/>
        <v>8.2500000011304486</v>
      </c>
    </row>
    <row r="8567" spans="5:8" x14ac:dyDescent="0.3">
      <c r="E8567" s="34">
        <v>8565</v>
      </c>
      <c r="F8567" s="42">
        <f t="shared" si="401"/>
        <v>13.704000000000001</v>
      </c>
      <c r="G8567" s="42">
        <f t="shared" si="399"/>
        <v>11.3058</v>
      </c>
      <c r="H8567" s="42">
        <f t="shared" si="400"/>
        <v>8.2500000011305801</v>
      </c>
    </row>
    <row r="8568" spans="5:8" x14ac:dyDescent="0.3">
      <c r="E8568" s="34">
        <v>8566</v>
      </c>
      <c r="F8568" s="42">
        <f t="shared" si="401"/>
        <v>13.7056</v>
      </c>
      <c r="G8568" s="42">
        <f t="shared" si="399"/>
        <v>11.307120000000001</v>
      </c>
      <c r="H8568" s="42">
        <f t="shared" si="400"/>
        <v>8.2500000011307115</v>
      </c>
    </row>
    <row r="8569" spans="5:8" x14ac:dyDescent="0.3">
      <c r="E8569" s="34">
        <v>8567</v>
      </c>
      <c r="F8569" s="42">
        <f t="shared" si="401"/>
        <v>13.7072</v>
      </c>
      <c r="G8569" s="42">
        <f t="shared" si="399"/>
        <v>11.308439999999999</v>
      </c>
      <c r="H8569" s="42">
        <f t="shared" si="400"/>
        <v>8.2500000011308448</v>
      </c>
    </row>
    <row r="8570" spans="5:8" x14ac:dyDescent="0.3">
      <c r="E8570" s="34">
        <v>8568</v>
      </c>
      <c r="F8570" s="42">
        <f t="shared" si="401"/>
        <v>13.7088</v>
      </c>
      <c r="G8570" s="42">
        <f t="shared" si="399"/>
        <v>11.309760000000001</v>
      </c>
      <c r="H8570" s="42">
        <f t="shared" si="400"/>
        <v>8.2500000011309762</v>
      </c>
    </row>
    <row r="8571" spans="5:8" x14ac:dyDescent="0.3">
      <c r="E8571" s="34">
        <v>8569</v>
      </c>
      <c r="F8571" s="42">
        <f t="shared" si="401"/>
        <v>13.7104</v>
      </c>
      <c r="G8571" s="42">
        <f t="shared" si="399"/>
        <v>11.311079999999999</v>
      </c>
      <c r="H8571" s="42">
        <f t="shared" si="400"/>
        <v>8.2500000011311077</v>
      </c>
    </row>
    <row r="8572" spans="5:8" x14ac:dyDescent="0.3">
      <c r="E8572" s="34">
        <v>8570</v>
      </c>
      <c r="F8572" s="42">
        <f t="shared" si="401"/>
        <v>13.712000000000002</v>
      </c>
      <c r="G8572" s="42">
        <f t="shared" si="399"/>
        <v>11.312400000000002</v>
      </c>
      <c r="H8572" s="42">
        <f t="shared" si="400"/>
        <v>8.2500000011312409</v>
      </c>
    </row>
    <row r="8573" spans="5:8" x14ac:dyDescent="0.3">
      <c r="E8573" s="34">
        <v>8571</v>
      </c>
      <c r="F8573" s="42">
        <f t="shared" si="401"/>
        <v>13.713600000000001</v>
      </c>
      <c r="G8573" s="42">
        <f t="shared" si="399"/>
        <v>11.31372</v>
      </c>
      <c r="H8573" s="42">
        <f t="shared" si="400"/>
        <v>8.2500000011313723</v>
      </c>
    </row>
    <row r="8574" spans="5:8" x14ac:dyDescent="0.3">
      <c r="E8574" s="34">
        <v>8572</v>
      </c>
      <c r="F8574" s="42">
        <f t="shared" si="401"/>
        <v>13.715200000000001</v>
      </c>
      <c r="G8574" s="42">
        <f t="shared" si="399"/>
        <v>11.315040000000002</v>
      </c>
      <c r="H8574" s="42">
        <f t="shared" si="400"/>
        <v>8.2500000011315038</v>
      </c>
    </row>
    <row r="8575" spans="5:8" x14ac:dyDescent="0.3">
      <c r="E8575" s="34">
        <v>8573</v>
      </c>
      <c r="F8575" s="42">
        <f t="shared" si="401"/>
        <v>13.716800000000001</v>
      </c>
      <c r="G8575" s="42">
        <f t="shared" si="399"/>
        <v>11.31636</v>
      </c>
      <c r="H8575" s="42">
        <f t="shared" si="400"/>
        <v>8.2500000011316352</v>
      </c>
    </row>
    <row r="8576" spans="5:8" x14ac:dyDescent="0.3">
      <c r="E8576" s="34">
        <v>8574</v>
      </c>
      <c r="F8576" s="42">
        <f t="shared" si="401"/>
        <v>13.718400000000001</v>
      </c>
      <c r="G8576" s="42">
        <f t="shared" si="399"/>
        <v>11.317680000000001</v>
      </c>
      <c r="H8576" s="42">
        <f t="shared" si="400"/>
        <v>8.2500000011317685</v>
      </c>
    </row>
    <row r="8577" spans="5:8" x14ac:dyDescent="0.3">
      <c r="E8577" s="34">
        <v>8575</v>
      </c>
      <c r="F8577" s="42">
        <f t="shared" si="401"/>
        <v>13.72</v>
      </c>
      <c r="G8577" s="42">
        <f t="shared" si="399"/>
        <v>11.319000000000001</v>
      </c>
      <c r="H8577" s="42">
        <f t="shared" si="400"/>
        <v>8.2500000011318999</v>
      </c>
    </row>
    <row r="8578" spans="5:8" x14ac:dyDescent="0.3">
      <c r="E8578" s="34">
        <v>8576</v>
      </c>
      <c r="F8578" s="42">
        <f t="shared" si="401"/>
        <v>13.7216</v>
      </c>
      <c r="G8578" s="42">
        <f t="shared" ref="G8578:G8641" si="402">$C$12*F8578*10^-3/($C$3*10^-6)</f>
        <v>11.320320000000002</v>
      </c>
      <c r="H8578" s="42">
        <f t="shared" si="400"/>
        <v>8.2500000011320314</v>
      </c>
    </row>
    <row r="8579" spans="5:8" x14ac:dyDescent="0.3">
      <c r="E8579" s="34">
        <v>8577</v>
      </c>
      <c r="F8579" s="42">
        <f t="shared" si="401"/>
        <v>13.7232</v>
      </c>
      <c r="G8579" s="42">
        <f t="shared" si="402"/>
        <v>11.32164</v>
      </c>
      <c r="H8579" s="42">
        <f t="shared" ref="H8579:H8642" si="403">($C$12+IF(G8579&gt;=$C$7,$C$6,0)+(IF(G8579&gt;=$C$5,G8579,0)/$C$4)+IF(G8579&gt;$C$9,($C$8/G8579),0))</f>
        <v>8.2500000011321646</v>
      </c>
    </row>
    <row r="8580" spans="5:8" x14ac:dyDescent="0.3">
      <c r="E8580" s="34">
        <v>8578</v>
      </c>
      <c r="F8580" s="42">
        <f t="shared" ref="F8580:F8643" si="404">($C$10/10000)*(E8580)</f>
        <v>13.7248</v>
      </c>
      <c r="G8580" s="42">
        <f t="shared" si="402"/>
        <v>11.322960000000002</v>
      </c>
      <c r="H8580" s="42">
        <f t="shared" si="403"/>
        <v>8.250000001132296</v>
      </c>
    </row>
    <row r="8581" spans="5:8" x14ac:dyDescent="0.3">
      <c r="E8581" s="34">
        <v>8579</v>
      </c>
      <c r="F8581" s="42">
        <f t="shared" si="404"/>
        <v>13.7264</v>
      </c>
      <c r="G8581" s="42">
        <f t="shared" si="402"/>
        <v>11.32428</v>
      </c>
      <c r="H8581" s="42">
        <f t="shared" si="403"/>
        <v>8.2500000011324275</v>
      </c>
    </row>
    <row r="8582" spans="5:8" x14ac:dyDescent="0.3">
      <c r="E8582" s="34">
        <v>8580</v>
      </c>
      <c r="F8582" s="42">
        <f t="shared" si="404"/>
        <v>13.728000000000002</v>
      </c>
      <c r="G8582" s="42">
        <f t="shared" si="402"/>
        <v>11.325600000000001</v>
      </c>
      <c r="H8582" s="42">
        <f t="shared" si="403"/>
        <v>8.2500000011325607</v>
      </c>
    </row>
    <row r="8583" spans="5:8" x14ac:dyDescent="0.3">
      <c r="E8583" s="34">
        <v>8581</v>
      </c>
      <c r="F8583" s="42">
        <f t="shared" si="404"/>
        <v>13.729600000000001</v>
      </c>
      <c r="G8583" s="42">
        <f t="shared" si="402"/>
        <v>11.326920000000001</v>
      </c>
      <c r="H8583" s="42">
        <f t="shared" si="403"/>
        <v>8.2500000011326922</v>
      </c>
    </row>
    <row r="8584" spans="5:8" x14ac:dyDescent="0.3">
      <c r="E8584" s="34">
        <v>8582</v>
      </c>
      <c r="F8584" s="42">
        <f t="shared" si="404"/>
        <v>13.731200000000001</v>
      </c>
      <c r="G8584" s="42">
        <f t="shared" si="402"/>
        <v>11.328240000000001</v>
      </c>
      <c r="H8584" s="42">
        <f t="shared" si="403"/>
        <v>8.2500000011328236</v>
      </c>
    </row>
    <row r="8585" spans="5:8" x14ac:dyDescent="0.3">
      <c r="E8585" s="34">
        <v>8583</v>
      </c>
      <c r="F8585" s="42">
        <f t="shared" si="404"/>
        <v>13.732800000000001</v>
      </c>
      <c r="G8585" s="42">
        <f t="shared" si="402"/>
        <v>11.329560000000001</v>
      </c>
      <c r="H8585" s="42">
        <f t="shared" si="403"/>
        <v>8.2500000011329568</v>
      </c>
    </row>
    <row r="8586" spans="5:8" x14ac:dyDescent="0.3">
      <c r="E8586" s="34">
        <v>8584</v>
      </c>
      <c r="F8586" s="42">
        <f t="shared" si="404"/>
        <v>13.734400000000001</v>
      </c>
      <c r="G8586" s="42">
        <f t="shared" si="402"/>
        <v>11.330880000000001</v>
      </c>
      <c r="H8586" s="42">
        <f t="shared" si="403"/>
        <v>8.2500000011330883</v>
      </c>
    </row>
    <row r="8587" spans="5:8" x14ac:dyDescent="0.3">
      <c r="E8587" s="34">
        <v>8585</v>
      </c>
      <c r="F8587" s="42">
        <f t="shared" si="404"/>
        <v>13.736000000000001</v>
      </c>
      <c r="G8587" s="42">
        <f t="shared" si="402"/>
        <v>11.3322</v>
      </c>
      <c r="H8587" s="42">
        <f t="shared" si="403"/>
        <v>8.2500000011332197</v>
      </c>
    </row>
    <row r="8588" spans="5:8" x14ac:dyDescent="0.3">
      <c r="E8588" s="34">
        <v>8586</v>
      </c>
      <c r="F8588" s="42">
        <f t="shared" si="404"/>
        <v>13.7376</v>
      </c>
      <c r="G8588" s="42">
        <f t="shared" si="402"/>
        <v>11.33352</v>
      </c>
      <c r="H8588" s="42">
        <f t="shared" si="403"/>
        <v>8.2500000011333512</v>
      </c>
    </row>
    <row r="8589" spans="5:8" x14ac:dyDescent="0.3">
      <c r="E8589" s="34">
        <v>8587</v>
      </c>
      <c r="F8589" s="42">
        <f t="shared" si="404"/>
        <v>13.7392</v>
      </c>
      <c r="G8589" s="42">
        <f t="shared" si="402"/>
        <v>11.33484</v>
      </c>
      <c r="H8589" s="42">
        <f t="shared" si="403"/>
        <v>8.2500000011334844</v>
      </c>
    </row>
    <row r="8590" spans="5:8" x14ac:dyDescent="0.3">
      <c r="E8590" s="34">
        <v>8588</v>
      </c>
      <c r="F8590" s="42">
        <f t="shared" si="404"/>
        <v>13.7408</v>
      </c>
      <c r="G8590" s="42">
        <f t="shared" si="402"/>
        <v>11.33616</v>
      </c>
      <c r="H8590" s="42">
        <f t="shared" si="403"/>
        <v>8.2500000011336159</v>
      </c>
    </row>
    <row r="8591" spans="5:8" x14ac:dyDescent="0.3">
      <c r="E8591" s="34">
        <v>8589</v>
      </c>
      <c r="F8591" s="42">
        <f t="shared" si="404"/>
        <v>13.7424</v>
      </c>
      <c r="G8591" s="42">
        <f t="shared" si="402"/>
        <v>11.337479999999999</v>
      </c>
      <c r="H8591" s="42">
        <f t="shared" si="403"/>
        <v>8.2500000011337473</v>
      </c>
    </row>
    <row r="8592" spans="5:8" x14ac:dyDescent="0.3">
      <c r="E8592" s="34">
        <v>8590</v>
      </c>
      <c r="F8592" s="42">
        <f t="shared" si="404"/>
        <v>13.744</v>
      </c>
      <c r="G8592" s="42">
        <f t="shared" si="402"/>
        <v>11.338800000000001</v>
      </c>
      <c r="H8592" s="42">
        <f t="shared" si="403"/>
        <v>8.2500000011338805</v>
      </c>
    </row>
    <row r="8593" spans="5:8" x14ac:dyDescent="0.3">
      <c r="E8593" s="34">
        <v>8591</v>
      </c>
      <c r="F8593" s="42">
        <f t="shared" si="404"/>
        <v>13.745600000000001</v>
      </c>
      <c r="G8593" s="42">
        <f t="shared" si="402"/>
        <v>11.340120000000002</v>
      </c>
      <c r="H8593" s="42">
        <f t="shared" si="403"/>
        <v>8.250000001134012</v>
      </c>
    </row>
    <row r="8594" spans="5:8" x14ac:dyDescent="0.3">
      <c r="E8594" s="34">
        <v>8592</v>
      </c>
      <c r="F8594" s="42">
        <f t="shared" si="404"/>
        <v>13.747200000000001</v>
      </c>
      <c r="G8594" s="42">
        <f t="shared" si="402"/>
        <v>11.34144</v>
      </c>
      <c r="H8594" s="42">
        <f t="shared" si="403"/>
        <v>8.2500000011341434</v>
      </c>
    </row>
    <row r="8595" spans="5:8" x14ac:dyDescent="0.3">
      <c r="E8595" s="34">
        <v>8593</v>
      </c>
      <c r="F8595" s="42">
        <f t="shared" si="404"/>
        <v>13.748800000000001</v>
      </c>
      <c r="G8595" s="42">
        <f t="shared" si="402"/>
        <v>11.342760000000002</v>
      </c>
      <c r="H8595" s="42">
        <f t="shared" si="403"/>
        <v>8.2500000011342767</v>
      </c>
    </row>
    <row r="8596" spans="5:8" x14ac:dyDescent="0.3">
      <c r="E8596" s="34">
        <v>8594</v>
      </c>
      <c r="F8596" s="42">
        <f t="shared" si="404"/>
        <v>13.750400000000001</v>
      </c>
      <c r="G8596" s="42">
        <f t="shared" si="402"/>
        <v>11.34408</v>
      </c>
      <c r="H8596" s="42">
        <f t="shared" si="403"/>
        <v>8.2500000011344081</v>
      </c>
    </row>
    <row r="8597" spans="5:8" x14ac:dyDescent="0.3">
      <c r="E8597" s="34">
        <v>8595</v>
      </c>
      <c r="F8597" s="42">
        <f t="shared" si="404"/>
        <v>13.752000000000001</v>
      </c>
      <c r="G8597" s="42">
        <f t="shared" si="402"/>
        <v>11.345400000000001</v>
      </c>
      <c r="H8597" s="42">
        <f t="shared" si="403"/>
        <v>8.2500000011345396</v>
      </c>
    </row>
    <row r="8598" spans="5:8" x14ac:dyDescent="0.3">
      <c r="E8598" s="34">
        <v>8596</v>
      </c>
      <c r="F8598" s="42">
        <f t="shared" si="404"/>
        <v>13.7536</v>
      </c>
      <c r="G8598" s="42">
        <f t="shared" si="402"/>
        <v>11.346719999999999</v>
      </c>
      <c r="H8598" s="42">
        <f t="shared" si="403"/>
        <v>8.2500000011346728</v>
      </c>
    </row>
    <row r="8599" spans="5:8" x14ac:dyDescent="0.3">
      <c r="E8599" s="34">
        <v>8597</v>
      </c>
      <c r="F8599" s="42">
        <f t="shared" si="404"/>
        <v>13.7552</v>
      </c>
      <c r="G8599" s="42">
        <f t="shared" si="402"/>
        <v>11.348040000000001</v>
      </c>
      <c r="H8599" s="42">
        <f t="shared" si="403"/>
        <v>8.2500000011348043</v>
      </c>
    </row>
    <row r="8600" spans="5:8" x14ac:dyDescent="0.3">
      <c r="E8600" s="34">
        <v>8598</v>
      </c>
      <c r="F8600" s="42">
        <f t="shared" si="404"/>
        <v>13.7568</v>
      </c>
      <c r="G8600" s="42">
        <f t="shared" si="402"/>
        <v>11.349359999999999</v>
      </c>
      <c r="H8600" s="42">
        <f t="shared" si="403"/>
        <v>8.2500000011349357</v>
      </c>
    </row>
    <row r="8601" spans="5:8" x14ac:dyDescent="0.3">
      <c r="E8601" s="34">
        <v>8599</v>
      </c>
      <c r="F8601" s="42">
        <f t="shared" si="404"/>
        <v>13.7584</v>
      </c>
      <c r="G8601" s="42">
        <f t="shared" si="402"/>
        <v>11.350680000000001</v>
      </c>
      <c r="H8601" s="42">
        <f t="shared" si="403"/>
        <v>8.2500000011350672</v>
      </c>
    </row>
    <row r="8602" spans="5:8" x14ac:dyDescent="0.3">
      <c r="E8602" s="34">
        <v>8600</v>
      </c>
      <c r="F8602" s="42">
        <f t="shared" si="404"/>
        <v>13.76</v>
      </c>
      <c r="G8602" s="42">
        <f t="shared" si="402"/>
        <v>11.351999999999999</v>
      </c>
      <c r="H8602" s="42">
        <f t="shared" si="403"/>
        <v>8.2500000011352004</v>
      </c>
    </row>
    <row r="8603" spans="5:8" x14ac:dyDescent="0.3">
      <c r="E8603" s="34">
        <v>8601</v>
      </c>
      <c r="F8603" s="42">
        <f t="shared" si="404"/>
        <v>13.761600000000001</v>
      </c>
      <c r="G8603" s="42">
        <f t="shared" si="402"/>
        <v>11.353320000000002</v>
      </c>
      <c r="H8603" s="42">
        <f t="shared" si="403"/>
        <v>8.2500000011353318</v>
      </c>
    </row>
    <row r="8604" spans="5:8" x14ac:dyDescent="0.3">
      <c r="E8604" s="34">
        <v>8602</v>
      </c>
      <c r="F8604" s="42">
        <f t="shared" si="404"/>
        <v>13.763200000000001</v>
      </c>
      <c r="G8604" s="42">
        <f t="shared" si="402"/>
        <v>11.35464</v>
      </c>
      <c r="H8604" s="42">
        <f t="shared" si="403"/>
        <v>8.2500000011354633</v>
      </c>
    </row>
    <row r="8605" spans="5:8" x14ac:dyDescent="0.3">
      <c r="E8605" s="34">
        <v>8603</v>
      </c>
      <c r="F8605" s="42">
        <f t="shared" si="404"/>
        <v>13.764800000000001</v>
      </c>
      <c r="G8605" s="42">
        <f t="shared" si="402"/>
        <v>11.355960000000001</v>
      </c>
      <c r="H8605" s="42">
        <f t="shared" si="403"/>
        <v>8.2500000011355965</v>
      </c>
    </row>
    <row r="8606" spans="5:8" x14ac:dyDescent="0.3">
      <c r="E8606" s="34">
        <v>8604</v>
      </c>
      <c r="F8606" s="42">
        <f t="shared" si="404"/>
        <v>13.766400000000001</v>
      </c>
      <c r="G8606" s="42">
        <f t="shared" si="402"/>
        <v>11.357279999999999</v>
      </c>
      <c r="H8606" s="42">
        <f t="shared" si="403"/>
        <v>8.250000001135728</v>
      </c>
    </row>
    <row r="8607" spans="5:8" x14ac:dyDescent="0.3">
      <c r="E8607" s="34">
        <v>8605</v>
      </c>
      <c r="F8607" s="42">
        <f t="shared" si="404"/>
        <v>13.768000000000001</v>
      </c>
      <c r="G8607" s="42">
        <f t="shared" si="402"/>
        <v>11.358600000000001</v>
      </c>
      <c r="H8607" s="42">
        <f t="shared" si="403"/>
        <v>8.2500000011358594</v>
      </c>
    </row>
    <row r="8608" spans="5:8" x14ac:dyDescent="0.3">
      <c r="E8608" s="34">
        <v>8606</v>
      </c>
      <c r="F8608" s="42">
        <f t="shared" si="404"/>
        <v>13.769600000000001</v>
      </c>
      <c r="G8608" s="42">
        <f t="shared" si="402"/>
        <v>11.359920000000001</v>
      </c>
      <c r="H8608" s="42">
        <f t="shared" si="403"/>
        <v>8.2500000011359926</v>
      </c>
    </row>
    <row r="8609" spans="5:8" x14ac:dyDescent="0.3">
      <c r="E8609" s="34">
        <v>8607</v>
      </c>
      <c r="F8609" s="42">
        <f t="shared" si="404"/>
        <v>13.7712</v>
      </c>
      <c r="G8609" s="42">
        <f t="shared" si="402"/>
        <v>11.361240000000002</v>
      </c>
      <c r="H8609" s="42">
        <f t="shared" si="403"/>
        <v>8.2500000011361241</v>
      </c>
    </row>
    <row r="8610" spans="5:8" x14ac:dyDescent="0.3">
      <c r="E8610" s="34">
        <v>8608</v>
      </c>
      <c r="F8610" s="42">
        <f t="shared" si="404"/>
        <v>13.7728</v>
      </c>
      <c r="G8610" s="42">
        <f t="shared" si="402"/>
        <v>11.36256</v>
      </c>
      <c r="H8610" s="42">
        <f t="shared" si="403"/>
        <v>8.2500000011362555</v>
      </c>
    </row>
    <row r="8611" spans="5:8" x14ac:dyDescent="0.3">
      <c r="E8611" s="34">
        <v>8609</v>
      </c>
      <c r="F8611" s="42">
        <f t="shared" si="404"/>
        <v>13.7744</v>
      </c>
      <c r="G8611" s="42">
        <f t="shared" si="402"/>
        <v>11.363880000000002</v>
      </c>
      <c r="H8611" s="42">
        <f t="shared" si="403"/>
        <v>8.2500000011363888</v>
      </c>
    </row>
    <row r="8612" spans="5:8" x14ac:dyDescent="0.3">
      <c r="E8612" s="34">
        <v>8610</v>
      </c>
      <c r="F8612" s="42">
        <f t="shared" si="404"/>
        <v>13.776</v>
      </c>
      <c r="G8612" s="42">
        <f t="shared" si="402"/>
        <v>11.3652</v>
      </c>
      <c r="H8612" s="42">
        <f t="shared" si="403"/>
        <v>8.2500000011365202</v>
      </c>
    </row>
    <row r="8613" spans="5:8" x14ac:dyDescent="0.3">
      <c r="E8613" s="34">
        <v>8611</v>
      </c>
      <c r="F8613" s="42">
        <f t="shared" si="404"/>
        <v>13.777600000000001</v>
      </c>
      <c r="G8613" s="42">
        <f t="shared" si="402"/>
        <v>11.366520000000001</v>
      </c>
      <c r="H8613" s="42">
        <f t="shared" si="403"/>
        <v>8.2500000011366517</v>
      </c>
    </row>
    <row r="8614" spans="5:8" x14ac:dyDescent="0.3">
      <c r="E8614" s="34">
        <v>8612</v>
      </c>
      <c r="F8614" s="42">
        <f t="shared" si="404"/>
        <v>13.779200000000001</v>
      </c>
      <c r="G8614" s="42">
        <f t="shared" si="402"/>
        <v>11.367840000000001</v>
      </c>
      <c r="H8614" s="42">
        <f t="shared" si="403"/>
        <v>8.2500000011367831</v>
      </c>
    </row>
    <row r="8615" spans="5:8" x14ac:dyDescent="0.3">
      <c r="E8615" s="34">
        <v>8613</v>
      </c>
      <c r="F8615" s="42">
        <f t="shared" si="404"/>
        <v>13.780800000000001</v>
      </c>
      <c r="G8615" s="42">
        <f t="shared" si="402"/>
        <v>11.369160000000001</v>
      </c>
      <c r="H8615" s="42">
        <f t="shared" si="403"/>
        <v>8.2500000011369163</v>
      </c>
    </row>
    <row r="8616" spans="5:8" x14ac:dyDescent="0.3">
      <c r="E8616" s="34">
        <v>8614</v>
      </c>
      <c r="F8616" s="42">
        <f t="shared" si="404"/>
        <v>13.782400000000001</v>
      </c>
      <c r="G8616" s="42">
        <f t="shared" si="402"/>
        <v>11.370480000000001</v>
      </c>
      <c r="H8616" s="42">
        <f t="shared" si="403"/>
        <v>8.2500000011370478</v>
      </c>
    </row>
    <row r="8617" spans="5:8" x14ac:dyDescent="0.3">
      <c r="E8617" s="34">
        <v>8615</v>
      </c>
      <c r="F8617" s="42">
        <f t="shared" si="404"/>
        <v>13.784000000000001</v>
      </c>
      <c r="G8617" s="42">
        <f t="shared" si="402"/>
        <v>11.3718</v>
      </c>
      <c r="H8617" s="42">
        <f t="shared" si="403"/>
        <v>8.2500000011371792</v>
      </c>
    </row>
    <row r="8618" spans="5:8" x14ac:dyDescent="0.3">
      <c r="E8618" s="34">
        <v>8616</v>
      </c>
      <c r="F8618" s="42">
        <f t="shared" si="404"/>
        <v>13.785600000000001</v>
      </c>
      <c r="G8618" s="42">
        <f t="shared" si="402"/>
        <v>11.37312</v>
      </c>
      <c r="H8618" s="42">
        <f t="shared" si="403"/>
        <v>8.2500000011373125</v>
      </c>
    </row>
    <row r="8619" spans="5:8" x14ac:dyDescent="0.3">
      <c r="E8619" s="34">
        <v>8617</v>
      </c>
      <c r="F8619" s="42">
        <f t="shared" si="404"/>
        <v>13.7872</v>
      </c>
      <c r="G8619" s="42">
        <f t="shared" si="402"/>
        <v>11.37444</v>
      </c>
      <c r="H8619" s="42">
        <f t="shared" si="403"/>
        <v>8.2500000011374439</v>
      </c>
    </row>
    <row r="8620" spans="5:8" x14ac:dyDescent="0.3">
      <c r="E8620" s="34">
        <v>8618</v>
      </c>
      <c r="F8620" s="42">
        <f t="shared" si="404"/>
        <v>13.7888</v>
      </c>
      <c r="G8620" s="42">
        <f t="shared" si="402"/>
        <v>11.37576</v>
      </c>
      <c r="H8620" s="42">
        <f t="shared" si="403"/>
        <v>8.2500000011375754</v>
      </c>
    </row>
    <row r="8621" spans="5:8" x14ac:dyDescent="0.3">
      <c r="E8621" s="34">
        <v>8619</v>
      </c>
      <c r="F8621" s="42">
        <f t="shared" si="404"/>
        <v>13.7904</v>
      </c>
      <c r="G8621" s="42">
        <f t="shared" si="402"/>
        <v>11.377079999999999</v>
      </c>
      <c r="H8621" s="42">
        <f t="shared" si="403"/>
        <v>8.2500000011377086</v>
      </c>
    </row>
    <row r="8622" spans="5:8" x14ac:dyDescent="0.3">
      <c r="E8622" s="34">
        <v>8620</v>
      </c>
      <c r="F8622" s="42">
        <f t="shared" si="404"/>
        <v>13.792</v>
      </c>
      <c r="G8622" s="42">
        <f t="shared" si="402"/>
        <v>11.378399999999999</v>
      </c>
      <c r="H8622" s="42">
        <f t="shared" si="403"/>
        <v>8.25000000113784</v>
      </c>
    </row>
    <row r="8623" spans="5:8" x14ac:dyDescent="0.3">
      <c r="E8623" s="34">
        <v>8621</v>
      </c>
      <c r="F8623" s="42">
        <f t="shared" si="404"/>
        <v>13.793600000000001</v>
      </c>
      <c r="G8623" s="42">
        <f t="shared" si="402"/>
        <v>11.379720000000001</v>
      </c>
      <c r="H8623" s="42">
        <f t="shared" si="403"/>
        <v>8.2500000011379715</v>
      </c>
    </row>
    <row r="8624" spans="5:8" x14ac:dyDescent="0.3">
      <c r="E8624" s="34">
        <v>8622</v>
      </c>
      <c r="F8624" s="42">
        <f t="shared" si="404"/>
        <v>13.795200000000001</v>
      </c>
      <c r="G8624" s="42">
        <f t="shared" si="402"/>
        <v>11.381040000000002</v>
      </c>
      <c r="H8624" s="42">
        <f t="shared" si="403"/>
        <v>8.2500000011381047</v>
      </c>
    </row>
    <row r="8625" spans="5:8" x14ac:dyDescent="0.3">
      <c r="E8625" s="34">
        <v>8623</v>
      </c>
      <c r="F8625" s="42">
        <f t="shared" si="404"/>
        <v>13.796800000000001</v>
      </c>
      <c r="G8625" s="42">
        <f t="shared" si="402"/>
        <v>11.38236</v>
      </c>
      <c r="H8625" s="42">
        <f t="shared" si="403"/>
        <v>8.2500000011382362</v>
      </c>
    </row>
    <row r="8626" spans="5:8" x14ac:dyDescent="0.3">
      <c r="E8626" s="34">
        <v>8624</v>
      </c>
      <c r="F8626" s="42">
        <f t="shared" si="404"/>
        <v>13.798400000000001</v>
      </c>
      <c r="G8626" s="42">
        <f t="shared" si="402"/>
        <v>11.383680000000002</v>
      </c>
      <c r="H8626" s="42">
        <f t="shared" si="403"/>
        <v>8.2500000011383676</v>
      </c>
    </row>
    <row r="8627" spans="5:8" x14ac:dyDescent="0.3">
      <c r="E8627" s="34">
        <v>8625</v>
      </c>
      <c r="F8627" s="42">
        <f t="shared" si="404"/>
        <v>13.8</v>
      </c>
      <c r="G8627" s="42">
        <f t="shared" si="402"/>
        <v>11.385</v>
      </c>
      <c r="H8627" s="42">
        <f t="shared" si="403"/>
        <v>8.2500000011385008</v>
      </c>
    </row>
    <row r="8628" spans="5:8" x14ac:dyDescent="0.3">
      <c r="E8628" s="34">
        <v>8626</v>
      </c>
      <c r="F8628" s="42">
        <f t="shared" si="404"/>
        <v>13.801600000000001</v>
      </c>
      <c r="G8628" s="42">
        <f t="shared" si="402"/>
        <v>11.386320000000001</v>
      </c>
      <c r="H8628" s="42">
        <f t="shared" si="403"/>
        <v>8.2500000011386323</v>
      </c>
    </row>
    <row r="8629" spans="5:8" x14ac:dyDescent="0.3">
      <c r="E8629" s="34">
        <v>8627</v>
      </c>
      <c r="F8629" s="42">
        <f t="shared" si="404"/>
        <v>13.8032</v>
      </c>
      <c r="G8629" s="42">
        <f t="shared" si="402"/>
        <v>11.387639999999999</v>
      </c>
      <c r="H8629" s="42">
        <f t="shared" si="403"/>
        <v>8.2500000011387637</v>
      </c>
    </row>
    <row r="8630" spans="5:8" x14ac:dyDescent="0.3">
      <c r="E8630" s="34">
        <v>8628</v>
      </c>
      <c r="F8630" s="42">
        <f t="shared" si="404"/>
        <v>13.8048</v>
      </c>
      <c r="G8630" s="42">
        <f t="shared" si="402"/>
        <v>11.388960000000001</v>
      </c>
      <c r="H8630" s="42">
        <f t="shared" si="403"/>
        <v>8.2500000011388952</v>
      </c>
    </row>
    <row r="8631" spans="5:8" x14ac:dyDescent="0.3">
      <c r="E8631" s="34">
        <v>8629</v>
      </c>
      <c r="F8631" s="42">
        <f t="shared" si="404"/>
        <v>13.8064</v>
      </c>
      <c r="G8631" s="42">
        <f t="shared" si="402"/>
        <v>11.390279999999999</v>
      </c>
      <c r="H8631" s="42">
        <f t="shared" si="403"/>
        <v>8.2500000011390284</v>
      </c>
    </row>
    <row r="8632" spans="5:8" x14ac:dyDescent="0.3">
      <c r="E8632" s="34">
        <v>8630</v>
      </c>
      <c r="F8632" s="42">
        <f t="shared" si="404"/>
        <v>13.808</v>
      </c>
      <c r="G8632" s="42">
        <f t="shared" si="402"/>
        <v>11.3916</v>
      </c>
      <c r="H8632" s="42">
        <f t="shared" si="403"/>
        <v>8.2500000011391599</v>
      </c>
    </row>
    <row r="8633" spans="5:8" x14ac:dyDescent="0.3">
      <c r="E8633" s="34">
        <v>8631</v>
      </c>
      <c r="F8633" s="42">
        <f t="shared" si="404"/>
        <v>13.809600000000001</v>
      </c>
      <c r="G8633" s="42">
        <f t="shared" si="402"/>
        <v>11.39292</v>
      </c>
      <c r="H8633" s="42">
        <f t="shared" si="403"/>
        <v>8.2500000011392913</v>
      </c>
    </row>
    <row r="8634" spans="5:8" x14ac:dyDescent="0.3">
      <c r="E8634" s="34">
        <v>8632</v>
      </c>
      <c r="F8634" s="42">
        <f t="shared" si="404"/>
        <v>13.811200000000001</v>
      </c>
      <c r="G8634" s="42">
        <f t="shared" si="402"/>
        <v>11.394240000000002</v>
      </c>
      <c r="H8634" s="42">
        <f t="shared" si="403"/>
        <v>8.2500000011394246</v>
      </c>
    </row>
    <row r="8635" spans="5:8" x14ac:dyDescent="0.3">
      <c r="E8635" s="34">
        <v>8633</v>
      </c>
      <c r="F8635" s="42">
        <f t="shared" si="404"/>
        <v>13.812800000000001</v>
      </c>
      <c r="G8635" s="42">
        <f t="shared" si="402"/>
        <v>11.39556</v>
      </c>
      <c r="H8635" s="42">
        <f t="shared" si="403"/>
        <v>8.250000001139556</v>
      </c>
    </row>
    <row r="8636" spans="5:8" x14ac:dyDescent="0.3">
      <c r="E8636" s="34">
        <v>8634</v>
      </c>
      <c r="F8636" s="42">
        <f t="shared" si="404"/>
        <v>13.814400000000001</v>
      </c>
      <c r="G8636" s="42">
        <f t="shared" si="402"/>
        <v>11.396880000000001</v>
      </c>
      <c r="H8636" s="42">
        <f t="shared" si="403"/>
        <v>8.2500000011396875</v>
      </c>
    </row>
    <row r="8637" spans="5:8" x14ac:dyDescent="0.3">
      <c r="E8637" s="34">
        <v>8635</v>
      </c>
      <c r="F8637" s="42">
        <f t="shared" si="404"/>
        <v>13.816000000000001</v>
      </c>
      <c r="G8637" s="42">
        <f t="shared" si="402"/>
        <v>11.398199999999999</v>
      </c>
      <c r="H8637" s="42">
        <f t="shared" si="403"/>
        <v>8.2500000011398207</v>
      </c>
    </row>
    <row r="8638" spans="5:8" x14ac:dyDescent="0.3">
      <c r="E8638" s="34">
        <v>8636</v>
      </c>
      <c r="F8638" s="42">
        <f t="shared" si="404"/>
        <v>13.817600000000001</v>
      </c>
      <c r="G8638" s="42">
        <f t="shared" si="402"/>
        <v>11.399520000000001</v>
      </c>
      <c r="H8638" s="42">
        <f t="shared" si="403"/>
        <v>8.2500000011399521</v>
      </c>
    </row>
    <row r="8639" spans="5:8" x14ac:dyDescent="0.3">
      <c r="E8639" s="34">
        <v>8637</v>
      </c>
      <c r="F8639" s="42">
        <f t="shared" si="404"/>
        <v>13.8192</v>
      </c>
      <c r="G8639" s="42">
        <f t="shared" si="402"/>
        <v>11.400840000000001</v>
      </c>
      <c r="H8639" s="42">
        <f t="shared" si="403"/>
        <v>8.2500000011400836</v>
      </c>
    </row>
    <row r="8640" spans="5:8" x14ac:dyDescent="0.3">
      <c r="E8640" s="34">
        <v>8638</v>
      </c>
      <c r="F8640" s="42">
        <f t="shared" si="404"/>
        <v>13.8208</v>
      </c>
      <c r="G8640" s="42">
        <f t="shared" si="402"/>
        <v>11.402160000000002</v>
      </c>
      <c r="H8640" s="42">
        <f t="shared" si="403"/>
        <v>8.2500000011402168</v>
      </c>
    </row>
    <row r="8641" spans="5:8" x14ac:dyDescent="0.3">
      <c r="E8641" s="34">
        <v>8639</v>
      </c>
      <c r="F8641" s="42">
        <f t="shared" si="404"/>
        <v>13.8224</v>
      </c>
      <c r="G8641" s="42">
        <f t="shared" si="402"/>
        <v>11.40348</v>
      </c>
      <c r="H8641" s="42">
        <f t="shared" si="403"/>
        <v>8.2500000011403483</v>
      </c>
    </row>
    <row r="8642" spans="5:8" x14ac:dyDescent="0.3">
      <c r="E8642" s="34">
        <v>8640</v>
      </c>
      <c r="F8642" s="42">
        <f t="shared" si="404"/>
        <v>13.824</v>
      </c>
      <c r="G8642" s="42">
        <f t="shared" ref="G8642:G8705" si="405">$C$12*F8642*10^-3/($C$3*10^-6)</f>
        <v>11.404800000000002</v>
      </c>
      <c r="H8642" s="42">
        <f t="shared" si="403"/>
        <v>8.2500000011404797</v>
      </c>
    </row>
    <row r="8643" spans="5:8" x14ac:dyDescent="0.3">
      <c r="E8643" s="34">
        <v>8641</v>
      </c>
      <c r="F8643" s="42">
        <f t="shared" si="404"/>
        <v>13.825600000000001</v>
      </c>
      <c r="G8643" s="42">
        <f t="shared" si="405"/>
        <v>11.406120000000001</v>
      </c>
      <c r="H8643" s="42">
        <f t="shared" ref="H8643:H8706" si="406">($C$12+IF(G8643&gt;=$C$7,$C$6,0)+(IF(G8643&gt;=$C$5,G8643,0)/$C$4)+IF(G8643&gt;$C$9,($C$8/G8643),0))</f>
        <v>8.2500000011406112</v>
      </c>
    </row>
    <row r="8644" spans="5:8" x14ac:dyDescent="0.3">
      <c r="E8644" s="34">
        <v>8642</v>
      </c>
      <c r="F8644" s="42">
        <f t="shared" ref="F8644:F8707" si="407">($C$10/10000)*(E8644)</f>
        <v>13.827200000000001</v>
      </c>
      <c r="G8644" s="42">
        <f t="shared" si="405"/>
        <v>11.407440000000001</v>
      </c>
      <c r="H8644" s="42">
        <f t="shared" si="406"/>
        <v>8.2500000011407444</v>
      </c>
    </row>
    <row r="8645" spans="5:8" x14ac:dyDescent="0.3">
      <c r="E8645" s="34">
        <v>8643</v>
      </c>
      <c r="F8645" s="42">
        <f t="shared" si="407"/>
        <v>13.828800000000001</v>
      </c>
      <c r="G8645" s="42">
        <f t="shared" si="405"/>
        <v>11.408760000000001</v>
      </c>
      <c r="H8645" s="42">
        <f t="shared" si="406"/>
        <v>8.2500000011408758</v>
      </c>
    </row>
    <row r="8646" spans="5:8" x14ac:dyDescent="0.3">
      <c r="E8646" s="34">
        <v>8644</v>
      </c>
      <c r="F8646" s="42">
        <f t="shared" si="407"/>
        <v>13.830400000000001</v>
      </c>
      <c r="G8646" s="42">
        <f t="shared" si="405"/>
        <v>11.410080000000001</v>
      </c>
      <c r="H8646" s="42">
        <f t="shared" si="406"/>
        <v>8.2500000011410073</v>
      </c>
    </row>
    <row r="8647" spans="5:8" x14ac:dyDescent="0.3">
      <c r="E8647" s="34">
        <v>8645</v>
      </c>
      <c r="F8647" s="42">
        <f t="shared" si="407"/>
        <v>13.832000000000001</v>
      </c>
      <c r="G8647" s="42">
        <f t="shared" si="405"/>
        <v>11.4114</v>
      </c>
      <c r="H8647" s="42">
        <f t="shared" si="406"/>
        <v>8.2500000011411405</v>
      </c>
    </row>
    <row r="8648" spans="5:8" x14ac:dyDescent="0.3">
      <c r="E8648" s="34">
        <v>8646</v>
      </c>
      <c r="F8648" s="42">
        <f t="shared" si="407"/>
        <v>13.833600000000001</v>
      </c>
      <c r="G8648" s="42">
        <f t="shared" si="405"/>
        <v>11.41272</v>
      </c>
      <c r="H8648" s="42">
        <f t="shared" si="406"/>
        <v>8.250000001141272</v>
      </c>
    </row>
    <row r="8649" spans="5:8" x14ac:dyDescent="0.3">
      <c r="E8649" s="34">
        <v>8647</v>
      </c>
      <c r="F8649" s="42">
        <f t="shared" si="407"/>
        <v>13.8352</v>
      </c>
      <c r="G8649" s="42">
        <f t="shared" si="405"/>
        <v>11.41404</v>
      </c>
      <c r="H8649" s="42">
        <f t="shared" si="406"/>
        <v>8.2500000011414034</v>
      </c>
    </row>
    <row r="8650" spans="5:8" x14ac:dyDescent="0.3">
      <c r="E8650" s="34">
        <v>8648</v>
      </c>
      <c r="F8650" s="42">
        <f t="shared" si="407"/>
        <v>13.8368</v>
      </c>
      <c r="G8650" s="42">
        <f t="shared" si="405"/>
        <v>11.41536</v>
      </c>
      <c r="H8650" s="42">
        <f t="shared" si="406"/>
        <v>8.2500000011415366</v>
      </c>
    </row>
    <row r="8651" spans="5:8" x14ac:dyDescent="0.3">
      <c r="E8651" s="34">
        <v>8649</v>
      </c>
      <c r="F8651" s="42">
        <f t="shared" si="407"/>
        <v>13.8384</v>
      </c>
      <c r="G8651" s="42">
        <f t="shared" si="405"/>
        <v>11.416679999999999</v>
      </c>
      <c r="H8651" s="42">
        <f t="shared" si="406"/>
        <v>8.2500000011416681</v>
      </c>
    </row>
    <row r="8652" spans="5:8" x14ac:dyDescent="0.3">
      <c r="E8652" s="34">
        <v>8650</v>
      </c>
      <c r="F8652" s="42">
        <f t="shared" si="407"/>
        <v>13.84</v>
      </c>
      <c r="G8652" s="42">
        <f t="shared" si="405"/>
        <v>11.417999999999999</v>
      </c>
      <c r="H8652" s="42">
        <f t="shared" si="406"/>
        <v>8.2500000011417995</v>
      </c>
    </row>
    <row r="8653" spans="5:8" x14ac:dyDescent="0.3">
      <c r="E8653" s="34">
        <v>8651</v>
      </c>
      <c r="F8653" s="42">
        <f t="shared" si="407"/>
        <v>13.841600000000001</v>
      </c>
      <c r="G8653" s="42">
        <f t="shared" si="405"/>
        <v>11.419320000000003</v>
      </c>
      <c r="H8653" s="42">
        <f t="shared" si="406"/>
        <v>8.2500000011419328</v>
      </c>
    </row>
    <row r="8654" spans="5:8" x14ac:dyDescent="0.3">
      <c r="E8654" s="34">
        <v>8652</v>
      </c>
      <c r="F8654" s="42">
        <f t="shared" si="407"/>
        <v>13.843200000000001</v>
      </c>
      <c r="G8654" s="42">
        <f t="shared" si="405"/>
        <v>11.420640000000001</v>
      </c>
      <c r="H8654" s="42">
        <f t="shared" si="406"/>
        <v>8.2500000011420642</v>
      </c>
    </row>
    <row r="8655" spans="5:8" x14ac:dyDescent="0.3">
      <c r="E8655" s="34">
        <v>8653</v>
      </c>
      <c r="F8655" s="42">
        <f t="shared" si="407"/>
        <v>13.844800000000001</v>
      </c>
      <c r="G8655" s="42">
        <f t="shared" si="405"/>
        <v>11.421960000000002</v>
      </c>
      <c r="H8655" s="42">
        <f t="shared" si="406"/>
        <v>8.2500000011421957</v>
      </c>
    </row>
    <row r="8656" spans="5:8" x14ac:dyDescent="0.3">
      <c r="E8656" s="34">
        <v>8654</v>
      </c>
      <c r="F8656" s="42">
        <f t="shared" si="407"/>
        <v>13.846400000000001</v>
      </c>
      <c r="G8656" s="42">
        <f t="shared" si="405"/>
        <v>11.42328</v>
      </c>
      <c r="H8656" s="42">
        <f t="shared" si="406"/>
        <v>8.2500000011423271</v>
      </c>
    </row>
    <row r="8657" spans="5:8" x14ac:dyDescent="0.3">
      <c r="E8657" s="34">
        <v>8655</v>
      </c>
      <c r="F8657" s="42">
        <f t="shared" si="407"/>
        <v>13.848000000000001</v>
      </c>
      <c r="G8657" s="42">
        <f t="shared" si="405"/>
        <v>11.424600000000002</v>
      </c>
      <c r="H8657" s="42">
        <f t="shared" si="406"/>
        <v>8.2500000011424603</v>
      </c>
    </row>
    <row r="8658" spans="5:8" x14ac:dyDescent="0.3">
      <c r="E8658" s="34">
        <v>8656</v>
      </c>
      <c r="F8658" s="42">
        <f t="shared" si="407"/>
        <v>13.849600000000001</v>
      </c>
      <c r="G8658" s="42">
        <f t="shared" si="405"/>
        <v>11.42592</v>
      </c>
      <c r="H8658" s="42">
        <f t="shared" si="406"/>
        <v>8.2500000011425918</v>
      </c>
    </row>
    <row r="8659" spans="5:8" x14ac:dyDescent="0.3">
      <c r="E8659" s="34">
        <v>8657</v>
      </c>
      <c r="F8659" s="42">
        <f t="shared" si="407"/>
        <v>13.8512</v>
      </c>
      <c r="G8659" s="42">
        <f t="shared" si="405"/>
        <v>11.427240000000001</v>
      </c>
      <c r="H8659" s="42">
        <f t="shared" si="406"/>
        <v>8.2500000011427232</v>
      </c>
    </row>
    <row r="8660" spans="5:8" x14ac:dyDescent="0.3">
      <c r="E8660" s="34">
        <v>8658</v>
      </c>
      <c r="F8660" s="42">
        <f t="shared" si="407"/>
        <v>13.8528</v>
      </c>
      <c r="G8660" s="42">
        <f t="shared" si="405"/>
        <v>11.428559999999999</v>
      </c>
      <c r="H8660" s="42">
        <f t="shared" si="406"/>
        <v>8.2500000011428565</v>
      </c>
    </row>
    <row r="8661" spans="5:8" x14ac:dyDescent="0.3">
      <c r="E8661" s="34">
        <v>8659</v>
      </c>
      <c r="F8661" s="42">
        <f t="shared" si="407"/>
        <v>13.8544</v>
      </c>
      <c r="G8661" s="42">
        <f t="shared" si="405"/>
        <v>11.429880000000001</v>
      </c>
      <c r="H8661" s="42">
        <f t="shared" si="406"/>
        <v>8.2500000011429879</v>
      </c>
    </row>
    <row r="8662" spans="5:8" x14ac:dyDescent="0.3">
      <c r="E8662" s="34">
        <v>8660</v>
      </c>
      <c r="F8662" s="42">
        <f t="shared" si="407"/>
        <v>13.856</v>
      </c>
      <c r="G8662" s="42">
        <f t="shared" si="405"/>
        <v>11.431199999999999</v>
      </c>
      <c r="H8662" s="42">
        <f t="shared" si="406"/>
        <v>8.2500000011431194</v>
      </c>
    </row>
    <row r="8663" spans="5:8" x14ac:dyDescent="0.3">
      <c r="E8663" s="34">
        <v>8661</v>
      </c>
      <c r="F8663" s="42">
        <f t="shared" si="407"/>
        <v>13.857600000000001</v>
      </c>
      <c r="G8663" s="42">
        <f t="shared" si="405"/>
        <v>11.432520000000002</v>
      </c>
      <c r="H8663" s="42">
        <f t="shared" si="406"/>
        <v>8.2500000011432526</v>
      </c>
    </row>
    <row r="8664" spans="5:8" x14ac:dyDescent="0.3">
      <c r="E8664" s="34">
        <v>8662</v>
      </c>
      <c r="F8664" s="42">
        <f t="shared" si="407"/>
        <v>13.859200000000001</v>
      </c>
      <c r="G8664" s="42">
        <f t="shared" si="405"/>
        <v>11.43384</v>
      </c>
      <c r="H8664" s="42">
        <f t="shared" si="406"/>
        <v>8.2500000011433841</v>
      </c>
    </row>
    <row r="8665" spans="5:8" x14ac:dyDescent="0.3">
      <c r="E8665" s="34">
        <v>8663</v>
      </c>
      <c r="F8665" s="42">
        <f t="shared" si="407"/>
        <v>13.860800000000001</v>
      </c>
      <c r="G8665" s="42">
        <f t="shared" si="405"/>
        <v>11.435160000000002</v>
      </c>
      <c r="H8665" s="42">
        <f t="shared" si="406"/>
        <v>8.2500000011435155</v>
      </c>
    </row>
    <row r="8666" spans="5:8" x14ac:dyDescent="0.3">
      <c r="E8666" s="34">
        <v>8664</v>
      </c>
      <c r="F8666" s="42">
        <f t="shared" si="407"/>
        <v>13.862400000000001</v>
      </c>
      <c r="G8666" s="42">
        <f t="shared" si="405"/>
        <v>11.43648</v>
      </c>
      <c r="H8666" s="42">
        <f t="shared" si="406"/>
        <v>8.2500000011436487</v>
      </c>
    </row>
    <row r="8667" spans="5:8" x14ac:dyDescent="0.3">
      <c r="E8667" s="34">
        <v>8665</v>
      </c>
      <c r="F8667" s="42">
        <f t="shared" si="407"/>
        <v>13.864000000000001</v>
      </c>
      <c r="G8667" s="42">
        <f t="shared" si="405"/>
        <v>11.437800000000001</v>
      </c>
      <c r="H8667" s="42">
        <f t="shared" si="406"/>
        <v>8.2500000011437802</v>
      </c>
    </row>
    <row r="8668" spans="5:8" x14ac:dyDescent="0.3">
      <c r="E8668" s="34">
        <v>8666</v>
      </c>
      <c r="F8668" s="42">
        <f t="shared" si="407"/>
        <v>13.865600000000001</v>
      </c>
      <c r="G8668" s="42">
        <f t="shared" si="405"/>
        <v>11.439119999999999</v>
      </c>
      <c r="H8668" s="42">
        <f t="shared" si="406"/>
        <v>8.2500000011439116</v>
      </c>
    </row>
    <row r="8669" spans="5:8" x14ac:dyDescent="0.3">
      <c r="E8669" s="34">
        <v>8667</v>
      </c>
      <c r="F8669" s="42">
        <f t="shared" si="407"/>
        <v>13.8672</v>
      </c>
      <c r="G8669" s="42">
        <f t="shared" si="405"/>
        <v>11.440440000000001</v>
      </c>
      <c r="H8669" s="42">
        <f t="shared" si="406"/>
        <v>8.2500000011440449</v>
      </c>
    </row>
    <row r="8670" spans="5:8" x14ac:dyDescent="0.3">
      <c r="E8670" s="34">
        <v>8668</v>
      </c>
      <c r="F8670" s="42">
        <f t="shared" si="407"/>
        <v>13.8688</v>
      </c>
      <c r="G8670" s="42">
        <f t="shared" si="405"/>
        <v>11.44176</v>
      </c>
      <c r="H8670" s="42">
        <f t="shared" si="406"/>
        <v>8.2500000011441763</v>
      </c>
    </row>
    <row r="8671" spans="5:8" x14ac:dyDescent="0.3">
      <c r="E8671" s="34">
        <v>8669</v>
      </c>
      <c r="F8671" s="42">
        <f t="shared" si="407"/>
        <v>13.8704</v>
      </c>
      <c r="G8671" s="42">
        <f t="shared" si="405"/>
        <v>11.443080000000002</v>
      </c>
      <c r="H8671" s="42">
        <f t="shared" si="406"/>
        <v>8.2500000011443078</v>
      </c>
    </row>
    <row r="8672" spans="5:8" x14ac:dyDescent="0.3">
      <c r="E8672" s="34">
        <v>8670</v>
      </c>
      <c r="F8672" s="42">
        <f t="shared" si="407"/>
        <v>13.872</v>
      </c>
      <c r="G8672" s="42">
        <f t="shared" si="405"/>
        <v>11.4444</v>
      </c>
      <c r="H8672" s="42">
        <f t="shared" si="406"/>
        <v>8.2500000011444392</v>
      </c>
    </row>
    <row r="8673" spans="5:8" x14ac:dyDescent="0.3">
      <c r="E8673" s="34">
        <v>8671</v>
      </c>
      <c r="F8673" s="42">
        <f t="shared" si="407"/>
        <v>13.873600000000001</v>
      </c>
      <c r="G8673" s="42">
        <f t="shared" si="405"/>
        <v>11.445720000000001</v>
      </c>
      <c r="H8673" s="42">
        <f t="shared" si="406"/>
        <v>8.2500000011445724</v>
      </c>
    </row>
    <row r="8674" spans="5:8" x14ac:dyDescent="0.3">
      <c r="E8674" s="34">
        <v>8672</v>
      </c>
      <c r="F8674" s="42">
        <f t="shared" si="407"/>
        <v>13.875200000000001</v>
      </c>
      <c r="G8674" s="42">
        <f t="shared" si="405"/>
        <v>11.447040000000001</v>
      </c>
      <c r="H8674" s="42">
        <f t="shared" si="406"/>
        <v>8.2500000011447039</v>
      </c>
    </row>
    <row r="8675" spans="5:8" x14ac:dyDescent="0.3">
      <c r="E8675" s="34">
        <v>8673</v>
      </c>
      <c r="F8675" s="42">
        <f t="shared" si="407"/>
        <v>13.876800000000001</v>
      </c>
      <c r="G8675" s="42">
        <f t="shared" si="405"/>
        <v>11.448360000000001</v>
      </c>
      <c r="H8675" s="42">
        <f t="shared" si="406"/>
        <v>8.2500000011448353</v>
      </c>
    </row>
    <row r="8676" spans="5:8" x14ac:dyDescent="0.3">
      <c r="E8676" s="34">
        <v>8674</v>
      </c>
      <c r="F8676" s="42">
        <f t="shared" si="407"/>
        <v>13.878400000000001</v>
      </c>
      <c r="G8676" s="42">
        <f t="shared" si="405"/>
        <v>11.449680000000001</v>
      </c>
      <c r="H8676" s="42">
        <f t="shared" si="406"/>
        <v>8.2500000011449686</v>
      </c>
    </row>
    <row r="8677" spans="5:8" x14ac:dyDescent="0.3">
      <c r="E8677" s="34">
        <v>8675</v>
      </c>
      <c r="F8677" s="42">
        <f t="shared" si="407"/>
        <v>13.88</v>
      </c>
      <c r="G8677" s="42">
        <f t="shared" si="405"/>
        <v>11.451000000000001</v>
      </c>
      <c r="H8677" s="42">
        <f t="shared" si="406"/>
        <v>8.2500000011451</v>
      </c>
    </row>
    <row r="8678" spans="5:8" x14ac:dyDescent="0.3">
      <c r="E8678" s="34">
        <v>8676</v>
      </c>
      <c r="F8678" s="42">
        <f t="shared" si="407"/>
        <v>13.881600000000001</v>
      </c>
      <c r="G8678" s="42">
        <f t="shared" si="405"/>
        <v>11.45232</v>
      </c>
      <c r="H8678" s="42">
        <f t="shared" si="406"/>
        <v>8.2500000011452315</v>
      </c>
    </row>
    <row r="8679" spans="5:8" x14ac:dyDescent="0.3">
      <c r="E8679" s="34">
        <v>8677</v>
      </c>
      <c r="F8679" s="42">
        <f t="shared" si="407"/>
        <v>13.8832</v>
      </c>
      <c r="G8679" s="42">
        <f t="shared" si="405"/>
        <v>11.45364</v>
      </c>
      <c r="H8679" s="42">
        <f t="shared" si="406"/>
        <v>8.2500000011453647</v>
      </c>
    </row>
    <row r="8680" spans="5:8" x14ac:dyDescent="0.3">
      <c r="E8680" s="34">
        <v>8678</v>
      </c>
      <c r="F8680" s="42">
        <f t="shared" si="407"/>
        <v>13.8848</v>
      </c>
      <c r="G8680" s="42">
        <f t="shared" si="405"/>
        <v>11.45496</v>
      </c>
      <c r="H8680" s="42">
        <f t="shared" si="406"/>
        <v>8.2500000011454961</v>
      </c>
    </row>
    <row r="8681" spans="5:8" x14ac:dyDescent="0.3">
      <c r="E8681" s="34">
        <v>8679</v>
      </c>
      <c r="F8681" s="42">
        <f t="shared" si="407"/>
        <v>13.8864</v>
      </c>
      <c r="G8681" s="42">
        <f t="shared" si="405"/>
        <v>11.45628</v>
      </c>
      <c r="H8681" s="42">
        <f t="shared" si="406"/>
        <v>8.2500000011456276</v>
      </c>
    </row>
    <row r="8682" spans="5:8" x14ac:dyDescent="0.3">
      <c r="E8682" s="34">
        <v>8680</v>
      </c>
      <c r="F8682" s="42">
        <f t="shared" si="407"/>
        <v>13.888</v>
      </c>
      <c r="G8682" s="42">
        <f t="shared" si="405"/>
        <v>11.457599999999999</v>
      </c>
      <c r="H8682" s="42">
        <f t="shared" si="406"/>
        <v>8.2500000011457608</v>
      </c>
    </row>
    <row r="8683" spans="5:8" x14ac:dyDescent="0.3">
      <c r="E8683" s="34">
        <v>8681</v>
      </c>
      <c r="F8683" s="42">
        <f t="shared" si="407"/>
        <v>13.889600000000002</v>
      </c>
      <c r="G8683" s="42">
        <f t="shared" si="405"/>
        <v>11.458919999999999</v>
      </c>
      <c r="H8683" s="42">
        <f t="shared" si="406"/>
        <v>8.2500000011458923</v>
      </c>
    </row>
    <row r="8684" spans="5:8" x14ac:dyDescent="0.3">
      <c r="E8684" s="34">
        <v>8682</v>
      </c>
      <c r="F8684" s="42">
        <f t="shared" si="407"/>
        <v>13.891200000000001</v>
      </c>
      <c r="G8684" s="42">
        <f t="shared" si="405"/>
        <v>11.460240000000002</v>
      </c>
      <c r="H8684" s="42">
        <f t="shared" si="406"/>
        <v>8.2500000011460237</v>
      </c>
    </row>
    <row r="8685" spans="5:8" x14ac:dyDescent="0.3">
      <c r="E8685" s="34">
        <v>8683</v>
      </c>
      <c r="F8685" s="42">
        <f t="shared" si="407"/>
        <v>13.892800000000001</v>
      </c>
      <c r="G8685" s="42">
        <f t="shared" si="405"/>
        <v>11.46156</v>
      </c>
      <c r="H8685" s="42">
        <f t="shared" si="406"/>
        <v>8.2500000011461552</v>
      </c>
    </row>
    <row r="8686" spans="5:8" x14ac:dyDescent="0.3">
      <c r="E8686" s="34">
        <v>8684</v>
      </c>
      <c r="F8686" s="42">
        <f t="shared" si="407"/>
        <v>13.894400000000001</v>
      </c>
      <c r="G8686" s="42">
        <f t="shared" si="405"/>
        <v>11.462880000000002</v>
      </c>
      <c r="H8686" s="42">
        <f t="shared" si="406"/>
        <v>8.2500000011462884</v>
      </c>
    </row>
    <row r="8687" spans="5:8" x14ac:dyDescent="0.3">
      <c r="E8687" s="34">
        <v>8685</v>
      </c>
      <c r="F8687" s="42">
        <f t="shared" si="407"/>
        <v>13.896000000000001</v>
      </c>
      <c r="G8687" s="42">
        <f t="shared" si="405"/>
        <v>11.4642</v>
      </c>
      <c r="H8687" s="42">
        <f t="shared" si="406"/>
        <v>8.2500000011464198</v>
      </c>
    </row>
    <row r="8688" spans="5:8" x14ac:dyDescent="0.3">
      <c r="E8688" s="34">
        <v>8686</v>
      </c>
      <c r="F8688" s="42">
        <f t="shared" si="407"/>
        <v>13.897600000000001</v>
      </c>
      <c r="G8688" s="42">
        <f t="shared" si="405"/>
        <v>11.465520000000001</v>
      </c>
      <c r="H8688" s="42">
        <f t="shared" si="406"/>
        <v>8.2500000011465513</v>
      </c>
    </row>
    <row r="8689" spans="5:8" x14ac:dyDescent="0.3">
      <c r="E8689" s="34">
        <v>8687</v>
      </c>
      <c r="F8689" s="42">
        <f t="shared" si="407"/>
        <v>13.8992</v>
      </c>
      <c r="G8689" s="42">
        <f t="shared" si="405"/>
        <v>11.466839999999999</v>
      </c>
      <c r="H8689" s="42">
        <f t="shared" si="406"/>
        <v>8.2500000011466845</v>
      </c>
    </row>
    <row r="8690" spans="5:8" x14ac:dyDescent="0.3">
      <c r="E8690" s="34">
        <v>8688</v>
      </c>
      <c r="F8690" s="42">
        <f t="shared" si="407"/>
        <v>13.9008</v>
      </c>
      <c r="G8690" s="42">
        <f t="shared" si="405"/>
        <v>11.468160000000001</v>
      </c>
      <c r="H8690" s="42">
        <f t="shared" si="406"/>
        <v>8.250000001146816</v>
      </c>
    </row>
    <row r="8691" spans="5:8" x14ac:dyDescent="0.3">
      <c r="E8691" s="34">
        <v>8689</v>
      </c>
      <c r="F8691" s="42">
        <f t="shared" si="407"/>
        <v>13.9024</v>
      </c>
      <c r="G8691" s="42">
        <f t="shared" si="405"/>
        <v>11.469479999999999</v>
      </c>
      <c r="H8691" s="42">
        <f t="shared" si="406"/>
        <v>8.2500000011469474</v>
      </c>
    </row>
    <row r="8692" spans="5:8" x14ac:dyDescent="0.3">
      <c r="E8692" s="34">
        <v>8690</v>
      </c>
      <c r="F8692" s="42">
        <f t="shared" si="407"/>
        <v>13.904</v>
      </c>
      <c r="G8692" s="42">
        <f t="shared" si="405"/>
        <v>11.470800000000001</v>
      </c>
      <c r="H8692" s="42">
        <f t="shared" si="406"/>
        <v>8.2500000011470807</v>
      </c>
    </row>
    <row r="8693" spans="5:8" x14ac:dyDescent="0.3">
      <c r="E8693" s="34">
        <v>8691</v>
      </c>
      <c r="F8693" s="42">
        <f t="shared" si="407"/>
        <v>13.905600000000002</v>
      </c>
      <c r="G8693" s="42">
        <f t="shared" si="405"/>
        <v>11.47212</v>
      </c>
      <c r="H8693" s="42">
        <f t="shared" si="406"/>
        <v>8.2500000011472121</v>
      </c>
    </row>
    <row r="8694" spans="5:8" x14ac:dyDescent="0.3">
      <c r="E8694" s="34">
        <v>8692</v>
      </c>
      <c r="F8694" s="42">
        <f t="shared" si="407"/>
        <v>13.907200000000001</v>
      </c>
      <c r="G8694" s="42">
        <f t="shared" si="405"/>
        <v>11.473440000000002</v>
      </c>
      <c r="H8694" s="42">
        <f t="shared" si="406"/>
        <v>8.2500000011473436</v>
      </c>
    </row>
    <row r="8695" spans="5:8" x14ac:dyDescent="0.3">
      <c r="E8695" s="34">
        <v>8693</v>
      </c>
      <c r="F8695" s="42">
        <f t="shared" si="407"/>
        <v>13.908800000000001</v>
      </c>
      <c r="G8695" s="42">
        <f t="shared" si="405"/>
        <v>11.47476</v>
      </c>
      <c r="H8695" s="42">
        <f t="shared" si="406"/>
        <v>8.2500000011474768</v>
      </c>
    </row>
    <row r="8696" spans="5:8" x14ac:dyDescent="0.3">
      <c r="E8696" s="34">
        <v>8694</v>
      </c>
      <c r="F8696" s="42">
        <f t="shared" si="407"/>
        <v>13.910400000000001</v>
      </c>
      <c r="G8696" s="42">
        <f t="shared" si="405"/>
        <v>11.476080000000001</v>
      </c>
      <c r="H8696" s="42">
        <f t="shared" si="406"/>
        <v>8.2500000011476082</v>
      </c>
    </row>
    <row r="8697" spans="5:8" x14ac:dyDescent="0.3">
      <c r="E8697" s="34">
        <v>8695</v>
      </c>
      <c r="F8697" s="42">
        <f t="shared" si="407"/>
        <v>13.912000000000001</v>
      </c>
      <c r="G8697" s="42">
        <f t="shared" si="405"/>
        <v>11.477399999999999</v>
      </c>
      <c r="H8697" s="42">
        <f t="shared" si="406"/>
        <v>8.2500000011477397</v>
      </c>
    </row>
    <row r="8698" spans="5:8" x14ac:dyDescent="0.3">
      <c r="E8698" s="34">
        <v>8696</v>
      </c>
      <c r="F8698" s="42">
        <f t="shared" si="407"/>
        <v>13.913600000000001</v>
      </c>
      <c r="G8698" s="42">
        <f t="shared" si="405"/>
        <v>11.478720000000001</v>
      </c>
      <c r="H8698" s="42">
        <f t="shared" si="406"/>
        <v>8.2500000011478711</v>
      </c>
    </row>
    <row r="8699" spans="5:8" x14ac:dyDescent="0.3">
      <c r="E8699" s="34">
        <v>8697</v>
      </c>
      <c r="F8699" s="42">
        <f t="shared" si="407"/>
        <v>13.9152</v>
      </c>
      <c r="G8699" s="42">
        <f t="shared" si="405"/>
        <v>11.480040000000001</v>
      </c>
      <c r="H8699" s="42">
        <f t="shared" si="406"/>
        <v>8.2500000011480044</v>
      </c>
    </row>
    <row r="8700" spans="5:8" x14ac:dyDescent="0.3">
      <c r="E8700" s="34">
        <v>8698</v>
      </c>
      <c r="F8700" s="42">
        <f t="shared" si="407"/>
        <v>13.9168</v>
      </c>
      <c r="G8700" s="42">
        <f t="shared" si="405"/>
        <v>11.48136</v>
      </c>
      <c r="H8700" s="42">
        <f t="shared" si="406"/>
        <v>8.2500000011481358</v>
      </c>
    </row>
    <row r="8701" spans="5:8" x14ac:dyDescent="0.3">
      <c r="E8701" s="34">
        <v>8699</v>
      </c>
      <c r="F8701" s="42">
        <f t="shared" si="407"/>
        <v>13.9184</v>
      </c>
      <c r="G8701" s="42">
        <f t="shared" si="405"/>
        <v>11.48268</v>
      </c>
      <c r="H8701" s="42">
        <f t="shared" si="406"/>
        <v>8.2500000011482673</v>
      </c>
    </row>
    <row r="8702" spans="5:8" x14ac:dyDescent="0.3">
      <c r="E8702" s="34">
        <v>8700</v>
      </c>
      <c r="F8702" s="42">
        <f t="shared" si="407"/>
        <v>13.92</v>
      </c>
      <c r="G8702" s="42">
        <f t="shared" si="405"/>
        <v>11.484000000000002</v>
      </c>
      <c r="H8702" s="42">
        <f t="shared" si="406"/>
        <v>8.2500000011484005</v>
      </c>
    </row>
    <row r="8703" spans="5:8" x14ac:dyDescent="0.3">
      <c r="E8703" s="34">
        <v>8701</v>
      </c>
      <c r="F8703" s="42">
        <f t="shared" si="407"/>
        <v>13.921600000000002</v>
      </c>
      <c r="G8703" s="42">
        <f t="shared" si="405"/>
        <v>11.485320000000002</v>
      </c>
      <c r="H8703" s="42">
        <f t="shared" si="406"/>
        <v>8.2500000011485319</v>
      </c>
    </row>
    <row r="8704" spans="5:8" x14ac:dyDescent="0.3">
      <c r="E8704" s="34">
        <v>8702</v>
      </c>
      <c r="F8704" s="42">
        <f t="shared" si="407"/>
        <v>13.923200000000001</v>
      </c>
      <c r="G8704" s="42">
        <f t="shared" si="405"/>
        <v>11.486640000000001</v>
      </c>
      <c r="H8704" s="42">
        <f t="shared" si="406"/>
        <v>8.2500000011486634</v>
      </c>
    </row>
    <row r="8705" spans="5:8" x14ac:dyDescent="0.3">
      <c r="E8705" s="34">
        <v>8703</v>
      </c>
      <c r="F8705" s="42">
        <f t="shared" si="407"/>
        <v>13.924800000000001</v>
      </c>
      <c r="G8705" s="42">
        <f t="shared" si="405"/>
        <v>11.487960000000001</v>
      </c>
      <c r="H8705" s="42">
        <f t="shared" si="406"/>
        <v>8.2500000011487966</v>
      </c>
    </row>
    <row r="8706" spans="5:8" x14ac:dyDescent="0.3">
      <c r="E8706" s="34">
        <v>8704</v>
      </c>
      <c r="F8706" s="42">
        <f t="shared" si="407"/>
        <v>13.926400000000001</v>
      </c>
      <c r="G8706" s="42">
        <f t="shared" ref="G8706:G8769" si="408">$C$12*F8706*10^-3/($C$3*10^-6)</f>
        <v>11.489280000000001</v>
      </c>
      <c r="H8706" s="42">
        <f t="shared" si="406"/>
        <v>8.2500000011489281</v>
      </c>
    </row>
    <row r="8707" spans="5:8" x14ac:dyDescent="0.3">
      <c r="E8707" s="34">
        <v>8705</v>
      </c>
      <c r="F8707" s="42">
        <f t="shared" si="407"/>
        <v>13.928000000000001</v>
      </c>
      <c r="G8707" s="42">
        <f t="shared" si="408"/>
        <v>11.490600000000001</v>
      </c>
      <c r="H8707" s="42">
        <f t="shared" ref="H8707:H8770" si="409">($C$12+IF(G8707&gt;=$C$7,$C$6,0)+(IF(G8707&gt;=$C$5,G8707,0)/$C$4)+IF(G8707&gt;$C$9,($C$8/G8707),0))</f>
        <v>8.2500000011490595</v>
      </c>
    </row>
    <row r="8708" spans="5:8" x14ac:dyDescent="0.3">
      <c r="E8708" s="34">
        <v>8706</v>
      </c>
      <c r="F8708" s="42">
        <f t="shared" ref="F8708:F8771" si="410">($C$10/10000)*(E8708)</f>
        <v>13.929600000000001</v>
      </c>
      <c r="G8708" s="42">
        <f t="shared" si="408"/>
        <v>11.49192</v>
      </c>
      <c r="H8708" s="42">
        <f t="shared" si="409"/>
        <v>8.2500000011491927</v>
      </c>
    </row>
    <row r="8709" spans="5:8" x14ac:dyDescent="0.3">
      <c r="E8709" s="34">
        <v>8707</v>
      </c>
      <c r="F8709" s="42">
        <f t="shared" si="410"/>
        <v>13.9312</v>
      </c>
      <c r="G8709" s="42">
        <f t="shared" si="408"/>
        <v>11.49324</v>
      </c>
      <c r="H8709" s="42">
        <f t="shared" si="409"/>
        <v>8.2500000011493242</v>
      </c>
    </row>
    <row r="8710" spans="5:8" x14ac:dyDescent="0.3">
      <c r="E8710" s="34">
        <v>8708</v>
      </c>
      <c r="F8710" s="42">
        <f t="shared" si="410"/>
        <v>13.9328</v>
      </c>
      <c r="G8710" s="42">
        <f t="shared" si="408"/>
        <v>11.49456</v>
      </c>
      <c r="H8710" s="42">
        <f t="shared" si="409"/>
        <v>8.2500000011494556</v>
      </c>
    </row>
    <row r="8711" spans="5:8" x14ac:dyDescent="0.3">
      <c r="E8711" s="34">
        <v>8709</v>
      </c>
      <c r="F8711" s="42">
        <f t="shared" si="410"/>
        <v>13.9344</v>
      </c>
      <c r="G8711" s="42">
        <f t="shared" si="408"/>
        <v>11.49588</v>
      </c>
      <c r="H8711" s="42">
        <f t="shared" si="409"/>
        <v>8.2500000011495889</v>
      </c>
    </row>
    <row r="8712" spans="5:8" x14ac:dyDescent="0.3">
      <c r="E8712" s="34">
        <v>8710</v>
      </c>
      <c r="F8712" s="42">
        <f t="shared" si="410"/>
        <v>13.936</v>
      </c>
      <c r="G8712" s="42">
        <f t="shared" si="408"/>
        <v>11.497199999999999</v>
      </c>
      <c r="H8712" s="42">
        <f t="shared" si="409"/>
        <v>8.2500000011497203</v>
      </c>
    </row>
    <row r="8713" spans="5:8" x14ac:dyDescent="0.3">
      <c r="E8713" s="34">
        <v>8711</v>
      </c>
      <c r="F8713" s="42">
        <f t="shared" si="410"/>
        <v>13.937600000000002</v>
      </c>
      <c r="G8713" s="42">
        <f t="shared" si="408"/>
        <v>11.498520000000001</v>
      </c>
      <c r="H8713" s="42">
        <f t="shared" si="409"/>
        <v>8.2500000011498518</v>
      </c>
    </row>
    <row r="8714" spans="5:8" x14ac:dyDescent="0.3">
      <c r="E8714" s="34">
        <v>8712</v>
      </c>
      <c r="F8714" s="42">
        <f t="shared" si="410"/>
        <v>13.939200000000001</v>
      </c>
      <c r="G8714" s="42">
        <f t="shared" si="408"/>
        <v>11.499840000000001</v>
      </c>
      <c r="H8714" s="42">
        <f t="shared" si="409"/>
        <v>8.2500000011499832</v>
      </c>
    </row>
    <row r="8715" spans="5:8" x14ac:dyDescent="0.3">
      <c r="E8715" s="34">
        <v>8713</v>
      </c>
      <c r="F8715" s="42">
        <f t="shared" si="410"/>
        <v>13.940800000000001</v>
      </c>
      <c r="G8715" s="42">
        <f t="shared" si="408"/>
        <v>11.501160000000002</v>
      </c>
      <c r="H8715" s="42">
        <f t="shared" si="409"/>
        <v>8.2500000011501164</v>
      </c>
    </row>
    <row r="8716" spans="5:8" x14ac:dyDescent="0.3">
      <c r="E8716" s="34">
        <v>8714</v>
      </c>
      <c r="F8716" s="42">
        <f t="shared" si="410"/>
        <v>13.942400000000001</v>
      </c>
      <c r="G8716" s="42">
        <f t="shared" si="408"/>
        <v>11.50248</v>
      </c>
      <c r="H8716" s="42">
        <f t="shared" si="409"/>
        <v>8.2500000011502479</v>
      </c>
    </row>
    <row r="8717" spans="5:8" x14ac:dyDescent="0.3">
      <c r="E8717" s="34">
        <v>8715</v>
      </c>
      <c r="F8717" s="42">
        <f t="shared" si="410"/>
        <v>13.944000000000001</v>
      </c>
      <c r="G8717" s="42">
        <f t="shared" si="408"/>
        <v>11.503800000000002</v>
      </c>
      <c r="H8717" s="42">
        <f t="shared" si="409"/>
        <v>8.2500000011503793</v>
      </c>
    </row>
    <row r="8718" spans="5:8" x14ac:dyDescent="0.3">
      <c r="E8718" s="34">
        <v>8716</v>
      </c>
      <c r="F8718" s="42">
        <f t="shared" si="410"/>
        <v>13.945600000000001</v>
      </c>
      <c r="G8718" s="42">
        <f t="shared" si="408"/>
        <v>11.50512</v>
      </c>
      <c r="H8718" s="42">
        <f t="shared" si="409"/>
        <v>8.2500000011505126</v>
      </c>
    </row>
    <row r="8719" spans="5:8" x14ac:dyDescent="0.3">
      <c r="E8719" s="34">
        <v>8717</v>
      </c>
      <c r="F8719" s="42">
        <f t="shared" si="410"/>
        <v>13.9472</v>
      </c>
      <c r="G8719" s="42">
        <f t="shared" si="408"/>
        <v>11.506440000000001</v>
      </c>
      <c r="H8719" s="42">
        <f t="shared" si="409"/>
        <v>8.250000001150644</v>
      </c>
    </row>
    <row r="8720" spans="5:8" x14ac:dyDescent="0.3">
      <c r="E8720" s="34">
        <v>8718</v>
      </c>
      <c r="F8720" s="42">
        <f t="shared" si="410"/>
        <v>13.9488</v>
      </c>
      <c r="G8720" s="42">
        <f t="shared" si="408"/>
        <v>11.507759999999999</v>
      </c>
      <c r="H8720" s="42">
        <f t="shared" si="409"/>
        <v>8.2500000011507755</v>
      </c>
    </row>
    <row r="8721" spans="5:8" x14ac:dyDescent="0.3">
      <c r="E8721" s="34">
        <v>8719</v>
      </c>
      <c r="F8721" s="42">
        <f t="shared" si="410"/>
        <v>13.9504</v>
      </c>
      <c r="G8721" s="42">
        <f t="shared" si="408"/>
        <v>11.509080000000001</v>
      </c>
      <c r="H8721" s="42">
        <f t="shared" si="409"/>
        <v>8.2500000011509087</v>
      </c>
    </row>
    <row r="8722" spans="5:8" x14ac:dyDescent="0.3">
      <c r="E8722" s="34">
        <v>8720</v>
      </c>
      <c r="F8722" s="42">
        <f t="shared" si="410"/>
        <v>13.952</v>
      </c>
      <c r="G8722" s="42">
        <f t="shared" si="408"/>
        <v>11.510399999999999</v>
      </c>
      <c r="H8722" s="42">
        <f t="shared" si="409"/>
        <v>8.2500000011510402</v>
      </c>
    </row>
    <row r="8723" spans="5:8" x14ac:dyDescent="0.3">
      <c r="E8723" s="34">
        <v>8721</v>
      </c>
      <c r="F8723" s="42">
        <f t="shared" si="410"/>
        <v>13.9536</v>
      </c>
      <c r="G8723" s="42">
        <f t="shared" si="408"/>
        <v>11.51172</v>
      </c>
      <c r="H8723" s="42">
        <f t="shared" si="409"/>
        <v>8.2500000011511716</v>
      </c>
    </row>
    <row r="8724" spans="5:8" x14ac:dyDescent="0.3">
      <c r="E8724" s="34">
        <v>8722</v>
      </c>
      <c r="F8724" s="42">
        <f t="shared" si="410"/>
        <v>13.955200000000001</v>
      </c>
      <c r="G8724" s="42">
        <f t="shared" si="408"/>
        <v>11.51304</v>
      </c>
      <c r="H8724" s="42">
        <f t="shared" si="409"/>
        <v>8.2500000011513048</v>
      </c>
    </row>
    <row r="8725" spans="5:8" x14ac:dyDescent="0.3">
      <c r="E8725" s="34">
        <v>8723</v>
      </c>
      <c r="F8725" s="42">
        <f t="shared" si="410"/>
        <v>13.956800000000001</v>
      </c>
      <c r="G8725" s="42">
        <f t="shared" si="408"/>
        <v>11.514360000000002</v>
      </c>
      <c r="H8725" s="42">
        <f t="shared" si="409"/>
        <v>8.2500000011514363</v>
      </c>
    </row>
    <row r="8726" spans="5:8" x14ac:dyDescent="0.3">
      <c r="E8726" s="34">
        <v>8724</v>
      </c>
      <c r="F8726" s="42">
        <f t="shared" si="410"/>
        <v>13.958400000000001</v>
      </c>
      <c r="G8726" s="42">
        <f t="shared" si="408"/>
        <v>11.51568</v>
      </c>
      <c r="H8726" s="42">
        <f t="shared" si="409"/>
        <v>8.2500000011515677</v>
      </c>
    </row>
    <row r="8727" spans="5:8" x14ac:dyDescent="0.3">
      <c r="E8727" s="34">
        <v>8725</v>
      </c>
      <c r="F8727" s="42">
        <f t="shared" si="410"/>
        <v>13.96</v>
      </c>
      <c r="G8727" s="42">
        <f t="shared" si="408"/>
        <v>11.517000000000001</v>
      </c>
      <c r="H8727" s="42">
        <f t="shared" si="409"/>
        <v>8.2500000011516992</v>
      </c>
    </row>
    <row r="8728" spans="5:8" x14ac:dyDescent="0.3">
      <c r="E8728" s="34">
        <v>8726</v>
      </c>
      <c r="F8728" s="42">
        <f t="shared" si="410"/>
        <v>13.961600000000001</v>
      </c>
      <c r="G8728" s="42">
        <f t="shared" si="408"/>
        <v>11.518319999999999</v>
      </c>
      <c r="H8728" s="42">
        <f t="shared" si="409"/>
        <v>8.2500000011518324</v>
      </c>
    </row>
    <row r="8729" spans="5:8" x14ac:dyDescent="0.3">
      <c r="E8729" s="34">
        <v>8727</v>
      </c>
      <c r="F8729" s="42">
        <f t="shared" si="410"/>
        <v>13.963200000000001</v>
      </c>
      <c r="G8729" s="42">
        <f t="shared" si="408"/>
        <v>11.519640000000001</v>
      </c>
      <c r="H8729" s="42">
        <f t="shared" si="409"/>
        <v>8.2500000011519639</v>
      </c>
    </row>
    <row r="8730" spans="5:8" x14ac:dyDescent="0.3">
      <c r="E8730" s="34">
        <v>8728</v>
      </c>
      <c r="F8730" s="42">
        <f t="shared" si="410"/>
        <v>13.9648</v>
      </c>
      <c r="G8730" s="42">
        <f t="shared" si="408"/>
        <v>11.520960000000001</v>
      </c>
      <c r="H8730" s="42">
        <f t="shared" si="409"/>
        <v>8.2500000011520953</v>
      </c>
    </row>
    <row r="8731" spans="5:8" x14ac:dyDescent="0.3">
      <c r="E8731" s="34">
        <v>8729</v>
      </c>
      <c r="F8731" s="42">
        <f t="shared" si="410"/>
        <v>13.9664</v>
      </c>
      <c r="G8731" s="42">
        <f t="shared" si="408"/>
        <v>11.52228</v>
      </c>
      <c r="H8731" s="42">
        <f t="shared" si="409"/>
        <v>8.2500000011522285</v>
      </c>
    </row>
    <row r="8732" spans="5:8" x14ac:dyDescent="0.3">
      <c r="E8732" s="34">
        <v>8730</v>
      </c>
      <c r="F8732" s="42">
        <f t="shared" si="410"/>
        <v>13.968</v>
      </c>
      <c r="G8732" s="42">
        <f t="shared" si="408"/>
        <v>11.5236</v>
      </c>
      <c r="H8732" s="42">
        <f t="shared" si="409"/>
        <v>8.25000000115236</v>
      </c>
    </row>
    <row r="8733" spans="5:8" x14ac:dyDescent="0.3">
      <c r="E8733" s="34">
        <v>8731</v>
      </c>
      <c r="F8733" s="42">
        <f t="shared" si="410"/>
        <v>13.9696</v>
      </c>
      <c r="G8733" s="42">
        <f t="shared" si="408"/>
        <v>11.524920000000002</v>
      </c>
      <c r="H8733" s="42">
        <f t="shared" si="409"/>
        <v>8.2500000011524914</v>
      </c>
    </row>
    <row r="8734" spans="5:8" x14ac:dyDescent="0.3">
      <c r="E8734" s="34">
        <v>8732</v>
      </c>
      <c r="F8734" s="42">
        <f t="shared" si="410"/>
        <v>13.971200000000001</v>
      </c>
      <c r="G8734" s="42">
        <f t="shared" si="408"/>
        <v>11.526240000000001</v>
      </c>
      <c r="H8734" s="42">
        <f t="shared" si="409"/>
        <v>8.2500000011526247</v>
      </c>
    </row>
    <row r="8735" spans="5:8" x14ac:dyDescent="0.3">
      <c r="E8735" s="34">
        <v>8733</v>
      </c>
      <c r="F8735" s="42">
        <f t="shared" si="410"/>
        <v>13.972800000000001</v>
      </c>
      <c r="G8735" s="42">
        <f t="shared" si="408"/>
        <v>11.527560000000001</v>
      </c>
      <c r="H8735" s="42">
        <f t="shared" si="409"/>
        <v>8.2500000011527561</v>
      </c>
    </row>
    <row r="8736" spans="5:8" x14ac:dyDescent="0.3">
      <c r="E8736" s="34">
        <v>8734</v>
      </c>
      <c r="F8736" s="42">
        <f t="shared" si="410"/>
        <v>13.974400000000001</v>
      </c>
      <c r="G8736" s="42">
        <f t="shared" si="408"/>
        <v>11.528880000000001</v>
      </c>
      <c r="H8736" s="42">
        <f t="shared" si="409"/>
        <v>8.2500000011528876</v>
      </c>
    </row>
    <row r="8737" spans="5:8" x14ac:dyDescent="0.3">
      <c r="E8737" s="34">
        <v>8735</v>
      </c>
      <c r="F8737" s="42">
        <f t="shared" si="410"/>
        <v>13.976000000000001</v>
      </c>
      <c r="G8737" s="42">
        <f t="shared" si="408"/>
        <v>11.530200000000001</v>
      </c>
      <c r="H8737" s="42">
        <f t="shared" si="409"/>
        <v>8.2500000011530208</v>
      </c>
    </row>
    <row r="8738" spans="5:8" x14ac:dyDescent="0.3">
      <c r="E8738" s="34">
        <v>8736</v>
      </c>
      <c r="F8738" s="42">
        <f t="shared" si="410"/>
        <v>13.977600000000001</v>
      </c>
      <c r="G8738" s="42">
        <f t="shared" si="408"/>
        <v>11.53152</v>
      </c>
      <c r="H8738" s="42">
        <f t="shared" si="409"/>
        <v>8.2500000011531522</v>
      </c>
    </row>
    <row r="8739" spans="5:8" x14ac:dyDescent="0.3">
      <c r="E8739" s="34">
        <v>8737</v>
      </c>
      <c r="F8739" s="42">
        <f t="shared" si="410"/>
        <v>13.979200000000001</v>
      </c>
      <c r="G8739" s="42">
        <f t="shared" si="408"/>
        <v>11.53284</v>
      </c>
      <c r="H8739" s="42">
        <f t="shared" si="409"/>
        <v>8.2500000011532837</v>
      </c>
    </row>
    <row r="8740" spans="5:8" x14ac:dyDescent="0.3">
      <c r="E8740" s="34">
        <v>8738</v>
      </c>
      <c r="F8740" s="42">
        <f t="shared" si="410"/>
        <v>13.9808</v>
      </c>
      <c r="G8740" s="42">
        <f t="shared" si="408"/>
        <v>11.53416</v>
      </c>
      <c r="H8740" s="42">
        <f t="shared" si="409"/>
        <v>8.2500000011534151</v>
      </c>
    </row>
    <row r="8741" spans="5:8" x14ac:dyDescent="0.3">
      <c r="E8741" s="34">
        <v>8739</v>
      </c>
      <c r="F8741" s="42">
        <f t="shared" si="410"/>
        <v>13.9824</v>
      </c>
      <c r="G8741" s="42">
        <f t="shared" si="408"/>
        <v>11.53548</v>
      </c>
      <c r="H8741" s="42">
        <f t="shared" si="409"/>
        <v>8.2500000011535484</v>
      </c>
    </row>
    <row r="8742" spans="5:8" x14ac:dyDescent="0.3">
      <c r="E8742" s="34">
        <v>8740</v>
      </c>
      <c r="F8742" s="42">
        <f t="shared" si="410"/>
        <v>13.984</v>
      </c>
      <c r="G8742" s="42">
        <f t="shared" si="408"/>
        <v>11.536799999999999</v>
      </c>
      <c r="H8742" s="42">
        <f t="shared" si="409"/>
        <v>8.2500000011536798</v>
      </c>
    </row>
    <row r="8743" spans="5:8" x14ac:dyDescent="0.3">
      <c r="E8743" s="34">
        <v>8741</v>
      </c>
      <c r="F8743" s="42">
        <f t="shared" si="410"/>
        <v>13.9856</v>
      </c>
      <c r="G8743" s="42">
        <f t="shared" si="408"/>
        <v>11.538119999999999</v>
      </c>
      <c r="H8743" s="42">
        <f t="shared" si="409"/>
        <v>8.2500000011538113</v>
      </c>
    </row>
    <row r="8744" spans="5:8" x14ac:dyDescent="0.3">
      <c r="E8744" s="34">
        <v>8742</v>
      </c>
      <c r="F8744" s="42">
        <f t="shared" si="410"/>
        <v>13.987200000000001</v>
      </c>
      <c r="G8744" s="42">
        <f t="shared" si="408"/>
        <v>11.539440000000003</v>
      </c>
      <c r="H8744" s="42">
        <f t="shared" si="409"/>
        <v>8.2500000011539445</v>
      </c>
    </row>
    <row r="8745" spans="5:8" x14ac:dyDescent="0.3">
      <c r="E8745" s="34">
        <v>8743</v>
      </c>
      <c r="F8745" s="42">
        <f t="shared" si="410"/>
        <v>13.988800000000001</v>
      </c>
      <c r="G8745" s="42">
        <f t="shared" si="408"/>
        <v>11.540760000000001</v>
      </c>
      <c r="H8745" s="42">
        <f t="shared" si="409"/>
        <v>8.2500000011540759</v>
      </c>
    </row>
    <row r="8746" spans="5:8" x14ac:dyDescent="0.3">
      <c r="E8746" s="34">
        <v>8744</v>
      </c>
      <c r="F8746" s="42">
        <f t="shared" si="410"/>
        <v>13.990400000000001</v>
      </c>
      <c r="G8746" s="42">
        <f t="shared" si="408"/>
        <v>11.542080000000002</v>
      </c>
      <c r="H8746" s="42">
        <f t="shared" si="409"/>
        <v>8.2500000011542074</v>
      </c>
    </row>
    <row r="8747" spans="5:8" x14ac:dyDescent="0.3">
      <c r="E8747" s="34">
        <v>8745</v>
      </c>
      <c r="F8747" s="42">
        <f t="shared" si="410"/>
        <v>13.992000000000001</v>
      </c>
      <c r="G8747" s="42">
        <f t="shared" si="408"/>
        <v>11.5434</v>
      </c>
      <c r="H8747" s="42">
        <f t="shared" si="409"/>
        <v>8.2500000011543406</v>
      </c>
    </row>
    <row r="8748" spans="5:8" x14ac:dyDescent="0.3">
      <c r="E8748" s="34">
        <v>8746</v>
      </c>
      <c r="F8748" s="42">
        <f t="shared" si="410"/>
        <v>13.993600000000001</v>
      </c>
      <c r="G8748" s="42">
        <f t="shared" si="408"/>
        <v>11.544720000000002</v>
      </c>
      <c r="H8748" s="42">
        <f t="shared" si="409"/>
        <v>8.2500000011544721</v>
      </c>
    </row>
    <row r="8749" spans="5:8" x14ac:dyDescent="0.3">
      <c r="E8749" s="34">
        <v>8747</v>
      </c>
      <c r="F8749" s="42">
        <f t="shared" si="410"/>
        <v>13.995200000000001</v>
      </c>
      <c r="G8749" s="42">
        <f t="shared" si="408"/>
        <v>11.54604</v>
      </c>
      <c r="H8749" s="42">
        <f t="shared" si="409"/>
        <v>8.2500000011546035</v>
      </c>
    </row>
    <row r="8750" spans="5:8" x14ac:dyDescent="0.3">
      <c r="E8750" s="34">
        <v>8748</v>
      </c>
      <c r="F8750" s="42">
        <f t="shared" si="410"/>
        <v>13.9968</v>
      </c>
      <c r="G8750" s="42">
        <f t="shared" si="408"/>
        <v>11.547360000000001</v>
      </c>
      <c r="H8750" s="42">
        <f t="shared" si="409"/>
        <v>8.2500000011547368</v>
      </c>
    </row>
    <row r="8751" spans="5:8" x14ac:dyDescent="0.3">
      <c r="E8751" s="34">
        <v>8749</v>
      </c>
      <c r="F8751" s="42">
        <f t="shared" si="410"/>
        <v>13.9984</v>
      </c>
      <c r="G8751" s="42">
        <f t="shared" si="408"/>
        <v>11.548679999999999</v>
      </c>
      <c r="H8751" s="42">
        <f t="shared" si="409"/>
        <v>8.2500000011548682</v>
      </c>
    </row>
    <row r="8752" spans="5:8" x14ac:dyDescent="0.3">
      <c r="E8752" s="34">
        <v>8750</v>
      </c>
      <c r="F8752" s="42">
        <f t="shared" si="410"/>
        <v>14</v>
      </c>
      <c r="G8752" s="42">
        <f t="shared" si="408"/>
        <v>11.55</v>
      </c>
      <c r="H8752" s="42">
        <f t="shared" si="409"/>
        <v>8.2500000011549997</v>
      </c>
    </row>
    <row r="8753" spans="5:8" x14ac:dyDescent="0.3">
      <c r="E8753" s="34">
        <v>8751</v>
      </c>
      <c r="F8753" s="42">
        <f t="shared" si="410"/>
        <v>14.0016</v>
      </c>
      <c r="G8753" s="42">
        <f t="shared" si="408"/>
        <v>11.551319999999999</v>
      </c>
      <c r="H8753" s="42">
        <f t="shared" si="409"/>
        <v>8.2500000011551329</v>
      </c>
    </row>
    <row r="8754" spans="5:8" x14ac:dyDescent="0.3">
      <c r="E8754" s="34">
        <v>8752</v>
      </c>
      <c r="F8754" s="42">
        <f t="shared" si="410"/>
        <v>14.003200000000001</v>
      </c>
      <c r="G8754" s="42">
        <f t="shared" si="408"/>
        <v>11.552640000000002</v>
      </c>
      <c r="H8754" s="42">
        <f t="shared" si="409"/>
        <v>8.2500000011552643</v>
      </c>
    </row>
    <row r="8755" spans="5:8" x14ac:dyDescent="0.3">
      <c r="E8755" s="34">
        <v>8753</v>
      </c>
      <c r="F8755" s="42">
        <f t="shared" si="410"/>
        <v>14.004800000000001</v>
      </c>
      <c r="G8755" s="42">
        <f t="shared" si="408"/>
        <v>11.55396</v>
      </c>
      <c r="H8755" s="42">
        <f t="shared" si="409"/>
        <v>8.2500000011553958</v>
      </c>
    </row>
    <row r="8756" spans="5:8" x14ac:dyDescent="0.3">
      <c r="E8756" s="34">
        <v>8754</v>
      </c>
      <c r="F8756" s="42">
        <f t="shared" si="410"/>
        <v>14.006400000000001</v>
      </c>
      <c r="G8756" s="42">
        <f t="shared" si="408"/>
        <v>11.555280000000002</v>
      </c>
      <c r="H8756" s="42">
        <f t="shared" si="409"/>
        <v>8.2500000011555272</v>
      </c>
    </row>
    <row r="8757" spans="5:8" x14ac:dyDescent="0.3">
      <c r="E8757" s="34">
        <v>8755</v>
      </c>
      <c r="F8757" s="42">
        <f t="shared" si="410"/>
        <v>14.008000000000001</v>
      </c>
      <c r="G8757" s="42">
        <f t="shared" si="408"/>
        <v>11.5566</v>
      </c>
      <c r="H8757" s="42">
        <f t="shared" si="409"/>
        <v>8.2500000011556605</v>
      </c>
    </row>
    <row r="8758" spans="5:8" x14ac:dyDescent="0.3">
      <c r="E8758" s="34">
        <v>8756</v>
      </c>
      <c r="F8758" s="42">
        <f t="shared" si="410"/>
        <v>14.009600000000001</v>
      </c>
      <c r="G8758" s="42">
        <f t="shared" si="408"/>
        <v>11.557920000000001</v>
      </c>
      <c r="H8758" s="42">
        <f t="shared" si="409"/>
        <v>8.2500000011557919</v>
      </c>
    </row>
    <row r="8759" spans="5:8" x14ac:dyDescent="0.3">
      <c r="E8759" s="34">
        <v>8757</v>
      </c>
      <c r="F8759" s="42">
        <f t="shared" si="410"/>
        <v>14.011200000000001</v>
      </c>
      <c r="G8759" s="42">
        <f t="shared" si="408"/>
        <v>11.559239999999999</v>
      </c>
      <c r="H8759" s="42">
        <f t="shared" si="409"/>
        <v>8.2500000011559234</v>
      </c>
    </row>
    <row r="8760" spans="5:8" x14ac:dyDescent="0.3">
      <c r="E8760" s="34">
        <v>8758</v>
      </c>
      <c r="F8760" s="42">
        <f t="shared" si="410"/>
        <v>14.0128</v>
      </c>
      <c r="G8760" s="42">
        <f t="shared" si="408"/>
        <v>11.560560000000001</v>
      </c>
      <c r="H8760" s="42">
        <f t="shared" si="409"/>
        <v>8.2500000011560566</v>
      </c>
    </row>
    <row r="8761" spans="5:8" x14ac:dyDescent="0.3">
      <c r="E8761" s="34">
        <v>8759</v>
      </c>
      <c r="F8761" s="42">
        <f t="shared" si="410"/>
        <v>14.0144</v>
      </c>
      <c r="G8761" s="42">
        <f t="shared" si="408"/>
        <v>11.56188</v>
      </c>
      <c r="H8761" s="42">
        <f t="shared" si="409"/>
        <v>8.250000001156188</v>
      </c>
    </row>
    <row r="8762" spans="5:8" x14ac:dyDescent="0.3">
      <c r="E8762" s="34">
        <v>8760</v>
      </c>
      <c r="F8762" s="42">
        <f t="shared" si="410"/>
        <v>14.016</v>
      </c>
      <c r="G8762" s="42">
        <f t="shared" si="408"/>
        <v>11.5632</v>
      </c>
      <c r="H8762" s="42">
        <f t="shared" si="409"/>
        <v>8.2500000011563195</v>
      </c>
    </row>
    <row r="8763" spans="5:8" x14ac:dyDescent="0.3">
      <c r="E8763" s="34">
        <v>8761</v>
      </c>
      <c r="F8763" s="42">
        <f t="shared" si="410"/>
        <v>14.0176</v>
      </c>
      <c r="G8763" s="42">
        <f t="shared" si="408"/>
        <v>11.56452</v>
      </c>
      <c r="H8763" s="42">
        <f t="shared" si="409"/>
        <v>8.2500000011564527</v>
      </c>
    </row>
    <row r="8764" spans="5:8" x14ac:dyDescent="0.3">
      <c r="E8764" s="34">
        <v>8762</v>
      </c>
      <c r="F8764" s="42">
        <f t="shared" si="410"/>
        <v>14.019200000000001</v>
      </c>
      <c r="G8764" s="42">
        <f t="shared" si="408"/>
        <v>11.565840000000001</v>
      </c>
      <c r="H8764" s="42">
        <f t="shared" si="409"/>
        <v>8.2500000011565842</v>
      </c>
    </row>
    <row r="8765" spans="5:8" x14ac:dyDescent="0.3">
      <c r="E8765" s="34">
        <v>8763</v>
      </c>
      <c r="F8765" s="42">
        <f t="shared" si="410"/>
        <v>14.020800000000001</v>
      </c>
      <c r="G8765" s="42">
        <f t="shared" si="408"/>
        <v>11.567160000000001</v>
      </c>
      <c r="H8765" s="42">
        <f t="shared" si="409"/>
        <v>8.2500000011567156</v>
      </c>
    </row>
    <row r="8766" spans="5:8" x14ac:dyDescent="0.3">
      <c r="E8766" s="34">
        <v>8764</v>
      </c>
      <c r="F8766" s="42">
        <f t="shared" si="410"/>
        <v>14.022400000000001</v>
      </c>
      <c r="G8766" s="42">
        <f t="shared" si="408"/>
        <v>11.568480000000001</v>
      </c>
      <c r="H8766" s="42">
        <f t="shared" si="409"/>
        <v>8.2500000011568488</v>
      </c>
    </row>
    <row r="8767" spans="5:8" x14ac:dyDescent="0.3">
      <c r="E8767" s="34">
        <v>8765</v>
      </c>
      <c r="F8767" s="42">
        <f t="shared" si="410"/>
        <v>14.024000000000001</v>
      </c>
      <c r="G8767" s="42">
        <f t="shared" si="408"/>
        <v>11.569800000000001</v>
      </c>
      <c r="H8767" s="42">
        <f t="shared" si="409"/>
        <v>8.2500000011569803</v>
      </c>
    </row>
    <row r="8768" spans="5:8" x14ac:dyDescent="0.3">
      <c r="E8768" s="34">
        <v>8766</v>
      </c>
      <c r="F8768" s="42">
        <f t="shared" si="410"/>
        <v>14.025600000000001</v>
      </c>
      <c r="G8768" s="42">
        <f t="shared" si="408"/>
        <v>11.571120000000001</v>
      </c>
      <c r="H8768" s="42">
        <f t="shared" si="409"/>
        <v>8.2500000011571117</v>
      </c>
    </row>
    <row r="8769" spans="5:8" x14ac:dyDescent="0.3">
      <c r="E8769" s="34">
        <v>8767</v>
      </c>
      <c r="F8769" s="42">
        <f t="shared" si="410"/>
        <v>14.027200000000001</v>
      </c>
      <c r="G8769" s="42">
        <f t="shared" si="408"/>
        <v>11.57244</v>
      </c>
      <c r="H8769" s="42">
        <f t="shared" si="409"/>
        <v>8.2500000011572432</v>
      </c>
    </row>
    <row r="8770" spans="5:8" x14ac:dyDescent="0.3">
      <c r="E8770" s="34">
        <v>8768</v>
      </c>
      <c r="F8770" s="42">
        <f t="shared" si="410"/>
        <v>14.0288</v>
      </c>
      <c r="G8770" s="42">
        <f t="shared" ref="G8770:G8833" si="411">$C$12*F8770*10^-3/($C$3*10^-6)</f>
        <v>11.57376</v>
      </c>
      <c r="H8770" s="42">
        <f t="shared" si="409"/>
        <v>8.2500000011573764</v>
      </c>
    </row>
    <row r="8771" spans="5:8" x14ac:dyDescent="0.3">
      <c r="E8771" s="34">
        <v>8769</v>
      </c>
      <c r="F8771" s="42">
        <f t="shared" si="410"/>
        <v>14.0304</v>
      </c>
      <c r="G8771" s="42">
        <f t="shared" si="411"/>
        <v>11.57508</v>
      </c>
      <c r="H8771" s="42">
        <f t="shared" ref="H8771:H8834" si="412">($C$12+IF(G8771&gt;=$C$7,$C$6,0)+(IF(G8771&gt;=$C$5,G8771,0)/$C$4)+IF(G8771&gt;$C$9,($C$8/G8771),0))</f>
        <v>8.2500000011575079</v>
      </c>
    </row>
    <row r="8772" spans="5:8" x14ac:dyDescent="0.3">
      <c r="E8772" s="34">
        <v>8770</v>
      </c>
      <c r="F8772" s="42">
        <f t="shared" ref="F8772:F8835" si="413">($C$10/10000)*(E8772)</f>
        <v>14.032</v>
      </c>
      <c r="G8772" s="42">
        <f t="shared" si="411"/>
        <v>11.5764</v>
      </c>
      <c r="H8772" s="42">
        <f t="shared" si="412"/>
        <v>8.2500000011576393</v>
      </c>
    </row>
    <row r="8773" spans="5:8" x14ac:dyDescent="0.3">
      <c r="E8773" s="34">
        <v>8771</v>
      </c>
      <c r="F8773" s="42">
        <f t="shared" si="413"/>
        <v>14.0336</v>
      </c>
      <c r="G8773" s="42">
        <f t="shared" si="411"/>
        <v>11.577719999999999</v>
      </c>
      <c r="H8773" s="42">
        <f t="shared" si="412"/>
        <v>8.2500000011577725</v>
      </c>
    </row>
    <row r="8774" spans="5:8" x14ac:dyDescent="0.3">
      <c r="E8774" s="34">
        <v>8772</v>
      </c>
      <c r="F8774" s="42">
        <f t="shared" si="413"/>
        <v>14.035200000000001</v>
      </c>
      <c r="G8774" s="42">
        <f t="shared" si="411"/>
        <v>11.579039999999999</v>
      </c>
      <c r="H8774" s="42">
        <f t="shared" si="412"/>
        <v>8.250000001157904</v>
      </c>
    </row>
    <row r="8775" spans="5:8" x14ac:dyDescent="0.3">
      <c r="E8775" s="34">
        <v>8773</v>
      </c>
      <c r="F8775" s="42">
        <f t="shared" si="413"/>
        <v>14.036800000000001</v>
      </c>
      <c r="G8775" s="42">
        <f t="shared" si="411"/>
        <v>11.580360000000002</v>
      </c>
      <c r="H8775" s="42">
        <f t="shared" si="412"/>
        <v>8.2500000011580354</v>
      </c>
    </row>
    <row r="8776" spans="5:8" x14ac:dyDescent="0.3">
      <c r="E8776" s="34">
        <v>8774</v>
      </c>
      <c r="F8776" s="42">
        <f t="shared" si="413"/>
        <v>14.038400000000001</v>
      </c>
      <c r="G8776" s="42">
        <f t="shared" si="411"/>
        <v>11.58168</v>
      </c>
      <c r="H8776" s="42">
        <f t="shared" si="412"/>
        <v>8.2500000011581687</v>
      </c>
    </row>
    <row r="8777" spans="5:8" x14ac:dyDescent="0.3">
      <c r="E8777" s="34">
        <v>8775</v>
      </c>
      <c r="F8777" s="42">
        <f t="shared" si="413"/>
        <v>14.040000000000001</v>
      </c>
      <c r="G8777" s="42">
        <f t="shared" si="411"/>
        <v>11.583000000000002</v>
      </c>
      <c r="H8777" s="42">
        <f t="shared" si="412"/>
        <v>8.2500000011583001</v>
      </c>
    </row>
    <row r="8778" spans="5:8" x14ac:dyDescent="0.3">
      <c r="E8778" s="34">
        <v>8776</v>
      </c>
      <c r="F8778" s="42">
        <f t="shared" si="413"/>
        <v>14.041600000000001</v>
      </c>
      <c r="G8778" s="42">
        <f t="shared" si="411"/>
        <v>11.58432</v>
      </c>
      <c r="H8778" s="42">
        <f t="shared" si="412"/>
        <v>8.2500000011584316</v>
      </c>
    </row>
    <row r="8779" spans="5:8" x14ac:dyDescent="0.3">
      <c r="E8779" s="34">
        <v>8777</v>
      </c>
      <c r="F8779" s="42">
        <f t="shared" si="413"/>
        <v>14.043200000000001</v>
      </c>
      <c r="G8779" s="42">
        <f t="shared" si="411"/>
        <v>11.585640000000001</v>
      </c>
      <c r="H8779" s="42">
        <f t="shared" si="412"/>
        <v>8.2500000011585648</v>
      </c>
    </row>
    <row r="8780" spans="5:8" x14ac:dyDescent="0.3">
      <c r="E8780" s="34">
        <v>8778</v>
      </c>
      <c r="F8780" s="42">
        <f t="shared" si="413"/>
        <v>14.0448</v>
      </c>
      <c r="G8780" s="42">
        <f t="shared" si="411"/>
        <v>11.586959999999999</v>
      </c>
      <c r="H8780" s="42">
        <f t="shared" si="412"/>
        <v>8.2500000011586963</v>
      </c>
    </row>
    <row r="8781" spans="5:8" x14ac:dyDescent="0.3">
      <c r="E8781" s="34">
        <v>8779</v>
      </c>
      <c r="F8781" s="42">
        <f t="shared" si="413"/>
        <v>14.0464</v>
      </c>
      <c r="G8781" s="42">
        <f t="shared" si="411"/>
        <v>11.588280000000001</v>
      </c>
      <c r="H8781" s="42">
        <f t="shared" si="412"/>
        <v>8.2500000011588277</v>
      </c>
    </row>
    <row r="8782" spans="5:8" x14ac:dyDescent="0.3">
      <c r="E8782" s="34">
        <v>8780</v>
      </c>
      <c r="F8782" s="42">
        <f t="shared" si="413"/>
        <v>14.048</v>
      </c>
      <c r="G8782" s="42">
        <f t="shared" si="411"/>
        <v>11.589599999999999</v>
      </c>
      <c r="H8782" s="42">
        <f t="shared" si="412"/>
        <v>8.2500000011589592</v>
      </c>
    </row>
    <row r="8783" spans="5:8" x14ac:dyDescent="0.3">
      <c r="E8783" s="34">
        <v>8781</v>
      </c>
      <c r="F8783" s="42">
        <f t="shared" si="413"/>
        <v>14.0496</v>
      </c>
      <c r="G8783" s="42">
        <f t="shared" si="411"/>
        <v>11.590920000000001</v>
      </c>
      <c r="H8783" s="42">
        <f t="shared" si="412"/>
        <v>8.2500000011590924</v>
      </c>
    </row>
    <row r="8784" spans="5:8" x14ac:dyDescent="0.3">
      <c r="E8784" s="34">
        <v>8782</v>
      </c>
      <c r="F8784" s="42">
        <f t="shared" si="413"/>
        <v>14.051200000000001</v>
      </c>
      <c r="G8784" s="42">
        <f t="shared" si="411"/>
        <v>11.59224</v>
      </c>
      <c r="H8784" s="42">
        <f t="shared" si="412"/>
        <v>8.2500000011592238</v>
      </c>
    </row>
    <row r="8785" spans="5:8" x14ac:dyDescent="0.3">
      <c r="E8785" s="34">
        <v>8783</v>
      </c>
      <c r="F8785" s="42">
        <f t="shared" si="413"/>
        <v>14.052800000000001</v>
      </c>
      <c r="G8785" s="42">
        <f t="shared" si="411"/>
        <v>11.593560000000002</v>
      </c>
      <c r="H8785" s="42">
        <f t="shared" si="412"/>
        <v>8.2500000011593553</v>
      </c>
    </row>
    <row r="8786" spans="5:8" x14ac:dyDescent="0.3">
      <c r="E8786" s="34">
        <v>8784</v>
      </c>
      <c r="F8786" s="42">
        <f t="shared" si="413"/>
        <v>14.054400000000001</v>
      </c>
      <c r="G8786" s="42">
        <f t="shared" si="411"/>
        <v>11.59488</v>
      </c>
      <c r="H8786" s="42">
        <f t="shared" si="412"/>
        <v>8.2500000011594885</v>
      </c>
    </row>
    <row r="8787" spans="5:8" x14ac:dyDescent="0.3">
      <c r="E8787" s="34">
        <v>8785</v>
      </c>
      <c r="F8787" s="42">
        <f t="shared" si="413"/>
        <v>14.056000000000001</v>
      </c>
      <c r="G8787" s="42">
        <f t="shared" si="411"/>
        <v>11.596200000000001</v>
      </c>
      <c r="H8787" s="42">
        <f t="shared" si="412"/>
        <v>8.25000000115962</v>
      </c>
    </row>
    <row r="8788" spans="5:8" x14ac:dyDescent="0.3">
      <c r="E8788" s="34">
        <v>8786</v>
      </c>
      <c r="F8788" s="42">
        <f t="shared" si="413"/>
        <v>14.057600000000001</v>
      </c>
      <c r="G8788" s="42">
        <f t="shared" si="411"/>
        <v>11.597519999999999</v>
      </c>
      <c r="H8788" s="42">
        <f t="shared" si="412"/>
        <v>8.2500000011597514</v>
      </c>
    </row>
    <row r="8789" spans="5:8" x14ac:dyDescent="0.3">
      <c r="E8789" s="34">
        <v>8787</v>
      </c>
      <c r="F8789" s="42">
        <f t="shared" si="413"/>
        <v>14.059200000000001</v>
      </c>
      <c r="G8789" s="42">
        <f t="shared" si="411"/>
        <v>11.598840000000001</v>
      </c>
      <c r="H8789" s="42">
        <f t="shared" si="412"/>
        <v>8.2500000011598846</v>
      </c>
    </row>
    <row r="8790" spans="5:8" x14ac:dyDescent="0.3">
      <c r="E8790" s="34">
        <v>8788</v>
      </c>
      <c r="F8790" s="42">
        <f t="shared" si="413"/>
        <v>14.0608</v>
      </c>
      <c r="G8790" s="42">
        <f t="shared" si="411"/>
        <v>11.600159999999999</v>
      </c>
      <c r="H8790" s="42">
        <f t="shared" si="412"/>
        <v>8.2500000011600161</v>
      </c>
    </row>
    <row r="8791" spans="5:8" x14ac:dyDescent="0.3">
      <c r="E8791" s="34">
        <v>8789</v>
      </c>
      <c r="F8791" s="42">
        <f t="shared" si="413"/>
        <v>14.0624</v>
      </c>
      <c r="G8791" s="42">
        <f t="shared" si="411"/>
        <v>11.60148</v>
      </c>
      <c r="H8791" s="42">
        <f t="shared" si="412"/>
        <v>8.2500000011601475</v>
      </c>
    </row>
    <row r="8792" spans="5:8" x14ac:dyDescent="0.3">
      <c r="E8792" s="34">
        <v>8790</v>
      </c>
      <c r="F8792" s="42">
        <f t="shared" si="413"/>
        <v>14.064</v>
      </c>
      <c r="G8792" s="42">
        <f t="shared" si="411"/>
        <v>11.6028</v>
      </c>
      <c r="H8792" s="42">
        <f t="shared" si="412"/>
        <v>8.2500000011602808</v>
      </c>
    </row>
    <row r="8793" spans="5:8" x14ac:dyDescent="0.3">
      <c r="E8793" s="34">
        <v>8791</v>
      </c>
      <c r="F8793" s="42">
        <f t="shared" si="413"/>
        <v>14.0656</v>
      </c>
      <c r="G8793" s="42">
        <f t="shared" si="411"/>
        <v>11.60412</v>
      </c>
      <c r="H8793" s="42">
        <f t="shared" si="412"/>
        <v>8.2500000011604122</v>
      </c>
    </row>
    <row r="8794" spans="5:8" x14ac:dyDescent="0.3">
      <c r="E8794" s="34">
        <v>8792</v>
      </c>
      <c r="F8794" s="42">
        <f t="shared" si="413"/>
        <v>14.067200000000001</v>
      </c>
      <c r="G8794" s="42">
        <f t="shared" si="411"/>
        <v>11.605440000000002</v>
      </c>
      <c r="H8794" s="42">
        <f t="shared" si="412"/>
        <v>8.2500000011605437</v>
      </c>
    </row>
    <row r="8795" spans="5:8" x14ac:dyDescent="0.3">
      <c r="E8795" s="34">
        <v>8793</v>
      </c>
      <c r="F8795" s="42">
        <f t="shared" si="413"/>
        <v>14.068800000000001</v>
      </c>
      <c r="G8795" s="42">
        <f t="shared" si="411"/>
        <v>11.606760000000001</v>
      </c>
      <c r="H8795" s="42">
        <f t="shared" si="412"/>
        <v>8.2500000011606751</v>
      </c>
    </row>
    <row r="8796" spans="5:8" x14ac:dyDescent="0.3">
      <c r="E8796" s="34">
        <v>8794</v>
      </c>
      <c r="F8796" s="42">
        <f t="shared" si="413"/>
        <v>14.070400000000001</v>
      </c>
      <c r="G8796" s="42">
        <f t="shared" si="411"/>
        <v>11.608080000000001</v>
      </c>
      <c r="H8796" s="42">
        <f t="shared" si="412"/>
        <v>8.2500000011608083</v>
      </c>
    </row>
    <row r="8797" spans="5:8" x14ac:dyDescent="0.3">
      <c r="E8797" s="34">
        <v>8795</v>
      </c>
      <c r="F8797" s="42">
        <f t="shared" si="413"/>
        <v>14.072000000000001</v>
      </c>
      <c r="G8797" s="42">
        <f t="shared" si="411"/>
        <v>11.609400000000001</v>
      </c>
      <c r="H8797" s="42">
        <f t="shared" si="412"/>
        <v>8.2500000011609398</v>
      </c>
    </row>
    <row r="8798" spans="5:8" x14ac:dyDescent="0.3">
      <c r="E8798" s="34">
        <v>8796</v>
      </c>
      <c r="F8798" s="42">
        <f t="shared" si="413"/>
        <v>14.073600000000001</v>
      </c>
      <c r="G8798" s="42">
        <f t="shared" si="411"/>
        <v>11.610720000000001</v>
      </c>
      <c r="H8798" s="42">
        <f t="shared" si="412"/>
        <v>8.2500000011610712</v>
      </c>
    </row>
    <row r="8799" spans="5:8" x14ac:dyDescent="0.3">
      <c r="E8799" s="34">
        <v>8797</v>
      </c>
      <c r="F8799" s="42">
        <f t="shared" si="413"/>
        <v>14.075200000000001</v>
      </c>
      <c r="G8799" s="42">
        <f t="shared" si="411"/>
        <v>11.61204</v>
      </c>
      <c r="H8799" s="42">
        <f t="shared" si="412"/>
        <v>8.2500000011612045</v>
      </c>
    </row>
    <row r="8800" spans="5:8" x14ac:dyDescent="0.3">
      <c r="E8800" s="34">
        <v>8798</v>
      </c>
      <c r="F8800" s="42">
        <f t="shared" si="413"/>
        <v>14.0768</v>
      </c>
      <c r="G8800" s="42">
        <f t="shared" si="411"/>
        <v>11.61336</v>
      </c>
      <c r="H8800" s="42">
        <f t="shared" si="412"/>
        <v>8.2500000011613359</v>
      </c>
    </row>
    <row r="8801" spans="5:8" x14ac:dyDescent="0.3">
      <c r="E8801" s="34">
        <v>8799</v>
      </c>
      <c r="F8801" s="42">
        <f t="shared" si="413"/>
        <v>14.0784</v>
      </c>
      <c r="G8801" s="42">
        <f t="shared" si="411"/>
        <v>11.61468</v>
      </c>
      <c r="H8801" s="42">
        <f t="shared" si="412"/>
        <v>8.2500000011614674</v>
      </c>
    </row>
    <row r="8802" spans="5:8" x14ac:dyDescent="0.3">
      <c r="E8802" s="34">
        <v>8800</v>
      </c>
      <c r="F8802" s="42">
        <f t="shared" si="413"/>
        <v>14.08</v>
      </c>
      <c r="G8802" s="42">
        <f t="shared" si="411"/>
        <v>11.616</v>
      </c>
      <c r="H8802" s="42">
        <f t="shared" si="412"/>
        <v>8.2500000011616006</v>
      </c>
    </row>
    <row r="8803" spans="5:8" x14ac:dyDescent="0.3">
      <c r="E8803" s="34">
        <v>8801</v>
      </c>
      <c r="F8803" s="42">
        <f t="shared" si="413"/>
        <v>14.0816</v>
      </c>
      <c r="G8803" s="42">
        <f t="shared" si="411"/>
        <v>11.617319999999999</v>
      </c>
      <c r="H8803" s="42">
        <f t="shared" si="412"/>
        <v>8.250000001161732</v>
      </c>
    </row>
    <row r="8804" spans="5:8" x14ac:dyDescent="0.3">
      <c r="E8804" s="34">
        <v>8802</v>
      </c>
      <c r="F8804" s="42">
        <f t="shared" si="413"/>
        <v>14.083200000000001</v>
      </c>
      <c r="G8804" s="42">
        <f t="shared" si="411"/>
        <v>11.618640000000001</v>
      </c>
      <c r="H8804" s="42">
        <f t="shared" si="412"/>
        <v>8.2500000011618635</v>
      </c>
    </row>
    <row r="8805" spans="5:8" x14ac:dyDescent="0.3">
      <c r="E8805" s="34">
        <v>8803</v>
      </c>
      <c r="F8805" s="42">
        <f t="shared" si="413"/>
        <v>14.084800000000001</v>
      </c>
      <c r="G8805" s="42">
        <f t="shared" si="411"/>
        <v>11.619959999999999</v>
      </c>
      <c r="H8805" s="42">
        <f t="shared" si="412"/>
        <v>8.2500000011619967</v>
      </c>
    </row>
    <row r="8806" spans="5:8" x14ac:dyDescent="0.3">
      <c r="E8806" s="34">
        <v>8804</v>
      </c>
      <c r="F8806" s="42">
        <f t="shared" si="413"/>
        <v>14.086400000000001</v>
      </c>
      <c r="G8806" s="42">
        <f t="shared" si="411"/>
        <v>11.621280000000002</v>
      </c>
      <c r="H8806" s="42">
        <f t="shared" si="412"/>
        <v>8.2500000011621282</v>
      </c>
    </row>
    <row r="8807" spans="5:8" x14ac:dyDescent="0.3">
      <c r="E8807" s="34">
        <v>8805</v>
      </c>
      <c r="F8807" s="42">
        <f t="shared" si="413"/>
        <v>14.088000000000001</v>
      </c>
      <c r="G8807" s="42">
        <f t="shared" si="411"/>
        <v>11.6226</v>
      </c>
      <c r="H8807" s="42">
        <f t="shared" si="412"/>
        <v>8.2500000011622596</v>
      </c>
    </row>
    <row r="8808" spans="5:8" x14ac:dyDescent="0.3">
      <c r="E8808" s="34">
        <v>8806</v>
      </c>
      <c r="F8808" s="42">
        <f t="shared" si="413"/>
        <v>14.089600000000001</v>
      </c>
      <c r="G8808" s="42">
        <f t="shared" si="411"/>
        <v>11.623920000000002</v>
      </c>
      <c r="H8808" s="42">
        <f t="shared" si="412"/>
        <v>8.2500000011623928</v>
      </c>
    </row>
    <row r="8809" spans="5:8" x14ac:dyDescent="0.3">
      <c r="E8809" s="34">
        <v>8807</v>
      </c>
      <c r="F8809" s="42">
        <f t="shared" si="413"/>
        <v>14.091200000000001</v>
      </c>
      <c r="G8809" s="42">
        <f t="shared" si="411"/>
        <v>11.62524</v>
      </c>
      <c r="H8809" s="42">
        <f t="shared" si="412"/>
        <v>8.2500000011625243</v>
      </c>
    </row>
    <row r="8810" spans="5:8" x14ac:dyDescent="0.3">
      <c r="E8810" s="34">
        <v>8808</v>
      </c>
      <c r="F8810" s="42">
        <f t="shared" si="413"/>
        <v>14.0928</v>
      </c>
      <c r="G8810" s="42">
        <f t="shared" si="411"/>
        <v>11.626560000000001</v>
      </c>
      <c r="H8810" s="42">
        <f t="shared" si="412"/>
        <v>8.2500000011626557</v>
      </c>
    </row>
    <row r="8811" spans="5:8" x14ac:dyDescent="0.3">
      <c r="E8811" s="34">
        <v>8809</v>
      </c>
      <c r="F8811" s="42">
        <f t="shared" si="413"/>
        <v>14.0944</v>
      </c>
      <c r="G8811" s="42">
        <f t="shared" si="411"/>
        <v>11.627879999999999</v>
      </c>
      <c r="H8811" s="42">
        <f t="shared" si="412"/>
        <v>8.2500000011627872</v>
      </c>
    </row>
    <row r="8812" spans="5:8" x14ac:dyDescent="0.3">
      <c r="E8812" s="34">
        <v>8810</v>
      </c>
      <c r="F8812" s="42">
        <f t="shared" si="413"/>
        <v>14.096</v>
      </c>
      <c r="G8812" s="42">
        <f t="shared" si="411"/>
        <v>11.629200000000001</v>
      </c>
      <c r="H8812" s="42">
        <f t="shared" si="412"/>
        <v>8.2500000011629204</v>
      </c>
    </row>
    <row r="8813" spans="5:8" x14ac:dyDescent="0.3">
      <c r="E8813" s="34">
        <v>8811</v>
      </c>
      <c r="F8813" s="42">
        <f t="shared" si="413"/>
        <v>14.0976</v>
      </c>
      <c r="G8813" s="42">
        <f t="shared" si="411"/>
        <v>11.630519999999999</v>
      </c>
      <c r="H8813" s="42">
        <f t="shared" si="412"/>
        <v>8.2500000011630519</v>
      </c>
    </row>
    <row r="8814" spans="5:8" x14ac:dyDescent="0.3">
      <c r="E8814" s="34">
        <v>8812</v>
      </c>
      <c r="F8814" s="42">
        <f t="shared" si="413"/>
        <v>14.099200000000002</v>
      </c>
      <c r="G8814" s="42">
        <f t="shared" si="411"/>
        <v>11.631840000000002</v>
      </c>
      <c r="H8814" s="42">
        <f t="shared" si="412"/>
        <v>8.2500000011631833</v>
      </c>
    </row>
    <row r="8815" spans="5:8" x14ac:dyDescent="0.3">
      <c r="E8815" s="34">
        <v>8813</v>
      </c>
      <c r="F8815" s="42">
        <f t="shared" si="413"/>
        <v>14.100800000000001</v>
      </c>
      <c r="G8815" s="42">
        <f t="shared" si="411"/>
        <v>11.63316</v>
      </c>
      <c r="H8815" s="42">
        <f t="shared" si="412"/>
        <v>8.2500000011633166</v>
      </c>
    </row>
    <row r="8816" spans="5:8" x14ac:dyDescent="0.3">
      <c r="E8816" s="34">
        <v>8814</v>
      </c>
      <c r="F8816" s="42">
        <f t="shared" si="413"/>
        <v>14.102400000000001</v>
      </c>
      <c r="G8816" s="42">
        <f t="shared" si="411"/>
        <v>11.634480000000002</v>
      </c>
      <c r="H8816" s="42">
        <f t="shared" si="412"/>
        <v>8.250000001163448</v>
      </c>
    </row>
    <row r="8817" spans="5:8" x14ac:dyDescent="0.3">
      <c r="E8817" s="34">
        <v>8815</v>
      </c>
      <c r="F8817" s="42">
        <f t="shared" si="413"/>
        <v>14.104000000000001</v>
      </c>
      <c r="G8817" s="42">
        <f t="shared" si="411"/>
        <v>11.6358</v>
      </c>
      <c r="H8817" s="42">
        <f t="shared" si="412"/>
        <v>8.2500000011635795</v>
      </c>
    </row>
    <row r="8818" spans="5:8" x14ac:dyDescent="0.3">
      <c r="E8818" s="34">
        <v>8816</v>
      </c>
      <c r="F8818" s="42">
        <f t="shared" si="413"/>
        <v>14.105600000000001</v>
      </c>
      <c r="G8818" s="42">
        <f t="shared" si="411"/>
        <v>11.637120000000001</v>
      </c>
      <c r="H8818" s="42">
        <f t="shared" si="412"/>
        <v>8.2500000011637127</v>
      </c>
    </row>
    <row r="8819" spans="5:8" x14ac:dyDescent="0.3">
      <c r="E8819" s="34">
        <v>8817</v>
      </c>
      <c r="F8819" s="42">
        <f t="shared" si="413"/>
        <v>14.107200000000001</v>
      </c>
      <c r="G8819" s="42">
        <f t="shared" si="411"/>
        <v>11.638439999999999</v>
      </c>
      <c r="H8819" s="42">
        <f t="shared" si="412"/>
        <v>8.2500000011638441</v>
      </c>
    </row>
    <row r="8820" spans="5:8" x14ac:dyDescent="0.3">
      <c r="E8820" s="34">
        <v>8818</v>
      </c>
      <c r="F8820" s="42">
        <f t="shared" si="413"/>
        <v>14.1088</v>
      </c>
      <c r="G8820" s="42">
        <f t="shared" si="411"/>
        <v>11.639760000000001</v>
      </c>
      <c r="H8820" s="42">
        <f t="shared" si="412"/>
        <v>8.2500000011639756</v>
      </c>
    </row>
    <row r="8821" spans="5:8" x14ac:dyDescent="0.3">
      <c r="E8821" s="34">
        <v>8819</v>
      </c>
      <c r="F8821" s="42">
        <f t="shared" si="413"/>
        <v>14.1104</v>
      </c>
      <c r="G8821" s="42">
        <f t="shared" si="411"/>
        <v>11.641080000000001</v>
      </c>
      <c r="H8821" s="42">
        <f t="shared" si="412"/>
        <v>8.2500000011641088</v>
      </c>
    </row>
    <row r="8822" spans="5:8" x14ac:dyDescent="0.3">
      <c r="E8822" s="34">
        <v>8820</v>
      </c>
      <c r="F8822" s="42">
        <f t="shared" si="413"/>
        <v>14.112</v>
      </c>
      <c r="G8822" s="42">
        <f t="shared" si="411"/>
        <v>11.6424</v>
      </c>
      <c r="H8822" s="42">
        <f t="shared" si="412"/>
        <v>8.2500000011642403</v>
      </c>
    </row>
    <row r="8823" spans="5:8" x14ac:dyDescent="0.3">
      <c r="E8823" s="34">
        <v>8821</v>
      </c>
      <c r="F8823" s="42">
        <f t="shared" si="413"/>
        <v>14.1136</v>
      </c>
      <c r="G8823" s="42">
        <f t="shared" si="411"/>
        <v>11.64372</v>
      </c>
      <c r="H8823" s="42">
        <f t="shared" si="412"/>
        <v>8.2500000011643717</v>
      </c>
    </row>
    <row r="8824" spans="5:8" x14ac:dyDescent="0.3">
      <c r="E8824" s="34">
        <v>8822</v>
      </c>
      <c r="F8824" s="42">
        <f t="shared" si="413"/>
        <v>14.115200000000002</v>
      </c>
      <c r="G8824" s="42">
        <f t="shared" si="411"/>
        <v>11.645040000000002</v>
      </c>
      <c r="H8824" s="42">
        <f t="shared" si="412"/>
        <v>8.2500000011645032</v>
      </c>
    </row>
    <row r="8825" spans="5:8" x14ac:dyDescent="0.3">
      <c r="E8825" s="34">
        <v>8823</v>
      </c>
      <c r="F8825" s="42">
        <f t="shared" si="413"/>
        <v>14.116800000000001</v>
      </c>
      <c r="G8825" s="42">
        <f t="shared" si="411"/>
        <v>11.646360000000001</v>
      </c>
      <c r="H8825" s="42">
        <f t="shared" si="412"/>
        <v>8.2500000011646364</v>
      </c>
    </row>
    <row r="8826" spans="5:8" x14ac:dyDescent="0.3">
      <c r="E8826" s="34">
        <v>8824</v>
      </c>
      <c r="F8826" s="42">
        <f t="shared" si="413"/>
        <v>14.118400000000001</v>
      </c>
      <c r="G8826" s="42">
        <f t="shared" si="411"/>
        <v>11.647680000000001</v>
      </c>
      <c r="H8826" s="42">
        <f t="shared" si="412"/>
        <v>8.2500000011647678</v>
      </c>
    </row>
    <row r="8827" spans="5:8" x14ac:dyDescent="0.3">
      <c r="E8827" s="34">
        <v>8825</v>
      </c>
      <c r="F8827" s="42">
        <f t="shared" si="413"/>
        <v>14.120000000000001</v>
      </c>
      <c r="G8827" s="42">
        <f t="shared" si="411"/>
        <v>11.649000000000001</v>
      </c>
      <c r="H8827" s="42">
        <f t="shared" si="412"/>
        <v>8.2500000011648993</v>
      </c>
    </row>
    <row r="8828" spans="5:8" x14ac:dyDescent="0.3">
      <c r="E8828" s="34">
        <v>8826</v>
      </c>
      <c r="F8828" s="42">
        <f t="shared" si="413"/>
        <v>14.121600000000001</v>
      </c>
      <c r="G8828" s="42">
        <f t="shared" si="411"/>
        <v>11.650320000000001</v>
      </c>
      <c r="H8828" s="42">
        <f t="shared" si="412"/>
        <v>8.2500000011650325</v>
      </c>
    </row>
    <row r="8829" spans="5:8" x14ac:dyDescent="0.3">
      <c r="E8829" s="34">
        <v>8827</v>
      </c>
      <c r="F8829" s="42">
        <f t="shared" si="413"/>
        <v>14.123200000000001</v>
      </c>
      <c r="G8829" s="42">
        <f t="shared" si="411"/>
        <v>11.65164</v>
      </c>
      <c r="H8829" s="42">
        <f t="shared" si="412"/>
        <v>8.250000001165164</v>
      </c>
    </row>
    <row r="8830" spans="5:8" x14ac:dyDescent="0.3">
      <c r="E8830" s="34">
        <v>8828</v>
      </c>
      <c r="F8830" s="42">
        <f t="shared" si="413"/>
        <v>14.1248</v>
      </c>
      <c r="G8830" s="42">
        <f t="shared" si="411"/>
        <v>11.65296</v>
      </c>
      <c r="H8830" s="42">
        <f t="shared" si="412"/>
        <v>8.2500000011652954</v>
      </c>
    </row>
    <row r="8831" spans="5:8" x14ac:dyDescent="0.3">
      <c r="E8831" s="34">
        <v>8829</v>
      </c>
      <c r="F8831" s="42">
        <f t="shared" si="413"/>
        <v>14.1264</v>
      </c>
      <c r="G8831" s="42">
        <f t="shared" si="411"/>
        <v>11.65428</v>
      </c>
      <c r="H8831" s="42">
        <f t="shared" si="412"/>
        <v>8.2500000011654286</v>
      </c>
    </row>
    <row r="8832" spans="5:8" x14ac:dyDescent="0.3">
      <c r="E8832" s="34">
        <v>8830</v>
      </c>
      <c r="F8832" s="42">
        <f t="shared" si="413"/>
        <v>14.128</v>
      </c>
      <c r="G8832" s="42">
        <f t="shared" si="411"/>
        <v>11.6556</v>
      </c>
      <c r="H8832" s="42">
        <f t="shared" si="412"/>
        <v>8.2500000011655601</v>
      </c>
    </row>
    <row r="8833" spans="5:8" x14ac:dyDescent="0.3">
      <c r="E8833" s="34">
        <v>8831</v>
      </c>
      <c r="F8833" s="42">
        <f t="shared" si="413"/>
        <v>14.1296</v>
      </c>
      <c r="G8833" s="42">
        <f t="shared" si="411"/>
        <v>11.65692</v>
      </c>
      <c r="H8833" s="42">
        <f t="shared" si="412"/>
        <v>8.2500000011656915</v>
      </c>
    </row>
    <row r="8834" spans="5:8" x14ac:dyDescent="0.3">
      <c r="E8834" s="34">
        <v>8832</v>
      </c>
      <c r="F8834" s="42">
        <f t="shared" si="413"/>
        <v>14.131200000000002</v>
      </c>
      <c r="G8834" s="42">
        <f t="shared" ref="G8834:G8897" si="414">$C$12*F8834*10^-3/($C$3*10^-6)</f>
        <v>11.658239999999999</v>
      </c>
      <c r="H8834" s="42">
        <f t="shared" si="412"/>
        <v>8.2500000011658248</v>
      </c>
    </row>
    <row r="8835" spans="5:8" x14ac:dyDescent="0.3">
      <c r="E8835" s="34">
        <v>8833</v>
      </c>
      <c r="F8835" s="42">
        <f t="shared" si="413"/>
        <v>14.132800000000001</v>
      </c>
      <c r="G8835" s="42">
        <f t="shared" si="414"/>
        <v>11.659560000000001</v>
      </c>
      <c r="H8835" s="42">
        <f t="shared" ref="H8835:H8898" si="415">($C$12+IF(G8835&gt;=$C$7,$C$6,0)+(IF(G8835&gt;=$C$5,G8835,0)/$C$4)+IF(G8835&gt;$C$9,($C$8/G8835),0))</f>
        <v>8.2500000011659562</v>
      </c>
    </row>
    <row r="8836" spans="5:8" x14ac:dyDescent="0.3">
      <c r="E8836" s="34">
        <v>8834</v>
      </c>
      <c r="F8836" s="42">
        <f t="shared" ref="F8836:F8899" si="416">($C$10/10000)*(E8836)</f>
        <v>14.134400000000001</v>
      </c>
      <c r="G8836" s="42">
        <f t="shared" si="414"/>
        <v>11.660880000000001</v>
      </c>
      <c r="H8836" s="42">
        <f t="shared" si="415"/>
        <v>8.2500000011660877</v>
      </c>
    </row>
    <row r="8837" spans="5:8" x14ac:dyDescent="0.3">
      <c r="E8837" s="34">
        <v>8835</v>
      </c>
      <c r="F8837" s="42">
        <f t="shared" si="416"/>
        <v>14.136000000000001</v>
      </c>
      <c r="G8837" s="42">
        <f t="shared" si="414"/>
        <v>11.662200000000002</v>
      </c>
      <c r="H8837" s="42">
        <f t="shared" si="415"/>
        <v>8.2500000011662191</v>
      </c>
    </row>
    <row r="8838" spans="5:8" x14ac:dyDescent="0.3">
      <c r="E8838" s="34">
        <v>8836</v>
      </c>
      <c r="F8838" s="42">
        <f t="shared" si="416"/>
        <v>14.137600000000001</v>
      </c>
      <c r="G8838" s="42">
        <f t="shared" si="414"/>
        <v>11.66352</v>
      </c>
      <c r="H8838" s="42">
        <f t="shared" si="415"/>
        <v>8.2500000011663523</v>
      </c>
    </row>
    <row r="8839" spans="5:8" x14ac:dyDescent="0.3">
      <c r="E8839" s="34">
        <v>8837</v>
      </c>
      <c r="F8839" s="42">
        <f t="shared" si="416"/>
        <v>14.139200000000001</v>
      </c>
      <c r="G8839" s="42">
        <f t="shared" si="414"/>
        <v>11.664840000000002</v>
      </c>
      <c r="H8839" s="42">
        <f t="shared" si="415"/>
        <v>8.2500000011664838</v>
      </c>
    </row>
    <row r="8840" spans="5:8" x14ac:dyDescent="0.3">
      <c r="E8840" s="34">
        <v>8838</v>
      </c>
      <c r="F8840" s="42">
        <f t="shared" si="416"/>
        <v>14.1408</v>
      </c>
      <c r="G8840" s="42">
        <f t="shared" si="414"/>
        <v>11.66616</v>
      </c>
      <c r="H8840" s="42">
        <f t="shared" si="415"/>
        <v>8.2500000011666152</v>
      </c>
    </row>
    <row r="8841" spans="5:8" x14ac:dyDescent="0.3">
      <c r="E8841" s="34">
        <v>8839</v>
      </c>
      <c r="F8841" s="42">
        <f t="shared" si="416"/>
        <v>14.1424</v>
      </c>
      <c r="G8841" s="42">
        <f t="shared" si="414"/>
        <v>11.667480000000001</v>
      </c>
      <c r="H8841" s="42">
        <f t="shared" si="415"/>
        <v>8.2500000011667485</v>
      </c>
    </row>
    <row r="8842" spans="5:8" x14ac:dyDescent="0.3">
      <c r="E8842" s="34">
        <v>8840</v>
      </c>
      <c r="F8842" s="42">
        <f t="shared" si="416"/>
        <v>14.144</v>
      </c>
      <c r="G8842" s="42">
        <f t="shared" si="414"/>
        <v>11.668799999999999</v>
      </c>
      <c r="H8842" s="42">
        <f t="shared" si="415"/>
        <v>8.2500000011668799</v>
      </c>
    </row>
    <row r="8843" spans="5:8" x14ac:dyDescent="0.3">
      <c r="E8843" s="34">
        <v>8841</v>
      </c>
      <c r="F8843" s="42">
        <f t="shared" si="416"/>
        <v>14.1456</v>
      </c>
      <c r="G8843" s="42">
        <f t="shared" si="414"/>
        <v>11.670120000000001</v>
      </c>
      <c r="H8843" s="42">
        <f t="shared" si="415"/>
        <v>8.2500000011670114</v>
      </c>
    </row>
    <row r="8844" spans="5:8" x14ac:dyDescent="0.3">
      <c r="E8844" s="34">
        <v>8842</v>
      </c>
      <c r="F8844" s="42">
        <f t="shared" si="416"/>
        <v>14.147200000000002</v>
      </c>
      <c r="G8844" s="42">
        <f t="shared" si="414"/>
        <v>11.67144</v>
      </c>
      <c r="H8844" s="42">
        <f t="shared" si="415"/>
        <v>8.2500000011671446</v>
      </c>
    </row>
    <row r="8845" spans="5:8" x14ac:dyDescent="0.3">
      <c r="E8845" s="34">
        <v>8843</v>
      </c>
      <c r="F8845" s="42">
        <f t="shared" si="416"/>
        <v>14.148800000000001</v>
      </c>
      <c r="G8845" s="42">
        <f t="shared" si="414"/>
        <v>11.672760000000002</v>
      </c>
      <c r="H8845" s="42">
        <f t="shared" si="415"/>
        <v>8.2500000011672761</v>
      </c>
    </row>
    <row r="8846" spans="5:8" x14ac:dyDescent="0.3">
      <c r="E8846" s="34">
        <v>8844</v>
      </c>
      <c r="F8846" s="42">
        <f t="shared" si="416"/>
        <v>14.150400000000001</v>
      </c>
      <c r="G8846" s="42">
        <f t="shared" si="414"/>
        <v>11.67408</v>
      </c>
      <c r="H8846" s="42">
        <f t="shared" si="415"/>
        <v>8.2500000011674075</v>
      </c>
    </row>
    <row r="8847" spans="5:8" x14ac:dyDescent="0.3">
      <c r="E8847" s="34">
        <v>8845</v>
      </c>
      <c r="F8847" s="42">
        <f t="shared" si="416"/>
        <v>14.152000000000001</v>
      </c>
      <c r="G8847" s="42">
        <f t="shared" si="414"/>
        <v>11.675400000000002</v>
      </c>
      <c r="H8847" s="42">
        <f t="shared" si="415"/>
        <v>8.2500000011675407</v>
      </c>
    </row>
    <row r="8848" spans="5:8" x14ac:dyDescent="0.3">
      <c r="E8848" s="34">
        <v>8846</v>
      </c>
      <c r="F8848" s="42">
        <f t="shared" si="416"/>
        <v>14.153600000000001</v>
      </c>
      <c r="G8848" s="42">
        <f t="shared" si="414"/>
        <v>11.67672</v>
      </c>
      <c r="H8848" s="42">
        <f t="shared" si="415"/>
        <v>8.2500000011676722</v>
      </c>
    </row>
    <row r="8849" spans="5:8" x14ac:dyDescent="0.3">
      <c r="E8849" s="34">
        <v>8847</v>
      </c>
      <c r="F8849" s="42">
        <f t="shared" si="416"/>
        <v>14.155200000000001</v>
      </c>
      <c r="G8849" s="42">
        <f t="shared" si="414"/>
        <v>11.678040000000001</v>
      </c>
      <c r="H8849" s="42">
        <f t="shared" si="415"/>
        <v>8.2500000011678036</v>
      </c>
    </row>
    <row r="8850" spans="5:8" x14ac:dyDescent="0.3">
      <c r="E8850" s="34">
        <v>8848</v>
      </c>
      <c r="F8850" s="42">
        <f t="shared" si="416"/>
        <v>14.1568</v>
      </c>
      <c r="G8850" s="42">
        <f t="shared" si="414"/>
        <v>11.679359999999999</v>
      </c>
      <c r="H8850" s="42">
        <f t="shared" si="415"/>
        <v>8.2500000011679369</v>
      </c>
    </row>
    <row r="8851" spans="5:8" x14ac:dyDescent="0.3">
      <c r="E8851" s="34">
        <v>8849</v>
      </c>
      <c r="F8851" s="42">
        <f t="shared" si="416"/>
        <v>14.1584</v>
      </c>
      <c r="G8851" s="42">
        <f t="shared" si="414"/>
        <v>11.680680000000001</v>
      </c>
      <c r="H8851" s="42">
        <f t="shared" si="415"/>
        <v>8.2500000011680683</v>
      </c>
    </row>
    <row r="8852" spans="5:8" x14ac:dyDescent="0.3">
      <c r="E8852" s="34">
        <v>8850</v>
      </c>
      <c r="F8852" s="42">
        <f t="shared" si="416"/>
        <v>14.16</v>
      </c>
      <c r="G8852" s="42">
        <f t="shared" si="414"/>
        <v>11.682</v>
      </c>
      <c r="H8852" s="42">
        <f t="shared" si="415"/>
        <v>8.2500000011681998</v>
      </c>
    </row>
    <row r="8853" spans="5:8" x14ac:dyDescent="0.3">
      <c r="E8853" s="34">
        <v>8851</v>
      </c>
      <c r="F8853" s="42">
        <f t="shared" si="416"/>
        <v>14.1616</v>
      </c>
      <c r="G8853" s="42">
        <f t="shared" si="414"/>
        <v>11.68332</v>
      </c>
      <c r="H8853" s="42">
        <f t="shared" si="415"/>
        <v>8.2500000011683312</v>
      </c>
    </row>
    <row r="8854" spans="5:8" x14ac:dyDescent="0.3">
      <c r="E8854" s="34">
        <v>8852</v>
      </c>
      <c r="F8854" s="42">
        <f t="shared" si="416"/>
        <v>14.163200000000002</v>
      </c>
      <c r="G8854" s="42">
        <f t="shared" si="414"/>
        <v>11.684640000000002</v>
      </c>
      <c r="H8854" s="42">
        <f t="shared" si="415"/>
        <v>8.2500000011684644</v>
      </c>
    </row>
    <row r="8855" spans="5:8" x14ac:dyDescent="0.3">
      <c r="E8855" s="34">
        <v>8853</v>
      </c>
      <c r="F8855" s="42">
        <f t="shared" si="416"/>
        <v>14.164800000000001</v>
      </c>
      <c r="G8855" s="42">
        <f t="shared" si="414"/>
        <v>11.685960000000001</v>
      </c>
      <c r="H8855" s="42">
        <f t="shared" si="415"/>
        <v>8.2500000011685959</v>
      </c>
    </row>
    <row r="8856" spans="5:8" x14ac:dyDescent="0.3">
      <c r="E8856" s="34">
        <v>8854</v>
      </c>
      <c r="F8856" s="42">
        <f t="shared" si="416"/>
        <v>14.166400000000001</v>
      </c>
      <c r="G8856" s="42">
        <f t="shared" si="414"/>
        <v>11.687280000000001</v>
      </c>
      <c r="H8856" s="42">
        <f t="shared" si="415"/>
        <v>8.2500000011687273</v>
      </c>
    </row>
    <row r="8857" spans="5:8" x14ac:dyDescent="0.3">
      <c r="E8857" s="34">
        <v>8855</v>
      </c>
      <c r="F8857" s="42">
        <f t="shared" si="416"/>
        <v>14.168000000000001</v>
      </c>
      <c r="G8857" s="42">
        <f t="shared" si="414"/>
        <v>11.688600000000001</v>
      </c>
      <c r="H8857" s="42">
        <f t="shared" si="415"/>
        <v>8.2500000011688606</v>
      </c>
    </row>
    <row r="8858" spans="5:8" x14ac:dyDescent="0.3">
      <c r="E8858" s="34">
        <v>8856</v>
      </c>
      <c r="F8858" s="42">
        <f t="shared" si="416"/>
        <v>14.169600000000001</v>
      </c>
      <c r="G8858" s="42">
        <f t="shared" si="414"/>
        <v>11.689920000000001</v>
      </c>
      <c r="H8858" s="42">
        <f t="shared" si="415"/>
        <v>8.250000001168992</v>
      </c>
    </row>
    <row r="8859" spans="5:8" x14ac:dyDescent="0.3">
      <c r="E8859" s="34">
        <v>8857</v>
      </c>
      <c r="F8859" s="42">
        <f t="shared" si="416"/>
        <v>14.171200000000001</v>
      </c>
      <c r="G8859" s="42">
        <f t="shared" si="414"/>
        <v>11.691240000000001</v>
      </c>
      <c r="H8859" s="42">
        <f t="shared" si="415"/>
        <v>8.2500000011691235</v>
      </c>
    </row>
    <row r="8860" spans="5:8" x14ac:dyDescent="0.3">
      <c r="E8860" s="34">
        <v>8858</v>
      </c>
      <c r="F8860" s="42">
        <f t="shared" si="416"/>
        <v>14.172800000000001</v>
      </c>
      <c r="G8860" s="42">
        <f t="shared" si="414"/>
        <v>11.69256</v>
      </c>
      <c r="H8860" s="42">
        <f t="shared" si="415"/>
        <v>8.2500000011692567</v>
      </c>
    </row>
    <row r="8861" spans="5:8" x14ac:dyDescent="0.3">
      <c r="E8861" s="34">
        <v>8859</v>
      </c>
      <c r="F8861" s="42">
        <f t="shared" si="416"/>
        <v>14.1744</v>
      </c>
      <c r="G8861" s="42">
        <f t="shared" si="414"/>
        <v>11.69388</v>
      </c>
      <c r="H8861" s="42">
        <f t="shared" si="415"/>
        <v>8.2500000011693881</v>
      </c>
    </row>
    <row r="8862" spans="5:8" x14ac:dyDescent="0.3">
      <c r="E8862" s="34">
        <v>8860</v>
      </c>
      <c r="F8862" s="42">
        <f t="shared" si="416"/>
        <v>14.176</v>
      </c>
      <c r="G8862" s="42">
        <f t="shared" si="414"/>
        <v>11.6952</v>
      </c>
      <c r="H8862" s="42">
        <f t="shared" si="415"/>
        <v>8.2500000011695196</v>
      </c>
    </row>
    <row r="8863" spans="5:8" x14ac:dyDescent="0.3">
      <c r="E8863" s="34">
        <v>8861</v>
      </c>
      <c r="F8863" s="42">
        <f t="shared" si="416"/>
        <v>14.1776</v>
      </c>
      <c r="G8863" s="42">
        <f t="shared" si="414"/>
        <v>11.69652</v>
      </c>
      <c r="H8863" s="42">
        <f t="shared" si="415"/>
        <v>8.2500000011696528</v>
      </c>
    </row>
    <row r="8864" spans="5:8" x14ac:dyDescent="0.3">
      <c r="E8864" s="34">
        <v>8862</v>
      </c>
      <c r="F8864" s="42">
        <f t="shared" si="416"/>
        <v>14.1792</v>
      </c>
      <c r="G8864" s="42">
        <f t="shared" si="414"/>
        <v>11.697839999999999</v>
      </c>
      <c r="H8864" s="42">
        <f t="shared" si="415"/>
        <v>8.2500000011697843</v>
      </c>
    </row>
    <row r="8865" spans="5:8" x14ac:dyDescent="0.3">
      <c r="E8865" s="34">
        <v>8863</v>
      </c>
      <c r="F8865" s="42">
        <f t="shared" si="416"/>
        <v>14.180800000000001</v>
      </c>
      <c r="G8865" s="42">
        <f t="shared" si="414"/>
        <v>11.699159999999999</v>
      </c>
      <c r="H8865" s="42">
        <f t="shared" si="415"/>
        <v>8.2500000011699157</v>
      </c>
    </row>
    <row r="8866" spans="5:8" x14ac:dyDescent="0.3">
      <c r="E8866" s="34">
        <v>8864</v>
      </c>
      <c r="F8866" s="42">
        <f t="shared" si="416"/>
        <v>14.182400000000001</v>
      </c>
      <c r="G8866" s="42">
        <f t="shared" si="414"/>
        <v>11.700480000000002</v>
      </c>
      <c r="H8866" s="42">
        <f t="shared" si="415"/>
        <v>8.2500000011700472</v>
      </c>
    </row>
    <row r="8867" spans="5:8" x14ac:dyDescent="0.3">
      <c r="E8867" s="34">
        <v>8865</v>
      </c>
      <c r="F8867" s="42">
        <f t="shared" si="416"/>
        <v>14.184000000000001</v>
      </c>
      <c r="G8867" s="42">
        <f t="shared" si="414"/>
        <v>11.7018</v>
      </c>
      <c r="H8867" s="42">
        <f t="shared" si="415"/>
        <v>8.2500000011701804</v>
      </c>
    </row>
    <row r="8868" spans="5:8" x14ac:dyDescent="0.3">
      <c r="E8868" s="34">
        <v>8866</v>
      </c>
      <c r="F8868" s="42">
        <f t="shared" si="416"/>
        <v>14.185600000000001</v>
      </c>
      <c r="G8868" s="42">
        <f t="shared" si="414"/>
        <v>11.703120000000002</v>
      </c>
      <c r="H8868" s="42">
        <f t="shared" si="415"/>
        <v>8.2500000011703118</v>
      </c>
    </row>
    <row r="8869" spans="5:8" x14ac:dyDescent="0.3">
      <c r="E8869" s="34">
        <v>8867</v>
      </c>
      <c r="F8869" s="42">
        <f t="shared" si="416"/>
        <v>14.187200000000001</v>
      </c>
      <c r="G8869" s="42">
        <f t="shared" si="414"/>
        <v>11.70444</v>
      </c>
      <c r="H8869" s="42">
        <f t="shared" si="415"/>
        <v>8.2500000011704433</v>
      </c>
    </row>
    <row r="8870" spans="5:8" x14ac:dyDescent="0.3">
      <c r="E8870" s="34">
        <v>8868</v>
      </c>
      <c r="F8870" s="42">
        <f t="shared" si="416"/>
        <v>14.188800000000001</v>
      </c>
      <c r="G8870" s="42">
        <f t="shared" si="414"/>
        <v>11.705760000000001</v>
      </c>
      <c r="H8870" s="42">
        <f t="shared" si="415"/>
        <v>8.2500000011705765</v>
      </c>
    </row>
    <row r="8871" spans="5:8" x14ac:dyDescent="0.3">
      <c r="E8871" s="34">
        <v>8869</v>
      </c>
      <c r="F8871" s="42">
        <f t="shared" si="416"/>
        <v>14.1904</v>
      </c>
      <c r="G8871" s="42">
        <f t="shared" si="414"/>
        <v>11.707079999999999</v>
      </c>
      <c r="H8871" s="42">
        <f t="shared" si="415"/>
        <v>8.250000001170708</v>
      </c>
    </row>
    <row r="8872" spans="5:8" x14ac:dyDescent="0.3">
      <c r="E8872" s="34">
        <v>8870</v>
      </c>
      <c r="F8872" s="42">
        <f t="shared" si="416"/>
        <v>14.192</v>
      </c>
      <c r="G8872" s="42">
        <f t="shared" si="414"/>
        <v>11.708400000000001</v>
      </c>
      <c r="H8872" s="42">
        <f t="shared" si="415"/>
        <v>8.2500000011708394</v>
      </c>
    </row>
    <row r="8873" spans="5:8" x14ac:dyDescent="0.3">
      <c r="E8873" s="34">
        <v>8871</v>
      </c>
      <c r="F8873" s="42">
        <f t="shared" si="416"/>
        <v>14.1936</v>
      </c>
      <c r="G8873" s="42">
        <f t="shared" si="414"/>
        <v>11.709719999999999</v>
      </c>
      <c r="H8873" s="42">
        <f t="shared" si="415"/>
        <v>8.2500000011709727</v>
      </c>
    </row>
    <row r="8874" spans="5:8" x14ac:dyDescent="0.3">
      <c r="E8874" s="34">
        <v>8872</v>
      </c>
      <c r="F8874" s="42">
        <f t="shared" si="416"/>
        <v>14.1952</v>
      </c>
      <c r="G8874" s="42">
        <f t="shared" si="414"/>
        <v>11.711040000000001</v>
      </c>
      <c r="H8874" s="42">
        <f t="shared" si="415"/>
        <v>8.2500000011711041</v>
      </c>
    </row>
    <row r="8875" spans="5:8" x14ac:dyDescent="0.3">
      <c r="E8875" s="34">
        <v>8873</v>
      </c>
      <c r="F8875" s="42">
        <f t="shared" si="416"/>
        <v>14.196800000000001</v>
      </c>
      <c r="G8875" s="42">
        <f t="shared" si="414"/>
        <v>11.71236</v>
      </c>
      <c r="H8875" s="42">
        <f t="shared" si="415"/>
        <v>8.2500000011712356</v>
      </c>
    </row>
    <row r="8876" spans="5:8" x14ac:dyDescent="0.3">
      <c r="E8876" s="34">
        <v>8874</v>
      </c>
      <c r="F8876" s="42">
        <f t="shared" si="416"/>
        <v>14.198400000000001</v>
      </c>
      <c r="G8876" s="42">
        <f t="shared" si="414"/>
        <v>11.713680000000002</v>
      </c>
      <c r="H8876" s="42">
        <f t="shared" si="415"/>
        <v>8.2500000011713688</v>
      </c>
    </row>
    <row r="8877" spans="5:8" x14ac:dyDescent="0.3">
      <c r="E8877" s="34">
        <v>8875</v>
      </c>
      <c r="F8877" s="42">
        <f t="shared" si="416"/>
        <v>14.200000000000001</v>
      </c>
      <c r="G8877" s="42">
        <f t="shared" si="414"/>
        <v>11.715</v>
      </c>
      <c r="H8877" s="42">
        <f t="shared" si="415"/>
        <v>8.2500000011715002</v>
      </c>
    </row>
    <row r="8878" spans="5:8" x14ac:dyDescent="0.3">
      <c r="E8878" s="34">
        <v>8876</v>
      </c>
      <c r="F8878" s="42">
        <f t="shared" si="416"/>
        <v>14.201600000000001</v>
      </c>
      <c r="G8878" s="42">
        <f t="shared" si="414"/>
        <v>11.716320000000001</v>
      </c>
      <c r="H8878" s="42">
        <f t="shared" si="415"/>
        <v>8.2500000011716317</v>
      </c>
    </row>
    <row r="8879" spans="5:8" x14ac:dyDescent="0.3">
      <c r="E8879" s="34">
        <v>8877</v>
      </c>
      <c r="F8879" s="42">
        <f t="shared" si="416"/>
        <v>14.203200000000001</v>
      </c>
      <c r="G8879" s="42">
        <f t="shared" si="414"/>
        <v>11.717639999999999</v>
      </c>
      <c r="H8879" s="42">
        <f t="shared" si="415"/>
        <v>8.2500000011717631</v>
      </c>
    </row>
    <row r="8880" spans="5:8" x14ac:dyDescent="0.3">
      <c r="E8880" s="34">
        <v>8878</v>
      </c>
      <c r="F8880" s="42">
        <f t="shared" si="416"/>
        <v>14.204800000000001</v>
      </c>
      <c r="G8880" s="42">
        <f t="shared" si="414"/>
        <v>11.718960000000001</v>
      </c>
      <c r="H8880" s="42">
        <f t="shared" si="415"/>
        <v>8.2500000011718964</v>
      </c>
    </row>
    <row r="8881" spans="5:8" x14ac:dyDescent="0.3">
      <c r="E8881" s="34">
        <v>8879</v>
      </c>
      <c r="F8881" s="42">
        <f t="shared" si="416"/>
        <v>14.2064</v>
      </c>
      <c r="G8881" s="42">
        <f t="shared" si="414"/>
        <v>11.720279999999999</v>
      </c>
      <c r="H8881" s="42">
        <f t="shared" si="415"/>
        <v>8.2500000011720278</v>
      </c>
    </row>
    <row r="8882" spans="5:8" x14ac:dyDescent="0.3">
      <c r="E8882" s="34">
        <v>8880</v>
      </c>
      <c r="F8882" s="42">
        <f t="shared" si="416"/>
        <v>14.208</v>
      </c>
      <c r="G8882" s="42">
        <f t="shared" si="414"/>
        <v>11.7216</v>
      </c>
      <c r="H8882" s="42">
        <f t="shared" si="415"/>
        <v>8.2500000011721593</v>
      </c>
    </row>
    <row r="8883" spans="5:8" x14ac:dyDescent="0.3">
      <c r="E8883" s="34">
        <v>8881</v>
      </c>
      <c r="F8883" s="42">
        <f t="shared" si="416"/>
        <v>14.2096</v>
      </c>
      <c r="G8883" s="42">
        <f t="shared" si="414"/>
        <v>11.72292</v>
      </c>
      <c r="H8883" s="42">
        <f t="shared" si="415"/>
        <v>8.2500000011722925</v>
      </c>
    </row>
    <row r="8884" spans="5:8" x14ac:dyDescent="0.3">
      <c r="E8884" s="34">
        <v>8882</v>
      </c>
      <c r="F8884" s="42">
        <f t="shared" si="416"/>
        <v>14.2112</v>
      </c>
      <c r="G8884" s="42">
        <f t="shared" si="414"/>
        <v>11.72424</v>
      </c>
      <c r="H8884" s="42">
        <f t="shared" si="415"/>
        <v>8.2500000011724239</v>
      </c>
    </row>
    <row r="8885" spans="5:8" x14ac:dyDescent="0.3">
      <c r="E8885" s="34">
        <v>8883</v>
      </c>
      <c r="F8885" s="42">
        <f t="shared" si="416"/>
        <v>14.212800000000001</v>
      </c>
      <c r="G8885" s="42">
        <f t="shared" si="414"/>
        <v>11.725560000000002</v>
      </c>
      <c r="H8885" s="42">
        <f t="shared" si="415"/>
        <v>8.2500000011725554</v>
      </c>
    </row>
    <row r="8886" spans="5:8" x14ac:dyDescent="0.3">
      <c r="E8886" s="34">
        <v>8884</v>
      </c>
      <c r="F8886" s="42">
        <f t="shared" si="416"/>
        <v>14.214400000000001</v>
      </c>
      <c r="G8886" s="42">
        <f t="shared" si="414"/>
        <v>11.726880000000001</v>
      </c>
      <c r="H8886" s="42">
        <f t="shared" si="415"/>
        <v>8.2500000011726886</v>
      </c>
    </row>
    <row r="8887" spans="5:8" x14ac:dyDescent="0.3">
      <c r="E8887" s="34">
        <v>8885</v>
      </c>
      <c r="F8887" s="42">
        <f t="shared" si="416"/>
        <v>14.216000000000001</v>
      </c>
      <c r="G8887" s="42">
        <f t="shared" si="414"/>
        <v>11.728200000000001</v>
      </c>
      <c r="H8887" s="42">
        <f t="shared" si="415"/>
        <v>8.2500000011728201</v>
      </c>
    </row>
    <row r="8888" spans="5:8" x14ac:dyDescent="0.3">
      <c r="E8888" s="34">
        <v>8886</v>
      </c>
      <c r="F8888" s="42">
        <f t="shared" si="416"/>
        <v>14.217600000000001</v>
      </c>
      <c r="G8888" s="42">
        <f t="shared" si="414"/>
        <v>11.729520000000001</v>
      </c>
      <c r="H8888" s="42">
        <f t="shared" si="415"/>
        <v>8.2500000011729515</v>
      </c>
    </row>
    <row r="8889" spans="5:8" x14ac:dyDescent="0.3">
      <c r="E8889" s="34">
        <v>8887</v>
      </c>
      <c r="F8889" s="42">
        <f t="shared" si="416"/>
        <v>14.219200000000001</v>
      </c>
      <c r="G8889" s="42">
        <f t="shared" si="414"/>
        <v>11.730840000000001</v>
      </c>
      <c r="H8889" s="42">
        <f t="shared" si="415"/>
        <v>8.2500000011730847</v>
      </c>
    </row>
    <row r="8890" spans="5:8" x14ac:dyDescent="0.3">
      <c r="E8890" s="34">
        <v>8888</v>
      </c>
      <c r="F8890" s="42">
        <f t="shared" si="416"/>
        <v>14.220800000000001</v>
      </c>
      <c r="G8890" s="42">
        <f t="shared" si="414"/>
        <v>11.73216</v>
      </c>
      <c r="H8890" s="42">
        <f t="shared" si="415"/>
        <v>8.2500000011732162</v>
      </c>
    </row>
    <row r="8891" spans="5:8" x14ac:dyDescent="0.3">
      <c r="E8891" s="34">
        <v>8889</v>
      </c>
      <c r="F8891" s="42">
        <f t="shared" si="416"/>
        <v>14.2224</v>
      </c>
      <c r="G8891" s="42">
        <f t="shared" si="414"/>
        <v>11.73348</v>
      </c>
      <c r="H8891" s="42">
        <f t="shared" si="415"/>
        <v>8.2500000011733476</v>
      </c>
    </row>
    <row r="8892" spans="5:8" x14ac:dyDescent="0.3">
      <c r="E8892" s="34">
        <v>8890</v>
      </c>
      <c r="F8892" s="42">
        <f t="shared" si="416"/>
        <v>14.224</v>
      </c>
      <c r="G8892" s="42">
        <f t="shared" si="414"/>
        <v>11.7348</v>
      </c>
      <c r="H8892" s="42">
        <f t="shared" si="415"/>
        <v>8.2500000011734809</v>
      </c>
    </row>
    <row r="8893" spans="5:8" x14ac:dyDescent="0.3">
      <c r="E8893" s="34">
        <v>8891</v>
      </c>
      <c r="F8893" s="42">
        <f t="shared" si="416"/>
        <v>14.2256</v>
      </c>
      <c r="G8893" s="42">
        <f t="shared" si="414"/>
        <v>11.73612</v>
      </c>
      <c r="H8893" s="42">
        <f t="shared" si="415"/>
        <v>8.2500000011736123</v>
      </c>
    </row>
    <row r="8894" spans="5:8" x14ac:dyDescent="0.3">
      <c r="E8894" s="34">
        <v>8892</v>
      </c>
      <c r="F8894" s="42">
        <f t="shared" si="416"/>
        <v>14.2272</v>
      </c>
      <c r="G8894" s="42">
        <f t="shared" si="414"/>
        <v>11.737439999999999</v>
      </c>
      <c r="H8894" s="42">
        <f t="shared" si="415"/>
        <v>8.2500000011737438</v>
      </c>
    </row>
    <row r="8895" spans="5:8" x14ac:dyDescent="0.3">
      <c r="E8895" s="34">
        <v>8893</v>
      </c>
      <c r="F8895" s="42">
        <f t="shared" si="416"/>
        <v>14.228800000000001</v>
      </c>
      <c r="G8895" s="42">
        <f t="shared" si="414"/>
        <v>11.738760000000001</v>
      </c>
      <c r="H8895" s="42">
        <f t="shared" si="415"/>
        <v>8.2500000011738752</v>
      </c>
    </row>
    <row r="8896" spans="5:8" x14ac:dyDescent="0.3">
      <c r="E8896" s="34">
        <v>8894</v>
      </c>
      <c r="F8896" s="42">
        <f t="shared" si="416"/>
        <v>14.230400000000001</v>
      </c>
      <c r="G8896" s="42">
        <f t="shared" si="414"/>
        <v>11.740079999999999</v>
      </c>
      <c r="H8896" s="42">
        <f t="shared" si="415"/>
        <v>8.2500000011740084</v>
      </c>
    </row>
    <row r="8897" spans="5:8" x14ac:dyDescent="0.3">
      <c r="E8897" s="34">
        <v>8895</v>
      </c>
      <c r="F8897" s="42">
        <f t="shared" si="416"/>
        <v>14.232000000000001</v>
      </c>
      <c r="G8897" s="42">
        <f t="shared" si="414"/>
        <v>11.741400000000002</v>
      </c>
      <c r="H8897" s="42">
        <f t="shared" si="415"/>
        <v>8.2500000011741399</v>
      </c>
    </row>
    <row r="8898" spans="5:8" x14ac:dyDescent="0.3">
      <c r="E8898" s="34">
        <v>8896</v>
      </c>
      <c r="F8898" s="42">
        <f t="shared" si="416"/>
        <v>14.233600000000001</v>
      </c>
      <c r="G8898" s="42">
        <f t="shared" ref="G8898:G8961" si="417">$C$12*F8898*10^-3/($C$3*10^-6)</f>
        <v>11.74272</v>
      </c>
      <c r="H8898" s="42">
        <f t="shared" si="415"/>
        <v>8.2500000011742713</v>
      </c>
    </row>
    <row r="8899" spans="5:8" x14ac:dyDescent="0.3">
      <c r="E8899" s="34">
        <v>8897</v>
      </c>
      <c r="F8899" s="42">
        <f t="shared" si="416"/>
        <v>14.235200000000001</v>
      </c>
      <c r="G8899" s="42">
        <f t="shared" si="417"/>
        <v>11.744040000000002</v>
      </c>
      <c r="H8899" s="42">
        <f t="shared" ref="H8899:H8962" si="418">($C$12+IF(G8899&gt;=$C$7,$C$6,0)+(IF(G8899&gt;=$C$5,G8899,0)/$C$4)+IF(G8899&gt;$C$9,($C$8/G8899),0))</f>
        <v>8.2500000011744046</v>
      </c>
    </row>
    <row r="8900" spans="5:8" x14ac:dyDescent="0.3">
      <c r="E8900" s="34">
        <v>8898</v>
      </c>
      <c r="F8900" s="42">
        <f t="shared" ref="F8900:F8963" si="419">($C$10/10000)*(E8900)</f>
        <v>14.236800000000001</v>
      </c>
      <c r="G8900" s="42">
        <f t="shared" si="417"/>
        <v>11.74536</v>
      </c>
      <c r="H8900" s="42">
        <f t="shared" si="418"/>
        <v>8.250000001174536</v>
      </c>
    </row>
    <row r="8901" spans="5:8" x14ac:dyDescent="0.3">
      <c r="E8901" s="34">
        <v>8899</v>
      </c>
      <c r="F8901" s="42">
        <f t="shared" si="419"/>
        <v>14.2384</v>
      </c>
      <c r="G8901" s="42">
        <f t="shared" si="417"/>
        <v>11.746680000000001</v>
      </c>
      <c r="H8901" s="42">
        <f t="shared" si="418"/>
        <v>8.2500000011746675</v>
      </c>
    </row>
    <row r="8902" spans="5:8" x14ac:dyDescent="0.3">
      <c r="E8902" s="34">
        <v>8900</v>
      </c>
      <c r="F8902" s="42">
        <f t="shared" si="419"/>
        <v>14.24</v>
      </c>
      <c r="G8902" s="42">
        <f t="shared" si="417"/>
        <v>11.747999999999999</v>
      </c>
      <c r="H8902" s="42">
        <f t="shared" si="418"/>
        <v>8.2500000011748007</v>
      </c>
    </row>
    <row r="8903" spans="5:8" x14ac:dyDescent="0.3">
      <c r="E8903" s="34">
        <v>8901</v>
      </c>
      <c r="F8903" s="42">
        <f t="shared" si="419"/>
        <v>14.2416</v>
      </c>
      <c r="G8903" s="42">
        <f t="shared" si="417"/>
        <v>11.749320000000001</v>
      </c>
      <c r="H8903" s="42">
        <f t="shared" si="418"/>
        <v>8.2500000011749322</v>
      </c>
    </row>
    <row r="8904" spans="5:8" x14ac:dyDescent="0.3">
      <c r="E8904" s="34">
        <v>8902</v>
      </c>
      <c r="F8904" s="42">
        <f t="shared" si="419"/>
        <v>14.2432</v>
      </c>
      <c r="G8904" s="42">
        <f t="shared" si="417"/>
        <v>11.750639999999999</v>
      </c>
      <c r="H8904" s="42">
        <f t="shared" si="418"/>
        <v>8.2500000011750636</v>
      </c>
    </row>
    <row r="8905" spans="5:8" x14ac:dyDescent="0.3">
      <c r="E8905" s="34">
        <v>8903</v>
      </c>
      <c r="F8905" s="42">
        <f t="shared" si="419"/>
        <v>14.244800000000001</v>
      </c>
      <c r="G8905" s="42">
        <f t="shared" si="417"/>
        <v>11.751960000000002</v>
      </c>
      <c r="H8905" s="42">
        <f t="shared" si="418"/>
        <v>8.2500000011751968</v>
      </c>
    </row>
    <row r="8906" spans="5:8" x14ac:dyDescent="0.3">
      <c r="E8906" s="34">
        <v>8904</v>
      </c>
      <c r="F8906" s="42">
        <f t="shared" si="419"/>
        <v>14.246400000000001</v>
      </c>
      <c r="G8906" s="42">
        <f t="shared" si="417"/>
        <v>11.75328</v>
      </c>
      <c r="H8906" s="42">
        <f t="shared" si="418"/>
        <v>8.2500000011753283</v>
      </c>
    </row>
    <row r="8907" spans="5:8" x14ac:dyDescent="0.3">
      <c r="E8907" s="34">
        <v>8905</v>
      </c>
      <c r="F8907" s="42">
        <f t="shared" si="419"/>
        <v>14.248000000000001</v>
      </c>
      <c r="G8907" s="42">
        <f t="shared" si="417"/>
        <v>11.754600000000002</v>
      </c>
      <c r="H8907" s="42">
        <f t="shared" si="418"/>
        <v>8.2500000011754597</v>
      </c>
    </row>
    <row r="8908" spans="5:8" x14ac:dyDescent="0.3">
      <c r="E8908" s="34">
        <v>8906</v>
      </c>
      <c r="F8908" s="42">
        <f t="shared" si="419"/>
        <v>14.249600000000001</v>
      </c>
      <c r="G8908" s="42">
        <f t="shared" si="417"/>
        <v>11.75592</v>
      </c>
      <c r="H8908" s="42">
        <f t="shared" si="418"/>
        <v>8.2500000011755912</v>
      </c>
    </row>
    <row r="8909" spans="5:8" x14ac:dyDescent="0.3">
      <c r="E8909" s="34">
        <v>8907</v>
      </c>
      <c r="F8909" s="42">
        <f t="shared" si="419"/>
        <v>14.251200000000001</v>
      </c>
      <c r="G8909" s="42">
        <f t="shared" si="417"/>
        <v>11.757240000000001</v>
      </c>
      <c r="H8909" s="42">
        <f t="shared" si="418"/>
        <v>8.2500000011757244</v>
      </c>
    </row>
    <row r="8910" spans="5:8" x14ac:dyDescent="0.3">
      <c r="E8910" s="34">
        <v>8908</v>
      </c>
      <c r="F8910" s="42">
        <f t="shared" si="419"/>
        <v>14.252800000000001</v>
      </c>
      <c r="G8910" s="42">
        <f t="shared" si="417"/>
        <v>11.758559999999999</v>
      </c>
      <c r="H8910" s="42">
        <f t="shared" si="418"/>
        <v>8.2500000011758559</v>
      </c>
    </row>
    <row r="8911" spans="5:8" x14ac:dyDescent="0.3">
      <c r="E8911" s="34">
        <v>8909</v>
      </c>
      <c r="F8911" s="42">
        <f t="shared" si="419"/>
        <v>14.2544</v>
      </c>
      <c r="G8911" s="42">
        <f t="shared" si="417"/>
        <v>11.759880000000001</v>
      </c>
      <c r="H8911" s="42">
        <f t="shared" si="418"/>
        <v>8.2500000011759873</v>
      </c>
    </row>
    <row r="8912" spans="5:8" x14ac:dyDescent="0.3">
      <c r="E8912" s="34">
        <v>8910</v>
      </c>
      <c r="F8912" s="42">
        <f t="shared" si="419"/>
        <v>14.256</v>
      </c>
      <c r="G8912" s="42">
        <f t="shared" si="417"/>
        <v>11.761199999999999</v>
      </c>
      <c r="H8912" s="42">
        <f t="shared" si="418"/>
        <v>8.2500000011761205</v>
      </c>
    </row>
    <row r="8913" spans="5:8" x14ac:dyDescent="0.3">
      <c r="E8913" s="34">
        <v>8911</v>
      </c>
      <c r="F8913" s="42">
        <f t="shared" si="419"/>
        <v>14.2576</v>
      </c>
      <c r="G8913" s="42">
        <f t="shared" si="417"/>
        <v>11.76252</v>
      </c>
      <c r="H8913" s="42">
        <f t="shared" si="418"/>
        <v>8.250000001176252</v>
      </c>
    </row>
    <row r="8914" spans="5:8" x14ac:dyDescent="0.3">
      <c r="E8914" s="34">
        <v>8912</v>
      </c>
      <c r="F8914" s="42">
        <f t="shared" si="419"/>
        <v>14.2592</v>
      </c>
      <c r="G8914" s="42">
        <f t="shared" si="417"/>
        <v>11.76384</v>
      </c>
      <c r="H8914" s="42">
        <f t="shared" si="418"/>
        <v>8.2500000011763834</v>
      </c>
    </row>
    <row r="8915" spans="5:8" x14ac:dyDescent="0.3">
      <c r="E8915" s="34">
        <v>8913</v>
      </c>
      <c r="F8915" s="42">
        <f t="shared" si="419"/>
        <v>14.260800000000001</v>
      </c>
      <c r="G8915" s="42">
        <f t="shared" si="417"/>
        <v>11.765160000000002</v>
      </c>
      <c r="H8915" s="42">
        <f t="shared" si="418"/>
        <v>8.2500000011765167</v>
      </c>
    </row>
    <row r="8916" spans="5:8" x14ac:dyDescent="0.3">
      <c r="E8916" s="34">
        <v>8914</v>
      </c>
      <c r="F8916" s="42">
        <f t="shared" si="419"/>
        <v>14.262400000000001</v>
      </c>
      <c r="G8916" s="42">
        <f t="shared" si="417"/>
        <v>11.766480000000001</v>
      </c>
      <c r="H8916" s="42">
        <f t="shared" si="418"/>
        <v>8.2500000011766481</v>
      </c>
    </row>
    <row r="8917" spans="5:8" x14ac:dyDescent="0.3">
      <c r="E8917" s="34">
        <v>8915</v>
      </c>
      <c r="F8917" s="42">
        <f t="shared" si="419"/>
        <v>14.264000000000001</v>
      </c>
      <c r="G8917" s="42">
        <f t="shared" si="417"/>
        <v>11.767800000000001</v>
      </c>
      <c r="H8917" s="42">
        <f t="shared" si="418"/>
        <v>8.2500000011767796</v>
      </c>
    </row>
    <row r="8918" spans="5:8" x14ac:dyDescent="0.3">
      <c r="E8918" s="34">
        <v>8916</v>
      </c>
      <c r="F8918" s="42">
        <f t="shared" si="419"/>
        <v>14.265600000000001</v>
      </c>
      <c r="G8918" s="42">
        <f t="shared" si="417"/>
        <v>11.769120000000001</v>
      </c>
      <c r="H8918" s="42">
        <f t="shared" si="418"/>
        <v>8.2500000011769128</v>
      </c>
    </row>
    <row r="8919" spans="5:8" x14ac:dyDescent="0.3">
      <c r="E8919" s="34">
        <v>8917</v>
      </c>
      <c r="F8919" s="42">
        <f t="shared" si="419"/>
        <v>14.267200000000001</v>
      </c>
      <c r="G8919" s="42">
        <f t="shared" si="417"/>
        <v>11.770440000000001</v>
      </c>
      <c r="H8919" s="42">
        <f t="shared" si="418"/>
        <v>8.2500000011770442</v>
      </c>
    </row>
    <row r="8920" spans="5:8" x14ac:dyDescent="0.3">
      <c r="E8920" s="34">
        <v>8918</v>
      </c>
      <c r="F8920" s="42">
        <f t="shared" si="419"/>
        <v>14.268800000000001</v>
      </c>
      <c r="G8920" s="42">
        <f t="shared" si="417"/>
        <v>11.77176</v>
      </c>
      <c r="H8920" s="42">
        <f t="shared" si="418"/>
        <v>8.2500000011771757</v>
      </c>
    </row>
    <row r="8921" spans="5:8" x14ac:dyDescent="0.3">
      <c r="E8921" s="34">
        <v>8919</v>
      </c>
      <c r="F8921" s="42">
        <f t="shared" si="419"/>
        <v>14.2704</v>
      </c>
      <c r="G8921" s="42">
        <f t="shared" si="417"/>
        <v>11.77308</v>
      </c>
      <c r="H8921" s="42">
        <f t="shared" si="418"/>
        <v>8.2500000011773071</v>
      </c>
    </row>
    <row r="8922" spans="5:8" x14ac:dyDescent="0.3">
      <c r="E8922" s="34">
        <v>8920</v>
      </c>
      <c r="F8922" s="42">
        <f t="shared" si="419"/>
        <v>14.272</v>
      </c>
      <c r="G8922" s="42">
        <f t="shared" si="417"/>
        <v>11.7744</v>
      </c>
      <c r="H8922" s="42">
        <f t="shared" si="418"/>
        <v>8.2500000011774404</v>
      </c>
    </row>
    <row r="8923" spans="5:8" x14ac:dyDescent="0.3">
      <c r="E8923" s="34">
        <v>8921</v>
      </c>
      <c r="F8923" s="42">
        <f t="shared" si="419"/>
        <v>14.2736</v>
      </c>
      <c r="G8923" s="42">
        <f t="shared" si="417"/>
        <v>11.77572</v>
      </c>
      <c r="H8923" s="42">
        <f t="shared" si="418"/>
        <v>8.2500000011775718</v>
      </c>
    </row>
    <row r="8924" spans="5:8" x14ac:dyDescent="0.3">
      <c r="E8924" s="34">
        <v>8922</v>
      </c>
      <c r="F8924" s="42">
        <f t="shared" si="419"/>
        <v>14.2752</v>
      </c>
      <c r="G8924" s="42">
        <f t="shared" si="417"/>
        <v>11.77704</v>
      </c>
      <c r="H8924" s="42">
        <f t="shared" si="418"/>
        <v>8.2500000011777033</v>
      </c>
    </row>
    <row r="8925" spans="5:8" x14ac:dyDescent="0.3">
      <c r="E8925" s="34">
        <v>8923</v>
      </c>
      <c r="F8925" s="42">
        <f t="shared" si="419"/>
        <v>14.276800000000001</v>
      </c>
      <c r="G8925" s="42">
        <f t="shared" si="417"/>
        <v>11.778360000000001</v>
      </c>
      <c r="H8925" s="42">
        <f t="shared" si="418"/>
        <v>8.2500000011778365</v>
      </c>
    </row>
    <row r="8926" spans="5:8" x14ac:dyDescent="0.3">
      <c r="E8926" s="34">
        <v>8924</v>
      </c>
      <c r="F8926" s="42">
        <f t="shared" si="419"/>
        <v>14.278400000000001</v>
      </c>
      <c r="G8926" s="42">
        <f t="shared" si="417"/>
        <v>11.779680000000001</v>
      </c>
      <c r="H8926" s="42">
        <f t="shared" si="418"/>
        <v>8.2500000011779679</v>
      </c>
    </row>
    <row r="8927" spans="5:8" x14ac:dyDescent="0.3">
      <c r="E8927" s="34">
        <v>8925</v>
      </c>
      <c r="F8927" s="42">
        <f t="shared" si="419"/>
        <v>14.280000000000001</v>
      </c>
      <c r="G8927" s="42">
        <f t="shared" si="417"/>
        <v>11.780999999999999</v>
      </c>
      <c r="H8927" s="42">
        <f t="shared" si="418"/>
        <v>8.2500000011780994</v>
      </c>
    </row>
    <row r="8928" spans="5:8" x14ac:dyDescent="0.3">
      <c r="E8928" s="34">
        <v>8926</v>
      </c>
      <c r="F8928" s="42">
        <f t="shared" si="419"/>
        <v>14.281600000000001</v>
      </c>
      <c r="G8928" s="42">
        <f t="shared" si="417"/>
        <v>11.782320000000002</v>
      </c>
      <c r="H8928" s="42">
        <f t="shared" si="418"/>
        <v>8.2500000011782326</v>
      </c>
    </row>
    <row r="8929" spans="5:8" x14ac:dyDescent="0.3">
      <c r="E8929" s="34">
        <v>8927</v>
      </c>
      <c r="F8929" s="42">
        <f t="shared" si="419"/>
        <v>14.283200000000001</v>
      </c>
      <c r="G8929" s="42">
        <f t="shared" si="417"/>
        <v>11.78364</v>
      </c>
      <c r="H8929" s="42">
        <f t="shared" si="418"/>
        <v>8.2500000011783641</v>
      </c>
    </row>
    <row r="8930" spans="5:8" x14ac:dyDescent="0.3">
      <c r="E8930" s="34">
        <v>8928</v>
      </c>
      <c r="F8930" s="42">
        <f t="shared" si="419"/>
        <v>14.284800000000001</v>
      </c>
      <c r="G8930" s="42">
        <f t="shared" si="417"/>
        <v>11.784960000000002</v>
      </c>
      <c r="H8930" s="42">
        <f t="shared" si="418"/>
        <v>8.2500000011784955</v>
      </c>
    </row>
    <row r="8931" spans="5:8" x14ac:dyDescent="0.3">
      <c r="E8931" s="34">
        <v>8929</v>
      </c>
      <c r="F8931" s="42">
        <f t="shared" si="419"/>
        <v>14.2864</v>
      </c>
      <c r="G8931" s="42">
        <f t="shared" si="417"/>
        <v>11.78628</v>
      </c>
      <c r="H8931" s="42">
        <f t="shared" si="418"/>
        <v>8.2500000011786288</v>
      </c>
    </row>
    <row r="8932" spans="5:8" x14ac:dyDescent="0.3">
      <c r="E8932" s="34">
        <v>8930</v>
      </c>
      <c r="F8932" s="42">
        <f t="shared" si="419"/>
        <v>14.288</v>
      </c>
      <c r="G8932" s="42">
        <f t="shared" si="417"/>
        <v>11.787600000000001</v>
      </c>
      <c r="H8932" s="42">
        <f t="shared" si="418"/>
        <v>8.2500000011787602</v>
      </c>
    </row>
    <row r="8933" spans="5:8" x14ac:dyDescent="0.3">
      <c r="E8933" s="34">
        <v>8931</v>
      </c>
      <c r="F8933" s="42">
        <f t="shared" si="419"/>
        <v>14.2896</v>
      </c>
      <c r="G8933" s="42">
        <f t="shared" si="417"/>
        <v>11.788919999999999</v>
      </c>
      <c r="H8933" s="42">
        <f t="shared" si="418"/>
        <v>8.2500000011788917</v>
      </c>
    </row>
    <row r="8934" spans="5:8" x14ac:dyDescent="0.3">
      <c r="E8934" s="34">
        <v>8932</v>
      </c>
      <c r="F8934" s="42">
        <f t="shared" si="419"/>
        <v>14.2912</v>
      </c>
      <c r="G8934" s="42">
        <f t="shared" si="417"/>
        <v>11.790240000000001</v>
      </c>
      <c r="H8934" s="42">
        <f t="shared" si="418"/>
        <v>8.2500000011790249</v>
      </c>
    </row>
    <row r="8935" spans="5:8" x14ac:dyDescent="0.3">
      <c r="E8935" s="34">
        <v>8933</v>
      </c>
      <c r="F8935" s="42">
        <f t="shared" si="419"/>
        <v>14.292800000000002</v>
      </c>
      <c r="G8935" s="42">
        <f t="shared" si="417"/>
        <v>11.79156</v>
      </c>
      <c r="H8935" s="42">
        <f t="shared" si="418"/>
        <v>8.2500000011791563</v>
      </c>
    </row>
    <row r="8936" spans="5:8" x14ac:dyDescent="0.3">
      <c r="E8936" s="34">
        <v>8934</v>
      </c>
      <c r="F8936" s="42">
        <f t="shared" si="419"/>
        <v>14.294400000000001</v>
      </c>
      <c r="G8936" s="42">
        <f t="shared" si="417"/>
        <v>11.792880000000002</v>
      </c>
      <c r="H8936" s="42">
        <f t="shared" si="418"/>
        <v>8.2500000011792878</v>
      </c>
    </row>
    <row r="8937" spans="5:8" x14ac:dyDescent="0.3">
      <c r="E8937" s="34">
        <v>8935</v>
      </c>
      <c r="F8937" s="42">
        <f t="shared" si="419"/>
        <v>14.296000000000001</v>
      </c>
      <c r="G8937" s="42">
        <f t="shared" si="417"/>
        <v>11.7942</v>
      </c>
      <c r="H8937" s="42">
        <f t="shared" si="418"/>
        <v>8.2500000011794192</v>
      </c>
    </row>
    <row r="8938" spans="5:8" x14ac:dyDescent="0.3">
      <c r="E8938" s="34">
        <v>8936</v>
      </c>
      <c r="F8938" s="42">
        <f t="shared" si="419"/>
        <v>14.297600000000001</v>
      </c>
      <c r="G8938" s="42">
        <f t="shared" si="417"/>
        <v>11.795520000000002</v>
      </c>
      <c r="H8938" s="42">
        <f t="shared" si="418"/>
        <v>8.2500000011795525</v>
      </c>
    </row>
    <row r="8939" spans="5:8" x14ac:dyDescent="0.3">
      <c r="E8939" s="34">
        <v>8937</v>
      </c>
      <c r="F8939" s="42">
        <f t="shared" si="419"/>
        <v>14.299200000000001</v>
      </c>
      <c r="G8939" s="42">
        <f t="shared" si="417"/>
        <v>11.79684</v>
      </c>
      <c r="H8939" s="42">
        <f t="shared" si="418"/>
        <v>8.2500000011796839</v>
      </c>
    </row>
    <row r="8940" spans="5:8" x14ac:dyDescent="0.3">
      <c r="E8940" s="34">
        <v>8938</v>
      </c>
      <c r="F8940" s="42">
        <f t="shared" si="419"/>
        <v>14.300800000000001</v>
      </c>
      <c r="G8940" s="42">
        <f t="shared" si="417"/>
        <v>11.798160000000001</v>
      </c>
      <c r="H8940" s="42">
        <f t="shared" si="418"/>
        <v>8.2500000011798154</v>
      </c>
    </row>
    <row r="8941" spans="5:8" x14ac:dyDescent="0.3">
      <c r="E8941" s="34">
        <v>8939</v>
      </c>
      <c r="F8941" s="42">
        <f t="shared" si="419"/>
        <v>14.3024</v>
      </c>
      <c r="G8941" s="42">
        <f t="shared" si="417"/>
        <v>11.799479999999999</v>
      </c>
      <c r="H8941" s="42">
        <f t="shared" si="418"/>
        <v>8.2500000011799486</v>
      </c>
    </row>
    <row r="8942" spans="5:8" x14ac:dyDescent="0.3">
      <c r="E8942" s="34">
        <v>8940</v>
      </c>
      <c r="F8942" s="42">
        <f t="shared" si="419"/>
        <v>14.304</v>
      </c>
      <c r="G8942" s="42">
        <f t="shared" si="417"/>
        <v>11.800800000000001</v>
      </c>
      <c r="H8942" s="42">
        <f t="shared" si="418"/>
        <v>8.25000000118008</v>
      </c>
    </row>
    <row r="8943" spans="5:8" x14ac:dyDescent="0.3">
      <c r="E8943" s="34">
        <v>8941</v>
      </c>
      <c r="F8943" s="42">
        <f t="shared" si="419"/>
        <v>14.3056</v>
      </c>
      <c r="G8943" s="42">
        <f t="shared" si="417"/>
        <v>11.80212</v>
      </c>
      <c r="H8943" s="42">
        <f t="shared" si="418"/>
        <v>8.2500000011802115</v>
      </c>
    </row>
    <row r="8944" spans="5:8" x14ac:dyDescent="0.3">
      <c r="E8944" s="34">
        <v>8942</v>
      </c>
      <c r="F8944" s="42">
        <f t="shared" si="419"/>
        <v>14.3072</v>
      </c>
      <c r="G8944" s="42">
        <f t="shared" si="417"/>
        <v>11.80344</v>
      </c>
      <c r="H8944" s="42">
        <f t="shared" si="418"/>
        <v>8.2500000011803447</v>
      </c>
    </row>
    <row r="8945" spans="5:8" x14ac:dyDescent="0.3">
      <c r="E8945" s="34">
        <v>8943</v>
      </c>
      <c r="F8945" s="42">
        <f t="shared" si="419"/>
        <v>14.308800000000002</v>
      </c>
      <c r="G8945" s="42">
        <f t="shared" si="417"/>
        <v>11.804760000000002</v>
      </c>
      <c r="H8945" s="42">
        <f t="shared" si="418"/>
        <v>8.2500000011804762</v>
      </c>
    </row>
    <row r="8946" spans="5:8" x14ac:dyDescent="0.3">
      <c r="E8946" s="34">
        <v>8944</v>
      </c>
      <c r="F8946" s="42">
        <f t="shared" si="419"/>
        <v>14.310400000000001</v>
      </c>
      <c r="G8946" s="42">
        <f t="shared" si="417"/>
        <v>11.806080000000001</v>
      </c>
      <c r="H8946" s="42">
        <f t="shared" si="418"/>
        <v>8.2500000011806076</v>
      </c>
    </row>
    <row r="8947" spans="5:8" x14ac:dyDescent="0.3">
      <c r="E8947" s="34">
        <v>8945</v>
      </c>
      <c r="F8947" s="42">
        <f t="shared" si="419"/>
        <v>14.312000000000001</v>
      </c>
      <c r="G8947" s="42">
        <f t="shared" si="417"/>
        <v>11.807400000000001</v>
      </c>
      <c r="H8947" s="42">
        <f t="shared" si="418"/>
        <v>8.2500000011807408</v>
      </c>
    </row>
    <row r="8948" spans="5:8" x14ac:dyDescent="0.3">
      <c r="E8948" s="34">
        <v>8946</v>
      </c>
      <c r="F8948" s="42">
        <f t="shared" si="419"/>
        <v>14.313600000000001</v>
      </c>
      <c r="G8948" s="42">
        <f t="shared" si="417"/>
        <v>11.808720000000001</v>
      </c>
      <c r="H8948" s="42">
        <f t="shared" si="418"/>
        <v>8.2500000011808723</v>
      </c>
    </row>
    <row r="8949" spans="5:8" x14ac:dyDescent="0.3">
      <c r="E8949" s="34">
        <v>8947</v>
      </c>
      <c r="F8949" s="42">
        <f t="shared" si="419"/>
        <v>14.315200000000001</v>
      </c>
      <c r="G8949" s="42">
        <f t="shared" si="417"/>
        <v>11.810040000000001</v>
      </c>
      <c r="H8949" s="42">
        <f t="shared" si="418"/>
        <v>8.2500000011810037</v>
      </c>
    </row>
    <row r="8950" spans="5:8" x14ac:dyDescent="0.3">
      <c r="E8950" s="34">
        <v>8948</v>
      </c>
      <c r="F8950" s="42">
        <f t="shared" si="419"/>
        <v>14.316800000000001</v>
      </c>
      <c r="G8950" s="42">
        <f t="shared" si="417"/>
        <v>11.811360000000001</v>
      </c>
      <c r="H8950" s="42">
        <f t="shared" si="418"/>
        <v>8.2500000011811352</v>
      </c>
    </row>
    <row r="8951" spans="5:8" x14ac:dyDescent="0.3">
      <c r="E8951" s="34">
        <v>8949</v>
      </c>
      <c r="F8951" s="42">
        <f t="shared" si="419"/>
        <v>14.3184</v>
      </c>
      <c r="G8951" s="42">
        <f t="shared" si="417"/>
        <v>11.81268</v>
      </c>
      <c r="H8951" s="42">
        <f t="shared" si="418"/>
        <v>8.2500000011812684</v>
      </c>
    </row>
    <row r="8952" spans="5:8" x14ac:dyDescent="0.3">
      <c r="E8952" s="34">
        <v>8950</v>
      </c>
      <c r="F8952" s="42">
        <f t="shared" si="419"/>
        <v>14.32</v>
      </c>
      <c r="G8952" s="42">
        <f t="shared" si="417"/>
        <v>11.814</v>
      </c>
      <c r="H8952" s="42">
        <f t="shared" si="418"/>
        <v>8.2500000011813999</v>
      </c>
    </row>
    <row r="8953" spans="5:8" x14ac:dyDescent="0.3">
      <c r="E8953" s="34">
        <v>8951</v>
      </c>
      <c r="F8953" s="42">
        <f t="shared" si="419"/>
        <v>14.3216</v>
      </c>
      <c r="G8953" s="42">
        <f t="shared" si="417"/>
        <v>11.81532</v>
      </c>
      <c r="H8953" s="42">
        <f t="shared" si="418"/>
        <v>8.2500000011815313</v>
      </c>
    </row>
    <row r="8954" spans="5:8" x14ac:dyDescent="0.3">
      <c r="E8954" s="34">
        <v>8952</v>
      </c>
      <c r="F8954" s="42">
        <f t="shared" si="419"/>
        <v>14.3232</v>
      </c>
      <c r="G8954" s="42">
        <f t="shared" si="417"/>
        <v>11.81664</v>
      </c>
      <c r="H8954" s="42">
        <f t="shared" si="418"/>
        <v>8.2500000011816645</v>
      </c>
    </row>
    <row r="8955" spans="5:8" x14ac:dyDescent="0.3">
      <c r="E8955" s="34">
        <v>8953</v>
      </c>
      <c r="F8955" s="42">
        <f t="shared" si="419"/>
        <v>14.324800000000002</v>
      </c>
      <c r="G8955" s="42">
        <f t="shared" si="417"/>
        <v>11.817960000000001</v>
      </c>
      <c r="H8955" s="42">
        <f t="shared" si="418"/>
        <v>8.250000001181796</v>
      </c>
    </row>
    <row r="8956" spans="5:8" x14ac:dyDescent="0.3">
      <c r="E8956" s="34">
        <v>8954</v>
      </c>
      <c r="F8956" s="42">
        <f t="shared" si="419"/>
        <v>14.326400000000001</v>
      </c>
      <c r="G8956" s="42">
        <f t="shared" si="417"/>
        <v>11.819280000000001</v>
      </c>
      <c r="H8956" s="42">
        <f t="shared" si="418"/>
        <v>8.2500000011819274</v>
      </c>
    </row>
    <row r="8957" spans="5:8" x14ac:dyDescent="0.3">
      <c r="E8957" s="34">
        <v>8955</v>
      </c>
      <c r="F8957" s="42">
        <f t="shared" si="419"/>
        <v>14.328000000000001</v>
      </c>
      <c r="G8957" s="42">
        <f t="shared" si="417"/>
        <v>11.820600000000001</v>
      </c>
      <c r="H8957" s="42">
        <f t="shared" si="418"/>
        <v>8.2500000011820607</v>
      </c>
    </row>
    <row r="8958" spans="5:8" x14ac:dyDescent="0.3">
      <c r="E8958" s="34">
        <v>8956</v>
      </c>
      <c r="F8958" s="42">
        <f t="shared" si="419"/>
        <v>14.329600000000001</v>
      </c>
      <c r="G8958" s="42">
        <f t="shared" si="417"/>
        <v>11.821920000000002</v>
      </c>
      <c r="H8958" s="42">
        <f t="shared" si="418"/>
        <v>8.2500000011821921</v>
      </c>
    </row>
    <row r="8959" spans="5:8" x14ac:dyDescent="0.3">
      <c r="E8959" s="34">
        <v>8957</v>
      </c>
      <c r="F8959" s="42">
        <f t="shared" si="419"/>
        <v>14.331200000000001</v>
      </c>
      <c r="G8959" s="42">
        <f t="shared" si="417"/>
        <v>11.823240000000002</v>
      </c>
      <c r="H8959" s="42">
        <f t="shared" si="418"/>
        <v>8.2500000011823236</v>
      </c>
    </row>
    <row r="8960" spans="5:8" x14ac:dyDescent="0.3">
      <c r="E8960" s="34">
        <v>8958</v>
      </c>
      <c r="F8960" s="42">
        <f t="shared" si="419"/>
        <v>14.332800000000001</v>
      </c>
      <c r="G8960" s="42">
        <f t="shared" si="417"/>
        <v>11.82456</v>
      </c>
      <c r="H8960" s="42">
        <f t="shared" si="418"/>
        <v>8.2500000011824568</v>
      </c>
    </row>
    <row r="8961" spans="5:8" x14ac:dyDescent="0.3">
      <c r="E8961" s="34">
        <v>8959</v>
      </c>
      <c r="F8961" s="42">
        <f t="shared" si="419"/>
        <v>14.3344</v>
      </c>
      <c r="G8961" s="42">
        <f t="shared" si="417"/>
        <v>11.825880000000002</v>
      </c>
      <c r="H8961" s="42">
        <f t="shared" si="418"/>
        <v>8.2500000011825882</v>
      </c>
    </row>
    <row r="8962" spans="5:8" x14ac:dyDescent="0.3">
      <c r="E8962" s="34">
        <v>8960</v>
      </c>
      <c r="F8962" s="42">
        <f t="shared" si="419"/>
        <v>14.336</v>
      </c>
      <c r="G8962" s="42">
        <f t="shared" ref="G8962:G9025" si="420">$C$12*F8962*10^-3/($C$3*10^-6)</f>
        <v>11.827199999999999</v>
      </c>
      <c r="H8962" s="42">
        <f t="shared" si="418"/>
        <v>8.2500000011827197</v>
      </c>
    </row>
    <row r="8963" spans="5:8" x14ac:dyDescent="0.3">
      <c r="E8963" s="34">
        <v>8961</v>
      </c>
      <c r="F8963" s="42">
        <f t="shared" si="419"/>
        <v>14.3376</v>
      </c>
      <c r="G8963" s="42">
        <f t="shared" si="420"/>
        <v>11.828520000000001</v>
      </c>
      <c r="H8963" s="42">
        <f t="shared" ref="H8963:H9026" si="421">($C$12+IF(G8963&gt;=$C$7,$C$6,0)+(IF(G8963&gt;=$C$5,G8963,0)/$C$4)+IF(G8963&gt;$C$9,($C$8/G8963),0))</f>
        <v>8.2500000011828512</v>
      </c>
    </row>
    <row r="8964" spans="5:8" x14ac:dyDescent="0.3">
      <c r="E8964" s="34">
        <v>8962</v>
      </c>
      <c r="F8964" s="42">
        <f t="shared" ref="F8964:F9027" si="422">($C$10/10000)*(E8964)</f>
        <v>14.3392</v>
      </c>
      <c r="G8964" s="42">
        <f t="shared" si="420"/>
        <v>11.829839999999999</v>
      </c>
      <c r="H8964" s="42">
        <f t="shared" si="421"/>
        <v>8.2500000011829844</v>
      </c>
    </row>
    <row r="8965" spans="5:8" x14ac:dyDescent="0.3">
      <c r="E8965" s="34">
        <v>8963</v>
      </c>
      <c r="F8965" s="42">
        <f t="shared" si="422"/>
        <v>14.340800000000002</v>
      </c>
      <c r="G8965" s="42">
        <f t="shared" si="420"/>
        <v>11.831160000000001</v>
      </c>
      <c r="H8965" s="42">
        <f t="shared" si="421"/>
        <v>8.2500000011831158</v>
      </c>
    </row>
    <row r="8966" spans="5:8" x14ac:dyDescent="0.3">
      <c r="E8966" s="34">
        <v>8964</v>
      </c>
      <c r="F8966" s="42">
        <f t="shared" si="422"/>
        <v>14.342400000000001</v>
      </c>
      <c r="G8966" s="42">
        <f t="shared" si="420"/>
        <v>11.83248</v>
      </c>
      <c r="H8966" s="42">
        <f t="shared" si="421"/>
        <v>8.2500000011832473</v>
      </c>
    </row>
    <row r="8967" spans="5:8" x14ac:dyDescent="0.3">
      <c r="E8967" s="34">
        <v>8965</v>
      </c>
      <c r="F8967" s="42">
        <f t="shared" si="422"/>
        <v>14.344000000000001</v>
      </c>
      <c r="G8967" s="42">
        <f t="shared" si="420"/>
        <v>11.833800000000002</v>
      </c>
      <c r="H8967" s="42">
        <f t="shared" si="421"/>
        <v>8.2500000011833805</v>
      </c>
    </row>
    <row r="8968" spans="5:8" x14ac:dyDescent="0.3">
      <c r="E8968" s="34">
        <v>8966</v>
      </c>
      <c r="F8968" s="42">
        <f t="shared" si="422"/>
        <v>14.345600000000001</v>
      </c>
      <c r="G8968" s="42">
        <f t="shared" si="420"/>
        <v>11.83512</v>
      </c>
      <c r="H8968" s="42">
        <f t="shared" si="421"/>
        <v>8.250000001183512</v>
      </c>
    </row>
    <row r="8969" spans="5:8" x14ac:dyDescent="0.3">
      <c r="E8969" s="34">
        <v>8967</v>
      </c>
      <c r="F8969" s="42">
        <f t="shared" si="422"/>
        <v>14.347200000000001</v>
      </c>
      <c r="G8969" s="42">
        <f t="shared" si="420"/>
        <v>11.836440000000001</v>
      </c>
      <c r="H8969" s="42">
        <f t="shared" si="421"/>
        <v>8.2500000011836434</v>
      </c>
    </row>
    <row r="8970" spans="5:8" x14ac:dyDescent="0.3">
      <c r="E8970" s="34">
        <v>8968</v>
      </c>
      <c r="F8970" s="42">
        <f t="shared" si="422"/>
        <v>14.348800000000001</v>
      </c>
      <c r="G8970" s="42">
        <f t="shared" si="420"/>
        <v>11.837759999999999</v>
      </c>
      <c r="H8970" s="42">
        <f t="shared" si="421"/>
        <v>8.2500000011837766</v>
      </c>
    </row>
    <row r="8971" spans="5:8" x14ac:dyDescent="0.3">
      <c r="E8971" s="34">
        <v>8969</v>
      </c>
      <c r="F8971" s="42">
        <f t="shared" si="422"/>
        <v>14.3504</v>
      </c>
      <c r="G8971" s="42">
        <f t="shared" si="420"/>
        <v>11.839080000000001</v>
      </c>
      <c r="H8971" s="42">
        <f t="shared" si="421"/>
        <v>8.2500000011839081</v>
      </c>
    </row>
    <row r="8972" spans="5:8" x14ac:dyDescent="0.3">
      <c r="E8972" s="34">
        <v>8970</v>
      </c>
      <c r="F8972" s="42">
        <f t="shared" si="422"/>
        <v>14.352</v>
      </c>
      <c r="G8972" s="42">
        <f t="shared" si="420"/>
        <v>11.840399999999999</v>
      </c>
      <c r="H8972" s="42">
        <f t="shared" si="421"/>
        <v>8.2500000011840395</v>
      </c>
    </row>
    <row r="8973" spans="5:8" x14ac:dyDescent="0.3">
      <c r="E8973" s="34">
        <v>8971</v>
      </c>
      <c r="F8973" s="42">
        <f t="shared" si="422"/>
        <v>14.3536</v>
      </c>
      <c r="G8973" s="42">
        <f t="shared" si="420"/>
        <v>11.84172</v>
      </c>
      <c r="H8973" s="42">
        <f t="shared" si="421"/>
        <v>8.2500000011841728</v>
      </c>
    </row>
    <row r="8974" spans="5:8" x14ac:dyDescent="0.3">
      <c r="E8974" s="34">
        <v>8972</v>
      </c>
      <c r="F8974" s="42">
        <f t="shared" si="422"/>
        <v>14.3552</v>
      </c>
      <c r="G8974" s="42">
        <f t="shared" si="420"/>
        <v>11.84304</v>
      </c>
      <c r="H8974" s="42">
        <f t="shared" si="421"/>
        <v>8.2500000011843042</v>
      </c>
    </row>
    <row r="8975" spans="5:8" x14ac:dyDescent="0.3">
      <c r="E8975" s="34">
        <v>8973</v>
      </c>
      <c r="F8975" s="42">
        <f t="shared" si="422"/>
        <v>14.356800000000002</v>
      </c>
      <c r="G8975" s="42">
        <f t="shared" si="420"/>
        <v>11.844360000000002</v>
      </c>
      <c r="H8975" s="42">
        <f t="shared" si="421"/>
        <v>8.2500000011844357</v>
      </c>
    </row>
    <row r="8976" spans="5:8" x14ac:dyDescent="0.3">
      <c r="E8976" s="34">
        <v>8974</v>
      </c>
      <c r="F8976" s="42">
        <f t="shared" si="422"/>
        <v>14.358400000000001</v>
      </c>
      <c r="G8976" s="42">
        <f t="shared" si="420"/>
        <v>11.845680000000002</v>
      </c>
      <c r="H8976" s="42">
        <f t="shared" si="421"/>
        <v>8.2500000011845689</v>
      </c>
    </row>
    <row r="8977" spans="5:8" x14ac:dyDescent="0.3">
      <c r="E8977" s="34">
        <v>8975</v>
      </c>
      <c r="F8977" s="42">
        <f t="shared" si="422"/>
        <v>14.360000000000001</v>
      </c>
      <c r="G8977" s="42">
        <f t="shared" si="420"/>
        <v>11.847000000000001</v>
      </c>
      <c r="H8977" s="42">
        <f t="shared" si="421"/>
        <v>8.2500000011847003</v>
      </c>
    </row>
    <row r="8978" spans="5:8" x14ac:dyDescent="0.3">
      <c r="E8978" s="34">
        <v>8976</v>
      </c>
      <c r="F8978" s="42">
        <f t="shared" si="422"/>
        <v>14.361600000000001</v>
      </c>
      <c r="G8978" s="42">
        <f t="shared" si="420"/>
        <v>11.848320000000001</v>
      </c>
      <c r="H8978" s="42">
        <f t="shared" si="421"/>
        <v>8.2500000011848318</v>
      </c>
    </row>
    <row r="8979" spans="5:8" x14ac:dyDescent="0.3">
      <c r="E8979" s="34">
        <v>8977</v>
      </c>
      <c r="F8979" s="42">
        <f t="shared" si="422"/>
        <v>14.363200000000001</v>
      </c>
      <c r="G8979" s="42">
        <f t="shared" si="420"/>
        <v>11.849640000000001</v>
      </c>
      <c r="H8979" s="42">
        <f t="shared" si="421"/>
        <v>8.2500000011849632</v>
      </c>
    </row>
    <row r="8980" spans="5:8" x14ac:dyDescent="0.3">
      <c r="E8980" s="34">
        <v>8978</v>
      </c>
      <c r="F8980" s="42">
        <f t="shared" si="422"/>
        <v>14.364800000000001</v>
      </c>
      <c r="G8980" s="42">
        <f t="shared" si="420"/>
        <v>11.850960000000001</v>
      </c>
      <c r="H8980" s="42">
        <f t="shared" si="421"/>
        <v>8.2500000011850965</v>
      </c>
    </row>
    <row r="8981" spans="5:8" x14ac:dyDescent="0.3">
      <c r="E8981" s="34">
        <v>8979</v>
      </c>
      <c r="F8981" s="42">
        <f t="shared" si="422"/>
        <v>14.366400000000001</v>
      </c>
      <c r="G8981" s="42">
        <f t="shared" si="420"/>
        <v>11.85228</v>
      </c>
      <c r="H8981" s="42">
        <f t="shared" si="421"/>
        <v>8.2500000011852279</v>
      </c>
    </row>
    <row r="8982" spans="5:8" x14ac:dyDescent="0.3">
      <c r="E8982" s="34">
        <v>8980</v>
      </c>
      <c r="F8982" s="42">
        <f t="shared" si="422"/>
        <v>14.368</v>
      </c>
      <c r="G8982" s="42">
        <f t="shared" si="420"/>
        <v>11.8536</v>
      </c>
      <c r="H8982" s="42">
        <f t="shared" si="421"/>
        <v>8.2500000011853594</v>
      </c>
    </row>
    <row r="8983" spans="5:8" x14ac:dyDescent="0.3">
      <c r="E8983" s="34">
        <v>8981</v>
      </c>
      <c r="F8983" s="42">
        <f t="shared" si="422"/>
        <v>14.3696</v>
      </c>
      <c r="G8983" s="42">
        <f t="shared" si="420"/>
        <v>11.85492</v>
      </c>
      <c r="H8983" s="42">
        <f t="shared" si="421"/>
        <v>8.2500000011854926</v>
      </c>
    </row>
    <row r="8984" spans="5:8" x14ac:dyDescent="0.3">
      <c r="E8984" s="34">
        <v>8982</v>
      </c>
      <c r="F8984" s="42">
        <f t="shared" si="422"/>
        <v>14.3712</v>
      </c>
      <c r="G8984" s="42">
        <f t="shared" si="420"/>
        <v>11.85624</v>
      </c>
      <c r="H8984" s="42">
        <f t="shared" si="421"/>
        <v>8.250000001185624</v>
      </c>
    </row>
    <row r="8985" spans="5:8" x14ac:dyDescent="0.3">
      <c r="E8985" s="34">
        <v>8983</v>
      </c>
      <c r="F8985" s="42">
        <f t="shared" si="422"/>
        <v>14.372800000000002</v>
      </c>
      <c r="G8985" s="42">
        <f t="shared" si="420"/>
        <v>11.857560000000001</v>
      </c>
      <c r="H8985" s="42">
        <f t="shared" si="421"/>
        <v>8.2500000011857555</v>
      </c>
    </row>
    <row r="8986" spans="5:8" x14ac:dyDescent="0.3">
      <c r="E8986" s="34">
        <v>8984</v>
      </c>
      <c r="F8986" s="42">
        <f t="shared" si="422"/>
        <v>14.374400000000001</v>
      </c>
      <c r="G8986" s="42">
        <f t="shared" si="420"/>
        <v>11.858880000000001</v>
      </c>
      <c r="H8986" s="42">
        <f t="shared" si="421"/>
        <v>8.2500000011858887</v>
      </c>
    </row>
    <row r="8987" spans="5:8" x14ac:dyDescent="0.3">
      <c r="E8987" s="34">
        <v>8985</v>
      </c>
      <c r="F8987" s="42">
        <f t="shared" si="422"/>
        <v>14.376000000000001</v>
      </c>
      <c r="G8987" s="42">
        <f t="shared" si="420"/>
        <v>11.860200000000001</v>
      </c>
      <c r="H8987" s="42">
        <f t="shared" si="421"/>
        <v>8.2500000011860202</v>
      </c>
    </row>
    <row r="8988" spans="5:8" x14ac:dyDescent="0.3">
      <c r="E8988" s="34">
        <v>8986</v>
      </c>
      <c r="F8988" s="42">
        <f t="shared" si="422"/>
        <v>14.377600000000001</v>
      </c>
      <c r="G8988" s="42">
        <f t="shared" si="420"/>
        <v>11.861520000000002</v>
      </c>
      <c r="H8988" s="42">
        <f t="shared" si="421"/>
        <v>8.2500000011861516</v>
      </c>
    </row>
    <row r="8989" spans="5:8" x14ac:dyDescent="0.3">
      <c r="E8989" s="34">
        <v>8987</v>
      </c>
      <c r="F8989" s="42">
        <f t="shared" si="422"/>
        <v>14.379200000000001</v>
      </c>
      <c r="G8989" s="42">
        <f t="shared" si="420"/>
        <v>11.862840000000002</v>
      </c>
      <c r="H8989" s="42">
        <f t="shared" si="421"/>
        <v>8.2500000011862848</v>
      </c>
    </row>
    <row r="8990" spans="5:8" x14ac:dyDescent="0.3">
      <c r="E8990" s="34">
        <v>8988</v>
      </c>
      <c r="F8990" s="42">
        <f t="shared" si="422"/>
        <v>14.380800000000001</v>
      </c>
      <c r="G8990" s="42">
        <f t="shared" si="420"/>
        <v>11.864160000000002</v>
      </c>
      <c r="H8990" s="42">
        <f t="shared" si="421"/>
        <v>8.2500000011864163</v>
      </c>
    </row>
    <row r="8991" spans="5:8" x14ac:dyDescent="0.3">
      <c r="E8991" s="34">
        <v>8989</v>
      </c>
      <c r="F8991" s="42">
        <f t="shared" si="422"/>
        <v>14.382400000000001</v>
      </c>
      <c r="G8991" s="42">
        <f t="shared" si="420"/>
        <v>11.86548</v>
      </c>
      <c r="H8991" s="42">
        <f t="shared" si="421"/>
        <v>8.2500000011865477</v>
      </c>
    </row>
    <row r="8992" spans="5:8" x14ac:dyDescent="0.3">
      <c r="E8992" s="34">
        <v>8990</v>
      </c>
      <c r="F8992" s="42">
        <f t="shared" si="422"/>
        <v>14.384</v>
      </c>
      <c r="G8992" s="42">
        <f t="shared" si="420"/>
        <v>11.866800000000001</v>
      </c>
      <c r="H8992" s="42">
        <f t="shared" si="421"/>
        <v>8.2500000011866792</v>
      </c>
    </row>
    <row r="8993" spans="5:8" x14ac:dyDescent="0.3">
      <c r="E8993" s="34">
        <v>8991</v>
      </c>
      <c r="F8993" s="42">
        <f t="shared" si="422"/>
        <v>14.3856</v>
      </c>
      <c r="G8993" s="42">
        <f t="shared" si="420"/>
        <v>11.868119999999999</v>
      </c>
      <c r="H8993" s="42">
        <f t="shared" si="421"/>
        <v>8.2500000011868124</v>
      </c>
    </row>
    <row r="8994" spans="5:8" x14ac:dyDescent="0.3">
      <c r="E8994" s="34">
        <v>8992</v>
      </c>
      <c r="F8994" s="42">
        <f t="shared" si="422"/>
        <v>14.3872</v>
      </c>
      <c r="G8994" s="42">
        <f t="shared" si="420"/>
        <v>11.869440000000001</v>
      </c>
      <c r="H8994" s="42">
        <f t="shared" si="421"/>
        <v>8.2500000011869439</v>
      </c>
    </row>
    <row r="8995" spans="5:8" x14ac:dyDescent="0.3">
      <c r="E8995" s="34">
        <v>8993</v>
      </c>
      <c r="F8995" s="42">
        <f t="shared" si="422"/>
        <v>14.3888</v>
      </c>
      <c r="G8995" s="42">
        <f t="shared" si="420"/>
        <v>11.870759999999999</v>
      </c>
      <c r="H8995" s="42">
        <f t="shared" si="421"/>
        <v>8.2500000011870753</v>
      </c>
    </row>
    <row r="8996" spans="5:8" x14ac:dyDescent="0.3">
      <c r="E8996" s="34">
        <v>8994</v>
      </c>
      <c r="F8996" s="42">
        <f t="shared" si="422"/>
        <v>14.390400000000001</v>
      </c>
      <c r="G8996" s="42">
        <f t="shared" si="420"/>
        <v>11.87208</v>
      </c>
      <c r="H8996" s="42">
        <f t="shared" si="421"/>
        <v>8.2500000011872086</v>
      </c>
    </row>
    <row r="8997" spans="5:8" x14ac:dyDescent="0.3">
      <c r="E8997" s="34">
        <v>8995</v>
      </c>
      <c r="F8997" s="42">
        <f t="shared" si="422"/>
        <v>14.392000000000001</v>
      </c>
      <c r="G8997" s="42">
        <f t="shared" si="420"/>
        <v>11.8734</v>
      </c>
      <c r="H8997" s="42">
        <f t="shared" si="421"/>
        <v>8.25000000118734</v>
      </c>
    </row>
    <row r="8998" spans="5:8" x14ac:dyDescent="0.3">
      <c r="E8998" s="34">
        <v>8996</v>
      </c>
      <c r="F8998" s="42">
        <f t="shared" si="422"/>
        <v>14.393600000000001</v>
      </c>
      <c r="G8998" s="42">
        <f t="shared" si="420"/>
        <v>11.874720000000002</v>
      </c>
      <c r="H8998" s="42">
        <f t="shared" si="421"/>
        <v>8.2500000011874715</v>
      </c>
    </row>
    <row r="8999" spans="5:8" x14ac:dyDescent="0.3">
      <c r="E8999" s="34">
        <v>8997</v>
      </c>
      <c r="F8999" s="42">
        <f t="shared" si="422"/>
        <v>14.395200000000001</v>
      </c>
      <c r="G8999" s="42">
        <f t="shared" si="420"/>
        <v>11.87604</v>
      </c>
      <c r="H8999" s="42">
        <f t="shared" si="421"/>
        <v>8.2500000011876047</v>
      </c>
    </row>
    <row r="9000" spans="5:8" x14ac:dyDescent="0.3">
      <c r="E9000" s="34">
        <v>8998</v>
      </c>
      <c r="F9000" s="42">
        <f t="shared" si="422"/>
        <v>14.396800000000001</v>
      </c>
      <c r="G9000" s="42">
        <f t="shared" si="420"/>
        <v>11.877360000000001</v>
      </c>
      <c r="H9000" s="42">
        <f t="shared" si="421"/>
        <v>8.2500000011877361</v>
      </c>
    </row>
    <row r="9001" spans="5:8" x14ac:dyDescent="0.3">
      <c r="E9001" s="34">
        <v>8999</v>
      </c>
      <c r="F9001" s="42">
        <f t="shared" si="422"/>
        <v>14.398400000000001</v>
      </c>
      <c r="G9001" s="42">
        <f t="shared" si="420"/>
        <v>11.878679999999999</v>
      </c>
      <c r="H9001" s="42">
        <f t="shared" si="421"/>
        <v>8.2500000011878676</v>
      </c>
    </row>
    <row r="9002" spans="5:8" x14ac:dyDescent="0.3">
      <c r="E9002" s="34">
        <v>9000</v>
      </c>
      <c r="F9002" s="42">
        <f t="shared" si="422"/>
        <v>14.4</v>
      </c>
      <c r="G9002" s="42">
        <f t="shared" si="420"/>
        <v>11.88</v>
      </c>
      <c r="H9002" s="42">
        <f t="shared" si="421"/>
        <v>8.2500000011880008</v>
      </c>
    </row>
    <row r="9003" spans="5:8" x14ac:dyDescent="0.3">
      <c r="E9003" s="34">
        <v>9001</v>
      </c>
      <c r="F9003" s="42">
        <f t="shared" si="422"/>
        <v>14.4016</v>
      </c>
      <c r="G9003" s="42">
        <f t="shared" si="420"/>
        <v>11.881319999999999</v>
      </c>
      <c r="H9003" s="42">
        <f t="shared" si="421"/>
        <v>8.2500000011881323</v>
      </c>
    </row>
    <row r="9004" spans="5:8" x14ac:dyDescent="0.3">
      <c r="E9004" s="34">
        <v>9002</v>
      </c>
      <c r="F9004" s="42">
        <f t="shared" si="422"/>
        <v>14.4032</v>
      </c>
      <c r="G9004" s="42">
        <f t="shared" si="420"/>
        <v>11.88264</v>
      </c>
      <c r="H9004" s="42">
        <f t="shared" si="421"/>
        <v>8.2500000011882637</v>
      </c>
    </row>
    <row r="9005" spans="5:8" x14ac:dyDescent="0.3">
      <c r="E9005" s="34">
        <v>9003</v>
      </c>
      <c r="F9005" s="42">
        <f t="shared" si="422"/>
        <v>14.4048</v>
      </c>
      <c r="G9005" s="42">
        <f t="shared" si="420"/>
        <v>11.88396</v>
      </c>
      <c r="H9005" s="42">
        <f t="shared" si="421"/>
        <v>8.2500000011883952</v>
      </c>
    </row>
    <row r="9006" spans="5:8" x14ac:dyDescent="0.3">
      <c r="E9006" s="34">
        <v>9004</v>
      </c>
      <c r="F9006" s="42">
        <f t="shared" si="422"/>
        <v>14.406400000000001</v>
      </c>
      <c r="G9006" s="42">
        <f t="shared" si="420"/>
        <v>11.885280000000002</v>
      </c>
      <c r="H9006" s="42">
        <f t="shared" si="421"/>
        <v>8.2500000011885284</v>
      </c>
    </row>
    <row r="9007" spans="5:8" x14ac:dyDescent="0.3">
      <c r="E9007" s="34">
        <v>9005</v>
      </c>
      <c r="F9007" s="42">
        <f t="shared" si="422"/>
        <v>14.408000000000001</v>
      </c>
      <c r="G9007" s="42">
        <f t="shared" si="420"/>
        <v>11.886600000000001</v>
      </c>
      <c r="H9007" s="42">
        <f t="shared" si="421"/>
        <v>8.2500000011886598</v>
      </c>
    </row>
    <row r="9008" spans="5:8" x14ac:dyDescent="0.3">
      <c r="E9008" s="34">
        <v>9006</v>
      </c>
      <c r="F9008" s="42">
        <f t="shared" si="422"/>
        <v>14.409600000000001</v>
      </c>
      <c r="G9008" s="42">
        <f t="shared" si="420"/>
        <v>11.887920000000001</v>
      </c>
      <c r="H9008" s="42">
        <f t="shared" si="421"/>
        <v>8.2500000011887913</v>
      </c>
    </row>
    <row r="9009" spans="5:8" x14ac:dyDescent="0.3">
      <c r="E9009" s="34">
        <v>9007</v>
      </c>
      <c r="F9009" s="42">
        <f t="shared" si="422"/>
        <v>14.411200000000001</v>
      </c>
      <c r="G9009" s="42">
        <f t="shared" si="420"/>
        <v>11.889240000000001</v>
      </c>
      <c r="H9009" s="42">
        <f t="shared" si="421"/>
        <v>8.2500000011889245</v>
      </c>
    </row>
    <row r="9010" spans="5:8" x14ac:dyDescent="0.3">
      <c r="E9010" s="34">
        <v>9008</v>
      </c>
      <c r="F9010" s="42">
        <f t="shared" si="422"/>
        <v>14.412800000000001</v>
      </c>
      <c r="G9010" s="42">
        <f t="shared" si="420"/>
        <v>11.890560000000001</v>
      </c>
      <c r="H9010" s="42">
        <f t="shared" si="421"/>
        <v>8.250000001189056</v>
      </c>
    </row>
    <row r="9011" spans="5:8" x14ac:dyDescent="0.3">
      <c r="E9011" s="34">
        <v>9009</v>
      </c>
      <c r="F9011" s="42">
        <f t="shared" si="422"/>
        <v>14.414400000000001</v>
      </c>
      <c r="G9011" s="42">
        <f t="shared" si="420"/>
        <v>11.89188</v>
      </c>
      <c r="H9011" s="42">
        <f t="shared" si="421"/>
        <v>8.2500000011891874</v>
      </c>
    </row>
    <row r="9012" spans="5:8" x14ac:dyDescent="0.3">
      <c r="E9012" s="34">
        <v>9010</v>
      </c>
      <c r="F9012" s="42">
        <f t="shared" si="422"/>
        <v>14.416</v>
      </c>
      <c r="G9012" s="42">
        <f t="shared" si="420"/>
        <v>11.8932</v>
      </c>
      <c r="H9012" s="42">
        <f t="shared" si="421"/>
        <v>8.2500000011893206</v>
      </c>
    </row>
    <row r="9013" spans="5:8" x14ac:dyDescent="0.3">
      <c r="E9013" s="34">
        <v>9011</v>
      </c>
      <c r="F9013" s="42">
        <f t="shared" si="422"/>
        <v>14.4176</v>
      </c>
      <c r="G9013" s="42">
        <f t="shared" si="420"/>
        <v>11.89452</v>
      </c>
      <c r="H9013" s="42">
        <f t="shared" si="421"/>
        <v>8.2500000011894521</v>
      </c>
    </row>
    <row r="9014" spans="5:8" x14ac:dyDescent="0.3">
      <c r="E9014" s="34">
        <v>9012</v>
      </c>
      <c r="F9014" s="42">
        <f t="shared" si="422"/>
        <v>14.4192</v>
      </c>
      <c r="G9014" s="42">
        <f t="shared" si="420"/>
        <v>11.89584</v>
      </c>
      <c r="H9014" s="42">
        <f t="shared" si="421"/>
        <v>8.2500000011895835</v>
      </c>
    </row>
    <row r="9015" spans="5:8" x14ac:dyDescent="0.3">
      <c r="E9015" s="34">
        <v>9013</v>
      </c>
      <c r="F9015" s="42">
        <f t="shared" si="422"/>
        <v>14.4208</v>
      </c>
      <c r="G9015" s="42">
        <f t="shared" si="420"/>
        <v>11.89716</v>
      </c>
      <c r="H9015" s="42">
        <f t="shared" si="421"/>
        <v>8.2500000011897168</v>
      </c>
    </row>
    <row r="9016" spans="5:8" x14ac:dyDescent="0.3">
      <c r="E9016" s="34">
        <v>9014</v>
      </c>
      <c r="F9016" s="42">
        <f t="shared" si="422"/>
        <v>14.422400000000001</v>
      </c>
      <c r="G9016" s="42">
        <f t="shared" si="420"/>
        <v>11.898480000000001</v>
      </c>
      <c r="H9016" s="42">
        <f t="shared" si="421"/>
        <v>8.2500000011898482</v>
      </c>
    </row>
    <row r="9017" spans="5:8" x14ac:dyDescent="0.3">
      <c r="E9017" s="34">
        <v>9015</v>
      </c>
      <c r="F9017" s="42">
        <f t="shared" si="422"/>
        <v>14.424000000000001</v>
      </c>
      <c r="G9017" s="42">
        <f t="shared" si="420"/>
        <v>11.899800000000001</v>
      </c>
      <c r="H9017" s="42">
        <f t="shared" si="421"/>
        <v>8.2500000011899797</v>
      </c>
    </row>
    <row r="9018" spans="5:8" x14ac:dyDescent="0.3">
      <c r="E9018" s="34">
        <v>9016</v>
      </c>
      <c r="F9018" s="42">
        <f t="shared" si="422"/>
        <v>14.425600000000001</v>
      </c>
      <c r="G9018" s="42">
        <f t="shared" si="420"/>
        <v>11.901120000000001</v>
      </c>
      <c r="H9018" s="42">
        <f t="shared" si="421"/>
        <v>8.2500000011901111</v>
      </c>
    </row>
    <row r="9019" spans="5:8" x14ac:dyDescent="0.3">
      <c r="E9019" s="34">
        <v>9017</v>
      </c>
      <c r="F9019" s="42">
        <f t="shared" si="422"/>
        <v>14.427200000000001</v>
      </c>
      <c r="G9019" s="42">
        <f t="shared" si="420"/>
        <v>11.902440000000002</v>
      </c>
      <c r="H9019" s="42">
        <f t="shared" si="421"/>
        <v>8.2500000011902443</v>
      </c>
    </row>
    <row r="9020" spans="5:8" x14ac:dyDescent="0.3">
      <c r="E9020" s="34">
        <v>9018</v>
      </c>
      <c r="F9020" s="42">
        <f t="shared" si="422"/>
        <v>14.428800000000001</v>
      </c>
      <c r="G9020" s="42">
        <f t="shared" si="420"/>
        <v>11.903760000000002</v>
      </c>
      <c r="H9020" s="42">
        <f t="shared" si="421"/>
        <v>8.2500000011903758</v>
      </c>
    </row>
    <row r="9021" spans="5:8" x14ac:dyDescent="0.3">
      <c r="E9021" s="34">
        <v>9019</v>
      </c>
      <c r="F9021" s="42">
        <f t="shared" si="422"/>
        <v>14.430400000000001</v>
      </c>
      <c r="G9021" s="42">
        <f t="shared" si="420"/>
        <v>11.905080000000002</v>
      </c>
      <c r="H9021" s="42">
        <f t="shared" si="421"/>
        <v>8.2500000011905072</v>
      </c>
    </row>
    <row r="9022" spans="5:8" x14ac:dyDescent="0.3">
      <c r="E9022" s="34">
        <v>9020</v>
      </c>
      <c r="F9022" s="42">
        <f t="shared" si="422"/>
        <v>14.432</v>
      </c>
      <c r="G9022" s="42">
        <f t="shared" si="420"/>
        <v>11.9064</v>
      </c>
      <c r="H9022" s="42">
        <f t="shared" si="421"/>
        <v>8.2500000011906405</v>
      </c>
    </row>
    <row r="9023" spans="5:8" x14ac:dyDescent="0.3">
      <c r="E9023" s="34">
        <v>9021</v>
      </c>
      <c r="F9023" s="42">
        <f t="shared" si="422"/>
        <v>14.4336</v>
      </c>
      <c r="G9023" s="42">
        <f t="shared" si="420"/>
        <v>11.907720000000001</v>
      </c>
      <c r="H9023" s="42">
        <f t="shared" si="421"/>
        <v>8.2500000011907719</v>
      </c>
    </row>
    <row r="9024" spans="5:8" x14ac:dyDescent="0.3">
      <c r="E9024" s="34">
        <v>9022</v>
      </c>
      <c r="F9024" s="42">
        <f t="shared" si="422"/>
        <v>14.4352</v>
      </c>
      <c r="G9024" s="42">
        <f t="shared" si="420"/>
        <v>11.909039999999999</v>
      </c>
      <c r="H9024" s="42">
        <f t="shared" si="421"/>
        <v>8.2500000011909034</v>
      </c>
    </row>
    <row r="9025" spans="5:8" x14ac:dyDescent="0.3">
      <c r="E9025" s="34">
        <v>9023</v>
      </c>
      <c r="F9025" s="42">
        <f t="shared" si="422"/>
        <v>14.4368</v>
      </c>
      <c r="G9025" s="42">
        <f t="shared" si="420"/>
        <v>11.910360000000001</v>
      </c>
      <c r="H9025" s="42">
        <f t="shared" si="421"/>
        <v>8.2500000011910366</v>
      </c>
    </row>
    <row r="9026" spans="5:8" x14ac:dyDescent="0.3">
      <c r="E9026" s="34">
        <v>9024</v>
      </c>
      <c r="F9026" s="42">
        <f t="shared" si="422"/>
        <v>14.438400000000001</v>
      </c>
      <c r="G9026" s="42">
        <f t="shared" ref="G9026:G9089" si="423">$C$12*F9026*10^-3/($C$3*10^-6)</f>
        <v>11.91168</v>
      </c>
      <c r="H9026" s="42">
        <f t="shared" si="421"/>
        <v>8.2500000011911681</v>
      </c>
    </row>
    <row r="9027" spans="5:8" x14ac:dyDescent="0.3">
      <c r="E9027" s="34">
        <v>9025</v>
      </c>
      <c r="F9027" s="42">
        <f t="shared" si="422"/>
        <v>14.440000000000001</v>
      </c>
      <c r="G9027" s="42">
        <f t="shared" si="423"/>
        <v>11.913</v>
      </c>
      <c r="H9027" s="42">
        <f t="shared" ref="H9027:H9090" si="424">($C$12+IF(G9027&gt;=$C$7,$C$6,0)+(IF(G9027&gt;=$C$5,G9027,0)/$C$4)+IF(G9027&gt;$C$9,($C$8/G9027),0))</f>
        <v>8.2500000011912995</v>
      </c>
    </row>
    <row r="9028" spans="5:8" x14ac:dyDescent="0.3">
      <c r="E9028" s="34">
        <v>9026</v>
      </c>
      <c r="F9028" s="42">
        <f t="shared" ref="F9028:F9091" si="425">($C$10/10000)*(E9028)</f>
        <v>14.441600000000001</v>
      </c>
      <c r="G9028" s="42">
        <f t="shared" si="423"/>
        <v>11.91432</v>
      </c>
      <c r="H9028" s="42">
        <f t="shared" si="424"/>
        <v>8.2500000011914327</v>
      </c>
    </row>
    <row r="9029" spans="5:8" x14ac:dyDescent="0.3">
      <c r="E9029" s="34">
        <v>9027</v>
      </c>
      <c r="F9029" s="42">
        <f t="shared" si="425"/>
        <v>14.443200000000001</v>
      </c>
      <c r="G9029" s="42">
        <f t="shared" si="423"/>
        <v>11.915640000000002</v>
      </c>
      <c r="H9029" s="42">
        <f t="shared" si="424"/>
        <v>8.2500000011915642</v>
      </c>
    </row>
    <row r="9030" spans="5:8" x14ac:dyDescent="0.3">
      <c r="E9030" s="34">
        <v>9028</v>
      </c>
      <c r="F9030" s="42">
        <f t="shared" si="425"/>
        <v>14.444800000000001</v>
      </c>
      <c r="G9030" s="42">
        <f t="shared" si="423"/>
        <v>11.91696</v>
      </c>
      <c r="H9030" s="42">
        <f t="shared" si="424"/>
        <v>8.2500000011916956</v>
      </c>
    </row>
    <row r="9031" spans="5:8" x14ac:dyDescent="0.3">
      <c r="E9031" s="34">
        <v>9029</v>
      </c>
      <c r="F9031" s="42">
        <f t="shared" si="425"/>
        <v>14.446400000000001</v>
      </c>
      <c r="G9031" s="42">
        <f t="shared" si="423"/>
        <v>11.918280000000001</v>
      </c>
      <c r="H9031" s="42">
        <f t="shared" si="424"/>
        <v>8.2500000011918289</v>
      </c>
    </row>
    <row r="9032" spans="5:8" x14ac:dyDescent="0.3">
      <c r="E9032" s="34">
        <v>9030</v>
      </c>
      <c r="F9032" s="42">
        <f t="shared" si="425"/>
        <v>14.448</v>
      </c>
      <c r="G9032" s="42">
        <f t="shared" si="423"/>
        <v>11.919599999999999</v>
      </c>
      <c r="H9032" s="42">
        <f t="shared" si="424"/>
        <v>8.2500000011919603</v>
      </c>
    </row>
    <row r="9033" spans="5:8" x14ac:dyDescent="0.3">
      <c r="E9033" s="34">
        <v>9031</v>
      </c>
      <c r="F9033" s="42">
        <f t="shared" si="425"/>
        <v>14.4496</v>
      </c>
      <c r="G9033" s="42">
        <f t="shared" si="423"/>
        <v>11.920920000000001</v>
      </c>
      <c r="H9033" s="42">
        <f t="shared" si="424"/>
        <v>8.2500000011920918</v>
      </c>
    </row>
    <row r="9034" spans="5:8" x14ac:dyDescent="0.3">
      <c r="E9034" s="34">
        <v>9032</v>
      </c>
      <c r="F9034" s="42">
        <f t="shared" si="425"/>
        <v>14.4512</v>
      </c>
      <c r="G9034" s="42">
        <f t="shared" si="423"/>
        <v>11.922239999999999</v>
      </c>
      <c r="H9034" s="42">
        <f t="shared" si="424"/>
        <v>8.2500000011922232</v>
      </c>
    </row>
    <row r="9035" spans="5:8" x14ac:dyDescent="0.3">
      <c r="E9035" s="34">
        <v>9033</v>
      </c>
      <c r="F9035" s="42">
        <f t="shared" si="425"/>
        <v>14.4528</v>
      </c>
      <c r="G9035" s="42">
        <f t="shared" si="423"/>
        <v>11.92356</v>
      </c>
      <c r="H9035" s="42">
        <f t="shared" si="424"/>
        <v>8.2500000011923564</v>
      </c>
    </row>
    <row r="9036" spans="5:8" x14ac:dyDescent="0.3">
      <c r="E9036" s="34">
        <v>9034</v>
      </c>
      <c r="F9036" s="42">
        <f t="shared" si="425"/>
        <v>14.454400000000001</v>
      </c>
      <c r="G9036" s="42">
        <f t="shared" si="423"/>
        <v>11.924880000000002</v>
      </c>
      <c r="H9036" s="42">
        <f t="shared" si="424"/>
        <v>8.2500000011924879</v>
      </c>
    </row>
    <row r="9037" spans="5:8" x14ac:dyDescent="0.3">
      <c r="E9037" s="34">
        <v>9035</v>
      </c>
      <c r="F9037" s="42">
        <f t="shared" si="425"/>
        <v>14.456000000000001</v>
      </c>
      <c r="G9037" s="42">
        <f t="shared" si="423"/>
        <v>11.926200000000001</v>
      </c>
      <c r="H9037" s="42">
        <f t="shared" si="424"/>
        <v>8.2500000011926193</v>
      </c>
    </row>
    <row r="9038" spans="5:8" x14ac:dyDescent="0.3">
      <c r="E9038" s="34">
        <v>9036</v>
      </c>
      <c r="F9038" s="42">
        <f t="shared" si="425"/>
        <v>14.457600000000001</v>
      </c>
      <c r="G9038" s="42">
        <f t="shared" si="423"/>
        <v>11.927520000000001</v>
      </c>
      <c r="H9038" s="42">
        <f t="shared" si="424"/>
        <v>8.2500000011927526</v>
      </c>
    </row>
    <row r="9039" spans="5:8" x14ac:dyDescent="0.3">
      <c r="E9039" s="34">
        <v>9037</v>
      </c>
      <c r="F9039" s="42">
        <f t="shared" si="425"/>
        <v>14.459200000000001</v>
      </c>
      <c r="G9039" s="42">
        <f t="shared" si="423"/>
        <v>11.928840000000001</v>
      </c>
      <c r="H9039" s="42">
        <f t="shared" si="424"/>
        <v>8.250000001192884</v>
      </c>
    </row>
    <row r="9040" spans="5:8" x14ac:dyDescent="0.3">
      <c r="E9040" s="34">
        <v>9038</v>
      </c>
      <c r="F9040" s="42">
        <f t="shared" si="425"/>
        <v>14.460800000000001</v>
      </c>
      <c r="G9040" s="42">
        <f t="shared" si="423"/>
        <v>11.930160000000001</v>
      </c>
      <c r="H9040" s="42">
        <f t="shared" si="424"/>
        <v>8.2500000011930155</v>
      </c>
    </row>
    <row r="9041" spans="5:8" x14ac:dyDescent="0.3">
      <c r="E9041" s="34">
        <v>9039</v>
      </c>
      <c r="F9041" s="42">
        <f t="shared" si="425"/>
        <v>14.462400000000001</v>
      </c>
      <c r="G9041" s="42">
        <f t="shared" si="423"/>
        <v>11.931480000000001</v>
      </c>
      <c r="H9041" s="42">
        <f t="shared" si="424"/>
        <v>8.2500000011931487</v>
      </c>
    </row>
    <row r="9042" spans="5:8" x14ac:dyDescent="0.3">
      <c r="E9042" s="34">
        <v>9040</v>
      </c>
      <c r="F9042" s="42">
        <f t="shared" si="425"/>
        <v>14.464</v>
      </c>
      <c r="G9042" s="42">
        <f t="shared" si="423"/>
        <v>11.9328</v>
      </c>
      <c r="H9042" s="42">
        <f t="shared" si="424"/>
        <v>8.2500000011932801</v>
      </c>
    </row>
    <row r="9043" spans="5:8" x14ac:dyDescent="0.3">
      <c r="E9043" s="34">
        <v>9041</v>
      </c>
      <c r="F9043" s="42">
        <f t="shared" si="425"/>
        <v>14.4656</v>
      </c>
      <c r="G9043" s="42">
        <f t="shared" si="423"/>
        <v>11.93412</v>
      </c>
      <c r="H9043" s="42">
        <f t="shared" si="424"/>
        <v>8.2500000011934116</v>
      </c>
    </row>
    <row r="9044" spans="5:8" x14ac:dyDescent="0.3">
      <c r="E9044" s="34">
        <v>9042</v>
      </c>
      <c r="F9044" s="42">
        <f t="shared" si="425"/>
        <v>14.4672</v>
      </c>
      <c r="G9044" s="42">
        <f t="shared" si="423"/>
        <v>11.93544</v>
      </c>
      <c r="H9044" s="42">
        <f t="shared" si="424"/>
        <v>8.2500000011935448</v>
      </c>
    </row>
    <row r="9045" spans="5:8" x14ac:dyDescent="0.3">
      <c r="E9045" s="34">
        <v>9043</v>
      </c>
      <c r="F9045" s="42">
        <f t="shared" si="425"/>
        <v>14.4688</v>
      </c>
      <c r="G9045" s="42">
        <f t="shared" si="423"/>
        <v>11.93676</v>
      </c>
      <c r="H9045" s="42">
        <f t="shared" si="424"/>
        <v>8.2500000011936763</v>
      </c>
    </row>
    <row r="9046" spans="5:8" x14ac:dyDescent="0.3">
      <c r="E9046" s="34">
        <v>9044</v>
      </c>
      <c r="F9046" s="42">
        <f t="shared" si="425"/>
        <v>14.470400000000001</v>
      </c>
      <c r="G9046" s="42">
        <f t="shared" si="423"/>
        <v>11.938080000000001</v>
      </c>
      <c r="H9046" s="42">
        <f t="shared" si="424"/>
        <v>8.2500000011938077</v>
      </c>
    </row>
    <row r="9047" spans="5:8" x14ac:dyDescent="0.3">
      <c r="E9047" s="34">
        <v>9045</v>
      </c>
      <c r="F9047" s="42">
        <f t="shared" si="425"/>
        <v>14.472000000000001</v>
      </c>
      <c r="G9047" s="42">
        <f t="shared" si="423"/>
        <v>11.939400000000001</v>
      </c>
      <c r="H9047" s="42">
        <f t="shared" si="424"/>
        <v>8.2500000011939392</v>
      </c>
    </row>
    <row r="9048" spans="5:8" x14ac:dyDescent="0.3">
      <c r="E9048" s="34">
        <v>9046</v>
      </c>
      <c r="F9048" s="42">
        <f t="shared" si="425"/>
        <v>14.473600000000001</v>
      </c>
      <c r="G9048" s="42">
        <f t="shared" si="423"/>
        <v>11.940720000000001</v>
      </c>
      <c r="H9048" s="42">
        <f t="shared" si="424"/>
        <v>8.2500000011940724</v>
      </c>
    </row>
    <row r="9049" spans="5:8" x14ac:dyDescent="0.3">
      <c r="E9049" s="34">
        <v>9047</v>
      </c>
      <c r="F9049" s="42">
        <f t="shared" si="425"/>
        <v>14.475200000000001</v>
      </c>
      <c r="G9049" s="42">
        <f t="shared" si="423"/>
        <v>11.94204</v>
      </c>
      <c r="H9049" s="42">
        <f t="shared" si="424"/>
        <v>8.2500000011942038</v>
      </c>
    </row>
    <row r="9050" spans="5:8" x14ac:dyDescent="0.3">
      <c r="E9050" s="34">
        <v>9048</v>
      </c>
      <c r="F9050" s="42">
        <f t="shared" si="425"/>
        <v>14.476800000000001</v>
      </c>
      <c r="G9050" s="42">
        <f t="shared" si="423"/>
        <v>11.943360000000002</v>
      </c>
      <c r="H9050" s="42">
        <f t="shared" si="424"/>
        <v>8.2500000011943353</v>
      </c>
    </row>
    <row r="9051" spans="5:8" x14ac:dyDescent="0.3">
      <c r="E9051" s="34">
        <v>9049</v>
      </c>
      <c r="F9051" s="42">
        <f t="shared" si="425"/>
        <v>14.478400000000001</v>
      </c>
      <c r="G9051" s="42">
        <f t="shared" si="423"/>
        <v>11.944680000000002</v>
      </c>
      <c r="H9051" s="42">
        <f t="shared" si="424"/>
        <v>8.2500000011944685</v>
      </c>
    </row>
    <row r="9052" spans="5:8" x14ac:dyDescent="0.3">
      <c r="E9052" s="34">
        <v>9050</v>
      </c>
      <c r="F9052" s="42">
        <f t="shared" si="425"/>
        <v>14.48</v>
      </c>
      <c r="G9052" s="42">
        <f t="shared" si="423"/>
        <v>11.946000000000002</v>
      </c>
      <c r="H9052" s="42">
        <f t="shared" si="424"/>
        <v>8.2500000011946</v>
      </c>
    </row>
    <row r="9053" spans="5:8" x14ac:dyDescent="0.3">
      <c r="E9053" s="34">
        <v>9051</v>
      </c>
      <c r="F9053" s="42">
        <f t="shared" si="425"/>
        <v>14.4816</v>
      </c>
      <c r="G9053" s="42">
        <f t="shared" si="423"/>
        <v>11.947319999999999</v>
      </c>
      <c r="H9053" s="42">
        <f t="shared" si="424"/>
        <v>8.2500000011947314</v>
      </c>
    </row>
    <row r="9054" spans="5:8" x14ac:dyDescent="0.3">
      <c r="E9054" s="34">
        <v>9052</v>
      </c>
      <c r="F9054" s="42">
        <f t="shared" si="425"/>
        <v>14.4832</v>
      </c>
      <c r="G9054" s="42">
        <f t="shared" si="423"/>
        <v>11.948640000000001</v>
      </c>
      <c r="H9054" s="42">
        <f t="shared" si="424"/>
        <v>8.2500000011948647</v>
      </c>
    </row>
    <row r="9055" spans="5:8" x14ac:dyDescent="0.3">
      <c r="E9055" s="34">
        <v>9053</v>
      </c>
      <c r="F9055" s="42">
        <f t="shared" si="425"/>
        <v>14.4848</v>
      </c>
      <c r="G9055" s="42">
        <f t="shared" si="423"/>
        <v>11.949959999999999</v>
      </c>
      <c r="H9055" s="42">
        <f t="shared" si="424"/>
        <v>8.2500000011949961</v>
      </c>
    </row>
    <row r="9056" spans="5:8" x14ac:dyDescent="0.3">
      <c r="E9056" s="34">
        <v>9054</v>
      </c>
      <c r="F9056" s="42">
        <f t="shared" si="425"/>
        <v>14.486400000000001</v>
      </c>
      <c r="G9056" s="42">
        <f t="shared" si="423"/>
        <v>11.951280000000001</v>
      </c>
      <c r="H9056" s="42">
        <f t="shared" si="424"/>
        <v>8.2500000011951276</v>
      </c>
    </row>
    <row r="9057" spans="5:8" x14ac:dyDescent="0.3">
      <c r="E9057" s="34">
        <v>9055</v>
      </c>
      <c r="F9057" s="42">
        <f t="shared" si="425"/>
        <v>14.488000000000001</v>
      </c>
      <c r="G9057" s="42">
        <f t="shared" si="423"/>
        <v>11.9526</v>
      </c>
      <c r="H9057" s="42">
        <f t="shared" si="424"/>
        <v>8.2500000011952608</v>
      </c>
    </row>
    <row r="9058" spans="5:8" x14ac:dyDescent="0.3">
      <c r="E9058" s="34">
        <v>9056</v>
      </c>
      <c r="F9058" s="42">
        <f t="shared" si="425"/>
        <v>14.489600000000001</v>
      </c>
      <c r="G9058" s="42">
        <f t="shared" si="423"/>
        <v>11.95392</v>
      </c>
      <c r="H9058" s="42">
        <f t="shared" si="424"/>
        <v>8.2500000011953922</v>
      </c>
    </row>
    <row r="9059" spans="5:8" x14ac:dyDescent="0.3">
      <c r="E9059" s="34">
        <v>9057</v>
      </c>
      <c r="F9059" s="42">
        <f t="shared" si="425"/>
        <v>14.491200000000001</v>
      </c>
      <c r="G9059" s="42">
        <f t="shared" si="423"/>
        <v>11.95524</v>
      </c>
      <c r="H9059" s="42">
        <f t="shared" si="424"/>
        <v>8.2500000011955237</v>
      </c>
    </row>
    <row r="9060" spans="5:8" x14ac:dyDescent="0.3">
      <c r="E9060" s="34">
        <v>9058</v>
      </c>
      <c r="F9060" s="42">
        <f t="shared" si="425"/>
        <v>14.492800000000001</v>
      </c>
      <c r="G9060" s="42">
        <f t="shared" si="423"/>
        <v>11.956560000000001</v>
      </c>
      <c r="H9060" s="42">
        <f t="shared" si="424"/>
        <v>8.2500000011956551</v>
      </c>
    </row>
    <row r="9061" spans="5:8" x14ac:dyDescent="0.3">
      <c r="E9061" s="34">
        <v>9059</v>
      </c>
      <c r="F9061" s="42">
        <f t="shared" si="425"/>
        <v>14.494400000000001</v>
      </c>
      <c r="G9061" s="42">
        <f t="shared" si="423"/>
        <v>11.957879999999999</v>
      </c>
      <c r="H9061" s="42">
        <f t="shared" si="424"/>
        <v>8.2500000011957884</v>
      </c>
    </row>
    <row r="9062" spans="5:8" x14ac:dyDescent="0.3">
      <c r="E9062" s="34">
        <v>9060</v>
      </c>
      <c r="F9062" s="42">
        <f t="shared" si="425"/>
        <v>14.496</v>
      </c>
      <c r="G9062" s="42">
        <f t="shared" si="423"/>
        <v>11.959200000000001</v>
      </c>
      <c r="H9062" s="42">
        <f t="shared" si="424"/>
        <v>8.2500000011959198</v>
      </c>
    </row>
    <row r="9063" spans="5:8" x14ac:dyDescent="0.3">
      <c r="E9063" s="34">
        <v>9061</v>
      </c>
      <c r="F9063" s="42">
        <f t="shared" si="425"/>
        <v>14.4976</v>
      </c>
      <c r="G9063" s="42">
        <f t="shared" si="423"/>
        <v>11.960519999999999</v>
      </c>
      <c r="H9063" s="42">
        <f t="shared" si="424"/>
        <v>8.2500000011960513</v>
      </c>
    </row>
    <row r="9064" spans="5:8" x14ac:dyDescent="0.3">
      <c r="E9064" s="34">
        <v>9062</v>
      </c>
      <c r="F9064" s="42">
        <f t="shared" si="425"/>
        <v>14.4992</v>
      </c>
      <c r="G9064" s="42">
        <f t="shared" si="423"/>
        <v>11.96184</v>
      </c>
      <c r="H9064" s="42">
        <f t="shared" si="424"/>
        <v>8.2500000011961845</v>
      </c>
    </row>
    <row r="9065" spans="5:8" x14ac:dyDescent="0.3">
      <c r="E9065" s="34">
        <v>9063</v>
      </c>
      <c r="F9065" s="42">
        <f t="shared" si="425"/>
        <v>14.5008</v>
      </c>
      <c r="G9065" s="42">
        <f t="shared" si="423"/>
        <v>11.96316</v>
      </c>
      <c r="H9065" s="42">
        <f t="shared" si="424"/>
        <v>8.2500000011963159</v>
      </c>
    </row>
    <row r="9066" spans="5:8" x14ac:dyDescent="0.3">
      <c r="E9066" s="34">
        <v>9064</v>
      </c>
      <c r="F9066" s="42">
        <f t="shared" si="425"/>
        <v>14.502400000000002</v>
      </c>
      <c r="G9066" s="42">
        <f t="shared" si="423"/>
        <v>11.964480000000002</v>
      </c>
      <c r="H9066" s="42">
        <f t="shared" si="424"/>
        <v>8.2500000011964474</v>
      </c>
    </row>
    <row r="9067" spans="5:8" x14ac:dyDescent="0.3">
      <c r="E9067" s="34">
        <v>9065</v>
      </c>
      <c r="F9067" s="42">
        <f t="shared" si="425"/>
        <v>14.504000000000001</v>
      </c>
      <c r="G9067" s="42">
        <f t="shared" si="423"/>
        <v>11.965800000000002</v>
      </c>
      <c r="H9067" s="42">
        <f t="shared" si="424"/>
        <v>8.2500000011965806</v>
      </c>
    </row>
    <row r="9068" spans="5:8" x14ac:dyDescent="0.3">
      <c r="E9068" s="34">
        <v>9066</v>
      </c>
      <c r="F9068" s="42">
        <f t="shared" si="425"/>
        <v>14.505600000000001</v>
      </c>
      <c r="G9068" s="42">
        <f t="shared" si="423"/>
        <v>11.967120000000001</v>
      </c>
      <c r="H9068" s="42">
        <f t="shared" si="424"/>
        <v>8.2500000011967121</v>
      </c>
    </row>
    <row r="9069" spans="5:8" x14ac:dyDescent="0.3">
      <c r="E9069" s="34">
        <v>9067</v>
      </c>
      <c r="F9069" s="42">
        <f t="shared" si="425"/>
        <v>14.507200000000001</v>
      </c>
      <c r="G9069" s="42">
        <f t="shared" si="423"/>
        <v>11.968440000000001</v>
      </c>
      <c r="H9069" s="42">
        <f t="shared" si="424"/>
        <v>8.2500000011968435</v>
      </c>
    </row>
    <row r="9070" spans="5:8" x14ac:dyDescent="0.3">
      <c r="E9070" s="34">
        <v>9068</v>
      </c>
      <c r="F9070" s="42">
        <f t="shared" si="425"/>
        <v>14.508800000000001</v>
      </c>
      <c r="G9070" s="42">
        <f t="shared" si="423"/>
        <v>11.969760000000001</v>
      </c>
      <c r="H9070" s="42">
        <f t="shared" si="424"/>
        <v>8.2500000011969767</v>
      </c>
    </row>
    <row r="9071" spans="5:8" x14ac:dyDescent="0.3">
      <c r="E9071" s="34">
        <v>9069</v>
      </c>
      <c r="F9071" s="42">
        <f t="shared" si="425"/>
        <v>14.510400000000001</v>
      </c>
      <c r="G9071" s="42">
        <f t="shared" si="423"/>
        <v>11.971080000000001</v>
      </c>
      <c r="H9071" s="42">
        <f t="shared" si="424"/>
        <v>8.2500000011971082</v>
      </c>
    </row>
    <row r="9072" spans="5:8" x14ac:dyDescent="0.3">
      <c r="E9072" s="34">
        <v>9070</v>
      </c>
      <c r="F9072" s="42">
        <f t="shared" si="425"/>
        <v>14.512</v>
      </c>
      <c r="G9072" s="42">
        <f t="shared" si="423"/>
        <v>11.9724</v>
      </c>
      <c r="H9072" s="42">
        <f t="shared" si="424"/>
        <v>8.2500000011972396</v>
      </c>
    </row>
    <row r="9073" spans="5:8" x14ac:dyDescent="0.3">
      <c r="E9073" s="34">
        <v>9071</v>
      </c>
      <c r="F9073" s="42">
        <f t="shared" si="425"/>
        <v>14.5136</v>
      </c>
      <c r="G9073" s="42">
        <f t="shared" si="423"/>
        <v>11.97372</v>
      </c>
      <c r="H9073" s="42">
        <f t="shared" si="424"/>
        <v>8.2500000011973729</v>
      </c>
    </row>
    <row r="9074" spans="5:8" x14ac:dyDescent="0.3">
      <c r="E9074" s="34">
        <v>9072</v>
      </c>
      <c r="F9074" s="42">
        <f t="shared" si="425"/>
        <v>14.5152</v>
      </c>
      <c r="G9074" s="42">
        <f t="shared" si="423"/>
        <v>11.97504</v>
      </c>
      <c r="H9074" s="42">
        <f t="shared" si="424"/>
        <v>8.2500000011975043</v>
      </c>
    </row>
    <row r="9075" spans="5:8" x14ac:dyDescent="0.3">
      <c r="E9075" s="34">
        <v>9073</v>
      </c>
      <c r="F9075" s="42">
        <f t="shared" si="425"/>
        <v>14.5168</v>
      </c>
      <c r="G9075" s="42">
        <f t="shared" si="423"/>
        <v>11.97636</v>
      </c>
      <c r="H9075" s="42">
        <f t="shared" si="424"/>
        <v>8.2500000011976358</v>
      </c>
    </row>
    <row r="9076" spans="5:8" x14ac:dyDescent="0.3">
      <c r="E9076" s="34">
        <v>9074</v>
      </c>
      <c r="F9076" s="42">
        <f t="shared" si="425"/>
        <v>14.518400000000002</v>
      </c>
      <c r="G9076" s="42">
        <f t="shared" si="423"/>
        <v>11.977680000000001</v>
      </c>
      <c r="H9076" s="42">
        <f t="shared" si="424"/>
        <v>8.2500000011977672</v>
      </c>
    </row>
    <row r="9077" spans="5:8" x14ac:dyDescent="0.3">
      <c r="E9077" s="34">
        <v>9075</v>
      </c>
      <c r="F9077" s="42">
        <f t="shared" si="425"/>
        <v>14.520000000000001</v>
      </c>
      <c r="G9077" s="42">
        <f t="shared" si="423"/>
        <v>11.979000000000001</v>
      </c>
      <c r="H9077" s="42">
        <f t="shared" si="424"/>
        <v>8.2500000011979004</v>
      </c>
    </row>
    <row r="9078" spans="5:8" x14ac:dyDescent="0.3">
      <c r="E9078" s="34">
        <v>9076</v>
      </c>
      <c r="F9078" s="42">
        <f t="shared" si="425"/>
        <v>14.521600000000001</v>
      </c>
      <c r="G9078" s="42">
        <f t="shared" si="423"/>
        <v>11.980320000000001</v>
      </c>
      <c r="H9078" s="42">
        <f t="shared" si="424"/>
        <v>8.2500000011980319</v>
      </c>
    </row>
    <row r="9079" spans="5:8" x14ac:dyDescent="0.3">
      <c r="E9079" s="34">
        <v>9077</v>
      </c>
      <c r="F9079" s="42">
        <f t="shared" si="425"/>
        <v>14.523200000000001</v>
      </c>
      <c r="G9079" s="42">
        <f t="shared" si="423"/>
        <v>11.981640000000001</v>
      </c>
      <c r="H9079" s="42">
        <f t="shared" si="424"/>
        <v>8.2500000011981633</v>
      </c>
    </row>
    <row r="9080" spans="5:8" x14ac:dyDescent="0.3">
      <c r="E9080" s="34">
        <v>9078</v>
      </c>
      <c r="F9080" s="42">
        <f t="shared" si="425"/>
        <v>14.524800000000001</v>
      </c>
      <c r="G9080" s="42">
        <f t="shared" si="423"/>
        <v>11.982960000000002</v>
      </c>
      <c r="H9080" s="42">
        <f t="shared" si="424"/>
        <v>8.2500000011982966</v>
      </c>
    </row>
    <row r="9081" spans="5:8" x14ac:dyDescent="0.3">
      <c r="E9081" s="34">
        <v>9079</v>
      </c>
      <c r="F9081" s="42">
        <f t="shared" si="425"/>
        <v>14.526400000000001</v>
      </c>
      <c r="G9081" s="42">
        <f t="shared" si="423"/>
        <v>11.984280000000002</v>
      </c>
      <c r="H9081" s="42">
        <f t="shared" si="424"/>
        <v>8.250000001198428</v>
      </c>
    </row>
    <row r="9082" spans="5:8" x14ac:dyDescent="0.3">
      <c r="E9082" s="34">
        <v>9080</v>
      </c>
      <c r="F9082" s="42">
        <f t="shared" si="425"/>
        <v>14.528</v>
      </c>
      <c r="G9082" s="42">
        <f t="shared" si="423"/>
        <v>11.985600000000002</v>
      </c>
      <c r="H9082" s="42">
        <f t="shared" si="424"/>
        <v>8.2500000011985595</v>
      </c>
    </row>
    <row r="9083" spans="5:8" x14ac:dyDescent="0.3">
      <c r="E9083" s="34">
        <v>9081</v>
      </c>
      <c r="F9083" s="42">
        <f t="shared" si="425"/>
        <v>14.5296</v>
      </c>
      <c r="G9083" s="42">
        <f t="shared" si="423"/>
        <v>11.986920000000001</v>
      </c>
      <c r="H9083" s="42">
        <f t="shared" si="424"/>
        <v>8.2500000011986927</v>
      </c>
    </row>
    <row r="9084" spans="5:8" x14ac:dyDescent="0.3">
      <c r="E9084" s="34">
        <v>9082</v>
      </c>
      <c r="F9084" s="42">
        <f t="shared" si="425"/>
        <v>14.5312</v>
      </c>
      <c r="G9084" s="42">
        <f t="shared" si="423"/>
        <v>11.988239999999999</v>
      </c>
      <c r="H9084" s="42">
        <f t="shared" si="424"/>
        <v>8.2500000011988242</v>
      </c>
    </row>
    <row r="9085" spans="5:8" x14ac:dyDescent="0.3">
      <c r="E9085" s="34">
        <v>9083</v>
      </c>
      <c r="F9085" s="42">
        <f t="shared" si="425"/>
        <v>14.5328</v>
      </c>
      <c r="G9085" s="42">
        <f t="shared" si="423"/>
        <v>11.989560000000001</v>
      </c>
      <c r="H9085" s="42">
        <f t="shared" si="424"/>
        <v>8.2500000011989556</v>
      </c>
    </row>
    <row r="9086" spans="5:8" x14ac:dyDescent="0.3">
      <c r="E9086" s="34">
        <v>9084</v>
      </c>
      <c r="F9086" s="42">
        <f t="shared" si="425"/>
        <v>14.534400000000002</v>
      </c>
      <c r="G9086" s="42">
        <f t="shared" si="423"/>
        <v>11.990880000000001</v>
      </c>
      <c r="H9086" s="42">
        <f t="shared" si="424"/>
        <v>8.2500000011990888</v>
      </c>
    </row>
    <row r="9087" spans="5:8" x14ac:dyDescent="0.3">
      <c r="E9087" s="34">
        <v>9085</v>
      </c>
      <c r="F9087" s="42">
        <f t="shared" si="425"/>
        <v>14.536000000000001</v>
      </c>
      <c r="G9087" s="42">
        <f t="shared" si="423"/>
        <v>11.9922</v>
      </c>
      <c r="H9087" s="42">
        <f t="shared" si="424"/>
        <v>8.2500000011992203</v>
      </c>
    </row>
    <row r="9088" spans="5:8" x14ac:dyDescent="0.3">
      <c r="E9088" s="34">
        <v>9086</v>
      </c>
      <c r="F9088" s="42">
        <f t="shared" si="425"/>
        <v>14.537600000000001</v>
      </c>
      <c r="G9088" s="42">
        <f t="shared" si="423"/>
        <v>11.99352</v>
      </c>
      <c r="H9088" s="42">
        <f t="shared" si="424"/>
        <v>8.2500000011993517</v>
      </c>
    </row>
    <row r="9089" spans="5:8" x14ac:dyDescent="0.3">
      <c r="E9089" s="34">
        <v>9087</v>
      </c>
      <c r="F9089" s="42">
        <f t="shared" si="425"/>
        <v>14.539200000000001</v>
      </c>
      <c r="G9089" s="42">
        <f t="shared" si="423"/>
        <v>11.99484</v>
      </c>
      <c r="H9089" s="42">
        <f t="shared" si="424"/>
        <v>8.2500000011994832</v>
      </c>
    </row>
    <row r="9090" spans="5:8" x14ac:dyDescent="0.3">
      <c r="E9090" s="34">
        <v>9088</v>
      </c>
      <c r="F9090" s="42">
        <f t="shared" si="425"/>
        <v>14.540800000000001</v>
      </c>
      <c r="G9090" s="42">
        <f t="shared" ref="G9090:G9153" si="426">$C$12*F9090*10^-3/($C$3*10^-6)</f>
        <v>11.99616</v>
      </c>
      <c r="H9090" s="42">
        <f t="shared" si="424"/>
        <v>8.2500000011996164</v>
      </c>
    </row>
    <row r="9091" spans="5:8" x14ac:dyDescent="0.3">
      <c r="E9091" s="34">
        <v>9089</v>
      </c>
      <c r="F9091" s="42">
        <f t="shared" si="425"/>
        <v>14.542400000000001</v>
      </c>
      <c r="G9091" s="42">
        <f t="shared" si="426"/>
        <v>11.997480000000001</v>
      </c>
      <c r="H9091" s="42">
        <f t="shared" ref="H9091:H9154" si="427">($C$12+IF(G9091&gt;=$C$7,$C$6,0)+(IF(G9091&gt;=$C$5,G9091,0)/$C$4)+IF(G9091&gt;$C$9,($C$8/G9091),0))</f>
        <v>8.2500000011997479</v>
      </c>
    </row>
    <row r="9092" spans="5:8" x14ac:dyDescent="0.3">
      <c r="E9092" s="34">
        <v>9090</v>
      </c>
      <c r="F9092" s="42">
        <f t="shared" ref="F9092:F9155" si="428">($C$10/10000)*(E9092)</f>
        <v>14.544</v>
      </c>
      <c r="G9092" s="42">
        <f t="shared" si="426"/>
        <v>11.998799999999999</v>
      </c>
      <c r="H9092" s="42">
        <f t="shared" si="427"/>
        <v>8.2500000011998793</v>
      </c>
    </row>
    <row r="9093" spans="5:8" x14ac:dyDescent="0.3">
      <c r="E9093" s="34">
        <v>9091</v>
      </c>
      <c r="F9093" s="42">
        <f t="shared" si="428"/>
        <v>14.5456</v>
      </c>
      <c r="G9093" s="42">
        <f t="shared" si="426"/>
        <v>12.000120000000001</v>
      </c>
      <c r="H9093" s="42">
        <f t="shared" si="427"/>
        <v>8.2500000012000125</v>
      </c>
    </row>
    <row r="9094" spans="5:8" x14ac:dyDescent="0.3">
      <c r="E9094" s="34">
        <v>9092</v>
      </c>
      <c r="F9094" s="42">
        <f t="shared" si="428"/>
        <v>14.5472</v>
      </c>
      <c r="G9094" s="42">
        <f t="shared" si="426"/>
        <v>12.001439999999999</v>
      </c>
      <c r="H9094" s="42">
        <f t="shared" si="427"/>
        <v>8.250000001200144</v>
      </c>
    </row>
    <row r="9095" spans="5:8" x14ac:dyDescent="0.3">
      <c r="E9095" s="34">
        <v>9093</v>
      </c>
      <c r="F9095" s="42">
        <f t="shared" si="428"/>
        <v>14.5488</v>
      </c>
      <c r="G9095" s="42">
        <f t="shared" si="426"/>
        <v>12.00276</v>
      </c>
      <c r="H9095" s="42">
        <f t="shared" si="427"/>
        <v>8.2500000012002754</v>
      </c>
    </row>
    <row r="9096" spans="5:8" x14ac:dyDescent="0.3">
      <c r="E9096" s="34">
        <v>9094</v>
      </c>
      <c r="F9096" s="42">
        <f t="shared" si="428"/>
        <v>14.550400000000002</v>
      </c>
      <c r="G9096" s="42">
        <f t="shared" si="426"/>
        <v>12.004080000000002</v>
      </c>
      <c r="H9096" s="42">
        <f t="shared" si="427"/>
        <v>8.2500000012004087</v>
      </c>
    </row>
    <row r="9097" spans="5:8" x14ac:dyDescent="0.3">
      <c r="E9097" s="34">
        <v>9095</v>
      </c>
      <c r="F9097" s="42">
        <f t="shared" si="428"/>
        <v>14.552000000000001</v>
      </c>
      <c r="G9097" s="42">
        <f t="shared" si="426"/>
        <v>12.005400000000002</v>
      </c>
      <c r="H9097" s="42">
        <f t="shared" si="427"/>
        <v>8.2500000012005401</v>
      </c>
    </row>
    <row r="9098" spans="5:8" x14ac:dyDescent="0.3">
      <c r="E9098" s="34">
        <v>9096</v>
      </c>
      <c r="F9098" s="42">
        <f t="shared" si="428"/>
        <v>14.553600000000001</v>
      </c>
      <c r="G9098" s="42">
        <f t="shared" si="426"/>
        <v>12.006720000000001</v>
      </c>
      <c r="H9098" s="42">
        <f t="shared" si="427"/>
        <v>8.2500000012006716</v>
      </c>
    </row>
    <row r="9099" spans="5:8" x14ac:dyDescent="0.3">
      <c r="E9099" s="34">
        <v>9097</v>
      </c>
      <c r="F9099" s="42">
        <f t="shared" si="428"/>
        <v>14.555200000000001</v>
      </c>
      <c r="G9099" s="42">
        <f t="shared" si="426"/>
        <v>12.008040000000001</v>
      </c>
      <c r="H9099" s="42">
        <f t="shared" si="427"/>
        <v>8.2500000012008048</v>
      </c>
    </row>
    <row r="9100" spans="5:8" x14ac:dyDescent="0.3">
      <c r="E9100" s="34">
        <v>9098</v>
      </c>
      <c r="F9100" s="42">
        <f t="shared" si="428"/>
        <v>14.556800000000001</v>
      </c>
      <c r="G9100" s="42">
        <f t="shared" si="426"/>
        <v>12.009360000000001</v>
      </c>
      <c r="H9100" s="42">
        <f t="shared" si="427"/>
        <v>8.2500000012009362</v>
      </c>
    </row>
    <row r="9101" spans="5:8" x14ac:dyDescent="0.3">
      <c r="E9101" s="34">
        <v>9099</v>
      </c>
      <c r="F9101" s="42">
        <f t="shared" si="428"/>
        <v>14.558400000000001</v>
      </c>
      <c r="G9101" s="42">
        <f t="shared" si="426"/>
        <v>12.010680000000001</v>
      </c>
      <c r="H9101" s="42">
        <f t="shared" si="427"/>
        <v>8.2500000012010677</v>
      </c>
    </row>
    <row r="9102" spans="5:8" x14ac:dyDescent="0.3">
      <c r="E9102" s="34">
        <v>9100</v>
      </c>
      <c r="F9102" s="42">
        <f t="shared" si="428"/>
        <v>14.56</v>
      </c>
      <c r="G9102" s="42">
        <f t="shared" si="426"/>
        <v>12.012</v>
      </c>
      <c r="H9102" s="42">
        <f t="shared" si="427"/>
        <v>8.2500000012011991</v>
      </c>
    </row>
    <row r="9103" spans="5:8" x14ac:dyDescent="0.3">
      <c r="E9103" s="34">
        <v>9101</v>
      </c>
      <c r="F9103" s="42">
        <f t="shared" si="428"/>
        <v>14.5616</v>
      </c>
      <c r="G9103" s="42">
        <f t="shared" si="426"/>
        <v>12.01332</v>
      </c>
      <c r="H9103" s="42">
        <f t="shared" si="427"/>
        <v>8.2500000012013324</v>
      </c>
    </row>
    <row r="9104" spans="5:8" x14ac:dyDescent="0.3">
      <c r="E9104" s="34">
        <v>9102</v>
      </c>
      <c r="F9104" s="42">
        <f t="shared" si="428"/>
        <v>14.5632</v>
      </c>
      <c r="G9104" s="42">
        <f t="shared" si="426"/>
        <v>12.01464</v>
      </c>
      <c r="H9104" s="42">
        <f t="shared" si="427"/>
        <v>8.2500000012014638</v>
      </c>
    </row>
    <row r="9105" spans="5:8" x14ac:dyDescent="0.3">
      <c r="E9105" s="34">
        <v>9103</v>
      </c>
      <c r="F9105" s="42">
        <f t="shared" si="428"/>
        <v>14.5648</v>
      </c>
      <c r="G9105" s="42">
        <f t="shared" si="426"/>
        <v>12.01596</v>
      </c>
      <c r="H9105" s="42">
        <f t="shared" si="427"/>
        <v>8.2500000012015953</v>
      </c>
    </row>
    <row r="9106" spans="5:8" x14ac:dyDescent="0.3">
      <c r="E9106" s="34">
        <v>9104</v>
      </c>
      <c r="F9106" s="42">
        <f t="shared" si="428"/>
        <v>14.566400000000002</v>
      </c>
      <c r="G9106" s="42">
        <f t="shared" si="426"/>
        <v>12.017280000000001</v>
      </c>
      <c r="H9106" s="42">
        <f t="shared" si="427"/>
        <v>8.2500000012017285</v>
      </c>
    </row>
    <row r="9107" spans="5:8" x14ac:dyDescent="0.3">
      <c r="E9107" s="34">
        <v>9105</v>
      </c>
      <c r="F9107" s="42">
        <f t="shared" si="428"/>
        <v>14.568000000000001</v>
      </c>
      <c r="G9107" s="42">
        <f t="shared" si="426"/>
        <v>12.018600000000001</v>
      </c>
      <c r="H9107" s="42">
        <f t="shared" si="427"/>
        <v>8.2500000012018599</v>
      </c>
    </row>
    <row r="9108" spans="5:8" x14ac:dyDescent="0.3">
      <c r="E9108" s="34">
        <v>9106</v>
      </c>
      <c r="F9108" s="42">
        <f t="shared" si="428"/>
        <v>14.569600000000001</v>
      </c>
      <c r="G9108" s="42">
        <f t="shared" si="426"/>
        <v>12.019920000000001</v>
      </c>
      <c r="H9108" s="42">
        <f t="shared" si="427"/>
        <v>8.2500000012019914</v>
      </c>
    </row>
    <row r="9109" spans="5:8" x14ac:dyDescent="0.3">
      <c r="E9109" s="34">
        <v>9107</v>
      </c>
      <c r="F9109" s="42">
        <f t="shared" si="428"/>
        <v>14.571200000000001</v>
      </c>
      <c r="G9109" s="42">
        <f t="shared" si="426"/>
        <v>12.021240000000001</v>
      </c>
      <c r="H9109" s="42">
        <f t="shared" si="427"/>
        <v>8.2500000012021246</v>
      </c>
    </row>
    <row r="9110" spans="5:8" x14ac:dyDescent="0.3">
      <c r="E9110" s="34">
        <v>9108</v>
      </c>
      <c r="F9110" s="42">
        <f t="shared" si="428"/>
        <v>14.572800000000001</v>
      </c>
      <c r="G9110" s="42">
        <f t="shared" si="426"/>
        <v>12.022560000000002</v>
      </c>
      <c r="H9110" s="42">
        <f t="shared" si="427"/>
        <v>8.2500000012022561</v>
      </c>
    </row>
    <row r="9111" spans="5:8" x14ac:dyDescent="0.3">
      <c r="E9111" s="34">
        <v>9109</v>
      </c>
      <c r="F9111" s="42">
        <f t="shared" si="428"/>
        <v>14.574400000000001</v>
      </c>
      <c r="G9111" s="42">
        <f t="shared" si="426"/>
        <v>12.023880000000002</v>
      </c>
      <c r="H9111" s="42">
        <f t="shared" si="427"/>
        <v>8.2500000012023875</v>
      </c>
    </row>
    <row r="9112" spans="5:8" x14ac:dyDescent="0.3">
      <c r="E9112" s="34">
        <v>9110</v>
      </c>
      <c r="F9112" s="42">
        <f t="shared" si="428"/>
        <v>14.576000000000001</v>
      </c>
      <c r="G9112" s="42">
        <f t="shared" si="426"/>
        <v>12.025200000000002</v>
      </c>
      <c r="H9112" s="42">
        <f t="shared" si="427"/>
        <v>8.2500000012025207</v>
      </c>
    </row>
    <row r="9113" spans="5:8" x14ac:dyDescent="0.3">
      <c r="E9113" s="34">
        <v>9111</v>
      </c>
      <c r="F9113" s="42">
        <f t="shared" si="428"/>
        <v>14.5776</v>
      </c>
      <c r="G9113" s="42">
        <f t="shared" si="426"/>
        <v>12.026520000000001</v>
      </c>
      <c r="H9113" s="42">
        <f t="shared" si="427"/>
        <v>8.2500000012026522</v>
      </c>
    </row>
    <row r="9114" spans="5:8" x14ac:dyDescent="0.3">
      <c r="E9114" s="34">
        <v>9112</v>
      </c>
      <c r="F9114" s="42">
        <f t="shared" si="428"/>
        <v>14.5792</v>
      </c>
      <c r="G9114" s="42">
        <f t="shared" si="426"/>
        <v>12.027840000000001</v>
      </c>
      <c r="H9114" s="42">
        <f t="shared" si="427"/>
        <v>8.2500000012027837</v>
      </c>
    </row>
    <row r="9115" spans="5:8" x14ac:dyDescent="0.3">
      <c r="E9115" s="34">
        <v>9113</v>
      </c>
      <c r="F9115" s="42">
        <f t="shared" si="428"/>
        <v>14.5808</v>
      </c>
      <c r="G9115" s="42">
        <f t="shared" si="426"/>
        <v>12.029159999999999</v>
      </c>
      <c r="H9115" s="42">
        <f t="shared" si="427"/>
        <v>8.2500000012029169</v>
      </c>
    </row>
    <row r="9116" spans="5:8" x14ac:dyDescent="0.3">
      <c r="E9116" s="34">
        <v>9114</v>
      </c>
      <c r="F9116" s="42">
        <f t="shared" si="428"/>
        <v>14.582400000000002</v>
      </c>
      <c r="G9116" s="42">
        <f t="shared" si="426"/>
        <v>12.030480000000001</v>
      </c>
      <c r="H9116" s="42">
        <f t="shared" si="427"/>
        <v>8.2500000012030483</v>
      </c>
    </row>
    <row r="9117" spans="5:8" x14ac:dyDescent="0.3">
      <c r="E9117" s="34">
        <v>9115</v>
      </c>
      <c r="F9117" s="42">
        <f t="shared" si="428"/>
        <v>14.584000000000001</v>
      </c>
      <c r="G9117" s="42">
        <f t="shared" si="426"/>
        <v>12.0318</v>
      </c>
      <c r="H9117" s="42">
        <f t="shared" si="427"/>
        <v>8.2500000012031798</v>
      </c>
    </row>
    <row r="9118" spans="5:8" x14ac:dyDescent="0.3">
      <c r="E9118" s="34">
        <v>9116</v>
      </c>
      <c r="F9118" s="42">
        <f t="shared" si="428"/>
        <v>14.585600000000001</v>
      </c>
      <c r="G9118" s="42">
        <f t="shared" si="426"/>
        <v>12.03312</v>
      </c>
      <c r="H9118" s="42">
        <f t="shared" si="427"/>
        <v>8.2500000012033112</v>
      </c>
    </row>
    <row r="9119" spans="5:8" x14ac:dyDescent="0.3">
      <c r="E9119" s="34">
        <v>9117</v>
      </c>
      <c r="F9119" s="42">
        <f t="shared" si="428"/>
        <v>14.587200000000001</v>
      </c>
      <c r="G9119" s="42">
        <f t="shared" si="426"/>
        <v>12.03444</v>
      </c>
      <c r="H9119" s="42">
        <f t="shared" si="427"/>
        <v>8.2500000012034445</v>
      </c>
    </row>
    <row r="9120" spans="5:8" x14ac:dyDescent="0.3">
      <c r="E9120" s="34">
        <v>9118</v>
      </c>
      <c r="F9120" s="42">
        <f t="shared" si="428"/>
        <v>14.588800000000001</v>
      </c>
      <c r="G9120" s="42">
        <f t="shared" si="426"/>
        <v>12.03576</v>
      </c>
      <c r="H9120" s="42">
        <f t="shared" si="427"/>
        <v>8.2500000012035759</v>
      </c>
    </row>
    <row r="9121" spans="5:8" x14ac:dyDescent="0.3">
      <c r="E9121" s="34">
        <v>9119</v>
      </c>
      <c r="F9121" s="42">
        <f t="shared" si="428"/>
        <v>14.590400000000001</v>
      </c>
      <c r="G9121" s="42">
        <f t="shared" si="426"/>
        <v>12.03708</v>
      </c>
      <c r="H9121" s="42">
        <f t="shared" si="427"/>
        <v>8.2500000012037074</v>
      </c>
    </row>
    <row r="9122" spans="5:8" x14ac:dyDescent="0.3">
      <c r="E9122" s="34">
        <v>9120</v>
      </c>
      <c r="F9122" s="42">
        <f t="shared" si="428"/>
        <v>14.592000000000001</v>
      </c>
      <c r="G9122" s="42">
        <f t="shared" si="426"/>
        <v>12.038400000000001</v>
      </c>
      <c r="H9122" s="42">
        <f t="shared" si="427"/>
        <v>8.2500000012038406</v>
      </c>
    </row>
    <row r="9123" spans="5:8" x14ac:dyDescent="0.3">
      <c r="E9123" s="34">
        <v>9121</v>
      </c>
      <c r="F9123" s="42">
        <f t="shared" si="428"/>
        <v>14.5936</v>
      </c>
      <c r="G9123" s="42">
        <f t="shared" si="426"/>
        <v>12.039719999999999</v>
      </c>
      <c r="H9123" s="42">
        <f t="shared" si="427"/>
        <v>8.250000001203972</v>
      </c>
    </row>
    <row r="9124" spans="5:8" x14ac:dyDescent="0.3">
      <c r="E9124" s="34">
        <v>9122</v>
      </c>
      <c r="F9124" s="42">
        <f t="shared" si="428"/>
        <v>14.5952</v>
      </c>
      <c r="G9124" s="42">
        <f t="shared" si="426"/>
        <v>12.041040000000001</v>
      </c>
      <c r="H9124" s="42">
        <f t="shared" si="427"/>
        <v>8.2500000012041035</v>
      </c>
    </row>
    <row r="9125" spans="5:8" x14ac:dyDescent="0.3">
      <c r="E9125" s="34">
        <v>9123</v>
      </c>
      <c r="F9125" s="42">
        <f t="shared" si="428"/>
        <v>14.5968</v>
      </c>
      <c r="G9125" s="42">
        <f t="shared" si="426"/>
        <v>12.042359999999999</v>
      </c>
      <c r="H9125" s="42">
        <f t="shared" si="427"/>
        <v>8.2500000012042367</v>
      </c>
    </row>
    <row r="9126" spans="5:8" x14ac:dyDescent="0.3">
      <c r="E9126" s="34">
        <v>9124</v>
      </c>
      <c r="F9126" s="42">
        <f t="shared" si="428"/>
        <v>14.5984</v>
      </c>
      <c r="G9126" s="42">
        <f t="shared" si="426"/>
        <v>12.04368</v>
      </c>
      <c r="H9126" s="42">
        <f t="shared" si="427"/>
        <v>8.2500000012043682</v>
      </c>
    </row>
    <row r="9127" spans="5:8" x14ac:dyDescent="0.3">
      <c r="E9127" s="34">
        <v>9125</v>
      </c>
      <c r="F9127" s="42">
        <f t="shared" si="428"/>
        <v>14.600000000000001</v>
      </c>
      <c r="G9127" s="42">
        <f t="shared" si="426"/>
        <v>12.045000000000002</v>
      </c>
      <c r="H9127" s="42">
        <f t="shared" si="427"/>
        <v>8.2500000012044996</v>
      </c>
    </row>
    <row r="9128" spans="5:8" x14ac:dyDescent="0.3">
      <c r="E9128" s="34">
        <v>9126</v>
      </c>
      <c r="F9128" s="42">
        <f t="shared" si="428"/>
        <v>14.601600000000001</v>
      </c>
      <c r="G9128" s="42">
        <f t="shared" si="426"/>
        <v>12.046320000000001</v>
      </c>
      <c r="H9128" s="42">
        <f t="shared" si="427"/>
        <v>8.2500000012046328</v>
      </c>
    </row>
    <row r="9129" spans="5:8" x14ac:dyDescent="0.3">
      <c r="E9129" s="34">
        <v>9127</v>
      </c>
      <c r="F9129" s="42">
        <f t="shared" si="428"/>
        <v>14.603200000000001</v>
      </c>
      <c r="G9129" s="42">
        <f t="shared" si="426"/>
        <v>12.047640000000001</v>
      </c>
      <c r="H9129" s="42">
        <f t="shared" si="427"/>
        <v>8.2500000012047643</v>
      </c>
    </row>
    <row r="9130" spans="5:8" x14ac:dyDescent="0.3">
      <c r="E9130" s="34">
        <v>9128</v>
      </c>
      <c r="F9130" s="42">
        <f t="shared" si="428"/>
        <v>14.604800000000001</v>
      </c>
      <c r="G9130" s="42">
        <f t="shared" si="426"/>
        <v>12.048960000000001</v>
      </c>
      <c r="H9130" s="42">
        <f t="shared" si="427"/>
        <v>8.2500000012048957</v>
      </c>
    </row>
    <row r="9131" spans="5:8" x14ac:dyDescent="0.3">
      <c r="E9131" s="34">
        <v>9129</v>
      </c>
      <c r="F9131" s="42">
        <f t="shared" si="428"/>
        <v>14.606400000000001</v>
      </c>
      <c r="G9131" s="42">
        <f t="shared" si="426"/>
        <v>12.050280000000001</v>
      </c>
      <c r="H9131" s="42">
        <f t="shared" si="427"/>
        <v>8.2500000012050272</v>
      </c>
    </row>
    <row r="9132" spans="5:8" x14ac:dyDescent="0.3">
      <c r="E9132" s="34">
        <v>9130</v>
      </c>
      <c r="F9132" s="42">
        <f t="shared" si="428"/>
        <v>14.608000000000001</v>
      </c>
      <c r="G9132" s="42">
        <f t="shared" si="426"/>
        <v>12.051600000000001</v>
      </c>
      <c r="H9132" s="42">
        <f t="shared" si="427"/>
        <v>8.2500000012051604</v>
      </c>
    </row>
    <row r="9133" spans="5:8" x14ac:dyDescent="0.3">
      <c r="E9133" s="34">
        <v>9131</v>
      </c>
      <c r="F9133" s="42">
        <f t="shared" si="428"/>
        <v>14.6096</v>
      </c>
      <c r="G9133" s="42">
        <f t="shared" si="426"/>
        <v>12.05292</v>
      </c>
      <c r="H9133" s="42">
        <f t="shared" si="427"/>
        <v>8.2500000012052919</v>
      </c>
    </row>
    <row r="9134" spans="5:8" x14ac:dyDescent="0.3">
      <c r="E9134" s="34">
        <v>9132</v>
      </c>
      <c r="F9134" s="42">
        <f t="shared" si="428"/>
        <v>14.6112</v>
      </c>
      <c r="G9134" s="42">
        <f t="shared" si="426"/>
        <v>12.05424</v>
      </c>
      <c r="H9134" s="42">
        <f t="shared" si="427"/>
        <v>8.2500000012054233</v>
      </c>
    </row>
    <row r="9135" spans="5:8" x14ac:dyDescent="0.3">
      <c r="E9135" s="34">
        <v>9133</v>
      </c>
      <c r="F9135" s="42">
        <f t="shared" si="428"/>
        <v>14.6128</v>
      </c>
      <c r="G9135" s="42">
        <f t="shared" si="426"/>
        <v>12.05556</v>
      </c>
      <c r="H9135" s="42">
        <f t="shared" si="427"/>
        <v>8.2500000012055565</v>
      </c>
    </row>
    <row r="9136" spans="5:8" x14ac:dyDescent="0.3">
      <c r="E9136" s="34">
        <v>9134</v>
      </c>
      <c r="F9136" s="42">
        <f t="shared" si="428"/>
        <v>14.6144</v>
      </c>
      <c r="G9136" s="42">
        <f t="shared" si="426"/>
        <v>12.05688</v>
      </c>
      <c r="H9136" s="42">
        <f t="shared" si="427"/>
        <v>8.250000001205688</v>
      </c>
    </row>
    <row r="9137" spans="5:8" x14ac:dyDescent="0.3">
      <c r="E9137" s="34">
        <v>9135</v>
      </c>
      <c r="F9137" s="42">
        <f t="shared" si="428"/>
        <v>14.616000000000001</v>
      </c>
      <c r="G9137" s="42">
        <f t="shared" si="426"/>
        <v>12.058200000000001</v>
      </c>
      <c r="H9137" s="42">
        <f t="shared" si="427"/>
        <v>8.2500000012058194</v>
      </c>
    </row>
    <row r="9138" spans="5:8" x14ac:dyDescent="0.3">
      <c r="E9138" s="34">
        <v>9136</v>
      </c>
      <c r="F9138" s="42">
        <f t="shared" si="428"/>
        <v>14.617600000000001</v>
      </c>
      <c r="G9138" s="42">
        <f t="shared" si="426"/>
        <v>12.059520000000001</v>
      </c>
      <c r="H9138" s="42">
        <f t="shared" si="427"/>
        <v>8.2500000012059527</v>
      </c>
    </row>
    <row r="9139" spans="5:8" x14ac:dyDescent="0.3">
      <c r="E9139" s="34">
        <v>9137</v>
      </c>
      <c r="F9139" s="42">
        <f t="shared" si="428"/>
        <v>14.619200000000001</v>
      </c>
      <c r="G9139" s="42">
        <f t="shared" si="426"/>
        <v>12.060840000000001</v>
      </c>
      <c r="H9139" s="42">
        <f t="shared" si="427"/>
        <v>8.2500000012060841</v>
      </c>
    </row>
    <row r="9140" spans="5:8" x14ac:dyDescent="0.3">
      <c r="E9140" s="34">
        <v>9138</v>
      </c>
      <c r="F9140" s="42">
        <f t="shared" si="428"/>
        <v>14.620800000000001</v>
      </c>
      <c r="G9140" s="42">
        <f t="shared" si="426"/>
        <v>12.06216</v>
      </c>
      <c r="H9140" s="42">
        <f t="shared" si="427"/>
        <v>8.2500000012062156</v>
      </c>
    </row>
    <row r="9141" spans="5:8" x14ac:dyDescent="0.3">
      <c r="E9141" s="34">
        <v>9139</v>
      </c>
      <c r="F9141" s="42">
        <f t="shared" si="428"/>
        <v>14.622400000000001</v>
      </c>
      <c r="G9141" s="42">
        <f t="shared" si="426"/>
        <v>12.063480000000002</v>
      </c>
      <c r="H9141" s="42">
        <f t="shared" si="427"/>
        <v>8.2500000012063488</v>
      </c>
    </row>
    <row r="9142" spans="5:8" x14ac:dyDescent="0.3">
      <c r="E9142" s="34">
        <v>9140</v>
      </c>
      <c r="F9142" s="42">
        <f t="shared" si="428"/>
        <v>14.624000000000001</v>
      </c>
      <c r="G9142" s="42">
        <f t="shared" si="426"/>
        <v>12.064800000000002</v>
      </c>
      <c r="H9142" s="42">
        <f t="shared" si="427"/>
        <v>8.2500000012064802</v>
      </c>
    </row>
    <row r="9143" spans="5:8" x14ac:dyDescent="0.3">
      <c r="E9143" s="34">
        <v>9141</v>
      </c>
      <c r="F9143" s="42">
        <f t="shared" si="428"/>
        <v>14.6256</v>
      </c>
      <c r="G9143" s="42">
        <f t="shared" si="426"/>
        <v>12.066120000000002</v>
      </c>
      <c r="H9143" s="42">
        <f t="shared" si="427"/>
        <v>8.2500000012066117</v>
      </c>
    </row>
    <row r="9144" spans="5:8" x14ac:dyDescent="0.3">
      <c r="E9144" s="34">
        <v>9142</v>
      </c>
      <c r="F9144" s="42">
        <f t="shared" si="428"/>
        <v>14.6272</v>
      </c>
      <c r="G9144" s="42">
        <f t="shared" si="426"/>
        <v>12.067440000000001</v>
      </c>
      <c r="H9144" s="42">
        <f t="shared" si="427"/>
        <v>8.2500000012067431</v>
      </c>
    </row>
    <row r="9145" spans="5:8" x14ac:dyDescent="0.3">
      <c r="E9145" s="34">
        <v>9143</v>
      </c>
      <c r="F9145" s="42">
        <f t="shared" si="428"/>
        <v>14.6288</v>
      </c>
      <c r="G9145" s="42">
        <f t="shared" si="426"/>
        <v>12.068760000000001</v>
      </c>
      <c r="H9145" s="42">
        <f t="shared" si="427"/>
        <v>8.2500000012068764</v>
      </c>
    </row>
    <row r="9146" spans="5:8" x14ac:dyDescent="0.3">
      <c r="E9146" s="34">
        <v>9144</v>
      </c>
      <c r="F9146" s="42">
        <f t="shared" si="428"/>
        <v>14.6304</v>
      </c>
      <c r="G9146" s="42">
        <f t="shared" si="426"/>
        <v>12.070079999999999</v>
      </c>
      <c r="H9146" s="42">
        <f t="shared" si="427"/>
        <v>8.2500000012070078</v>
      </c>
    </row>
    <row r="9147" spans="5:8" x14ac:dyDescent="0.3">
      <c r="E9147" s="34">
        <v>9145</v>
      </c>
      <c r="F9147" s="42">
        <f t="shared" si="428"/>
        <v>14.632000000000001</v>
      </c>
      <c r="G9147" s="42">
        <f t="shared" si="426"/>
        <v>12.071400000000001</v>
      </c>
      <c r="H9147" s="42">
        <f t="shared" si="427"/>
        <v>8.2500000012071393</v>
      </c>
    </row>
    <row r="9148" spans="5:8" x14ac:dyDescent="0.3">
      <c r="E9148" s="34">
        <v>9146</v>
      </c>
      <c r="F9148" s="42">
        <f t="shared" si="428"/>
        <v>14.633600000000001</v>
      </c>
      <c r="G9148" s="42">
        <f t="shared" si="426"/>
        <v>12.07272</v>
      </c>
      <c r="H9148" s="42">
        <f t="shared" si="427"/>
        <v>8.2500000012072725</v>
      </c>
    </row>
    <row r="9149" spans="5:8" x14ac:dyDescent="0.3">
      <c r="E9149" s="34">
        <v>9147</v>
      </c>
      <c r="F9149" s="42">
        <f t="shared" si="428"/>
        <v>14.635200000000001</v>
      </c>
      <c r="G9149" s="42">
        <f t="shared" si="426"/>
        <v>12.07404</v>
      </c>
      <c r="H9149" s="42">
        <f t="shared" si="427"/>
        <v>8.250000001207404</v>
      </c>
    </row>
    <row r="9150" spans="5:8" x14ac:dyDescent="0.3">
      <c r="E9150" s="34">
        <v>9148</v>
      </c>
      <c r="F9150" s="42">
        <f t="shared" si="428"/>
        <v>14.636800000000001</v>
      </c>
      <c r="G9150" s="42">
        <f t="shared" si="426"/>
        <v>12.07536</v>
      </c>
      <c r="H9150" s="42">
        <f t="shared" si="427"/>
        <v>8.2500000012075354</v>
      </c>
    </row>
    <row r="9151" spans="5:8" x14ac:dyDescent="0.3">
      <c r="E9151" s="34">
        <v>9149</v>
      </c>
      <c r="F9151" s="42">
        <f t="shared" si="428"/>
        <v>14.638400000000001</v>
      </c>
      <c r="G9151" s="42">
        <f t="shared" si="426"/>
        <v>12.07668</v>
      </c>
      <c r="H9151" s="42">
        <f t="shared" si="427"/>
        <v>8.2500000012076686</v>
      </c>
    </row>
    <row r="9152" spans="5:8" x14ac:dyDescent="0.3">
      <c r="E9152" s="34">
        <v>9150</v>
      </c>
      <c r="F9152" s="42">
        <f t="shared" si="428"/>
        <v>14.64</v>
      </c>
      <c r="G9152" s="42">
        <f t="shared" si="426"/>
        <v>12.077999999999999</v>
      </c>
      <c r="H9152" s="42">
        <f t="shared" si="427"/>
        <v>8.2500000012078001</v>
      </c>
    </row>
    <row r="9153" spans="5:8" x14ac:dyDescent="0.3">
      <c r="E9153" s="34">
        <v>9151</v>
      </c>
      <c r="F9153" s="42">
        <f t="shared" si="428"/>
        <v>14.6416</v>
      </c>
      <c r="G9153" s="42">
        <f t="shared" si="426"/>
        <v>12.079320000000001</v>
      </c>
      <c r="H9153" s="42">
        <f t="shared" si="427"/>
        <v>8.2500000012079315</v>
      </c>
    </row>
    <row r="9154" spans="5:8" x14ac:dyDescent="0.3">
      <c r="E9154" s="34">
        <v>9152</v>
      </c>
      <c r="F9154" s="42">
        <f t="shared" si="428"/>
        <v>14.6432</v>
      </c>
      <c r="G9154" s="42">
        <f t="shared" ref="G9154:G9217" si="429">$C$12*F9154*10^-3/($C$3*10^-6)</f>
        <v>12.080639999999999</v>
      </c>
      <c r="H9154" s="42">
        <f t="shared" si="427"/>
        <v>8.2500000012080648</v>
      </c>
    </row>
    <row r="9155" spans="5:8" x14ac:dyDescent="0.3">
      <c r="E9155" s="34">
        <v>9153</v>
      </c>
      <c r="F9155" s="42">
        <f t="shared" si="428"/>
        <v>14.6448</v>
      </c>
      <c r="G9155" s="42">
        <f t="shared" si="429"/>
        <v>12.08196</v>
      </c>
      <c r="H9155" s="42">
        <f t="shared" ref="H9155:H9218" si="430">($C$12+IF(G9155&gt;=$C$7,$C$6,0)+(IF(G9155&gt;=$C$5,G9155,0)/$C$4)+IF(G9155&gt;$C$9,($C$8/G9155),0))</f>
        <v>8.2500000012081962</v>
      </c>
    </row>
    <row r="9156" spans="5:8" x14ac:dyDescent="0.3">
      <c r="E9156" s="34">
        <v>9154</v>
      </c>
      <c r="F9156" s="42">
        <f t="shared" ref="F9156:F9219" si="431">($C$10/10000)*(E9156)</f>
        <v>14.6464</v>
      </c>
      <c r="G9156" s="42">
        <f t="shared" si="429"/>
        <v>12.083279999999998</v>
      </c>
      <c r="H9156" s="42">
        <f t="shared" si="430"/>
        <v>8.2500000012083277</v>
      </c>
    </row>
    <row r="9157" spans="5:8" x14ac:dyDescent="0.3">
      <c r="E9157" s="34">
        <v>9155</v>
      </c>
      <c r="F9157" s="42">
        <f t="shared" si="431"/>
        <v>14.648000000000001</v>
      </c>
      <c r="G9157" s="42">
        <f t="shared" si="429"/>
        <v>12.084600000000002</v>
      </c>
      <c r="H9157" s="42">
        <f t="shared" si="430"/>
        <v>8.2500000012084609</v>
      </c>
    </row>
    <row r="9158" spans="5:8" x14ac:dyDescent="0.3">
      <c r="E9158" s="34">
        <v>9156</v>
      </c>
      <c r="F9158" s="42">
        <f t="shared" si="431"/>
        <v>14.649600000000001</v>
      </c>
      <c r="G9158" s="42">
        <f t="shared" si="429"/>
        <v>12.085920000000002</v>
      </c>
      <c r="H9158" s="42">
        <f t="shared" si="430"/>
        <v>8.2500000012085923</v>
      </c>
    </row>
    <row r="9159" spans="5:8" x14ac:dyDescent="0.3">
      <c r="E9159" s="34">
        <v>9157</v>
      </c>
      <c r="F9159" s="42">
        <f t="shared" si="431"/>
        <v>14.651200000000001</v>
      </c>
      <c r="G9159" s="42">
        <f t="shared" si="429"/>
        <v>12.087240000000001</v>
      </c>
      <c r="H9159" s="42">
        <f t="shared" si="430"/>
        <v>8.2500000012087238</v>
      </c>
    </row>
    <row r="9160" spans="5:8" x14ac:dyDescent="0.3">
      <c r="E9160" s="34">
        <v>9158</v>
      </c>
      <c r="F9160" s="42">
        <f t="shared" si="431"/>
        <v>14.652800000000001</v>
      </c>
      <c r="G9160" s="42">
        <f t="shared" si="429"/>
        <v>12.088560000000001</v>
      </c>
      <c r="H9160" s="42">
        <f t="shared" si="430"/>
        <v>8.2500000012088552</v>
      </c>
    </row>
    <row r="9161" spans="5:8" x14ac:dyDescent="0.3">
      <c r="E9161" s="34">
        <v>9159</v>
      </c>
      <c r="F9161" s="42">
        <f t="shared" si="431"/>
        <v>14.654400000000001</v>
      </c>
      <c r="G9161" s="42">
        <f t="shared" si="429"/>
        <v>12.089880000000001</v>
      </c>
      <c r="H9161" s="42">
        <f t="shared" si="430"/>
        <v>8.2500000012089885</v>
      </c>
    </row>
    <row r="9162" spans="5:8" x14ac:dyDescent="0.3">
      <c r="E9162" s="34">
        <v>9160</v>
      </c>
      <c r="F9162" s="42">
        <f t="shared" si="431"/>
        <v>14.656000000000001</v>
      </c>
      <c r="G9162" s="42">
        <f t="shared" si="429"/>
        <v>12.091200000000001</v>
      </c>
      <c r="H9162" s="42">
        <f t="shared" si="430"/>
        <v>8.2500000012091199</v>
      </c>
    </row>
    <row r="9163" spans="5:8" x14ac:dyDescent="0.3">
      <c r="E9163" s="34">
        <v>9161</v>
      </c>
      <c r="F9163" s="42">
        <f t="shared" si="431"/>
        <v>14.6576</v>
      </c>
      <c r="G9163" s="42">
        <f t="shared" si="429"/>
        <v>12.09252</v>
      </c>
      <c r="H9163" s="42">
        <f t="shared" si="430"/>
        <v>8.2500000012092514</v>
      </c>
    </row>
    <row r="9164" spans="5:8" x14ac:dyDescent="0.3">
      <c r="E9164" s="34">
        <v>9162</v>
      </c>
      <c r="F9164" s="42">
        <f t="shared" si="431"/>
        <v>14.6592</v>
      </c>
      <c r="G9164" s="42">
        <f t="shared" si="429"/>
        <v>12.09384</v>
      </c>
      <c r="H9164" s="42">
        <f t="shared" si="430"/>
        <v>8.2500000012093846</v>
      </c>
    </row>
    <row r="9165" spans="5:8" x14ac:dyDescent="0.3">
      <c r="E9165" s="34">
        <v>9163</v>
      </c>
      <c r="F9165" s="42">
        <f t="shared" si="431"/>
        <v>14.6608</v>
      </c>
      <c r="G9165" s="42">
        <f t="shared" si="429"/>
        <v>12.09516</v>
      </c>
      <c r="H9165" s="42">
        <f t="shared" si="430"/>
        <v>8.250000001209516</v>
      </c>
    </row>
    <row r="9166" spans="5:8" x14ac:dyDescent="0.3">
      <c r="E9166" s="34">
        <v>9164</v>
      </c>
      <c r="F9166" s="42">
        <f t="shared" si="431"/>
        <v>14.6624</v>
      </c>
      <c r="G9166" s="42">
        <f t="shared" si="429"/>
        <v>12.09648</v>
      </c>
      <c r="H9166" s="42">
        <f t="shared" si="430"/>
        <v>8.2500000012096475</v>
      </c>
    </row>
    <row r="9167" spans="5:8" x14ac:dyDescent="0.3">
      <c r="E9167" s="34">
        <v>9165</v>
      </c>
      <c r="F9167" s="42">
        <f t="shared" si="431"/>
        <v>14.664000000000001</v>
      </c>
      <c r="G9167" s="42">
        <f t="shared" si="429"/>
        <v>12.097800000000001</v>
      </c>
      <c r="H9167" s="42">
        <f t="shared" si="430"/>
        <v>8.2500000012097807</v>
      </c>
    </row>
    <row r="9168" spans="5:8" x14ac:dyDescent="0.3">
      <c r="E9168" s="34">
        <v>9166</v>
      </c>
      <c r="F9168" s="42">
        <f t="shared" si="431"/>
        <v>14.665600000000001</v>
      </c>
      <c r="G9168" s="42">
        <f t="shared" si="429"/>
        <v>12.099120000000001</v>
      </c>
      <c r="H9168" s="42">
        <f t="shared" si="430"/>
        <v>8.2500000012099122</v>
      </c>
    </row>
    <row r="9169" spans="5:8" x14ac:dyDescent="0.3">
      <c r="E9169" s="34">
        <v>9167</v>
      </c>
      <c r="F9169" s="42">
        <f t="shared" si="431"/>
        <v>14.667200000000001</v>
      </c>
      <c r="G9169" s="42">
        <f t="shared" si="429"/>
        <v>12.100440000000001</v>
      </c>
      <c r="H9169" s="42">
        <f t="shared" si="430"/>
        <v>8.2500000012100436</v>
      </c>
    </row>
    <row r="9170" spans="5:8" x14ac:dyDescent="0.3">
      <c r="E9170" s="34">
        <v>9168</v>
      </c>
      <c r="F9170" s="42">
        <f t="shared" si="431"/>
        <v>14.668800000000001</v>
      </c>
      <c r="G9170" s="42">
        <f t="shared" si="429"/>
        <v>12.101760000000001</v>
      </c>
      <c r="H9170" s="42">
        <f t="shared" si="430"/>
        <v>8.2500000012101768</v>
      </c>
    </row>
    <row r="9171" spans="5:8" x14ac:dyDescent="0.3">
      <c r="E9171" s="34">
        <v>9169</v>
      </c>
      <c r="F9171" s="42">
        <f t="shared" si="431"/>
        <v>14.670400000000001</v>
      </c>
      <c r="G9171" s="42">
        <f t="shared" si="429"/>
        <v>12.10308</v>
      </c>
      <c r="H9171" s="42">
        <f t="shared" si="430"/>
        <v>8.2500000012103083</v>
      </c>
    </row>
    <row r="9172" spans="5:8" x14ac:dyDescent="0.3">
      <c r="E9172" s="34">
        <v>9170</v>
      </c>
      <c r="F9172" s="42">
        <f t="shared" si="431"/>
        <v>14.672000000000001</v>
      </c>
      <c r="G9172" s="42">
        <f t="shared" si="429"/>
        <v>12.104400000000002</v>
      </c>
      <c r="H9172" s="42">
        <f t="shared" si="430"/>
        <v>8.2500000012104397</v>
      </c>
    </row>
    <row r="9173" spans="5:8" x14ac:dyDescent="0.3">
      <c r="E9173" s="34">
        <v>9171</v>
      </c>
      <c r="F9173" s="42">
        <f t="shared" si="431"/>
        <v>14.6736</v>
      </c>
      <c r="G9173" s="42">
        <f t="shared" si="429"/>
        <v>12.105720000000002</v>
      </c>
      <c r="H9173" s="42">
        <f t="shared" si="430"/>
        <v>8.2500000012105712</v>
      </c>
    </row>
    <row r="9174" spans="5:8" x14ac:dyDescent="0.3">
      <c r="E9174" s="34">
        <v>9172</v>
      </c>
      <c r="F9174" s="42">
        <f t="shared" si="431"/>
        <v>14.6752</v>
      </c>
      <c r="G9174" s="42">
        <f t="shared" si="429"/>
        <v>12.107040000000001</v>
      </c>
      <c r="H9174" s="42">
        <f t="shared" si="430"/>
        <v>8.2500000012107044</v>
      </c>
    </row>
    <row r="9175" spans="5:8" x14ac:dyDescent="0.3">
      <c r="E9175" s="34">
        <v>9173</v>
      </c>
      <c r="F9175" s="42">
        <f t="shared" si="431"/>
        <v>14.6768</v>
      </c>
      <c r="G9175" s="42">
        <f t="shared" si="429"/>
        <v>12.108360000000001</v>
      </c>
      <c r="H9175" s="42">
        <f t="shared" si="430"/>
        <v>8.2500000012108359</v>
      </c>
    </row>
    <row r="9176" spans="5:8" x14ac:dyDescent="0.3">
      <c r="E9176" s="34">
        <v>9174</v>
      </c>
      <c r="F9176" s="42">
        <f t="shared" si="431"/>
        <v>14.6784</v>
      </c>
      <c r="G9176" s="42">
        <f t="shared" si="429"/>
        <v>12.109680000000001</v>
      </c>
      <c r="H9176" s="42">
        <f t="shared" si="430"/>
        <v>8.2500000012109673</v>
      </c>
    </row>
    <row r="9177" spans="5:8" x14ac:dyDescent="0.3">
      <c r="E9177" s="34">
        <v>9175</v>
      </c>
      <c r="F9177" s="42">
        <f t="shared" si="431"/>
        <v>14.680000000000001</v>
      </c>
      <c r="G9177" s="42">
        <f t="shared" si="429"/>
        <v>12.111000000000001</v>
      </c>
      <c r="H9177" s="42">
        <f t="shared" si="430"/>
        <v>8.2500000012111006</v>
      </c>
    </row>
    <row r="9178" spans="5:8" x14ac:dyDescent="0.3">
      <c r="E9178" s="34">
        <v>9176</v>
      </c>
      <c r="F9178" s="42">
        <f t="shared" si="431"/>
        <v>14.681600000000001</v>
      </c>
      <c r="G9178" s="42">
        <f t="shared" si="429"/>
        <v>12.11232</v>
      </c>
      <c r="H9178" s="42">
        <f t="shared" si="430"/>
        <v>8.250000001211232</v>
      </c>
    </row>
    <row r="9179" spans="5:8" x14ac:dyDescent="0.3">
      <c r="E9179" s="34">
        <v>9177</v>
      </c>
      <c r="F9179" s="42">
        <f t="shared" si="431"/>
        <v>14.683200000000001</v>
      </c>
      <c r="G9179" s="42">
        <f t="shared" si="429"/>
        <v>12.11364</v>
      </c>
      <c r="H9179" s="42">
        <f t="shared" si="430"/>
        <v>8.2500000012113635</v>
      </c>
    </row>
    <row r="9180" spans="5:8" x14ac:dyDescent="0.3">
      <c r="E9180" s="34">
        <v>9178</v>
      </c>
      <c r="F9180" s="42">
        <f t="shared" si="431"/>
        <v>14.684800000000001</v>
      </c>
      <c r="G9180" s="42">
        <f t="shared" si="429"/>
        <v>12.11496</v>
      </c>
      <c r="H9180" s="42">
        <f t="shared" si="430"/>
        <v>8.2500000012114967</v>
      </c>
    </row>
    <row r="9181" spans="5:8" x14ac:dyDescent="0.3">
      <c r="E9181" s="34">
        <v>9179</v>
      </c>
      <c r="F9181" s="42">
        <f t="shared" si="431"/>
        <v>14.686400000000001</v>
      </c>
      <c r="G9181" s="42">
        <f t="shared" si="429"/>
        <v>12.11628</v>
      </c>
      <c r="H9181" s="42">
        <f t="shared" si="430"/>
        <v>8.2500000012116281</v>
      </c>
    </row>
    <row r="9182" spans="5:8" x14ac:dyDescent="0.3">
      <c r="E9182" s="34">
        <v>9180</v>
      </c>
      <c r="F9182" s="42">
        <f t="shared" si="431"/>
        <v>14.688000000000001</v>
      </c>
      <c r="G9182" s="42">
        <f t="shared" si="429"/>
        <v>12.117599999999999</v>
      </c>
      <c r="H9182" s="42">
        <f t="shared" si="430"/>
        <v>8.2500000012117596</v>
      </c>
    </row>
    <row r="9183" spans="5:8" x14ac:dyDescent="0.3">
      <c r="E9183" s="34">
        <v>9181</v>
      </c>
      <c r="F9183" s="42">
        <f t="shared" si="431"/>
        <v>14.6896</v>
      </c>
      <c r="G9183" s="42">
        <f t="shared" si="429"/>
        <v>12.118919999999999</v>
      </c>
      <c r="H9183" s="42">
        <f t="shared" si="430"/>
        <v>8.2500000012118928</v>
      </c>
    </row>
    <row r="9184" spans="5:8" x14ac:dyDescent="0.3">
      <c r="E9184" s="34">
        <v>9182</v>
      </c>
      <c r="F9184" s="42">
        <f t="shared" si="431"/>
        <v>14.6912</v>
      </c>
      <c r="G9184" s="42">
        <f t="shared" si="429"/>
        <v>12.120240000000001</v>
      </c>
      <c r="H9184" s="42">
        <f t="shared" si="430"/>
        <v>8.2500000012120243</v>
      </c>
    </row>
    <row r="9185" spans="5:8" x14ac:dyDescent="0.3">
      <c r="E9185" s="34">
        <v>9183</v>
      </c>
      <c r="F9185" s="42">
        <f t="shared" si="431"/>
        <v>14.6928</v>
      </c>
      <c r="G9185" s="42">
        <f t="shared" si="429"/>
        <v>12.121559999999999</v>
      </c>
      <c r="H9185" s="42">
        <f t="shared" si="430"/>
        <v>8.2500000012121557</v>
      </c>
    </row>
    <row r="9186" spans="5:8" x14ac:dyDescent="0.3">
      <c r="E9186" s="34">
        <v>9184</v>
      </c>
      <c r="F9186" s="42">
        <f t="shared" si="431"/>
        <v>14.6944</v>
      </c>
      <c r="G9186" s="42">
        <f t="shared" si="429"/>
        <v>12.12288</v>
      </c>
      <c r="H9186" s="42">
        <f t="shared" si="430"/>
        <v>8.2500000012122872</v>
      </c>
    </row>
    <row r="9187" spans="5:8" x14ac:dyDescent="0.3">
      <c r="E9187" s="34">
        <v>9185</v>
      </c>
      <c r="F9187" s="42">
        <f t="shared" si="431"/>
        <v>14.696000000000002</v>
      </c>
      <c r="G9187" s="42">
        <f t="shared" si="429"/>
        <v>12.124200000000002</v>
      </c>
      <c r="H9187" s="42">
        <f t="shared" si="430"/>
        <v>8.2500000012124204</v>
      </c>
    </row>
    <row r="9188" spans="5:8" x14ac:dyDescent="0.3">
      <c r="E9188" s="34">
        <v>9186</v>
      </c>
      <c r="F9188" s="42">
        <f t="shared" si="431"/>
        <v>14.697600000000001</v>
      </c>
      <c r="G9188" s="42">
        <f t="shared" si="429"/>
        <v>12.125520000000002</v>
      </c>
      <c r="H9188" s="42">
        <f t="shared" si="430"/>
        <v>8.2500000012125518</v>
      </c>
    </row>
    <row r="9189" spans="5:8" x14ac:dyDescent="0.3">
      <c r="E9189" s="34">
        <v>9187</v>
      </c>
      <c r="F9189" s="42">
        <f t="shared" si="431"/>
        <v>14.699200000000001</v>
      </c>
      <c r="G9189" s="42">
        <f t="shared" si="429"/>
        <v>12.126840000000001</v>
      </c>
      <c r="H9189" s="42">
        <f t="shared" si="430"/>
        <v>8.2500000012126833</v>
      </c>
    </row>
    <row r="9190" spans="5:8" x14ac:dyDescent="0.3">
      <c r="E9190" s="34">
        <v>9188</v>
      </c>
      <c r="F9190" s="42">
        <f t="shared" si="431"/>
        <v>14.700800000000001</v>
      </c>
      <c r="G9190" s="42">
        <f t="shared" si="429"/>
        <v>12.128160000000001</v>
      </c>
      <c r="H9190" s="42">
        <f t="shared" si="430"/>
        <v>8.2500000012128165</v>
      </c>
    </row>
    <row r="9191" spans="5:8" x14ac:dyDescent="0.3">
      <c r="E9191" s="34">
        <v>9189</v>
      </c>
      <c r="F9191" s="42">
        <f t="shared" si="431"/>
        <v>14.702400000000001</v>
      </c>
      <c r="G9191" s="42">
        <f t="shared" si="429"/>
        <v>12.129480000000001</v>
      </c>
      <c r="H9191" s="42">
        <f t="shared" si="430"/>
        <v>8.250000001212948</v>
      </c>
    </row>
    <row r="9192" spans="5:8" x14ac:dyDescent="0.3">
      <c r="E9192" s="34">
        <v>9190</v>
      </c>
      <c r="F9192" s="42">
        <f t="shared" si="431"/>
        <v>14.704000000000001</v>
      </c>
      <c r="G9192" s="42">
        <f t="shared" si="429"/>
        <v>12.130800000000001</v>
      </c>
      <c r="H9192" s="42">
        <f t="shared" si="430"/>
        <v>8.2500000012130794</v>
      </c>
    </row>
    <row r="9193" spans="5:8" x14ac:dyDescent="0.3">
      <c r="E9193" s="34">
        <v>9191</v>
      </c>
      <c r="F9193" s="42">
        <f t="shared" si="431"/>
        <v>14.7056</v>
      </c>
      <c r="G9193" s="42">
        <f t="shared" si="429"/>
        <v>12.13212</v>
      </c>
      <c r="H9193" s="42">
        <f t="shared" si="430"/>
        <v>8.2500000012132126</v>
      </c>
    </row>
    <row r="9194" spans="5:8" x14ac:dyDescent="0.3">
      <c r="E9194" s="34">
        <v>9192</v>
      </c>
      <c r="F9194" s="42">
        <f t="shared" si="431"/>
        <v>14.7072</v>
      </c>
      <c r="G9194" s="42">
        <f t="shared" si="429"/>
        <v>12.13344</v>
      </c>
      <c r="H9194" s="42">
        <f t="shared" si="430"/>
        <v>8.2500000012133441</v>
      </c>
    </row>
    <row r="9195" spans="5:8" x14ac:dyDescent="0.3">
      <c r="E9195" s="34">
        <v>9193</v>
      </c>
      <c r="F9195" s="42">
        <f t="shared" si="431"/>
        <v>14.7088</v>
      </c>
      <c r="G9195" s="42">
        <f t="shared" si="429"/>
        <v>12.13476</v>
      </c>
      <c r="H9195" s="42">
        <f t="shared" si="430"/>
        <v>8.2500000012134755</v>
      </c>
    </row>
    <row r="9196" spans="5:8" x14ac:dyDescent="0.3">
      <c r="E9196" s="34">
        <v>9194</v>
      </c>
      <c r="F9196" s="42">
        <f t="shared" si="431"/>
        <v>14.7104</v>
      </c>
      <c r="G9196" s="42">
        <f t="shared" si="429"/>
        <v>12.13608</v>
      </c>
      <c r="H9196" s="42">
        <f t="shared" si="430"/>
        <v>8.2500000012136088</v>
      </c>
    </row>
    <row r="9197" spans="5:8" x14ac:dyDescent="0.3">
      <c r="E9197" s="34">
        <v>9195</v>
      </c>
      <c r="F9197" s="42">
        <f t="shared" si="431"/>
        <v>14.712000000000002</v>
      </c>
      <c r="G9197" s="42">
        <f t="shared" si="429"/>
        <v>12.137400000000001</v>
      </c>
      <c r="H9197" s="42">
        <f t="shared" si="430"/>
        <v>8.2500000012137402</v>
      </c>
    </row>
    <row r="9198" spans="5:8" x14ac:dyDescent="0.3">
      <c r="E9198" s="34">
        <v>9196</v>
      </c>
      <c r="F9198" s="42">
        <f t="shared" si="431"/>
        <v>14.713600000000001</v>
      </c>
      <c r="G9198" s="42">
        <f t="shared" si="429"/>
        <v>12.138720000000001</v>
      </c>
      <c r="H9198" s="42">
        <f t="shared" si="430"/>
        <v>8.2500000012138717</v>
      </c>
    </row>
    <row r="9199" spans="5:8" x14ac:dyDescent="0.3">
      <c r="E9199" s="34">
        <v>9197</v>
      </c>
      <c r="F9199" s="42">
        <f t="shared" si="431"/>
        <v>14.715200000000001</v>
      </c>
      <c r="G9199" s="42">
        <f t="shared" si="429"/>
        <v>12.140040000000001</v>
      </c>
      <c r="H9199" s="42">
        <f t="shared" si="430"/>
        <v>8.2500000012140031</v>
      </c>
    </row>
    <row r="9200" spans="5:8" x14ac:dyDescent="0.3">
      <c r="E9200" s="34">
        <v>9198</v>
      </c>
      <c r="F9200" s="42">
        <f t="shared" si="431"/>
        <v>14.716800000000001</v>
      </c>
      <c r="G9200" s="42">
        <f t="shared" si="429"/>
        <v>12.141360000000001</v>
      </c>
      <c r="H9200" s="42">
        <f t="shared" si="430"/>
        <v>8.2500000012141363</v>
      </c>
    </row>
    <row r="9201" spans="5:8" x14ac:dyDescent="0.3">
      <c r="E9201" s="34">
        <v>9199</v>
      </c>
      <c r="F9201" s="42">
        <f t="shared" si="431"/>
        <v>14.718400000000001</v>
      </c>
      <c r="G9201" s="42">
        <f t="shared" si="429"/>
        <v>12.14268</v>
      </c>
      <c r="H9201" s="42">
        <f t="shared" si="430"/>
        <v>8.2500000012142678</v>
      </c>
    </row>
    <row r="9202" spans="5:8" x14ac:dyDescent="0.3">
      <c r="E9202" s="34">
        <v>9200</v>
      </c>
      <c r="F9202" s="42">
        <f t="shared" si="431"/>
        <v>14.72</v>
      </c>
      <c r="G9202" s="42">
        <f t="shared" si="429"/>
        <v>12.144000000000002</v>
      </c>
      <c r="H9202" s="42">
        <f t="shared" si="430"/>
        <v>8.2500000012143992</v>
      </c>
    </row>
    <row r="9203" spans="5:8" x14ac:dyDescent="0.3">
      <c r="E9203" s="34">
        <v>9201</v>
      </c>
      <c r="F9203" s="42">
        <f t="shared" si="431"/>
        <v>14.7216</v>
      </c>
      <c r="G9203" s="42">
        <f t="shared" si="429"/>
        <v>12.145320000000002</v>
      </c>
      <c r="H9203" s="42">
        <f t="shared" si="430"/>
        <v>8.2500000012145325</v>
      </c>
    </row>
    <row r="9204" spans="5:8" x14ac:dyDescent="0.3">
      <c r="E9204" s="34">
        <v>9202</v>
      </c>
      <c r="F9204" s="42">
        <f t="shared" si="431"/>
        <v>14.7232</v>
      </c>
      <c r="G9204" s="42">
        <f t="shared" si="429"/>
        <v>12.146640000000001</v>
      </c>
      <c r="H9204" s="42">
        <f t="shared" si="430"/>
        <v>8.2500000012146639</v>
      </c>
    </row>
    <row r="9205" spans="5:8" x14ac:dyDescent="0.3">
      <c r="E9205" s="34">
        <v>9203</v>
      </c>
      <c r="F9205" s="42">
        <f t="shared" si="431"/>
        <v>14.7248</v>
      </c>
      <c r="G9205" s="42">
        <f t="shared" si="429"/>
        <v>12.147960000000001</v>
      </c>
      <c r="H9205" s="42">
        <f t="shared" si="430"/>
        <v>8.2500000012147954</v>
      </c>
    </row>
    <row r="9206" spans="5:8" x14ac:dyDescent="0.3">
      <c r="E9206" s="34">
        <v>9204</v>
      </c>
      <c r="F9206" s="42">
        <f t="shared" si="431"/>
        <v>14.7264</v>
      </c>
      <c r="G9206" s="42">
        <f t="shared" si="429"/>
        <v>12.149280000000001</v>
      </c>
      <c r="H9206" s="42">
        <f t="shared" si="430"/>
        <v>8.2500000012149286</v>
      </c>
    </row>
    <row r="9207" spans="5:8" x14ac:dyDescent="0.3">
      <c r="E9207" s="34">
        <v>9205</v>
      </c>
      <c r="F9207" s="42">
        <f t="shared" si="431"/>
        <v>14.728000000000002</v>
      </c>
      <c r="G9207" s="42">
        <f t="shared" si="429"/>
        <v>12.150600000000001</v>
      </c>
      <c r="H9207" s="42">
        <f t="shared" si="430"/>
        <v>8.2500000012150601</v>
      </c>
    </row>
    <row r="9208" spans="5:8" x14ac:dyDescent="0.3">
      <c r="E9208" s="34">
        <v>9206</v>
      </c>
      <c r="F9208" s="42">
        <f t="shared" si="431"/>
        <v>14.729600000000001</v>
      </c>
      <c r="G9208" s="42">
        <f t="shared" si="429"/>
        <v>12.15192</v>
      </c>
      <c r="H9208" s="42">
        <f t="shared" si="430"/>
        <v>8.2500000012151915</v>
      </c>
    </row>
    <row r="9209" spans="5:8" x14ac:dyDescent="0.3">
      <c r="E9209" s="34">
        <v>9207</v>
      </c>
      <c r="F9209" s="42">
        <f t="shared" si="431"/>
        <v>14.731200000000001</v>
      </c>
      <c r="G9209" s="42">
        <f t="shared" si="429"/>
        <v>12.15324</v>
      </c>
      <c r="H9209" s="42">
        <f t="shared" si="430"/>
        <v>8.2500000012153247</v>
      </c>
    </row>
    <row r="9210" spans="5:8" x14ac:dyDescent="0.3">
      <c r="E9210" s="34">
        <v>9208</v>
      </c>
      <c r="F9210" s="42">
        <f t="shared" si="431"/>
        <v>14.732800000000001</v>
      </c>
      <c r="G9210" s="42">
        <f t="shared" si="429"/>
        <v>12.15456</v>
      </c>
      <c r="H9210" s="42">
        <f t="shared" si="430"/>
        <v>8.2500000012154562</v>
      </c>
    </row>
    <row r="9211" spans="5:8" x14ac:dyDescent="0.3">
      <c r="E9211" s="34">
        <v>9209</v>
      </c>
      <c r="F9211" s="42">
        <f t="shared" si="431"/>
        <v>14.734400000000001</v>
      </c>
      <c r="G9211" s="42">
        <f t="shared" si="429"/>
        <v>12.15588</v>
      </c>
      <c r="H9211" s="42">
        <f t="shared" si="430"/>
        <v>8.2500000012155876</v>
      </c>
    </row>
    <row r="9212" spans="5:8" x14ac:dyDescent="0.3">
      <c r="E9212" s="34">
        <v>9210</v>
      </c>
      <c r="F9212" s="42">
        <f t="shared" si="431"/>
        <v>14.736000000000001</v>
      </c>
      <c r="G9212" s="42">
        <f t="shared" si="429"/>
        <v>12.1572</v>
      </c>
      <c r="H9212" s="42">
        <f t="shared" si="430"/>
        <v>8.2500000012157209</v>
      </c>
    </row>
    <row r="9213" spans="5:8" x14ac:dyDescent="0.3">
      <c r="E9213" s="34">
        <v>9211</v>
      </c>
      <c r="F9213" s="42">
        <f t="shared" si="431"/>
        <v>14.7376</v>
      </c>
      <c r="G9213" s="42">
        <f t="shared" si="429"/>
        <v>12.158519999999999</v>
      </c>
      <c r="H9213" s="42">
        <f t="shared" si="430"/>
        <v>8.2500000012158523</v>
      </c>
    </row>
    <row r="9214" spans="5:8" x14ac:dyDescent="0.3">
      <c r="E9214" s="34">
        <v>9212</v>
      </c>
      <c r="F9214" s="42">
        <f t="shared" si="431"/>
        <v>14.7392</v>
      </c>
      <c r="G9214" s="42">
        <f t="shared" si="429"/>
        <v>12.159839999999999</v>
      </c>
      <c r="H9214" s="42">
        <f t="shared" si="430"/>
        <v>8.2500000012159838</v>
      </c>
    </row>
    <row r="9215" spans="5:8" x14ac:dyDescent="0.3">
      <c r="E9215" s="34">
        <v>9213</v>
      </c>
      <c r="F9215" s="42">
        <f t="shared" si="431"/>
        <v>14.7408</v>
      </c>
      <c r="G9215" s="42">
        <f t="shared" si="429"/>
        <v>12.161160000000001</v>
      </c>
      <c r="H9215" s="42">
        <f t="shared" si="430"/>
        <v>8.2500000012161152</v>
      </c>
    </row>
    <row r="9216" spans="5:8" x14ac:dyDescent="0.3">
      <c r="E9216" s="34">
        <v>9214</v>
      </c>
      <c r="F9216" s="42">
        <f t="shared" si="431"/>
        <v>14.7424</v>
      </c>
      <c r="G9216" s="42">
        <f t="shared" si="429"/>
        <v>12.162479999999999</v>
      </c>
      <c r="H9216" s="42">
        <f t="shared" si="430"/>
        <v>8.2500000012162484</v>
      </c>
    </row>
    <row r="9217" spans="5:8" x14ac:dyDescent="0.3">
      <c r="E9217" s="34">
        <v>9215</v>
      </c>
      <c r="F9217" s="42">
        <f t="shared" si="431"/>
        <v>14.744000000000002</v>
      </c>
      <c r="G9217" s="42">
        <f t="shared" si="429"/>
        <v>12.163800000000002</v>
      </c>
      <c r="H9217" s="42">
        <f t="shared" si="430"/>
        <v>8.2500000012163799</v>
      </c>
    </row>
    <row r="9218" spans="5:8" x14ac:dyDescent="0.3">
      <c r="E9218" s="34">
        <v>9216</v>
      </c>
      <c r="F9218" s="42">
        <f t="shared" si="431"/>
        <v>14.745600000000001</v>
      </c>
      <c r="G9218" s="42">
        <f t="shared" ref="G9218:G9281" si="432">$C$12*F9218*10^-3/($C$3*10^-6)</f>
        <v>12.165120000000002</v>
      </c>
      <c r="H9218" s="42">
        <f t="shared" si="430"/>
        <v>8.2500000012165113</v>
      </c>
    </row>
    <row r="9219" spans="5:8" x14ac:dyDescent="0.3">
      <c r="E9219" s="34">
        <v>9217</v>
      </c>
      <c r="F9219" s="42">
        <f t="shared" si="431"/>
        <v>14.747200000000001</v>
      </c>
      <c r="G9219" s="42">
        <f t="shared" si="432"/>
        <v>12.166440000000001</v>
      </c>
      <c r="H9219" s="42">
        <f t="shared" ref="H9219:H9282" si="433">($C$12+IF(G9219&gt;=$C$7,$C$6,0)+(IF(G9219&gt;=$C$5,G9219,0)/$C$4)+IF(G9219&gt;$C$9,($C$8/G9219),0))</f>
        <v>8.2500000012166446</v>
      </c>
    </row>
    <row r="9220" spans="5:8" x14ac:dyDescent="0.3">
      <c r="E9220" s="34">
        <v>9218</v>
      </c>
      <c r="F9220" s="42">
        <f t="shared" ref="F9220:F9283" si="434">($C$10/10000)*(E9220)</f>
        <v>14.748800000000001</v>
      </c>
      <c r="G9220" s="42">
        <f t="shared" si="432"/>
        <v>12.167760000000001</v>
      </c>
      <c r="H9220" s="42">
        <f t="shared" si="433"/>
        <v>8.250000001216776</v>
      </c>
    </row>
    <row r="9221" spans="5:8" x14ac:dyDescent="0.3">
      <c r="E9221" s="34">
        <v>9219</v>
      </c>
      <c r="F9221" s="42">
        <f t="shared" si="434"/>
        <v>14.750400000000001</v>
      </c>
      <c r="G9221" s="42">
        <f t="shared" si="432"/>
        <v>12.169080000000001</v>
      </c>
      <c r="H9221" s="42">
        <f t="shared" si="433"/>
        <v>8.2500000012169075</v>
      </c>
    </row>
    <row r="9222" spans="5:8" x14ac:dyDescent="0.3">
      <c r="E9222" s="34">
        <v>9220</v>
      </c>
      <c r="F9222" s="42">
        <f t="shared" si="434"/>
        <v>14.752000000000001</v>
      </c>
      <c r="G9222" s="42">
        <f t="shared" si="432"/>
        <v>12.170400000000001</v>
      </c>
      <c r="H9222" s="42">
        <f t="shared" si="433"/>
        <v>8.2500000012170407</v>
      </c>
    </row>
    <row r="9223" spans="5:8" x14ac:dyDescent="0.3">
      <c r="E9223" s="34">
        <v>9221</v>
      </c>
      <c r="F9223" s="42">
        <f t="shared" si="434"/>
        <v>14.7536</v>
      </c>
      <c r="G9223" s="42">
        <f t="shared" si="432"/>
        <v>12.171720000000001</v>
      </c>
      <c r="H9223" s="42">
        <f t="shared" si="433"/>
        <v>8.2500000012171721</v>
      </c>
    </row>
    <row r="9224" spans="5:8" x14ac:dyDescent="0.3">
      <c r="E9224" s="34">
        <v>9222</v>
      </c>
      <c r="F9224" s="42">
        <f t="shared" si="434"/>
        <v>14.7552</v>
      </c>
      <c r="G9224" s="42">
        <f t="shared" si="432"/>
        <v>12.17304</v>
      </c>
      <c r="H9224" s="42">
        <f t="shared" si="433"/>
        <v>8.2500000012173036</v>
      </c>
    </row>
    <row r="9225" spans="5:8" x14ac:dyDescent="0.3">
      <c r="E9225" s="34">
        <v>9223</v>
      </c>
      <c r="F9225" s="42">
        <f t="shared" si="434"/>
        <v>14.7568</v>
      </c>
      <c r="G9225" s="42">
        <f t="shared" si="432"/>
        <v>12.17436</v>
      </c>
      <c r="H9225" s="42">
        <f t="shared" si="433"/>
        <v>8.2500000012174368</v>
      </c>
    </row>
    <row r="9226" spans="5:8" x14ac:dyDescent="0.3">
      <c r="E9226" s="34">
        <v>9224</v>
      </c>
      <c r="F9226" s="42">
        <f t="shared" si="434"/>
        <v>14.7584</v>
      </c>
      <c r="G9226" s="42">
        <f t="shared" si="432"/>
        <v>12.17568</v>
      </c>
      <c r="H9226" s="42">
        <f t="shared" si="433"/>
        <v>8.2500000012175683</v>
      </c>
    </row>
    <row r="9227" spans="5:8" x14ac:dyDescent="0.3">
      <c r="E9227" s="34">
        <v>9225</v>
      </c>
      <c r="F9227" s="42">
        <f t="shared" si="434"/>
        <v>14.760000000000002</v>
      </c>
      <c r="G9227" s="42">
        <f t="shared" si="432"/>
        <v>12.177000000000001</v>
      </c>
      <c r="H9227" s="42">
        <f t="shared" si="433"/>
        <v>8.2500000012176997</v>
      </c>
    </row>
    <row r="9228" spans="5:8" x14ac:dyDescent="0.3">
      <c r="E9228" s="34">
        <v>9226</v>
      </c>
      <c r="F9228" s="42">
        <f t="shared" si="434"/>
        <v>14.761600000000001</v>
      </c>
      <c r="G9228" s="42">
        <f t="shared" si="432"/>
        <v>12.178320000000001</v>
      </c>
      <c r="H9228" s="42">
        <f t="shared" si="433"/>
        <v>8.2500000012178312</v>
      </c>
    </row>
    <row r="9229" spans="5:8" x14ac:dyDescent="0.3">
      <c r="E9229" s="34">
        <v>9227</v>
      </c>
      <c r="F9229" s="42">
        <f t="shared" si="434"/>
        <v>14.763200000000001</v>
      </c>
      <c r="G9229" s="42">
        <f t="shared" si="432"/>
        <v>12.179640000000001</v>
      </c>
      <c r="H9229" s="42">
        <f t="shared" si="433"/>
        <v>8.2500000012179644</v>
      </c>
    </row>
    <row r="9230" spans="5:8" x14ac:dyDescent="0.3">
      <c r="E9230" s="34">
        <v>9228</v>
      </c>
      <c r="F9230" s="42">
        <f t="shared" si="434"/>
        <v>14.764800000000001</v>
      </c>
      <c r="G9230" s="42">
        <f t="shared" si="432"/>
        <v>12.180960000000001</v>
      </c>
      <c r="H9230" s="42">
        <f t="shared" si="433"/>
        <v>8.2500000012180958</v>
      </c>
    </row>
    <row r="9231" spans="5:8" x14ac:dyDescent="0.3">
      <c r="E9231" s="34">
        <v>9229</v>
      </c>
      <c r="F9231" s="42">
        <f t="shared" si="434"/>
        <v>14.766400000000001</v>
      </c>
      <c r="G9231" s="42">
        <f t="shared" si="432"/>
        <v>12.18228</v>
      </c>
      <c r="H9231" s="42">
        <f t="shared" si="433"/>
        <v>8.2500000012182273</v>
      </c>
    </row>
    <row r="9232" spans="5:8" x14ac:dyDescent="0.3">
      <c r="E9232" s="34">
        <v>9230</v>
      </c>
      <c r="F9232" s="42">
        <f t="shared" si="434"/>
        <v>14.768000000000001</v>
      </c>
      <c r="G9232" s="42">
        <f t="shared" si="432"/>
        <v>12.183600000000002</v>
      </c>
      <c r="H9232" s="42">
        <f t="shared" si="433"/>
        <v>8.2500000012183605</v>
      </c>
    </row>
    <row r="9233" spans="5:8" x14ac:dyDescent="0.3">
      <c r="E9233" s="34">
        <v>9231</v>
      </c>
      <c r="F9233" s="42">
        <f t="shared" si="434"/>
        <v>14.769600000000001</v>
      </c>
      <c r="G9233" s="42">
        <f t="shared" si="432"/>
        <v>12.184920000000002</v>
      </c>
      <c r="H9233" s="42">
        <f t="shared" si="433"/>
        <v>8.250000001218492</v>
      </c>
    </row>
    <row r="9234" spans="5:8" x14ac:dyDescent="0.3">
      <c r="E9234" s="34">
        <v>9232</v>
      </c>
      <c r="F9234" s="42">
        <f t="shared" si="434"/>
        <v>14.7712</v>
      </c>
      <c r="G9234" s="42">
        <f t="shared" si="432"/>
        <v>12.186240000000002</v>
      </c>
      <c r="H9234" s="42">
        <f t="shared" si="433"/>
        <v>8.2500000012186234</v>
      </c>
    </row>
    <row r="9235" spans="5:8" x14ac:dyDescent="0.3">
      <c r="E9235" s="34">
        <v>9233</v>
      </c>
      <c r="F9235" s="42">
        <f t="shared" si="434"/>
        <v>14.7728</v>
      </c>
      <c r="G9235" s="42">
        <f t="shared" si="432"/>
        <v>12.187560000000001</v>
      </c>
      <c r="H9235" s="42">
        <f t="shared" si="433"/>
        <v>8.2500000012187567</v>
      </c>
    </row>
    <row r="9236" spans="5:8" x14ac:dyDescent="0.3">
      <c r="E9236" s="34">
        <v>9234</v>
      </c>
      <c r="F9236" s="42">
        <f t="shared" si="434"/>
        <v>14.7744</v>
      </c>
      <c r="G9236" s="42">
        <f t="shared" si="432"/>
        <v>12.188880000000001</v>
      </c>
      <c r="H9236" s="42">
        <f t="shared" si="433"/>
        <v>8.2500000012188881</v>
      </c>
    </row>
    <row r="9237" spans="5:8" x14ac:dyDescent="0.3">
      <c r="E9237" s="34">
        <v>9235</v>
      </c>
      <c r="F9237" s="42">
        <f t="shared" si="434"/>
        <v>14.776000000000002</v>
      </c>
      <c r="G9237" s="42">
        <f t="shared" si="432"/>
        <v>12.190200000000003</v>
      </c>
      <c r="H9237" s="42">
        <f t="shared" si="433"/>
        <v>8.2500000012190196</v>
      </c>
    </row>
    <row r="9238" spans="5:8" x14ac:dyDescent="0.3">
      <c r="E9238" s="34">
        <v>9236</v>
      </c>
      <c r="F9238" s="42">
        <f t="shared" si="434"/>
        <v>14.777600000000001</v>
      </c>
      <c r="G9238" s="42">
        <f t="shared" si="432"/>
        <v>12.191520000000001</v>
      </c>
      <c r="H9238" s="42">
        <f t="shared" si="433"/>
        <v>8.2500000012191528</v>
      </c>
    </row>
    <row r="9239" spans="5:8" x14ac:dyDescent="0.3">
      <c r="E9239" s="34">
        <v>9237</v>
      </c>
      <c r="F9239" s="42">
        <f t="shared" si="434"/>
        <v>14.779200000000001</v>
      </c>
      <c r="G9239" s="42">
        <f t="shared" si="432"/>
        <v>12.19284</v>
      </c>
      <c r="H9239" s="42">
        <f t="shared" si="433"/>
        <v>8.2500000012192842</v>
      </c>
    </row>
    <row r="9240" spans="5:8" x14ac:dyDescent="0.3">
      <c r="E9240" s="34">
        <v>9238</v>
      </c>
      <c r="F9240" s="42">
        <f t="shared" si="434"/>
        <v>14.780800000000001</v>
      </c>
      <c r="G9240" s="42">
        <f t="shared" si="432"/>
        <v>12.19416</v>
      </c>
      <c r="H9240" s="42">
        <f t="shared" si="433"/>
        <v>8.2500000012194157</v>
      </c>
    </row>
    <row r="9241" spans="5:8" x14ac:dyDescent="0.3">
      <c r="E9241" s="34">
        <v>9239</v>
      </c>
      <c r="F9241" s="42">
        <f t="shared" si="434"/>
        <v>14.782400000000001</v>
      </c>
      <c r="G9241" s="42">
        <f t="shared" si="432"/>
        <v>12.19548</v>
      </c>
      <c r="H9241" s="42">
        <f t="shared" si="433"/>
        <v>8.2500000012195471</v>
      </c>
    </row>
    <row r="9242" spans="5:8" x14ac:dyDescent="0.3">
      <c r="E9242" s="34">
        <v>9240</v>
      </c>
      <c r="F9242" s="42">
        <f t="shared" si="434"/>
        <v>14.784000000000001</v>
      </c>
      <c r="G9242" s="42">
        <f t="shared" si="432"/>
        <v>12.1968</v>
      </c>
      <c r="H9242" s="42">
        <f t="shared" si="433"/>
        <v>8.2500000012196804</v>
      </c>
    </row>
    <row r="9243" spans="5:8" x14ac:dyDescent="0.3">
      <c r="E9243" s="34">
        <v>9241</v>
      </c>
      <c r="F9243" s="42">
        <f t="shared" si="434"/>
        <v>14.785600000000001</v>
      </c>
      <c r="G9243" s="42">
        <f t="shared" si="432"/>
        <v>12.198119999999999</v>
      </c>
      <c r="H9243" s="42">
        <f t="shared" si="433"/>
        <v>8.2500000012198118</v>
      </c>
    </row>
    <row r="9244" spans="5:8" x14ac:dyDescent="0.3">
      <c r="E9244" s="34">
        <v>9242</v>
      </c>
      <c r="F9244" s="42">
        <f t="shared" si="434"/>
        <v>14.7872</v>
      </c>
      <c r="G9244" s="42">
        <f t="shared" si="432"/>
        <v>12.199439999999999</v>
      </c>
      <c r="H9244" s="42">
        <f t="shared" si="433"/>
        <v>8.2500000012199433</v>
      </c>
    </row>
    <row r="9245" spans="5:8" x14ac:dyDescent="0.3">
      <c r="E9245" s="34">
        <v>9243</v>
      </c>
      <c r="F9245" s="42">
        <f t="shared" si="434"/>
        <v>14.7888</v>
      </c>
      <c r="G9245" s="42">
        <f t="shared" si="432"/>
        <v>12.200759999999999</v>
      </c>
      <c r="H9245" s="42">
        <f t="shared" si="433"/>
        <v>8.2500000012200765</v>
      </c>
    </row>
    <row r="9246" spans="5:8" x14ac:dyDescent="0.3">
      <c r="E9246" s="34">
        <v>9244</v>
      </c>
      <c r="F9246" s="42">
        <f t="shared" si="434"/>
        <v>14.7904</v>
      </c>
      <c r="G9246" s="42">
        <f t="shared" si="432"/>
        <v>12.20208</v>
      </c>
      <c r="H9246" s="42">
        <f t="shared" si="433"/>
        <v>8.2500000012202079</v>
      </c>
    </row>
    <row r="9247" spans="5:8" x14ac:dyDescent="0.3">
      <c r="E9247" s="34">
        <v>9245</v>
      </c>
      <c r="F9247" s="42">
        <f t="shared" si="434"/>
        <v>14.792000000000002</v>
      </c>
      <c r="G9247" s="42">
        <f t="shared" si="432"/>
        <v>12.203400000000002</v>
      </c>
      <c r="H9247" s="42">
        <f t="shared" si="433"/>
        <v>8.2500000012203394</v>
      </c>
    </row>
    <row r="9248" spans="5:8" x14ac:dyDescent="0.3">
      <c r="E9248" s="34">
        <v>9246</v>
      </c>
      <c r="F9248" s="42">
        <f t="shared" si="434"/>
        <v>14.793600000000001</v>
      </c>
      <c r="G9248" s="42">
        <f t="shared" si="432"/>
        <v>12.204720000000002</v>
      </c>
      <c r="H9248" s="42">
        <f t="shared" si="433"/>
        <v>8.2500000012204726</v>
      </c>
    </row>
    <row r="9249" spans="5:8" x14ac:dyDescent="0.3">
      <c r="E9249" s="34">
        <v>9247</v>
      </c>
      <c r="F9249" s="42">
        <f t="shared" si="434"/>
        <v>14.795200000000001</v>
      </c>
      <c r="G9249" s="42">
        <f t="shared" si="432"/>
        <v>12.206040000000002</v>
      </c>
      <c r="H9249" s="42">
        <f t="shared" si="433"/>
        <v>8.2500000012206041</v>
      </c>
    </row>
    <row r="9250" spans="5:8" x14ac:dyDescent="0.3">
      <c r="E9250" s="34">
        <v>9248</v>
      </c>
      <c r="F9250" s="42">
        <f t="shared" si="434"/>
        <v>14.796800000000001</v>
      </c>
      <c r="G9250" s="42">
        <f t="shared" si="432"/>
        <v>12.207360000000001</v>
      </c>
      <c r="H9250" s="42">
        <f t="shared" si="433"/>
        <v>8.2500000012207355</v>
      </c>
    </row>
    <row r="9251" spans="5:8" x14ac:dyDescent="0.3">
      <c r="E9251" s="34">
        <v>9249</v>
      </c>
      <c r="F9251" s="42">
        <f t="shared" si="434"/>
        <v>14.798400000000001</v>
      </c>
      <c r="G9251" s="42">
        <f t="shared" si="432"/>
        <v>12.208680000000001</v>
      </c>
      <c r="H9251" s="42">
        <f t="shared" si="433"/>
        <v>8.2500000012208687</v>
      </c>
    </row>
    <row r="9252" spans="5:8" x14ac:dyDescent="0.3">
      <c r="E9252" s="34">
        <v>9250</v>
      </c>
      <c r="F9252" s="42">
        <f t="shared" si="434"/>
        <v>14.8</v>
      </c>
      <c r="G9252" s="42">
        <f t="shared" si="432"/>
        <v>12.21</v>
      </c>
      <c r="H9252" s="42">
        <f t="shared" si="433"/>
        <v>8.2500000012210002</v>
      </c>
    </row>
    <row r="9253" spans="5:8" x14ac:dyDescent="0.3">
      <c r="E9253" s="34">
        <v>9251</v>
      </c>
      <c r="F9253" s="42">
        <f t="shared" si="434"/>
        <v>14.801600000000001</v>
      </c>
      <c r="G9253" s="42">
        <f t="shared" si="432"/>
        <v>12.211320000000001</v>
      </c>
      <c r="H9253" s="42">
        <f t="shared" si="433"/>
        <v>8.2500000012211316</v>
      </c>
    </row>
    <row r="9254" spans="5:8" x14ac:dyDescent="0.3">
      <c r="E9254" s="34">
        <v>9252</v>
      </c>
      <c r="F9254" s="42">
        <f t="shared" si="434"/>
        <v>14.8032</v>
      </c>
      <c r="G9254" s="42">
        <f t="shared" si="432"/>
        <v>12.21264</v>
      </c>
      <c r="H9254" s="42">
        <f t="shared" si="433"/>
        <v>8.2500000012212649</v>
      </c>
    </row>
    <row r="9255" spans="5:8" x14ac:dyDescent="0.3">
      <c r="E9255" s="34">
        <v>9253</v>
      </c>
      <c r="F9255" s="42">
        <f t="shared" si="434"/>
        <v>14.8048</v>
      </c>
      <c r="G9255" s="42">
        <f t="shared" si="432"/>
        <v>12.21396</v>
      </c>
      <c r="H9255" s="42">
        <f t="shared" si="433"/>
        <v>8.2500000012213963</v>
      </c>
    </row>
    <row r="9256" spans="5:8" x14ac:dyDescent="0.3">
      <c r="E9256" s="34">
        <v>9254</v>
      </c>
      <c r="F9256" s="42">
        <f t="shared" si="434"/>
        <v>14.8064</v>
      </c>
      <c r="G9256" s="42">
        <f t="shared" si="432"/>
        <v>12.21528</v>
      </c>
      <c r="H9256" s="42">
        <f t="shared" si="433"/>
        <v>8.2500000012215278</v>
      </c>
    </row>
    <row r="9257" spans="5:8" x14ac:dyDescent="0.3">
      <c r="E9257" s="34">
        <v>9255</v>
      </c>
      <c r="F9257" s="42">
        <f t="shared" si="434"/>
        <v>14.808</v>
      </c>
      <c r="G9257" s="42">
        <f t="shared" si="432"/>
        <v>12.2166</v>
      </c>
      <c r="H9257" s="42">
        <f t="shared" si="433"/>
        <v>8.2500000012216592</v>
      </c>
    </row>
    <row r="9258" spans="5:8" x14ac:dyDescent="0.3">
      <c r="E9258" s="34">
        <v>9256</v>
      </c>
      <c r="F9258" s="42">
        <f t="shared" si="434"/>
        <v>14.809600000000001</v>
      </c>
      <c r="G9258" s="42">
        <f t="shared" si="432"/>
        <v>12.217920000000001</v>
      </c>
      <c r="H9258" s="42">
        <f t="shared" si="433"/>
        <v>8.2500000012217924</v>
      </c>
    </row>
    <row r="9259" spans="5:8" x14ac:dyDescent="0.3">
      <c r="E9259" s="34">
        <v>9257</v>
      </c>
      <c r="F9259" s="42">
        <f t="shared" si="434"/>
        <v>14.811200000000001</v>
      </c>
      <c r="G9259" s="42">
        <f t="shared" si="432"/>
        <v>12.219240000000001</v>
      </c>
      <c r="H9259" s="42">
        <f t="shared" si="433"/>
        <v>8.2500000012219239</v>
      </c>
    </row>
    <row r="9260" spans="5:8" x14ac:dyDescent="0.3">
      <c r="E9260" s="34">
        <v>9258</v>
      </c>
      <c r="F9260" s="42">
        <f t="shared" si="434"/>
        <v>14.812800000000001</v>
      </c>
      <c r="G9260" s="42">
        <f t="shared" si="432"/>
        <v>12.220560000000001</v>
      </c>
      <c r="H9260" s="42">
        <f t="shared" si="433"/>
        <v>8.2500000012220553</v>
      </c>
    </row>
    <row r="9261" spans="5:8" x14ac:dyDescent="0.3">
      <c r="E9261" s="34">
        <v>9259</v>
      </c>
      <c r="F9261" s="42">
        <f t="shared" si="434"/>
        <v>14.814400000000001</v>
      </c>
      <c r="G9261" s="42">
        <f t="shared" si="432"/>
        <v>12.221880000000001</v>
      </c>
      <c r="H9261" s="42">
        <f t="shared" si="433"/>
        <v>8.2500000012221886</v>
      </c>
    </row>
    <row r="9262" spans="5:8" x14ac:dyDescent="0.3">
      <c r="E9262" s="34">
        <v>9260</v>
      </c>
      <c r="F9262" s="42">
        <f t="shared" si="434"/>
        <v>14.816000000000001</v>
      </c>
      <c r="G9262" s="42">
        <f t="shared" si="432"/>
        <v>12.2232</v>
      </c>
      <c r="H9262" s="42">
        <f t="shared" si="433"/>
        <v>8.25000000122232</v>
      </c>
    </row>
    <row r="9263" spans="5:8" x14ac:dyDescent="0.3">
      <c r="E9263" s="34">
        <v>9261</v>
      </c>
      <c r="F9263" s="42">
        <f t="shared" si="434"/>
        <v>14.817600000000001</v>
      </c>
      <c r="G9263" s="42">
        <f t="shared" si="432"/>
        <v>12.224520000000002</v>
      </c>
      <c r="H9263" s="42">
        <f t="shared" si="433"/>
        <v>8.2500000012224515</v>
      </c>
    </row>
    <row r="9264" spans="5:8" x14ac:dyDescent="0.3">
      <c r="E9264" s="34">
        <v>9262</v>
      </c>
      <c r="F9264" s="42">
        <f t="shared" si="434"/>
        <v>14.8192</v>
      </c>
      <c r="G9264" s="42">
        <f t="shared" si="432"/>
        <v>12.225840000000002</v>
      </c>
      <c r="H9264" s="42">
        <f t="shared" si="433"/>
        <v>8.2500000012225847</v>
      </c>
    </row>
    <row r="9265" spans="5:8" x14ac:dyDescent="0.3">
      <c r="E9265" s="34">
        <v>9263</v>
      </c>
      <c r="F9265" s="42">
        <f t="shared" si="434"/>
        <v>14.8208</v>
      </c>
      <c r="G9265" s="42">
        <f t="shared" si="432"/>
        <v>12.227160000000001</v>
      </c>
      <c r="H9265" s="42">
        <f t="shared" si="433"/>
        <v>8.2500000012227162</v>
      </c>
    </row>
    <row r="9266" spans="5:8" x14ac:dyDescent="0.3">
      <c r="E9266" s="34">
        <v>9264</v>
      </c>
      <c r="F9266" s="42">
        <f t="shared" si="434"/>
        <v>14.8224</v>
      </c>
      <c r="G9266" s="42">
        <f t="shared" si="432"/>
        <v>12.228480000000001</v>
      </c>
      <c r="H9266" s="42">
        <f t="shared" si="433"/>
        <v>8.2500000012228476</v>
      </c>
    </row>
    <row r="9267" spans="5:8" x14ac:dyDescent="0.3">
      <c r="E9267" s="34">
        <v>9265</v>
      </c>
      <c r="F9267" s="42">
        <f t="shared" si="434"/>
        <v>14.824</v>
      </c>
      <c r="G9267" s="42">
        <f t="shared" si="432"/>
        <v>12.229800000000001</v>
      </c>
      <c r="H9267" s="42">
        <f t="shared" si="433"/>
        <v>8.2500000012229808</v>
      </c>
    </row>
    <row r="9268" spans="5:8" x14ac:dyDescent="0.3">
      <c r="E9268" s="34">
        <v>9266</v>
      </c>
      <c r="F9268" s="42">
        <f t="shared" si="434"/>
        <v>14.825600000000001</v>
      </c>
      <c r="G9268" s="42">
        <f t="shared" si="432"/>
        <v>12.231120000000002</v>
      </c>
      <c r="H9268" s="42">
        <f t="shared" si="433"/>
        <v>8.2500000012231123</v>
      </c>
    </row>
    <row r="9269" spans="5:8" x14ac:dyDescent="0.3">
      <c r="E9269" s="34">
        <v>9267</v>
      </c>
      <c r="F9269" s="42">
        <f t="shared" si="434"/>
        <v>14.827200000000001</v>
      </c>
      <c r="G9269" s="42">
        <f t="shared" si="432"/>
        <v>12.23244</v>
      </c>
      <c r="H9269" s="42">
        <f t="shared" si="433"/>
        <v>8.2500000012232437</v>
      </c>
    </row>
    <row r="9270" spans="5:8" x14ac:dyDescent="0.3">
      <c r="E9270" s="34">
        <v>9268</v>
      </c>
      <c r="F9270" s="42">
        <f t="shared" si="434"/>
        <v>14.828800000000001</v>
      </c>
      <c r="G9270" s="42">
        <f t="shared" si="432"/>
        <v>12.23376</v>
      </c>
      <c r="H9270" s="42">
        <f t="shared" si="433"/>
        <v>8.2500000012233752</v>
      </c>
    </row>
    <row r="9271" spans="5:8" x14ac:dyDescent="0.3">
      <c r="E9271" s="34">
        <v>9269</v>
      </c>
      <c r="F9271" s="42">
        <f t="shared" si="434"/>
        <v>14.830400000000001</v>
      </c>
      <c r="G9271" s="42">
        <f t="shared" si="432"/>
        <v>12.23508</v>
      </c>
      <c r="H9271" s="42">
        <f t="shared" si="433"/>
        <v>8.2500000012235084</v>
      </c>
    </row>
    <row r="9272" spans="5:8" x14ac:dyDescent="0.3">
      <c r="E9272" s="34">
        <v>9270</v>
      </c>
      <c r="F9272" s="42">
        <f t="shared" si="434"/>
        <v>14.832000000000001</v>
      </c>
      <c r="G9272" s="42">
        <f t="shared" si="432"/>
        <v>12.2364</v>
      </c>
      <c r="H9272" s="42">
        <f t="shared" si="433"/>
        <v>8.2500000012236399</v>
      </c>
    </row>
    <row r="9273" spans="5:8" x14ac:dyDescent="0.3">
      <c r="E9273" s="34">
        <v>9271</v>
      </c>
      <c r="F9273" s="42">
        <f t="shared" si="434"/>
        <v>14.833600000000001</v>
      </c>
      <c r="G9273" s="42">
        <f t="shared" si="432"/>
        <v>12.237719999999999</v>
      </c>
      <c r="H9273" s="42">
        <f t="shared" si="433"/>
        <v>8.2500000012237713</v>
      </c>
    </row>
    <row r="9274" spans="5:8" x14ac:dyDescent="0.3">
      <c r="E9274" s="34">
        <v>9272</v>
      </c>
      <c r="F9274" s="42">
        <f t="shared" si="434"/>
        <v>14.8352</v>
      </c>
      <c r="G9274" s="42">
        <f t="shared" si="432"/>
        <v>12.239039999999999</v>
      </c>
      <c r="H9274" s="42">
        <f t="shared" si="433"/>
        <v>8.2500000012239045</v>
      </c>
    </row>
    <row r="9275" spans="5:8" x14ac:dyDescent="0.3">
      <c r="E9275" s="34">
        <v>9273</v>
      </c>
      <c r="F9275" s="42">
        <f t="shared" si="434"/>
        <v>14.8368</v>
      </c>
      <c r="G9275" s="42">
        <f t="shared" si="432"/>
        <v>12.240359999999999</v>
      </c>
      <c r="H9275" s="42">
        <f t="shared" si="433"/>
        <v>8.250000001224036</v>
      </c>
    </row>
    <row r="9276" spans="5:8" x14ac:dyDescent="0.3">
      <c r="E9276" s="34">
        <v>9274</v>
      </c>
      <c r="F9276" s="42">
        <f t="shared" si="434"/>
        <v>14.8384</v>
      </c>
      <c r="G9276" s="42">
        <f t="shared" si="432"/>
        <v>12.241679999999999</v>
      </c>
      <c r="H9276" s="42">
        <f t="shared" si="433"/>
        <v>8.2500000012241674</v>
      </c>
    </row>
    <row r="9277" spans="5:8" x14ac:dyDescent="0.3">
      <c r="E9277" s="34">
        <v>9275</v>
      </c>
      <c r="F9277" s="42">
        <f t="shared" si="434"/>
        <v>14.84</v>
      </c>
      <c r="G9277" s="42">
        <f t="shared" si="432"/>
        <v>12.243</v>
      </c>
      <c r="H9277" s="42">
        <f t="shared" si="433"/>
        <v>8.2500000012243007</v>
      </c>
    </row>
    <row r="9278" spans="5:8" x14ac:dyDescent="0.3">
      <c r="E9278" s="34">
        <v>9276</v>
      </c>
      <c r="F9278" s="42">
        <f t="shared" si="434"/>
        <v>14.841600000000001</v>
      </c>
      <c r="G9278" s="42">
        <f t="shared" si="432"/>
        <v>12.244320000000002</v>
      </c>
      <c r="H9278" s="42">
        <f t="shared" si="433"/>
        <v>8.2500000012244321</v>
      </c>
    </row>
    <row r="9279" spans="5:8" x14ac:dyDescent="0.3">
      <c r="E9279" s="34">
        <v>9277</v>
      </c>
      <c r="F9279" s="42">
        <f t="shared" si="434"/>
        <v>14.843200000000001</v>
      </c>
      <c r="G9279" s="42">
        <f t="shared" si="432"/>
        <v>12.245640000000002</v>
      </c>
      <c r="H9279" s="42">
        <f t="shared" si="433"/>
        <v>8.2500000012245636</v>
      </c>
    </row>
    <row r="9280" spans="5:8" x14ac:dyDescent="0.3">
      <c r="E9280" s="34">
        <v>9278</v>
      </c>
      <c r="F9280" s="42">
        <f t="shared" si="434"/>
        <v>14.844800000000001</v>
      </c>
      <c r="G9280" s="42">
        <f t="shared" si="432"/>
        <v>12.246960000000001</v>
      </c>
      <c r="H9280" s="42">
        <f t="shared" si="433"/>
        <v>8.2500000012246968</v>
      </c>
    </row>
    <row r="9281" spans="5:8" x14ac:dyDescent="0.3">
      <c r="E9281" s="34">
        <v>9279</v>
      </c>
      <c r="F9281" s="42">
        <f t="shared" si="434"/>
        <v>14.846400000000001</v>
      </c>
      <c r="G9281" s="42">
        <f t="shared" si="432"/>
        <v>12.248280000000001</v>
      </c>
      <c r="H9281" s="42">
        <f t="shared" si="433"/>
        <v>8.2500000012248282</v>
      </c>
    </row>
    <row r="9282" spans="5:8" x14ac:dyDescent="0.3">
      <c r="E9282" s="34">
        <v>9280</v>
      </c>
      <c r="F9282" s="42">
        <f t="shared" si="434"/>
        <v>14.848000000000001</v>
      </c>
      <c r="G9282" s="42">
        <f t="shared" ref="G9282:G9345" si="435">$C$12*F9282*10^-3/($C$3*10^-6)</f>
        <v>12.249600000000001</v>
      </c>
      <c r="H9282" s="42">
        <f t="shared" si="433"/>
        <v>8.2500000012249597</v>
      </c>
    </row>
    <row r="9283" spans="5:8" x14ac:dyDescent="0.3">
      <c r="E9283" s="34">
        <v>9281</v>
      </c>
      <c r="F9283" s="42">
        <f t="shared" si="434"/>
        <v>14.849600000000001</v>
      </c>
      <c r="G9283" s="42">
        <f t="shared" si="435"/>
        <v>12.250920000000001</v>
      </c>
      <c r="H9283" s="42">
        <f t="shared" ref="H9283:H9346" si="436">($C$12+IF(G9283&gt;=$C$7,$C$6,0)+(IF(G9283&gt;=$C$5,G9283,0)/$C$4)+IF(G9283&gt;$C$9,($C$8/G9283),0))</f>
        <v>8.2500000012250911</v>
      </c>
    </row>
    <row r="9284" spans="5:8" x14ac:dyDescent="0.3">
      <c r="E9284" s="34">
        <v>9282</v>
      </c>
      <c r="F9284" s="42">
        <f t="shared" ref="F9284:F9347" si="437">($C$10/10000)*(E9284)</f>
        <v>14.8512</v>
      </c>
      <c r="G9284" s="42">
        <f t="shared" si="435"/>
        <v>12.25224</v>
      </c>
      <c r="H9284" s="42">
        <f t="shared" si="436"/>
        <v>8.2500000012252244</v>
      </c>
    </row>
    <row r="9285" spans="5:8" x14ac:dyDescent="0.3">
      <c r="E9285" s="34">
        <v>9283</v>
      </c>
      <c r="F9285" s="42">
        <f t="shared" si="437"/>
        <v>14.8528</v>
      </c>
      <c r="G9285" s="42">
        <f t="shared" si="435"/>
        <v>12.25356</v>
      </c>
      <c r="H9285" s="42">
        <f t="shared" si="436"/>
        <v>8.2500000012253558</v>
      </c>
    </row>
    <row r="9286" spans="5:8" x14ac:dyDescent="0.3">
      <c r="E9286" s="34">
        <v>9284</v>
      </c>
      <c r="F9286" s="42">
        <f t="shared" si="437"/>
        <v>14.8544</v>
      </c>
      <c r="G9286" s="42">
        <f t="shared" si="435"/>
        <v>12.25488</v>
      </c>
      <c r="H9286" s="42">
        <f t="shared" si="436"/>
        <v>8.2500000012254873</v>
      </c>
    </row>
    <row r="9287" spans="5:8" x14ac:dyDescent="0.3">
      <c r="E9287" s="34">
        <v>9285</v>
      </c>
      <c r="F9287" s="42">
        <f t="shared" si="437"/>
        <v>14.856</v>
      </c>
      <c r="G9287" s="42">
        <f t="shared" si="435"/>
        <v>12.2562</v>
      </c>
      <c r="H9287" s="42">
        <f t="shared" si="436"/>
        <v>8.2500000012256205</v>
      </c>
    </row>
    <row r="9288" spans="5:8" x14ac:dyDescent="0.3">
      <c r="E9288" s="34">
        <v>9286</v>
      </c>
      <c r="F9288" s="42">
        <f t="shared" si="437"/>
        <v>14.857600000000001</v>
      </c>
      <c r="G9288" s="42">
        <f t="shared" si="435"/>
        <v>12.257520000000001</v>
      </c>
      <c r="H9288" s="42">
        <f t="shared" si="436"/>
        <v>8.2500000012257519</v>
      </c>
    </row>
    <row r="9289" spans="5:8" x14ac:dyDescent="0.3">
      <c r="E9289" s="34">
        <v>9287</v>
      </c>
      <c r="F9289" s="42">
        <f t="shared" si="437"/>
        <v>14.859200000000001</v>
      </c>
      <c r="G9289" s="42">
        <f t="shared" si="435"/>
        <v>12.258840000000001</v>
      </c>
      <c r="H9289" s="42">
        <f t="shared" si="436"/>
        <v>8.2500000012258834</v>
      </c>
    </row>
    <row r="9290" spans="5:8" x14ac:dyDescent="0.3">
      <c r="E9290" s="34">
        <v>9288</v>
      </c>
      <c r="F9290" s="42">
        <f t="shared" si="437"/>
        <v>14.860800000000001</v>
      </c>
      <c r="G9290" s="42">
        <f t="shared" si="435"/>
        <v>12.260160000000001</v>
      </c>
      <c r="H9290" s="42">
        <f t="shared" si="436"/>
        <v>8.2500000012260166</v>
      </c>
    </row>
    <row r="9291" spans="5:8" x14ac:dyDescent="0.3">
      <c r="E9291" s="34">
        <v>9289</v>
      </c>
      <c r="F9291" s="42">
        <f t="shared" si="437"/>
        <v>14.862400000000001</v>
      </c>
      <c r="G9291" s="42">
        <f t="shared" si="435"/>
        <v>12.261480000000001</v>
      </c>
      <c r="H9291" s="42">
        <f t="shared" si="436"/>
        <v>8.2500000012261481</v>
      </c>
    </row>
    <row r="9292" spans="5:8" x14ac:dyDescent="0.3">
      <c r="E9292" s="34">
        <v>9290</v>
      </c>
      <c r="F9292" s="42">
        <f t="shared" si="437"/>
        <v>14.864000000000001</v>
      </c>
      <c r="G9292" s="42">
        <f t="shared" si="435"/>
        <v>12.2628</v>
      </c>
      <c r="H9292" s="42">
        <f t="shared" si="436"/>
        <v>8.2500000012262795</v>
      </c>
    </row>
    <row r="9293" spans="5:8" x14ac:dyDescent="0.3">
      <c r="E9293" s="34">
        <v>9291</v>
      </c>
      <c r="F9293" s="42">
        <f t="shared" si="437"/>
        <v>14.865600000000001</v>
      </c>
      <c r="G9293" s="42">
        <f t="shared" si="435"/>
        <v>12.26412</v>
      </c>
      <c r="H9293" s="42">
        <f t="shared" si="436"/>
        <v>8.2500000012264127</v>
      </c>
    </row>
    <row r="9294" spans="5:8" x14ac:dyDescent="0.3">
      <c r="E9294" s="34">
        <v>9292</v>
      </c>
      <c r="F9294" s="42">
        <f t="shared" si="437"/>
        <v>14.8672</v>
      </c>
      <c r="G9294" s="42">
        <f t="shared" si="435"/>
        <v>12.265440000000002</v>
      </c>
      <c r="H9294" s="42">
        <f t="shared" si="436"/>
        <v>8.2500000012265442</v>
      </c>
    </row>
    <row r="9295" spans="5:8" x14ac:dyDescent="0.3">
      <c r="E9295" s="34">
        <v>9293</v>
      </c>
      <c r="F9295" s="42">
        <f t="shared" si="437"/>
        <v>14.8688</v>
      </c>
      <c r="G9295" s="42">
        <f t="shared" si="435"/>
        <v>12.266760000000001</v>
      </c>
      <c r="H9295" s="42">
        <f t="shared" si="436"/>
        <v>8.2500000012266756</v>
      </c>
    </row>
    <row r="9296" spans="5:8" x14ac:dyDescent="0.3">
      <c r="E9296" s="34">
        <v>9294</v>
      </c>
      <c r="F9296" s="42">
        <f t="shared" si="437"/>
        <v>14.8704</v>
      </c>
      <c r="G9296" s="42">
        <f t="shared" si="435"/>
        <v>12.268080000000001</v>
      </c>
      <c r="H9296" s="42">
        <f t="shared" si="436"/>
        <v>8.2500000012268089</v>
      </c>
    </row>
    <row r="9297" spans="5:8" x14ac:dyDescent="0.3">
      <c r="E9297" s="34">
        <v>9295</v>
      </c>
      <c r="F9297" s="42">
        <f t="shared" si="437"/>
        <v>14.872</v>
      </c>
      <c r="G9297" s="42">
        <f t="shared" si="435"/>
        <v>12.269400000000001</v>
      </c>
      <c r="H9297" s="42">
        <f t="shared" si="436"/>
        <v>8.2500000012269403</v>
      </c>
    </row>
    <row r="9298" spans="5:8" x14ac:dyDescent="0.3">
      <c r="E9298" s="34">
        <v>9296</v>
      </c>
      <c r="F9298" s="42">
        <f t="shared" si="437"/>
        <v>14.873600000000001</v>
      </c>
      <c r="G9298" s="42">
        <f t="shared" si="435"/>
        <v>12.270720000000001</v>
      </c>
      <c r="H9298" s="42">
        <f t="shared" si="436"/>
        <v>8.2500000012270718</v>
      </c>
    </row>
    <row r="9299" spans="5:8" x14ac:dyDescent="0.3">
      <c r="E9299" s="34">
        <v>9297</v>
      </c>
      <c r="F9299" s="42">
        <f t="shared" si="437"/>
        <v>14.875200000000001</v>
      </c>
      <c r="G9299" s="42">
        <f t="shared" si="435"/>
        <v>12.272040000000002</v>
      </c>
      <c r="H9299" s="42">
        <f t="shared" si="436"/>
        <v>8.2500000012272032</v>
      </c>
    </row>
    <row r="9300" spans="5:8" x14ac:dyDescent="0.3">
      <c r="E9300" s="34">
        <v>9298</v>
      </c>
      <c r="F9300" s="42">
        <f t="shared" si="437"/>
        <v>14.876800000000001</v>
      </c>
      <c r="G9300" s="42">
        <f t="shared" si="435"/>
        <v>12.27336</v>
      </c>
      <c r="H9300" s="42">
        <f t="shared" si="436"/>
        <v>8.2500000012273365</v>
      </c>
    </row>
    <row r="9301" spans="5:8" x14ac:dyDescent="0.3">
      <c r="E9301" s="34">
        <v>9299</v>
      </c>
      <c r="F9301" s="42">
        <f t="shared" si="437"/>
        <v>14.878400000000001</v>
      </c>
      <c r="G9301" s="42">
        <f t="shared" si="435"/>
        <v>12.27468</v>
      </c>
      <c r="H9301" s="42">
        <f t="shared" si="436"/>
        <v>8.2500000012274679</v>
      </c>
    </row>
    <row r="9302" spans="5:8" x14ac:dyDescent="0.3">
      <c r="E9302" s="34">
        <v>9300</v>
      </c>
      <c r="F9302" s="42">
        <f t="shared" si="437"/>
        <v>14.88</v>
      </c>
      <c r="G9302" s="42">
        <f t="shared" si="435"/>
        <v>12.276</v>
      </c>
      <c r="H9302" s="42">
        <f t="shared" si="436"/>
        <v>8.2500000012275994</v>
      </c>
    </row>
    <row r="9303" spans="5:8" x14ac:dyDescent="0.3">
      <c r="E9303" s="34">
        <v>9301</v>
      </c>
      <c r="F9303" s="42">
        <f t="shared" si="437"/>
        <v>14.881600000000001</v>
      </c>
      <c r="G9303" s="42">
        <f t="shared" si="435"/>
        <v>12.27732</v>
      </c>
      <c r="H9303" s="42">
        <f t="shared" si="436"/>
        <v>8.2500000012277326</v>
      </c>
    </row>
    <row r="9304" spans="5:8" x14ac:dyDescent="0.3">
      <c r="E9304" s="34">
        <v>9302</v>
      </c>
      <c r="F9304" s="42">
        <f t="shared" si="437"/>
        <v>14.8832</v>
      </c>
      <c r="G9304" s="42">
        <f t="shared" si="435"/>
        <v>12.278639999999999</v>
      </c>
      <c r="H9304" s="42">
        <f t="shared" si="436"/>
        <v>8.250000001227864</v>
      </c>
    </row>
    <row r="9305" spans="5:8" x14ac:dyDescent="0.3">
      <c r="E9305" s="34">
        <v>9303</v>
      </c>
      <c r="F9305" s="42">
        <f t="shared" si="437"/>
        <v>14.8848</v>
      </c>
      <c r="G9305" s="42">
        <f t="shared" si="435"/>
        <v>12.279959999999999</v>
      </c>
      <c r="H9305" s="42">
        <f t="shared" si="436"/>
        <v>8.2500000012279955</v>
      </c>
    </row>
    <row r="9306" spans="5:8" x14ac:dyDescent="0.3">
      <c r="E9306" s="34">
        <v>9304</v>
      </c>
      <c r="F9306" s="42">
        <f t="shared" si="437"/>
        <v>14.8864</v>
      </c>
      <c r="G9306" s="42">
        <f t="shared" si="435"/>
        <v>12.281279999999999</v>
      </c>
      <c r="H9306" s="42">
        <f t="shared" si="436"/>
        <v>8.2500000012281287</v>
      </c>
    </row>
    <row r="9307" spans="5:8" x14ac:dyDescent="0.3">
      <c r="E9307" s="34">
        <v>9305</v>
      </c>
      <c r="F9307" s="42">
        <f t="shared" si="437"/>
        <v>14.888</v>
      </c>
      <c r="G9307" s="42">
        <f t="shared" si="435"/>
        <v>12.282599999999999</v>
      </c>
      <c r="H9307" s="42">
        <f t="shared" si="436"/>
        <v>8.2500000012282602</v>
      </c>
    </row>
    <row r="9308" spans="5:8" x14ac:dyDescent="0.3">
      <c r="E9308" s="34">
        <v>9306</v>
      </c>
      <c r="F9308" s="42">
        <f t="shared" si="437"/>
        <v>14.889600000000002</v>
      </c>
      <c r="G9308" s="42">
        <f t="shared" si="435"/>
        <v>12.28392</v>
      </c>
      <c r="H9308" s="42">
        <f t="shared" si="436"/>
        <v>8.2500000012283916</v>
      </c>
    </row>
    <row r="9309" spans="5:8" x14ac:dyDescent="0.3">
      <c r="E9309" s="34">
        <v>9307</v>
      </c>
      <c r="F9309" s="42">
        <f t="shared" si="437"/>
        <v>14.891200000000001</v>
      </c>
      <c r="G9309" s="42">
        <f t="shared" si="435"/>
        <v>12.285240000000002</v>
      </c>
      <c r="H9309" s="42">
        <f t="shared" si="436"/>
        <v>8.2500000012285248</v>
      </c>
    </row>
    <row r="9310" spans="5:8" x14ac:dyDescent="0.3">
      <c r="E9310" s="34">
        <v>9308</v>
      </c>
      <c r="F9310" s="42">
        <f t="shared" si="437"/>
        <v>14.892800000000001</v>
      </c>
      <c r="G9310" s="42">
        <f t="shared" si="435"/>
        <v>12.286560000000001</v>
      </c>
      <c r="H9310" s="42">
        <f t="shared" si="436"/>
        <v>8.2500000012286563</v>
      </c>
    </row>
    <row r="9311" spans="5:8" x14ac:dyDescent="0.3">
      <c r="E9311" s="34">
        <v>9309</v>
      </c>
      <c r="F9311" s="42">
        <f t="shared" si="437"/>
        <v>14.894400000000001</v>
      </c>
      <c r="G9311" s="42">
        <f t="shared" si="435"/>
        <v>12.287880000000001</v>
      </c>
      <c r="H9311" s="42">
        <f t="shared" si="436"/>
        <v>8.2500000012287877</v>
      </c>
    </row>
    <row r="9312" spans="5:8" x14ac:dyDescent="0.3">
      <c r="E9312" s="34">
        <v>9310</v>
      </c>
      <c r="F9312" s="42">
        <f t="shared" si="437"/>
        <v>14.896000000000001</v>
      </c>
      <c r="G9312" s="42">
        <f t="shared" si="435"/>
        <v>12.289200000000001</v>
      </c>
      <c r="H9312" s="42">
        <f t="shared" si="436"/>
        <v>8.2500000012289192</v>
      </c>
    </row>
    <row r="9313" spans="5:8" x14ac:dyDescent="0.3">
      <c r="E9313" s="34">
        <v>9311</v>
      </c>
      <c r="F9313" s="42">
        <f t="shared" si="437"/>
        <v>14.897600000000001</v>
      </c>
      <c r="G9313" s="42">
        <f t="shared" si="435"/>
        <v>12.290520000000001</v>
      </c>
      <c r="H9313" s="42">
        <f t="shared" si="436"/>
        <v>8.2500000012290524</v>
      </c>
    </row>
    <row r="9314" spans="5:8" x14ac:dyDescent="0.3">
      <c r="E9314" s="34">
        <v>9312</v>
      </c>
      <c r="F9314" s="42">
        <f t="shared" si="437"/>
        <v>14.8992</v>
      </c>
      <c r="G9314" s="42">
        <f t="shared" si="435"/>
        <v>12.291840000000001</v>
      </c>
      <c r="H9314" s="42">
        <f t="shared" si="436"/>
        <v>8.2500000012291839</v>
      </c>
    </row>
    <row r="9315" spans="5:8" x14ac:dyDescent="0.3">
      <c r="E9315" s="34">
        <v>9313</v>
      </c>
      <c r="F9315" s="42">
        <f t="shared" si="437"/>
        <v>14.9008</v>
      </c>
      <c r="G9315" s="42">
        <f t="shared" si="435"/>
        <v>12.29316</v>
      </c>
      <c r="H9315" s="42">
        <f t="shared" si="436"/>
        <v>8.2500000012293153</v>
      </c>
    </row>
    <row r="9316" spans="5:8" x14ac:dyDescent="0.3">
      <c r="E9316" s="34">
        <v>9314</v>
      </c>
      <c r="F9316" s="42">
        <f t="shared" si="437"/>
        <v>14.9024</v>
      </c>
      <c r="G9316" s="42">
        <f t="shared" si="435"/>
        <v>12.29448</v>
      </c>
      <c r="H9316" s="42">
        <f t="shared" si="436"/>
        <v>8.2500000012294485</v>
      </c>
    </row>
    <row r="9317" spans="5:8" x14ac:dyDescent="0.3">
      <c r="E9317" s="34">
        <v>9315</v>
      </c>
      <c r="F9317" s="42">
        <f t="shared" si="437"/>
        <v>14.904</v>
      </c>
      <c r="G9317" s="42">
        <f t="shared" si="435"/>
        <v>12.2958</v>
      </c>
      <c r="H9317" s="42">
        <f t="shared" si="436"/>
        <v>8.25000000122958</v>
      </c>
    </row>
    <row r="9318" spans="5:8" x14ac:dyDescent="0.3">
      <c r="E9318" s="34">
        <v>9316</v>
      </c>
      <c r="F9318" s="42">
        <f t="shared" si="437"/>
        <v>14.905600000000002</v>
      </c>
      <c r="G9318" s="42">
        <f t="shared" si="435"/>
        <v>12.297120000000001</v>
      </c>
      <c r="H9318" s="42">
        <f t="shared" si="436"/>
        <v>8.2500000012297114</v>
      </c>
    </row>
    <row r="9319" spans="5:8" x14ac:dyDescent="0.3">
      <c r="E9319" s="34">
        <v>9317</v>
      </c>
      <c r="F9319" s="42">
        <f t="shared" si="437"/>
        <v>14.907200000000001</v>
      </c>
      <c r="G9319" s="42">
        <f t="shared" si="435"/>
        <v>12.298440000000001</v>
      </c>
      <c r="H9319" s="42">
        <f t="shared" si="436"/>
        <v>8.2500000012298447</v>
      </c>
    </row>
    <row r="9320" spans="5:8" x14ac:dyDescent="0.3">
      <c r="E9320" s="34">
        <v>9318</v>
      </c>
      <c r="F9320" s="42">
        <f t="shared" si="437"/>
        <v>14.908800000000001</v>
      </c>
      <c r="G9320" s="42">
        <f t="shared" si="435"/>
        <v>12.299760000000001</v>
      </c>
      <c r="H9320" s="42">
        <f t="shared" si="436"/>
        <v>8.2500000012299761</v>
      </c>
    </row>
    <row r="9321" spans="5:8" x14ac:dyDescent="0.3">
      <c r="E9321" s="34">
        <v>9319</v>
      </c>
      <c r="F9321" s="42">
        <f t="shared" si="437"/>
        <v>14.910400000000001</v>
      </c>
      <c r="G9321" s="42">
        <f t="shared" si="435"/>
        <v>12.301080000000001</v>
      </c>
      <c r="H9321" s="42">
        <f t="shared" si="436"/>
        <v>8.2500000012301076</v>
      </c>
    </row>
    <row r="9322" spans="5:8" x14ac:dyDescent="0.3">
      <c r="E9322" s="34">
        <v>9320</v>
      </c>
      <c r="F9322" s="42">
        <f t="shared" si="437"/>
        <v>14.912000000000001</v>
      </c>
      <c r="G9322" s="42">
        <f t="shared" si="435"/>
        <v>12.3024</v>
      </c>
      <c r="H9322" s="42">
        <f t="shared" si="436"/>
        <v>8.2500000012302408</v>
      </c>
    </row>
    <row r="9323" spans="5:8" x14ac:dyDescent="0.3">
      <c r="E9323" s="34">
        <v>9321</v>
      </c>
      <c r="F9323" s="42">
        <f t="shared" si="437"/>
        <v>14.913600000000001</v>
      </c>
      <c r="G9323" s="42">
        <f t="shared" si="435"/>
        <v>12.30372</v>
      </c>
      <c r="H9323" s="42">
        <f t="shared" si="436"/>
        <v>8.2500000012303722</v>
      </c>
    </row>
    <row r="9324" spans="5:8" x14ac:dyDescent="0.3">
      <c r="E9324" s="34">
        <v>9322</v>
      </c>
      <c r="F9324" s="42">
        <f t="shared" si="437"/>
        <v>14.9152</v>
      </c>
      <c r="G9324" s="42">
        <f t="shared" si="435"/>
        <v>12.305040000000002</v>
      </c>
      <c r="H9324" s="42">
        <f t="shared" si="436"/>
        <v>8.2500000012305037</v>
      </c>
    </row>
    <row r="9325" spans="5:8" x14ac:dyDescent="0.3">
      <c r="E9325" s="34">
        <v>9323</v>
      </c>
      <c r="F9325" s="42">
        <f t="shared" si="437"/>
        <v>14.9168</v>
      </c>
      <c r="G9325" s="42">
        <f t="shared" si="435"/>
        <v>12.306360000000002</v>
      </c>
      <c r="H9325" s="42">
        <f t="shared" si="436"/>
        <v>8.2500000012306351</v>
      </c>
    </row>
    <row r="9326" spans="5:8" x14ac:dyDescent="0.3">
      <c r="E9326" s="34">
        <v>9324</v>
      </c>
      <c r="F9326" s="42">
        <f t="shared" si="437"/>
        <v>14.9184</v>
      </c>
      <c r="G9326" s="42">
        <f t="shared" si="435"/>
        <v>12.307680000000001</v>
      </c>
      <c r="H9326" s="42">
        <f t="shared" si="436"/>
        <v>8.2500000012307684</v>
      </c>
    </row>
    <row r="9327" spans="5:8" x14ac:dyDescent="0.3">
      <c r="E9327" s="34">
        <v>9325</v>
      </c>
      <c r="F9327" s="42">
        <f t="shared" si="437"/>
        <v>14.92</v>
      </c>
      <c r="G9327" s="42">
        <f t="shared" si="435"/>
        <v>12.309000000000001</v>
      </c>
      <c r="H9327" s="42">
        <f t="shared" si="436"/>
        <v>8.2500000012308998</v>
      </c>
    </row>
    <row r="9328" spans="5:8" x14ac:dyDescent="0.3">
      <c r="E9328" s="34">
        <v>9326</v>
      </c>
      <c r="F9328" s="42">
        <f t="shared" si="437"/>
        <v>14.921600000000002</v>
      </c>
      <c r="G9328" s="42">
        <f t="shared" si="435"/>
        <v>12.310320000000003</v>
      </c>
      <c r="H9328" s="42">
        <f t="shared" si="436"/>
        <v>8.2500000012310313</v>
      </c>
    </row>
    <row r="9329" spans="5:8" x14ac:dyDescent="0.3">
      <c r="E9329" s="34">
        <v>9327</v>
      </c>
      <c r="F9329" s="42">
        <f t="shared" si="437"/>
        <v>14.923200000000001</v>
      </c>
      <c r="G9329" s="42">
        <f t="shared" si="435"/>
        <v>12.311640000000001</v>
      </c>
      <c r="H9329" s="42">
        <f t="shared" si="436"/>
        <v>8.2500000012311645</v>
      </c>
    </row>
    <row r="9330" spans="5:8" x14ac:dyDescent="0.3">
      <c r="E9330" s="34">
        <v>9328</v>
      </c>
      <c r="F9330" s="42">
        <f t="shared" si="437"/>
        <v>14.924800000000001</v>
      </c>
      <c r="G9330" s="42">
        <f t="shared" si="435"/>
        <v>12.312960000000002</v>
      </c>
      <c r="H9330" s="42">
        <f t="shared" si="436"/>
        <v>8.250000001231296</v>
      </c>
    </row>
    <row r="9331" spans="5:8" x14ac:dyDescent="0.3">
      <c r="E9331" s="34">
        <v>9329</v>
      </c>
      <c r="F9331" s="42">
        <f t="shared" si="437"/>
        <v>14.926400000000001</v>
      </c>
      <c r="G9331" s="42">
        <f t="shared" si="435"/>
        <v>12.31428</v>
      </c>
      <c r="H9331" s="42">
        <f t="shared" si="436"/>
        <v>8.2500000012314274</v>
      </c>
    </row>
    <row r="9332" spans="5:8" x14ac:dyDescent="0.3">
      <c r="E9332" s="34">
        <v>9330</v>
      </c>
      <c r="F9332" s="42">
        <f t="shared" si="437"/>
        <v>14.928000000000001</v>
      </c>
      <c r="G9332" s="42">
        <f t="shared" si="435"/>
        <v>12.3156</v>
      </c>
      <c r="H9332" s="42">
        <f t="shared" si="436"/>
        <v>8.2500000012315606</v>
      </c>
    </row>
    <row r="9333" spans="5:8" x14ac:dyDescent="0.3">
      <c r="E9333" s="34">
        <v>9331</v>
      </c>
      <c r="F9333" s="42">
        <f t="shared" si="437"/>
        <v>14.929600000000001</v>
      </c>
      <c r="G9333" s="42">
        <f t="shared" si="435"/>
        <v>12.31692</v>
      </c>
      <c r="H9333" s="42">
        <f t="shared" si="436"/>
        <v>8.2500000012316921</v>
      </c>
    </row>
    <row r="9334" spans="5:8" x14ac:dyDescent="0.3">
      <c r="E9334" s="34">
        <v>9332</v>
      </c>
      <c r="F9334" s="42">
        <f t="shared" si="437"/>
        <v>14.9312</v>
      </c>
      <c r="G9334" s="42">
        <f t="shared" si="435"/>
        <v>12.318239999999999</v>
      </c>
      <c r="H9334" s="42">
        <f t="shared" si="436"/>
        <v>8.2500000012318235</v>
      </c>
    </row>
    <row r="9335" spans="5:8" x14ac:dyDescent="0.3">
      <c r="E9335" s="34">
        <v>9333</v>
      </c>
      <c r="F9335" s="42">
        <f t="shared" si="437"/>
        <v>14.9328</v>
      </c>
      <c r="G9335" s="42">
        <f t="shared" si="435"/>
        <v>12.319559999999999</v>
      </c>
      <c r="H9335" s="42">
        <f t="shared" si="436"/>
        <v>8.2500000012319568</v>
      </c>
    </row>
    <row r="9336" spans="5:8" x14ac:dyDescent="0.3">
      <c r="E9336" s="34">
        <v>9334</v>
      </c>
      <c r="F9336" s="42">
        <f t="shared" si="437"/>
        <v>14.9344</v>
      </c>
      <c r="G9336" s="42">
        <f t="shared" si="435"/>
        <v>12.320879999999999</v>
      </c>
      <c r="H9336" s="42">
        <f t="shared" si="436"/>
        <v>8.2500000012320882</v>
      </c>
    </row>
    <row r="9337" spans="5:8" x14ac:dyDescent="0.3">
      <c r="E9337" s="34">
        <v>9335</v>
      </c>
      <c r="F9337" s="42">
        <f t="shared" si="437"/>
        <v>14.936</v>
      </c>
      <c r="G9337" s="42">
        <f t="shared" si="435"/>
        <v>12.322199999999999</v>
      </c>
      <c r="H9337" s="42">
        <f t="shared" si="436"/>
        <v>8.2500000012322197</v>
      </c>
    </row>
    <row r="9338" spans="5:8" x14ac:dyDescent="0.3">
      <c r="E9338" s="34">
        <v>9336</v>
      </c>
      <c r="F9338" s="42">
        <f t="shared" si="437"/>
        <v>14.937600000000002</v>
      </c>
      <c r="G9338" s="42">
        <f t="shared" si="435"/>
        <v>12.32352</v>
      </c>
      <c r="H9338" s="42">
        <f t="shared" si="436"/>
        <v>8.2500000012323529</v>
      </c>
    </row>
    <row r="9339" spans="5:8" x14ac:dyDescent="0.3">
      <c r="E9339" s="34">
        <v>9337</v>
      </c>
      <c r="F9339" s="42">
        <f t="shared" si="437"/>
        <v>14.939200000000001</v>
      </c>
      <c r="G9339" s="42">
        <f t="shared" si="435"/>
        <v>12.324840000000002</v>
      </c>
      <c r="H9339" s="42">
        <f t="shared" si="436"/>
        <v>8.2500000012324843</v>
      </c>
    </row>
    <row r="9340" spans="5:8" x14ac:dyDescent="0.3">
      <c r="E9340" s="34">
        <v>9338</v>
      </c>
      <c r="F9340" s="42">
        <f t="shared" si="437"/>
        <v>14.940800000000001</v>
      </c>
      <c r="G9340" s="42">
        <f t="shared" si="435"/>
        <v>12.326160000000002</v>
      </c>
      <c r="H9340" s="42">
        <f t="shared" si="436"/>
        <v>8.2500000012326158</v>
      </c>
    </row>
    <row r="9341" spans="5:8" x14ac:dyDescent="0.3">
      <c r="E9341" s="34">
        <v>9339</v>
      </c>
      <c r="F9341" s="42">
        <f t="shared" si="437"/>
        <v>14.942400000000001</v>
      </c>
      <c r="G9341" s="42">
        <f t="shared" si="435"/>
        <v>12.327480000000001</v>
      </c>
      <c r="H9341" s="42">
        <f t="shared" si="436"/>
        <v>8.2500000012327472</v>
      </c>
    </row>
    <row r="9342" spans="5:8" x14ac:dyDescent="0.3">
      <c r="E9342" s="34">
        <v>9340</v>
      </c>
      <c r="F9342" s="42">
        <f t="shared" si="437"/>
        <v>14.944000000000001</v>
      </c>
      <c r="G9342" s="42">
        <f t="shared" si="435"/>
        <v>12.328800000000001</v>
      </c>
      <c r="H9342" s="42">
        <f t="shared" si="436"/>
        <v>8.2500000012328805</v>
      </c>
    </row>
    <row r="9343" spans="5:8" x14ac:dyDescent="0.3">
      <c r="E9343" s="34">
        <v>9341</v>
      </c>
      <c r="F9343" s="42">
        <f t="shared" si="437"/>
        <v>14.945600000000001</v>
      </c>
      <c r="G9343" s="42">
        <f t="shared" si="435"/>
        <v>12.330120000000001</v>
      </c>
      <c r="H9343" s="42">
        <f t="shared" si="436"/>
        <v>8.2500000012330119</v>
      </c>
    </row>
    <row r="9344" spans="5:8" x14ac:dyDescent="0.3">
      <c r="E9344" s="34">
        <v>9342</v>
      </c>
      <c r="F9344" s="42">
        <f t="shared" si="437"/>
        <v>14.9472</v>
      </c>
      <c r="G9344" s="42">
        <f t="shared" si="435"/>
        <v>12.331440000000001</v>
      </c>
      <c r="H9344" s="42">
        <f t="shared" si="436"/>
        <v>8.2500000012331434</v>
      </c>
    </row>
    <row r="9345" spans="5:8" x14ac:dyDescent="0.3">
      <c r="E9345" s="34">
        <v>9343</v>
      </c>
      <c r="F9345" s="42">
        <f t="shared" si="437"/>
        <v>14.9488</v>
      </c>
      <c r="G9345" s="42">
        <f t="shared" si="435"/>
        <v>12.33276</v>
      </c>
      <c r="H9345" s="42">
        <f t="shared" si="436"/>
        <v>8.2500000012332766</v>
      </c>
    </row>
    <row r="9346" spans="5:8" x14ac:dyDescent="0.3">
      <c r="E9346" s="34">
        <v>9344</v>
      </c>
      <c r="F9346" s="42">
        <f t="shared" si="437"/>
        <v>14.9504</v>
      </c>
      <c r="G9346" s="42">
        <f t="shared" ref="G9346:G9409" si="438">$C$12*F9346*10^-3/($C$3*10^-6)</f>
        <v>12.33408</v>
      </c>
      <c r="H9346" s="42">
        <f t="shared" si="436"/>
        <v>8.250000001233408</v>
      </c>
    </row>
    <row r="9347" spans="5:8" x14ac:dyDescent="0.3">
      <c r="E9347" s="34">
        <v>9345</v>
      </c>
      <c r="F9347" s="42">
        <f t="shared" si="437"/>
        <v>14.952</v>
      </c>
      <c r="G9347" s="42">
        <f t="shared" si="438"/>
        <v>12.3354</v>
      </c>
      <c r="H9347" s="42">
        <f t="shared" ref="H9347:H9410" si="439">($C$12+IF(G9347&gt;=$C$7,$C$6,0)+(IF(G9347&gt;=$C$5,G9347,0)/$C$4)+IF(G9347&gt;$C$9,($C$8/G9347),0))</f>
        <v>8.2500000012335395</v>
      </c>
    </row>
    <row r="9348" spans="5:8" x14ac:dyDescent="0.3">
      <c r="E9348" s="34">
        <v>9346</v>
      </c>
      <c r="F9348" s="42">
        <f t="shared" ref="F9348:F9411" si="440">($C$10/10000)*(E9348)</f>
        <v>14.953600000000002</v>
      </c>
      <c r="G9348" s="42">
        <f t="shared" si="438"/>
        <v>12.336720000000001</v>
      </c>
      <c r="H9348" s="42">
        <f t="shared" si="439"/>
        <v>8.2500000012336727</v>
      </c>
    </row>
    <row r="9349" spans="5:8" x14ac:dyDescent="0.3">
      <c r="E9349" s="34">
        <v>9347</v>
      </c>
      <c r="F9349" s="42">
        <f t="shared" si="440"/>
        <v>14.955200000000001</v>
      </c>
      <c r="G9349" s="42">
        <f t="shared" si="438"/>
        <v>12.338040000000001</v>
      </c>
      <c r="H9349" s="42">
        <f t="shared" si="439"/>
        <v>8.2500000012338042</v>
      </c>
    </row>
    <row r="9350" spans="5:8" x14ac:dyDescent="0.3">
      <c r="E9350" s="34">
        <v>9348</v>
      </c>
      <c r="F9350" s="42">
        <f t="shared" si="440"/>
        <v>14.956800000000001</v>
      </c>
      <c r="G9350" s="42">
        <f t="shared" si="438"/>
        <v>12.339360000000001</v>
      </c>
      <c r="H9350" s="42">
        <f t="shared" si="439"/>
        <v>8.2500000012339356</v>
      </c>
    </row>
    <row r="9351" spans="5:8" x14ac:dyDescent="0.3">
      <c r="E9351" s="34">
        <v>9349</v>
      </c>
      <c r="F9351" s="42">
        <f t="shared" si="440"/>
        <v>14.958400000000001</v>
      </c>
      <c r="G9351" s="42">
        <f t="shared" si="438"/>
        <v>12.340680000000001</v>
      </c>
      <c r="H9351" s="42">
        <f t="shared" si="439"/>
        <v>8.2500000012340688</v>
      </c>
    </row>
    <row r="9352" spans="5:8" x14ac:dyDescent="0.3">
      <c r="E9352" s="34">
        <v>9350</v>
      </c>
      <c r="F9352" s="42">
        <f t="shared" si="440"/>
        <v>14.96</v>
      </c>
      <c r="G9352" s="42">
        <f t="shared" si="438"/>
        <v>12.342000000000001</v>
      </c>
      <c r="H9352" s="42">
        <f t="shared" si="439"/>
        <v>8.2500000012342003</v>
      </c>
    </row>
    <row r="9353" spans="5:8" x14ac:dyDescent="0.3">
      <c r="E9353" s="34">
        <v>9351</v>
      </c>
      <c r="F9353" s="42">
        <f t="shared" si="440"/>
        <v>14.961600000000001</v>
      </c>
      <c r="G9353" s="42">
        <f t="shared" si="438"/>
        <v>12.34332</v>
      </c>
      <c r="H9353" s="42">
        <f t="shared" si="439"/>
        <v>8.2500000012343317</v>
      </c>
    </row>
    <row r="9354" spans="5:8" x14ac:dyDescent="0.3">
      <c r="E9354" s="34">
        <v>9352</v>
      </c>
      <c r="F9354" s="42">
        <f t="shared" si="440"/>
        <v>14.963200000000001</v>
      </c>
      <c r="G9354" s="42">
        <f t="shared" si="438"/>
        <v>12.34464</v>
      </c>
      <c r="H9354" s="42">
        <f t="shared" si="439"/>
        <v>8.2500000012344632</v>
      </c>
    </row>
    <row r="9355" spans="5:8" x14ac:dyDescent="0.3">
      <c r="E9355" s="34">
        <v>9353</v>
      </c>
      <c r="F9355" s="42">
        <f t="shared" si="440"/>
        <v>14.9648</v>
      </c>
      <c r="G9355" s="42">
        <f t="shared" si="438"/>
        <v>12.345960000000002</v>
      </c>
      <c r="H9355" s="42">
        <f t="shared" si="439"/>
        <v>8.2500000012345964</v>
      </c>
    </row>
    <row r="9356" spans="5:8" x14ac:dyDescent="0.3">
      <c r="E9356" s="34">
        <v>9354</v>
      </c>
      <c r="F9356" s="42">
        <f t="shared" si="440"/>
        <v>14.9664</v>
      </c>
      <c r="G9356" s="42">
        <f t="shared" si="438"/>
        <v>12.347280000000001</v>
      </c>
      <c r="H9356" s="42">
        <f t="shared" si="439"/>
        <v>8.2500000012347279</v>
      </c>
    </row>
    <row r="9357" spans="5:8" x14ac:dyDescent="0.3">
      <c r="E9357" s="34">
        <v>9355</v>
      </c>
      <c r="F9357" s="42">
        <f t="shared" si="440"/>
        <v>14.968</v>
      </c>
      <c r="G9357" s="42">
        <f t="shared" si="438"/>
        <v>12.348600000000001</v>
      </c>
      <c r="H9357" s="42">
        <f t="shared" si="439"/>
        <v>8.2500000012348593</v>
      </c>
    </row>
    <row r="9358" spans="5:8" x14ac:dyDescent="0.3">
      <c r="E9358" s="34">
        <v>9356</v>
      </c>
      <c r="F9358" s="42">
        <f t="shared" si="440"/>
        <v>14.969600000000002</v>
      </c>
      <c r="G9358" s="42">
        <f t="shared" si="438"/>
        <v>12.349920000000001</v>
      </c>
      <c r="H9358" s="42">
        <f t="shared" si="439"/>
        <v>8.2500000012349926</v>
      </c>
    </row>
    <row r="9359" spans="5:8" x14ac:dyDescent="0.3">
      <c r="E9359" s="34">
        <v>9357</v>
      </c>
      <c r="F9359" s="42">
        <f t="shared" si="440"/>
        <v>14.971200000000001</v>
      </c>
      <c r="G9359" s="42">
        <f t="shared" si="438"/>
        <v>12.351240000000002</v>
      </c>
      <c r="H9359" s="42">
        <f t="shared" si="439"/>
        <v>8.250000001235124</v>
      </c>
    </row>
    <row r="9360" spans="5:8" x14ac:dyDescent="0.3">
      <c r="E9360" s="34">
        <v>9358</v>
      </c>
      <c r="F9360" s="42">
        <f t="shared" si="440"/>
        <v>14.972800000000001</v>
      </c>
      <c r="G9360" s="42">
        <f t="shared" si="438"/>
        <v>12.35256</v>
      </c>
      <c r="H9360" s="42">
        <f t="shared" si="439"/>
        <v>8.2500000012352555</v>
      </c>
    </row>
    <row r="9361" spans="5:8" x14ac:dyDescent="0.3">
      <c r="E9361" s="34">
        <v>9359</v>
      </c>
      <c r="F9361" s="42">
        <f t="shared" si="440"/>
        <v>14.974400000000001</v>
      </c>
      <c r="G9361" s="42">
        <f t="shared" si="438"/>
        <v>12.353880000000002</v>
      </c>
      <c r="H9361" s="42">
        <f t="shared" si="439"/>
        <v>8.2500000012353887</v>
      </c>
    </row>
    <row r="9362" spans="5:8" x14ac:dyDescent="0.3">
      <c r="E9362" s="34">
        <v>9360</v>
      </c>
      <c r="F9362" s="42">
        <f t="shared" si="440"/>
        <v>14.976000000000001</v>
      </c>
      <c r="G9362" s="42">
        <f t="shared" si="438"/>
        <v>12.3552</v>
      </c>
      <c r="H9362" s="42">
        <f t="shared" si="439"/>
        <v>8.2500000012355201</v>
      </c>
    </row>
    <row r="9363" spans="5:8" x14ac:dyDescent="0.3">
      <c r="E9363" s="34">
        <v>9361</v>
      </c>
      <c r="F9363" s="42">
        <f t="shared" si="440"/>
        <v>14.977600000000001</v>
      </c>
      <c r="G9363" s="42">
        <f t="shared" si="438"/>
        <v>12.35652</v>
      </c>
      <c r="H9363" s="42">
        <f t="shared" si="439"/>
        <v>8.2500000012356516</v>
      </c>
    </row>
    <row r="9364" spans="5:8" x14ac:dyDescent="0.3">
      <c r="E9364" s="34">
        <v>9362</v>
      </c>
      <c r="F9364" s="42">
        <f t="shared" si="440"/>
        <v>14.979200000000001</v>
      </c>
      <c r="G9364" s="42">
        <f t="shared" si="438"/>
        <v>12.357839999999999</v>
      </c>
      <c r="H9364" s="42">
        <f t="shared" si="439"/>
        <v>8.2500000012357848</v>
      </c>
    </row>
    <row r="9365" spans="5:8" x14ac:dyDescent="0.3">
      <c r="E9365" s="34">
        <v>9363</v>
      </c>
      <c r="F9365" s="42">
        <f t="shared" si="440"/>
        <v>14.9808</v>
      </c>
      <c r="G9365" s="42">
        <f t="shared" si="438"/>
        <v>12.359159999999999</v>
      </c>
      <c r="H9365" s="42">
        <f t="shared" si="439"/>
        <v>8.2500000012359163</v>
      </c>
    </row>
    <row r="9366" spans="5:8" x14ac:dyDescent="0.3">
      <c r="E9366" s="34">
        <v>9364</v>
      </c>
      <c r="F9366" s="42">
        <f t="shared" si="440"/>
        <v>14.9824</v>
      </c>
      <c r="G9366" s="42">
        <f t="shared" si="438"/>
        <v>12.360479999999999</v>
      </c>
      <c r="H9366" s="42">
        <f t="shared" si="439"/>
        <v>8.2500000012360477</v>
      </c>
    </row>
    <row r="9367" spans="5:8" x14ac:dyDescent="0.3">
      <c r="E9367" s="34">
        <v>9365</v>
      </c>
      <c r="F9367" s="42">
        <f t="shared" si="440"/>
        <v>14.984</v>
      </c>
      <c r="G9367" s="42">
        <f t="shared" si="438"/>
        <v>12.361799999999999</v>
      </c>
      <c r="H9367" s="42">
        <f t="shared" si="439"/>
        <v>8.2500000012361792</v>
      </c>
    </row>
    <row r="9368" spans="5:8" x14ac:dyDescent="0.3">
      <c r="E9368" s="34">
        <v>9366</v>
      </c>
      <c r="F9368" s="42">
        <f t="shared" si="440"/>
        <v>14.985600000000002</v>
      </c>
      <c r="G9368" s="42">
        <f t="shared" si="438"/>
        <v>12.36312</v>
      </c>
      <c r="H9368" s="42">
        <f t="shared" si="439"/>
        <v>8.2500000012363124</v>
      </c>
    </row>
    <row r="9369" spans="5:8" x14ac:dyDescent="0.3">
      <c r="E9369" s="34">
        <v>9367</v>
      </c>
      <c r="F9369" s="42">
        <f t="shared" si="440"/>
        <v>14.987200000000001</v>
      </c>
      <c r="G9369" s="42">
        <f t="shared" si="438"/>
        <v>12.364440000000002</v>
      </c>
      <c r="H9369" s="42">
        <f t="shared" si="439"/>
        <v>8.2500000012364438</v>
      </c>
    </row>
    <row r="9370" spans="5:8" x14ac:dyDescent="0.3">
      <c r="E9370" s="34">
        <v>9368</v>
      </c>
      <c r="F9370" s="42">
        <f t="shared" si="440"/>
        <v>14.988800000000001</v>
      </c>
      <c r="G9370" s="42">
        <f t="shared" si="438"/>
        <v>12.365760000000002</v>
      </c>
      <c r="H9370" s="42">
        <f t="shared" si="439"/>
        <v>8.2500000012365753</v>
      </c>
    </row>
    <row r="9371" spans="5:8" x14ac:dyDescent="0.3">
      <c r="E9371" s="34">
        <v>9369</v>
      </c>
      <c r="F9371" s="42">
        <f t="shared" si="440"/>
        <v>14.990400000000001</v>
      </c>
      <c r="G9371" s="42">
        <f t="shared" si="438"/>
        <v>12.367080000000001</v>
      </c>
      <c r="H9371" s="42">
        <f t="shared" si="439"/>
        <v>8.2500000012367085</v>
      </c>
    </row>
    <row r="9372" spans="5:8" x14ac:dyDescent="0.3">
      <c r="E9372" s="34">
        <v>9370</v>
      </c>
      <c r="F9372" s="42">
        <f t="shared" si="440"/>
        <v>14.992000000000001</v>
      </c>
      <c r="G9372" s="42">
        <f t="shared" si="438"/>
        <v>12.368400000000001</v>
      </c>
      <c r="H9372" s="42">
        <f t="shared" si="439"/>
        <v>8.25000000123684</v>
      </c>
    </row>
    <row r="9373" spans="5:8" x14ac:dyDescent="0.3">
      <c r="E9373" s="34">
        <v>9371</v>
      </c>
      <c r="F9373" s="42">
        <f t="shared" si="440"/>
        <v>14.993600000000001</v>
      </c>
      <c r="G9373" s="42">
        <f t="shared" si="438"/>
        <v>12.369720000000001</v>
      </c>
      <c r="H9373" s="42">
        <f t="shared" si="439"/>
        <v>8.2500000012369714</v>
      </c>
    </row>
    <row r="9374" spans="5:8" x14ac:dyDescent="0.3">
      <c r="E9374" s="34">
        <v>9372</v>
      </c>
      <c r="F9374" s="42">
        <f t="shared" si="440"/>
        <v>14.995200000000001</v>
      </c>
      <c r="G9374" s="42">
        <f t="shared" si="438"/>
        <v>12.371040000000001</v>
      </c>
      <c r="H9374" s="42">
        <f t="shared" si="439"/>
        <v>8.2500000012371046</v>
      </c>
    </row>
    <row r="9375" spans="5:8" x14ac:dyDescent="0.3">
      <c r="E9375" s="34">
        <v>9373</v>
      </c>
      <c r="F9375" s="42">
        <f t="shared" si="440"/>
        <v>14.9968</v>
      </c>
      <c r="G9375" s="42">
        <f t="shared" si="438"/>
        <v>12.37236</v>
      </c>
      <c r="H9375" s="42">
        <f t="shared" si="439"/>
        <v>8.2500000012372361</v>
      </c>
    </row>
    <row r="9376" spans="5:8" x14ac:dyDescent="0.3">
      <c r="E9376" s="34">
        <v>9374</v>
      </c>
      <c r="F9376" s="42">
        <f t="shared" si="440"/>
        <v>14.9984</v>
      </c>
      <c r="G9376" s="42">
        <f t="shared" si="438"/>
        <v>12.37368</v>
      </c>
      <c r="H9376" s="42">
        <f t="shared" si="439"/>
        <v>8.2500000012373675</v>
      </c>
    </row>
    <row r="9377" spans="5:8" x14ac:dyDescent="0.3">
      <c r="E9377" s="34">
        <v>9375</v>
      </c>
      <c r="F9377" s="42">
        <f t="shared" si="440"/>
        <v>15</v>
      </c>
      <c r="G9377" s="42">
        <f t="shared" si="438"/>
        <v>12.375</v>
      </c>
      <c r="H9377" s="42">
        <f t="shared" si="439"/>
        <v>8.2500000012375008</v>
      </c>
    </row>
    <row r="9378" spans="5:8" x14ac:dyDescent="0.3">
      <c r="E9378" s="34">
        <v>9376</v>
      </c>
      <c r="F9378" s="42">
        <f t="shared" si="440"/>
        <v>15.001600000000002</v>
      </c>
      <c r="G9378" s="42">
        <f t="shared" si="438"/>
        <v>12.376320000000002</v>
      </c>
      <c r="H9378" s="42">
        <f t="shared" si="439"/>
        <v>8.2500000012376322</v>
      </c>
    </row>
    <row r="9379" spans="5:8" x14ac:dyDescent="0.3">
      <c r="E9379" s="34">
        <v>9377</v>
      </c>
      <c r="F9379" s="42">
        <f t="shared" si="440"/>
        <v>15.003200000000001</v>
      </c>
      <c r="G9379" s="42">
        <f t="shared" si="438"/>
        <v>12.377640000000001</v>
      </c>
      <c r="H9379" s="42">
        <f t="shared" si="439"/>
        <v>8.2500000012377637</v>
      </c>
    </row>
    <row r="9380" spans="5:8" x14ac:dyDescent="0.3">
      <c r="E9380" s="34">
        <v>9378</v>
      </c>
      <c r="F9380" s="42">
        <f t="shared" si="440"/>
        <v>15.004800000000001</v>
      </c>
      <c r="G9380" s="42">
        <f t="shared" si="438"/>
        <v>12.378960000000001</v>
      </c>
      <c r="H9380" s="42">
        <f t="shared" si="439"/>
        <v>8.2500000012378951</v>
      </c>
    </row>
    <row r="9381" spans="5:8" x14ac:dyDescent="0.3">
      <c r="E9381" s="34">
        <v>9379</v>
      </c>
      <c r="F9381" s="42">
        <f t="shared" si="440"/>
        <v>15.006400000000001</v>
      </c>
      <c r="G9381" s="42">
        <f t="shared" si="438"/>
        <v>12.380280000000001</v>
      </c>
      <c r="H9381" s="42">
        <f t="shared" si="439"/>
        <v>8.2500000012380283</v>
      </c>
    </row>
    <row r="9382" spans="5:8" x14ac:dyDescent="0.3">
      <c r="E9382" s="34">
        <v>9380</v>
      </c>
      <c r="F9382" s="42">
        <f t="shared" si="440"/>
        <v>15.008000000000001</v>
      </c>
      <c r="G9382" s="42">
        <f t="shared" si="438"/>
        <v>12.381600000000001</v>
      </c>
      <c r="H9382" s="42">
        <f t="shared" si="439"/>
        <v>8.2500000012381598</v>
      </c>
    </row>
    <row r="9383" spans="5:8" x14ac:dyDescent="0.3">
      <c r="E9383" s="34">
        <v>9381</v>
      </c>
      <c r="F9383" s="42">
        <f t="shared" si="440"/>
        <v>15.009600000000001</v>
      </c>
      <c r="G9383" s="42">
        <f t="shared" si="438"/>
        <v>12.38292</v>
      </c>
      <c r="H9383" s="42">
        <f t="shared" si="439"/>
        <v>8.2500000012382912</v>
      </c>
    </row>
    <row r="9384" spans="5:8" x14ac:dyDescent="0.3">
      <c r="E9384" s="34">
        <v>9382</v>
      </c>
      <c r="F9384" s="42">
        <f t="shared" si="440"/>
        <v>15.011200000000001</v>
      </c>
      <c r="G9384" s="42">
        <f t="shared" si="438"/>
        <v>12.38424</v>
      </c>
      <c r="H9384" s="42">
        <f t="shared" si="439"/>
        <v>8.2500000012384245</v>
      </c>
    </row>
    <row r="9385" spans="5:8" x14ac:dyDescent="0.3">
      <c r="E9385" s="34">
        <v>9383</v>
      </c>
      <c r="F9385" s="42">
        <f t="shared" si="440"/>
        <v>15.0128</v>
      </c>
      <c r="G9385" s="42">
        <f t="shared" si="438"/>
        <v>12.38556</v>
      </c>
      <c r="H9385" s="42">
        <f t="shared" si="439"/>
        <v>8.2500000012385559</v>
      </c>
    </row>
    <row r="9386" spans="5:8" x14ac:dyDescent="0.3">
      <c r="E9386" s="34">
        <v>9384</v>
      </c>
      <c r="F9386" s="42">
        <f t="shared" si="440"/>
        <v>15.0144</v>
      </c>
      <c r="G9386" s="42">
        <f t="shared" si="438"/>
        <v>12.386880000000001</v>
      </c>
      <c r="H9386" s="42">
        <f t="shared" si="439"/>
        <v>8.2500000012386874</v>
      </c>
    </row>
    <row r="9387" spans="5:8" x14ac:dyDescent="0.3">
      <c r="E9387" s="34">
        <v>9385</v>
      </c>
      <c r="F9387" s="42">
        <f t="shared" si="440"/>
        <v>15.016</v>
      </c>
      <c r="G9387" s="42">
        <f t="shared" si="438"/>
        <v>12.388200000000001</v>
      </c>
      <c r="H9387" s="42">
        <f t="shared" si="439"/>
        <v>8.2500000012388206</v>
      </c>
    </row>
    <row r="9388" spans="5:8" x14ac:dyDescent="0.3">
      <c r="E9388" s="34">
        <v>9386</v>
      </c>
      <c r="F9388" s="42">
        <f t="shared" si="440"/>
        <v>15.0176</v>
      </c>
      <c r="G9388" s="42">
        <f t="shared" si="438"/>
        <v>12.389520000000001</v>
      </c>
      <c r="H9388" s="42">
        <f t="shared" si="439"/>
        <v>8.2500000012389521</v>
      </c>
    </row>
    <row r="9389" spans="5:8" x14ac:dyDescent="0.3">
      <c r="E9389" s="34">
        <v>9387</v>
      </c>
      <c r="F9389" s="42">
        <f t="shared" si="440"/>
        <v>15.019200000000001</v>
      </c>
      <c r="G9389" s="42">
        <f t="shared" si="438"/>
        <v>12.390840000000001</v>
      </c>
      <c r="H9389" s="42">
        <f t="shared" si="439"/>
        <v>8.2500000012390835</v>
      </c>
    </row>
    <row r="9390" spans="5:8" x14ac:dyDescent="0.3">
      <c r="E9390" s="34">
        <v>9388</v>
      </c>
      <c r="F9390" s="42">
        <f t="shared" si="440"/>
        <v>15.020800000000001</v>
      </c>
      <c r="G9390" s="42">
        <f t="shared" si="438"/>
        <v>12.392160000000002</v>
      </c>
      <c r="H9390" s="42">
        <f t="shared" si="439"/>
        <v>8.2500000012392167</v>
      </c>
    </row>
    <row r="9391" spans="5:8" x14ac:dyDescent="0.3">
      <c r="E9391" s="34">
        <v>9389</v>
      </c>
      <c r="F9391" s="42">
        <f t="shared" si="440"/>
        <v>15.022400000000001</v>
      </c>
      <c r="G9391" s="42">
        <f t="shared" si="438"/>
        <v>12.39348</v>
      </c>
      <c r="H9391" s="42">
        <f t="shared" si="439"/>
        <v>8.2500000012393482</v>
      </c>
    </row>
    <row r="9392" spans="5:8" x14ac:dyDescent="0.3">
      <c r="E9392" s="34">
        <v>9390</v>
      </c>
      <c r="F9392" s="42">
        <f t="shared" si="440"/>
        <v>15.024000000000001</v>
      </c>
      <c r="G9392" s="42">
        <f t="shared" si="438"/>
        <v>12.394800000000002</v>
      </c>
      <c r="H9392" s="42">
        <f t="shared" si="439"/>
        <v>8.2500000012394796</v>
      </c>
    </row>
    <row r="9393" spans="5:8" x14ac:dyDescent="0.3">
      <c r="E9393" s="34">
        <v>9391</v>
      </c>
      <c r="F9393" s="42">
        <f t="shared" si="440"/>
        <v>15.025600000000001</v>
      </c>
      <c r="G9393" s="42">
        <f t="shared" si="438"/>
        <v>12.39612</v>
      </c>
      <c r="H9393" s="42">
        <f t="shared" si="439"/>
        <v>8.2500000012396129</v>
      </c>
    </row>
    <row r="9394" spans="5:8" x14ac:dyDescent="0.3">
      <c r="E9394" s="34">
        <v>9392</v>
      </c>
      <c r="F9394" s="42">
        <f t="shared" si="440"/>
        <v>15.027200000000001</v>
      </c>
      <c r="G9394" s="42">
        <f t="shared" si="438"/>
        <v>12.39744</v>
      </c>
      <c r="H9394" s="42">
        <f t="shared" si="439"/>
        <v>8.2500000012397443</v>
      </c>
    </row>
    <row r="9395" spans="5:8" x14ac:dyDescent="0.3">
      <c r="E9395" s="34">
        <v>9393</v>
      </c>
      <c r="F9395" s="42">
        <f t="shared" si="440"/>
        <v>15.0288</v>
      </c>
      <c r="G9395" s="42">
        <f t="shared" si="438"/>
        <v>12.398759999999999</v>
      </c>
      <c r="H9395" s="42">
        <f t="shared" si="439"/>
        <v>8.2500000012398758</v>
      </c>
    </row>
    <row r="9396" spans="5:8" x14ac:dyDescent="0.3">
      <c r="E9396" s="34">
        <v>9394</v>
      </c>
      <c r="F9396" s="42">
        <f t="shared" si="440"/>
        <v>15.0304</v>
      </c>
      <c r="G9396" s="42">
        <f t="shared" si="438"/>
        <v>12.400079999999999</v>
      </c>
      <c r="H9396" s="42">
        <f t="shared" si="439"/>
        <v>8.2500000012400072</v>
      </c>
    </row>
    <row r="9397" spans="5:8" x14ac:dyDescent="0.3">
      <c r="E9397" s="34">
        <v>9395</v>
      </c>
      <c r="F9397" s="42">
        <f t="shared" si="440"/>
        <v>15.032</v>
      </c>
      <c r="G9397" s="42">
        <f t="shared" si="438"/>
        <v>12.401399999999999</v>
      </c>
      <c r="H9397" s="42">
        <f t="shared" si="439"/>
        <v>8.2500000012401404</v>
      </c>
    </row>
    <row r="9398" spans="5:8" x14ac:dyDescent="0.3">
      <c r="E9398" s="34">
        <v>9396</v>
      </c>
      <c r="F9398" s="42">
        <f t="shared" si="440"/>
        <v>15.0336</v>
      </c>
      <c r="G9398" s="42">
        <f t="shared" si="438"/>
        <v>12.402719999999999</v>
      </c>
      <c r="H9398" s="42">
        <f t="shared" si="439"/>
        <v>8.2500000012402719</v>
      </c>
    </row>
    <row r="9399" spans="5:8" x14ac:dyDescent="0.3">
      <c r="E9399" s="34">
        <v>9397</v>
      </c>
      <c r="F9399" s="42">
        <f t="shared" si="440"/>
        <v>15.035200000000001</v>
      </c>
      <c r="G9399" s="42">
        <f t="shared" si="438"/>
        <v>12.40404</v>
      </c>
      <c r="H9399" s="42">
        <f t="shared" si="439"/>
        <v>8.2500000012404033</v>
      </c>
    </row>
    <row r="9400" spans="5:8" x14ac:dyDescent="0.3">
      <c r="E9400" s="34">
        <v>9398</v>
      </c>
      <c r="F9400" s="42">
        <f t="shared" si="440"/>
        <v>15.036800000000001</v>
      </c>
      <c r="G9400" s="42">
        <f t="shared" si="438"/>
        <v>12.405360000000002</v>
      </c>
      <c r="H9400" s="42">
        <f t="shared" si="439"/>
        <v>8.2500000012405366</v>
      </c>
    </row>
    <row r="9401" spans="5:8" x14ac:dyDescent="0.3">
      <c r="E9401" s="34">
        <v>9399</v>
      </c>
      <c r="F9401" s="42">
        <f t="shared" si="440"/>
        <v>15.038400000000001</v>
      </c>
      <c r="G9401" s="42">
        <f t="shared" si="438"/>
        <v>12.406680000000001</v>
      </c>
      <c r="H9401" s="42">
        <f t="shared" si="439"/>
        <v>8.250000001240668</v>
      </c>
    </row>
    <row r="9402" spans="5:8" x14ac:dyDescent="0.3">
      <c r="E9402" s="34">
        <v>9400</v>
      </c>
      <c r="F9402" s="42">
        <f t="shared" si="440"/>
        <v>15.040000000000001</v>
      </c>
      <c r="G9402" s="42">
        <f t="shared" si="438"/>
        <v>12.408000000000001</v>
      </c>
      <c r="H9402" s="42">
        <f t="shared" si="439"/>
        <v>8.2500000012407995</v>
      </c>
    </row>
    <row r="9403" spans="5:8" x14ac:dyDescent="0.3">
      <c r="E9403" s="34">
        <v>9401</v>
      </c>
      <c r="F9403" s="42">
        <f t="shared" si="440"/>
        <v>15.041600000000001</v>
      </c>
      <c r="G9403" s="42">
        <f t="shared" si="438"/>
        <v>12.409320000000001</v>
      </c>
      <c r="H9403" s="42">
        <f t="shared" si="439"/>
        <v>8.2500000012409327</v>
      </c>
    </row>
    <row r="9404" spans="5:8" x14ac:dyDescent="0.3">
      <c r="E9404" s="34">
        <v>9402</v>
      </c>
      <c r="F9404" s="42">
        <f t="shared" si="440"/>
        <v>15.043200000000001</v>
      </c>
      <c r="G9404" s="42">
        <f t="shared" si="438"/>
        <v>12.410640000000001</v>
      </c>
      <c r="H9404" s="42">
        <f t="shared" si="439"/>
        <v>8.2500000012410641</v>
      </c>
    </row>
    <row r="9405" spans="5:8" x14ac:dyDescent="0.3">
      <c r="E9405" s="34">
        <v>9403</v>
      </c>
      <c r="F9405" s="42">
        <f t="shared" si="440"/>
        <v>15.0448</v>
      </c>
      <c r="G9405" s="42">
        <f t="shared" si="438"/>
        <v>12.411960000000001</v>
      </c>
      <c r="H9405" s="42">
        <f t="shared" si="439"/>
        <v>8.2500000012411956</v>
      </c>
    </row>
    <row r="9406" spans="5:8" x14ac:dyDescent="0.3">
      <c r="E9406" s="34">
        <v>9404</v>
      </c>
      <c r="F9406" s="42">
        <f t="shared" si="440"/>
        <v>15.0464</v>
      </c>
      <c r="G9406" s="42">
        <f t="shared" si="438"/>
        <v>12.41328</v>
      </c>
      <c r="H9406" s="42">
        <f t="shared" si="439"/>
        <v>8.2500000012413288</v>
      </c>
    </row>
    <row r="9407" spans="5:8" x14ac:dyDescent="0.3">
      <c r="E9407" s="34">
        <v>9405</v>
      </c>
      <c r="F9407" s="42">
        <f t="shared" si="440"/>
        <v>15.048</v>
      </c>
      <c r="G9407" s="42">
        <f t="shared" si="438"/>
        <v>12.4146</v>
      </c>
      <c r="H9407" s="42">
        <f t="shared" si="439"/>
        <v>8.2500000012414603</v>
      </c>
    </row>
    <row r="9408" spans="5:8" x14ac:dyDescent="0.3">
      <c r="E9408" s="34">
        <v>9406</v>
      </c>
      <c r="F9408" s="42">
        <f t="shared" si="440"/>
        <v>15.0496</v>
      </c>
      <c r="G9408" s="42">
        <f t="shared" si="438"/>
        <v>12.41592</v>
      </c>
      <c r="H9408" s="42">
        <f t="shared" si="439"/>
        <v>8.2500000012415917</v>
      </c>
    </row>
    <row r="9409" spans="5:8" x14ac:dyDescent="0.3">
      <c r="E9409" s="34">
        <v>9407</v>
      </c>
      <c r="F9409" s="42">
        <f t="shared" si="440"/>
        <v>15.051200000000001</v>
      </c>
      <c r="G9409" s="42">
        <f t="shared" si="438"/>
        <v>12.417240000000001</v>
      </c>
      <c r="H9409" s="42">
        <f t="shared" si="439"/>
        <v>8.2500000012417232</v>
      </c>
    </row>
    <row r="9410" spans="5:8" x14ac:dyDescent="0.3">
      <c r="E9410" s="34">
        <v>9408</v>
      </c>
      <c r="F9410" s="42">
        <f t="shared" si="440"/>
        <v>15.052800000000001</v>
      </c>
      <c r="G9410" s="42">
        <f t="shared" ref="G9410:G9473" si="441">$C$12*F9410*10^-3/($C$3*10^-6)</f>
        <v>12.418560000000001</v>
      </c>
      <c r="H9410" s="42">
        <f t="shared" si="439"/>
        <v>8.2500000012418564</v>
      </c>
    </row>
    <row r="9411" spans="5:8" x14ac:dyDescent="0.3">
      <c r="E9411" s="34">
        <v>9409</v>
      </c>
      <c r="F9411" s="42">
        <f t="shared" si="440"/>
        <v>15.054400000000001</v>
      </c>
      <c r="G9411" s="42">
        <f t="shared" si="441"/>
        <v>12.419880000000001</v>
      </c>
      <c r="H9411" s="42">
        <f t="shared" ref="H9411:H9474" si="442">($C$12+IF(G9411&gt;=$C$7,$C$6,0)+(IF(G9411&gt;=$C$5,G9411,0)/$C$4)+IF(G9411&gt;$C$9,($C$8/G9411),0))</f>
        <v>8.2500000012419878</v>
      </c>
    </row>
    <row r="9412" spans="5:8" x14ac:dyDescent="0.3">
      <c r="E9412" s="34">
        <v>9410</v>
      </c>
      <c r="F9412" s="42">
        <f t="shared" ref="F9412:F9475" si="443">($C$10/10000)*(E9412)</f>
        <v>15.056000000000001</v>
      </c>
      <c r="G9412" s="42">
        <f t="shared" si="441"/>
        <v>12.421200000000001</v>
      </c>
      <c r="H9412" s="42">
        <f t="shared" si="442"/>
        <v>8.2500000012421193</v>
      </c>
    </row>
    <row r="9413" spans="5:8" x14ac:dyDescent="0.3">
      <c r="E9413" s="34">
        <v>9411</v>
      </c>
      <c r="F9413" s="42">
        <f t="shared" si="443"/>
        <v>15.057600000000001</v>
      </c>
      <c r="G9413" s="42">
        <f t="shared" si="441"/>
        <v>12.42252</v>
      </c>
      <c r="H9413" s="42">
        <f t="shared" si="442"/>
        <v>8.2500000012422525</v>
      </c>
    </row>
    <row r="9414" spans="5:8" x14ac:dyDescent="0.3">
      <c r="E9414" s="34">
        <v>9412</v>
      </c>
      <c r="F9414" s="42">
        <f t="shared" si="443"/>
        <v>15.059200000000001</v>
      </c>
      <c r="G9414" s="42">
        <f t="shared" si="441"/>
        <v>12.42384</v>
      </c>
      <c r="H9414" s="42">
        <f t="shared" si="442"/>
        <v>8.250000001242384</v>
      </c>
    </row>
    <row r="9415" spans="5:8" x14ac:dyDescent="0.3">
      <c r="E9415" s="34">
        <v>9413</v>
      </c>
      <c r="F9415" s="42">
        <f t="shared" si="443"/>
        <v>15.0608</v>
      </c>
      <c r="G9415" s="42">
        <f t="shared" si="441"/>
        <v>12.42516</v>
      </c>
      <c r="H9415" s="42">
        <f t="shared" si="442"/>
        <v>8.2500000012425154</v>
      </c>
    </row>
    <row r="9416" spans="5:8" x14ac:dyDescent="0.3">
      <c r="E9416" s="34">
        <v>9414</v>
      </c>
      <c r="F9416" s="42">
        <f t="shared" si="443"/>
        <v>15.0624</v>
      </c>
      <c r="G9416" s="42">
        <f t="shared" si="441"/>
        <v>12.42648</v>
      </c>
      <c r="H9416" s="42">
        <f t="shared" si="442"/>
        <v>8.2500000012426487</v>
      </c>
    </row>
    <row r="9417" spans="5:8" x14ac:dyDescent="0.3">
      <c r="E9417" s="34">
        <v>9415</v>
      </c>
      <c r="F9417" s="42">
        <f t="shared" si="443"/>
        <v>15.064</v>
      </c>
      <c r="G9417" s="42">
        <f t="shared" si="441"/>
        <v>12.427800000000001</v>
      </c>
      <c r="H9417" s="42">
        <f t="shared" si="442"/>
        <v>8.2500000012427801</v>
      </c>
    </row>
    <row r="9418" spans="5:8" x14ac:dyDescent="0.3">
      <c r="E9418" s="34">
        <v>9416</v>
      </c>
      <c r="F9418" s="42">
        <f t="shared" si="443"/>
        <v>15.0656</v>
      </c>
      <c r="G9418" s="42">
        <f t="shared" si="441"/>
        <v>12.429120000000001</v>
      </c>
      <c r="H9418" s="42">
        <f t="shared" si="442"/>
        <v>8.2500000012429116</v>
      </c>
    </row>
    <row r="9419" spans="5:8" x14ac:dyDescent="0.3">
      <c r="E9419" s="34">
        <v>9417</v>
      </c>
      <c r="F9419" s="42">
        <f t="shared" si="443"/>
        <v>15.067200000000001</v>
      </c>
      <c r="G9419" s="42">
        <f t="shared" si="441"/>
        <v>12.430440000000003</v>
      </c>
      <c r="H9419" s="42">
        <f t="shared" si="442"/>
        <v>8.2500000012430448</v>
      </c>
    </row>
    <row r="9420" spans="5:8" x14ac:dyDescent="0.3">
      <c r="E9420" s="34">
        <v>9418</v>
      </c>
      <c r="F9420" s="42">
        <f t="shared" si="443"/>
        <v>15.068800000000001</v>
      </c>
      <c r="G9420" s="42">
        <f t="shared" si="441"/>
        <v>12.431760000000001</v>
      </c>
      <c r="H9420" s="42">
        <f t="shared" si="442"/>
        <v>8.2500000012431762</v>
      </c>
    </row>
    <row r="9421" spans="5:8" x14ac:dyDescent="0.3">
      <c r="E9421" s="34">
        <v>9419</v>
      </c>
      <c r="F9421" s="42">
        <f t="shared" si="443"/>
        <v>15.070400000000001</v>
      </c>
      <c r="G9421" s="42">
        <f t="shared" si="441"/>
        <v>12.433080000000002</v>
      </c>
      <c r="H9421" s="42">
        <f t="shared" si="442"/>
        <v>8.2500000012433077</v>
      </c>
    </row>
    <row r="9422" spans="5:8" x14ac:dyDescent="0.3">
      <c r="E9422" s="34">
        <v>9420</v>
      </c>
      <c r="F9422" s="42">
        <f t="shared" si="443"/>
        <v>15.072000000000001</v>
      </c>
      <c r="G9422" s="42">
        <f t="shared" si="441"/>
        <v>12.4344</v>
      </c>
      <c r="H9422" s="42">
        <f t="shared" si="442"/>
        <v>8.2500000012434391</v>
      </c>
    </row>
    <row r="9423" spans="5:8" x14ac:dyDescent="0.3">
      <c r="E9423" s="34">
        <v>9421</v>
      </c>
      <c r="F9423" s="42">
        <f t="shared" si="443"/>
        <v>15.073600000000001</v>
      </c>
      <c r="G9423" s="42">
        <f t="shared" si="441"/>
        <v>12.435720000000002</v>
      </c>
      <c r="H9423" s="42">
        <f t="shared" si="442"/>
        <v>8.2500000012435724</v>
      </c>
    </row>
    <row r="9424" spans="5:8" x14ac:dyDescent="0.3">
      <c r="E9424" s="34">
        <v>9422</v>
      </c>
      <c r="F9424" s="42">
        <f t="shared" si="443"/>
        <v>15.075200000000001</v>
      </c>
      <c r="G9424" s="42">
        <f t="shared" si="441"/>
        <v>12.43704</v>
      </c>
      <c r="H9424" s="42">
        <f t="shared" si="442"/>
        <v>8.2500000012437038</v>
      </c>
    </row>
    <row r="9425" spans="5:8" x14ac:dyDescent="0.3">
      <c r="E9425" s="34">
        <v>9423</v>
      </c>
      <c r="F9425" s="42">
        <f t="shared" si="443"/>
        <v>15.0768</v>
      </c>
      <c r="G9425" s="42">
        <f t="shared" si="441"/>
        <v>12.438359999999999</v>
      </c>
      <c r="H9425" s="42">
        <f t="shared" si="442"/>
        <v>8.2500000012438353</v>
      </c>
    </row>
    <row r="9426" spans="5:8" x14ac:dyDescent="0.3">
      <c r="E9426" s="34">
        <v>9424</v>
      </c>
      <c r="F9426" s="42">
        <f t="shared" si="443"/>
        <v>15.0784</v>
      </c>
      <c r="G9426" s="42">
        <f t="shared" si="441"/>
        <v>12.439679999999999</v>
      </c>
      <c r="H9426" s="42">
        <f t="shared" si="442"/>
        <v>8.2500000012439685</v>
      </c>
    </row>
    <row r="9427" spans="5:8" x14ac:dyDescent="0.3">
      <c r="E9427" s="34">
        <v>9425</v>
      </c>
      <c r="F9427" s="42">
        <f t="shared" si="443"/>
        <v>15.08</v>
      </c>
      <c r="G9427" s="42">
        <f t="shared" si="441"/>
        <v>12.440999999999999</v>
      </c>
      <c r="H9427" s="42">
        <f t="shared" si="442"/>
        <v>8.2500000012440999</v>
      </c>
    </row>
    <row r="9428" spans="5:8" x14ac:dyDescent="0.3">
      <c r="E9428" s="34">
        <v>9426</v>
      </c>
      <c r="F9428" s="42">
        <f t="shared" si="443"/>
        <v>15.0816</v>
      </c>
      <c r="G9428" s="42">
        <f t="shared" si="441"/>
        <v>12.442319999999999</v>
      </c>
      <c r="H9428" s="42">
        <f t="shared" si="442"/>
        <v>8.2500000012442314</v>
      </c>
    </row>
    <row r="9429" spans="5:8" x14ac:dyDescent="0.3">
      <c r="E9429" s="34">
        <v>9427</v>
      </c>
      <c r="F9429" s="42">
        <f t="shared" si="443"/>
        <v>15.083200000000001</v>
      </c>
      <c r="G9429" s="42">
        <f t="shared" si="441"/>
        <v>12.44364</v>
      </c>
      <c r="H9429" s="42">
        <f t="shared" si="442"/>
        <v>8.2500000012443646</v>
      </c>
    </row>
    <row r="9430" spans="5:8" x14ac:dyDescent="0.3">
      <c r="E9430" s="34">
        <v>9428</v>
      </c>
      <c r="F9430" s="42">
        <f t="shared" si="443"/>
        <v>15.084800000000001</v>
      </c>
      <c r="G9430" s="42">
        <f t="shared" si="441"/>
        <v>12.44496</v>
      </c>
      <c r="H9430" s="42">
        <f t="shared" si="442"/>
        <v>8.2500000012444961</v>
      </c>
    </row>
    <row r="9431" spans="5:8" x14ac:dyDescent="0.3">
      <c r="E9431" s="34">
        <v>9429</v>
      </c>
      <c r="F9431" s="42">
        <f t="shared" si="443"/>
        <v>15.086400000000001</v>
      </c>
      <c r="G9431" s="42">
        <f t="shared" si="441"/>
        <v>12.446280000000002</v>
      </c>
      <c r="H9431" s="42">
        <f t="shared" si="442"/>
        <v>8.2500000012446275</v>
      </c>
    </row>
    <row r="9432" spans="5:8" x14ac:dyDescent="0.3">
      <c r="E9432" s="34">
        <v>9430</v>
      </c>
      <c r="F9432" s="42">
        <f t="shared" si="443"/>
        <v>15.088000000000001</v>
      </c>
      <c r="G9432" s="42">
        <f t="shared" si="441"/>
        <v>12.447600000000001</v>
      </c>
      <c r="H9432" s="42">
        <f t="shared" si="442"/>
        <v>8.2500000012447607</v>
      </c>
    </row>
    <row r="9433" spans="5:8" x14ac:dyDescent="0.3">
      <c r="E9433" s="34">
        <v>9431</v>
      </c>
      <c r="F9433" s="42">
        <f t="shared" si="443"/>
        <v>15.089600000000001</v>
      </c>
      <c r="G9433" s="42">
        <f t="shared" si="441"/>
        <v>12.448920000000001</v>
      </c>
      <c r="H9433" s="42">
        <f t="shared" si="442"/>
        <v>8.2500000012448922</v>
      </c>
    </row>
    <row r="9434" spans="5:8" x14ac:dyDescent="0.3">
      <c r="E9434" s="34">
        <v>9432</v>
      </c>
      <c r="F9434" s="42">
        <f t="shared" si="443"/>
        <v>15.091200000000001</v>
      </c>
      <c r="G9434" s="42">
        <f t="shared" si="441"/>
        <v>12.450240000000001</v>
      </c>
      <c r="H9434" s="42">
        <f t="shared" si="442"/>
        <v>8.2500000012450236</v>
      </c>
    </row>
    <row r="9435" spans="5:8" x14ac:dyDescent="0.3">
      <c r="E9435" s="34">
        <v>9433</v>
      </c>
      <c r="F9435" s="42">
        <f t="shared" si="443"/>
        <v>15.0928</v>
      </c>
      <c r="G9435" s="42">
        <f t="shared" si="441"/>
        <v>12.451560000000001</v>
      </c>
      <c r="H9435" s="42">
        <f t="shared" si="442"/>
        <v>8.2500000012451569</v>
      </c>
    </row>
    <row r="9436" spans="5:8" x14ac:dyDescent="0.3">
      <c r="E9436" s="34">
        <v>9434</v>
      </c>
      <c r="F9436" s="42">
        <f t="shared" si="443"/>
        <v>15.0944</v>
      </c>
      <c r="G9436" s="42">
        <f t="shared" si="441"/>
        <v>12.45288</v>
      </c>
      <c r="H9436" s="42">
        <f t="shared" si="442"/>
        <v>8.2500000012452883</v>
      </c>
    </row>
    <row r="9437" spans="5:8" x14ac:dyDescent="0.3">
      <c r="E9437" s="34">
        <v>9435</v>
      </c>
      <c r="F9437" s="42">
        <f t="shared" si="443"/>
        <v>15.096</v>
      </c>
      <c r="G9437" s="42">
        <f t="shared" si="441"/>
        <v>12.4542</v>
      </c>
      <c r="H9437" s="42">
        <f t="shared" si="442"/>
        <v>8.2500000012454198</v>
      </c>
    </row>
    <row r="9438" spans="5:8" x14ac:dyDescent="0.3">
      <c r="E9438" s="34">
        <v>9436</v>
      </c>
      <c r="F9438" s="42">
        <f t="shared" si="443"/>
        <v>15.0976</v>
      </c>
      <c r="G9438" s="42">
        <f t="shared" si="441"/>
        <v>12.45552</v>
      </c>
      <c r="H9438" s="42">
        <f t="shared" si="442"/>
        <v>8.2500000012455512</v>
      </c>
    </row>
    <row r="9439" spans="5:8" x14ac:dyDescent="0.3">
      <c r="E9439" s="34">
        <v>9437</v>
      </c>
      <c r="F9439" s="42">
        <f t="shared" si="443"/>
        <v>15.099200000000002</v>
      </c>
      <c r="G9439" s="42">
        <f t="shared" si="441"/>
        <v>12.456840000000001</v>
      </c>
      <c r="H9439" s="42">
        <f t="shared" si="442"/>
        <v>8.2500000012456844</v>
      </c>
    </row>
    <row r="9440" spans="5:8" x14ac:dyDescent="0.3">
      <c r="E9440" s="34">
        <v>9438</v>
      </c>
      <c r="F9440" s="42">
        <f t="shared" si="443"/>
        <v>15.100800000000001</v>
      </c>
      <c r="G9440" s="42">
        <f t="shared" si="441"/>
        <v>12.458160000000001</v>
      </c>
      <c r="H9440" s="42">
        <f t="shared" si="442"/>
        <v>8.2500000012458159</v>
      </c>
    </row>
    <row r="9441" spans="5:8" x14ac:dyDescent="0.3">
      <c r="E9441" s="34">
        <v>9439</v>
      </c>
      <c r="F9441" s="42">
        <f t="shared" si="443"/>
        <v>15.102400000000001</v>
      </c>
      <c r="G9441" s="42">
        <f t="shared" si="441"/>
        <v>12.459480000000001</v>
      </c>
      <c r="H9441" s="42">
        <f t="shared" si="442"/>
        <v>8.2500000012459473</v>
      </c>
    </row>
    <row r="9442" spans="5:8" x14ac:dyDescent="0.3">
      <c r="E9442" s="34">
        <v>9440</v>
      </c>
      <c r="F9442" s="42">
        <f t="shared" si="443"/>
        <v>15.104000000000001</v>
      </c>
      <c r="G9442" s="42">
        <f t="shared" si="441"/>
        <v>12.460800000000001</v>
      </c>
      <c r="H9442" s="42">
        <f t="shared" si="442"/>
        <v>8.2500000012460806</v>
      </c>
    </row>
    <row r="9443" spans="5:8" x14ac:dyDescent="0.3">
      <c r="E9443" s="34">
        <v>9441</v>
      </c>
      <c r="F9443" s="42">
        <f t="shared" si="443"/>
        <v>15.105600000000001</v>
      </c>
      <c r="G9443" s="42">
        <f t="shared" si="441"/>
        <v>12.462120000000001</v>
      </c>
      <c r="H9443" s="42">
        <f t="shared" si="442"/>
        <v>8.250000001246212</v>
      </c>
    </row>
    <row r="9444" spans="5:8" x14ac:dyDescent="0.3">
      <c r="E9444" s="34">
        <v>9442</v>
      </c>
      <c r="F9444" s="42">
        <f t="shared" si="443"/>
        <v>15.107200000000001</v>
      </c>
      <c r="G9444" s="42">
        <f t="shared" si="441"/>
        <v>12.46344</v>
      </c>
      <c r="H9444" s="42">
        <f t="shared" si="442"/>
        <v>8.2500000012463435</v>
      </c>
    </row>
    <row r="9445" spans="5:8" x14ac:dyDescent="0.3">
      <c r="E9445" s="34">
        <v>9443</v>
      </c>
      <c r="F9445" s="42">
        <f t="shared" si="443"/>
        <v>15.1088</v>
      </c>
      <c r="G9445" s="42">
        <f t="shared" si="441"/>
        <v>12.46476</v>
      </c>
      <c r="H9445" s="42">
        <f t="shared" si="442"/>
        <v>8.2500000012464767</v>
      </c>
    </row>
    <row r="9446" spans="5:8" x14ac:dyDescent="0.3">
      <c r="E9446" s="34">
        <v>9444</v>
      </c>
      <c r="F9446" s="42">
        <f t="shared" si="443"/>
        <v>15.1104</v>
      </c>
      <c r="G9446" s="42">
        <f t="shared" si="441"/>
        <v>12.466080000000002</v>
      </c>
      <c r="H9446" s="42">
        <f t="shared" si="442"/>
        <v>8.2500000012466082</v>
      </c>
    </row>
    <row r="9447" spans="5:8" x14ac:dyDescent="0.3">
      <c r="E9447" s="34">
        <v>9445</v>
      </c>
      <c r="F9447" s="42">
        <f t="shared" si="443"/>
        <v>15.112</v>
      </c>
      <c r="G9447" s="42">
        <f t="shared" si="441"/>
        <v>12.4674</v>
      </c>
      <c r="H9447" s="42">
        <f t="shared" si="442"/>
        <v>8.2500000012467396</v>
      </c>
    </row>
    <row r="9448" spans="5:8" x14ac:dyDescent="0.3">
      <c r="E9448" s="34">
        <v>9446</v>
      </c>
      <c r="F9448" s="42">
        <f t="shared" si="443"/>
        <v>15.1136</v>
      </c>
      <c r="G9448" s="42">
        <f t="shared" si="441"/>
        <v>12.468720000000001</v>
      </c>
      <c r="H9448" s="42">
        <f t="shared" si="442"/>
        <v>8.2500000012468728</v>
      </c>
    </row>
    <row r="9449" spans="5:8" x14ac:dyDescent="0.3">
      <c r="E9449" s="34">
        <v>9447</v>
      </c>
      <c r="F9449" s="42">
        <f t="shared" si="443"/>
        <v>15.115200000000002</v>
      </c>
      <c r="G9449" s="42">
        <f t="shared" si="441"/>
        <v>12.470040000000001</v>
      </c>
      <c r="H9449" s="42">
        <f t="shared" si="442"/>
        <v>8.2500000012470043</v>
      </c>
    </row>
    <row r="9450" spans="5:8" x14ac:dyDescent="0.3">
      <c r="E9450" s="34">
        <v>9448</v>
      </c>
      <c r="F9450" s="42">
        <f t="shared" si="443"/>
        <v>15.116800000000001</v>
      </c>
      <c r="G9450" s="42">
        <f t="shared" si="441"/>
        <v>12.471360000000002</v>
      </c>
      <c r="H9450" s="42">
        <f t="shared" si="442"/>
        <v>8.2500000012471357</v>
      </c>
    </row>
    <row r="9451" spans="5:8" x14ac:dyDescent="0.3">
      <c r="E9451" s="34">
        <v>9449</v>
      </c>
      <c r="F9451" s="42">
        <f t="shared" si="443"/>
        <v>15.118400000000001</v>
      </c>
      <c r="G9451" s="42">
        <f t="shared" si="441"/>
        <v>12.47268</v>
      </c>
      <c r="H9451" s="42">
        <f t="shared" si="442"/>
        <v>8.2500000012472672</v>
      </c>
    </row>
    <row r="9452" spans="5:8" x14ac:dyDescent="0.3">
      <c r="E9452" s="34">
        <v>9450</v>
      </c>
      <c r="F9452" s="42">
        <f t="shared" si="443"/>
        <v>15.120000000000001</v>
      </c>
      <c r="G9452" s="42">
        <f t="shared" si="441"/>
        <v>12.474000000000002</v>
      </c>
      <c r="H9452" s="42">
        <f t="shared" si="442"/>
        <v>8.2500000012474004</v>
      </c>
    </row>
    <row r="9453" spans="5:8" x14ac:dyDescent="0.3">
      <c r="E9453" s="34">
        <v>9451</v>
      </c>
      <c r="F9453" s="42">
        <f t="shared" si="443"/>
        <v>15.121600000000001</v>
      </c>
      <c r="G9453" s="42">
        <f t="shared" si="441"/>
        <v>12.47532</v>
      </c>
      <c r="H9453" s="42">
        <f t="shared" si="442"/>
        <v>8.2500000012475319</v>
      </c>
    </row>
    <row r="9454" spans="5:8" x14ac:dyDescent="0.3">
      <c r="E9454" s="34">
        <v>9452</v>
      </c>
      <c r="F9454" s="42">
        <f t="shared" si="443"/>
        <v>15.123200000000001</v>
      </c>
      <c r="G9454" s="42">
        <f t="shared" si="441"/>
        <v>12.476640000000002</v>
      </c>
      <c r="H9454" s="42">
        <f t="shared" si="442"/>
        <v>8.2500000012476633</v>
      </c>
    </row>
    <row r="9455" spans="5:8" x14ac:dyDescent="0.3">
      <c r="E9455" s="34">
        <v>9453</v>
      </c>
      <c r="F9455" s="42">
        <f t="shared" si="443"/>
        <v>15.1248</v>
      </c>
      <c r="G9455" s="42">
        <f t="shared" si="441"/>
        <v>12.477959999999999</v>
      </c>
      <c r="H9455" s="42">
        <f t="shared" si="442"/>
        <v>8.2500000012477965</v>
      </c>
    </row>
    <row r="9456" spans="5:8" x14ac:dyDescent="0.3">
      <c r="E9456" s="34">
        <v>9454</v>
      </c>
      <c r="F9456" s="42">
        <f t="shared" si="443"/>
        <v>15.1264</v>
      </c>
      <c r="G9456" s="42">
        <f t="shared" si="441"/>
        <v>12.479279999999999</v>
      </c>
      <c r="H9456" s="42">
        <f t="shared" si="442"/>
        <v>8.250000001247928</v>
      </c>
    </row>
    <row r="9457" spans="5:8" x14ac:dyDescent="0.3">
      <c r="E9457" s="34">
        <v>9455</v>
      </c>
      <c r="F9457" s="42">
        <f t="shared" si="443"/>
        <v>15.128</v>
      </c>
      <c r="G9457" s="42">
        <f t="shared" si="441"/>
        <v>12.480599999999999</v>
      </c>
      <c r="H9457" s="42">
        <f t="shared" si="442"/>
        <v>8.2500000012480594</v>
      </c>
    </row>
    <row r="9458" spans="5:8" x14ac:dyDescent="0.3">
      <c r="E9458" s="34">
        <v>9456</v>
      </c>
      <c r="F9458" s="42">
        <f t="shared" si="443"/>
        <v>15.1296</v>
      </c>
      <c r="G9458" s="42">
        <f t="shared" si="441"/>
        <v>12.481919999999999</v>
      </c>
      <c r="H9458" s="42">
        <f t="shared" si="442"/>
        <v>8.2500000012481927</v>
      </c>
    </row>
    <row r="9459" spans="5:8" x14ac:dyDescent="0.3">
      <c r="E9459" s="34">
        <v>9457</v>
      </c>
      <c r="F9459" s="42">
        <f t="shared" si="443"/>
        <v>15.131200000000002</v>
      </c>
      <c r="G9459" s="42">
        <f t="shared" si="441"/>
        <v>12.48324</v>
      </c>
      <c r="H9459" s="42">
        <f t="shared" si="442"/>
        <v>8.2500000012483241</v>
      </c>
    </row>
    <row r="9460" spans="5:8" x14ac:dyDescent="0.3">
      <c r="E9460" s="34">
        <v>9458</v>
      </c>
      <c r="F9460" s="42">
        <f t="shared" si="443"/>
        <v>15.132800000000001</v>
      </c>
      <c r="G9460" s="42">
        <f t="shared" si="441"/>
        <v>12.48456</v>
      </c>
      <c r="H9460" s="42">
        <f t="shared" si="442"/>
        <v>8.2500000012484556</v>
      </c>
    </row>
    <row r="9461" spans="5:8" x14ac:dyDescent="0.3">
      <c r="E9461" s="34">
        <v>9459</v>
      </c>
      <c r="F9461" s="42">
        <f t="shared" si="443"/>
        <v>15.134400000000001</v>
      </c>
      <c r="G9461" s="42">
        <f t="shared" si="441"/>
        <v>12.485880000000002</v>
      </c>
      <c r="H9461" s="42">
        <f t="shared" si="442"/>
        <v>8.2500000012485888</v>
      </c>
    </row>
    <row r="9462" spans="5:8" x14ac:dyDescent="0.3">
      <c r="E9462" s="34">
        <v>9460</v>
      </c>
      <c r="F9462" s="42">
        <f t="shared" si="443"/>
        <v>15.136000000000001</v>
      </c>
      <c r="G9462" s="42">
        <f t="shared" si="441"/>
        <v>12.487200000000001</v>
      </c>
      <c r="H9462" s="42">
        <f t="shared" si="442"/>
        <v>8.2500000012487202</v>
      </c>
    </row>
    <row r="9463" spans="5:8" x14ac:dyDescent="0.3">
      <c r="E9463" s="34">
        <v>9461</v>
      </c>
      <c r="F9463" s="42">
        <f t="shared" si="443"/>
        <v>15.137600000000001</v>
      </c>
      <c r="G9463" s="42">
        <f t="shared" si="441"/>
        <v>12.488520000000001</v>
      </c>
      <c r="H9463" s="42">
        <f t="shared" si="442"/>
        <v>8.2500000012488517</v>
      </c>
    </row>
    <row r="9464" spans="5:8" x14ac:dyDescent="0.3">
      <c r="E9464" s="34">
        <v>9462</v>
      </c>
      <c r="F9464" s="42">
        <f t="shared" si="443"/>
        <v>15.139200000000001</v>
      </c>
      <c r="G9464" s="42">
        <f t="shared" si="441"/>
        <v>12.489840000000001</v>
      </c>
      <c r="H9464" s="42">
        <f t="shared" si="442"/>
        <v>8.2500000012489831</v>
      </c>
    </row>
    <row r="9465" spans="5:8" x14ac:dyDescent="0.3">
      <c r="E9465" s="34">
        <v>9463</v>
      </c>
      <c r="F9465" s="42">
        <f t="shared" si="443"/>
        <v>15.1408</v>
      </c>
      <c r="G9465" s="42">
        <f t="shared" si="441"/>
        <v>12.491160000000001</v>
      </c>
      <c r="H9465" s="42">
        <f t="shared" si="442"/>
        <v>8.2500000012491164</v>
      </c>
    </row>
    <row r="9466" spans="5:8" x14ac:dyDescent="0.3">
      <c r="E9466" s="34">
        <v>9464</v>
      </c>
      <c r="F9466" s="42">
        <f t="shared" si="443"/>
        <v>15.1424</v>
      </c>
      <c r="G9466" s="42">
        <f t="shared" si="441"/>
        <v>12.49248</v>
      </c>
      <c r="H9466" s="42">
        <f t="shared" si="442"/>
        <v>8.2500000012492478</v>
      </c>
    </row>
    <row r="9467" spans="5:8" x14ac:dyDescent="0.3">
      <c r="E9467" s="34">
        <v>9465</v>
      </c>
      <c r="F9467" s="42">
        <f t="shared" si="443"/>
        <v>15.144</v>
      </c>
      <c r="G9467" s="42">
        <f t="shared" si="441"/>
        <v>12.4938</v>
      </c>
      <c r="H9467" s="42">
        <f t="shared" si="442"/>
        <v>8.2500000012493793</v>
      </c>
    </row>
    <row r="9468" spans="5:8" x14ac:dyDescent="0.3">
      <c r="E9468" s="34">
        <v>9466</v>
      </c>
      <c r="F9468" s="42">
        <f t="shared" si="443"/>
        <v>15.1456</v>
      </c>
      <c r="G9468" s="42">
        <f t="shared" si="441"/>
        <v>12.49512</v>
      </c>
      <c r="H9468" s="42">
        <f t="shared" si="442"/>
        <v>8.2500000012495125</v>
      </c>
    </row>
    <row r="9469" spans="5:8" x14ac:dyDescent="0.3">
      <c r="E9469" s="34">
        <v>9467</v>
      </c>
      <c r="F9469" s="42">
        <f t="shared" si="443"/>
        <v>15.147200000000002</v>
      </c>
      <c r="G9469" s="42">
        <f t="shared" si="441"/>
        <v>12.496440000000002</v>
      </c>
      <c r="H9469" s="42">
        <f t="shared" si="442"/>
        <v>8.2500000012496439</v>
      </c>
    </row>
    <row r="9470" spans="5:8" x14ac:dyDescent="0.3">
      <c r="E9470" s="34">
        <v>9468</v>
      </c>
      <c r="F9470" s="42">
        <f t="shared" si="443"/>
        <v>15.148800000000001</v>
      </c>
      <c r="G9470" s="42">
        <f t="shared" si="441"/>
        <v>12.497760000000001</v>
      </c>
      <c r="H9470" s="42">
        <f t="shared" si="442"/>
        <v>8.2500000012497754</v>
      </c>
    </row>
    <row r="9471" spans="5:8" x14ac:dyDescent="0.3">
      <c r="E9471" s="34">
        <v>9469</v>
      </c>
      <c r="F9471" s="42">
        <f t="shared" si="443"/>
        <v>15.150400000000001</v>
      </c>
      <c r="G9471" s="42">
        <f t="shared" si="441"/>
        <v>12.499080000000001</v>
      </c>
      <c r="H9471" s="42">
        <f t="shared" si="442"/>
        <v>8.2500000012499086</v>
      </c>
    </row>
    <row r="9472" spans="5:8" x14ac:dyDescent="0.3">
      <c r="E9472" s="34">
        <v>9470</v>
      </c>
      <c r="F9472" s="42">
        <f t="shared" si="443"/>
        <v>15.152000000000001</v>
      </c>
      <c r="G9472" s="42">
        <f t="shared" si="441"/>
        <v>12.500400000000001</v>
      </c>
      <c r="H9472" s="42">
        <f t="shared" si="442"/>
        <v>8.2500000012500401</v>
      </c>
    </row>
    <row r="9473" spans="5:8" x14ac:dyDescent="0.3">
      <c r="E9473" s="34">
        <v>9471</v>
      </c>
      <c r="F9473" s="42">
        <f t="shared" si="443"/>
        <v>15.153600000000001</v>
      </c>
      <c r="G9473" s="42">
        <f t="shared" si="441"/>
        <v>12.501719999999999</v>
      </c>
      <c r="H9473" s="42">
        <f t="shared" si="442"/>
        <v>8.2500000012501715</v>
      </c>
    </row>
    <row r="9474" spans="5:8" x14ac:dyDescent="0.3">
      <c r="E9474" s="34">
        <v>9472</v>
      </c>
      <c r="F9474" s="42">
        <f t="shared" si="443"/>
        <v>15.155200000000001</v>
      </c>
      <c r="G9474" s="42">
        <f t="shared" ref="G9474:G9537" si="444">$C$12*F9474*10^-3/($C$3*10^-6)</f>
        <v>12.50304</v>
      </c>
      <c r="H9474" s="42">
        <f t="shared" si="442"/>
        <v>8.2500000012503047</v>
      </c>
    </row>
    <row r="9475" spans="5:8" x14ac:dyDescent="0.3">
      <c r="E9475" s="34">
        <v>9473</v>
      </c>
      <c r="F9475" s="42">
        <f t="shared" si="443"/>
        <v>15.1568</v>
      </c>
      <c r="G9475" s="42">
        <f t="shared" si="444"/>
        <v>12.50436</v>
      </c>
      <c r="H9475" s="42">
        <f t="shared" ref="H9475:H9538" si="445">($C$12+IF(G9475&gt;=$C$7,$C$6,0)+(IF(G9475&gt;=$C$5,G9475,0)/$C$4)+IF(G9475&gt;$C$9,($C$8/G9475),0))</f>
        <v>8.2500000012504362</v>
      </c>
    </row>
    <row r="9476" spans="5:8" x14ac:dyDescent="0.3">
      <c r="E9476" s="34">
        <v>9474</v>
      </c>
      <c r="F9476" s="42">
        <f t="shared" ref="F9476:F9539" si="446">($C$10/10000)*(E9476)</f>
        <v>15.1584</v>
      </c>
      <c r="G9476" s="42">
        <f t="shared" si="444"/>
        <v>12.505680000000002</v>
      </c>
      <c r="H9476" s="42">
        <f t="shared" si="445"/>
        <v>8.2500000012505676</v>
      </c>
    </row>
    <row r="9477" spans="5:8" x14ac:dyDescent="0.3">
      <c r="E9477" s="34">
        <v>9475</v>
      </c>
      <c r="F9477" s="42">
        <f t="shared" si="446"/>
        <v>15.16</v>
      </c>
      <c r="G9477" s="42">
        <f t="shared" si="444"/>
        <v>12.507000000000001</v>
      </c>
      <c r="H9477" s="42">
        <f t="shared" si="445"/>
        <v>8.2500000012507009</v>
      </c>
    </row>
    <row r="9478" spans="5:8" x14ac:dyDescent="0.3">
      <c r="E9478" s="34">
        <v>9476</v>
      </c>
      <c r="F9478" s="42">
        <f t="shared" si="446"/>
        <v>15.1616</v>
      </c>
      <c r="G9478" s="42">
        <f t="shared" si="444"/>
        <v>12.508319999999999</v>
      </c>
      <c r="H9478" s="42">
        <f t="shared" si="445"/>
        <v>8.2500000012508323</v>
      </c>
    </row>
    <row r="9479" spans="5:8" x14ac:dyDescent="0.3">
      <c r="E9479" s="34">
        <v>9477</v>
      </c>
      <c r="F9479" s="42">
        <f t="shared" si="446"/>
        <v>15.163200000000002</v>
      </c>
      <c r="G9479" s="42">
        <f t="shared" si="444"/>
        <v>12.509640000000003</v>
      </c>
      <c r="H9479" s="42">
        <f t="shared" si="445"/>
        <v>8.2500000012509638</v>
      </c>
    </row>
    <row r="9480" spans="5:8" x14ac:dyDescent="0.3">
      <c r="E9480" s="34">
        <v>9478</v>
      </c>
      <c r="F9480" s="42">
        <f t="shared" si="446"/>
        <v>15.164800000000001</v>
      </c>
      <c r="G9480" s="42">
        <f t="shared" si="444"/>
        <v>12.510960000000001</v>
      </c>
      <c r="H9480" s="42">
        <f t="shared" si="445"/>
        <v>8.2500000012510952</v>
      </c>
    </row>
    <row r="9481" spans="5:8" x14ac:dyDescent="0.3">
      <c r="E9481" s="34">
        <v>9479</v>
      </c>
      <c r="F9481" s="42">
        <f t="shared" si="446"/>
        <v>15.166400000000001</v>
      </c>
      <c r="G9481" s="42">
        <f t="shared" si="444"/>
        <v>12.512280000000001</v>
      </c>
      <c r="H9481" s="42">
        <f t="shared" si="445"/>
        <v>8.2500000012512285</v>
      </c>
    </row>
    <row r="9482" spans="5:8" x14ac:dyDescent="0.3">
      <c r="E9482" s="34">
        <v>9480</v>
      </c>
      <c r="F9482" s="42">
        <f t="shared" si="446"/>
        <v>15.168000000000001</v>
      </c>
      <c r="G9482" s="42">
        <f t="shared" si="444"/>
        <v>12.513600000000002</v>
      </c>
      <c r="H9482" s="42">
        <f t="shared" si="445"/>
        <v>8.2500000012513599</v>
      </c>
    </row>
    <row r="9483" spans="5:8" x14ac:dyDescent="0.3">
      <c r="E9483" s="34">
        <v>9481</v>
      </c>
      <c r="F9483" s="42">
        <f t="shared" si="446"/>
        <v>15.169600000000001</v>
      </c>
      <c r="G9483" s="42">
        <f t="shared" si="444"/>
        <v>12.514920000000002</v>
      </c>
      <c r="H9483" s="42">
        <f t="shared" si="445"/>
        <v>8.2500000012514914</v>
      </c>
    </row>
    <row r="9484" spans="5:8" x14ac:dyDescent="0.3">
      <c r="E9484" s="34">
        <v>9482</v>
      </c>
      <c r="F9484" s="42">
        <f t="shared" si="446"/>
        <v>15.171200000000001</v>
      </c>
      <c r="G9484" s="42">
        <f t="shared" si="444"/>
        <v>12.51624</v>
      </c>
      <c r="H9484" s="42">
        <f t="shared" si="445"/>
        <v>8.2500000012516246</v>
      </c>
    </row>
    <row r="9485" spans="5:8" x14ac:dyDescent="0.3">
      <c r="E9485" s="34">
        <v>9483</v>
      </c>
      <c r="F9485" s="42">
        <f t="shared" si="446"/>
        <v>15.172800000000001</v>
      </c>
      <c r="G9485" s="42">
        <f t="shared" si="444"/>
        <v>12.51756</v>
      </c>
      <c r="H9485" s="42">
        <f t="shared" si="445"/>
        <v>8.250000001251756</v>
      </c>
    </row>
    <row r="9486" spans="5:8" x14ac:dyDescent="0.3">
      <c r="E9486" s="34">
        <v>9484</v>
      </c>
      <c r="F9486" s="42">
        <f t="shared" si="446"/>
        <v>15.1744</v>
      </c>
      <c r="G9486" s="42">
        <f t="shared" si="444"/>
        <v>12.518880000000001</v>
      </c>
      <c r="H9486" s="42">
        <f t="shared" si="445"/>
        <v>8.2500000012518875</v>
      </c>
    </row>
    <row r="9487" spans="5:8" x14ac:dyDescent="0.3">
      <c r="E9487" s="34">
        <v>9485</v>
      </c>
      <c r="F9487" s="42">
        <f t="shared" si="446"/>
        <v>15.176</v>
      </c>
      <c r="G9487" s="42">
        <f t="shared" si="444"/>
        <v>12.520200000000001</v>
      </c>
      <c r="H9487" s="42">
        <f t="shared" si="445"/>
        <v>8.2500000012520207</v>
      </c>
    </row>
    <row r="9488" spans="5:8" x14ac:dyDescent="0.3">
      <c r="E9488" s="34">
        <v>9486</v>
      </c>
      <c r="F9488" s="42">
        <f t="shared" si="446"/>
        <v>15.1776</v>
      </c>
      <c r="G9488" s="42">
        <f t="shared" si="444"/>
        <v>12.521519999999999</v>
      </c>
      <c r="H9488" s="42">
        <f t="shared" si="445"/>
        <v>8.2500000012521522</v>
      </c>
    </row>
    <row r="9489" spans="5:8" x14ac:dyDescent="0.3">
      <c r="E9489" s="34">
        <v>9487</v>
      </c>
      <c r="F9489" s="42">
        <f t="shared" si="446"/>
        <v>15.179200000000002</v>
      </c>
      <c r="G9489" s="42">
        <f t="shared" si="444"/>
        <v>12.522840000000002</v>
      </c>
      <c r="H9489" s="42">
        <f t="shared" si="445"/>
        <v>8.2500000012522836</v>
      </c>
    </row>
    <row r="9490" spans="5:8" x14ac:dyDescent="0.3">
      <c r="E9490" s="34">
        <v>9488</v>
      </c>
      <c r="F9490" s="42">
        <f t="shared" si="446"/>
        <v>15.180800000000001</v>
      </c>
      <c r="G9490" s="42">
        <f t="shared" si="444"/>
        <v>12.52416</v>
      </c>
      <c r="H9490" s="42">
        <f t="shared" si="445"/>
        <v>8.2500000012524168</v>
      </c>
    </row>
    <row r="9491" spans="5:8" x14ac:dyDescent="0.3">
      <c r="E9491" s="34">
        <v>9489</v>
      </c>
      <c r="F9491" s="42">
        <f t="shared" si="446"/>
        <v>15.182400000000001</v>
      </c>
      <c r="G9491" s="42">
        <f t="shared" si="444"/>
        <v>12.525480000000002</v>
      </c>
      <c r="H9491" s="42">
        <f t="shared" si="445"/>
        <v>8.2500000012525483</v>
      </c>
    </row>
    <row r="9492" spans="5:8" x14ac:dyDescent="0.3">
      <c r="E9492" s="34">
        <v>9490</v>
      </c>
      <c r="F9492" s="42">
        <f t="shared" si="446"/>
        <v>15.184000000000001</v>
      </c>
      <c r="G9492" s="42">
        <f t="shared" si="444"/>
        <v>12.526800000000001</v>
      </c>
      <c r="H9492" s="42">
        <f t="shared" si="445"/>
        <v>8.2500000012526797</v>
      </c>
    </row>
    <row r="9493" spans="5:8" x14ac:dyDescent="0.3">
      <c r="E9493" s="34">
        <v>9491</v>
      </c>
      <c r="F9493" s="42">
        <f t="shared" si="446"/>
        <v>15.185600000000001</v>
      </c>
      <c r="G9493" s="42">
        <f t="shared" si="444"/>
        <v>12.528120000000001</v>
      </c>
      <c r="H9493" s="42">
        <f t="shared" si="445"/>
        <v>8.2500000012528112</v>
      </c>
    </row>
    <row r="9494" spans="5:8" x14ac:dyDescent="0.3">
      <c r="E9494" s="34">
        <v>9492</v>
      </c>
      <c r="F9494" s="42">
        <f t="shared" si="446"/>
        <v>15.187200000000001</v>
      </c>
      <c r="G9494" s="42">
        <f t="shared" si="444"/>
        <v>12.529439999999999</v>
      </c>
      <c r="H9494" s="42">
        <f t="shared" si="445"/>
        <v>8.2500000012529444</v>
      </c>
    </row>
    <row r="9495" spans="5:8" x14ac:dyDescent="0.3">
      <c r="E9495" s="34">
        <v>9493</v>
      </c>
      <c r="F9495" s="42">
        <f t="shared" si="446"/>
        <v>15.188800000000001</v>
      </c>
      <c r="G9495" s="42">
        <f t="shared" si="444"/>
        <v>12.530760000000001</v>
      </c>
      <c r="H9495" s="42">
        <f t="shared" si="445"/>
        <v>8.2500000012530759</v>
      </c>
    </row>
    <row r="9496" spans="5:8" x14ac:dyDescent="0.3">
      <c r="E9496" s="34">
        <v>9494</v>
      </c>
      <c r="F9496" s="42">
        <f t="shared" si="446"/>
        <v>15.1904</v>
      </c>
      <c r="G9496" s="42">
        <f t="shared" si="444"/>
        <v>12.532080000000001</v>
      </c>
      <c r="H9496" s="42">
        <f t="shared" si="445"/>
        <v>8.2500000012532073</v>
      </c>
    </row>
    <row r="9497" spans="5:8" x14ac:dyDescent="0.3">
      <c r="E9497" s="34">
        <v>9495</v>
      </c>
      <c r="F9497" s="42">
        <f t="shared" si="446"/>
        <v>15.192</v>
      </c>
      <c r="G9497" s="42">
        <f t="shared" si="444"/>
        <v>12.5334</v>
      </c>
      <c r="H9497" s="42">
        <f t="shared" si="445"/>
        <v>8.2500000012533405</v>
      </c>
    </row>
    <row r="9498" spans="5:8" x14ac:dyDescent="0.3">
      <c r="E9498" s="34">
        <v>9496</v>
      </c>
      <c r="F9498" s="42">
        <f t="shared" si="446"/>
        <v>15.1936</v>
      </c>
      <c r="G9498" s="42">
        <f t="shared" si="444"/>
        <v>12.534719999999998</v>
      </c>
      <c r="H9498" s="42">
        <f t="shared" si="445"/>
        <v>8.250000001253472</v>
      </c>
    </row>
    <row r="9499" spans="5:8" x14ac:dyDescent="0.3">
      <c r="E9499" s="34">
        <v>9497</v>
      </c>
      <c r="F9499" s="42">
        <f t="shared" si="446"/>
        <v>15.195200000000002</v>
      </c>
      <c r="G9499" s="42">
        <f t="shared" si="444"/>
        <v>12.536040000000002</v>
      </c>
      <c r="H9499" s="42">
        <f t="shared" si="445"/>
        <v>8.2500000012536034</v>
      </c>
    </row>
    <row r="9500" spans="5:8" x14ac:dyDescent="0.3">
      <c r="E9500" s="34">
        <v>9498</v>
      </c>
      <c r="F9500" s="42">
        <f t="shared" si="446"/>
        <v>15.196800000000001</v>
      </c>
      <c r="G9500" s="42">
        <f t="shared" si="444"/>
        <v>12.53736</v>
      </c>
      <c r="H9500" s="42">
        <f t="shared" si="445"/>
        <v>8.2500000012537367</v>
      </c>
    </row>
    <row r="9501" spans="5:8" x14ac:dyDescent="0.3">
      <c r="E9501" s="34">
        <v>9499</v>
      </c>
      <c r="F9501" s="42">
        <f t="shared" si="446"/>
        <v>15.198400000000001</v>
      </c>
      <c r="G9501" s="42">
        <f t="shared" si="444"/>
        <v>12.538680000000001</v>
      </c>
      <c r="H9501" s="42">
        <f t="shared" si="445"/>
        <v>8.2500000012538681</v>
      </c>
    </row>
    <row r="9502" spans="5:8" x14ac:dyDescent="0.3">
      <c r="E9502" s="34">
        <v>9500</v>
      </c>
      <c r="F9502" s="42">
        <f t="shared" si="446"/>
        <v>15.200000000000001</v>
      </c>
      <c r="G9502" s="42">
        <f t="shared" si="444"/>
        <v>12.540000000000001</v>
      </c>
      <c r="H9502" s="42">
        <f t="shared" si="445"/>
        <v>8.2500000012539996</v>
      </c>
    </row>
    <row r="9503" spans="5:8" x14ac:dyDescent="0.3">
      <c r="E9503" s="34">
        <v>9501</v>
      </c>
      <c r="F9503" s="42">
        <f t="shared" si="446"/>
        <v>15.201600000000001</v>
      </c>
      <c r="G9503" s="42">
        <f t="shared" si="444"/>
        <v>12.541320000000001</v>
      </c>
      <c r="H9503" s="42">
        <f t="shared" si="445"/>
        <v>8.2500000012541328</v>
      </c>
    </row>
    <row r="9504" spans="5:8" x14ac:dyDescent="0.3">
      <c r="E9504" s="34">
        <v>9502</v>
      </c>
      <c r="F9504" s="42">
        <f t="shared" si="446"/>
        <v>15.203200000000001</v>
      </c>
      <c r="G9504" s="42">
        <f t="shared" si="444"/>
        <v>12.542639999999999</v>
      </c>
      <c r="H9504" s="42">
        <f t="shared" si="445"/>
        <v>8.2500000012542642</v>
      </c>
    </row>
    <row r="9505" spans="5:8" x14ac:dyDescent="0.3">
      <c r="E9505" s="34">
        <v>9503</v>
      </c>
      <c r="F9505" s="42">
        <f t="shared" si="446"/>
        <v>15.204800000000001</v>
      </c>
      <c r="G9505" s="42">
        <f t="shared" si="444"/>
        <v>12.54396</v>
      </c>
      <c r="H9505" s="42">
        <f t="shared" si="445"/>
        <v>8.2500000012543957</v>
      </c>
    </row>
    <row r="9506" spans="5:8" x14ac:dyDescent="0.3">
      <c r="E9506" s="34">
        <v>9504</v>
      </c>
      <c r="F9506" s="42">
        <f t="shared" si="446"/>
        <v>15.2064</v>
      </c>
      <c r="G9506" s="42">
        <f t="shared" si="444"/>
        <v>12.54528</v>
      </c>
      <c r="H9506" s="42">
        <f t="shared" si="445"/>
        <v>8.2500000012545271</v>
      </c>
    </row>
    <row r="9507" spans="5:8" x14ac:dyDescent="0.3">
      <c r="E9507" s="34">
        <v>9505</v>
      </c>
      <c r="F9507" s="42">
        <f t="shared" si="446"/>
        <v>15.208</v>
      </c>
      <c r="G9507" s="42">
        <f t="shared" si="444"/>
        <v>12.546600000000002</v>
      </c>
      <c r="H9507" s="42">
        <f t="shared" si="445"/>
        <v>8.2500000012546604</v>
      </c>
    </row>
    <row r="9508" spans="5:8" x14ac:dyDescent="0.3">
      <c r="E9508" s="34">
        <v>9506</v>
      </c>
      <c r="F9508" s="42">
        <f t="shared" si="446"/>
        <v>15.2096</v>
      </c>
      <c r="G9508" s="42">
        <f t="shared" si="444"/>
        <v>12.547920000000001</v>
      </c>
      <c r="H9508" s="42">
        <f t="shared" si="445"/>
        <v>8.2500000012547918</v>
      </c>
    </row>
    <row r="9509" spans="5:8" x14ac:dyDescent="0.3">
      <c r="E9509" s="34">
        <v>9507</v>
      </c>
      <c r="F9509" s="42">
        <f t="shared" si="446"/>
        <v>15.211200000000002</v>
      </c>
      <c r="G9509" s="42">
        <f t="shared" si="444"/>
        <v>12.549240000000003</v>
      </c>
      <c r="H9509" s="42">
        <f t="shared" si="445"/>
        <v>8.2500000012549233</v>
      </c>
    </row>
    <row r="9510" spans="5:8" x14ac:dyDescent="0.3">
      <c r="E9510" s="34">
        <v>9508</v>
      </c>
      <c r="F9510" s="42">
        <f t="shared" si="446"/>
        <v>15.212800000000001</v>
      </c>
      <c r="G9510" s="42">
        <f t="shared" si="444"/>
        <v>12.550560000000003</v>
      </c>
      <c r="H9510" s="42">
        <f t="shared" si="445"/>
        <v>8.2500000012550565</v>
      </c>
    </row>
    <row r="9511" spans="5:8" x14ac:dyDescent="0.3">
      <c r="E9511" s="34">
        <v>9509</v>
      </c>
      <c r="F9511" s="42">
        <f t="shared" si="446"/>
        <v>15.214400000000001</v>
      </c>
      <c r="G9511" s="42">
        <f t="shared" si="444"/>
        <v>12.551880000000001</v>
      </c>
      <c r="H9511" s="42">
        <f t="shared" si="445"/>
        <v>8.250000001255188</v>
      </c>
    </row>
    <row r="9512" spans="5:8" x14ac:dyDescent="0.3">
      <c r="E9512" s="34">
        <v>9510</v>
      </c>
      <c r="F9512" s="42">
        <f t="shared" si="446"/>
        <v>15.216000000000001</v>
      </c>
      <c r="G9512" s="42">
        <f t="shared" si="444"/>
        <v>12.5532</v>
      </c>
      <c r="H9512" s="42">
        <f t="shared" si="445"/>
        <v>8.2500000012553194</v>
      </c>
    </row>
    <row r="9513" spans="5:8" x14ac:dyDescent="0.3">
      <c r="E9513" s="34">
        <v>9511</v>
      </c>
      <c r="F9513" s="42">
        <f t="shared" si="446"/>
        <v>15.217600000000001</v>
      </c>
      <c r="G9513" s="42">
        <f t="shared" si="444"/>
        <v>12.554520000000002</v>
      </c>
      <c r="H9513" s="42">
        <f t="shared" si="445"/>
        <v>8.2500000012554526</v>
      </c>
    </row>
    <row r="9514" spans="5:8" x14ac:dyDescent="0.3">
      <c r="E9514" s="34">
        <v>9512</v>
      </c>
      <c r="F9514" s="42">
        <f t="shared" si="446"/>
        <v>15.219200000000001</v>
      </c>
      <c r="G9514" s="42">
        <f t="shared" si="444"/>
        <v>12.555840000000002</v>
      </c>
      <c r="H9514" s="42">
        <f t="shared" si="445"/>
        <v>8.2500000012555841</v>
      </c>
    </row>
    <row r="9515" spans="5:8" x14ac:dyDescent="0.3">
      <c r="E9515" s="34">
        <v>9513</v>
      </c>
      <c r="F9515" s="42">
        <f t="shared" si="446"/>
        <v>15.220800000000001</v>
      </c>
      <c r="G9515" s="42">
        <f t="shared" si="444"/>
        <v>12.55716</v>
      </c>
      <c r="H9515" s="42">
        <f t="shared" si="445"/>
        <v>8.2500000012557155</v>
      </c>
    </row>
    <row r="9516" spans="5:8" x14ac:dyDescent="0.3">
      <c r="E9516" s="34">
        <v>9514</v>
      </c>
      <c r="F9516" s="42">
        <f t="shared" si="446"/>
        <v>15.2224</v>
      </c>
      <c r="G9516" s="42">
        <f t="shared" si="444"/>
        <v>12.558479999999999</v>
      </c>
      <c r="H9516" s="42">
        <f t="shared" si="445"/>
        <v>8.2500000012558488</v>
      </c>
    </row>
    <row r="9517" spans="5:8" x14ac:dyDescent="0.3">
      <c r="E9517" s="34">
        <v>9515</v>
      </c>
      <c r="F9517" s="42">
        <f t="shared" si="446"/>
        <v>15.224</v>
      </c>
      <c r="G9517" s="42">
        <f t="shared" si="444"/>
        <v>12.559800000000001</v>
      </c>
      <c r="H9517" s="42">
        <f t="shared" si="445"/>
        <v>8.2500000012559802</v>
      </c>
    </row>
    <row r="9518" spans="5:8" x14ac:dyDescent="0.3">
      <c r="E9518" s="34">
        <v>9516</v>
      </c>
      <c r="F9518" s="42">
        <f t="shared" si="446"/>
        <v>15.2256</v>
      </c>
      <c r="G9518" s="42">
        <f t="shared" si="444"/>
        <v>12.561120000000001</v>
      </c>
      <c r="H9518" s="42">
        <f t="shared" si="445"/>
        <v>8.2500000012561117</v>
      </c>
    </row>
    <row r="9519" spans="5:8" x14ac:dyDescent="0.3">
      <c r="E9519" s="34">
        <v>9517</v>
      </c>
      <c r="F9519" s="42">
        <f t="shared" si="446"/>
        <v>15.2272</v>
      </c>
      <c r="G9519" s="42">
        <f t="shared" si="444"/>
        <v>12.562439999999999</v>
      </c>
      <c r="H9519" s="42">
        <f t="shared" si="445"/>
        <v>8.2500000012562449</v>
      </c>
    </row>
    <row r="9520" spans="5:8" x14ac:dyDescent="0.3">
      <c r="E9520" s="34">
        <v>9518</v>
      </c>
      <c r="F9520" s="42">
        <f t="shared" si="446"/>
        <v>15.228800000000001</v>
      </c>
      <c r="G9520" s="42">
        <f t="shared" si="444"/>
        <v>12.563760000000002</v>
      </c>
      <c r="H9520" s="42">
        <f t="shared" si="445"/>
        <v>8.2500000012563763</v>
      </c>
    </row>
    <row r="9521" spans="5:8" x14ac:dyDescent="0.3">
      <c r="E9521" s="34">
        <v>9519</v>
      </c>
      <c r="F9521" s="42">
        <f t="shared" si="446"/>
        <v>15.230400000000001</v>
      </c>
      <c r="G9521" s="42">
        <f t="shared" si="444"/>
        <v>12.56508</v>
      </c>
      <c r="H9521" s="42">
        <f t="shared" si="445"/>
        <v>8.2500000012565078</v>
      </c>
    </row>
    <row r="9522" spans="5:8" x14ac:dyDescent="0.3">
      <c r="E9522" s="34">
        <v>9520</v>
      </c>
      <c r="F9522" s="42">
        <f t="shared" si="446"/>
        <v>15.232000000000001</v>
      </c>
      <c r="G9522" s="42">
        <f t="shared" si="444"/>
        <v>12.566400000000002</v>
      </c>
      <c r="H9522" s="42">
        <f t="shared" si="445"/>
        <v>8.2500000012566392</v>
      </c>
    </row>
    <row r="9523" spans="5:8" x14ac:dyDescent="0.3">
      <c r="E9523" s="34">
        <v>9521</v>
      </c>
      <c r="F9523" s="42">
        <f t="shared" si="446"/>
        <v>15.233600000000001</v>
      </c>
      <c r="G9523" s="42">
        <f t="shared" si="444"/>
        <v>12.567720000000001</v>
      </c>
      <c r="H9523" s="42">
        <f t="shared" si="445"/>
        <v>8.2500000012567725</v>
      </c>
    </row>
    <row r="9524" spans="5:8" x14ac:dyDescent="0.3">
      <c r="E9524" s="34">
        <v>9522</v>
      </c>
      <c r="F9524" s="42">
        <f t="shared" si="446"/>
        <v>15.235200000000001</v>
      </c>
      <c r="G9524" s="42">
        <f t="shared" si="444"/>
        <v>12.569040000000001</v>
      </c>
      <c r="H9524" s="42">
        <f t="shared" si="445"/>
        <v>8.2500000012569039</v>
      </c>
    </row>
    <row r="9525" spans="5:8" x14ac:dyDescent="0.3">
      <c r="E9525" s="34">
        <v>9523</v>
      </c>
      <c r="F9525" s="42">
        <f t="shared" si="446"/>
        <v>15.236800000000001</v>
      </c>
      <c r="G9525" s="42">
        <f t="shared" si="444"/>
        <v>12.570359999999999</v>
      </c>
      <c r="H9525" s="42">
        <f t="shared" si="445"/>
        <v>8.2500000012570354</v>
      </c>
    </row>
    <row r="9526" spans="5:8" x14ac:dyDescent="0.3">
      <c r="E9526" s="34">
        <v>9524</v>
      </c>
      <c r="F9526" s="42">
        <f t="shared" si="446"/>
        <v>15.2384</v>
      </c>
      <c r="G9526" s="42">
        <f t="shared" si="444"/>
        <v>12.571680000000001</v>
      </c>
      <c r="H9526" s="42">
        <f t="shared" si="445"/>
        <v>8.2500000012571686</v>
      </c>
    </row>
    <row r="9527" spans="5:8" x14ac:dyDescent="0.3">
      <c r="E9527" s="34">
        <v>9525</v>
      </c>
      <c r="F9527" s="42">
        <f t="shared" si="446"/>
        <v>15.24</v>
      </c>
      <c r="G9527" s="42">
        <f t="shared" si="444"/>
        <v>12.573</v>
      </c>
      <c r="H9527" s="42">
        <f t="shared" si="445"/>
        <v>8.2500000012573</v>
      </c>
    </row>
    <row r="9528" spans="5:8" x14ac:dyDescent="0.3">
      <c r="E9528" s="34">
        <v>9526</v>
      </c>
      <c r="F9528" s="42">
        <f t="shared" si="446"/>
        <v>15.2416</v>
      </c>
      <c r="G9528" s="42">
        <f t="shared" si="444"/>
        <v>12.57432</v>
      </c>
      <c r="H9528" s="42">
        <f t="shared" si="445"/>
        <v>8.2500000012574315</v>
      </c>
    </row>
    <row r="9529" spans="5:8" x14ac:dyDescent="0.3">
      <c r="E9529" s="34">
        <v>9527</v>
      </c>
      <c r="F9529" s="42">
        <f t="shared" si="446"/>
        <v>15.2432</v>
      </c>
      <c r="G9529" s="42">
        <f t="shared" si="444"/>
        <v>12.575639999999998</v>
      </c>
      <c r="H9529" s="42">
        <f t="shared" si="445"/>
        <v>8.2500000012575647</v>
      </c>
    </row>
    <row r="9530" spans="5:8" x14ac:dyDescent="0.3">
      <c r="E9530" s="34">
        <v>9528</v>
      </c>
      <c r="F9530" s="42">
        <f t="shared" si="446"/>
        <v>15.244800000000001</v>
      </c>
      <c r="G9530" s="42">
        <f t="shared" si="444"/>
        <v>12.576960000000001</v>
      </c>
      <c r="H9530" s="42">
        <f t="shared" si="445"/>
        <v>8.2500000012576962</v>
      </c>
    </row>
    <row r="9531" spans="5:8" x14ac:dyDescent="0.3">
      <c r="E9531" s="34">
        <v>9529</v>
      </c>
      <c r="F9531" s="42">
        <f t="shared" si="446"/>
        <v>15.246400000000001</v>
      </c>
      <c r="G9531" s="42">
        <f t="shared" si="444"/>
        <v>12.578279999999999</v>
      </c>
      <c r="H9531" s="42">
        <f t="shared" si="445"/>
        <v>8.2500000012578276</v>
      </c>
    </row>
    <row r="9532" spans="5:8" x14ac:dyDescent="0.3">
      <c r="E9532" s="34">
        <v>9530</v>
      </c>
      <c r="F9532" s="42">
        <f t="shared" si="446"/>
        <v>15.248000000000001</v>
      </c>
      <c r="G9532" s="42">
        <f t="shared" si="444"/>
        <v>12.579600000000001</v>
      </c>
      <c r="H9532" s="42">
        <f t="shared" si="445"/>
        <v>8.2500000012579608</v>
      </c>
    </row>
    <row r="9533" spans="5:8" x14ac:dyDescent="0.3">
      <c r="E9533" s="34">
        <v>9531</v>
      </c>
      <c r="F9533" s="42">
        <f t="shared" si="446"/>
        <v>15.249600000000001</v>
      </c>
      <c r="G9533" s="42">
        <f t="shared" si="444"/>
        <v>12.580920000000001</v>
      </c>
      <c r="H9533" s="42">
        <f t="shared" si="445"/>
        <v>8.2500000012580923</v>
      </c>
    </row>
    <row r="9534" spans="5:8" x14ac:dyDescent="0.3">
      <c r="E9534" s="34">
        <v>9532</v>
      </c>
      <c r="F9534" s="42">
        <f t="shared" si="446"/>
        <v>15.251200000000001</v>
      </c>
      <c r="G9534" s="42">
        <f t="shared" si="444"/>
        <v>12.582240000000001</v>
      </c>
      <c r="H9534" s="42">
        <f t="shared" si="445"/>
        <v>8.2500000012582237</v>
      </c>
    </row>
    <row r="9535" spans="5:8" x14ac:dyDescent="0.3">
      <c r="E9535" s="34">
        <v>9533</v>
      </c>
      <c r="F9535" s="42">
        <f t="shared" si="446"/>
        <v>15.252800000000001</v>
      </c>
      <c r="G9535" s="42">
        <f t="shared" si="444"/>
        <v>12.583559999999999</v>
      </c>
      <c r="H9535" s="42">
        <f t="shared" si="445"/>
        <v>8.2500000012583552</v>
      </c>
    </row>
    <row r="9536" spans="5:8" x14ac:dyDescent="0.3">
      <c r="E9536" s="34">
        <v>9534</v>
      </c>
      <c r="F9536" s="42">
        <f t="shared" si="446"/>
        <v>15.2544</v>
      </c>
      <c r="G9536" s="42">
        <f t="shared" si="444"/>
        <v>12.58488</v>
      </c>
      <c r="H9536" s="42">
        <f t="shared" si="445"/>
        <v>8.2500000012584884</v>
      </c>
    </row>
    <row r="9537" spans="5:8" x14ac:dyDescent="0.3">
      <c r="E9537" s="34">
        <v>9535</v>
      </c>
      <c r="F9537" s="42">
        <f t="shared" si="446"/>
        <v>15.256</v>
      </c>
      <c r="G9537" s="42">
        <f t="shared" si="444"/>
        <v>12.5862</v>
      </c>
      <c r="H9537" s="42">
        <f t="shared" si="445"/>
        <v>8.2500000012586199</v>
      </c>
    </row>
    <row r="9538" spans="5:8" x14ac:dyDescent="0.3">
      <c r="E9538" s="34">
        <v>9536</v>
      </c>
      <c r="F9538" s="42">
        <f t="shared" si="446"/>
        <v>15.2576</v>
      </c>
      <c r="G9538" s="42">
        <f t="shared" ref="G9538:G9601" si="447">$C$12*F9538*10^-3/($C$3*10^-6)</f>
        <v>12.587520000000001</v>
      </c>
      <c r="H9538" s="42">
        <f t="shared" si="445"/>
        <v>8.2500000012587513</v>
      </c>
    </row>
    <row r="9539" spans="5:8" x14ac:dyDescent="0.3">
      <c r="E9539" s="34">
        <v>9537</v>
      </c>
      <c r="F9539" s="42">
        <f t="shared" si="446"/>
        <v>15.2592</v>
      </c>
      <c r="G9539" s="42">
        <f t="shared" si="447"/>
        <v>12.588840000000001</v>
      </c>
      <c r="H9539" s="42">
        <f t="shared" ref="H9539:H9602" si="448">($C$12+IF(G9539&gt;=$C$7,$C$6,0)+(IF(G9539&gt;=$C$5,G9539,0)/$C$4)+IF(G9539&gt;$C$9,($C$8/G9539),0))</f>
        <v>8.2500000012588846</v>
      </c>
    </row>
    <row r="9540" spans="5:8" x14ac:dyDescent="0.3">
      <c r="E9540" s="34">
        <v>9538</v>
      </c>
      <c r="F9540" s="42">
        <f t="shared" ref="F9540:F9603" si="449">($C$10/10000)*(E9540)</f>
        <v>15.260800000000001</v>
      </c>
      <c r="G9540" s="42">
        <f t="shared" si="447"/>
        <v>12.590160000000003</v>
      </c>
      <c r="H9540" s="42">
        <f t="shared" si="448"/>
        <v>8.250000001259016</v>
      </c>
    </row>
    <row r="9541" spans="5:8" x14ac:dyDescent="0.3">
      <c r="E9541" s="34">
        <v>9539</v>
      </c>
      <c r="F9541" s="42">
        <f t="shared" si="449"/>
        <v>15.262400000000001</v>
      </c>
      <c r="G9541" s="42">
        <f t="shared" si="447"/>
        <v>12.591480000000002</v>
      </c>
      <c r="H9541" s="42">
        <f t="shared" si="448"/>
        <v>8.2500000012591475</v>
      </c>
    </row>
    <row r="9542" spans="5:8" x14ac:dyDescent="0.3">
      <c r="E9542" s="34">
        <v>9540</v>
      </c>
      <c r="F9542" s="42">
        <f t="shared" si="449"/>
        <v>15.264000000000001</v>
      </c>
      <c r="G9542" s="42">
        <f t="shared" si="447"/>
        <v>12.5928</v>
      </c>
      <c r="H9542" s="42">
        <f t="shared" si="448"/>
        <v>8.2500000012592807</v>
      </c>
    </row>
    <row r="9543" spans="5:8" x14ac:dyDescent="0.3">
      <c r="E9543" s="34">
        <v>9541</v>
      </c>
      <c r="F9543" s="42">
        <f t="shared" si="449"/>
        <v>15.265600000000001</v>
      </c>
      <c r="G9543" s="42">
        <f t="shared" si="447"/>
        <v>12.59412</v>
      </c>
      <c r="H9543" s="42">
        <f t="shared" si="448"/>
        <v>8.2500000012594121</v>
      </c>
    </row>
    <row r="9544" spans="5:8" x14ac:dyDescent="0.3">
      <c r="E9544" s="34">
        <v>9542</v>
      </c>
      <c r="F9544" s="42">
        <f t="shared" si="449"/>
        <v>15.267200000000001</v>
      </c>
      <c r="G9544" s="42">
        <f t="shared" si="447"/>
        <v>12.595440000000002</v>
      </c>
      <c r="H9544" s="42">
        <f t="shared" si="448"/>
        <v>8.2500000012595436</v>
      </c>
    </row>
    <row r="9545" spans="5:8" x14ac:dyDescent="0.3">
      <c r="E9545" s="34">
        <v>9543</v>
      </c>
      <c r="F9545" s="42">
        <f t="shared" si="449"/>
        <v>15.268800000000001</v>
      </c>
      <c r="G9545" s="42">
        <f t="shared" si="447"/>
        <v>12.596760000000002</v>
      </c>
      <c r="H9545" s="42">
        <f t="shared" si="448"/>
        <v>8.2500000012596768</v>
      </c>
    </row>
    <row r="9546" spans="5:8" x14ac:dyDescent="0.3">
      <c r="E9546" s="34">
        <v>9544</v>
      </c>
      <c r="F9546" s="42">
        <f t="shared" si="449"/>
        <v>15.2704</v>
      </c>
      <c r="G9546" s="42">
        <f t="shared" si="447"/>
        <v>12.59808</v>
      </c>
      <c r="H9546" s="42">
        <f t="shared" si="448"/>
        <v>8.2500000012598083</v>
      </c>
    </row>
    <row r="9547" spans="5:8" x14ac:dyDescent="0.3">
      <c r="E9547" s="34">
        <v>9545</v>
      </c>
      <c r="F9547" s="42">
        <f t="shared" si="449"/>
        <v>15.272</v>
      </c>
      <c r="G9547" s="42">
        <f t="shared" si="447"/>
        <v>12.599399999999999</v>
      </c>
      <c r="H9547" s="42">
        <f t="shared" si="448"/>
        <v>8.2500000012599397</v>
      </c>
    </row>
    <row r="9548" spans="5:8" x14ac:dyDescent="0.3">
      <c r="E9548" s="34">
        <v>9546</v>
      </c>
      <c r="F9548" s="42">
        <f t="shared" si="449"/>
        <v>15.2736</v>
      </c>
      <c r="G9548" s="42">
        <f t="shared" si="447"/>
        <v>12.600720000000001</v>
      </c>
      <c r="H9548" s="42">
        <f t="shared" si="448"/>
        <v>8.2500000012600712</v>
      </c>
    </row>
    <row r="9549" spans="5:8" x14ac:dyDescent="0.3">
      <c r="E9549" s="34">
        <v>9547</v>
      </c>
      <c r="F9549" s="42">
        <f t="shared" si="449"/>
        <v>15.2752</v>
      </c>
      <c r="G9549" s="42">
        <f t="shared" si="447"/>
        <v>12.602040000000001</v>
      </c>
      <c r="H9549" s="42">
        <f t="shared" si="448"/>
        <v>8.2500000012602044</v>
      </c>
    </row>
    <row r="9550" spans="5:8" x14ac:dyDescent="0.3">
      <c r="E9550" s="34">
        <v>9548</v>
      </c>
      <c r="F9550" s="42">
        <f t="shared" si="449"/>
        <v>15.276800000000001</v>
      </c>
      <c r="G9550" s="42">
        <f t="shared" si="447"/>
        <v>12.603360000000002</v>
      </c>
      <c r="H9550" s="42">
        <f t="shared" si="448"/>
        <v>8.2500000012603358</v>
      </c>
    </row>
    <row r="9551" spans="5:8" x14ac:dyDescent="0.3">
      <c r="E9551" s="34">
        <v>9549</v>
      </c>
      <c r="F9551" s="42">
        <f t="shared" si="449"/>
        <v>15.278400000000001</v>
      </c>
      <c r="G9551" s="42">
        <f t="shared" si="447"/>
        <v>12.604680000000002</v>
      </c>
      <c r="H9551" s="42">
        <f t="shared" si="448"/>
        <v>8.2500000012604673</v>
      </c>
    </row>
    <row r="9552" spans="5:8" x14ac:dyDescent="0.3">
      <c r="E9552" s="34">
        <v>9550</v>
      </c>
      <c r="F9552" s="42">
        <f t="shared" si="449"/>
        <v>15.280000000000001</v>
      </c>
      <c r="G9552" s="42">
        <f t="shared" si="447"/>
        <v>12.606</v>
      </c>
      <c r="H9552" s="42">
        <f t="shared" si="448"/>
        <v>8.2500000012606005</v>
      </c>
    </row>
    <row r="9553" spans="5:8" x14ac:dyDescent="0.3">
      <c r="E9553" s="34">
        <v>9551</v>
      </c>
      <c r="F9553" s="42">
        <f t="shared" si="449"/>
        <v>15.281600000000001</v>
      </c>
      <c r="G9553" s="42">
        <f t="shared" si="447"/>
        <v>12.607320000000001</v>
      </c>
      <c r="H9553" s="42">
        <f t="shared" si="448"/>
        <v>8.250000001260732</v>
      </c>
    </row>
    <row r="9554" spans="5:8" x14ac:dyDescent="0.3">
      <c r="E9554" s="34">
        <v>9552</v>
      </c>
      <c r="F9554" s="42">
        <f t="shared" si="449"/>
        <v>15.283200000000001</v>
      </c>
      <c r="G9554" s="42">
        <f t="shared" si="447"/>
        <v>12.608640000000001</v>
      </c>
      <c r="H9554" s="42">
        <f t="shared" si="448"/>
        <v>8.2500000012608634</v>
      </c>
    </row>
    <row r="9555" spans="5:8" x14ac:dyDescent="0.3">
      <c r="E9555" s="34">
        <v>9553</v>
      </c>
      <c r="F9555" s="42">
        <f t="shared" si="449"/>
        <v>15.284800000000001</v>
      </c>
      <c r="G9555" s="42">
        <f t="shared" si="447"/>
        <v>12.609960000000001</v>
      </c>
      <c r="H9555" s="42">
        <f t="shared" si="448"/>
        <v>8.2500000012609966</v>
      </c>
    </row>
    <row r="9556" spans="5:8" x14ac:dyDescent="0.3">
      <c r="E9556" s="34">
        <v>9554</v>
      </c>
      <c r="F9556" s="42">
        <f t="shared" si="449"/>
        <v>15.2864</v>
      </c>
      <c r="G9556" s="42">
        <f t="shared" si="447"/>
        <v>12.611279999999999</v>
      </c>
      <c r="H9556" s="42">
        <f t="shared" si="448"/>
        <v>8.2500000012611281</v>
      </c>
    </row>
    <row r="9557" spans="5:8" x14ac:dyDescent="0.3">
      <c r="E9557" s="34">
        <v>9555</v>
      </c>
      <c r="F9557" s="42">
        <f t="shared" si="449"/>
        <v>15.288</v>
      </c>
      <c r="G9557" s="42">
        <f t="shared" si="447"/>
        <v>12.6126</v>
      </c>
      <c r="H9557" s="42">
        <f t="shared" si="448"/>
        <v>8.2500000012612595</v>
      </c>
    </row>
    <row r="9558" spans="5:8" x14ac:dyDescent="0.3">
      <c r="E9558" s="34">
        <v>9556</v>
      </c>
      <c r="F9558" s="42">
        <f t="shared" si="449"/>
        <v>15.2896</v>
      </c>
      <c r="G9558" s="42">
        <f t="shared" si="447"/>
        <v>12.61392</v>
      </c>
      <c r="H9558" s="42">
        <f t="shared" si="448"/>
        <v>8.2500000012613928</v>
      </c>
    </row>
    <row r="9559" spans="5:8" x14ac:dyDescent="0.3">
      <c r="E9559" s="34">
        <v>9557</v>
      </c>
      <c r="F9559" s="42">
        <f t="shared" si="449"/>
        <v>15.2912</v>
      </c>
      <c r="G9559" s="42">
        <f t="shared" si="447"/>
        <v>12.61524</v>
      </c>
      <c r="H9559" s="42">
        <f t="shared" si="448"/>
        <v>8.2500000012615242</v>
      </c>
    </row>
    <row r="9560" spans="5:8" x14ac:dyDescent="0.3">
      <c r="E9560" s="34">
        <v>9558</v>
      </c>
      <c r="F9560" s="42">
        <f t="shared" si="449"/>
        <v>15.292800000000002</v>
      </c>
      <c r="G9560" s="42">
        <f t="shared" si="447"/>
        <v>12.616560000000002</v>
      </c>
      <c r="H9560" s="42">
        <f t="shared" si="448"/>
        <v>8.2500000012616557</v>
      </c>
    </row>
    <row r="9561" spans="5:8" x14ac:dyDescent="0.3">
      <c r="E9561" s="34">
        <v>9559</v>
      </c>
      <c r="F9561" s="42">
        <f t="shared" si="449"/>
        <v>15.294400000000001</v>
      </c>
      <c r="G9561" s="42">
        <f t="shared" si="447"/>
        <v>12.617880000000001</v>
      </c>
      <c r="H9561" s="42">
        <f t="shared" si="448"/>
        <v>8.2500000012617871</v>
      </c>
    </row>
    <row r="9562" spans="5:8" x14ac:dyDescent="0.3">
      <c r="E9562" s="34">
        <v>9560</v>
      </c>
      <c r="F9562" s="42">
        <f t="shared" si="449"/>
        <v>15.296000000000001</v>
      </c>
      <c r="G9562" s="42">
        <f t="shared" si="447"/>
        <v>12.619199999999999</v>
      </c>
      <c r="H9562" s="42">
        <f t="shared" si="448"/>
        <v>8.2500000012619203</v>
      </c>
    </row>
    <row r="9563" spans="5:8" x14ac:dyDescent="0.3">
      <c r="E9563" s="34">
        <v>9561</v>
      </c>
      <c r="F9563" s="42">
        <f t="shared" si="449"/>
        <v>15.297600000000001</v>
      </c>
      <c r="G9563" s="42">
        <f t="shared" si="447"/>
        <v>12.620520000000001</v>
      </c>
      <c r="H9563" s="42">
        <f t="shared" si="448"/>
        <v>8.2500000012620518</v>
      </c>
    </row>
    <row r="9564" spans="5:8" x14ac:dyDescent="0.3">
      <c r="E9564" s="34">
        <v>9562</v>
      </c>
      <c r="F9564" s="42">
        <f t="shared" si="449"/>
        <v>15.299200000000001</v>
      </c>
      <c r="G9564" s="42">
        <f t="shared" si="447"/>
        <v>12.621840000000001</v>
      </c>
      <c r="H9564" s="42">
        <f t="shared" si="448"/>
        <v>8.2500000012621832</v>
      </c>
    </row>
    <row r="9565" spans="5:8" x14ac:dyDescent="0.3">
      <c r="E9565" s="34">
        <v>9563</v>
      </c>
      <c r="F9565" s="42">
        <f t="shared" si="449"/>
        <v>15.300800000000001</v>
      </c>
      <c r="G9565" s="42">
        <f t="shared" si="447"/>
        <v>12.62316</v>
      </c>
      <c r="H9565" s="42">
        <f t="shared" si="448"/>
        <v>8.2500000012623165</v>
      </c>
    </row>
    <row r="9566" spans="5:8" x14ac:dyDescent="0.3">
      <c r="E9566" s="34">
        <v>9564</v>
      </c>
      <c r="F9566" s="42">
        <f t="shared" si="449"/>
        <v>15.3024</v>
      </c>
      <c r="G9566" s="42">
        <f t="shared" si="447"/>
        <v>12.624479999999998</v>
      </c>
      <c r="H9566" s="42">
        <f t="shared" si="448"/>
        <v>8.2500000012624479</v>
      </c>
    </row>
    <row r="9567" spans="5:8" x14ac:dyDescent="0.3">
      <c r="E9567" s="34">
        <v>9565</v>
      </c>
      <c r="F9567" s="42">
        <f t="shared" si="449"/>
        <v>15.304</v>
      </c>
      <c r="G9567" s="42">
        <f t="shared" si="447"/>
        <v>12.6258</v>
      </c>
      <c r="H9567" s="42">
        <f t="shared" si="448"/>
        <v>8.2500000012625794</v>
      </c>
    </row>
    <row r="9568" spans="5:8" x14ac:dyDescent="0.3">
      <c r="E9568" s="34">
        <v>9566</v>
      </c>
      <c r="F9568" s="42">
        <f t="shared" si="449"/>
        <v>15.3056</v>
      </c>
      <c r="G9568" s="42">
        <f t="shared" si="447"/>
        <v>12.62712</v>
      </c>
      <c r="H9568" s="42">
        <f t="shared" si="448"/>
        <v>8.2500000012627126</v>
      </c>
    </row>
    <row r="9569" spans="5:8" x14ac:dyDescent="0.3">
      <c r="E9569" s="34">
        <v>9567</v>
      </c>
      <c r="F9569" s="42">
        <f t="shared" si="449"/>
        <v>15.3072</v>
      </c>
      <c r="G9569" s="42">
        <f t="shared" si="447"/>
        <v>12.628440000000001</v>
      </c>
      <c r="H9569" s="42">
        <f t="shared" si="448"/>
        <v>8.2500000012628441</v>
      </c>
    </row>
    <row r="9570" spans="5:8" x14ac:dyDescent="0.3">
      <c r="E9570" s="34">
        <v>9568</v>
      </c>
      <c r="F9570" s="42">
        <f t="shared" si="449"/>
        <v>15.308800000000002</v>
      </c>
      <c r="G9570" s="42">
        <f t="shared" si="447"/>
        <v>12.629760000000001</v>
      </c>
      <c r="H9570" s="42">
        <f t="shared" si="448"/>
        <v>8.2500000012629755</v>
      </c>
    </row>
    <row r="9571" spans="5:8" x14ac:dyDescent="0.3">
      <c r="E9571" s="34">
        <v>9569</v>
      </c>
      <c r="F9571" s="42">
        <f t="shared" si="449"/>
        <v>15.310400000000001</v>
      </c>
      <c r="G9571" s="42">
        <f t="shared" si="447"/>
        <v>12.631080000000003</v>
      </c>
      <c r="H9571" s="42">
        <f t="shared" si="448"/>
        <v>8.2500000012631087</v>
      </c>
    </row>
    <row r="9572" spans="5:8" x14ac:dyDescent="0.3">
      <c r="E9572" s="34">
        <v>9570</v>
      </c>
      <c r="F9572" s="42">
        <f t="shared" si="449"/>
        <v>15.312000000000001</v>
      </c>
      <c r="G9572" s="42">
        <f t="shared" si="447"/>
        <v>12.632400000000002</v>
      </c>
      <c r="H9572" s="42">
        <f t="shared" si="448"/>
        <v>8.2500000012632402</v>
      </c>
    </row>
    <row r="9573" spans="5:8" x14ac:dyDescent="0.3">
      <c r="E9573" s="34">
        <v>9571</v>
      </c>
      <c r="F9573" s="42">
        <f t="shared" si="449"/>
        <v>15.313600000000001</v>
      </c>
      <c r="G9573" s="42">
        <f t="shared" si="447"/>
        <v>12.63372</v>
      </c>
      <c r="H9573" s="42">
        <f t="shared" si="448"/>
        <v>8.2500000012633716</v>
      </c>
    </row>
    <row r="9574" spans="5:8" x14ac:dyDescent="0.3">
      <c r="E9574" s="34">
        <v>9572</v>
      </c>
      <c r="F9574" s="42">
        <f t="shared" si="449"/>
        <v>15.315200000000001</v>
      </c>
      <c r="G9574" s="42">
        <f t="shared" si="447"/>
        <v>12.63504</v>
      </c>
      <c r="H9574" s="42">
        <f t="shared" si="448"/>
        <v>8.2500000012635049</v>
      </c>
    </row>
    <row r="9575" spans="5:8" x14ac:dyDescent="0.3">
      <c r="E9575" s="34">
        <v>9573</v>
      </c>
      <c r="F9575" s="42">
        <f t="shared" si="449"/>
        <v>15.316800000000001</v>
      </c>
      <c r="G9575" s="42">
        <f t="shared" si="447"/>
        <v>12.636360000000002</v>
      </c>
      <c r="H9575" s="42">
        <f t="shared" si="448"/>
        <v>8.2500000012636363</v>
      </c>
    </row>
    <row r="9576" spans="5:8" x14ac:dyDescent="0.3">
      <c r="E9576" s="34">
        <v>9574</v>
      </c>
      <c r="F9576" s="42">
        <f t="shared" si="449"/>
        <v>15.3184</v>
      </c>
      <c r="G9576" s="42">
        <f t="shared" si="447"/>
        <v>12.637680000000001</v>
      </c>
      <c r="H9576" s="42">
        <f t="shared" si="448"/>
        <v>8.2500000012637678</v>
      </c>
    </row>
    <row r="9577" spans="5:8" x14ac:dyDescent="0.3">
      <c r="E9577" s="34">
        <v>9575</v>
      </c>
      <c r="F9577" s="42">
        <f t="shared" si="449"/>
        <v>15.32</v>
      </c>
      <c r="G9577" s="42">
        <f t="shared" si="447"/>
        <v>12.638999999999999</v>
      </c>
      <c r="H9577" s="42">
        <f t="shared" si="448"/>
        <v>8.2500000012638992</v>
      </c>
    </row>
    <row r="9578" spans="5:8" x14ac:dyDescent="0.3">
      <c r="E9578" s="34">
        <v>9576</v>
      </c>
      <c r="F9578" s="42">
        <f t="shared" si="449"/>
        <v>15.3216</v>
      </c>
      <c r="G9578" s="42">
        <f t="shared" si="447"/>
        <v>12.640319999999999</v>
      </c>
      <c r="H9578" s="42">
        <f t="shared" si="448"/>
        <v>8.2500000012640324</v>
      </c>
    </row>
    <row r="9579" spans="5:8" x14ac:dyDescent="0.3">
      <c r="E9579" s="34">
        <v>9577</v>
      </c>
      <c r="F9579" s="42">
        <f t="shared" si="449"/>
        <v>15.3232</v>
      </c>
      <c r="G9579" s="42">
        <f t="shared" si="447"/>
        <v>12.641640000000001</v>
      </c>
      <c r="H9579" s="42">
        <f t="shared" si="448"/>
        <v>8.2500000012641639</v>
      </c>
    </row>
    <row r="9580" spans="5:8" x14ac:dyDescent="0.3">
      <c r="E9580" s="34">
        <v>9578</v>
      </c>
      <c r="F9580" s="42">
        <f t="shared" si="449"/>
        <v>15.324800000000002</v>
      </c>
      <c r="G9580" s="42">
        <f t="shared" si="447"/>
        <v>12.64296</v>
      </c>
      <c r="H9580" s="42">
        <f t="shared" si="448"/>
        <v>8.2500000012642953</v>
      </c>
    </row>
    <row r="9581" spans="5:8" x14ac:dyDescent="0.3">
      <c r="E9581" s="34">
        <v>9579</v>
      </c>
      <c r="F9581" s="42">
        <f t="shared" si="449"/>
        <v>15.326400000000001</v>
      </c>
      <c r="G9581" s="42">
        <f t="shared" si="447"/>
        <v>12.644280000000002</v>
      </c>
      <c r="H9581" s="42">
        <f t="shared" si="448"/>
        <v>8.2500000012644286</v>
      </c>
    </row>
    <row r="9582" spans="5:8" x14ac:dyDescent="0.3">
      <c r="E9582" s="34">
        <v>9580</v>
      </c>
      <c r="F9582" s="42">
        <f t="shared" si="449"/>
        <v>15.328000000000001</v>
      </c>
      <c r="G9582" s="42">
        <f t="shared" si="447"/>
        <v>12.645600000000002</v>
      </c>
      <c r="H9582" s="42">
        <f t="shared" si="448"/>
        <v>8.25000000126456</v>
      </c>
    </row>
    <row r="9583" spans="5:8" x14ac:dyDescent="0.3">
      <c r="E9583" s="34">
        <v>9581</v>
      </c>
      <c r="F9583" s="42">
        <f t="shared" si="449"/>
        <v>15.329600000000001</v>
      </c>
      <c r="G9583" s="42">
        <f t="shared" si="447"/>
        <v>12.64692</v>
      </c>
      <c r="H9583" s="42">
        <f t="shared" si="448"/>
        <v>8.2500000012646915</v>
      </c>
    </row>
    <row r="9584" spans="5:8" x14ac:dyDescent="0.3">
      <c r="E9584" s="34">
        <v>9582</v>
      </c>
      <c r="F9584" s="42">
        <f t="shared" si="449"/>
        <v>15.331200000000001</v>
      </c>
      <c r="G9584" s="42">
        <f t="shared" si="447"/>
        <v>12.648240000000001</v>
      </c>
      <c r="H9584" s="42">
        <f t="shared" si="448"/>
        <v>8.2500000012648247</v>
      </c>
    </row>
    <row r="9585" spans="5:8" x14ac:dyDescent="0.3">
      <c r="E9585" s="34">
        <v>9583</v>
      </c>
      <c r="F9585" s="42">
        <f t="shared" si="449"/>
        <v>15.332800000000001</v>
      </c>
      <c r="G9585" s="42">
        <f t="shared" si="447"/>
        <v>12.649560000000001</v>
      </c>
      <c r="H9585" s="42">
        <f t="shared" si="448"/>
        <v>8.2500000012649561</v>
      </c>
    </row>
    <row r="9586" spans="5:8" x14ac:dyDescent="0.3">
      <c r="E9586" s="34">
        <v>9584</v>
      </c>
      <c r="F9586" s="42">
        <f t="shared" si="449"/>
        <v>15.3344</v>
      </c>
      <c r="G9586" s="42">
        <f t="shared" si="447"/>
        <v>12.650880000000001</v>
      </c>
      <c r="H9586" s="42">
        <f t="shared" si="448"/>
        <v>8.2500000012650876</v>
      </c>
    </row>
    <row r="9587" spans="5:8" x14ac:dyDescent="0.3">
      <c r="E9587" s="34">
        <v>9585</v>
      </c>
      <c r="F9587" s="42">
        <f t="shared" si="449"/>
        <v>15.336</v>
      </c>
      <c r="G9587" s="42">
        <f t="shared" si="447"/>
        <v>12.652199999999999</v>
      </c>
      <c r="H9587" s="42">
        <f t="shared" si="448"/>
        <v>8.2500000012652208</v>
      </c>
    </row>
    <row r="9588" spans="5:8" x14ac:dyDescent="0.3">
      <c r="E9588" s="34">
        <v>9586</v>
      </c>
      <c r="F9588" s="42">
        <f t="shared" si="449"/>
        <v>15.3376</v>
      </c>
      <c r="G9588" s="42">
        <f t="shared" si="447"/>
        <v>12.65352</v>
      </c>
      <c r="H9588" s="42">
        <f t="shared" si="448"/>
        <v>8.2500000012653523</v>
      </c>
    </row>
    <row r="9589" spans="5:8" x14ac:dyDescent="0.3">
      <c r="E9589" s="34">
        <v>9587</v>
      </c>
      <c r="F9589" s="42">
        <f t="shared" si="449"/>
        <v>15.3392</v>
      </c>
      <c r="G9589" s="42">
        <f t="shared" si="447"/>
        <v>12.65484</v>
      </c>
      <c r="H9589" s="42">
        <f t="shared" si="448"/>
        <v>8.2500000012654837</v>
      </c>
    </row>
    <row r="9590" spans="5:8" x14ac:dyDescent="0.3">
      <c r="E9590" s="34">
        <v>9588</v>
      </c>
      <c r="F9590" s="42">
        <f t="shared" si="449"/>
        <v>15.340800000000002</v>
      </c>
      <c r="G9590" s="42">
        <f t="shared" si="447"/>
        <v>12.656160000000002</v>
      </c>
      <c r="H9590" s="42">
        <f t="shared" si="448"/>
        <v>8.2500000012656152</v>
      </c>
    </row>
    <row r="9591" spans="5:8" x14ac:dyDescent="0.3">
      <c r="E9591" s="34">
        <v>9589</v>
      </c>
      <c r="F9591" s="42">
        <f t="shared" si="449"/>
        <v>15.342400000000001</v>
      </c>
      <c r="G9591" s="42">
        <f t="shared" si="447"/>
        <v>12.657480000000001</v>
      </c>
      <c r="H9591" s="42">
        <f t="shared" si="448"/>
        <v>8.2500000012657484</v>
      </c>
    </row>
    <row r="9592" spans="5:8" x14ac:dyDescent="0.3">
      <c r="E9592" s="34">
        <v>9590</v>
      </c>
      <c r="F9592" s="42">
        <f t="shared" si="449"/>
        <v>15.344000000000001</v>
      </c>
      <c r="G9592" s="42">
        <f t="shared" si="447"/>
        <v>12.658800000000001</v>
      </c>
      <c r="H9592" s="42">
        <f t="shared" si="448"/>
        <v>8.2500000012658798</v>
      </c>
    </row>
    <row r="9593" spans="5:8" x14ac:dyDescent="0.3">
      <c r="E9593" s="34">
        <v>9591</v>
      </c>
      <c r="F9593" s="42">
        <f t="shared" si="449"/>
        <v>15.345600000000001</v>
      </c>
      <c r="G9593" s="42">
        <f t="shared" si="447"/>
        <v>12.660119999999999</v>
      </c>
      <c r="H9593" s="42">
        <f t="shared" si="448"/>
        <v>8.2500000012660113</v>
      </c>
    </row>
    <row r="9594" spans="5:8" x14ac:dyDescent="0.3">
      <c r="E9594" s="34">
        <v>9592</v>
      </c>
      <c r="F9594" s="42">
        <f t="shared" si="449"/>
        <v>15.347200000000001</v>
      </c>
      <c r="G9594" s="42">
        <f t="shared" si="447"/>
        <v>12.661440000000001</v>
      </c>
      <c r="H9594" s="42">
        <f t="shared" si="448"/>
        <v>8.2500000012661445</v>
      </c>
    </row>
    <row r="9595" spans="5:8" x14ac:dyDescent="0.3">
      <c r="E9595" s="34">
        <v>9593</v>
      </c>
      <c r="F9595" s="42">
        <f t="shared" si="449"/>
        <v>15.348800000000001</v>
      </c>
      <c r="G9595" s="42">
        <f t="shared" si="447"/>
        <v>12.66276</v>
      </c>
      <c r="H9595" s="42">
        <f t="shared" si="448"/>
        <v>8.250000001266276</v>
      </c>
    </row>
    <row r="9596" spans="5:8" x14ac:dyDescent="0.3">
      <c r="E9596" s="34">
        <v>9594</v>
      </c>
      <c r="F9596" s="42">
        <f t="shared" si="449"/>
        <v>15.3504</v>
      </c>
      <c r="G9596" s="42">
        <f t="shared" si="447"/>
        <v>12.66408</v>
      </c>
      <c r="H9596" s="42">
        <f t="shared" si="448"/>
        <v>8.2500000012664074</v>
      </c>
    </row>
    <row r="9597" spans="5:8" x14ac:dyDescent="0.3">
      <c r="E9597" s="34">
        <v>9595</v>
      </c>
      <c r="F9597" s="42">
        <f t="shared" si="449"/>
        <v>15.352</v>
      </c>
      <c r="G9597" s="42">
        <f t="shared" si="447"/>
        <v>12.665399999999998</v>
      </c>
      <c r="H9597" s="42">
        <f t="shared" si="448"/>
        <v>8.2500000012665407</v>
      </c>
    </row>
    <row r="9598" spans="5:8" x14ac:dyDescent="0.3">
      <c r="E9598" s="34">
        <v>9596</v>
      </c>
      <c r="F9598" s="42">
        <f t="shared" si="449"/>
        <v>15.3536</v>
      </c>
      <c r="G9598" s="42">
        <f t="shared" si="447"/>
        <v>12.66672</v>
      </c>
      <c r="H9598" s="42">
        <f t="shared" si="448"/>
        <v>8.2500000012666721</v>
      </c>
    </row>
    <row r="9599" spans="5:8" x14ac:dyDescent="0.3">
      <c r="E9599" s="34">
        <v>9597</v>
      </c>
      <c r="F9599" s="42">
        <f t="shared" si="449"/>
        <v>15.3552</v>
      </c>
      <c r="G9599" s="42">
        <f t="shared" si="447"/>
        <v>12.66804</v>
      </c>
      <c r="H9599" s="42">
        <f t="shared" si="448"/>
        <v>8.2500000012668036</v>
      </c>
    </row>
    <row r="9600" spans="5:8" x14ac:dyDescent="0.3">
      <c r="E9600" s="34">
        <v>9598</v>
      </c>
      <c r="F9600" s="42">
        <f t="shared" si="449"/>
        <v>15.356800000000002</v>
      </c>
      <c r="G9600" s="42">
        <f t="shared" si="447"/>
        <v>12.669360000000001</v>
      </c>
      <c r="H9600" s="42">
        <f t="shared" si="448"/>
        <v>8.2500000012669368</v>
      </c>
    </row>
    <row r="9601" spans="5:8" x14ac:dyDescent="0.3">
      <c r="E9601" s="34">
        <v>9599</v>
      </c>
      <c r="F9601" s="42">
        <f t="shared" si="449"/>
        <v>15.358400000000001</v>
      </c>
      <c r="G9601" s="42">
        <f t="shared" si="447"/>
        <v>12.670680000000001</v>
      </c>
      <c r="H9601" s="42">
        <f t="shared" si="448"/>
        <v>8.2500000012670682</v>
      </c>
    </row>
    <row r="9602" spans="5:8" x14ac:dyDescent="0.3">
      <c r="E9602" s="34">
        <v>9600</v>
      </c>
      <c r="F9602" s="42">
        <f t="shared" si="449"/>
        <v>15.360000000000001</v>
      </c>
      <c r="G9602" s="42">
        <f t="shared" ref="G9602:G9665" si="450">$C$12*F9602*10^-3/($C$3*10^-6)</f>
        <v>12.672000000000002</v>
      </c>
      <c r="H9602" s="42">
        <f t="shared" si="448"/>
        <v>8.2500000012671997</v>
      </c>
    </row>
    <row r="9603" spans="5:8" x14ac:dyDescent="0.3">
      <c r="E9603" s="34">
        <v>9601</v>
      </c>
      <c r="F9603" s="42">
        <f t="shared" si="449"/>
        <v>15.361600000000001</v>
      </c>
      <c r="G9603" s="42">
        <f t="shared" si="450"/>
        <v>12.673320000000002</v>
      </c>
      <c r="H9603" s="42">
        <f t="shared" ref="H9603:H9666" si="451">($C$12+IF(G9603&gt;=$C$7,$C$6,0)+(IF(G9603&gt;=$C$5,G9603,0)/$C$4)+IF(G9603&gt;$C$9,($C$8/G9603),0))</f>
        <v>8.2500000012673311</v>
      </c>
    </row>
    <row r="9604" spans="5:8" x14ac:dyDescent="0.3">
      <c r="E9604" s="34">
        <v>9602</v>
      </c>
      <c r="F9604" s="42">
        <f t="shared" ref="F9604:F9667" si="452">($C$10/10000)*(E9604)</f>
        <v>15.363200000000001</v>
      </c>
      <c r="G9604" s="42">
        <f t="shared" si="450"/>
        <v>12.67464</v>
      </c>
      <c r="H9604" s="42">
        <f t="shared" si="451"/>
        <v>8.2500000012674644</v>
      </c>
    </row>
    <row r="9605" spans="5:8" x14ac:dyDescent="0.3">
      <c r="E9605" s="34">
        <v>9603</v>
      </c>
      <c r="F9605" s="42">
        <f t="shared" si="452"/>
        <v>15.364800000000001</v>
      </c>
      <c r="G9605" s="42">
        <f t="shared" si="450"/>
        <v>12.67596</v>
      </c>
      <c r="H9605" s="42">
        <f t="shared" si="451"/>
        <v>8.2500000012675958</v>
      </c>
    </row>
    <row r="9606" spans="5:8" x14ac:dyDescent="0.3">
      <c r="E9606" s="34">
        <v>9604</v>
      </c>
      <c r="F9606" s="42">
        <f t="shared" si="452"/>
        <v>15.366400000000001</v>
      </c>
      <c r="G9606" s="42">
        <f t="shared" si="450"/>
        <v>12.677280000000001</v>
      </c>
      <c r="H9606" s="42">
        <f t="shared" si="451"/>
        <v>8.2500000012677273</v>
      </c>
    </row>
    <row r="9607" spans="5:8" x14ac:dyDescent="0.3">
      <c r="E9607" s="34">
        <v>9605</v>
      </c>
      <c r="F9607" s="42">
        <f t="shared" si="452"/>
        <v>15.368</v>
      </c>
      <c r="G9607" s="42">
        <f t="shared" si="450"/>
        <v>12.678600000000001</v>
      </c>
      <c r="H9607" s="42">
        <f t="shared" si="451"/>
        <v>8.2500000012678605</v>
      </c>
    </row>
    <row r="9608" spans="5:8" x14ac:dyDescent="0.3">
      <c r="E9608" s="34">
        <v>9606</v>
      </c>
      <c r="F9608" s="42">
        <f t="shared" si="452"/>
        <v>15.3696</v>
      </c>
      <c r="G9608" s="42">
        <f t="shared" si="450"/>
        <v>12.679919999999999</v>
      </c>
      <c r="H9608" s="42">
        <f t="shared" si="451"/>
        <v>8.2500000012679919</v>
      </c>
    </row>
    <row r="9609" spans="5:8" x14ac:dyDescent="0.3">
      <c r="E9609" s="34">
        <v>9607</v>
      </c>
      <c r="F9609" s="42">
        <f t="shared" si="452"/>
        <v>15.3712</v>
      </c>
      <c r="G9609" s="42">
        <f t="shared" si="450"/>
        <v>12.681239999999999</v>
      </c>
      <c r="H9609" s="42">
        <f t="shared" si="451"/>
        <v>8.2500000012681234</v>
      </c>
    </row>
    <row r="9610" spans="5:8" x14ac:dyDescent="0.3">
      <c r="E9610" s="34">
        <v>9608</v>
      </c>
      <c r="F9610" s="42">
        <f t="shared" si="452"/>
        <v>15.372800000000002</v>
      </c>
      <c r="G9610" s="42">
        <f t="shared" si="450"/>
        <v>12.68256</v>
      </c>
      <c r="H9610" s="42">
        <f t="shared" si="451"/>
        <v>8.2500000012682566</v>
      </c>
    </row>
    <row r="9611" spans="5:8" x14ac:dyDescent="0.3">
      <c r="E9611" s="34">
        <v>9609</v>
      </c>
      <c r="F9611" s="42">
        <f t="shared" si="452"/>
        <v>15.374400000000001</v>
      </c>
      <c r="G9611" s="42">
        <f t="shared" si="450"/>
        <v>12.68388</v>
      </c>
      <c r="H9611" s="42">
        <f t="shared" si="451"/>
        <v>8.2500000012683881</v>
      </c>
    </row>
    <row r="9612" spans="5:8" x14ac:dyDescent="0.3">
      <c r="E9612" s="34">
        <v>9610</v>
      </c>
      <c r="F9612" s="42">
        <f t="shared" si="452"/>
        <v>15.376000000000001</v>
      </c>
      <c r="G9612" s="42">
        <f t="shared" si="450"/>
        <v>12.685200000000002</v>
      </c>
      <c r="H9612" s="42">
        <f t="shared" si="451"/>
        <v>8.2500000012685195</v>
      </c>
    </row>
    <row r="9613" spans="5:8" x14ac:dyDescent="0.3">
      <c r="E9613" s="34">
        <v>9611</v>
      </c>
      <c r="F9613" s="42">
        <f t="shared" si="452"/>
        <v>15.377600000000001</v>
      </c>
      <c r="G9613" s="42">
        <f t="shared" si="450"/>
        <v>12.686520000000002</v>
      </c>
      <c r="H9613" s="42">
        <f t="shared" si="451"/>
        <v>8.2500000012686527</v>
      </c>
    </row>
    <row r="9614" spans="5:8" x14ac:dyDescent="0.3">
      <c r="E9614" s="34">
        <v>9612</v>
      </c>
      <c r="F9614" s="42">
        <f t="shared" si="452"/>
        <v>15.379200000000001</v>
      </c>
      <c r="G9614" s="42">
        <f t="shared" si="450"/>
        <v>12.68784</v>
      </c>
      <c r="H9614" s="42">
        <f t="shared" si="451"/>
        <v>8.2500000012687842</v>
      </c>
    </row>
    <row r="9615" spans="5:8" x14ac:dyDescent="0.3">
      <c r="E9615" s="34">
        <v>9613</v>
      </c>
      <c r="F9615" s="42">
        <f t="shared" si="452"/>
        <v>15.380800000000001</v>
      </c>
      <c r="G9615" s="42">
        <f t="shared" si="450"/>
        <v>12.689160000000001</v>
      </c>
      <c r="H9615" s="42">
        <f t="shared" si="451"/>
        <v>8.2500000012689156</v>
      </c>
    </row>
    <row r="9616" spans="5:8" x14ac:dyDescent="0.3">
      <c r="E9616" s="34">
        <v>9614</v>
      </c>
      <c r="F9616" s="42">
        <f t="shared" si="452"/>
        <v>15.382400000000001</v>
      </c>
      <c r="G9616" s="42">
        <f t="shared" si="450"/>
        <v>12.690480000000001</v>
      </c>
      <c r="H9616" s="42">
        <f t="shared" si="451"/>
        <v>8.2500000012690489</v>
      </c>
    </row>
    <row r="9617" spans="5:8" x14ac:dyDescent="0.3">
      <c r="E9617" s="34">
        <v>9615</v>
      </c>
      <c r="F9617" s="42">
        <f t="shared" si="452"/>
        <v>15.384</v>
      </c>
      <c r="G9617" s="42">
        <f t="shared" si="450"/>
        <v>12.691800000000001</v>
      </c>
      <c r="H9617" s="42">
        <f t="shared" si="451"/>
        <v>8.2500000012691803</v>
      </c>
    </row>
    <row r="9618" spans="5:8" x14ac:dyDescent="0.3">
      <c r="E9618" s="34">
        <v>9616</v>
      </c>
      <c r="F9618" s="42">
        <f t="shared" si="452"/>
        <v>15.3856</v>
      </c>
      <c r="G9618" s="42">
        <f t="shared" si="450"/>
        <v>12.693119999999999</v>
      </c>
      <c r="H9618" s="42">
        <f t="shared" si="451"/>
        <v>8.2500000012693118</v>
      </c>
    </row>
    <row r="9619" spans="5:8" x14ac:dyDescent="0.3">
      <c r="E9619" s="34">
        <v>9617</v>
      </c>
      <c r="F9619" s="42">
        <f t="shared" si="452"/>
        <v>15.3872</v>
      </c>
      <c r="G9619" s="42">
        <f t="shared" si="450"/>
        <v>12.69444</v>
      </c>
      <c r="H9619" s="42">
        <f t="shared" si="451"/>
        <v>8.2500000012694432</v>
      </c>
    </row>
    <row r="9620" spans="5:8" x14ac:dyDescent="0.3">
      <c r="E9620" s="34">
        <v>9618</v>
      </c>
      <c r="F9620" s="42">
        <f t="shared" si="452"/>
        <v>15.388800000000002</v>
      </c>
      <c r="G9620" s="42">
        <f t="shared" si="450"/>
        <v>12.69576</v>
      </c>
      <c r="H9620" s="42">
        <f t="shared" si="451"/>
        <v>8.2500000012695764</v>
      </c>
    </row>
    <row r="9621" spans="5:8" x14ac:dyDescent="0.3">
      <c r="E9621" s="34">
        <v>9619</v>
      </c>
      <c r="F9621" s="42">
        <f t="shared" si="452"/>
        <v>15.390400000000001</v>
      </c>
      <c r="G9621" s="42">
        <f t="shared" si="450"/>
        <v>12.697080000000001</v>
      </c>
      <c r="H9621" s="42">
        <f t="shared" si="451"/>
        <v>8.2500000012697079</v>
      </c>
    </row>
    <row r="9622" spans="5:8" x14ac:dyDescent="0.3">
      <c r="E9622" s="34">
        <v>9620</v>
      </c>
      <c r="F9622" s="42">
        <f t="shared" si="452"/>
        <v>15.392000000000001</v>
      </c>
      <c r="G9622" s="42">
        <f t="shared" si="450"/>
        <v>12.698400000000001</v>
      </c>
      <c r="H9622" s="42">
        <f t="shared" si="451"/>
        <v>8.2500000012698393</v>
      </c>
    </row>
    <row r="9623" spans="5:8" x14ac:dyDescent="0.3">
      <c r="E9623" s="34">
        <v>9621</v>
      </c>
      <c r="F9623" s="42">
        <f t="shared" si="452"/>
        <v>15.393600000000001</v>
      </c>
      <c r="G9623" s="42">
        <f t="shared" si="450"/>
        <v>12.699720000000001</v>
      </c>
      <c r="H9623" s="42">
        <f t="shared" si="451"/>
        <v>8.2500000012699726</v>
      </c>
    </row>
    <row r="9624" spans="5:8" x14ac:dyDescent="0.3">
      <c r="E9624" s="34">
        <v>9622</v>
      </c>
      <c r="F9624" s="42">
        <f t="shared" si="452"/>
        <v>15.395200000000001</v>
      </c>
      <c r="G9624" s="42">
        <f t="shared" si="450"/>
        <v>12.701039999999999</v>
      </c>
      <c r="H9624" s="42">
        <f t="shared" si="451"/>
        <v>8.250000001270104</v>
      </c>
    </row>
    <row r="9625" spans="5:8" x14ac:dyDescent="0.3">
      <c r="E9625" s="34">
        <v>9623</v>
      </c>
      <c r="F9625" s="42">
        <f t="shared" si="452"/>
        <v>15.396800000000001</v>
      </c>
      <c r="G9625" s="42">
        <f t="shared" si="450"/>
        <v>12.702360000000001</v>
      </c>
      <c r="H9625" s="42">
        <f t="shared" si="451"/>
        <v>8.2500000012702355</v>
      </c>
    </row>
    <row r="9626" spans="5:8" x14ac:dyDescent="0.3">
      <c r="E9626" s="34">
        <v>9624</v>
      </c>
      <c r="F9626" s="42">
        <f t="shared" si="452"/>
        <v>15.398400000000001</v>
      </c>
      <c r="G9626" s="42">
        <f t="shared" si="450"/>
        <v>12.70368</v>
      </c>
      <c r="H9626" s="42">
        <f t="shared" si="451"/>
        <v>8.2500000012703687</v>
      </c>
    </row>
    <row r="9627" spans="5:8" x14ac:dyDescent="0.3">
      <c r="E9627" s="34">
        <v>9625</v>
      </c>
      <c r="F9627" s="42">
        <f t="shared" si="452"/>
        <v>15.4</v>
      </c>
      <c r="G9627" s="42">
        <f t="shared" si="450"/>
        <v>12.705</v>
      </c>
      <c r="H9627" s="42">
        <f t="shared" si="451"/>
        <v>8.2500000012705001</v>
      </c>
    </row>
    <row r="9628" spans="5:8" x14ac:dyDescent="0.3">
      <c r="E9628" s="34">
        <v>9626</v>
      </c>
      <c r="F9628" s="42">
        <f t="shared" si="452"/>
        <v>15.4016</v>
      </c>
      <c r="G9628" s="42">
        <f t="shared" si="450"/>
        <v>12.706319999999998</v>
      </c>
      <c r="H9628" s="42">
        <f t="shared" si="451"/>
        <v>8.2500000012706316</v>
      </c>
    </row>
    <row r="9629" spans="5:8" x14ac:dyDescent="0.3">
      <c r="E9629" s="34">
        <v>9627</v>
      </c>
      <c r="F9629" s="42">
        <f t="shared" si="452"/>
        <v>15.4032</v>
      </c>
      <c r="G9629" s="42">
        <f t="shared" si="450"/>
        <v>12.70764</v>
      </c>
      <c r="H9629" s="42">
        <f t="shared" si="451"/>
        <v>8.2500000012707648</v>
      </c>
    </row>
    <row r="9630" spans="5:8" x14ac:dyDescent="0.3">
      <c r="E9630" s="34">
        <v>9628</v>
      </c>
      <c r="F9630" s="42">
        <f t="shared" si="452"/>
        <v>15.404800000000002</v>
      </c>
      <c r="G9630" s="42">
        <f t="shared" si="450"/>
        <v>12.708960000000003</v>
      </c>
      <c r="H9630" s="42">
        <f t="shared" si="451"/>
        <v>8.2500000012708963</v>
      </c>
    </row>
    <row r="9631" spans="5:8" x14ac:dyDescent="0.3">
      <c r="E9631" s="34">
        <v>9629</v>
      </c>
      <c r="F9631" s="42">
        <f t="shared" si="452"/>
        <v>15.406400000000001</v>
      </c>
      <c r="G9631" s="42">
        <f t="shared" si="450"/>
        <v>12.710280000000001</v>
      </c>
      <c r="H9631" s="42">
        <f t="shared" si="451"/>
        <v>8.2500000012710277</v>
      </c>
    </row>
    <row r="9632" spans="5:8" x14ac:dyDescent="0.3">
      <c r="E9632" s="34">
        <v>9630</v>
      </c>
      <c r="F9632" s="42">
        <f t="shared" si="452"/>
        <v>15.408000000000001</v>
      </c>
      <c r="G9632" s="42">
        <f t="shared" si="450"/>
        <v>12.711600000000001</v>
      </c>
      <c r="H9632" s="42">
        <f t="shared" si="451"/>
        <v>8.2500000012711592</v>
      </c>
    </row>
    <row r="9633" spans="5:8" x14ac:dyDescent="0.3">
      <c r="E9633" s="34">
        <v>9631</v>
      </c>
      <c r="F9633" s="42">
        <f t="shared" si="452"/>
        <v>15.409600000000001</v>
      </c>
      <c r="G9633" s="42">
        <f t="shared" si="450"/>
        <v>12.712920000000002</v>
      </c>
      <c r="H9633" s="42">
        <f t="shared" si="451"/>
        <v>8.2500000012712924</v>
      </c>
    </row>
    <row r="9634" spans="5:8" x14ac:dyDescent="0.3">
      <c r="E9634" s="34">
        <v>9632</v>
      </c>
      <c r="F9634" s="42">
        <f t="shared" si="452"/>
        <v>15.411200000000001</v>
      </c>
      <c r="G9634" s="42">
        <f t="shared" si="450"/>
        <v>12.714240000000002</v>
      </c>
      <c r="H9634" s="42">
        <f t="shared" si="451"/>
        <v>8.2500000012714239</v>
      </c>
    </row>
    <row r="9635" spans="5:8" x14ac:dyDescent="0.3">
      <c r="E9635" s="34">
        <v>9633</v>
      </c>
      <c r="F9635" s="42">
        <f t="shared" si="452"/>
        <v>15.412800000000001</v>
      </c>
      <c r="G9635" s="42">
        <f t="shared" si="450"/>
        <v>12.71556</v>
      </c>
      <c r="H9635" s="42">
        <f t="shared" si="451"/>
        <v>8.2500000012715553</v>
      </c>
    </row>
    <row r="9636" spans="5:8" x14ac:dyDescent="0.3">
      <c r="E9636" s="34">
        <v>9634</v>
      </c>
      <c r="F9636" s="42">
        <f t="shared" si="452"/>
        <v>15.414400000000001</v>
      </c>
      <c r="G9636" s="42">
        <f t="shared" si="450"/>
        <v>12.71688</v>
      </c>
      <c r="H9636" s="42">
        <f t="shared" si="451"/>
        <v>8.2500000012716885</v>
      </c>
    </row>
    <row r="9637" spans="5:8" x14ac:dyDescent="0.3">
      <c r="E9637" s="34">
        <v>9635</v>
      </c>
      <c r="F9637" s="42">
        <f t="shared" si="452"/>
        <v>15.416</v>
      </c>
      <c r="G9637" s="42">
        <f t="shared" si="450"/>
        <v>12.718200000000001</v>
      </c>
      <c r="H9637" s="42">
        <f t="shared" si="451"/>
        <v>8.25000000127182</v>
      </c>
    </row>
    <row r="9638" spans="5:8" x14ac:dyDescent="0.3">
      <c r="E9638" s="34">
        <v>9636</v>
      </c>
      <c r="F9638" s="42">
        <f t="shared" si="452"/>
        <v>15.4176</v>
      </c>
      <c r="G9638" s="42">
        <f t="shared" si="450"/>
        <v>12.719520000000001</v>
      </c>
      <c r="H9638" s="42">
        <f t="shared" si="451"/>
        <v>8.2500000012719514</v>
      </c>
    </row>
    <row r="9639" spans="5:8" x14ac:dyDescent="0.3">
      <c r="E9639" s="34">
        <v>9637</v>
      </c>
      <c r="F9639" s="42">
        <f t="shared" si="452"/>
        <v>15.4192</v>
      </c>
      <c r="G9639" s="42">
        <f t="shared" si="450"/>
        <v>12.720839999999999</v>
      </c>
      <c r="H9639" s="42">
        <f t="shared" si="451"/>
        <v>8.2500000012720847</v>
      </c>
    </row>
    <row r="9640" spans="5:8" x14ac:dyDescent="0.3">
      <c r="E9640" s="34">
        <v>9638</v>
      </c>
      <c r="F9640" s="42">
        <f t="shared" si="452"/>
        <v>15.420800000000002</v>
      </c>
      <c r="G9640" s="42">
        <f t="shared" si="450"/>
        <v>12.722160000000002</v>
      </c>
      <c r="H9640" s="42">
        <f t="shared" si="451"/>
        <v>8.2500000012722161</v>
      </c>
    </row>
    <row r="9641" spans="5:8" x14ac:dyDescent="0.3">
      <c r="E9641" s="34">
        <v>9639</v>
      </c>
      <c r="F9641" s="42">
        <f t="shared" si="452"/>
        <v>15.422400000000001</v>
      </c>
      <c r="G9641" s="42">
        <f t="shared" si="450"/>
        <v>12.72348</v>
      </c>
      <c r="H9641" s="42">
        <f t="shared" si="451"/>
        <v>8.2500000012723476</v>
      </c>
    </row>
    <row r="9642" spans="5:8" x14ac:dyDescent="0.3">
      <c r="E9642" s="34">
        <v>9640</v>
      </c>
      <c r="F9642" s="42">
        <f t="shared" si="452"/>
        <v>15.424000000000001</v>
      </c>
      <c r="G9642" s="42">
        <f t="shared" si="450"/>
        <v>12.7248</v>
      </c>
      <c r="H9642" s="42">
        <f t="shared" si="451"/>
        <v>8.2500000012724808</v>
      </c>
    </row>
    <row r="9643" spans="5:8" x14ac:dyDescent="0.3">
      <c r="E9643" s="34">
        <v>9641</v>
      </c>
      <c r="F9643" s="42">
        <f t="shared" si="452"/>
        <v>15.425600000000001</v>
      </c>
      <c r="G9643" s="42">
        <f t="shared" si="450"/>
        <v>12.726120000000002</v>
      </c>
      <c r="H9643" s="42">
        <f t="shared" si="451"/>
        <v>8.2500000012726122</v>
      </c>
    </row>
    <row r="9644" spans="5:8" x14ac:dyDescent="0.3">
      <c r="E9644" s="34">
        <v>9642</v>
      </c>
      <c r="F9644" s="42">
        <f t="shared" si="452"/>
        <v>15.427200000000001</v>
      </c>
      <c r="G9644" s="42">
        <f t="shared" si="450"/>
        <v>12.727440000000001</v>
      </c>
      <c r="H9644" s="42">
        <f t="shared" si="451"/>
        <v>8.2500000012727437</v>
      </c>
    </row>
    <row r="9645" spans="5:8" x14ac:dyDescent="0.3">
      <c r="E9645" s="34">
        <v>9643</v>
      </c>
      <c r="F9645" s="42">
        <f t="shared" si="452"/>
        <v>15.428800000000001</v>
      </c>
      <c r="G9645" s="42">
        <f t="shared" si="450"/>
        <v>12.728759999999999</v>
      </c>
      <c r="H9645" s="42">
        <f t="shared" si="451"/>
        <v>8.2500000012728751</v>
      </c>
    </row>
    <row r="9646" spans="5:8" x14ac:dyDescent="0.3">
      <c r="E9646" s="34">
        <v>9644</v>
      </c>
      <c r="F9646" s="42">
        <f t="shared" si="452"/>
        <v>15.430400000000001</v>
      </c>
      <c r="G9646" s="42">
        <f t="shared" si="450"/>
        <v>12.730080000000001</v>
      </c>
      <c r="H9646" s="42">
        <f t="shared" si="451"/>
        <v>8.2500000012730084</v>
      </c>
    </row>
    <row r="9647" spans="5:8" x14ac:dyDescent="0.3">
      <c r="E9647" s="34">
        <v>9645</v>
      </c>
      <c r="F9647" s="42">
        <f t="shared" si="452"/>
        <v>15.432</v>
      </c>
      <c r="G9647" s="42">
        <f t="shared" si="450"/>
        <v>12.731400000000001</v>
      </c>
      <c r="H9647" s="42">
        <f t="shared" si="451"/>
        <v>8.2500000012731398</v>
      </c>
    </row>
    <row r="9648" spans="5:8" x14ac:dyDescent="0.3">
      <c r="E9648" s="34">
        <v>9646</v>
      </c>
      <c r="F9648" s="42">
        <f t="shared" si="452"/>
        <v>15.4336</v>
      </c>
      <c r="G9648" s="42">
        <f t="shared" si="450"/>
        <v>12.73272</v>
      </c>
      <c r="H9648" s="42">
        <f t="shared" si="451"/>
        <v>8.2500000012732713</v>
      </c>
    </row>
    <row r="9649" spans="5:8" x14ac:dyDescent="0.3">
      <c r="E9649" s="34">
        <v>9647</v>
      </c>
      <c r="F9649" s="42">
        <f t="shared" si="452"/>
        <v>15.4352</v>
      </c>
      <c r="G9649" s="42">
        <f t="shared" si="450"/>
        <v>12.734039999999998</v>
      </c>
      <c r="H9649" s="42">
        <f t="shared" si="451"/>
        <v>8.2500000012734045</v>
      </c>
    </row>
    <row r="9650" spans="5:8" x14ac:dyDescent="0.3">
      <c r="E9650" s="34">
        <v>9648</v>
      </c>
      <c r="F9650" s="42">
        <f t="shared" si="452"/>
        <v>15.4368</v>
      </c>
      <c r="G9650" s="42">
        <f t="shared" si="450"/>
        <v>12.73536</v>
      </c>
      <c r="H9650" s="42">
        <f t="shared" si="451"/>
        <v>8.2500000012735359</v>
      </c>
    </row>
    <row r="9651" spans="5:8" x14ac:dyDescent="0.3">
      <c r="E9651" s="34">
        <v>9649</v>
      </c>
      <c r="F9651" s="42">
        <f t="shared" si="452"/>
        <v>15.438400000000001</v>
      </c>
      <c r="G9651" s="42">
        <f t="shared" si="450"/>
        <v>12.73668</v>
      </c>
      <c r="H9651" s="42">
        <f t="shared" si="451"/>
        <v>8.2500000012736674</v>
      </c>
    </row>
    <row r="9652" spans="5:8" x14ac:dyDescent="0.3">
      <c r="E9652" s="34">
        <v>9650</v>
      </c>
      <c r="F9652" s="42">
        <f t="shared" si="452"/>
        <v>15.440000000000001</v>
      </c>
      <c r="G9652" s="42">
        <f t="shared" si="450"/>
        <v>12.738000000000001</v>
      </c>
      <c r="H9652" s="42">
        <f t="shared" si="451"/>
        <v>8.2500000012738006</v>
      </c>
    </row>
    <row r="9653" spans="5:8" x14ac:dyDescent="0.3">
      <c r="E9653" s="34">
        <v>9651</v>
      </c>
      <c r="F9653" s="42">
        <f t="shared" si="452"/>
        <v>15.441600000000001</v>
      </c>
      <c r="G9653" s="42">
        <f t="shared" si="450"/>
        <v>12.739320000000001</v>
      </c>
      <c r="H9653" s="42">
        <f t="shared" si="451"/>
        <v>8.2500000012739321</v>
      </c>
    </row>
    <row r="9654" spans="5:8" x14ac:dyDescent="0.3">
      <c r="E9654" s="34">
        <v>9652</v>
      </c>
      <c r="F9654" s="42">
        <f t="shared" si="452"/>
        <v>15.443200000000001</v>
      </c>
      <c r="G9654" s="42">
        <f t="shared" si="450"/>
        <v>12.740640000000001</v>
      </c>
      <c r="H9654" s="42">
        <f t="shared" si="451"/>
        <v>8.2500000012740635</v>
      </c>
    </row>
    <row r="9655" spans="5:8" x14ac:dyDescent="0.3">
      <c r="E9655" s="34">
        <v>9653</v>
      </c>
      <c r="F9655" s="42">
        <f t="shared" si="452"/>
        <v>15.444800000000001</v>
      </c>
      <c r="G9655" s="42">
        <f t="shared" si="450"/>
        <v>12.741959999999999</v>
      </c>
      <c r="H9655" s="42">
        <f t="shared" si="451"/>
        <v>8.2500000012741967</v>
      </c>
    </row>
    <row r="9656" spans="5:8" x14ac:dyDescent="0.3">
      <c r="E9656" s="34">
        <v>9654</v>
      </c>
      <c r="F9656" s="42">
        <f t="shared" si="452"/>
        <v>15.446400000000001</v>
      </c>
      <c r="G9656" s="42">
        <f t="shared" si="450"/>
        <v>12.74328</v>
      </c>
      <c r="H9656" s="42">
        <f t="shared" si="451"/>
        <v>8.2500000012743282</v>
      </c>
    </row>
    <row r="9657" spans="5:8" x14ac:dyDescent="0.3">
      <c r="E9657" s="34">
        <v>9655</v>
      </c>
      <c r="F9657" s="42">
        <f t="shared" si="452"/>
        <v>15.448</v>
      </c>
      <c r="G9657" s="42">
        <f t="shared" si="450"/>
        <v>12.7446</v>
      </c>
      <c r="H9657" s="42">
        <f t="shared" si="451"/>
        <v>8.2500000012744596</v>
      </c>
    </row>
    <row r="9658" spans="5:8" x14ac:dyDescent="0.3">
      <c r="E9658" s="34">
        <v>9656</v>
      </c>
      <c r="F9658" s="42">
        <f t="shared" si="452"/>
        <v>15.4496</v>
      </c>
      <c r="G9658" s="42">
        <f t="shared" si="450"/>
        <v>12.74592</v>
      </c>
      <c r="H9658" s="42">
        <f t="shared" si="451"/>
        <v>8.2500000012745929</v>
      </c>
    </row>
    <row r="9659" spans="5:8" x14ac:dyDescent="0.3">
      <c r="E9659" s="34">
        <v>9657</v>
      </c>
      <c r="F9659" s="42">
        <f t="shared" si="452"/>
        <v>15.4512</v>
      </c>
      <c r="G9659" s="42">
        <f t="shared" si="450"/>
        <v>12.747239999999998</v>
      </c>
      <c r="H9659" s="42">
        <f t="shared" si="451"/>
        <v>8.2500000012747243</v>
      </c>
    </row>
    <row r="9660" spans="5:8" x14ac:dyDescent="0.3">
      <c r="E9660" s="34">
        <v>9658</v>
      </c>
      <c r="F9660" s="42">
        <f t="shared" si="452"/>
        <v>15.4528</v>
      </c>
      <c r="G9660" s="42">
        <f t="shared" si="450"/>
        <v>12.748559999999999</v>
      </c>
      <c r="H9660" s="42">
        <f t="shared" si="451"/>
        <v>8.2500000012748558</v>
      </c>
    </row>
    <row r="9661" spans="5:8" x14ac:dyDescent="0.3">
      <c r="E9661" s="34">
        <v>9659</v>
      </c>
      <c r="F9661" s="42">
        <f t="shared" si="452"/>
        <v>15.454400000000001</v>
      </c>
      <c r="G9661" s="42">
        <f t="shared" si="450"/>
        <v>12.749880000000003</v>
      </c>
      <c r="H9661" s="42">
        <f t="shared" si="451"/>
        <v>8.2500000012749872</v>
      </c>
    </row>
    <row r="9662" spans="5:8" x14ac:dyDescent="0.3">
      <c r="E9662" s="34">
        <v>9660</v>
      </c>
      <c r="F9662" s="42">
        <f t="shared" si="452"/>
        <v>15.456000000000001</v>
      </c>
      <c r="G9662" s="42">
        <f t="shared" si="450"/>
        <v>12.751200000000001</v>
      </c>
      <c r="H9662" s="42">
        <f t="shared" si="451"/>
        <v>8.2500000012751205</v>
      </c>
    </row>
    <row r="9663" spans="5:8" x14ac:dyDescent="0.3">
      <c r="E9663" s="34">
        <v>9661</v>
      </c>
      <c r="F9663" s="42">
        <f t="shared" si="452"/>
        <v>15.457600000000001</v>
      </c>
      <c r="G9663" s="42">
        <f t="shared" si="450"/>
        <v>12.752520000000001</v>
      </c>
      <c r="H9663" s="42">
        <f t="shared" si="451"/>
        <v>8.2500000012752519</v>
      </c>
    </row>
    <row r="9664" spans="5:8" x14ac:dyDescent="0.3">
      <c r="E9664" s="34">
        <v>9662</v>
      </c>
      <c r="F9664" s="42">
        <f t="shared" si="452"/>
        <v>15.459200000000001</v>
      </c>
      <c r="G9664" s="42">
        <f t="shared" si="450"/>
        <v>12.753840000000002</v>
      </c>
      <c r="H9664" s="42">
        <f t="shared" si="451"/>
        <v>8.2500000012753834</v>
      </c>
    </row>
    <row r="9665" spans="5:8" x14ac:dyDescent="0.3">
      <c r="E9665" s="34">
        <v>9663</v>
      </c>
      <c r="F9665" s="42">
        <f t="shared" si="452"/>
        <v>15.460800000000001</v>
      </c>
      <c r="G9665" s="42">
        <f t="shared" si="450"/>
        <v>12.755160000000002</v>
      </c>
      <c r="H9665" s="42">
        <f t="shared" si="451"/>
        <v>8.2500000012755166</v>
      </c>
    </row>
    <row r="9666" spans="5:8" x14ac:dyDescent="0.3">
      <c r="E9666" s="34">
        <v>9664</v>
      </c>
      <c r="F9666" s="42">
        <f t="shared" si="452"/>
        <v>15.462400000000001</v>
      </c>
      <c r="G9666" s="42">
        <f t="shared" ref="G9666:G9729" si="453">$C$12*F9666*10^-3/($C$3*10^-6)</f>
        <v>12.75648</v>
      </c>
      <c r="H9666" s="42">
        <f t="shared" si="451"/>
        <v>8.250000001275648</v>
      </c>
    </row>
    <row r="9667" spans="5:8" x14ac:dyDescent="0.3">
      <c r="E9667" s="34">
        <v>9665</v>
      </c>
      <c r="F9667" s="42">
        <f t="shared" si="452"/>
        <v>15.464</v>
      </c>
      <c r="G9667" s="42">
        <f t="shared" si="453"/>
        <v>12.7578</v>
      </c>
      <c r="H9667" s="42">
        <f t="shared" ref="H9667:H9730" si="454">($C$12+IF(G9667&gt;=$C$7,$C$6,0)+(IF(G9667&gt;=$C$5,G9667,0)/$C$4)+IF(G9667&gt;$C$9,($C$8/G9667),0))</f>
        <v>8.2500000012757795</v>
      </c>
    </row>
    <row r="9668" spans="5:8" x14ac:dyDescent="0.3">
      <c r="E9668" s="34">
        <v>9666</v>
      </c>
      <c r="F9668" s="42">
        <f t="shared" ref="F9668:F9731" si="455">($C$10/10000)*(E9668)</f>
        <v>15.4656</v>
      </c>
      <c r="G9668" s="42">
        <f t="shared" si="453"/>
        <v>12.759120000000001</v>
      </c>
      <c r="H9668" s="42">
        <f t="shared" si="454"/>
        <v>8.2500000012759127</v>
      </c>
    </row>
    <row r="9669" spans="5:8" x14ac:dyDescent="0.3">
      <c r="E9669" s="34">
        <v>9667</v>
      </c>
      <c r="F9669" s="42">
        <f t="shared" si="455"/>
        <v>15.4672</v>
      </c>
      <c r="G9669" s="42">
        <f t="shared" si="453"/>
        <v>12.760440000000001</v>
      </c>
      <c r="H9669" s="42">
        <f t="shared" si="454"/>
        <v>8.2500000012760442</v>
      </c>
    </row>
    <row r="9670" spans="5:8" x14ac:dyDescent="0.3">
      <c r="E9670" s="34">
        <v>9668</v>
      </c>
      <c r="F9670" s="42">
        <f t="shared" si="455"/>
        <v>15.4688</v>
      </c>
      <c r="G9670" s="42">
        <f t="shared" si="453"/>
        <v>12.761759999999999</v>
      </c>
      <c r="H9670" s="42">
        <f t="shared" si="454"/>
        <v>8.2500000012761756</v>
      </c>
    </row>
    <row r="9671" spans="5:8" x14ac:dyDescent="0.3">
      <c r="E9671" s="34">
        <v>9669</v>
      </c>
      <c r="F9671" s="42">
        <f t="shared" si="455"/>
        <v>15.470400000000001</v>
      </c>
      <c r="G9671" s="42">
        <f t="shared" si="453"/>
        <v>12.763080000000002</v>
      </c>
      <c r="H9671" s="42">
        <f t="shared" si="454"/>
        <v>8.2500000012763088</v>
      </c>
    </row>
    <row r="9672" spans="5:8" x14ac:dyDescent="0.3">
      <c r="E9672" s="34">
        <v>9670</v>
      </c>
      <c r="F9672" s="42">
        <f t="shared" si="455"/>
        <v>15.472000000000001</v>
      </c>
      <c r="G9672" s="42">
        <f t="shared" si="453"/>
        <v>12.7644</v>
      </c>
      <c r="H9672" s="42">
        <f t="shared" si="454"/>
        <v>8.2500000012764403</v>
      </c>
    </row>
    <row r="9673" spans="5:8" x14ac:dyDescent="0.3">
      <c r="E9673" s="34">
        <v>9671</v>
      </c>
      <c r="F9673" s="42">
        <f t="shared" si="455"/>
        <v>15.473600000000001</v>
      </c>
      <c r="G9673" s="42">
        <f t="shared" si="453"/>
        <v>12.76572</v>
      </c>
      <c r="H9673" s="42">
        <f t="shared" si="454"/>
        <v>8.2500000012765717</v>
      </c>
    </row>
    <row r="9674" spans="5:8" x14ac:dyDescent="0.3">
      <c r="E9674" s="34">
        <v>9672</v>
      </c>
      <c r="F9674" s="42">
        <f t="shared" si="455"/>
        <v>15.475200000000001</v>
      </c>
      <c r="G9674" s="42">
        <f t="shared" si="453"/>
        <v>12.767040000000001</v>
      </c>
      <c r="H9674" s="42">
        <f t="shared" si="454"/>
        <v>8.2500000012767032</v>
      </c>
    </row>
    <row r="9675" spans="5:8" x14ac:dyDescent="0.3">
      <c r="E9675" s="34">
        <v>9673</v>
      </c>
      <c r="F9675" s="42">
        <f t="shared" si="455"/>
        <v>15.476800000000001</v>
      </c>
      <c r="G9675" s="42">
        <f t="shared" si="453"/>
        <v>12.768360000000001</v>
      </c>
      <c r="H9675" s="42">
        <f t="shared" si="454"/>
        <v>8.2500000012768364</v>
      </c>
    </row>
    <row r="9676" spans="5:8" x14ac:dyDescent="0.3">
      <c r="E9676" s="34">
        <v>9674</v>
      </c>
      <c r="F9676" s="42">
        <f t="shared" si="455"/>
        <v>15.478400000000001</v>
      </c>
      <c r="G9676" s="42">
        <f t="shared" si="453"/>
        <v>12.769679999999999</v>
      </c>
      <c r="H9676" s="42">
        <f t="shared" si="454"/>
        <v>8.2500000012769679</v>
      </c>
    </row>
    <row r="9677" spans="5:8" x14ac:dyDescent="0.3">
      <c r="E9677" s="34">
        <v>9675</v>
      </c>
      <c r="F9677" s="42">
        <f t="shared" si="455"/>
        <v>15.48</v>
      </c>
      <c r="G9677" s="42">
        <f t="shared" si="453"/>
        <v>12.771000000000001</v>
      </c>
      <c r="H9677" s="42">
        <f t="shared" si="454"/>
        <v>8.2500000012770993</v>
      </c>
    </row>
    <row r="9678" spans="5:8" x14ac:dyDescent="0.3">
      <c r="E9678" s="34">
        <v>9676</v>
      </c>
      <c r="F9678" s="42">
        <f t="shared" si="455"/>
        <v>15.4816</v>
      </c>
      <c r="G9678" s="42">
        <f t="shared" si="453"/>
        <v>12.772320000000001</v>
      </c>
      <c r="H9678" s="42">
        <f t="shared" si="454"/>
        <v>8.2500000012772325</v>
      </c>
    </row>
    <row r="9679" spans="5:8" x14ac:dyDescent="0.3">
      <c r="E9679" s="34">
        <v>9677</v>
      </c>
      <c r="F9679" s="42">
        <f t="shared" si="455"/>
        <v>15.4832</v>
      </c>
      <c r="G9679" s="42">
        <f t="shared" si="453"/>
        <v>12.77364</v>
      </c>
      <c r="H9679" s="42">
        <f t="shared" si="454"/>
        <v>8.250000001277364</v>
      </c>
    </row>
    <row r="9680" spans="5:8" x14ac:dyDescent="0.3">
      <c r="E9680" s="34">
        <v>9678</v>
      </c>
      <c r="F9680" s="42">
        <f t="shared" si="455"/>
        <v>15.4848</v>
      </c>
      <c r="G9680" s="42">
        <f t="shared" si="453"/>
        <v>12.774959999999998</v>
      </c>
      <c r="H9680" s="42">
        <f t="shared" si="454"/>
        <v>8.2500000012774954</v>
      </c>
    </row>
    <row r="9681" spans="5:8" x14ac:dyDescent="0.3">
      <c r="E9681" s="34">
        <v>9679</v>
      </c>
      <c r="F9681" s="42">
        <f t="shared" si="455"/>
        <v>15.486400000000001</v>
      </c>
      <c r="G9681" s="42">
        <f t="shared" si="453"/>
        <v>12.77628</v>
      </c>
      <c r="H9681" s="42">
        <f t="shared" si="454"/>
        <v>8.2500000012776287</v>
      </c>
    </row>
    <row r="9682" spans="5:8" x14ac:dyDescent="0.3">
      <c r="E9682" s="34">
        <v>9680</v>
      </c>
      <c r="F9682" s="42">
        <f t="shared" si="455"/>
        <v>15.488000000000001</v>
      </c>
      <c r="G9682" s="42">
        <f t="shared" si="453"/>
        <v>12.7776</v>
      </c>
      <c r="H9682" s="42">
        <f t="shared" si="454"/>
        <v>8.2500000012777601</v>
      </c>
    </row>
    <row r="9683" spans="5:8" x14ac:dyDescent="0.3">
      <c r="E9683" s="34">
        <v>9681</v>
      </c>
      <c r="F9683" s="42">
        <f t="shared" si="455"/>
        <v>15.489600000000001</v>
      </c>
      <c r="G9683" s="42">
        <f t="shared" si="453"/>
        <v>12.778920000000001</v>
      </c>
      <c r="H9683" s="42">
        <f t="shared" si="454"/>
        <v>8.2500000012778916</v>
      </c>
    </row>
    <row r="9684" spans="5:8" x14ac:dyDescent="0.3">
      <c r="E9684" s="34">
        <v>9682</v>
      </c>
      <c r="F9684" s="42">
        <f t="shared" si="455"/>
        <v>15.491200000000001</v>
      </c>
      <c r="G9684" s="42">
        <f t="shared" si="453"/>
        <v>12.780240000000001</v>
      </c>
      <c r="H9684" s="42">
        <f t="shared" si="454"/>
        <v>8.2500000012780248</v>
      </c>
    </row>
    <row r="9685" spans="5:8" x14ac:dyDescent="0.3">
      <c r="E9685" s="34">
        <v>9683</v>
      </c>
      <c r="F9685" s="42">
        <f t="shared" si="455"/>
        <v>15.492800000000001</v>
      </c>
      <c r="G9685" s="42">
        <f t="shared" si="453"/>
        <v>12.781560000000001</v>
      </c>
      <c r="H9685" s="42">
        <f t="shared" si="454"/>
        <v>8.2500000012781562</v>
      </c>
    </row>
    <row r="9686" spans="5:8" x14ac:dyDescent="0.3">
      <c r="E9686" s="34">
        <v>9684</v>
      </c>
      <c r="F9686" s="42">
        <f t="shared" si="455"/>
        <v>15.494400000000001</v>
      </c>
      <c r="G9686" s="42">
        <f t="shared" si="453"/>
        <v>12.782879999999999</v>
      </c>
      <c r="H9686" s="42">
        <f t="shared" si="454"/>
        <v>8.2500000012782877</v>
      </c>
    </row>
    <row r="9687" spans="5:8" x14ac:dyDescent="0.3">
      <c r="E9687" s="34">
        <v>9685</v>
      </c>
      <c r="F9687" s="42">
        <f t="shared" si="455"/>
        <v>15.496</v>
      </c>
      <c r="G9687" s="42">
        <f t="shared" si="453"/>
        <v>12.7842</v>
      </c>
      <c r="H9687" s="42">
        <f t="shared" si="454"/>
        <v>8.2500000012784191</v>
      </c>
    </row>
    <row r="9688" spans="5:8" x14ac:dyDescent="0.3">
      <c r="E9688" s="34">
        <v>9686</v>
      </c>
      <c r="F9688" s="42">
        <f t="shared" si="455"/>
        <v>15.4976</v>
      </c>
      <c r="G9688" s="42">
        <f t="shared" si="453"/>
        <v>12.78552</v>
      </c>
      <c r="H9688" s="42">
        <f t="shared" si="454"/>
        <v>8.2500000012785524</v>
      </c>
    </row>
    <row r="9689" spans="5:8" x14ac:dyDescent="0.3">
      <c r="E9689" s="34">
        <v>9687</v>
      </c>
      <c r="F9689" s="42">
        <f t="shared" si="455"/>
        <v>15.4992</v>
      </c>
      <c r="G9689" s="42">
        <f t="shared" si="453"/>
        <v>12.78684</v>
      </c>
      <c r="H9689" s="42">
        <f t="shared" si="454"/>
        <v>8.2500000012786838</v>
      </c>
    </row>
    <row r="9690" spans="5:8" x14ac:dyDescent="0.3">
      <c r="E9690" s="34">
        <v>9688</v>
      </c>
      <c r="F9690" s="42">
        <f t="shared" si="455"/>
        <v>15.5008</v>
      </c>
      <c r="G9690" s="42">
        <f t="shared" si="453"/>
        <v>12.788160000000001</v>
      </c>
      <c r="H9690" s="42">
        <f t="shared" si="454"/>
        <v>8.2500000012788153</v>
      </c>
    </row>
    <row r="9691" spans="5:8" x14ac:dyDescent="0.3">
      <c r="E9691" s="34">
        <v>9689</v>
      </c>
      <c r="F9691" s="42">
        <f t="shared" si="455"/>
        <v>15.502400000000002</v>
      </c>
      <c r="G9691" s="42">
        <f t="shared" si="453"/>
        <v>12.789480000000003</v>
      </c>
      <c r="H9691" s="42">
        <f t="shared" si="454"/>
        <v>8.2500000012789485</v>
      </c>
    </row>
    <row r="9692" spans="5:8" x14ac:dyDescent="0.3">
      <c r="E9692" s="34">
        <v>9690</v>
      </c>
      <c r="F9692" s="42">
        <f t="shared" si="455"/>
        <v>15.504000000000001</v>
      </c>
      <c r="G9692" s="42">
        <f t="shared" si="453"/>
        <v>12.790800000000003</v>
      </c>
      <c r="H9692" s="42">
        <f t="shared" si="454"/>
        <v>8.25000000127908</v>
      </c>
    </row>
    <row r="9693" spans="5:8" x14ac:dyDescent="0.3">
      <c r="E9693" s="34">
        <v>9691</v>
      </c>
      <c r="F9693" s="42">
        <f t="shared" si="455"/>
        <v>15.505600000000001</v>
      </c>
      <c r="G9693" s="42">
        <f t="shared" si="453"/>
        <v>12.792120000000001</v>
      </c>
      <c r="H9693" s="42">
        <f t="shared" si="454"/>
        <v>8.2500000012792114</v>
      </c>
    </row>
    <row r="9694" spans="5:8" x14ac:dyDescent="0.3">
      <c r="E9694" s="34">
        <v>9692</v>
      </c>
      <c r="F9694" s="42">
        <f t="shared" si="455"/>
        <v>15.507200000000001</v>
      </c>
      <c r="G9694" s="42">
        <f t="shared" si="453"/>
        <v>12.79344</v>
      </c>
      <c r="H9694" s="42">
        <f t="shared" si="454"/>
        <v>8.2500000012793446</v>
      </c>
    </row>
    <row r="9695" spans="5:8" x14ac:dyDescent="0.3">
      <c r="E9695" s="34">
        <v>9693</v>
      </c>
      <c r="F9695" s="42">
        <f t="shared" si="455"/>
        <v>15.508800000000001</v>
      </c>
      <c r="G9695" s="42">
        <f t="shared" si="453"/>
        <v>12.794760000000002</v>
      </c>
      <c r="H9695" s="42">
        <f t="shared" si="454"/>
        <v>8.2500000012794761</v>
      </c>
    </row>
    <row r="9696" spans="5:8" x14ac:dyDescent="0.3">
      <c r="E9696" s="34">
        <v>9694</v>
      </c>
      <c r="F9696" s="42">
        <f t="shared" si="455"/>
        <v>15.510400000000001</v>
      </c>
      <c r="G9696" s="42">
        <f t="shared" si="453"/>
        <v>12.796080000000002</v>
      </c>
      <c r="H9696" s="42">
        <f t="shared" si="454"/>
        <v>8.2500000012796075</v>
      </c>
    </row>
    <row r="9697" spans="5:8" x14ac:dyDescent="0.3">
      <c r="E9697" s="34">
        <v>9695</v>
      </c>
      <c r="F9697" s="42">
        <f t="shared" si="455"/>
        <v>15.512</v>
      </c>
      <c r="G9697" s="42">
        <f t="shared" si="453"/>
        <v>12.7974</v>
      </c>
      <c r="H9697" s="42">
        <f t="shared" si="454"/>
        <v>8.2500000012797408</v>
      </c>
    </row>
    <row r="9698" spans="5:8" x14ac:dyDescent="0.3">
      <c r="E9698" s="34">
        <v>9696</v>
      </c>
      <c r="F9698" s="42">
        <f t="shared" si="455"/>
        <v>15.5136</v>
      </c>
      <c r="G9698" s="42">
        <f t="shared" si="453"/>
        <v>12.798719999999999</v>
      </c>
      <c r="H9698" s="42">
        <f t="shared" si="454"/>
        <v>8.2500000012798722</v>
      </c>
    </row>
    <row r="9699" spans="5:8" x14ac:dyDescent="0.3">
      <c r="E9699" s="34">
        <v>9697</v>
      </c>
      <c r="F9699" s="42">
        <f t="shared" si="455"/>
        <v>15.5152</v>
      </c>
      <c r="G9699" s="42">
        <f t="shared" si="453"/>
        <v>12.800040000000001</v>
      </c>
      <c r="H9699" s="42">
        <f t="shared" si="454"/>
        <v>8.2500000012800037</v>
      </c>
    </row>
    <row r="9700" spans="5:8" x14ac:dyDescent="0.3">
      <c r="E9700" s="34">
        <v>9698</v>
      </c>
      <c r="F9700" s="42">
        <f t="shared" si="455"/>
        <v>15.5168</v>
      </c>
      <c r="G9700" s="42">
        <f t="shared" si="453"/>
        <v>12.801360000000001</v>
      </c>
      <c r="H9700" s="42">
        <f t="shared" si="454"/>
        <v>8.2500000012801369</v>
      </c>
    </row>
    <row r="9701" spans="5:8" x14ac:dyDescent="0.3">
      <c r="E9701" s="34">
        <v>9699</v>
      </c>
      <c r="F9701" s="42">
        <f t="shared" si="455"/>
        <v>15.518400000000002</v>
      </c>
      <c r="G9701" s="42">
        <f t="shared" si="453"/>
        <v>12.802680000000002</v>
      </c>
      <c r="H9701" s="42">
        <f t="shared" si="454"/>
        <v>8.2500000012802683</v>
      </c>
    </row>
    <row r="9702" spans="5:8" x14ac:dyDescent="0.3">
      <c r="E9702" s="34">
        <v>9700</v>
      </c>
      <c r="F9702" s="42">
        <f t="shared" si="455"/>
        <v>15.520000000000001</v>
      </c>
      <c r="G9702" s="42">
        <f t="shared" si="453"/>
        <v>12.804000000000002</v>
      </c>
      <c r="H9702" s="42">
        <f t="shared" si="454"/>
        <v>8.2500000012803998</v>
      </c>
    </row>
    <row r="9703" spans="5:8" x14ac:dyDescent="0.3">
      <c r="E9703" s="34">
        <v>9701</v>
      </c>
      <c r="F9703" s="42">
        <f t="shared" si="455"/>
        <v>15.521600000000001</v>
      </c>
      <c r="G9703" s="42">
        <f t="shared" si="453"/>
        <v>12.80532</v>
      </c>
      <c r="H9703" s="42">
        <f t="shared" si="454"/>
        <v>8.2500000012805312</v>
      </c>
    </row>
    <row r="9704" spans="5:8" x14ac:dyDescent="0.3">
      <c r="E9704" s="34">
        <v>9702</v>
      </c>
      <c r="F9704" s="42">
        <f t="shared" si="455"/>
        <v>15.523200000000001</v>
      </c>
      <c r="G9704" s="42">
        <f t="shared" si="453"/>
        <v>12.806640000000002</v>
      </c>
      <c r="H9704" s="42">
        <f t="shared" si="454"/>
        <v>8.2500000012806645</v>
      </c>
    </row>
    <row r="9705" spans="5:8" x14ac:dyDescent="0.3">
      <c r="E9705" s="34">
        <v>9703</v>
      </c>
      <c r="F9705" s="42">
        <f t="shared" si="455"/>
        <v>15.524800000000001</v>
      </c>
      <c r="G9705" s="42">
        <f t="shared" si="453"/>
        <v>12.807960000000001</v>
      </c>
      <c r="H9705" s="42">
        <f t="shared" si="454"/>
        <v>8.2500000012807959</v>
      </c>
    </row>
    <row r="9706" spans="5:8" x14ac:dyDescent="0.3">
      <c r="E9706" s="34">
        <v>9704</v>
      </c>
      <c r="F9706" s="42">
        <f t="shared" si="455"/>
        <v>15.526400000000001</v>
      </c>
      <c r="G9706" s="42">
        <f t="shared" si="453"/>
        <v>12.809280000000001</v>
      </c>
      <c r="H9706" s="42">
        <f t="shared" si="454"/>
        <v>8.2500000012809274</v>
      </c>
    </row>
    <row r="9707" spans="5:8" x14ac:dyDescent="0.3">
      <c r="E9707" s="34">
        <v>9705</v>
      </c>
      <c r="F9707" s="42">
        <f t="shared" si="455"/>
        <v>15.528</v>
      </c>
      <c r="G9707" s="42">
        <f t="shared" si="453"/>
        <v>12.810599999999999</v>
      </c>
      <c r="H9707" s="42">
        <f t="shared" si="454"/>
        <v>8.2500000012810606</v>
      </c>
    </row>
    <row r="9708" spans="5:8" x14ac:dyDescent="0.3">
      <c r="E9708" s="34">
        <v>9706</v>
      </c>
      <c r="F9708" s="42">
        <f t="shared" si="455"/>
        <v>15.5296</v>
      </c>
      <c r="G9708" s="42">
        <f t="shared" si="453"/>
        <v>12.811920000000001</v>
      </c>
      <c r="H9708" s="42">
        <f t="shared" si="454"/>
        <v>8.250000001281192</v>
      </c>
    </row>
    <row r="9709" spans="5:8" x14ac:dyDescent="0.3">
      <c r="E9709" s="34">
        <v>9707</v>
      </c>
      <c r="F9709" s="42">
        <f t="shared" si="455"/>
        <v>15.5312</v>
      </c>
      <c r="G9709" s="42">
        <f t="shared" si="453"/>
        <v>12.813239999999997</v>
      </c>
      <c r="H9709" s="42">
        <f t="shared" si="454"/>
        <v>8.2500000012813235</v>
      </c>
    </row>
    <row r="9710" spans="5:8" x14ac:dyDescent="0.3">
      <c r="E9710" s="34">
        <v>9708</v>
      </c>
      <c r="F9710" s="42">
        <f t="shared" si="455"/>
        <v>15.5328</v>
      </c>
      <c r="G9710" s="42">
        <f t="shared" si="453"/>
        <v>12.81456</v>
      </c>
      <c r="H9710" s="42">
        <f t="shared" si="454"/>
        <v>8.2500000012814567</v>
      </c>
    </row>
    <row r="9711" spans="5:8" x14ac:dyDescent="0.3">
      <c r="E9711" s="34">
        <v>9709</v>
      </c>
      <c r="F9711" s="42">
        <f t="shared" si="455"/>
        <v>15.534400000000002</v>
      </c>
      <c r="G9711" s="42">
        <f t="shared" si="453"/>
        <v>12.815880000000002</v>
      </c>
      <c r="H9711" s="42">
        <f t="shared" si="454"/>
        <v>8.2500000012815882</v>
      </c>
    </row>
    <row r="9712" spans="5:8" x14ac:dyDescent="0.3">
      <c r="E9712" s="34">
        <v>9710</v>
      </c>
      <c r="F9712" s="42">
        <f t="shared" si="455"/>
        <v>15.536000000000001</v>
      </c>
      <c r="G9712" s="42">
        <f t="shared" si="453"/>
        <v>12.817200000000003</v>
      </c>
      <c r="H9712" s="42">
        <f t="shared" si="454"/>
        <v>8.2500000012817196</v>
      </c>
    </row>
    <row r="9713" spans="5:8" x14ac:dyDescent="0.3">
      <c r="E9713" s="34">
        <v>9711</v>
      </c>
      <c r="F9713" s="42">
        <f t="shared" si="455"/>
        <v>15.537600000000001</v>
      </c>
      <c r="G9713" s="42">
        <f t="shared" si="453"/>
        <v>12.818519999999999</v>
      </c>
      <c r="H9713" s="42">
        <f t="shared" si="454"/>
        <v>8.2500000012818528</v>
      </c>
    </row>
    <row r="9714" spans="5:8" x14ac:dyDescent="0.3">
      <c r="E9714" s="34">
        <v>9712</v>
      </c>
      <c r="F9714" s="42">
        <f t="shared" si="455"/>
        <v>15.539200000000001</v>
      </c>
      <c r="G9714" s="42">
        <f t="shared" si="453"/>
        <v>12.819840000000001</v>
      </c>
      <c r="H9714" s="42">
        <f t="shared" si="454"/>
        <v>8.2500000012819843</v>
      </c>
    </row>
    <row r="9715" spans="5:8" x14ac:dyDescent="0.3">
      <c r="E9715" s="34">
        <v>9713</v>
      </c>
      <c r="F9715" s="42">
        <f t="shared" si="455"/>
        <v>15.540800000000001</v>
      </c>
      <c r="G9715" s="42">
        <f t="shared" si="453"/>
        <v>12.821160000000001</v>
      </c>
      <c r="H9715" s="42">
        <f t="shared" si="454"/>
        <v>8.2500000012821157</v>
      </c>
    </row>
    <row r="9716" spans="5:8" x14ac:dyDescent="0.3">
      <c r="E9716" s="34">
        <v>9714</v>
      </c>
      <c r="F9716" s="42">
        <f t="shared" si="455"/>
        <v>15.542400000000001</v>
      </c>
      <c r="G9716" s="42">
        <f t="shared" si="453"/>
        <v>12.822480000000002</v>
      </c>
      <c r="H9716" s="42">
        <f t="shared" si="454"/>
        <v>8.2500000012822472</v>
      </c>
    </row>
    <row r="9717" spans="5:8" x14ac:dyDescent="0.3">
      <c r="E9717" s="34">
        <v>9715</v>
      </c>
      <c r="F9717" s="42">
        <f t="shared" si="455"/>
        <v>15.544</v>
      </c>
      <c r="G9717" s="42">
        <f t="shared" si="453"/>
        <v>12.823799999999999</v>
      </c>
      <c r="H9717" s="42">
        <f t="shared" si="454"/>
        <v>8.2500000012823804</v>
      </c>
    </row>
    <row r="9718" spans="5:8" x14ac:dyDescent="0.3">
      <c r="E9718" s="34">
        <v>9716</v>
      </c>
      <c r="F9718" s="42">
        <f t="shared" si="455"/>
        <v>15.5456</v>
      </c>
      <c r="G9718" s="42">
        <f t="shared" si="453"/>
        <v>12.82512</v>
      </c>
      <c r="H9718" s="42">
        <f t="shared" si="454"/>
        <v>8.2500000012825119</v>
      </c>
    </row>
    <row r="9719" spans="5:8" x14ac:dyDescent="0.3">
      <c r="E9719" s="34">
        <v>9717</v>
      </c>
      <c r="F9719" s="42">
        <f t="shared" si="455"/>
        <v>15.5472</v>
      </c>
      <c r="G9719" s="42">
        <f t="shared" si="453"/>
        <v>12.82644</v>
      </c>
      <c r="H9719" s="42">
        <f t="shared" si="454"/>
        <v>8.2500000012826433</v>
      </c>
    </row>
    <row r="9720" spans="5:8" x14ac:dyDescent="0.3">
      <c r="E9720" s="34">
        <v>9718</v>
      </c>
      <c r="F9720" s="42">
        <f t="shared" si="455"/>
        <v>15.5488</v>
      </c>
      <c r="G9720" s="42">
        <f t="shared" si="453"/>
        <v>12.827760000000001</v>
      </c>
      <c r="H9720" s="42">
        <f t="shared" si="454"/>
        <v>8.2500000012827766</v>
      </c>
    </row>
    <row r="9721" spans="5:8" x14ac:dyDescent="0.3">
      <c r="E9721" s="34">
        <v>9719</v>
      </c>
      <c r="F9721" s="42">
        <f t="shared" si="455"/>
        <v>15.550400000000002</v>
      </c>
      <c r="G9721" s="42">
        <f t="shared" si="453"/>
        <v>12.829080000000001</v>
      </c>
      <c r="H9721" s="42">
        <f t="shared" si="454"/>
        <v>8.250000001282908</v>
      </c>
    </row>
    <row r="9722" spans="5:8" x14ac:dyDescent="0.3">
      <c r="E9722" s="34">
        <v>9720</v>
      </c>
      <c r="F9722" s="42">
        <f t="shared" si="455"/>
        <v>15.552000000000001</v>
      </c>
      <c r="G9722" s="42">
        <f t="shared" si="453"/>
        <v>12.830399999999999</v>
      </c>
      <c r="H9722" s="42">
        <f t="shared" si="454"/>
        <v>8.2500000012830395</v>
      </c>
    </row>
    <row r="9723" spans="5:8" x14ac:dyDescent="0.3">
      <c r="E9723" s="34">
        <v>9721</v>
      </c>
      <c r="F9723" s="42">
        <f t="shared" si="455"/>
        <v>15.553600000000001</v>
      </c>
      <c r="G9723" s="42">
        <f t="shared" si="453"/>
        <v>12.831720000000002</v>
      </c>
      <c r="H9723" s="42">
        <f t="shared" si="454"/>
        <v>8.2500000012831727</v>
      </c>
    </row>
    <row r="9724" spans="5:8" x14ac:dyDescent="0.3">
      <c r="E9724" s="34">
        <v>9722</v>
      </c>
      <c r="F9724" s="42">
        <f t="shared" si="455"/>
        <v>15.555200000000001</v>
      </c>
      <c r="G9724" s="42">
        <f t="shared" si="453"/>
        <v>12.83304</v>
      </c>
      <c r="H9724" s="42">
        <f t="shared" si="454"/>
        <v>8.2500000012833041</v>
      </c>
    </row>
    <row r="9725" spans="5:8" x14ac:dyDescent="0.3">
      <c r="E9725" s="34">
        <v>9723</v>
      </c>
      <c r="F9725" s="42">
        <f t="shared" si="455"/>
        <v>15.556800000000001</v>
      </c>
      <c r="G9725" s="42">
        <f t="shared" si="453"/>
        <v>12.83436</v>
      </c>
      <c r="H9725" s="42">
        <f t="shared" si="454"/>
        <v>8.2500000012834356</v>
      </c>
    </row>
    <row r="9726" spans="5:8" x14ac:dyDescent="0.3">
      <c r="E9726" s="34">
        <v>9724</v>
      </c>
      <c r="F9726" s="42">
        <f t="shared" si="455"/>
        <v>15.558400000000001</v>
      </c>
      <c r="G9726" s="42">
        <f t="shared" si="453"/>
        <v>12.835679999999998</v>
      </c>
      <c r="H9726" s="42">
        <f t="shared" si="454"/>
        <v>8.2500000012835688</v>
      </c>
    </row>
    <row r="9727" spans="5:8" x14ac:dyDescent="0.3">
      <c r="E9727" s="34">
        <v>9725</v>
      </c>
      <c r="F9727" s="42">
        <f t="shared" si="455"/>
        <v>15.56</v>
      </c>
      <c r="G9727" s="42">
        <f t="shared" si="453"/>
        <v>12.837000000000002</v>
      </c>
      <c r="H9727" s="42">
        <f t="shared" si="454"/>
        <v>8.2500000012837003</v>
      </c>
    </row>
    <row r="9728" spans="5:8" x14ac:dyDescent="0.3">
      <c r="E9728" s="34">
        <v>9726</v>
      </c>
      <c r="F9728" s="42">
        <f t="shared" si="455"/>
        <v>15.5616</v>
      </c>
      <c r="G9728" s="42">
        <f t="shared" si="453"/>
        <v>12.838320000000003</v>
      </c>
      <c r="H9728" s="42">
        <f t="shared" si="454"/>
        <v>8.2500000012838317</v>
      </c>
    </row>
    <row r="9729" spans="5:8" x14ac:dyDescent="0.3">
      <c r="E9729" s="34">
        <v>9727</v>
      </c>
      <c r="F9729" s="42">
        <f t="shared" si="455"/>
        <v>15.5632</v>
      </c>
      <c r="G9729" s="42">
        <f t="shared" si="453"/>
        <v>12.839639999999999</v>
      </c>
      <c r="H9729" s="42">
        <f t="shared" si="454"/>
        <v>8.2500000012839632</v>
      </c>
    </row>
    <row r="9730" spans="5:8" x14ac:dyDescent="0.3">
      <c r="E9730" s="34">
        <v>9728</v>
      </c>
      <c r="F9730" s="42">
        <f t="shared" si="455"/>
        <v>15.5648</v>
      </c>
      <c r="G9730" s="42">
        <f t="shared" ref="G9730:G9793" si="456">$C$12*F9730*10^-3/($C$3*10^-6)</f>
        <v>12.840960000000001</v>
      </c>
      <c r="H9730" s="42">
        <f t="shared" si="454"/>
        <v>8.2500000012840964</v>
      </c>
    </row>
    <row r="9731" spans="5:8" x14ac:dyDescent="0.3">
      <c r="E9731" s="34">
        <v>9729</v>
      </c>
      <c r="F9731" s="42">
        <f t="shared" si="455"/>
        <v>15.566400000000002</v>
      </c>
      <c r="G9731" s="42">
        <f t="shared" si="456"/>
        <v>12.842280000000002</v>
      </c>
      <c r="H9731" s="42">
        <f t="shared" ref="H9731:H9794" si="457">($C$12+IF(G9731&gt;=$C$7,$C$6,0)+(IF(G9731&gt;=$C$5,G9731,0)/$C$4)+IF(G9731&gt;$C$9,($C$8/G9731),0))</f>
        <v>8.2500000012842278</v>
      </c>
    </row>
    <row r="9732" spans="5:8" x14ac:dyDescent="0.3">
      <c r="E9732" s="34">
        <v>9730</v>
      </c>
      <c r="F9732" s="42">
        <f t="shared" ref="F9732:F9795" si="458">($C$10/10000)*(E9732)</f>
        <v>15.568000000000001</v>
      </c>
      <c r="G9732" s="42">
        <f t="shared" si="456"/>
        <v>12.843600000000002</v>
      </c>
      <c r="H9732" s="42">
        <f t="shared" si="457"/>
        <v>8.2500000012843593</v>
      </c>
    </row>
    <row r="9733" spans="5:8" x14ac:dyDescent="0.3">
      <c r="E9733" s="34">
        <v>9731</v>
      </c>
      <c r="F9733" s="42">
        <f t="shared" si="458"/>
        <v>15.569600000000001</v>
      </c>
      <c r="G9733" s="42">
        <f t="shared" si="456"/>
        <v>12.844920000000002</v>
      </c>
      <c r="H9733" s="42">
        <f t="shared" si="457"/>
        <v>8.2500000012844925</v>
      </c>
    </row>
    <row r="9734" spans="5:8" x14ac:dyDescent="0.3">
      <c r="E9734" s="34">
        <v>9732</v>
      </c>
      <c r="F9734" s="42">
        <f t="shared" si="458"/>
        <v>15.571200000000001</v>
      </c>
      <c r="G9734" s="42">
        <f t="shared" si="456"/>
        <v>12.84624</v>
      </c>
      <c r="H9734" s="42">
        <f t="shared" si="457"/>
        <v>8.250000001284624</v>
      </c>
    </row>
    <row r="9735" spans="5:8" x14ac:dyDescent="0.3">
      <c r="E9735" s="34">
        <v>9733</v>
      </c>
      <c r="F9735" s="42">
        <f t="shared" si="458"/>
        <v>15.572800000000001</v>
      </c>
      <c r="G9735" s="42">
        <f t="shared" si="456"/>
        <v>12.847560000000001</v>
      </c>
      <c r="H9735" s="42">
        <f t="shared" si="457"/>
        <v>8.2500000012847554</v>
      </c>
    </row>
    <row r="9736" spans="5:8" x14ac:dyDescent="0.3">
      <c r="E9736" s="34">
        <v>9734</v>
      </c>
      <c r="F9736" s="42">
        <f t="shared" si="458"/>
        <v>15.574400000000001</v>
      </c>
      <c r="G9736" s="42">
        <f t="shared" si="456"/>
        <v>12.848880000000001</v>
      </c>
      <c r="H9736" s="42">
        <f t="shared" si="457"/>
        <v>8.2500000012848886</v>
      </c>
    </row>
    <row r="9737" spans="5:8" x14ac:dyDescent="0.3">
      <c r="E9737" s="34">
        <v>9735</v>
      </c>
      <c r="F9737" s="42">
        <f t="shared" si="458"/>
        <v>15.576000000000001</v>
      </c>
      <c r="G9737" s="42">
        <f t="shared" si="456"/>
        <v>12.850200000000001</v>
      </c>
      <c r="H9737" s="42">
        <f t="shared" si="457"/>
        <v>8.2500000012850201</v>
      </c>
    </row>
    <row r="9738" spans="5:8" x14ac:dyDescent="0.3">
      <c r="E9738" s="34">
        <v>9736</v>
      </c>
      <c r="F9738" s="42">
        <f t="shared" si="458"/>
        <v>15.5776</v>
      </c>
      <c r="G9738" s="42">
        <f t="shared" si="456"/>
        <v>12.851519999999999</v>
      </c>
      <c r="H9738" s="42">
        <f t="shared" si="457"/>
        <v>8.2500000012851515</v>
      </c>
    </row>
    <row r="9739" spans="5:8" x14ac:dyDescent="0.3">
      <c r="E9739" s="34">
        <v>9737</v>
      </c>
      <c r="F9739" s="42">
        <f t="shared" si="458"/>
        <v>15.5792</v>
      </c>
      <c r="G9739" s="42">
        <f t="shared" si="456"/>
        <v>12.85284</v>
      </c>
      <c r="H9739" s="42">
        <f t="shared" si="457"/>
        <v>8.2500000012852848</v>
      </c>
    </row>
    <row r="9740" spans="5:8" x14ac:dyDescent="0.3">
      <c r="E9740" s="34">
        <v>9738</v>
      </c>
      <c r="F9740" s="42">
        <f t="shared" si="458"/>
        <v>15.5808</v>
      </c>
      <c r="G9740" s="42">
        <f t="shared" si="456"/>
        <v>12.854159999999997</v>
      </c>
      <c r="H9740" s="42">
        <f t="shared" si="457"/>
        <v>8.2500000012854162</v>
      </c>
    </row>
    <row r="9741" spans="5:8" x14ac:dyDescent="0.3">
      <c r="E9741" s="34">
        <v>9739</v>
      </c>
      <c r="F9741" s="42">
        <f t="shared" si="458"/>
        <v>15.582400000000002</v>
      </c>
      <c r="G9741" s="42">
        <f t="shared" si="456"/>
        <v>12.85548</v>
      </c>
      <c r="H9741" s="42">
        <f t="shared" si="457"/>
        <v>8.2500000012855477</v>
      </c>
    </row>
    <row r="9742" spans="5:8" x14ac:dyDescent="0.3">
      <c r="E9742" s="34">
        <v>9740</v>
      </c>
      <c r="F9742" s="42">
        <f t="shared" si="458"/>
        <v>15.584000000000001</v>
      </c>
      <c r="G9742" s="42">
        <f t="shared" si="456"/>
        <v>12.856800000000002</v>
      </c>
      <c r="H9742" s="42">
        <f t="shared" si="457"/>
        <v>8.2500000012856791</v>
      </c>
    </row>
    <row r="9743" spans="5:8" x14ac:dyDescent="0.3">
      <c r="E9743" s="34">
        <v>9741</v>
      </c>
      <c r="F9743" s="42">
        <f t="shared" si="458"/>
        <v>15.585600000000001</v>
      </c>
      <c r="G9743" s="42">
        <f t="shared" si="456"/>
        <v>12.858120000000003</v>
      </c>
      <c r="H9743" s="42">
        <f t="shared" si="457"/>
        <v>8.2500000012858123</v>
      </c>
    </row>
    <row r="9744" spans="5:8" x14ac:dyDescent="0.3">
      <c r="E9744" s="34">
        <v>9742</v>
      </c>
      <c r="F9744" s="42">
        <f t="shared" si="458"/>
        <v>15.587200000000001</v>
      </c>
      <c r="G9744" s="42">
        <f t="shared" si="456"/>
        <v>12.859439999999999</v>
      </c>
      <c r="H9744" s="42">
        <f t="shared" si="457"/>
        <v>8.2500000012859438</v>
      </c>
    </row>
    <row r="9745" spans="5:8" x14ac:dyDescent="0.3">
      <c r="E9745" s="34">
        <v>9743</v>
      </c>
      <c r="F9745" s="42">
        <f t="shared" si="458"/>
        <v>15.588800000000001</v>
      </c>
      <c r="G9745" s="42">
        <f t="shared" si="456"/>
        <v>12.860760000000001</v>
      </c>
      <c r="H9745" s="42">
        <f t="shared" si="457"/>
        <v>8.2500000012860752</v>
      </c>
    </row>
    <row r="9746" spans="5:8" x14ac:dyDescent="0.3">
      <c r="E9746" s="34">
        <v>9744</v>
      </c>
      <c r="F9746" s="42">
        <f t="shared" si="458"/>
        <v>15.590400000000001</v>
      </c>
      <c r="G9746" s="42">
        <f t="shared" si="456"/>
        <v>12.862080000000001</v>
      </c>
      <c r="H9746" s="42">
        <f t="shared" si="457"/>
        <v>8.2500000012862085</v>
      </c>
    </row>
    <row r="9747" spans="5:8" x14ac:dyDescent="0.3">
      <c r="E9747" s="34">
        <v>9745</v>
      </c>
      <c r="F9747" s="42">
        <f t="shared" si="458"/>
        <v>15.592000000000001</v>
      </c>
      <c r="G9747" s="42">
        <f t="shared" si="456"/>
        <v>12.863400000000002</v>
      </c>
      <c r="H9747" s="42">
        <f t="shared" si="457"/>
        <v>8.2500000012863399</v>
      </c>
    </row>
    <row r="9748" spans="5:8" x14ac:dyDescent="0.3">
      <c r="E9748" s="34">
        <v>9746</v>
      </c>
      <c r="F9748" s="42">
        <f t="shared" si="458"/>
        <v>15.5936</v>
      </c>
      <c r="G9748" s="42">
        <f t="shared" si="456"/>
        <v>12.864719999999998</v>
      </c>
      <c r="H9748" s="42">
        <f t="shared" si="457"/>
        <v>8.2500000012864714</v>
      </c>
    </row>
    <row r="9749" spans="5:8" x14ac:dyDescent="0.3">
      <c r="E9749" s="34">
        <v>9747</v>
      </c>
      <c r="F9749" s="42">
        <f t="shared" si="458"/>
        <v>15.5952</v>
      </c>
      <c r="G9749" s="42">
        <f t="shared" si="456"/>
        <v>12.86604</v>
      </c>
      <c r="H9749" s="42">
        <f t="shared" si="457"/>
        <v>8.2500000012866046</v>
      </c>
    </row>
    <row r="9750" spans="5:8" x14ac:dyDescent="0.3">
      <c r="E9750" s="34">
        <v>9748</v>
      </c>
      <c r="F9750" s="42">
        <f t="shared" si="458"/>
        <v>15.5968</v>
      </c>
      <c r="G9750" s="42">
        <f t="shared" si="456"/>
        <v>12.86736</v>
      </c>
      <c r="H9750" s="42">
        <f t="shared" si="457"/>
        <v>8.2500000012867361</v>
      </c>
    </row>
    <row r="9751" spans="5:8" x14ac:dyDescent="0.3">
      <c r="E9751" s="34">
        <v>9749</v>
      </c>
      <c r="F9751" s="42">
        <f t="shared" si="458"/>
        <v>15.598400000000002</v>
      </c>
      <c r="G9751" s="42">
        <f t="shared" si="456"/>
        <v>12.868680000000001</v>
      </c>
      <c r="H9751" s="42">
        <f t="shared" si="457"/>
        <v>8.2500000012868675</v>
      </c>
    </row>
    <row r="9752" spans="5:8" x14ac:dyDescent="0.3">
      <c r="E9752" s="34">
        <v>9750</v>
      </c>
      <c r="F9752" s="42">
        <f t="shared" si="458"/>
        <v>15.600000000000001</v>
      </c>
      <c r="G9752" s="42">
        <f t="shared" si="456"/>
        <v>12.870000000000001</v>
      </c>
      <c r="H9752" s="42">
        <f t="shared" si="457"/>
        <v>8.2500000012870007</v>
      </c>
    </row>
    <row r="9753" spans="5:8" x14ac:dyDescent="0.3">
      <c r="E9753" s="34">
        <v>9751</v>
      </c>
      <c r="F9753" s="42">
        <f t="shared" si="458"/>
        <v>15.601600000000001</v>
      </c>
      <c r="G9753" s="42">
        <f t="shared" si="456"/>
        <v>12.871319999999999</v>
      </c>
      <c r="H9753" s="42">
        <f t="shared" si="457"/>
        <v>8.2500000012871322</v>
      </c>
    </row>
    <row r="9754" spans="5:8" x14ac:dyDescent="0.3">
      <c r="E9754" s="34">
        <v>9752</v>
      </c>
      <c r="F9754" s="42">
        <f t="shared" si="458"/>
        <v>15.603200000000001</v>
      </c>
      <c r="G9754" s="42">
        <f t="shared" si="456"/>
        <v>12.872640000000002</v>
      </c>
      <c r="H9754" s="42">
        <f t="shared" si="457"/>
        <v>8.2500000012872636</v>
      </c>
    </row>
    <row r="9755" spans="5:8" x14ac:dyDescent="0.3">
      <c r="E9755" s="34">
        <v>9753</v>
      </c>
      <c r="F9755" s="42">
        <f t="shared" si="458"/>
        <v>15.604800000000001</v>
      </c>
      <c r="G9755" s="42">
        <f t="shared" si="456"/>
        <v>12.87396</v>
      </c>
      <c r="H9755" s="42">
        <f t="shared" si="457"/>
        <v>8.2500000012873969</v>
      </c>
    </row>
    <row r="9756" spans="5:8" x14ac:dyDescent="0.3">
      <c r="E9756" s="34">
        <v>9754</v>
      </c>
      <c r="F9756" s="42">
        <f t="shared" si="458"/>
        <v>15.606400000000001</v>
      </c>
      <c r="G9756" s="42">
        <f t="shared" si="456"/>
        <v>12.87528</v>
      </c>
      <c r="H9756" s="42">
        <f t="shared" si="457"/>
        <v>8.2500000012875283</v>
      </c>
    </row>
    <row r="9757" spans="5:8" x14ac:dyDescent="0.3">
      <c r="E9757" s="34">
        <v>9755</v>
      </c>
      <c r="F9757" s="42">
        <f t="shared" si="458"/>
        <v>15.608000000000001</v>
      </c>
      <c r="G9757" s="42">
        <f t="shared" si="456"/>
        <v>12.876599999999998</v>
      </c>
      <c r="H9757" s="42">
        <f t="shared" si="457"/>
        <v>8.2500000012876598</v>
      </c>
    </row>
    <row r="9758" spans="5:8" x14ac:dyDescent="0.3">
      <c r="E9758" s="34">
        <v>9756</v>
      </c>
      <c r="F9758" s="42">
        <f t="shared" si="458"/>
        <v>15.6096</v>
      </c>
      <c r="G9758" s="42">
        <f t="shared" si="456"/>
        <v>12.877920000000001</v>
      </c>
      <c r="H9758" s="42">
        <f t="shared" si="457"/>
        <v>8.2500000012877912</v>
      </c>
    </row>
    <row r="9759" spans="5:8" x14ac:dyDescent="0.3">
      <c r="E9759" s="34">
        <v>9757</v>
      </c>
      <c r="F9759" s="42">
        <f t="shared" si="458"/>
        <v>15.6112</v>
      </c>
      <c r="G9759" s="42">
        <f t="shared" si="456"/>
        <v>12.879240000000003</v>
      </c>
      <c r="H9759" s="42">
        <f t="shared" si="457"/>
        <v>8.2500000012879244</v>
      </c>
    </row>
    <row r="9760" spans="5:8" x14ac:dyDescent="0.3">
      <c r="E9760" s="34">
        <v>9758</v>
      </c>
      <c r="F9760" s="42">
        <f t="shared" si="458"/>
        <v>15.6128</v>
      </c>
      <c r="G9760" s="42">
        <f t="shared" si="456"/>
        <v>12.880559999999999</v>
      </c>
      <c r="H9760" s="42">
        <f t="shared" si="457"/>
        <v>8.2500000012880559</v>
      </c>
    </row>
    <row r="9761" spans="5:8" x14ac:dyDescent="0.3">
      <c r="E9761" s="34">
        <v>9759</v>
      </c>
      <c r="F9761" s="42">
        <f t="shared" si="458"/>
        <v>15.614400000000002</v>
      </c>
      <c r="G9761" s="42">
        <f t="shared" si="456"/>
        <v>12.881880000000001</v>
      </c>
      <c r="H9761" s="42">
        <f t="shared" si="457"/>
        <v>8.2500000012881873</v>
      </c>
    </row>
    <row r="9762" spans="5:8" x14ac:dyDescent="0.3">
      <c r="E9762" s="34">
        <v>9760</v>
      </c>
      <c r="F9762" s="42">
        <f t="shared" si="458"/>
        <v>15.616000000000001</v>
      </c>
      <c r="G9762" s="42">
        <f t="shared" si="456"/>
        <v>12.883200000000002</v>
      </c>
      <c r="H9762" s="42">
        <f t="shared" si="457"/>
        <v>8.2500000012883206</v>
      </c>
    </row>
    <row r="9763" spans="5:8" x14ac:dyDescent="0.3">
      <c r="E9763" s="34">
        <v>9761</v>
      </c>
      <c r="F9763" s="42">
        <f t="shared" si="458"/>
        <v>15.617600000000001</v>
      </c>
      <c r="G9763" s="42">
        <f t="shared" si="456"/>
        <v>12.884520000000002</v>
      </c>
      <c r="H9763" s="42">
        <f t="shared" si="457"/>
        <v>8.250000001288452</v>
      </c>
    </row>
    <row r="9764" spans="5:8" x14ac:dyDescent="0.3">
      <c r="E9764" s="34">
        <v>9762</v>
      </c>
      <c r="F9764" s="42">
        <f t="shared" si="458"/>
        <v>15.619200000000001</v>
      </c>
      <c r="G9764" s="42">
        <f t="shared" si="456"/>
        <v>12.885840000000002</v>
      </c>
      <c r="H9764" s="42">
        <f t="shared" si="457"/>
        <v>8.2500000012885835</v>
      </c>
    </row>
    <row r="9765" spans="5:8" x14ac:dyDescent="0.3">
      <c r="E9765" s="34">
        <v>9763</v>
      </c>
      <c r="F9765" s="42">
        <f t="shared" si="458"/>
        <v>15.620800000000001</v>
      </c>
      <c r="G9765" s="42">
        <f t="shared" si="456"/>
        <v>12.88716</v>
      </c>
      <c r="H9765" s="42">
        <f t="shared" si="457"/>
        <v>8.2500000012887167</v>
      </c>
    </row>
    <row r="9766" spans="5:8" x14ac:dyDescent="0.3">
      <c r="E9766" s="34">
        <v>9764</v>
      </c>
      <c r="F9766" s="42">
        <f t="shared" si="458"/>
        <v>15.622400000000001</v>
      </c>
      <c r="G9766" s="42">
        <f t="shared" si="456"/>
        <v>12.888480000000001</v>
      </c>
      <c r="H9766" s="42">
        <f t="shared" si="457"/>
        <v>8.2500000012888481</v>
      </c>
    </row>
    <row r="9767" spans="5:8" x14ac:dyDescent="0.3">
      <c r="E9767" s="34">
        <v>9765</v>
      </c>
      <c r="F9767" s="42">
        <f t="shared" si="458"/>
        <v>15.624000000000001</v>
      </c>
      <c r="G9767" s="42">
        <f t="shared" si="456"/>
        <v>12.889800000000001</v>
      </c>
      <c r="H9767" s="42">
        <f t="shared" si="457"/>
        <v>8.2500000012889796</v>
      </c>
    </row>
    <row r="9768" spans="5:8" x14ac:dyDescent="0.3">
      <c r="E9768" s="34">
        <v>9766</v>
      </c>
      <c r="F9768" s="42">
        <f t="shared" si="458"/>
        <v>15.6256</v>
      </c>
      <c r="G9768" s="42">
        <f t="shared" si="456"/>
        <v>12.891120000000001</v>
      </c>
      <c r="H9768" s="42">
        <f t="shared" si="457"/>
        <v>8.2500000012891128</v>
      </c>
    </row>
    <row r="9769" spans="5:8" x14ac:dyDescent="0.3">
      <c r="E9769" s="34">
        <v>9767</v>
      </c>
      <c r="F9769" s="42">
        <f t="shared" si="458"/>
        <v>15.6272</v>
      </c>
      <c r="G9769" s="42">
        <f t="shared" si="456"/>
        <v>12.892439999999999</v>
      </c>
      <c r="H9769" s="42">
        <f t="shared" si="457"/>
        <v>8.2500000012892443</v>
      </c>
    </row>
    <row r="9770" spans="5:8" x14ac:dyDescent="0.3">
      <c r="E9770" s="34">
        <v>9768</v>
      </c>
      <c r="F9770" s="42">
        <f t="shared" si="458"/>
        <v>15.6288</v>
      </c>
      <c r="G9770" s="42">
        <f t="shared" si="456"/>
        <v>12.89376</v>
      </c>
      <c r="H9770" s="42">
        <f t="shared" si="457"/>
        <v>8.2500000012893757</v>
      </c>
    </row>
    <row r="9771" spans="5:8" x14ac:dyDescent="0.3">
      <c r="E9771" s="34">
        <v>9769</v>
      </c>
      <c r="F9771" s="42">
        <f t="shared" si="458"/>
        <v>15.630400000000002</v>
      </c>
      <c r="G9771" s="42">
        <f t="shared" si="456"/>
        <v>12.89508</v>
      </c>
      <c r="H9771" s="42">
        <f t="shared" si="457"/>
        <v>8.2500000012895072</v>
      </c>
    </row>
    <row r="9772" spans="5:8" x14ac:dyDescent="0.3">
      <c r="E9772" s="34">
        <v>9770</v>
      </c>
      <c r="F9772" s="42">
        <f t="shared" si="458"/>
        <v>15.632000000000001</v>
      </c>
      <c r="G9772" s="42">
        <f t="shared" si="456"/>
        <v>12.8964</v>
      </c>
      <c r="H9772" s="42">
        <f t="shared" si="457"/>
        <v>8.2500000012896404</v>
      </c>
    </row>
    <row r="9773" spans="5:8" x14ac:dyDescent="0.3">
      <c r="E9773" s="34">
        <v>9771</v>
      </c>
      <c r="F9773" s="42">
        <f t="shared" si="458"/>
        <v>15.633600000000001</v>
      </c>
      <c r="G9773" s="42">
        <f t="shared" si="456"/>
        <v>12.897720000000001</v>
      </c>
      <c r="H9773" s="42">
        <f t="shared" si="457"/>
        <v>8.2500000012897718</v>
      </c>
    </row>
    <row r="9774" spans="5:8" x14ac:dyDescent="0.3">
      <c r="E9774" s="34">
        <v>9772</v>
      </c>
      <c r="F9774" s="42">
        <f t="shared" si="458"/>
        <v>15.635200000000001</v>
      </c>
      <c r="G9774" s="42">
        <f t="shared" si="456"/>
        <v>12.899040000000003</v>
      </c>
      <c r="H9774" s="42">
        <f t="shared" si="457"/>
        <v>8.2500000012899033</v>
      </c>
    </row>
    <row r="9775" spans="5:8" x14ac:dyDescent="0.3">
      <c r="E9775" s="34">
        <v>9773</v>
      </c>
      <c r="F9775" s="42">
        <f t="shared" si="458"/>
        <v>15.636800000000001</v>
      </c>
      <c r="G9775" s="42">
        <f t="shared" si="456"/>
        <v>12.900359999999999</v>
      </c>
      <c r="H9775" s="42">
        <f t="shared" si="457"/>
        <v>8.2500000012900365</v>
      </c>
    </row>
    <row r="9776" spans="5:8" x14ac:dyDescent="0.3">
      <c r="E9776" s="34">
        <v>9774</v>
      </c>
      <c r="F9776" s="42">
        <f t="shared" si="458"/>
        <v>15.638400000000001</v>
      </c>
      <c r="G9776" s="42">
        <f t="shared" si="456"/>
        <v>12.901680000000001</v>
      </c>
      <c r="H9776" s="42">
        <f t="shared" si="457"/>
        <v>8.250000001290168</v>
      </c>
    </row>
    <row r="9777" spans="5:8" x14ac:dyDescent="0.3">
      <c r="E9777" s="34">
        <v>9775</v>
      </c>
      <c r="F9777" s="42">
        <f t="shared" si="458"/>
        <v>15.64</v>
      </c>
      <c r="G9777" s="42">
        <f t="shared" si="456"/>
        <v>12.903</v>
      </c>
      <c r="H9777" s="42">
        <f t="shared" si="457"/>
        <v>8.2500000012902994</v>
      </c>
    </row>
    <row r="9778" spans="5:8" x14ac:dyDescent="0.3">
      <c r="E9778" s="34">
        <v>9776</v>
      </c>
      <c r="F9778" s="42">
        <f t="shared" si="458"/>
        <v>15.6416</v>
      </c>
      <c r="G9778" s="42">
        <f t="shared" si="456"/>
        <v>12.904320000000002</v>
      </c>
      <c r="H9778" s="42">
        <f t="shared" si="457"/>
        <v>8.2500000012904326</v>
      </c>
    </row>
    <row r="9779" spans="5:8" x14ac:dyDescent="0.3">
      <c r="E9779" s="34">
        <v>9777</v>
      </c>
      <c r="F9779" s="42">
        <f t="shared" si="458"/>
        <v>15.6432</v>
      </c>
      <c r="G9779" s="42">
        <f t="shared" si="456"/>
        <v>12.905639999999998</v>
      </c>
      <c r="H9779" s="42">
        <f t="shared" si="457"/>
        <v>8.2500000012905641</v>
      </c>
    </row>
    <row r="9780" spans="5:8" x14ac:dyDescent="0.3">
      <c r="E9780" s="34">
        <v>9778</v>
      </c>
      <c r="F9780" s="42">
        <f t="shared" si="458"/>
        <v>15.6448</v>
      </c>
      <c r="G9780" s="42">
        <f t="shared" si="456"/>
        <v>12.90696</v>
      </c>
      <c r="H9780" s="42">
        <f t="shared" si="457"/>
        <v>8.2500000012906956</v>
      </c>
    </row>
    <row r="9781" spans="5:8" x14ac:dyDescent="0.3">
      <c r="E9781" s="34">
        <v>9779</v>
      </c>
      <c r="F9781" s="42">
        <f t="shared" si="458"/>
        <v>15.6464</v>
      </c>
      <c r="G9781" s="42">
        <f t="shared" si="456"/>
        <v>12.90828</v>
      </c>
      <c r="H9781" s="42">
        <f t="shared" si="457"/>
        <v>8.2500000012908288</v>
      </c>
    </row>
    <row r="9782" spans="5:8" x14ac:dyDescent="0.3">
      <c r="E9782" s="34">
        <v>9780</v>
      </c>
      <c r="F9782" s="42">
        <f t="shared" si="458"/>
        <v>15.648000000000001</v>
      </c>
      <c r="G9782" s="42">
        <f t="shared" si="456"/>
        <v>12.909600000000001</v>
      </c>
      <c r="H9782" s="42">
        <f t="shared" si="457"/>
        <v>8.2500000012909602</v>
      </c>
    </row>
    <row r="9783" spans="5:8" x14ac:dyDescent="0.3">
      <c r="E9783" s="34">
        <v>9781</v>
      </c>
      <c r="F9783" s="42">
        <f t="shared" si="458"/>
        <v>15.649600000000001</v>
      </c>
      <c r="G9783" s="42">
        <f t="shared" si="456"/>
        <v>12.910920000000001</v>
      </c>
      <c r="H9783" s="42">
        <f t="shared" si="457"/>
        <v>8.2500000012910917</v>
      </c>
    </row>
    <row r="9784" spans="5:8" x14ac:dyDescent="0.3">
      <c r="E9784" s="34">
        <v>9782</v>
      </c>
      <c r="F9784" s="42">
        <f t="shared" si="458"/>
        <v>15.651200000000001</v>
      </c>
      <c r="G9784" s="42">
        <f t="shared" si="456"/>
        <v>12.912239999999999</v>
      </c>
      <c r="H9784" s="42">
        <f t="shared" si="457"/>
        <v>8.2500000012912231</v>
      </c>
    </row>
    <row r="9785" spans="5:8" x14ac:dyDescent="0.3">
      <c r="E9785" s="34">
        <v>9783</v>
      </c>
      <c r="F9785" s="42">
        <f t="shared" si="458"/>
        <v>15.652800000000001</v>
      </c>
      <c r="G9785" s="42">
        <f t="shared" si="456"/>
        <v>12.913560000000002</v>
      </c>
      <c r="H9785" s="42">
        <f t="shared" si="457"/>
        <v>8.2500000012913564</v>
      </c>
    </row>
    <row r="9786" spans="5:8" x14ac:dyDescent="0.3">
      <c r="E9786" s="34">
        <v>9784</v>
      </c>
      <c r="F9786" s="42">
        <f t="shared" si="458"/>
        <v>15.654400000000001</v>
      </c>
      <c r="G9786" s="42">
        <f t="shared" si="456"/>
        <v>12.91488</v>
      </c>
      <c r="H9786" s="42">
        <f t="shared" si="457"/>
        <v>8.2500000012914878</v>
      </c>
    </row>
    <row r="9787" spans="5:8" x14ac:dyDescent="0.3">
      <c r="E9787" s="34">
        <v>9785</v>
      </c>
      <c r="F9787" s="42">
        <f t="shared" si="458"/>
        <v>15.656000000000001</v>
      </c>
      <c r="G9787" s="42">
        <f t="shared" si="456"/>
        <v>12.9162</v>
      </c>
      <c r="H9787" s="42">
        <f t="shared" si="457"/>
        <v>8.2500000012916193</v>
      </c>
    </row>
    <row r="9788" spans="5:8" x14ac:dyDescent="0.3">
      <c r="E9788" s="34">
        <v>9786</v>
      </c>
      <c r="F9788" s="42">
        <f t="shared" si="458"/>
        <v>15.6576</v>
      </c>
      <c r="G9788" s="42">
        <f t="shared" si="456"/>
        <v>12.917519999999998</v>
      </c>
      <c r="H9788" s="42">
        <f t="shared" si="457"/>
        <v>8.2500000012917525</v>
      </c>
    </row>
    <row r="9789" spans="5:8" x14ac:dyDescent="0.3">
      <c r="E9789" s="34">
        <v>9787</v>
      </c>
      <c r="F9789" s="42">
        <f t="shared" si="458"/>
        <v>15.6592</v>
      </c>
      <c r="G9789" s="42">
        <f t="shared" si="456"/>
        <v>12.918840000000001</v>
      </c>
      <c r="H9789" s="42">
        <f t="shared" si="457"/>
        <v>8.2500000012918839</v>
      </c>
    </row>
    <row r="9790" spans="5:8" x14ac:dyDescent="0.3">
      <c r="E9790" s="34">
        <v>9788</v>
      </c>
      <c r="F9790" s="42">
        <f t="shared" si="458"/>
        <v>15.6608</v>
      </c>
      <c r="G9790" s="42">
        <f t="shared" si="456"/>
        <v>12.920160000000003</v>
      </c>
      <c r="H9790" s="42">
        <f t="shared" si="457"/>
        <v>8.2500000012920154</v>
      </c>
    </row>
    <row r="9791" spans="5:8" x14ac:dyDescent="0.3">
      <c r="E9791" s="34">
        <v>9789</v>
      </c>
      <c r="F9791" s="42">
        <f t="shared" si="458"/>
        <v>15.6624</v>
      </c>
      <c r="G9791" s="42">
        <f t="shared" si="456"/>
        <v>12.921479999999999</v>
      </c>
      <c r="H9791" s="42">
        <f t="shared" si="457"/>
        <v>8.2500000012921486</v>
      </c>
    </row>
    <row r="9792" spans="5:8" x14ac:dyDescent="0.3">
      <c r="E9792" s="34">
        <v>9790</v>
      </c>
      <c r="F9792" s="42">
        <f t="shared" si="458"/>
        <v>15.664000000000001</v>
      </c>
      <c r="G9792" s="42">
        <f t="shared" si="456"/>
        <v>12.922800000000001</v>
      </c>
      <c r="H9792" s="42">
        <f t="shared" si="457"/>
        <v>8.2500000012922801</v>
      </c>
    </row>
    <row r="9793" spans="5:8" x14ac:dyDescent="0.3">
      <c r="E9793" s="34">
        <v>9791</v>
      </c>
      <c r="F9793" s="42">
        <f t="shared" si="458"/>
        <v>15.665600000000001</v>
      </c>
      <c r="G9793" s="42">
        <f t="shared" si="456"/>
        <v>12.924120000000002</v>
      </c>
      <c r="H9793" s="42">
        <f t="shared" si="457"/>
        <v>8.2500000012924115</v>
      </c>
    </row>
    <row r="9794" spans="5:8" x14ac:dyDescent="0.3">
      <c r="E9794" s="34">
        <v>9792</v>
      </c>
      <c r="F9794" s="42">
        <f t="shared" si="458"/>
        <v>15.667200000000001</v>
      </c>
      <c r="G9794" s="42">
        <f t="shared" ref="G9794:G9857" si="459">$C$12*F9794*10^-3/($C$3*10^-6)</f>
        <v>12.925440000000002</v>
      </c>
      <c r="H9794" s="42">
        <f t="shared" si="457"/>
        <v>8.2500000012925447</v>
      </c>
    </row>
    <row r="9795" spans="5:8" x14ac:dyDescent="0.3">
      <c r="E9795" s="34">
        <v>9793</v>
      </c>
      <c r="F9795" s="42">
        <f t="shared" si="458"/>
        <v>15.668800000000001</v>
      </c>
      <c r="G9795" s="42">
        <f t="shared" si="459"/>
        <v>12.926760000000002</v>
      </c>
      <c r="H9795" s="42">
        <f t="shared" ref="H9795:H9858" si="460">($C$12+IF(G9795&gt;=$C$7,$C$6,0)+(IF(G9795&gt;=$C$5,G9795,0)/$C$4)+IF(G9795&gt;$C$9,($C$8/G9795),0))</f>
        <v>8.2500000012926762</v>
      </c>
    </row>
    <row r="9796" spans="5:8" x14ac:dyDescent="0.3">
      <c r="E9796" s="34">
        <v>9794</v>
      </c>
      <c r="F9796" s="42">
        <f t="shared" ref="F9796:F9859" si="461">($C$10/10000)*(E9796)</f>
        <v>15.670400000000001</v>
      </c>
      <c r="G9796" s="42">
        <f t="shared" si="459"/>
        <v>12.92808</v>
      </c>
      <c r="H9796" s="42">
        <f t="shared" si="460"/>
        <v>8.2500000012928076</v>
      </c>
    </row>
    <row r="9797" spans="5:8" x14ac:dyDescent="0.3">
      <c r="E9797" s="34">
        <v>9795</v>
      </c>
      <c r="F9797" s="42">
        <f t="shared" si="461"/>
        <v>15.672000000000001</v>
      </c>
      <c r="G9797" s="42">
        <f t="shared" si="459"/>
        <v>12.929400000000001</v>
      </c>
      <c r="H9797" s="42">
        <f t="shared" si="460"/>
        <v>8.2500000012929409</v>
      </c>
    </row>
    <row r="9798" spans="5:8" x14ac:dyDescent="0.3">
      <c r="E9798" s="34">
        <v>9796</v>
      </c>
      <c r="F9798" s="42">
        <f t="shared" si="461"/>
        <v>15.6736</v>
      </c>
      <c r="G9798" s="42">
        <f t="shared" si="459"/>
        <v>12.930720000000001</v>
      </c>
      <c r="H9798" s="42">
        <f t="shared" si="460"/>
        <v>8.2500000012930723</v>
      </c>
    </row>
    <row r="9799" spans="5:8" x14ac:dyDescent="0.3">
      <c r="E9799" s="34">
        <v>9797</v>
      </c>
      <c r="F9799" s="42">
        <f t="shared" si="461"/>
        <v>15.6752</v>
      </c>
      <c r="G9799" s="42">
        <f t="shared" si="459"/>
        <v>12.932040000000001</v>
      </c>
      <c r="H9799" s="42">
        <f t="shared" si="460"/>
        <v>8.2500000012932038</v>
      </c>
    </row>
    <row r="9800" spans="5:8" x14ac:dyDescent="0.3">
      <c r="E9800" s="34">
        <v>9798</v>
      </c>
      <c r="F9800" s="42">
        <f t="shared" si="461"/>
        <v>15.6768</v>
      </c>
      <c r="G9800" s="42">
        <f t="shared" si="459"/>
        <v>12.933359999999999</v>
      </c>
      <c r="H9800" s="42">
        <f t="shared" si="460"/>
        <v>8.2500000012933352</v>
      </c>
    </row>
    <row r="9801" spans="5:8" x14ac:dyDescent="0.3">
      <c r="E9801" s="34">
        <v>9799</v>
      </c>
      <c r="F9801" s="42">
        <f t="shared" si="461"/>
        <v>15.6784</v>
      </c>
      <c r="G9801" s="42">
        <f t="shared" si="459"/>
        <v>12.93468</v>
      </c>
      <c r="H9801" s="42">
        <f t="shared" si="460"/>
        <v>8.2500000012934684</v>
      </c>
    </row>
    <row r="9802" spans="5:8" x14ac:dyDescent="0.3">
      <c r="E9802" s="34">
        <v>9800</v>
      </c>
      <c r="F9802" s="42">
        <f t="shared" si="461"/>
        <v>15.680000000000001</v>
      </c>
      <c r="G9802" s="42">
        <f t="shared" si="459"/>
        <v>12.936</v>
      </c>
      <c r="H9802" s="42">
        <f t="shared" si="460"/>
        <v>8.2500000012935999</v>
      </c>
    </row>
    <row r="9803" spans="5:8" x14ac:dyDescent="0.3">
      <c r="E9803" s="34">
        <v>9801</v>
      </c>
      <c r="F9803" s="42">
        <f t="shared" si="461"/>
        <v>15.681600000000001</v>
      </c>
      <c r="G9803" s="42">
        <f t="shared" si="459"/>
        <v>12.93732</v>
      </c>
      <c r="H9803" s="42">
        <f t="shared" si="460"/>
        <v>8.2500000012937313</v>
      </c>
    </row>
    <row r="9804" spans="5:8" x14ac:dyDescent="0.3">
      <c r="E9804" s="34">
        <v>9802</v>
      </c>
      <c r="F9804" s="42">
        <f t="shared" si="461"/>
        <v>15.683200000000001</v>
      </c>
      <c r="G9804" s="42">
        <f t="shared" si="459"/>
        <v>12.938640000000001</v>
      </c>
      <c r="H9804" s="42">
        <f t="shared" si="460"/>
        <v>8.2500000012938646</v>
      </c>
    </row>
    <row r="9805" spans="5:8" x14ac:dyDescent="0.3">
      <c r="E9805" s="34">
        <v>9803</v>
      </c>
      <c r="F9805" s="42">
        <f t="shared" si="461"/>
        <v>15.684800000000001</v>
      </c>
      <c r="G9805" s="42">
        <f t="shared" si="459"/>
        <v>12.939960000000003</v>
      </c>
      <c r="H9805" s="42">
        <f t="shared" si="460"/>
        <v>8.250000001293996</v>
      </c>
    </row>
    <row r="9806" spans="5:8" x14ac:dyDescent="0.3">
      <c r="E9806" s="34">
        <v>9804</v>
      </c>
      <c r="F9806" s="42">
        <f t="shared" si="461"/>
        <v>15.686400000000001</v>
      </c>
      <c r="G9806" s="42">
        <f t="shared" si="459"/>
        <v>12.941279999999999</v>
      </c>
      <c r="H9806" s="42">
        <f t="shared" si="460"/>
        <v>8.2500000012941275</v>
      </c>
    </row>
    <row r="9807" spans="5:8" x14ac:dyDescent="0.3">
      <c r="E9807" s="34">
        <v>9805</v>
      </c>
      <c r="F9807" s="42">
        <f t="shared" si="461"/>
        <v>15.688000000000001</v>
      </c>
      <c r="G9807" s="42">
        <f t="shared" si="459"/>
        <v>12.942600000000001</v>
      </c>
      <c r="H9807" s="42">
        <f t="shared" si="460"/>
        <v>8.2500000012942607</v>
      </c>
    </row>
    <row r="9808" spans="5:8" x14ac:dyDescent="0.3">
      <c r="E9808" s="34">
        <v>9806</v>
      </c>
      <c r="F9808" s="42">
        <f t="shared" si="461"/>
        <v>15.6896</v>
      </c>
      <c r="G9808" s="42">
        <f t="shared" si="459"/>
        <v>12.94392</v>
      </c>
      <c r="H9808" s="42">
        <f t="shared" si="460"/>
        <v>8.2500000012943921</v>
      </c>
    </row>
    <row r="9809" spans="5:8" x14ac:dyDescent="0.3">
      <c r="E9809" s="34">
        <v>9807</v>
      </c>
      <c r="F9809" s="42">
        <f t="shared" si="461"/>
        <v>15.6912</v>
      </c>
      <c r="G9809" s="42">
        <f t="shared" si="459"/>
        <v>12.945240000000002</v>
      </c>
      <c r="H9809" s="42">
        <f t="shared" si="460"/>
        <v>8.2500000012945236</v>
      </c>
    </row>
    <row r="9810" spans="5:8" x14ac:dyDescent="0.3">
      <c r="E9810" s="34">
        <v>9808</v>
      </c>
      <c r="F9810" s="42">
        <f t="shared" si="461"/>
        <v>15.6928</v>
      </c>
      <c r="G9810" s="42">
        <f t="shared" si="459"/>
        <v>12.946559999999998</v>
      </c>
      <c r="H9810" s="42">
        <f t="shared" si="460"/>
        <v>8.2500000012946568</v>
      </c>
    </row>
    <row r="9811" spans="5:8" x14ac:dyDescent="0.3">
      <c r="E9811" s="34">
        <v>9809</v>
      </c>
      <c r="F9811" s="42">
        <f t="shared" si="461"/>
        <v>15.6944</v>
      </c>
      <c r="G9811" s="42">
        <f t="shared" si="459"/>
        <v>12.94788</v>
      </c>
      <c r="H9811" s="42">
        <f t="shared" si="460"/>
        <v>8.2500000012947883</v>
      </c>
    </row>
    <row r="9812" spans="5:8" x14ac:dyDescent="0.3">
      <c r="E9812" s="34">
        <v>9810</v>
      </c>
      <c r="F9812" s="42">
        <f t="shared" si="461"/>
        <v>15.696000000000002</v>
      </c>
      <c r="G9812" s="42">
        <f t="shared" si="459"/>
        <v>12.949200000000003</v>
      </c>
      <c r="H9812" s="42">
        <f t="shared" si="460"/>
        <v>8.2500000012949197</v>
      </c>
    </row>
    <row r="9813" spans="5:8" x14ac:dyDescent="0.3">
      <c r="E9813" s="34">
        <v>9811</v>
      </c>
      <c r="F9813" s="42">
        <f t="shared" si="461"/>
        <v>15.697600000000001</v>
      </c>
      <c r="G9813" s="42">
        <f t="shared" si="459"/>
        <v>12.950520000000001</v>
      </c>
      <c r="H9813" s="42">
        <f t="shared" si="460"/>
        <v>8.2500000012950512</v>
      </c>
    </row>
    <row r="9814" spans="5:8" x14ac:dyDescent="0.3">
      <c r="E9814" s="34">
        <v>9812</v>
      </c>
      <c r="F9814" s="42">
        <f t="shared" si="461"/>
        <v>15.699200000000001</v>
      </c>
      <c r="G9814" s="42">
        <f t="shared" si="459"/>
        <v>12.951840000000001</v>
      </c>
      <c r="H9814" s="42">
        <f t="shared" si="460"/>
        <v>8.2500000012951844</v>
      </c>
    </row>
    <row r="9815" spans="5:8" x14ac:dyDescent="0.3">
      <c r="E9815" s="34">
        <v>9813</v>
      </c>
      <c r="F9815" s="42">
        <f t="shared" si="461"/>
        <v>15.700800000000001</v>
      </c>
      <c r="G9815" s="42">
        <f t="shared" si="459"/>
        <v>12.953159999999999</v>
      </c>
      <c r="H9815" s="42">
        <f t="shared" si="460"/>
        <v>8.2500000012953159</v>
      </c>
    </row>
    <row r="9816" spans="5:8" x14ac:dyDescent="0.3">
      <c r="E9816" s="34">
        <v>9814</v>
      </c>
      <c r="F9816" s="42">
        <f t="shared" si="461"/>
        <v>15.702400000000001</v>
      </c>
      <c r="G9816" s="42">
        <f t="shared" si="459"/>
        <v>12.954480000000002</v>
      </c>
      <c r="H9816" s="42">
        <f t="shared" si="460"/>
        <v>8.2500000012954473</v>
      </c>
    </row>
    <row r="9817" spans="5:8" x14ac:dyDescent="0.3">
      <c r="E9817" s="34">
        <v>9815</v>
      </c>
      <c r="F9817" s="42">
        <f t="shared" si="461"/>
        <v>15.704000000000001</v>
      </c>
      <c r="G9817" s="42">
        <f t="shared" si="459"/>
        <v>12.9558</v>
      </c>
      <c r="H9817" s="42">
        <f t="shared" si="460"/>
        <v>8.2500000012955805</v>
      </c>
    </row>
    <row r="9818" spans="5:8" x14ac:dyDescent="0.3">
      <c r="E9818" s="34">
        <v>9816</v>
      </c>
      <c r="F9818" s="42">
        <f t="shared" si="461"/>
        <v>15.7056</v>
      </c>
      <c r="G9818" s="42">
        <f t="shared" si="459"/>
        <v>12.95712</v>
      </c>
      <c r="H9818" s="42">
        <f t="shared" si="460"/>
        <v>8.250000001295712</v>
      </c>
    </row>
    <row r="9819" spans="5:8" x14ac:dyDescent="0.3">
      <c r="E9819" s="34">
        <v>9817</v>
      </c>
      <c r="F9819" s="42">
        <f t="shared" si="461"/>
        <v>15.7072</v>
      </c>
      <c r="G9819" s="42">
        <f t="shared" si="459"/>
        <v>12.958440000000001</v>
      </c>
      <c r="H9819" s="42">
        <f t="shared" si="460"/>
        <v>8.2500000012958434</v>
      </c>
    </row>
    <row r="9820" spans="5:8" x14ac:dyDescent="0.3">
      <c r="E9820" s="34">
        <v>9818</v>
      </c>
      <c r="F9820" s="42">
        <f t="shared" si="461"/>
        <v>15.7088</v>
      </c>
      <c r="G9820" s="42">
        <f t="shared" si="459"/>
        <v>12.959760000000001</v>
      </c>
      <c r="H9820" s="42">
        <f t="shared" si="460"/>
        <v>8.2500000012959767</v>
      </c>
    </row>
    <row r="9821" spans="5:8" x14ac:dyDescent="0.3">
      <c r="E9821" s="34">
        <v>9819</v>
      </c>
      <c r="F9821" s="42">
        <f t="shared" si="461"/>
        <v>15.7104</v>
      </c>
      <c r="G9821" s="42">
        <f t="shared" si="459"/>
        <v>12.961080000000003</v>
      </c>
      <c r="H9821" s="42">
        <f t="shared" si="460"/>
        <v>8.2500000012961081</v>
      </c>
    </row>
    <row r="9822" spans="5:8" x14ac:dyDescent="0.3">
      <c r="E9822" s="34">
        <v>9820</v>
      </c>
      <c r="F9822" s="42">
        <f t="shared" si="461"/>
        <v>15.712000000000002</v>
      </c>
      <c r="G9822" s="42">
        <f t="shared" si="459"/>
        <v>12.962400000000001</v>
      </c>
      <c r="H9822" s="42">
        <f t="shared" si="460"/>
        <v>8.2500000012962396</v>
      </c>
    </row>
    <row r="9823" spans="5:8" x14ac:dyDescent="0.3">
      <c r="E9823" s="34">
        <v>9821</v>
      </c>
      <c r="F9823" s="42">
        <f t="shared" si="461"/>
        <v>15.713600000000001</v>
      </c>
      <c r="G9823" s="42">
        <f t="shared" si="459"/>
        <v>12.96372</v>
      </c>
      <c r="H9823" s="42">
        <f t="shared" si="460"/>
        <v>8.2500000012963728</v>
      </c>
    </row>
    <row r="9824" spans="5:8" x14ac:dyDescent="0.3">
      <c r="E9824" s="34">
        <v>9822</v>
      </c>
      <c r="F9824" s="42">
        <f t="shared" si="461"/>
        <v>15.715200000000001</v>
      </c>
      <c r="G9824" s="42">
        <f t="shared" si="459"/>
        <v>12.965040000000002</v>
      </c>
      <c r="H9824" s="42">
        <f t="shared" si="460"/>
        <v>8.2500000012965042</v>
      </c>
    </row>
    <row r="9825" spans="5:8" x14ac:dyDescent="0.3">
      <c r="E9825" s="34">
        <v>9823</v>
      </c>
      <c r="F9825" s="42">
        <f t="shared" si="461"/>
        <v>15.716800000000001</v>
      </c>
      <c r="G9825" s="42">
        <f t="shared" si="459"/>
        <v>12.966360000000002</v>
      </c>
      <c r="H9825" s="42">
        <f t="shared" si="460"/>
        <v>8.2500000012966357</v>
      </c>
    </row>
    <row r="9826" spans="5:8" x14ac:dyDescent="0.3">
      <c r="E9826" s="34">
        <v>9824</v>
      </c>
      <c r="F9826" s="42">
        <f t="shared" si="461"/>
        <v>15.718400000000001</v>
      </c>
      <c r="G9826" s="42">
        <f t="shared" si="459"/>
        <v>12.967680000000001</v>
      </c>
      <c r="H9826" s="42">
        <f t="shared" si="460"/>
        <v>8.2500000012967671</v>
      </c>
    </row>
    <row r="9827" spans="5:8" x14ac:dyDescent="0.3">
      <c r="E9827" s="34">
        <v>9825</v>
      </c>
      <c r="F9827" s="42">
        <f t="shared" si="461"/>
        <v>15.72</v>
      </c>
      <c r="G9827" s="42">
        <f t="shared" si="459"/>
        <v>12.968999999999999</v>
      </c>
      <c r="H9827" s="42">
        <f t="shared" si="460"/>
        <v>8.2500000012969004</v>
      </c>
    </row>
    <row r="9828" spans="5:8" x14ac:dyDescent="0.3">
      <c r="E9828" s="34">
        <v>9826</v>
      </c>
      <c r="F9828" s="42">
        <f t="shared" si="461"/>
        <v>15.7216</v>
      </c>
      <c r="G9828" s="42">
        <f t="shared" si="459"/>
        <v>12.970320000000001</v>
      </c>
      <c r="H9828" s="42">
        <f t="shared" si="460"/>
        <v>8.2500000012970318</v>
      </c>
    </row>
    <row r="9829" spans="5:8" x14ac:dyDescent="0.3">
      <c r="E9829" s="34">
        <v>9827</v>
      </c>
      <c r="F9829" s="42">
        <f t="shared" si="461"/>
        <v>15.7232</v>
      </c>
      <c r="G9829" s="42">
        <f t="shared" si="459"/>
        <v>12.971640000000001</v>
      </c>
      <c r="H9829" s="42">
        <f t="shared" si="460"/>
        <v>8.2500000012971633</v>
      </c>
    </row>
    <row r="9830" spans="5:8" x14ac:dyDescent="0.3">
      <c r="E9830" s="34">
        <v>9828</v>
      </c>
      <c r="F9830" s="42">
        <f t="shared" si="461"/>
        <v>15.7248</v>
      </c>
      <c r="G9830" s="42">
        <f t="shared" si="459"/>
        <v>12.97296</v>
      </c>
      <c r="H9830" s="42">
        <f t="shared" si="460"/>
        <v>8.2500000012972965</v>
      </c>
    </row>
    <row r="9831" spans="5:8" x14ac:dyDescent="0.3">
      <c r="E9831" s="34">
        <v>9829</v>
      </c>
      <c r="F9831" s="42">
        <f t="shared" si="461"/>
        <v>15.7264</v>
      </c>
      <c r="G9831" s="42">
        <f t="shared" si="459"/>
        <v>12.974279999999998</v>
      </c>
      <c r="H9831" s="42">
        <f t="shared" si="460"/>
        <v>8.2500000012974279</v>
      </c>
    </row>
    <row r="9832" spans="5:8" x14ac:dyDescent="0.3">
      <c r="E9832" s="34">
        <v>9830</v>
      </c>
      <c r="F9832" s="42">
        <f t="shared" si="461"/>
        <v>15.728000000000002</v>
      </c>
      <c r="G9832" s="42">
        <f t="shared" si="459"/>
        <v>12.9756</v>
      </c>
      <c r="H9832" s="42">
        <f t="shared" si="460"/>
        <v>8.2500000012975594</v>
      </c>
    </row>
    <row r="9833" spans="5:8" x14ac:dyDescent="0.3">
      <c r="E9833" s="34">
        <v>9831</v>
      </c>
      <c r="F9833" s="42">
        <f t="shared" si="461"/>
        <v>15.729600000000001</v>
      </c>
      <c r="G9833" s="42">
        <f t="shared" si="459"/>
        <v>12.97692</v>
      </c>
      <c r="H9833" s="42">
        <f t="shared" si="460"/>
        <v>8.2500000012976926</v>
      </c>
    </row>
    <row r="9834" spans="5:8" x14ac:dyDescent="0.3">
      <c r="E9834" s="34">
        <v>9832</v>
      </c>
      <c r="F9834" s="42">
        <f t="shared" si="461"/>
        <v>15.731200000000001</v>
      </c>
      <c r="G9834" s="42">
        <f t="shared" si="459"/>
        <v>12.97824</v>
      </c>
      <c r="H9834" s="42">
        <f t="shared" si="460"/>
        <v>8.2500000012978241</v>
      </c>
    </row>
    <row r="9835" spans="5:8" x14ac:dyDescent="0.3">
      <c r="E9835" s="34">
        <v>9833</v>
      </c>
      <c r="F9835" s="42">
        <f t="shared" si="461"/>
        <v>15.732800000000001</v>
      </c>
      <c r="G9835" s="42">
        <f t="shared" si="459"/>
        <v>12.979560000000001</v>
      </c>
      <c r="H9835" s="42">
        <f t="shared" si="460"/>
        <v>8.2500000012979555</v>
      </c>
    </row>
    <row r="9836" spans="5:8" x14ac:dyDescent="0.3">
      <c r="E9836" s="34">
        <v>9834</v>
      </c>
      <c r="F9836" s="42">
        <f t="shared" si="461"/>
        <v>15.734400000000001</v>
      </c>
      <c r="G9836" s="42">
        <f t="shared" si="459"/>
        <v>12.980880000000003</v>
      </c>
      <c r="H9836" s="42">
        <f t="shared" si="460"/>
        <v>8.2500000012980887</v>
      </c>
    </row>
    <row r="9837" spans="5:8" x14ac:dyDescent="0.3">
      <c r="E9837" s="34">
        <v>9835</v>
      </c>
      <c r="F9837" s="42">
        <f t="shared" si="461"/>
        <v>15.736000000000001</v>
      </c>
      <c r="G9837" s="42">
        <f t="shared" si="459"/>
        <v>12.982199999999999</v>
      </c>
      <c r="H9837" s="42">
        <f t="shared" si="460"/>
        <v>8.2500000012982202</v>
      </c>
    </row>
    <row r="9838" spans="5:8" x14ac:dyDescent="0.3">
      <c r="E9838" s="34">
        <v>9836</v>
      </c>
      <c r="F9838" s="42">
        <f t="shared" si="461"/>
        <v>15.7376</v>
      </c>
      <c r="G9838" s="42">
        <f t="shared" si="459"/>
        <v>12.98352</v>
      </c>
      <c r="H9838" s="42">
        <f t="shared" si="460"/>
        <v>8.2500000012983516</v>
      </c>
    </row>
    <row r="9839" spans="5:8" x14ac:dyDescent="0.3">
      <c r="E9839" s="34">
        <v>9837</v>
      </c>
      <c r="F9839" s="42">
        <f t="shared" si="461"/>
        <v>15.7392</v>
      </c>
      <c r="G9839" s="42">
        <f t="shared" si="459"/>
        <v>12.98484</v>
      </c>
      <c r="H9839" s="42">
        <f t="shared" si="460"/>
        <v>8.2500000012984849</v>
      </c>
    </row>
    <row r="9840" spans="5:8" x14ac:dyDescent="0.3">
      <c r="E9840" s="34">
        <v>9838</v>
      </c>
      <c r="F9840" s="42">
        <f t="shared" si="461"/>
        <v>15.7408</v>
      </c>
      <c r="G9840" s="42">
        <f t="shared" si="459"/>
        <v>12.986160000000002</v>
      </c>
      <c r="H9840" s="42">
        <f t="shared" si="460"/>
        <v>8.2500000012986163</v>
      </c>
    </row>
    <row r="9841" spans="5:8" x14ac:dyDescent="0.3">
      <c r="E9841" s="34">
        <v>9839</v>
      </c>
      <c r="F9841" s="42">
        <f t="shared" si="461"/>
        <v>15.7424</v>
      </c>
      <c r="G9841" s="42">
        <f t="shared" si="459"/>
        <v>12.987479999999998</v>
      </c>
      <c r="H9841" s="42">
        <f t="shared" si="460"/>
        <v>8.2500000012987478</v>
      </c>
    </row>
    <row r="9842" spans="5:8" x14ac:dyDescent="0.3">
      <c r="E9842" s="34">
        <v>9840</v>
      </c>
      <c r="F9842" s="42">
        <f t="shared" si="461"/>
        <v>15.744000000000002</v>
      </c>
      <c r="G9842" s="42">
        <f t="shared" si="459"/>
        <v>12.988799999999999</v>
      </c>
      <c r="H9842" s="42">
        <f t="shared" si="460"/>
        <v>8.2500000012988792</v>
      </c>
    </row>
    <row r="9843" spans="5:8" x14ac:dyDescent="0.3">
      <c r="E9843" s="34">
        <v>9841</v>
      </c>
      <c r="F9843" s="42">
        <f t="shared" si="461"/>
        <v>15.745600000000001</v>
      </c>
      <c r="G9843" s="42">
        <f t="shared" si="459"/>
        <v>12.990120000000003</v>
      </c>
      <c r="H9843" s="42">
        <f t="shared" si="460"/>
        <v>8.2500000012990125</v>
      </c>
    </row>
    <row r="9844" spans="5:8" x14ac:dyDescent="0.3">
      <c r="E9844" s="34">
        <v>9842</v>
      </c>
      <c r="F9844" s="42">
        <f t="shared" si="461"/>
        <v>15.747200000000001</v>
      </c>
      <c r="G9844" s="42">
        <f t="shared" si="459"/>
        <v>12.991440000000001</v>
      </c>
      <c r="H9844" s="42">
        <f t="shared" si="460"/>
        <v>8.2500000012991439</v>
      </c>
    </row>
    <row r="9845" spans="5:8" x14ac:dyDescent="0.3">
      <c r="E9845" s="34">
        <v>9843</v>
      </c>
      <c r="F9845" s="42">
        <f t="shared" si="461"/>
        <v>15.748800000000001</v>
      </c>
      <c r="G9845" s="42">
        <f t="shared" si="459"/>
        <v>12.992760000000001</v>
      </c>
      <c r="H9845" s="42">
        <f t="shared" si="460"/>
        <v>8.2500000012992754</v>
      </c>
    </row>
    <row r="9846" spans="5:8" x14ac:dyDescent="0.3">
      <c r="E9846" s="34">
        <v>9844</v>
      </c>
      <c r="F9846" s="42">
        <f t="shared" si="461"/>
        <v>15.750400000000001</v>
      </c>
      <c r="G9846" s="42">
        <f t="shared" si="459"/>
        <v>12.994079999999999</v>
      </c>
      <c r="H9846" s="42">
        <f t="shared" si="460"/>
        <v>8.2500000012994086</v>
      </c>
    </row>
    <row r="9847" spans="5:8" x14ac:dyDescent="0.3">
      <c r="E9847" s="34">
        <v>9845</v>
      </c>
      <c r="F9847" s="42">
        <f t="shared" si="461"/>
        <v>15.752000000000001</v>
      </c>
      <c r="G9847" s="42">
        <f t="shared" si="459"/>
        <v>12.995400000000002</v>
      </c>
      <c r="H9847" s="42">
        <f t="shared" si="460"/>
        <v>8.25000000129954</v>
      </c>
    </row>
    <row r="9848" spans="5:8" x14ac:dyDescent="0.3">
      <c r="E9848" s="34">
        <v>9846</v>
      </c>
      <c r="F9848" s="42">
        <f t="shared" si="461"/>
        <v>15.7536</v>
      </c>
      <c r="G9848" s="42">
        <f t="shared" si="459"/>
        <v>12.99672</v>
      </c>
      <c r="H9848" s="42">
        <f t="shared" si="460"/>
        <v>8.2500000012996715</v>
      </c>
    </row>
    <row r="9849" spans="5:8" x14ac:dyDescent="0.3">
      <c r="E9849" s="34">
        <v>9847</v>
      </c>
      <c r="F9849" s="42">
        <f t="shared" si="461"/>
        <v>15.7552</v>
      </c>
      <c r="G9849" s="42">
        <f t="shared" si="459"/>
        <v>12.99804</v>
      </c>
      <c r="H9849" s="42">
        <f t="shared" si="460"/>
        <v>8.2500000012998047</v>
      </c>
    </row>
    <row r="9850" spans="5:8" x14ac:dyDescent="0.3">
      <c r="E9850" s="34">
        <v>9848</v>
      </c>
      <c r="F9850" s="42">
        <f t="shared" si="461"/>
        <v>15.7568</v>
      </c>
      <c r="G9850" s="42">
        <f t="shared" si="459"/>
        <v>12.999360000000001</v>
      </c>
      <c r="H9850" s="42">
        <f t="shared" si="460"/>
        <v>8.2500000012999362</v>
      </c>
    </row>
    <row r="9851" spans="5:8" x14ac:dyDescent="0.3">
      <c r="E9851" s="34">
        <v>9849</v>
      </c>
      <c r="F9851" s="42">
        <f t="shared" si="461"/>
        <v>15.7584</v>
      </c>
      <c r="G9851" s="42">
        <f t="shared" si="459"/>
        <v>13.000680000000001</v>
      </c>
      <c r="H9851" s="42">
        <f t="shared" si="460"/>
        <v>8.2500000013000676</v>
      </c>
    </row>
    <row r="9852" spans="5:8" x14ac:dyDescent="0.3">
      <c r="E9852" s="34">
        <v>9850</v>
      </c>
      <c r="F9852" s="42">
        <f t="shared" si="461"/>
        <v>15.760000000000002</v>
      </c>
      <c r="G9852" s="42">
        <f t="shared" si="459"/>
        <v>13.002000000000002</v>
      </c>
      <c r="H9852" s="42">
        <f t="shared" si="460"/>
        <v>8.2500000013002008</v>
      </c>
    </row>
    <row r="9853" spans="5:8" x14ac:dyDescent="0.3">
      <c r="E9853" s="34">
        <v>9851</v>
      </c>
      <c r="F9853" s="42">
        <f t="shared" si="461"/>
        <v>15.761600000000001</v>
      </c>
      <c r="G9853" s="42">
        <f t="shared" si="459"/>
        <v>13.00332</v>
      </c>
      <c r="H9853" s="42">
        <f t="shared" si="460"/>
        <v>8.2500000013003323</v>
      </c>
    </row>
    <row r="9854" spans="5:8" x14ac:dyDescent="0.3">
      <c r="E9854" s="34">
        <v>9852</v>
      </c>
      <c r="F9854" s="42">
        <f t="shared" si="461"/>
        <v>15.763200000000001</v>
      </c>
      <c r="G9854" s="42">
        <f t="shared" si="459"/>
        <v>13.00464</v>
      </c>
      <c r="H9854" s="42">
        <f t="shared" si="460"/>
        <v>8.2500000013004637</v>
      </c>
    </row>
    <row r="9855" spans="5:8" x14ac:dyDescent="0.3">
      <c r="E9855" s="34">
        <v>9853</v>
      </c>
      <c r="F9855" s="42">
        <f t="shared" si="461"/>
        <v>15.764800000000001</v>
      </c>
      <c r="G9855" s="42">
        <f t="shared" si="459"/>
        <v>13.005960000000002</v>
      </c>
      <c r="H9855" s="42">
        <f t="shared" si="460"/>
        <v>8.2500000013005952</v>
      </c>
    </row>
    <row r="9856" spans="5:8" x14ac:dyDescent="0.3">
      <c r="E9856" s="34">
        <v>9854</v>
      </c>
      <c r="F9856" s="42">
        <f t="shared" si="461"/>
        <v>15.766400000000001</v>
      </c>
      <c r="G9856" s="42">
        <f t="shared" si="459"/>
        <v>13.007280000000002</v>
      </c>
      <c r="H9856" s="42">
        <f t="shared" si="460"/>
        <v>8.2500000013007284</v>
      </c>
    </row>
    <row r="9857" spans="5:8" x14ac:dyDescent="0.3">
      <c r="E9857" s="34">
        <v>9855</v>
      </c>
      <c r="F9857" s="42">
        <f t="shared" si="461"/>
        <v>15.768000000000001</v>
      </c>
      <c r="G9857" s="42">
        <f t="shared" si="459"/>
        <v>13.008600000000001</v>
      </c>
      <c r="H9857" s="42">
        <f t="shared" si="460"/>
        <v>8.2500000013008599</v>
      </c>
    </row>
    <row r="9858" spans="5:8" x14ac:dyDescent="0.3">
      <c r="E9858" s="34">
        <v>9856</v>
      </c>
      <c r="F9858" s="42">
        <f t="shared" si="461"/>
        <v>15.769600000000001</v>
      </c>
      <c r="G9858" s="42">
        <f t="shared" ref="G9858:G9921" si="462">$C$12*F9858*10^-3/($C$3*10^-6)</f>
        <v>13.009919999999999</v>
      </c>
      <c r="H9858" s="42">
        <f t="shared" si="460"/>
        <v>8.2500000013009913</v>
      </c>
    </row>
    <row r="9859" spans="5:8" x14ac:dyDescent="0.3">
      <c r="E9859" s="34">
        <v>9857</v>
      </c>
      <c r="F9859" s="42">
        <f t="shared" si="461"/>
        <v>15.7712</v>
      </c>
      <c r="G9859" s="42">
        <f t="shared" si="462"/>
        <v>13.011240000000001</v>
      </c>
      <c r="H9859" s="42">
        <f t="shared" ref="H9859:H9922" si="463">($C$12+IF(G9859&gt;=$C$7,$C$6,0)+(IF(G9859&gt;=$C$5,G9859,0)/$C$4)+IF(G9859&gt;$C$9,($C$8/G9859),0))</f>
        <v>8.2500000013011245</v>
      </c>
    </row>
    <row r="9860" spans="5:8" x14ac:dyDescent="0.3">
      <c r="E9860" s="34">
        <v>9858</v>
      </c>
      <c r="F9860" s="42">
        <f t="shared" ref="F9860:F9923" si="464">($C$10/10000)*(E9860)</f>
        <v>15.7728</v>
      </c>
      <c r="G9860" s="42">
        <f t="shared" si="462"/>
        <v>13.012560000000001</v>
      </c>
      <c r="H9860" s="42">
        <f t="shared" si="463"/>
        <v>8.250000001301256</v>
      </c>
    </row>
    <row r="9861" spans="5:8" x14ac:dyDescent="0.3">
      <c r="E9861" s="34">
        <v>9859</v>
      </c>
      <c r="F9861" s="42">
        <f t="shared" si="464"/>
        <v>15.7744</v>
      </c>
      <c r="G9861" s="42">
        <f t="shared" si="462"/>
        <v>13.01388</v>
      </c>
      <c r="H9861" s="42">
        <f t="shared" si="463"/>
        <v>8.2500000013013874</v>
      </c>
    </row>
    <row r="9862" spans="5:8" x14ac:dyDescent="0.3">
      <c r="E9862" s="34">
        <v>9860</v>
      </c>
      <c r="F9862" s="42">
        <f t="shared" si="464"/>
        <v>15.776000000000002</v>
      </c>
      <c r="G9862" s="42">
        <f t="shared" si="462"/>
        <v>13.015200000000002</v>
      </c>
      <c r="H9862" s="42">
        <f t="shared" si="463"/>
        <v>8.2500000013015207</v>
      </c>
    </row>
    <row r="9863" spans="5:8" x14ac:dyDescent="0.3">
      <c r="E9863" s="34">
        <v>9861</v>
      </c>
      <c r="F9863" s="42">
        <f t="shared" si="464"/>
        <v>15.777600000000001</v>
      </c>
      <c r="G9863" s="42">
        <f t="shared" si="462"/>
        <v>13.01652</v>
      </c>
      <c r="H9863" s="42">
        <f t="shared" si="463"/>
        <v>8.2500000013016521</v>
      </c>
    </row>
    <row r="9864" spans="5:8" x14ac:dyDescent="0.3">
      <c r="E9864" s="34">
        <v>9862</v>
      </c>
      <c r="F9864" s="42">
        <f t="shared" si="464"/>
        <v>15.779200000000001</v>
      </c>
      <c r="G9864" s="42">
        <f t="shared" si="462"/>
        <v>13.01784</v>
      </c>
      <c r="H9864" s="42">
        <f t="shared" si="463"/>
        <v>8.2500000013017836</v>
      </c>
    </row>
    <row r="9865" spans="5:8" x14ac:dyDescent="0.3">
      <c r="E9865" s="34">
        <v>9863</v>
      </c>
      <c r="F9865" s="42">
        <f t="shared" si="464"/>
        <v>15.780800000000001</v>
      </c>
      <c r="G9865" s="42">
        <f t="shared" si="462"/>
        <v>13.019160000000001</v>
      </c>
      <c r="H9865" s="42">
        <f t="shared" si="463"/>
        <v>8.2500000013019168</v>
      </c>
    </row>
    <row r="9866" spans="5:8" x14ac:dyDescent="0.3">
      <c r="E9866" s="34">
        <v>9864</v>
      </c>
      <c r="F9866" s="42">
        <f t="shared" si="464"/>
        <v>15.782400000000001</v>
      </c>
      <c r="G9866" s="42">
        <f t="shared" si="462"/>
        <v>13.020480000000001</v>
      </c>
      <c r="H9866" s="42">
        <f t="shared" si="463"/>
        <v>8.2500000013020482</v>
      </c>
    </row>
    <row r="9867" spans="5:8" x14ac:dyDescent="0.3">
      <c r="E9867" s="34">
        <v>9865</v>
      </c>
      <c r="F9867" s="42">
        <f t="shared" si="464"/>
        <v>15.784000000000001</v>
      </c>
      <c r="G9867" s="42">
        <f t="shared" si="462"/>
        <v>13.021800000000002</v>
      </c>
      <c r="H9867" s="42">
        <f t="shared" si="463"/>
        <v>8.2500000013021797</v>
      </c>
    </row>
    <row r="9868" spans="5:8" x14ac:dyDescent="0.3">
      <c r="E9868" s="34">
        <v>9866</v>
      </c>
      <c r="F9868" s="42">
        <f t="shared" si="464"/>
        <v>15.785600000000001</v>
      </c>
      <c r="G9868" s="42">
        <f t="shared" si="462"/>
        <v>13.023119999999999</v>
      </c>
      <c r="H9868" s="42">
        <f t="shared" si="463"/>
        <v>8.2500000013023111</v>
      </c>
    </row>
    <row r="9869" spans="5:8" x14ac:dyDescent="0.3">
      <c r="E9869" s="34">
        <v>9867</v>
      </c>
      <c r="F9869" s="42">
        <f t="shared" si="464"/>
        <v>15.7872</v>
      </c>
      <c r="G9869" s="42">
        <f t="shared" si="462"/>
        <v>13.02444</v>
      </c>
      <c r="H9869" s="42">
        <f t="shared" si="463"/>
        <v>8.2500000013024444</v>
      </c>
    </row>
    <row r="9870" spans="5:8" x14ac:dyDescent="0.3">
      <c r="E9870" s="34">
        <v>9868</v>
      </c>
      <c r="F9870" s="42">
        <f t="shared" si="464"/>
        <v>15.7888</v>
      </c>
      <c r="G9870" s="42">
        <f t="shared" si="462"/>
        <v>13.02576</v>
      </c>
      <c r="H9870" s="42">
        <f t="shared" si="463"/>
        <v>8.2500000013025758</v>
      </c>
    </row>
    <row r="9871" spans="5:8" x14ac:dyDescent="0.3">
      <c r="E9871" s="34">
        <v>9869</v>
      </c>
      <c r="F9871" s="42">
        <f t="shared" si="464"/>
        <v>15.7904</v>
      </c>
      <c r="G9871" s="42">
        <f t="shared" si="462"/>
        <v>13.027080000000002</v>
      </c>
      <c r="H9871" s="42">
        <f t="shared" si="463"/>
        <v>8.2500000013027073</v>
      </c>
    </row>
    <row r="9872" spans="5:8" x14ac:dyDescent="0.3">
      <c r="E9872" s="34">
        <v>9870</v>
      </c>
      <c r="F9872" s="42">
        <f t="shared" si="464"/>
        <v>15.792000000000002</v>
      </c>
      <c r="G9872" s="42">
        <f t="shared" si="462"/>
        <v>13.028400000000001</v>
      </c>
      <c r="H9872" s="42">
        <f t="shared" si="463"/>
        <v>8.2500000013028405</v>
      </c>
    </row>
    <row r="9873" spans="5:8" x14ac:dyDescent="0.3">
      <c r="E9873" s="34">
        <v>9871</v>
      </c>
      <c r="F9873" s="42">
        <f t="shared" si="464"/>
        <v>15.793600000000001</v>
      </c>
      <c r="G9873" s="42">
        <f t="shared" si="462"/>
        <v>13.029719999999999</v>
      </c>
      <c r="H9873" s="42">
        <f t="shared" si="463"/>
        <v>8.250000001302972</v>
      </c>
    </row>
    <row r="9874" spans="5:8" x14ac:dyDescent="0.3">
      <c r="E9874" s="34">
        <v>9872</v>
      </c>
      <c r="F9874" s="42">
        <f t="shared" si="464"/>
        <v>15.795200000000001</v>
      </c>
      <c r="G9874" s="42">
        <f t="shared" si="462"/>
        <v>13.031040000000003</v>
      </c>
      <c r="H9874" s="42">
        <f t="shared" si="463"/>
        <v>8.2500000013031034</v>
      </c>
    </row>
    <row r="9875" spans="5:8" x14ac:dyDescent="0.3">
      <c r="E9875" s="34">
        <v>9873</v>
      </c>
      <c r="F9875" s="42">
        <f t="shared" si="464"/>
        <v>15.796800000000001</v>
      </c>
      <c r="G9875" s="42">
        <f t="shared" si="462"/>
        <v>13.032360000000001</v>
      </c>
      <c r="H9875" s="42">
        <f t="shared" si="463"/>
        <v>8.2500000013032366</v>
      </c>
    </row>
    <row r="9876" spans="5:8" x14ac:dyDescent="0.3">
      <c r="E9876" s="34">
        <v>9874</v>
      </c>
      <c r="F9876" s="42">
        <f t="shared" si="464"/>
        <v>15.798400000000001</v>
      </c>
      <c r="G9876" s="42">
        <f t="shared" si="462"/>
        <v>13.03368</v>
      </c>
      <c r="H9876" s="42">
        <f t="shared" si="463"/>
        <v>8.2500000013033681</v>
      </c>
    </row>
    <row r="9877" spans="5:8" x14ac:dyDescent="0.3">
      <c r="E9877" s="34">
        <v>9875</v>
      </c>
      <c r="F9877" s="42">
        <f t="shared" si="464"/>
        <v>15.8</v>
      </c>
      <c r="G9877" s="42">
        <f t="shared" si="462"/>
        <v>13.034999999999998</v>
      </c>
      <c r="H9877" s="42">
        <f t="shared" si="463"/>
        <v>8.2500000013034995</v>
      </c>
    </row>
    <row r="9878" spans="5:8" x14ac:dyDescent="0.3">
      <c r="E9878" s="34">
        <v>9876</v>
      </c>
      <c r="F9878" s="42">
        <f t="shared" si="464"/>
        <v>15.801600000000001</v>
      </c>
      <c r="G9878" s="42">
        <f t="shared" si="462"/>
        <v>13.036320000000002</v>
      </c>
      <c r="H9878" s="42">
        <f t="shared" si="463"/>
        <v>8.2500000013036328</v>
      </c>
    </row>
    <row r="9879" spans="5:8" x14ac:dyDescent="0.3">
      <c r="E9879" s="34">
        <v>9877</v>
      </c>
      <c r="F9879" s="42">
        <f t="shared" si="464"/>
        <v>15.8032</v>
      </c>
      <c r="G9879" s="42">
        <f t="shared" si="462"/>
        <v>13.03764</v>
      </c>
      <c r="H9879" s="42">
        <f t="shared" si="463"/>
        <v>8.2500000013037642</v>
      </c>
    </row>
    <row r="9880" spans="5:8" x14ac:dyDescent="0.3">
      <c r="E9880" s="34">
        <v>9878</v>
      </c>
      <c r="F9880" s="42">
        <f t="shared" si="464"/>
        <v>15.8048</v>
      </c>
      <c r="G9880" s="42">
        <f t="shared" si="462"/>
        <v>13.038959999999999</v>
      </c>
      <c r="H9880" s="42">
        <f t="shared" si="463"/>
        <v>8.2500000013038957</v>
      </c>
    </row>
    <row r="9881" spans="5:8" x14ac:dyDescent="0.3">
      <c r="E9881" s="34">
        <v>9879</v>
      </c>
      <c r="F9881" s="42">
        <f t="shared" si="464"/>
        <v>15.8064</v>
      </c>
      <c r="G9881" s="42">
        <f t="shared" si="462"/>
        <v>13.040280000000001</v>
      </c>
      <c r="H9881" s="42">
        <f t="shared" si="463"/>
        <v>8.2500000013040289</v>
      </c>
    </row>
    <row r="9882" spans="5:8" x14ac:dyDescent="0.3">
      <c r="E9882" s="34">
        <v>9880</v>
      </c>
      <c r="F9882" s="42">
        <f t="shared" si="464"/>
        <v>15.808000000000002</v>
      </c>
      <c r="G9882" s="42">
        <f t="shared" si="462"/>
        <v>13.041600000000003</v>
      </c>
      <c r="H9882" s="42">
        <f t="shared" si="463"/>
        <v>8.2500000013041603</v>
      </c>
    </row>
    <row r="9883" spans="5:8" x14ac:dyDescent="0.3">
      <c r="E9883" s="34">
        <v>9881</v>
      </c>
      <c r="F9883" s="42">
        <f t="shared" si="464"/>
        <v>15.809600000000001</v>
      </c>
      <c r="G9883" s="42">
        <f t="shared" si="462"/>
        <v>13.042920000000002</v>
      </c>
      <c r="H9883" s="42">
        <f t="shared" si="463"/>
        <v>8.2500000013042918</v>
      </c>
    </row>
    <row r="9884" spans="5:8" x14ac:dyDescent="0.3">
      <c r="E9884" s="34">
        <v>9882</v>
      </c>
      <c r="F9884" s="42">
        <f t="shared" si="464"/>
        <v>15.811200000000001</v>
      </c>
      <c r="G9884" s="42">
        <f t="shared" si="462"/>
        <v>13.04424</v>
      </c>
      <c r="H9884" s="42">
        <f t="shared" si="463"/>
        <v>8.2500000013044232</v>
      </c>
    </row>
    <row r="9885" spans="5:8" x14ac:dyDescent="0.3">
      <c r="E9885" s="34">
        <v>9883</v>
      </c>
      <c r="F9885" s="42">
        <f t="shared" si="464"/>
        <v>15.812800000000001</v>
      </c>
      <c r="G9885" s="42">
        <f t="shared" si="462"/>
        <v>13.04556</v>
      </c>
      <c r="H9885" s="42">
        <f t="shared" si="463"/>
        <v>8.2500000013045565</v>
      </c>
    </row>
    <row r="9886" spans="5:8" x14ac:dyDescent="0.3">
      <c r="E9886" s="34">
        <v>9884</v>
      </c>
      <c r="F9886" s="42">
        <f t="shared" si="464"/>
        <v>15.814400000000001</v>
      </c>
      <c r="G9886" s="42">
        <f t="shared" si="462"/>
        <v>13.046880000000002</v>
      </c>
      <c r="H9886" s="42">
        <f t="shared" si="463"/>
        <v>8.2500000013046879</v>
      </c>
    </row>
    <row r="9887" spans="5:8" x14ac:dyDescent="0.3">
      <c r="E9887" s="34">
        <v>9885</v>
      </c>
      <c r="F9887" s="42">
        <f t="shared" si="464"/>
        <v>15.816000000000001</v>
      </c>
      <c r="G9887" s="42">
        <f t="shared" si="462"/>
        <v>13.048200000000001</v>
      </c>
      <c r="H9887" s="42">
        <f t="shared" si="463"/>
        <v>8.2500000013048194</v>
      </c>
    </row>
    <row r="9888" spans="5:8" x14ac:dyDescent="0.3">
      <c r="E9888" s="34">
        <v>9886</v>
      </c>
      <c r="F9888" s="42">
        <f t="shared" si="464"/>
        <v>15.817600000000001</v>
      </c>
      <c r="G9888" s="42">
        <f t="shared" si="462"/>
        <v>13.049520000000001</v>
      </c>
      <c r="H9888" s="42">
        <f t="shared" si="463"/>
        <v>8.2500000013049526</v>
      </c>
    </row>
    <row r="9889" spans="5:8" x14ac:dyDescent="0.3">
      <c r="E9889" s="34">
        <v>9887</v>
      </c>
      <c r="F9889" s="42">
        <f t="shared" si="464"/>
        <v>15.8192</v>
      </c>
      <c r="G9889" s="42">
        <f t="shared" si="462"/>
        <v>13.050839999999999</v>
      </c>
      <c r="H9889" s="42">
        <f t="shared" si="463"/>
        <v>8.250000001305084</v>
      </c>
    </row>
    <row r="9890" spans="5:8" x14ac:dyDescent="0.3">
      <c r="E9890" s="34">
        <v>9888</v>
      </c>
      <c r="F9890" s="42">
        <f t="shared" si="464"/>
        <v>15.8208</v>
      </c>
      <c r="G9890" s="42">
        <f t="shared" si="462"/>
        <v>13.052160000000001</v>
      </c>
      <c r="H9890" s="42">
        <f t="shared" si="463"/>
        <v>8.2500000013052155</v>
      </c>
    </row>
    <row r="9891" spans="5:8" x14ac:dyDescent="0.3">
      <c r="E9891" s="34">
        <v>9889</v>
      </c>
      <c r="F9891" s="42">
        <f t="shared" si="464"/>
        <v>15.8224</v>
      </c>
      <c r="G9891" s="42">
        <f t="shared" si="462"/>
        <v>13.05348</v>
      </c>
      <c r="H9891" s="42">
        <f t="shared" si="463"/>
        <v>8.2500000013053487</v>
      </c>
    </row>
    <row r="9892" spans="5:8" x14ac:dyDescent="0.3">
      <c r="E9892" s="34">
        <v>9890</v>
      </c>
      <c r="F9892" s="42">
        <f t="shared" si="464"/>
        <v>15.824000000000002</v>
      </c>
      <c r="G9892" s="42">
        <f t="shared" si="462"/>
        <v>13.0548</v>
      </c>
      <c r="H9892" s="42">
        <f t="shared" si="463"/>
        <v>8.2500000013054802</v>
      </c>
    </row>
    <row r="9893" spans="5:8" x14ac:dyDescent="0.3">
      <c r="E9893" s="34">
        <v>9891</v>
      </c>
      <c r="F9893" s="42">
        <f t="shared" si="464"/>
        <v>15.825600000000001</v>
      </c>
      <c r="G9893" s="42">
        <f t="shared" si="462"/>
        <v>13.056120000000002</v>
      </c>
      <c r="H9893" s="42">
        <f t="shared" si="463"/>
        <v>8.2500000013056116</v>
      </c>
    </row>
    <row r="9894" spans="5:8" x14ac:dyDescent="0.3">
      <c r="E9894" s="34">
        <v>9892</v>
      </c>
      <c r="F9894" s="42">
        <f t="shared" si="464"/>
        <v>15.827200000000001</v>
      </c>
      <c r="G9894" s="42">
        <f t="shared" si="462"/>
        <v>13.05744</v>
      </c>
      <c r="H9894" s="42">
        <f t="shared" si="463"/>
        <v>8.2500000013057448</v>
      </c>
    </row>
    <row r="9895" spans="5:8" x14ac:dyDescent="0.3">
      <c r="E9895" s="34">
        <v>9893</v>
      </c>
      <c r="F9895" s="42">
        <f t="shared" si="464"/>
        <v>15.828800000000001</v>
      </c>
      <c r="G9895" s="42">
        <f t="shared" si="462"/>
        <v>13.058759999999999</v>
      </c>
      <c r="H9895" s="42">
        <f t="shared" si="463"/>
        <v>8.2500000013058763</v>
      </c>
    </row>
    <row r="9896" spans="5:8" x14ac:dyDescent="0.3">
      <c r="E9896" s="34">
        <v>9894</v>
      </c>
      <c r="F9896" s="42">
        <f t="shared" si="464"/>
        <v>15.830400000000001</v>
      </c>
      <c r="G9896" s="42">
        <f t="shared" si="462"/>
        <v>13.060080000000001</v>
      </c>
      <c r="H9896" s="42">
        <f t="shared" si="463"/>
        <v>8.2500000013060077</v>
      </c>
    </row>
    <row r="9897" spans="5:8" x14ac:dyDescent="0.3">
      <c r="E9897" s="34">
        <v>9895</v>
      </c>
      <c r="F9897" s="42">
        <f t="shared" si="464"/>
        <v>15.832000000000001</v>
      </c>
      <c r="G9897" s="42">
        <f t="shared" si="462"/>
        <v>13.061400000000001</v>
      </c>
      <c r="H9897" s="42">
        <f t="shared" si="463"/>
        <v>8.2500000013061392</v>
      </c>
    </row>
    <row r="9898" spans="5:8" x14ac:dyDescent="0.3">
      <c r="E9898" s="34">
        <v>9896</v>
      </c>
      <c r="F9898" s="42">
        <f t="shared" si="464"/>
        <v>15.833600000000001</v>
      </c>
      <c r="G9898" s="42">
        <f t="shared" si="462"/>
        <v>13.062720000000002</v>
      </c>
      <c r="H9898" s="42">
        <f t="shared" si="463"/>
        <v>8.2500000013062724</v>
      </c>
    </row>
    <row r="9899" spans="5:8" x14ac:dyDescent="0.3">
      <c r="E9899" s="34">
        <v>9897</v>
      </c>
      <c r="F9899" s="42">
        <f t="shared" si="464"/>
        <v>15.8352</v>
      </c>
      <c r="G9899" s="42">
        <f t="shared" si="462"/>
        <v>13.064039999999999</v>
      </c>
      <c r="H9899" s="42">
        <f t="shared" si="463"/>
        <v>8.2500000013064039</v>
      </c>
    </row>
    <row r="9900" spans="5:8" x14ac:dyDescent="0.3">
      <c r="E9900" s="34">
        <v>9898</v>
      </c>
      <c r="F9900" s="42">
        <f t="shared" si="464"/>
        <v>15.8368</v>
      </c>
      <c r="G9900" s="42">
        <f t="shared" si="462"/>
        <v>13.06536</v>
      </c>
      <c r="H9900" s="42">
        <f t="shared" si="463"/>
        <v>8.2500000013065353</v>
      </c>
    </row>
    <row r="9901" spans="5:8" x14ac:dyDescent="0.3">
      <c r="E9901" s="34">
        <v>9899</v>
      </c>
      <c r="F9901" s="42">
        <f t="shared" si="464"/>
        <v>15.8384</v>
      </c>
      <c r="G9901" s="42">
        <f t="shared" si="462"/>
        <v>13.06668</v>
      </c>
      <c r="H9901" s="42">
        <f t="shared" si="463"/>
        <v>8.2500000013066686</v>
      </c>
    </row>
    <row r="9902" spans="5:8" x14ac:dyDescent="0.3">
      <c r="E9902" s="34">
        <v>9900</v>
      </c>
      <c r="F9902" s="42">
        <f t="shared" si="464"/>
        <v>15.840000000000002</v>
      </c>
      <c r="G9902" s="42">
        <f t="shared" si="462"/>
        <v>13.068000000000001</v>
      </c>
      <c r="H9902" s="42">
        <f t="shared" si="463"/>
        <v>8.2500000013068</v>
      </c>
    </row>
    <row r="9903" spans="5:8" x14ac:dyDescent="0.3">
      <c r="E9903" s="34">
        <v>9901</v>
      </c>
      <c r="F9903" s="42">
        <f t="shared" si="464"/>
        <v>15.841600000000001</v>
      </c>
      <c r="G9903" s="42">
        <f t="shared" si="462"/>
        <v>13.069320000000001</v>
      </c>
      <c r="H9903" s="42">
        <f t="shared" si="463"/>
        <v>8.2500000013069315</v>
      </c>
    </row>
    <row r="9904" spans="5:8" x14ac:dyDescent="0.3">
      <c r="E9904" s="34">
        <v>9902</v>
      </c>
      <c r="F9904" s="42">
        <f t="shared" si="464"/>
        <v>15.843200000000001</v>
      </c>
      <c r="G9904" s="42">
        <f t="shared" si="462"/>
        <v>13.070639999999999</v>
      </c>
      <c r="H9904" s="42">
        <f t="shared" si="463"/>
        <v>8.2500000013070647</v>
      </c>
    </row>
    <row r="9905" spans="5:8" x14ac:dyDescent="0.3">
      <c r="E9905" s="34">
        <v>9903</v>
      </c>
      <c r="F9905" s="42">
        <f t="shared" si="464"/>
        <v>15.844800000000001</v>
      </c>
      <c r="G9905" s="42">
        <f t="shared" si="462"/>
        <v>13.071960000000002</v>
      </c>
      <c r="H9905" s="42">
        <f t="shared" si="463"/>
        <v>8.2500000013071961</v>
      </c>
    </row>
    <row r="9906" spans="5:8" x14ac:dyDescent="0.3">
      <c r="E9906" s="34">
        <v>9904</v>
      </c>
      <c r="F9906" s="42">
        <f t="shared" si="464"/>
        <v>15.846400000000001</v>
      </c>
      <c r="G9906" s="42">
        <f t="shared" si="462"/>
        <v>13.07328</v>
      </c>
      <c r="H9906" s="42">
        <f t="shared" si="463"/>
        <v>8.2500000013073276</v>
      </c>
    </row>
    <row r="9907" spans="5:8" x14ac:dyDescent="0.3">
      <c r="E9907" s="34">
        <v>9905</v>
      </c>
      <c r="F9907" s="42">
        <f t="shared" si="464"/>
        <v>15.848000000000001</v>
      </c>
      <c r="G9907" s="42">
        <f t="shared" si="462"/>
        <v>13.0746</v>
      </c>
      <c r="H9907" s="42">
        <f t="shared" si="463"/>
        <v>8.2500000013074608</v>
      </c>
    </row>
    <row r="9908" spans="5:8" x14ac:dyDescent="0.3">
      <c r="E9908" s="34">
        <v>9906</v>
      </c>
      <c r="F9908" s="42">
        <f t="shared" si="464"/>
        <v>15.849600000000001</v>
      </c>
      <c r="G9908" s="42">
        <f t="shared" si="462"/>
        <v>13.075919999999998</v>
      </c>
      <c r="H9908" s="42">
        <f t="shared" si="463"/>
        <v>8.2500000013075923</v>
      </c>
    </row>
    <row r="9909" spans="5:8" x14ac:dyDescent="0.3">
      <c r="E9909" s="34">
        <v>9907</v>
      </c>
      <c r="F9909" s="42">
        <f t="shared" si="464"/>
        <v>15.8512</v>
      </c>
      <c r="G9909" s="42">
        <f t="shared" si="462"/>
        <v>13.077240000000002</v>
      </c>
      <c r="H9909" s="42">
        <f t="shared" si="463"/>
        <v>8.2500000013077237</v>
      </c>
    </row>
    <row r="9910" spans="5:8" x14ac:dyDescent="0.3">
      <c r="E9910" s="34">
        <v>9908</v>
      </c>
      <c r="F9910" s="42">
        <f t="shared" si="464"/>
        <v>15.8528</v>
      </c>
      <c r="G9910" s="42">
        <f t="shared" si="462"/>
        <v>13.07856</v>
      </c>
      <c r="H9910" s="42">
        <f t="shared" si="463"/>
        <v>8.2500000013078552</v>
      </c>
    </row>
    <row r="9911" spans="5:8" x14ac:dyDescent="0.3">
      <c r="E9911" s="34">
        <v>9909</v>
      </c>
      <c r="F9911" s="42">
        <f t="shared" si="464"/>
        <v>15.8544</v>
      </c>
      <c r="G9911" s="42">
        <f t="shared" si="462"/>
        <v>13.079879999999999</v>
      </c>
      <c r="H9911" s="42">
        <f t="shared" si="463"/>
        <v>8.2500000013079884</v>
      </c>
    </row>
    <row r="9912" spans="5:8" x14ac:dyDescent="0.3">
      <c r="E9912" s="34">
        <v>9910</v>
      </c>
      <c r="F9912" s="42">
        <f t="shared" si="464"/>
        <v>15.856000000000002</v>
      </c>
      <c r="G9912" s="42">
        <f t="shared" si="462"/>
        <v>13.081200000000001</v>
      </c>
      <c r="H9912" s="42">
        <f t="shared" si="463"/>
        <v>8.2500000013081198</v>
      </c>
    </row>
    <row r="9913" spans="5:8" x14ac:dyDescent="0.3">
      <c r="E9913" s="34">
        <v>9911</v>
      </c>
      <c r="F9913" s="42">
        <f t="shared" si="464"/>
        <v>15.857600000000001</v>
      </c>
      <c r="G9913" s="42">
        <f t="shared" si="462"/>
        <v>13.082520000000002</v>
      </c>
      <c r="H9913" s="42">
        <f t="shared" si="463"/>
        <v>8.2500000013082513</v>
      </c>
    </row>
    <row r="9914" spans="5:8" x14ac:dyDescent="0.3">
      <c r="E9914" s="34">
        <v>9912</v>
      </c>
      <c r="F9914" s="42">
        <f t="shared" si="464"/>
        <v>15.859200000000001</v>
      </c>
      <c r="G9914" s="42">
        <f t="shared" si="462"/>
        <v>13.083840000000002</v>
      </c>
      <c r="H9914" s="42">
        <f t="shared" si="463"/>
        <v>8.2500000013083845</v>
      </c>
    </row>
    <row r="9915" spans="5:8" x14ac:dyDescent="0.3">
      <c r="E9915" s="34">
        <v>9913</v>
      </c>
      <c r="F9915" s="42">
        <f t="shared" si="464"/>
        <v>15.860800000000001</v>
      </c>
      <c r="G9915" s="42">
        <f t="shared" si="462"/>
        <v>13.08516</v>
      </c>
      <c r="H9915" s="42">
        <f t="shared" si="463"/>
        <v>8.250000001308516</v>
      </c>
    </row>
    <row r="9916" spans="5:8" x14ac:dyDescent="0.3">
      <c r="E9916" s="34">
        <v>9914</v>
      </c>
      <c r="F9916" s="42">
        <f t="shared" si="464"/>
        <v>15.862400000000001</v>
      </c>
      <c r="G9916" s="42">
        <f t="shared" si="462"/>
        <v>13.08648</v>
      </c>
      <c r="H9916" s="42">
        <f t="shared" si="463"/>
        <v>8.2500000013086474</v>
      </c>
    </row>
    <row r="9917" spans="5:8" x14ac:dyDescent="0.3">
      <c r="E9917" s="34">
        <v>9915</v>
      </c>
      <c r="F9917" s="42">
        <f t="shared" si="464"/>
        <v>15.864000000000001</v>
      </c>
      <c r="G9917" s="42">
        <f t="shared" si="462"/>
        <v>13.087800000000001</v>
      </c>
      <c r="H9917" s="42">
        <f t="shared" si="463"/>
        <v>8.2500000013087806</v>
      </c>
    </row>
    <row r="9918" spans="5:8" x14ac:dyDescent="0.3">
      <c r="E9918" s="34">
        <v>9916</v>
      </c>
      <c r="F9918" s="42">
        <f t="shared" si="464"/>
        <v>15.865600000000001</v>
      </c>
      <c r="G9918" s="42">
        <f t="shared" si="462"/>
        <v>13.089120000000001</v>
      </c>
      <c r="H9918" s="42">
        <f t="shared" si="463"/>
        <v>8.2500000013089121</v>
      </c>
    </row>
    <row r="9919" spans="5:8" x14ac:dyDescent="0.3">
      <c r="E9919" s="34">
        <v>9917</v>
      </c>
      <c r="F9919" s="42">
        <f t="shared" si="464"/>
        <v>15.8672</v>
      </c>
      <c r="G9919" s="42">
        <f t="shared" si="462"/>
        <v>13.090440000000001</v>
      </c>
      <c r="H9919" s="42">
        <f t="shared" si="463"/>
        <v>8.2500000013090435</v>
      </c>
    </row>
    <row r="9920" spans="5:8" x14ac:dyDescent="0.3">
      <c r="E9920" s="34">
        <v>9918</v>
      </c>
      <c r="F9920" s="42">
        <f t="shared" si="464"/>
        <v>15.8688</v>
      </c>
      <c r="G9920" s="42">
        <f t="shared" si="462"/>
        <v>13.091759999999999</v>
      </c>
      <c r="H9920" s="42">
        <f t="shared" si="463"/>
        <v>8.2500000013091768</v>
      </c>
    </row>
    <row r="9921" spans="5:8" x14ac:dyDescent="0.3">
      <c r="E9921" s="34">
        <v>9919</v>
      </c>
      <c r="F9921" s="42">
        <f t="shared" si="464"/>
        <v>15.8704</v>
      </c>
      <c r="G9921" s="42">
        <f t="shared" si="462"/>
        <v>13.09308</v>
      </c>
      <c r="H9921" s="42">
        <f t="shared" si="463"/>
        <v>8.2500000013093082</v>
      </c>
    </row>
    <row r="9922" spans="5:8" x14ac:dyDescent="0.3">
      <c r="E9922" s="34">
        <v>9920</v>
      </c>
      <c r="F9922" s="42">
        <f t="shared" si="464"/>
        <v>15.872</v>
      </c>
      <c r="G9922" s="42">
        <f t="shared" ref="G9922:G9985" si="465">$C$12*F9922*10^-3/($C$3*10^-6)</f>
        <v>13.0944</v>
      </c>
      <c r="H9922" s="42">
        <f t="shared" si="463"/>
        <v>8.2500000013094397</v>
      </c>
    </row>
    <row r="9923" spans="5:8" x14ac:dyDescent="0.3">
      <c r="E9923" s="34">
        <v>9921</v>
      </c>
      <c r="F9923" s="42">
        <f t="shared" si="464"/>
        <v>15.873600000000001</v>
      </c>
      <c r="G9923" s="42">
        <f t="shared" si="465"/>
        <v>13.09572</v>
      </c>
      <c r="H9923" s="42">
        <f t="shared" ref="H9923:H9986" si="466">($C$12+IF(G9923&gt;=$C$7,$C$6,0)+(IF(G9923&gt;=$C$5,G9923,0)/$C$4)+IF(G9923&gt;$C$9,($C$8/G9923),0))</f>
        <v>8.2500000013095711</v>
      </c>
    </row>
    <row r="9924" spans="5:8" x14ac:dyDescent="0.3">
      <c r="E9924" s="34">
        <v>9922</v>
      </c>
      <c r="F9924" s="42">
        <f t="shared" ref="F9924:F9987" si="467">($C$10/10000)*(E9924)</f>
        <v>15.875200000000001</v>
      </c>
      <c r="G9924" s="42">
        <f t="shared" si="465"/>
        <v>13.097040000000002</v>
      </c>
      <c r="H9924" s="42">
        <f t="shared" si="466"/>
        <v>8.2500000013097043</v>
      </c>
    </row>
    <row r="9925" spans="5:8" x14ac:dyDescent="0.3">
      <c r="E9925" s="34">
        <v>9923</v>
      </c>
      <c r="F9925" s="42">
        <f t="shared" si="467"/>
        <v>15.876800000000001</v>
      </c>
      <c r="G9925" s="42">
        <f t="shared" si="465"/>
        <v>13.09836</v>
      </c>
      <c r="H9925" s="42">
        <f t="shared" si="466"/>
        <v>8.2500000013098358</v>
      </c>
    </row>
    <row r="9926" spans="5:8" x14ac:dyDescent="0.3">
      <c r="E9926" s="34">
        <v>9924</v>
      </c>
      <c r="F9926" s="42">
        <f t="shared" si="467"/>
        <v>15.878400000000001</v>
      </c>
      <c r="G9926" s="42">
        <f t="shared" si="465"/>
        <v>13.099679999999999</v>
      </c>
      <c r="H9926" s="42">
        <f t="shared" si="466"/>
        <v>8.2500000013099672</v>
      </c>
    </row>
    <row r="9927" spans="5:8" x14ac:dyDescent="0.3">
      <c r="E9927" s="34">
        <v>9925</v>
      </c>
      <c r="F9927" s="42">
        <f t="shared" si="467"/>
        <v>15.88</v>
      </c>
      <c r="G9927" s="42">
        <f t="shared" si="465"/>
        <v>13.101000000000001</v>
      </c>
      <c r="H9927" s="42">
        <f t="shared" si="466"/>
        <v>8.2500000013101005</v>
      </c>
    </row>
    <row r="9928" spans="5:8" x14ac:dyDescent="0.3">
      <c r="E9928" s="34">
        <v>9926</v>
      </c>
      <c r="F9928" s="42">
        <f t="shared" si="467"/>
        <v>15.881600000000001</v>
      </c>
      <c r="G9928" s="42">
        <f t="shared" si="465"/>
        <v>13.102320000000001</v>
      </c>
      <c r="H9928" s="42">
        <f t="shared" si="466"/>
        <v>8.2500000013102319</v>
      </c>
    </row>
    <row r="9929" spans="5:8" x14ac:dyDescent="0.3">
      <c r="E9929" s="34">
        <v>9927</v>
      </c>
      <c r="F9929" s="42">
        <f t="shared" si="467"/>
        <v>15.8832</v>
      </c>
      <c r="G9929" s="42">
        <f t="shared" si="465"/>
        <v>13.103640000000002</v>
      </c>
      <c r="H9929" s="42">
        <f t="shared" si="466"/>
        <v>8.2500000013103634</v>
      </c>
    </row>
    <row r="9930" spans="5:8" x14ac:dyDescent="0.3">
      <c r="E9930" s="34">
        <v>9928</v>
      </c>
      <c r="F9930" s="42">
        <f t="shared" si="467"/>
        <v>15.8848</v>
      </c>
      <c r="G9930" s="42">
        <f t="shared" si="465"/>
        <v>13.104959999999998</v>
      </c>
      <c r="H9930" s="42">
        <f t="shared" si="466"/>
        <v>8.2500000013104966</v>
      </c>
    </row>
    <row r="9931" spans="5:8" x14ac:dyDescent="0.3">
      <c r="E9931" s="34">
        <v>9929</v>
      </c>
      <c r="F9931" s="42">
        <f t="shared" si="467"/>
        <v>15.8864</v>
      </c>
      <c r="G9931" s="42">
        <f t="shared" si="465"/>
        <v>13.10628</v>
      </c>
      <c r="H9931" s="42">
        <f t="shared" si="466"/>
        <v>8.2500000013106281</v>
      </c>
    </row>
    <row r="9932" spans="5:8" x14ac:dyDescent="0.3">
      <c r="E9932" s="34">
        <v>9930</v>
      </c>
      <c r="F9932" s="42">
        <f t="shared" si="467"/>
        <v>15.888</v>
      </c>
      <c r="G9932" s="42">
        <f t="shared" si="465"/>
        <v>13.1076</v>
      </c>
      <c r="H9932" s="42">
        <f t="shared" si="466"/>
        <v>8.2500000013107595</v>
      </c>
    </row>
    <row r="9933" spans="5:8" x14ac:dyDescent="0.3">
      <c r="E9933" s="34">
        <v>9931</v>
      </c>
      <c r="F9933" s="42">
        <f t="shared" si="467"/>
        <v>15.889600000000002</v>
      </c>
      <c r="G9933" s="42">
        <f t="shared" si="465"/>
        <v>13.108920000000001</v>
      </c>
      <c r="H9933" s="42">
        <f t="shared" si="466"/>
        <v>8.2500000013108927</v>
      </c>
    </row>
    <row r="9934" spans="5:8" x14ac:dyDescent="0.3">
      <c r="E9934" s="34">
        <v>9932</v>
      </c>
      <c r="F9934" s="42">
        <f t="shared" si="467"/>
        <v>15.891200000000001</v>
      </c>
      <c r="G9934" s="42">
        <f t="shared" si="465"/>
        <v>13.110240000000001</v>
      </c>
      <c r="H9934" s="42">
        <f t="shared" si="466"/>
        <v>8.2500000013110242</v>
      </c>
    </row>
    <row r="9935" spans="5:8" x14ac:dyDescent="0.3">
      <c r="E9935" s="34">
        <v>9933</v>
      </c>
      <c r="F9935" s="42">
        <f t="shared" si="467"/>
        <v>15.892800000000001</v>
      </c>
      <c r="G9935" s="42">
        <f t="shared" si="465"/>
        <v>13.111559999999999</v>
      </c>
      <c r="H9935" s="42">
        <f t="shared" si="466"/>
        <v>8.2500000013111556</v>
      </c>
    </row>
    <row r="9936" spans="5:8" x14ac:dyDescent="0.3">
      <c r="E9936" s="34">
        <v>9934</v>
      </c>
      <c r="F9936" s="42">
        <f t="shared" si="467"/>
        <v>15.894400000000001</v>
      </c>
      <c r="G9936" s="42">
        <f t="shared" si="465"/>
        <v>13.112880000000002</v>
      </c>
      <c r="H9936" s="42">
        <f t="shared" si="466"/>
        <v>8.2500000013112889</v>
      </c>
    </row>
    <row r="9937" spans="5:8" x14ac:dyDescent="0.3">
      <c r="E9937" s="34">
        <v>9935</v>
      </c>
      <c r="F9937" s="42">
        <f t="shared" si="467"/>
        <v>15.896000000000001</v>
      </c>
      <c r="G9937" s="42">
        <f t="shared" si="465"/>
        <v>13.1142</v>
      </c>
      <c r="H9937" s="42">
        <f t="shared" si="466"/>
        <v>8.2500000013114203</v>
      </c>
    </row>
    <row r="9938" spans="5:8" x14ac:dyDescent="0.3">
      <c r="E9938" s="34">
        <v>9936</v>
      </c>
      <c r="F9938" s="42">
        <f t="shared" si="467"/>
        <v>15.897600000000001</v>
      </c>
      <c r="G9938" s="42">
        <f t="shared" si="465"/>
        <v>13.11552</v>
      </c>
      <c r="H9938" s="42">
        <f t="shared" si="466"/>
        <v>8.2500000013115518</v>
      </c>
    </row>
    <row r="9939" spans="5:8" x14ac:dyDescent="0.3">
      <c r="E9939" s="34">
        <v>9937</v>
      </c>
      <c r="F9939" s="42">
        <f t="shared" si="467"/>
        <v>15.8992</v>
      </c>
      <c r="G9939" s="42">
        <f t="shared" si="465"/>
        <v>13.116839999999998</v>
      </c>
      <c r="H9939" s="42">
        <f t="shared" si="466"/>
        <v>8.2500000013116832</v>
      </c>
    </row>
    <row r="9940" spans="5:8" x14ac:dyDescent="0.3">
      <c r="E9940" s="34">
        <v>9938</v>
      </c>
      <c r="F9940" s="42">
        <f t="shared" si="467"/>
        <v>15.9008</v>
      </c>
      <c r="G9940" s="42">
        <f t="shared" si="465"/>
        <v>13.118160000000001</v>
      </c>
      <c r="H9940" s="42">
        <f t="shared" si="466"/>
        <v>8.2500000013118164</v>
      </c>
    </row>
    <row r="9941" spans="5:8" x14ac:dyDescent="0.3">
      <c r="E9941" s="34">
        <v>9939</v>
      </c>
      <c r="F9941" s="42">
        <f t="shared" si="467"/>
        <v>15.9024</v>
      </c>
      <c r="G9941" s="42">
        <f t="shared" si="465"/>
        <v>13.119479999999999</v>
      </c>
      <c r="H9941" s="42">
        <f t="shared" si="466"/>
        <v>8.2500000013119479</v>
      </c>
    </row>
    <row r="9942" spans="5:8" x14ac:dyDescent="0.3">
      <c r="E9942" s="34">
        <v>9940</v>
      </c>
      <c r="F9942" s="42">
        <f t="shared" si="467"/>
        <v>15.904</v>
      </c>
      <c r="G9942" s="42">
        <f t="shared" si="465"/>
        <v>13.120799999999999</v>
      </c>
      <c r="H9942" s="42">
        <f t="shared" si="466"/>
        <v>8.2500000013120793</v>
      </c>
    </row>
    <row r="9943" spans="5:8" x14ac:dyDescent="0.3">
      <c r="E9943" s="34">
        <v>9941</v>
      </c>
      <c r="F9943" s="42">
        <f t="shared" si="467"/>
        <v>15.905600000000002</v>
      </c>
      <c r="G9943" s="42">
        <f t="shared" si="465"/>
        <v>13.122120000000001</v>
      </c>
      <c r="H9943" s="42">
        <f t="shared" si="466"/>
        <v>8.2500000013122126</v>
      </c>
    </row>
    <row r="9944" spans="5:8" x14ac:dyDescent="0.3">
      <c r="E9944" s="34">
        <v>9942</v>
      </c>
      <c r="F9944" s="42">
        <f t="shared" si="467"/>
        <v>15.907200000000001</v>
      </c>
      <c r="G9944" s="42">
        <f t="shared" si="465"/>
        <v>13.123440000000002</v>
      </c>
      <c r="H9944" s="42">
        <f t="shared" si="466"/>
        <v>8.250000001312344</v>
      </c>
    </row>
    <row r="9945" spans="5:8" x14ac:dyDescent="0.3">
      <c r="E9945" s="34">
        <v>9943</v>
      </c>
      <c r="F9945" s="42">
        <f t="shared" si="467"/>
        <v>15.908800000000001</v>
      </c>
      <c r="G9945" s="42">
        <f t="shared" si="465"/>
        <v>13.124760000000002</v>
      </c>
      <c r="H9945" s="42">
        <f t="shared" si="466"/>
        <v>8.2500000013124755</v>
      </c>
    </row>
    <row r="9946" spans="5:8" x14ac:dyDescent="0.3">
      <c r="E9946" s="34">
        <v>9944</v>
      </c>
      <c r="F9946" s="42">
        <f t="shared" si="467"/>
        <v>15.910400000000001</v>
      </c>
      <c r="G9946" s="42">
        <f t="shared" si="465"/>
        <v>13.12608</v>
      </c>
      <c r="H9946" s="42">
        <f t="shared" si="466"/>
        <v>8.2500000013126087</v>
      </c>
    </row>
    <row r="9947" spans="5:8" x14ac:dyDescent="0.3">
      <c r="E9947" s="34">
        <v>9945</v>
      </c>
      <c r="F9947" s="42">
        <f t="shared" si="467"/>
        <v>15.912000000000001</v>
      </c>
      <c r="G9947" s="42">
        <f t="shared" si="465"/>
        <v>13.1274</v>
      </c>
      <c r="H9947" s="42">
        <f t="shared" si="466"/>
        <v>8.2500000013127401</v>
      </c>
    </row>
    <row r="9948" spans="5:8" x14ac:dyDescent="0.3">
      <c r="E9948" s="34">
        <v>9946</v>
      </c>
      <c r="F9948" s="42">
        <f t="shared" si="467"/>
        <v>15.913600000000001</v>
      </c>
      <c r="G9948" s="42">
        <f t="shared" si="465"/>
        <v>13.128720000000001</v>
      </c>
      <c r="H9948" s="42">
        <f t="shared" si="466"/>
        <v>8.2500000013128716</v>
      </c>
    </row>
    <row r="9949" spans="5:8" x14ac:dyDescent="0.3">
      <c r="E9949" s="34">
        <v>9947</v>
      </c>
      <c r="F9949" s="42">
        <f t="shared" si="467"/>
        <v>15.9152</v>
      </c>
      <c r="G9949" s="42">
        <f t="shared" si="465"/>
        <v>13.130040000000001</v>
      </c>
      <c r="H9949" s="42">
        <f t="shared" si="466"/>
        <v>8.2500000013130048</v>
      </c>
    </row>
    <row r="9950" spans="5:8" x14ac:dyDescent="0.3">
      <c r="E9950" s="34">
        <v>9948</v>
      </c>
      <c r="F9950" s="42">
        <f t="shared" si="467"/>
        <v>15.9168</v>
      </c>
      <c r="G9950" s="42">
        <f t="shared" si="465"/>
        <v>13.131360000000001</v>
      </c>
      <c r="H9950" s="42">
        <f t="shared" si="466"/>
        <v>8.2500000013131363</v>
      </c>
    </row>
    <row r="9951" spans="5:8" x14ac:dyDescent="0.3">
      <c r="E9951" s="34">
        <v>9949</v>
      </c>
      <c r="F9951" s="42">
        <f t="shared" si="467"/>
        <v>15.9184</v>
      </c>
      <c r="G9951" s="42">
        <f t="shared" si="465"/>
        <v>13.132679999999999</v>
      </c>
      <c r="H9951" s="42">
        <f t="shared" si="466"/>
        <v>8.2500000013132677</v>
      </c>
    </row>
    <row r="9952" spans="5:8" x14ac:dyDescent="0.3">
      <c r="E9952" s="34">
        <v>9950</v>
      </c>
      <c r="F9952" s="42">
        <f t="shared" si="467"/>
        <v>15.92</v>
      </c>
      <c r="G9952" s="42">
        <f t="shared" si="465"/>
        <v>13.134</v>
      </c>
      <c r="H9952" s="42">
        <f t="shared" si="466"/>
        <v>8.2500000013133992</v>
      </c>
    </row>
    <row r="9953" spans="5:8" x14ac:dyDescent="0.3">
      <c r="E9953" s="34">
        <v>9951</v>
      </c>
      <c r="F9953" s="42">
        <f t="shared" si="467"/>
        <v>15.921600000000002</v>
      </c>
      <c r="G9953" s="42">
        <f t="shared" si="465"/>
        <v>13.135320000000004</v>
      </c>
      <c r="H9953" s="42">
        <f t="shared" si="466"/>
        <v>8.2500000013135324</v>
      </c>
    </row>
    <row r="9954" spans="5:8" x14ac:dyDescent="0.3">
      <c r="E9954" s="34">
        <v>9952</v>
      </c>
      <c r="F9954" s="42">
        <f t="shared" si="467"/>
        <v>15.923200000000001</v>
      </c>
      <c r="G9954" s="42">
        <f t="shared" si="465"/>
        <v>13.13664</v>
      </c>
      <c r="H9954" s="42">
        <f t="shared" si="466"/>
        <v>8.2500000013136638</v>
      </c>
    </row>
    <row r="9955" spans="5:8" x14ac:dyDescent="0.3">
      <c r="E9955" s="34">
        <v>9953</v>
      </c>
      <c r="F9955" s="42">
        <f t="shared" si="467"/>
        <v>15.924800000000001</v>
      </c>
      <c r="G9955" s="42">
        <f t="shared" si="465"/>
        <v>13.137960000000001</v>
      </c>
      <c r="H9955" s="42">
        <f t="shared" si="466"/>
        <v>8.2500000013137953</v>
      </c>
    </row>
    <row r="9956" spans="5:8" x14ac:dyDescent="0.3">
      <c r="E9956" s="34">
        <v>9954</v>
      </c>
      <c r="F9956" s="42">
        <f t="shared" si="467"/>
        <v>15.926400000000001</v>
      </c>
      <c r="G9956" s="42">
        <f t="shared" si="465"/>
        <v>13.139280000000003</v>
      </c>
      <c r="H9956" s="42">
        <f t="shared" si="466"/>
        <v>8.2500000013139285</v>
      </c>
    </row>
    <row r="9957" spans="5:8" x14ac:dyDescent="0.3">
      <c r="E9957" s="34">
        <v>9955</v>
      </c>
      <c r="F9957" s="42">
        <f t="shared" si="467"/>
        <v>15.928000000000001</v>
      </c>
      <c r="G9957" s="42">
        <f t="shared" si="465"/>
        <v>13.140599999999999</v>
      </c>
      <c r="H9957" s="42">
        <f t="shared" si="466"/>
        <v>8.25000000131406</v>
      </c>
    </row>
    <row r="9958" spans="5:8" x14ac:dyDescent="0.3">
      <c r="E9958" s="34">
        <v>9956</v>
      </c>
      <c r="F9958" s="42">
        <f t="shared" si="467"/>
        <v>15.929600000000001</v>
      </c>
      <c r="G9958" s="42">
        <f t="shared" si="465"/>
        <v>13.141920000000001</v>
      </c>
      <c r="H9958" s="42">
        <f t="shared" si="466"/>
        <v>8.2500000013141914</v>
      </c>
    </row>
    <row r="9959" spans="5:8" x14ac:dyDescent="0.3">
      <c r="E9959" s="34">
        <v>9957</v>
      </c>
      <c r="F9959" s="42">
        <f t="shared" si="467"/>
        <v>15.9312</v>
      </c>
      <c r="G9959" s="42">
        <f t="shared" si="465"/>
        <v>13.14324</v>
      </c>
      <c r="H9959" s="42">
        <f t="shared" si="466"/>
        <v>8.2500000013143246</v>
      </c>
    </row>
    <row r="9960" spans="5:8" x14ac:dyDescent="0.3">
      <c r="E9960" s="34">
        <v>9958</v>
      </c>
      <c r="F9960" s="42">
        <f t="shared" si="467"/>
        <v>15.9328</v>
      </c>
      <c r="G9960" s="42">
        <f t="shared" si="465"/>
        <v>13.144560000000002</v>
      </c>
      <c r="H9960" s="42">
        <f t="shared" si="466"/>
        <v>8.2500000013144561</v>
      </c>
    </row>
    <row r="9961" spans="5:8" x14ac:dyDescent="0.3">
      <c r="E9961" s="34">
        <v>9959</v>
      </c>
      <c r="F9961" s="42">
        <f t="shared" si="467"/>
        <v>15.9344</v>
      </c>
      <c r="G9961" s="42">
        <f t="shared" si="465"/>
        <v>13.145879999999998</v>
      </c>
      <c r="H9961" s="42">
        <f t="shared" si="466"/>
        <v>8.2500000013145875</v>
      </c>
    </row>
    <row r="9962" spans="5:8" x14ac:dyDescent="0.3">
      <c r="E9962" s="34">
        <v>9960</v>
      </c>
      <c r="F9962" s="42">
        <f t="shared" si="467"/>
        <v>15.936</v>
      </c>
      <c r="G9962" s="42">
        <f t="shared" si="465"/>
        <v>13.1472</v>
      </c>
      <c r="H9962" s="42">
        <f t="shared" si="466"/>
        <v>8.2500000013147208</v>
      </c>
    </row>
    <row r="9963" spans="5:8" x14ac:dyDescent="0.3">
      <c r="E9963" s="34">
        <v>9961</v>
      </c>
      <c r="F9963" s="42">
        <f t="shared" si="467"/>
        <v>15.937600000000002</v>
      </c>
      <c r="G9963" s="42">
        <f t="shared" si="465"/>
        <v>13.148520000000001</v>
      </c>
      <c r="H9963" s="42">
        <f t="shared" si="466"/>
        <v>8.2500000013148522</v>
      </c>
    </row>
    <row r="9964" spans="5:8" x14ac:dyDescent="0.3">
      <c r="E9964" s="34">
        <v>9962</v>
      </c>
      <c r="F9964" s="42">
        <f t="shared" si="467"/>
        <v>15.939200000000001</v>
      </c>
      <c r="G9964" s="42">
        <f t="shared" si="465"/>
        <v>13.149840000000001</v>
      </c>
      <c r="H9964" s="42">
        <f t="shared" si="466"/>
        <v>8.2500000013149837</v>
      </c>
    </row>
    <row r="9965" spans="5:8" x14ac:dyDescent="0.3">
      <c r="E9965" s="34">
        <v>9963</v>
      </c>
      <c r="F9965" s="42">
        <f t="shared" si="467"/>
        <v>15.940800000000001</v>
      </c>
      <c r="G9965" s="42">
        <f t="shared" si="465"/>
        <v>13.151160000000001</v>
      </c>
      <c r="H9965" s="42">
        <f t="shared" si="466"/>
        <v>8.2500000013151151</v>
      </c>
    </row>
    <row r="9966" spans="5:8" x14ac:dyDescent="0.3">
      <c r="E9966" s="34">
        <v>9964</v>
      </c>
      <c r="F9966" s="42">
        <f t="shared" si="467"/>
        <v>15.942400000000001</v>
      </c>
      <c r="G9966" s="42">
        <f t="shared" si="465"/>
        <v>13.152479999999999</v>
      </c>
      <c r="H9966" s="42">
        <f t="shared" si="466"/>
        <v>8.2500000013152484</v>
      </c>
    </row>
    <row r="9967" spans="5:8" x14ac:dyDescent="0.3">
      <c r="E9967" s="34">
        <v>9965</v>
      </c>
      <c r="F9967" s="42">
        <f t="shared" si="467"/>
        <v>15.944000000000001</v>
      </c>
      <c r="G9967" s="42">
        <f t="shared" si="465"/>
        <v>13.153800000000002</v>
      </c>
      <c r="H9967" s="42">
        <f t="shared" si="466"/>
        <v>8.2500000013153798</v>
      </c>
    </row>
    <row r="9968" spans="5:8" x14ac:dyDescent="0.3">
      <c r="E9968" s="34">
        <v>9966</v>
      </c>
      <c r="F9968" s="42">
        <f t="shared" si="467"/>
        <v>15.945600000000001</v>
      </c>
      <c r="G9968" s="42">
        <f t="shared" si="465"/>
        <v>13.15512</v>
      </c>
      <c r="H9968" s="42">
        <f t="shared" si="466"/>
        <v>8.2500000013155113</v>
      </c>
    </row>
    <row r="9969" spans="5:8" x14ac:dyDescent="0.3">
      <c r="E9969" s="34">
        <v>9967</v>
      </c>
      <c r="F9969" s="42">
        <f t="shared" si="467"/>
        <v>15.9472</v>
      </c>
      <c r="G9969" s="42">
        <f t="shared" si="465"/>
        <v>13.15644</v>
      </c>
      <c r="H9969" s="42">
        <f t="shared" si="466"/>
        <v>8.2500000013156445</v>
      </c>
    </row>
    <row r="9970" spans="5:8" x14ac:dyDescent="0.3">
      <c r="E9970" s="34">
        <v>9968</v>
      </c>
      <c r="F9970" s="42">
        <f t="shared" si="467"/>
        <v>15.9488</v>
      </c>
      <c r="G9970" s="42">
        <f t="shared" si="465"/>
        <v>13.157759999999998</v>
      </c>
      <c r="H9970" s="42">
        <f t="shared" si="466"/>
        <v>8.2500000013157759</v>
      </c>
    </row>
    <row r="9971" spans="5:8" x14ac:dyDescent="0.3">
      <c r="E9971" s="34">
        <v>9969</v>
      </c>
      <c r="F9971" s="42">
        <f t="shared" si="467"/>
        <v>15.9504</v>
      </c>
      <c r="G9971" s="42">
        <f t="shared" si="465"/>
        <v>13.159080000000001</v>
      </c>
      <c r="H9971" s="42">
        <f t="shared" si="466"/>
        <v>8.2500000013159074</v>
      </c>
    </row>
    <row r="9972" spans="5:8" x14ac:dyDescent="0.3">
      <c r="E9972" s="34">
        <v>9970</v>
      </c>
      <c r="F9972" s="42">
        <f t="shared" si="467"/>
        <v>15.952</v>
      </c>
      <c r="G9972" s="42">
        <f t="shared" si="465"/>
        <v>13.160400000000003</v>
      </c>
      <c r="H9972" s="42">
        <f t="shared" si="466"/>
        <v>8.2500000013160406</v>
      </c>
    </row>
    <row r="9973" spans="5:8" x14ac:dyDescent="0.3">
      <c r="E9973" s="34">
        <v>9971</v>
      </c>
      <c r="F9973" s="42">
        <f t="shared" si="467"/>
        <v>15.953600000000002</v>
      </c>
      <c r="G9973" s="42">
        <f t="shared" si="465"/>
        <v>13.161720000000001</v>
      </c>
      <c r="H9973" s="42">
        <f t="shared" si="466"/>
        <v>8.2500000013161721</v>
      </c>
    </row>
    <row r="9974" spans="5:8" x14ac:dyDescent="0.3">
      <c r="E9974" s="34">
        <v>9972</v>
      </c>
      <c r="F9974" s="42">
        <f t="shared" si="467"/>
        <v>15.955200000000001</v>
      </c>
      <c r="G9974" s="42">
        <f t="shared" si="465"/>
        <v>13.163040000000001</v>
      </c>
      <c r="H9974" s="42">
        <f t="shared" si="466"/>
        <v>8.2500000013163035</v>
      </c>
    </row>
    <row r="9975" spans="5:8" x14ac:dyDescent="0.3">
      <c r="E9975" s="34">
        <v>9973</v>
      </c>
      <c r="F9975" s="42">
        <f t="shared" si="467"/>
        <v>15.956800000000001</v>
      </c>
      <c r="G9975" s="42">
        <f t="shared" si="465"/>
        <v>13.164360000000002</v>
      </c>
      <c r="H9975" s="42">
        <f t="shared" si="466"/>
        <v>8.2500000013164367</v>
      </c>
    </row>
    <row r="9976" spans="5:8" x14ac:dyDescent="0.3">
      <c r="E9976" s="34">
        <v>9974</v>
      </c>
      <c r="F9976" s="42">
        <f t="shared" si="467"/>
        <v>15.958400000000001</v>
      </c>
      <c r="G9976" s="42">
        <f t="shared" si="465"/>
        <v>13.165680000000002</v>
      </c>
      <c r="H9976" s="42">
        <f t="shared" si="466"/>
        <v>8.2500000013165682</v>
      </c>
    </row>
    <row r="9977" spans="5:8" x14ac:dyDescent="0.3">
      <c r="E9977" s="34">
        <v>9975</v>
      </c>
      <c r="F9977" s="42">
        <f t="shared" si="467"/>
        <v>15.96</v>
      </c>
      <c r="G9977" s="42">
        <f t="shared" si="465"/>
        <v>13.167</v>
      </c>
      <c r="H9977" s="42">
        <f t="shared" si="466"/>
        <v>8.2500000013166996</v>
      </c>
    </row>
    <row r="9978" spans="5:8" x14ac:dyDescent="0.3">
      <c r="E9978" s="34">
        <v>9976</v>
      </c>
      <c r="F9978" s="42">
        <f t="shared" si="467"/>
        <v>15.961600000000001</v>
      </c>
      <c r="G9978" s="42">
        <f t="shared" si="465"/>
        <v>13.16832</v>
      </c>
      <c r="H9978" s="42">
        <f t="shared" si="466"/>
        <v>8.2500000013168329</v>
      </c>
    </row>
    <row r="9979" spans="5:8" x14ac:dyDescent="0.3">
      <c r="E9979" s="34">
        <v>9977</v>
      </c>
      <c r="F9979" s="42">
        <f t="shared" si="467"/>
        <v>15.963200000000001</v>
      </c>
      <c r="G9979" s="42">
        <f t="shared" si="465"/>
        <v>13.169640000000001</v>
      </c>
      <c r="H9979" s="42">
        <f t="shared" si="466"/>
        <v>8.2500000013169643</v>
      </c>
    </row>
    <row r="9980" spans="5:8" x14ac:dyDescent="0.3">
      <c r="E9980" s="34">
        <v>9978</v>
      </c>
      <c r="F9980" s="42">
        <f t="shared" si="467"/>
        <v>15.9648</v>
      </c>
      <c r="G9980" s="42">
        <f t="shared" si="465"/>
        <v>13.170960000000001</v>
      </c>
      <c r="H9980" s="42">
        <f t="shared" si="466"/>
        <v>8.2500000013170958</v>
      </c>
    </row>
    <row r="9981" spans="5:8" x14ac:dyDescent="0.3">
      <c r="E9981" s="34">
        <v>9979</v>
      </c>
      <c r="F9981" s="42">
        <f t="shared" si="467"/>
        <v>15.9664</v>
      </c>
      <c r="G9981" s="42">
        <f t="shared" si="465"/>
        <v>13.172280000000001</v>
      </c>
      <c r="H9981" s="42">
        <f t="shared" si="466"/>
        <v>8.2500000013172272</v>
      </c>
    </row>
    <row r="9982" spans="5:8" x14ac:dyDescent="0.3">
      <c r="E9982" s="34">
        <v>9980</v>
      </c>
      <c r="F9982" s="42">
        <f t="shared" si="467"/>
        <v>15.968</v>
      </c>
      <c r="G9982" s="42">
        <f t="shared" si="465"/>
        <v>13.173599999999999</v>
      </c>
      <c r="H9982" s="42">
        <f t="shared" si="466"/>
        <v>8.2500000013173604</v>
      </c>
    </row>
    <row r="9983" spans="5:8" x14ac:dyDescent="0.3">
      <c r="E9983" s="34">
        <v>9981</v>
      </c>
      <c r="F9983" s="42">
        <f t="shared" si="467"/>
        <v>15.969600000000002</v>
      </c>
      <c r="G9983" s="42">
        <f t="shared" si="465"/>
        <v>13.17492</v>
      </c>
      <c r="H9983" s="42">
        <f t="shared" si="466"/>
        <v>8.2500000013174919</v>
      </c>
    </row>
    <row r="9984" spans="5:8" x14ac:dyDescent="0.3">
      <c r="E9984" s="34">
        <v>9982</v>
      </c>
      <c r="F9984" s="42">
        <f t="shared" si="467"/>
        <v>15.971200000000001</v>
      </c>
      <c r="G9984" s="42">
        <f t="shared" si="465"/>
        <v>13.176240000000004</v>
      </c>
      <c r="H9984" s="42">
        <f t="shared" si="466"/>
        <v>8.2500000013176233</v>
      </c>
    </row>
    <row r="9985" spans="5:8" x14ac:dyDescent="0.3">
      <c r="E9985" s="34">
        <v>9983</v>
      </c>
      <c r="F9985" s="42">
        <f t="shared" si="467"/>
        <v>15.972800000000001</v>
      </c>
      <c r="G9985" s="42">
        <f t="shared" si="465"/>
        <v>13.17756</v>
      </c>
      <c r="H9985" s="42">
        <f t="shared" si="466"/>
        <v>8.2500000013177566</v>
      </c>
    </row>
    <row r="9986" spans="5:8" x14ac:dyDescent="0.3">
      <c r="E9986" s="34">
        <v>9984</v>
      </c>
      <c r="F9986" s="42">
        <f t="shared" si="467"/>
        <v>15.974400000000001</v>
      </c>
      <c r="G9986" s="42">
        <f t="shared" ref="G9986:G10002" si="468">$C$12*F9986*10^-3/($C$3*10^-6)</f>
        <v>13.178880000000001</v>
      </c>
      <c r="H9986" s="42">
        <f t="shared" si="466"/>
        <v>8.250000001317888</v>
      </c>
    </row>
    <row r="9987" spans="5:8" x14ac:dyDescent="0.3">
      <c r="E9987" s="34">
        <v>9985</v>
      </c>
      <c r="F9987" s="42">
        <f t="shared" si="467"/>
        <v>15.976000000000001</v>
      </c>
      <c r="G9987" s="42">
        <f t="shared" si="468"/>
        <v>13.180200000000003</v>
      </c>
      <c r="H9987" s="42">
        <f t="shared" ref="H9987:H10002" si="469">($C$12+IF(G9987&gt;=$C$7,$C$6,0)+(IF(G9987&gt;=$C$5,G9987,0)/$C$4)+IF(G9987&gt;$C$9,($C$8/G9987),0))</f>
        <v>8.2500000013180195</v>
      </c>
    </row>
    <row r="9988" spans="5:8" x14ac:dyDescent="0.3">
      <c r="E9988" s="34">
        <v>9986</v>
      </c>
      <c r="F9988" s="42">
        <f t="shared" ref="F9988:F10002" si="470">($C$10/10000)*(E9988)</f>
        <v>15.977600000000001</v>
      </c>
      <c r="G9988" s="42">
        <f t="shared" si="468"/>
        <v>13.181519999999999</v>
      </c>
      <c r="H9988" s="42">
        <f t="shared" si="469"/>
        <v>8.2500000013181527</v>
      </c>
    </row>
    <row r="9989" spans="5:8" x14ac:dyDescent="0.3">
      <c r="E9989" s="34">
        <v>9987</v>
      </c>
      <c r="F9989" s="42">
        <f t="shared" si="470"/>
        <v>15.979200000000001</v>
      </c>
      <c r="G9989" s="42">
        <f t="shared" si="468"/>
        <v>13.182840000000001</v>
      </c>
      <c r="H9989" s="42">
        <f t="shared" si="469"/>
        <v>8.2500000013182841</v>
      </c>
    </row>
    <row r="9990" spans="5:8" x14ac:dyDescent="0.3">
      <c r="E9990" s="34">
        <v>9988</v>
      </c>
      <c r="F9990" s="42">
        <f t="shared" si="470"/>
        <v>15.9808</v>
      </c>
      <c r="G9990" s="42">
        <f t="shared" si="468"/>
        <v>13.18416</v>
      </c>
      <c r="H9990" s="42">
        <f t="shared" si="469"/>
        <v>8.2500000013184156</v>
      </c>
    </row>
    <row r="9991" spans="5:8" x14ac:dyDescent="0.3">
      <c r="E9991" s="34">
        <v>9989</v>
      </c>
      <c r="F9991" s="42">
        <f t="shared" si="470"/>
        <v>15.9824</v>
      </c>
      <c r="G9991" s="42">
        <f t="shared" si="468"/>
        <v>13.185480000000002</v>
      </c>
      <c r="H9991" s="42">
        <f t="shared" si="469"/>
        <v>8.2500000013185488</v>
      </c>
    </row>
    <row r="9992" spans="5:8" x14ac:dyDescent="0.3">
      <c r="E9992" s="34">
        <v>9990</v>
      </c>
      <c r="F9992" s="42">
        <f t="shared" si="470"/>
        <v>15.984</v>
      </c>
      <c r="G9992" s="42">
        <f t="shared" si="468"/>
        <v>13.186799999999998</v>
      </c>
      <c r="H9992" s="42">
        <f t="shared" si="469"/>
        <v>8.2500000013186803</v>
      </c>
    </row>
    <row r="9993" spans="5:8" x14ac:dyDescent="0.3">
      <c r="E9993" s="34">
        <v>9991</v>
      </c>
      <c r="F9993" s="42">
        <f t="shared" si="470"/>
        <v>15.985600000000002</v>
      </c>
      <c r="G9993" s="42">
        <f t="shared" si="468"/>
        <v>13.18812</v>
      </c>
      <c r="H9993" s="42">
        <f t="shared" si="469"/>
        <v>8.2500000013188117</v>
      </c>
    </row>
    <row r="9994" spans="5:8" x14ac:dyDescent="0.3">
      <c r="E9994" s="34">
        <v>9992</v>
      </c>
      <c r="F9994" s="42">
        <f t="shared" si="470"/>
        <v>15.987200000000001</v>
      </c>
      <c r="G9994" s="42">
        <f t="shared" si="468"/>
        <v>13.189440000000001</v>
      </c>
      <c r="H9994" s="42">
        <f t="shared" si="469"/>
        <v>8.2500000013189432</v>
      </c>
    </row>
    <row r="9995" spans="5:8" x14ac:dyDescent="0.3">
      <c r="E9995" s="34">
        <v>9993</v>
      </c>
      <c r="F9995" s="42">
        <f t="shared" si="470"/>
        <v>15.988800000000001</v>
      </c>
      <c r="G9995" s="42">
        <f t="shared" si="468"/>
        <v>13.190760000000001</v>
      </c>
      <c r="H9995" s="42">
        <f t="shared" si="469"/>
        <v>8.2500000013190764</v>
      </c>
    </row>
    <row r="9996" spans="5:8" x14ac:dyDescent="0.3">
      <c r="E9996" s="34">
        <v>9994</v>
      </c>
      <c r="F9996" s="42">
        <f t="shared" si="470"/>
        <v>15.990400000000001</v>
      </c>
      <c r="G9996" s="42">
        <f t="shared" si="468"/>
        <v>13.192080000000001</v>
      </c>
      <c r="H9996" s="42">
        <f t="shared" si="469"/>
        <v>8.2500000013192079</v>
      </c>
    </row>
    <row r="9997" spans="5:8" x14ac:dyDescent="0.3">
      <c r="E9997" s="34">
        <v>9995</v>
      </c>
      <c r="F9997" s="42">
        <f t="shared" si="470"/>
        <v>15.992000000000001</v>
      </c>
      <c r="G9997" s="42">
        <f t="shared" si="468"/>
        <v>13.193399999999999</v>
      </c>
      <c r="H9997" s="42">
        <f t="shared" si="469"/>
        <v>8.2500000013193393</v>
      </c>
    </row>
    <row r="9998" spans="5:8" x14ac:dyDescent="0.3">
      <c r="E9998" s="34">
        <v>9996</v>
      </c>
      <c r="F9998" s="42">
        <f t="shared" si="470"/>
        <v>15.993600000000001</v>
      </c>
      <c r="G9998" s="42">
        <f t="shared" si="468"/>
        <v>13.194720000000002</v>
      </c>
      <c r="H9998" s="42">
        <f t="shared" si="469"/>
        <v>8.2500000013194725</v>
      </c>
    </row>
    <row r="9999" spans="5:8" x14ac:dyDescent="0.3">
      <c r="E9999" s="34">
        <v>9997</v>
      </c>
      <c r="F9999" s="42">
        <f t="shared" si="470"/>
        <v>15.995200000000001</v>
      </c>
      <c r="G9999" s="42">
        <f t="shared" si="468"/>
        <v>13.19604</v>
      </c>
      <c r="H9999" s="42">
        <f t="shared" si="469"/>
        <v>8.250000001319604</v>
      </c>
    </row>
    <row r="10000" spans="5:8" x14ac:dyDescent="0.3">
      <c r="E10000" s="34">
        <v>9998</v>
      </c>
      <c r="F10000" s="42">
        <f t="shared" si="470"/>
        <v>15.9968</v>
      </c>
      <c r="G10000" s="42">
        <f t="shared" si="468"/>
        <v>13.19736</v>
      </c>
      <c r="H10000" s="42">
        <f t="shared" si="469"/>
        <v>8.2500000013197354</v>
      </c>
    </row>
    <row r="10001" spans="5:8" x14ac:dyDescent="0.3">
      <c r="E10001" s="34">
        <v>9999</v>
      </c>
      <c r="F10001" s="42">
        <f t="shared" si="470"/>
        <v>15.9984</v>
      </c>
      <c r="G10001" s="42">
        <f t="shared" si="468"/>
        <v>13.198679999999998</v>
      </c>
      <c r="H10001" s="42">
        <f t="shared" si="469"/>
        <v>8.2500000013198687</v>
      </c>
    </row>
    <row r="10002" spans="5:8" x14ac:dyDescent="0.3">
      <c r="E10002" s="34">
        <v>10000</v>
      </c>
      <c r="F10002" s="42">
        <f t="shared" si="470"/>
        <v>16</v>
      </c>
      <c r="G10002" s="42">
        <f t="shared" si="468"/>
        <v>13.200000000000001</v>
      </c>
      <c r="H10002" s="42">
        <f t="shared" si="469"/>
        <v>8.2500000013200001</v>
      </c>
    </row>
    <row r="10017" spans="5:8" x14ac:dyDescent="0.3">
      <c r="E10017" s="34"/>
      <c r="F10017" s="42"/>
      <c r="G10017" s="42"/>
      <c r="H10017" s="42"/>
    </row>
    <row r="10018" spans="5:8" x14ac:dyDescent="0.3">
      <c r="E10018" s="34"/>
      <c r="F10018" s="42"/>
      <c r="G10018" s="42"/>
      <c r="H10018" s="42"/>
    </row>
    <row r="10019" spans="5:8" x14ac:dyDescent="0.3">
      <c r="E10019" s="34"/>
      <c r="F10019" s="42"/>
      <c r="G10019" s="42"/>
      <c r="H10019" s="42"/>
    </row>
    <row r="10020" spans="5:8" x14ac:dyDescent="0.3">
      <c r="E10020" s="34"/>
      <c r="F10020" s="42"/>
      <c r="G10020" s="42"/>
      <c r="H10020" s="42"/>
    </row>
    <row r="10021" spans="5:8" x14ac:dyDescent="0.3">
      <c r="E10021" s="34"/>
      <c r="F10021" s="42"/>
      <c r="G10021" s="42"/>
      <c r="H10021" s="42"/>
    </row>
    <row r="10022" spans="5:8" x14ac:dyDescent="0.3">
      <c r="E10022" s="34"/>
      <c r="F10022" s="42"/>
      <c r="G10022" s="42"/>
      <c r="H10022" s="42"/>
    </row>
    <row r="10023" spans="5:8" x14ac:dyDescent="0.3">
      <c r="E10023" s="34"/>
      <c r="F10023" s="42"/>
      <c r="G10023" s="42"/>
      <c r="H10023" s="42"/>
    </row>
    <row r="10024" spans="5:8" x14ac:dyDescent="0.3">
      <c r="E10024" s="34"/>
      <c r="F10024" s="42"/>
      <c r="G10024" s="42"/>
      <c r="H10024" s="42"/>
    </row>
    <row r="10025" spans="5:8" x14ac:dyDescent="0.3">
      <c r="E10025" s="34"/>
      <c r="F10025" s="42"/>
      <c r="G10025" s="42"/>
      <c r="H10025" s="42"/>
    </row>
    <row r="10026" spans="5:8" x14ac:dyDescent="0.3">
      <c r="E10026" s="34"/>
      <c r="F10026" s="42"/>
      <c r="G10026" s="42"/>
      <c r="H10026" s="42"/>
    </row>
    <row r="10027" spans="5:8" x14ac:dyDescent="0.3">
      <c r="E10027" s="34"/>
      <c r="F10027" s="42"/>
      <c r="G10027" s="42"/>
      <c r="H10027" s="42"/>
    </row>
    <row r="10028" spans="5:8" x14ac:dyDescent="0.3">
      <c r="E10028" s="34"/>
      <c r="F10028" s="42"/>
      <c r="G10028" s="42"/>
      <c r="H10028" s="42"/>
    </row>
    <row r="10029" spans="5:8" x14ac:dyDescent="0.3">
      <c r="E10029" s="34"/>
      <c r="F10029" s="42"/>
      <c r="G10029" s="42"/>
      <c r="H10029" s="42"/>
    </row>
    <row r="10030" spans="5:8" x14ac:dyDescent="0.3">
      <c r="E10030" s="34"/>
      <c r="F10030" s="42"/>
      <c r="G10030" s="42"/>
      <c r="H10030" s="42"/>
    </row>
    <row r="10031" spans="5:8" x14ac:dyDescent="0.3">
      <c r="E10031" s="34"/>
      <c r="F10031" s="42"/>
      <c r="G10031" s="42"/>
      <c r="H10031" s="42"/>
    </row>
    <row r="10032" spans="5:8" x14ac:dyDescent="0.3">
      <c r="E10032" s="34"/>
      <c r="F10032" s="42"/>
      <c r="G10032" s="42"/>
      <c r="H10032" s="42"/>
    </row>
    <row r="10033" spans="5:8" x14ac:dyDescent="0.3">
      <c r="E10033" s="34"/>
      <c r="F10033" s="42"/>
      <c r="G10033" s="42"/>
      <c r="H10033" s="42"/>
    </row>
    <row r="10034" spans="5:8" x14ac:dyDescent="0.3">
      <c r="E10034" s="34"/>
      <c r="F10034" s="42"/>
      <c r="G10034" s="42"/>
      <c r="H10034" s="42"/>
    </row>
    <row r="10035" spans="5:8" x14ac:dyDescent="0.3">
      <c r="E10035" s="34"/>
      <c r="F10035" s="42"/>
      <c r="G10035" s="42"/>
      <c r="H10035" s="42"/>
    </row>
    <row r="10036" spans="5:8" x14ac:dyDescent="0.3">
      <c r="E10036" s="34"/>
      <c r="F10036" s="42"/>
      <c r="G10036" s="42"/>
      <c r="H10036" s="42"/>
    </row>
    <row r="10037" spans="5:8" x14ac:dyDescent="0.3">
      <c r="E10037" s="34"/>
      <c r="F10037" s="42"/>
      <c r="G10037" s="42"/>
      <c r="H10037" s="42"/>
    </row>
    <row r="10038" spans="5:8" x14ac:dyDescent="0.3">
      <c r="E10038" s="34"/>
      <c r="F10038" s="42"/>
      <c r="G10038" s="42"/>
      <c r="H10038" s="42"/>
    </row>
    <row r="10039" spans="5:8" x14ac:dyDescent="0.3">
      <c r="E10039" s="34"/>
      <c r="F10039" s="42"/>
      <c r="G10039" s="42"/>
      <c r="H10039" s="42"/>
    </row>
    <row r="10040" spans="5:8" x14ac:dyDescent="0.3">
      <c r="E10040" s="34"/>
      <c r="F10040" s="42"/>
      <c r="G10040" s="42"/>
      <c r="H10040" s="42"/>
    </row>
    <row r="10041" spans="5:8" x14ac:dyDescent="0.3">
      <c r="E10041" s="34"/>
      <c r="F10041" s="42"/>
      <c r="G10041" s="42"/>
      <c r="H10041" s="42"/>
    </row>
    <row r="10042" spans="5:8" x14ac:dyDescent="0.3">
      <c r="E10042" s="34"/>
      <c r="F10042" s="42"/>
      <c r="G10042" s="42"/>
      <c r="H10042" s="42"/>
    </row>
    <row r="10043" spans="5:8" x14ac:dyDescent="0.3">
      <c r="E10043" s="34"/>
      <c r="F10043" s="42"/>
      <c r="G10043" s="42"/>
      <c r="H10043" s="42"/>
    </row>
    <row r="10044" spans="5:8" x14ac:dyDescent="0.3">
      <c r="E10044" s="34"/>
      <c r="F10044" s="42"/>
      <c r="G10044" s="42"/>
      <c r="H10044" s="42"/>
    </row>
    <row r="10045" spans="5:8" x14ac:dyDescent="0.3">
      <c r="E10045" s="34"/>
      <c r="F10045" s="42"/>
      <c r="G10045" s="42"/>
      <c r="H10045" s="42"/>
    </row>
    <row r="10046" spans="5:8" x14ac:dyDescent="0.3">
      <c r="E10046" s="34"/>
      <c r="F10046" s="42"/>
      <c r="G10046" s="42"/>
      <c r="H10046" s="42"/>
    </row>
    <row r="10047" spans="5:8" x14ac:dyDescent="0.3">
      <c r="E10047" s="34"/>
      <c r="F10047" s="42"/>
      <c r="G10047" s="42"/>
      <c r="H10047" s="42"/>
    </row>
    <row r="10048" spans="5:8" x14ac:dyDescent="0.3">
      <c r="E10048" s="34"/>
      <c r="F10048" s="42"/>
      <c r="G10048" s="42"/>
      <c r="H10048" s="42"/>
    </row>
    <row r="10049" spans="5:8" x14ac:dyDescent="0.3">
      <c r="E10049" s="34"/>
      <c r="F10049" s="42"/>
      <c r="G10049" s="42"/>
      <c r="H10049" s="42"/>
    </row>
    <row r="10050" spans="5:8" x14ac:dyDescent="0.3">
      <c r="E10050" s="34"/>
      <c r="F10050" s="42"/>
      <c r="G10050" s="42"/>
      <c r="H10050" s="42"/>
    </row>
    <row r="10051" spans="5:8" x14ac:dyDescent="0.3">
      <c r="E10051" s="34"/>
      <c r="F10051" s="42"/>
      <c r="G10051" s="42"/>
      <c r="H10051" s="42"/>
    </row>
    <row r="10052" spans="5:8" x14ac:dyDescent="0.3">
      <c r="E10052" s="34"/>
      <c r="F10052" s="42"/>
      <c r="G10052" s="42"/>
      <c r="H10052" s="42"/>
    </row>
    <row r="10053" spans="5:8" x14ac:dyDescent="0.3">
      <c r="E10053" s="34"/>
      <c r="F10053" s="42"/>
      <c r="G10053" s="42"/>
      <c r="H10053" s="42"/>
    </row>
    <row r="10054" spans="5:8" x14ac:dyDescent="0.3">
      <c r="E10054" s="34"/>
      <c r="F10054" s="42"/>
      <c r="G10054" s="42"/>
      <c r="H10054" s="42"/>
    </row>
    <row r="10055" spans="5:8" x14ac:dyDescent="0.3">
      <c r="E10055" s="34"/>
      <c r="F10055" s="42"/>
      <c r="G10055" s="42"/>
      <c r="H10055" s="42"/>
    </row>
    <row r="10056" spans="5:8" x14ac:dyDescent="0.3">
      <c r="E10056" s="34"/>
      <c r="F10056" s="42"/>
      <c r="G10056" s="42"/>
      <c r="H10056" s="42"/>
    </row>
    <row r="10057" spans="5:8" x14ac:dyDescent="0.3">
      <c r="E10057" s="34"/>
      <c r="F10057" s="42"/>
      <c r="G10057" s="42"/>
      <c r="H10057" s="42"/>
    </row>
    <row r="10058" spans="5:8" x14ac:dyDescent="0.3">
      <c r="E10058" s="34"/>
      <c r="F10058" s="42"/>
      <c r="G10058" s="42"/>
      <c r="H10058" s="42"/>
    </row>
    <row r="10059" spans="5:8" x14ac:dyDescent="0.3">
      <c r="E10059" s="34"/>
      <c r="F10059" s="42"/>
      <c r="G10059" s="42"/>
      <c r="H10059" s="42"/>
    </row>
    <row r="10060" spans="5:8" x14ac:dyDescent="0.3">
      <c r="E10060" s="34"/>
      <c r="F10060" s="42"/>
      <c r="G10060" s="42"/>
      <c r="H10060" s="42"/>
    </row>
    <row r="10061" spans="5:8" x14ac:dyDescent="0.3">
      <c r="E10061" s="34"/>
      <c r="F10061" s="42"/>
      <c r="G10061" s="42"/>
      <c r="H10061" s="42"/>
    </row>
    <row r="10062" spans="5:8" x14ac:dyDescent="0.3">
      <c r="E10062" s="34"/>
      <c r="F10062" s="42"/>
      <c r="G10062" s="42"/>
      <c r="H10062" s="42"/>
    </row>
    <row r="10063" spans="5:8" x14ac:dyDescent="0.3">
      <c r="E10063" s="34"/>
      <c r="F10063" s="42"/>
      <c r="G10063" s="42"/>
      <c r="H10063" s="42"/>
    </row>
    <row r="10064" spans="5:8" x14ac:dyDescent="0.3">
      <c r="E10064" s="34"/>
      <c r="F10064" s="42"/>
      <c r="G10064" s="42"/>
      <c r="H10064" s="42"/>
    </row>
    <row r="10065" spans="5:8" x14ac:dyDescent="0.3">
      <c r="E10065" s="34"/>
      <c r="F10065" s="42"/>
      <c r="G10065" s="42"/>
      <c r="H10065" s="42"/>
    </row>
    <row r="10066" spans="5:8" x14ac:dyDescent="0.3">
      <c r="E10066" s="34"/>
      <c r="F10066" s="42"/>
      <c r="G10066" s="42"/>
      <c r="H10066" s="42"/>
    </row>
    <row r="10067" spans="5:8" x14ac:dyDescent="0.3">
      <c r="E10067" s="34"/>
      <c r="F10067" s="42"/>
      <c r="G10067" s="42"/>
      <c r="H10067" s="42"/>
    </row>
    <row r="10068" spans="5:8" x14ac:dyDescent="0.3">
      <c r="E10068" s="34"/>
      <c r="F10068" s="42"/>
      <c r="G10068" s="42"/>
      <c r="H10068" s="42"/>
    </row>
    <row r="10069" spans="5:8" x14ac:dyDescent="0.3">
      <c r="E10069" s="34"/>
      <c r="F10069" s="42"/>
      <c r="G10069" s="42"/>
      <c r="H10069" s="42"/>
    </row>
    <row r="10070" spans="5:8" x14ac:dyDescent="0.3">
      <c r="E10070" s="34"/>
      <c r="F10070" s="42"/>
      <c r="G10070" s="42"/>
      <c r="H10070" s="42"/>
    </row>
    <row r="10071" spans="5:8" x14ac:dyDescent="0.3">
      <c r="E10071" s="34"/>
      <c r="F10071" s="42"/>
      <c r="G10071" s="42"/>
      <c r="H10071" s="42"/>
    </row>
    <row r="10072" spans="5:8" x14ac:dyDescent="0.3">
      <c r="E10072" s="34"/>
      <c r="F10072" s="42"/>
      <c r="G10072" s="42"/>
      <c r="H10072" s="42"/>
    </row>
    <row r="10073" spans="5:8" x14ac:dyDescent="0.3">
      <c r="E10073" s="34"/>
      <c r="F10073" s="42"/>
      <c r="G10073" s="42"/>
      <c r="H10073" s="42"/>
    </row>
    <row r="10074" spans="5:8" x14ac:dyDescent="0.3">
      <c r="E10074" s="34"/>
      <c r="F10074" s="42"/>
      <c r="G10074" s="42"/>
      <c r="H10074" s="42"/>
    </row>
    <row r="10075" spans="5:8" x14ac:dyDescent="0.3">
      <c r="E10075" s="34"/>
      <c r="F10075" s="42"/>
      <c r="G10075" s="42"/>
      <c r="H10075" s="42"/>
    </row>
    <row r="10076" spans="5:8" x14ac:dyDescent="0.3">
      <c r="E10076" s="34"/>
      <c r="F10076" s="42"/>
      <c r="G10076" s="42"/>
      <c r="H10076" s="42"/>
    </row>
    <row r="10077" spans="5:8" x14ac:dyDescent="0.3">
      <c r="E10077" s="34"/>
      <c r="F10077" s="42"/>
      <c r="G10077" s="42"/>
      <c r="H10077" s="42"/>
    </row>
    <row r="10078" spans="5:8" x14ac:dyDescent="0.3">
      <c r="E10078" s="34"/>
      <c r="F10078" s="42"/>
      <c r="G10078" s="42"/>
      <c r="H10078" s="42"/>
    </row>
    <row r="10079" spans="5:8" x14ac:dyDescent="0.3">
      <c r="E10079" s="34"/>
      <c r="F10079" s="42"/>
      <c r="G10079" s="42"/>
      <c r="H10079" s="42"/>
    </row>
    <row r="10080" spans="5:8" x14ac:dyDescent="0.3">
      <c r="E10080" s="34"/>
      <c r="F10080" s="42"/>
      <c r="G10080" s="42"/>
      <c r="H10080" s="42"/>
    </row>
    <row r="10081" spans="5:8" x14ac:dyDescent="0.3">
      <c r="E10081" s="34"/>
      <c r="F10081" s="42"/>
      <c r="G10081" s="42"/>
      <c r="H10081" s="42"/>
    </row>
    <row r="10082" spans="5:8" x14ac:dyDescent="0.3">
      <c r="E10082" s="34"/>
      <c r="F10082" s="42"/>
      <c r="G10082" s="42"/>
      <c r="H10082" s="42"/>
    </row>
    <row r="10083" spans="5:8" x14ac:dyDescent="0.3">
      <c r="E10083" s="34"/>
      <c r="F10083" s="42"/>
      <c r="G10083" s="42"/>
      <c r="H10083" s="42"/>
    </row>
    <row r="10084" spans="5:8" x14ac:dyDescent="0.3">
      <c r="E10084" s="34"/>
      <c r="F10084" s="42"/>
      <c r="G10084" s="42"/>
      <c r="H10084" s="42"/>
    </row>
    <row r="10085" spans="5:8" x14ac:dyDescent="0.3">
      <c r="E10085" s="34"/>
      <c r="F10085" s="42"/>
      <c r="G10085" s="42"/>
      <c r="H10085" s="42"/>
    </row>
    <row r="10086" spans="5:8" x14ac:dyDescent="0.3">
      <c r="E10086" s="34"/>
      <c r="F10086" s="42"/>
      <c r="G10086" s="42"/>
      <c r="H10086" s="42"/>
    </row>
    <row r="10087" spans="5:8" x14ac:dyDescent="0.3">
      <c r="E10087" s="34"/>
      <c r="F10087" s="42"/>
      <c r="G10087" s="42"/>
      <c r="H10087" s="42"/>
    </row>
    <row r="10088" spans="5:8" x14ac:dyDescent="0.3">
      <c r="E10088" s="34"/>
      <c r="F10088" s="42"/>
      <c r="G10088" s="42"/>
      <c r="H10088" s="42"/>
    </row>
    <row r="10089" spans="5:8" x14ac:dyDescent="0.3">
      <c r="E10089" s="34"/>
      <c r="F10089" s="42"/>
      <c r="G10089" s="42"/>
      <c r="H10089" s="42"/>
    </row>
    <row r="10090" spans="5:8" x14ac:dyDescent="0.3">
      <c r="E10090" s="34"/>
      <c r="F10090" s="42"/>
      <c r="G10090" s="42"/>
      <c r="H10090" s="42"/>
    </row>
    <row r="10091" spans="5:8" x14ac:dyDescent="0.3">
      <c r="E10091" s="34"/>
      <c r="F10091" s="42"/>
      <c r="G10091" s="42"/>
      <c r="H10091" s="42"/>
    </row>
    <row r="10092" spans="5:8" x14ac:dyDescent="0.3">
      <c r="E10092" s="34"/>
      <c r="F10092" s="42"/>
      <c r="G10092" s="42"/>
      <c r="H10092" s="42"/>
    </row>
    <row r="10093" spans="5:8" x14ac:dyDescent="0.3">
      <c r="E10093" s="34"/>
      <c r="F10093" s="42"/>
      <c r="G10093" s="42"/>
      <c r="H10093" s="42"/>
    </row>
    <row r="10094" spans="5:8" x14ac:dyDescent="0.3">
      <c r="E10094" s="34"/>
      <c r="F10094" s="42"/>
      <c r="G10094" s="42"/>
      <c r="H10094" s="42"/>
    </row>
    <row r="10095" spans="5:8" x14ac:dyDescent="0.3">
      <c r="E10095" s="34"/>
      <c r="F10095" s="42"/>
      <c r="G10095" s="42"/>
      <c r="H10095" s="42"/>
    </row>
    <row r="10096" spans="5:8" x14ac:dyDescent="0.3">
      <c r="E10096" s="34"/>
      <c r="F10096" s="42"/>
      <c r="G10096" s="42"/>
      <c r="H10096" s="42"/>
    </row>
    <row r="10097" spans="5:8" x14ac:dyDescent="0.3">
      <c r="E10097" s="34"/>
      <c r="F10097" s="42"/>
      <c r="G10097" s="42"/>
      <c r="H10097" s="42"/>
    </row>
    <row r="10098" spans="5:8" x14ac:dyDescent="0.3">
      <c r="E10098" s="34"/>
      <c r="F10098" s="42"/>
      <c r="G10098" s="42"/>
      <c r="H10098" s="42"/>
    </row>
    <row r="10099" spans="5:8" x14ac:dyDescent="0.3">
      <c r="E10099" s="34"/>
      <c r="F10099" s="42"/>
      <c r="G10099" s="42"/>
      <c r="H10099" s="42"/>
    </row>
    <row r="10100" spans="5:8" x14ac:dyDescent="0.3">
      <c r="E10100" s="34"/>
      <c r="F10100" s="42"/>
      <c r="G10100" s="42"/>
      <c r="H10100" s="42"/>
    </row>
    <row r="10101" spans="5:8" x14ac:dyDescent="0.3">
      <c r="E10101" s="34"/>
      <c r="F10101" s="42"/>
      <c r="G10101" s="42"/>
      <c r="H10101" s="42"/>
    </row>
    <row r="10102" spans="5:8" x14ac:dyDescent="0.3">
      <c r="E10102" s="34"/>
      <c r="F10102" s="42"/>
      <c r="G10102" s="42"/>
      <c r="H10102" s="42"/>
    </row>
    <row r="10103" spans="5:8" x14ac:dyDescent="0.3">
      <c r="E10103" s="34"/>
      <c r="F10103" s="42"/>
      <c r="G10103" s="42"/>
      <c r="H10103" s="42"/>
    </row>
    <row r="10104" spans="5:8" x14ac:dyDescent="0.3">
      <c r="E10104" s="34"/>
      <c r="F10104" s="42"/>
      <c r="G10104" s="42"/>
      <c r="H10104" s="42"/>
    </row>
    <row r="10105" spans="5:8" x14ac:dyDescent="0.3">
      <c r="E10105" s="34"/>
      <c r="F10105" s="42"/>
      <c r="G10105" s="42"/>
      <c r="H10105" s="42"/>
    </row>
    <row r="10106" spans="5:8" x14ac:dyDescent="0.3">
      <c r="E10106" s="34"/>
      <c r="F10106" s="42"/>
      <c r="G10106" s="42"/>
      <c r="H10106" s="42"/>
    </row>
    <row r="10107" spans="5:8" x14ac:dyDescent="0.3">
      <c r="E10107" s="34"/>
      <c r="F10107" s="42"/>
      <c r="G10107" s="42"/>
      <c r="H10107" s="42"/>
    </row>
    <row r="10108" spans="5:8" x14ac:dyDescent="0.3">
      <c r="E10108" s="34"/>
      <c r="F10108" s="42"/>
      <c r="G10108" s="42"/>
      <c r="H10108" s="42"/>
    </row>
    <row r="10109" spans="5:8" x14ac:dyDescent="0.3">
      <c r="E10109" s="34"/>
      <c r="F10109" s="42"/>
      <c r="G10109" s="42"/>
      <c r="H10109" s="42"/>
    </row>
    <row r="10110" spans="5:8" x14ac:dyDescent="0.3">
      <c r="E10110" s="34"/>
      <c r="F10110" s="42"/>
      <c r="G10110" s="42"/>
      <c r="H10110" s="42"/>
    </row>
    <row r="10111" spans="5:8" x14ac:dyDescent="0.3">
      <c r="E10111" s="34"/>
      <c r="F10111" s="42"/>
      <c r="G10111" s="42"/>
      <c r="H10111" s="42"/>
    </row>
    <row r="10112" spans="5:8" x14ac:dyDescent="0.3">
      <c r="E10112" s="34"/>
      <c r="F10112" s="42"/>
      <c r="G10112" s="42"/>
      <c r="H10112" s="42"/>
    </row>
    <row r="10113" spans="5:8" x14ac:dyDescent="0.3">
      <c r="E10113" s="34"/>
      <c r="F10113" s="42"/>
      <c r="G10113" s="42"/>
      <c r="H10113" s="42"/>
    </row>
    <row r="10114" spans="5:8" x14ac:dyDescent="0.3">
      <c r="E10114" s="34"/>
      <c r="F10114" s="42"/>
      <c r="G10114" s="42"/>
      <c r="H10114" s="42"/>
    </row>
    <row r="10115" spans="5:8" x14ac:dyDescent="0.3">
      <c r="E10115" s="34"/>
      <c r="F10115" s="42"/>
      <c r="G10115" s="42"/>
      <c r="H10115" s="42"/>
    </row>
    <row r="10116" spans="5:8" x14ac:dyDescent="0.3">
      <c r="E10116" s="34"/>
      <c r="F10116" s="42"/>
      <c r="G10116" s="42"/>
      <c r="H10116" s="42"/>
    </row>
    <row r="10117" spans="5:8" x14ac:dyDescent="0.3">
      <c r="E10117" s="34"/>
      <c r="F10117" s="42"/>
      <c r="G10117" s="42"/>
      <c r="H10117" s="42"/>
    </row>
    <row r="10118" spans="5:8" x14ac:dyDescent="0.3">
      <c r="E10118" s="34"/>
      <c r="F10118" s="42"/>
      <c r="G10118" s="42"/>
      <c r="H10118" s="42"/>
    </row>
    <row r="10119" spans="5:8" x14ac:dyDescent="0.3">
      <c r="E10119" s="34"/>
      <c r="F10119" s="42"/>
      <c r="G10119" s="42"/>
      <c r="H10119" s="42"/>
    </row>
    <row r="10120" spans="5:8" x14ac:dyDescent="0.3">
      <c r="E10120" s="34"/>
      <c r="F10120" s="42"/>
      <c r="G10120" s="42"/>
      <c r="H10120" s="42"/>
    </row>
    <row r="10121" spans="5:8" x14ac:dyDescent="0.3">
      <c r="E10121" s="34"/>
      <c r="F10121" s="42"/>
      <c r="G10121" s="42"/>
      <c r="H10121" s="42"/>
    </row>
    <row r="10122" spans="5:8" x14ac:dyDescent="0.3">
      <c r="E10122" s="34"/>
      <c r="F10122" s="42"/>
      <c r="G10122" s="42"/>
      <c r="H10122" s="42"/>
    </row>
    <row r="10123" spans="5:8" x14ac:dyDescent="0.3">
      <c r="E10123" s="34"/>
      <c r="F10123" s="42"/>
      <c r="G10123" s="42"/>
      <c r="H10123" s="42"/>
    </row>
    <row r="10124" spans="5:8" x14ac:dyDescent="0.3">
      <c r="E10124" s="34"/>
      <c r="F10124" s="42"/>
      <c r="G10124" s="42"/>
      <c r="H10124" s="42"/>
    </row>
    <row r="10125" spans="5:8" x14ac:dyDescent="0.3">
      <c r="E10125" s="34"/>
      <c r="F10125" s="42"/>
      <c r="G10125" s="42"/>
      <c r="H10125" s="42"/>
    </row>
    <row r="10126" spans="5:8" x14ac:dyDescent="0.3">
      <c r="E10126" s="34"/>
      <c r="F10126" s="42"/>
      <c r="G10126" s="42"/>
      <c r="H10126" s="42"/>
    </row>
    <row r="10127" spans="5:8" x14ac:dyDescent="0.3">
      <c r="E10127" s="34"/>
      <c r="F10127" s="42"/>
      <c r="G10127" s="42"/>
      <c r="H10127" s="42"/>
    </row>
    <row r="10128" spans="5:8" x14ac:dyDescent="0.3">
      <c r="E10128" s="34"/>
      <c r="F10128" s="42"/>
      <c r="G10128" s="42"/>
      <c r="H10128" s="42"/>
    </row>
    <row r="10129" spans="5:8" x14ac:dyDescent="0.3">
      <c r="E10129" s="34"/>
      <c r="F10129" s="42"/>
      <c r="G10129" s="42"/>
      <c r="H10129" s="42"/>
    </row>
    <row r="10130" spans="5:8" x14ac:dyDescent="0.3">
      <c r="E10130" s="34"/>
      <c r="F10130" s="42"/>
      <c r="G10130" s="42"/>
      <c r="H10130" s="42"/>
    </row>
    <row r="10131" spans="5:8" x14ac:dyDescent="0.3">
      <c r="E10131" s="34"/>
      <c r="F10131" s="42"/>
      <c r="G10131" s="42"/>
      <c r="H10131" s="42"/>
    </row>
    <row r="10132" spans="5:8" x14ac:dyDescent="0.3">
      <c r="E10132" s="34"/>
      <c r="F10132" s="42"/>
      <c r="G10132" s="42"/>
      <c r="H10132" s="42"/>
    </row>
    <row r="10133" spans="5:8" x14ac:dyDescent="0.3">
      <c r="E10133" s="34"/>
      <c r="F10133" s="42"/>
      <c r="G10133" s="42"/>
      <c r="H10133" s="42"/>
    </row>
    <row r="10134" spans="5:8" x14ac:dyDescent="0.3">
      <c r="E10134" s="34"/>
      <c r="F10134" s="42"/>
      <c r="G10134" s="42"/>
      <c r="H10134" s="42"/>
    </row>
    <row r="10135" spans="5:8" x14ac:dyDescent="0.3">
      <c r="E10135" s="34"/>
      <c r="F10135" s="42"/>
      <c r="G10135" s="42"/>
      <c r="H10135" s="42"/>
    </row>
    <row r="10136" spans="5:8" x14ac:dyDescent="0.3">
      <c r="E10136" s="34"/>
      <c r="F10136" s="42"/>
      <c r="G10136" s="42"/>
      <c r="H10136" s="42"/>
    </row>
    <row r="10137" spans="5:8" x14ac:dyDescent="0.3">
      <c r="E10137" s="34"/>
      <c r="F10137" s="42"/>
      <c r="G10137" s="42"/>
      <c r="H10137" s="42"/>
    </row>
    <row r="10138" spans="5:8" x14ac:dyDescent="0.3">
      <c r="E10138" s="34"/>
      <c r="F10138" s="42"/>
      <c r="G10138" s="42"/>
      <c r="H10138" s="42"/>
    </row>
    <row r="10139" spans="5:8" x14ac:dyDescent="0.3">
      <c r="E10139" s="34"/>
      <c r="F10139" s="42"/>
      <c r="G10139" s="42"/>
      <c r="H10139" s="42"/>
    </row>
    <row r="10140" spans="5:8" x14ac:dyDescent="0.3">
      <c r="E10140" s="34"/>
      <c r="F10140" s="42"/>
      <c r="G10140" s="42"/>
      <c r="H10140" s="42"/>
    </row>
    <row r="10141" spans="5:8" x14ac:dyDescent="0.3">
      <c r="E10141" s="34"/>
      <c r="F10141" s="42"/>
      <c r="G10141" s="42"/>
      <c r="H10141" s="42"/>
    </row>
    <row r="10142" spans="5:8" x14ac:dyDescent="0.3">
      <c r="E10142" s="34"/>
      <c r="F10142" s="42"/>
      <c r="G10142" s="42"/>
      <c r="H10142" s="42"/>
    </row>
    <row r="10143" spans="5:8" x14ac:dyDescent="0.3">
      <c r="E10143" s="34"/>
      <c r="F10143" s="42"/>
      <c r="G10143" s="42"/>
      <c r="H10143" s="42"/>
    </row>
    <row r="10144" spans="5:8" x14ac:dyDescent="0.3">
      <c r="E10144" s="34"/>
      <c r="F10144" s="42"/>
      <c r="G10144" s="42"/>
      <c r="H10144" s="42"/>
    </row>
    <row r="10145" spans="5:8" x14ac:dyDescent="0.3">
      <c r="E10145" s="34"/>
      <c r="F10145" s="42"/>
      <c r="G10145" s="42"/>
      <c r="H10145" s="42"/>
    </row>
    <row r="10146" spans="5:8" x14ac:dyDescent="0.3">
      <c r="E10146" s="34"/>
      <c r="F10146" s="42"/>
      <c r="G10146" s="42"/>
      <c r="H10146" s="42"/>
    </row>
    <row r="10147" spans="5:8" x14ac:dyDescent="0.3">
      <c r="E10147" s="34"/>
      <c r="F10147" s="42"/>
      <c r="G10147" s="42"/>
      <c r="H10147" s="42"/>
    </row>
    <row r="10148" spans="5:8" x14ac:dyDescent="0.3">
      <c r="E10148" s="34"/>
      <c r="F10148" s="42"/>
      <c r="G10148" s="42"/>
      <c r="H10148" s="42"/>
    </row>
    <row r="10149" spans="5:8" x14ac:dyDescent="0.3">
      <c r="E10149" s="34"/>
      <c r="F10149" s="42"/>
      <c r="G10149" s="42"/>
      <c r="H10149" s="42"/>
    </row>
    <row r="10150" spans="5:8" x14ac:dyDescent="0.3">
      <c r="E10150" s="34"/>
      <c r="F10150" s="42"/>
      <c r="G10150" s="42"/>
      <c r="H10150" s="42"/>
    </row>
    <row r="10151" spans="5:8" x14ac:dyDescent="0.3">
      <c r="E10151" s="34"/>
      <c r="F10151" s="42"/>
      <c r="G10151" s="42"/>
      <c r="H10151" s="42"/>
    </row>
    <row r="10152" spans="5:8" x14ac:dyDescent="0.3">
      <c r="E10152" s="34"/>
      <c r="F10152" s="42"/>
      <c r="G10152" s="42"/>
      <c r="H10152" s="42"/>
    </row>
    <row r="10153" spans="5:8" x14ac:dyDescent="0.3">
      <c r="E10153" s="34"/>
      <c r="F10153" s="42"/>
      <c r="G10153" s="42"/>
      <c r="H10153" s="42"/>
    </row>
    <row r="10154" spans="5:8" x14ac:dyDescent="0.3">
      <c r="E10154" s="34"/>
      <c r="F10154" s="42"/>
      <c r="G10154" s="42"/>
      <c r="H10154" s="42"/>
    </row>
    <row r="10155" spans="5:8" x14ac:dyDescent="0.3">
      <c r="E10155" s="34"/>
      <c r="F10155" s="42"/>
      <c r="G10155" s="42"/>
      <c r="H10155" s="42"/>
    </row>
    <row r="10156" spans="5:8" x14ac:dyDescent="0.3">
      <c r="E10156" s="34"/>
      <c r="F10156" s="42"/>
      <c r="G10156" s="42"/>
      <c r="H10156" s="42"/>
    </row>
    <row r="10157" spans="5:8" x14ac:dyDescent="0.3">
      <c r="E10157" s="34"/>
      <c r="F10157" s="42"/>
      <c r="G10157" s="42"/>
      <c r="H10157" s="42"/>
    </row>
    <row r="10158" spans="5:8" x14ac:dyDescent="0.3">
      <c r="E10158" s="34"/>
      <c r="F10158" s="42"/>
      <c r="G10158" s="42"/>
      <c r="H10158" s="42"/>
    </row>
    <row r="10159" spans="5:8" x14ac:dyDescent="0.3">
      <c r="E10159" s="34"/>
      <c r="F10159" s="42"/>
      <c r="G10159" s="42"/>
      <c r="H10159" s="42"/>
    </row>
    <row r="10160" spans="5:8" x14ac:dyDescent="0.3">
      <c r="E10160" s="34"/>
      <c r="F10160" s="42"/>
      <c r="G10160" s="42"/>
      <c r="H10160" s="42"/>
    </row>
    <row r="10161" spans="5:8" x14ac:dyDescent="0.3">
      <c r="E10161" s="34"/>
      <c r="F10161" s="42"/>
      <c r="G10161" s="42"/>
      <c r="H10161" s="42"/>
    </row>
    <row r="10162" spans="5:8" x14ac:dyDescent="0.3">
      <c r="E10162" s="34"/>
      <c r="F10162" s="42"/>
      <c r="G10162" s="42"/>
      <c r="H10162" s="42"/>
    </row>
    <row r="10163" spans="5:8" x14ac:dyDescent="0.3">
      <c r="E10163" s="34"/>
      <c r="F10163" s="42"/>
      <c r="G10163" s="42"/>
      <c r="H10163" s="42"/>
    </row>
    <row r="10164" spans="5:8" x14ac:dyDescent="0.3">
      <c r="E10164" s="34"/>
      <c r="F10164" s="42"/>
      <c r="G10164" s="42"/>
      <c r="H10164" s="42"/>
    </row>
    <row r="10165" spans="5:8" x14ac:dyDescent="0.3">
      <c r="E10165" s="34"/>
      <c r="F10165" s="42"/>
      <c r="G10165" s="42"/>
      <c r="H10165" s="42"/>
    </row>
    <row r="10166" spans="5:8" x14ac:dyDescent="0.3">
      <c r="E10166" s="34"/>
      <c r="F10166" s="42"/>
      <c r="G10166" s="42"/>
      <c r="H10166" s="42"/>
    </row>
    <row r="10167" spans="5:8" x14ac:dyDescent="0.3">
      <c r="E10167" s="34"/>
      <c r="F10167" s="42"/>
      <c r="G10167" s="42"/>
      <c r="H10167" s="42"/>
    </row>
    <row r="10168" spans="5:8" x14ac:dyDescent="0.3">
      <c r="E10168" s="34"/>
      <c r="F10168" s="42"/>
      <c r="G10168" s="42"/>
      <c r="H10168" s="42"/>
    </row>
    <row r="10169" spans="5:8" x14ac:dyDescent="0.3">
      <c r="E10169" s="34"/>
      <c r="F10169" s="42"/>
      <c r="G10169" s="42"/>
      <c r="H10169" s="42"/>
    </row>
    <row r="10170" spans="5:8" x14ac:dyDescent="0.3">
      <c r="E10170" s="34"/>
      <c r="F10170" s="42"/>
      <c r="G10170" s="42"/>
      <c r="H10170" s="42"/>
    </row>
    <row r="10171" spans="5:8" x14ac:dyDescent="0.3">
      <c r="E10171" s="34"/>
      <c r="F10171" s="42"/>
      <c r="G10171" s="42"/>
      <c r="H10171" s="42"/>
    </row>
    <row r="10172" spans="5:8" x14ac:dyDescent="0.3">
      <c r="E10172" s="34"/>
      <c r="F10172" s="42"/>
      <c r="G10172" s="42"/>
      <c r="H10172" s="42"/>
    </row>
    <row r="10173" spans="5:8" x14ac:dyDescent="0.3">
      <c r="E10173" s="34"/>
      <c r="F10173" s="42"/>
      <c r="G10173" s="42"/>
      <c r="H10173" s="42"/>
    </row>
    <row r="10174" spans="5:8" x14ac:dyDescent="0.3">
      <c r="E10174" s="34"/>
      <c r="F10174" s="42"/>
      <c r="G10174" s="42"/>
      <c r="H10174" s="42"/>
    </row>
    <row r="10175" spans="5:8" x14ac:dyDescent="0.3">
      <c r="E10175" s="34"/>
      <c r="F10175" s="42"/>
      <c r="G10175" s="42"/>
      <c r="H10175" s="42"/>
    </row>
    <row r="10176" spans="5:8" x14ac:dyDescent="0.3">
      <c r="E10176" s="34"/>
      <c r="F10176" s="42"/>
      <c r="G10176" s="42"/>
      <c r="H10176" s="42"/>
    </row>
    <row r="10177" spans="5:8" x14ac:dyDescent="0.3">
      <c r="E10177" s="34"/>
      <c r="F10177" s="42"/>
      <c r="G10177" s="42"/>
      <c r="H10177" s="42"/>
    </row>
    <row r="10178" spans="5:8" x14ac:dyDescent="0.3">
      <c r="E10178" s="34"/>
      <c r="F10178" s="42"/>
      <c r="G10178" s="42"/>
      <c r="H10178" s="42"/>
    </row>
    <row r="10179" spans="5:8" x14ac:dyDescent="0.3">
      <c r="E10179" s="34"/>
      <c r="F10179" s="42"/>
      <c r="G10179" s="42"/>
      <c r="H10179" s="42"/>
    </row>
    <row r="10180" spans="5:8" x14ac:dyDescent="0.3">
      <c r="E10180" s="34"/>
      <c r="F10180" s="42"/>
      <c r="G10180" s="42"/>
      <c r="H10180" s="42"/>
    </row>
    <row r="10181" spans="5:8" x14ac:dyDescent="0.3">
      <c r="E10181" s="34"/>
      <c r="F10181" s="42"/>
      <c r="G10181" s="42"/>
      <c r="H10181" s="42"/>
    </row>
    <row r="10182" spans="5:8" x14ac:dyDescent="0.3">
      <c r="E10182" s="34"/>
      <c r="F10182" s="42"/>
      <c r="G10182" s="42"/>
      <c r="H10182" s="42"/>
    </row>
    <row r="10183" spans="5:8" x14ac:dyDescent="0.3">
      <c r="E10183" s="34"/>
      <c r="F10183" s="42"/>
      <c r="G10183" s="42"/>
      <c r="H10183" s="42"/>
    </row>
    <row r="10184" spans="5:8" x14ac:dyDescent="0.3">
      <c r="E10184" s="34"/>
      <c r="F10184" s="42"/>
      <c r="G10184" s="42"/>
      <c r="H10184" s="42"/>
    </row>
    <row r="10185" spans="5:8" x14ac:dyDescent="0.3">
      <c r="E10185" s="34"/>
      <c r="F10185" s="42"/>
      <c r="G10185" s="42"/>
      <c r="H10185" s="42"/>
    </row>
    <row r="10186" spans="5:8" x14ac:dyDescent="0.3">
      <c r="E10186" s="34"/>
      <c r="F10186" s="42"/>
      <c r="G10186" s="42"/>
      <c r="H10186" s="42"/>
    </row>
    <row r="10187" spans="5:8" x14ac:dyDescent="0.3">
      <c r="E10187" s="34"/>
      <c r="F10187" s="42"/>
      <c r="G10187" s="42"/>
      <c r="H10187" s="42"/>
    </row>
    <row r="10188" spans="5:8" x14ac:dyDescent="0.3">
      <c r="E10188" s="34"/>
      <c r="F10188" s="42"/>
      <c r="G10188" s="42"/>
      <c r="H10188" s="42"/>
    </row>
    <row r="10189" spans="5:8" x14ac:dyDescent="0.3">
      <c r="E10189" s="34"/>
      <c r="F10189" s="42"/>
      <c r="G10189" s="42"/>
      <c r="H10189" s="42"/>
    </row>
    <row r="10190" spans="5:8" x14ac:dyDescent="0.3">
      <c r="E10190" s="34"/>
      <c r="F10190" s="42"/>
      <c r="G10190" s="42"/>
      <c r="H10190" s="42"/>
    </row>
    <row r="10191" spans="5:8" x14ac:dyDescent="0.3">
      <c r="E10191" s="34"/>
      <c r="F10191" s="42"/>
      <c r="G10191" s="42"/>
      <c r="H10191" s="42"/>
    </row>
    <row r="10192" spans="5:8" x14ac:dyDescent="0.3">
      <c r="E10192" s="34"/>
      <c r="F10192" s="42"/>
      <c r="G10192" s="42"/>
      <c r="H10192" s="42"/>
    </row>
    <row r="10193" spans="5:8" x14ac:dyDescent="0.3">
      <c r="E10193" s="34"/>
      <c r="F10193" s="42"/>
      <c r="G10193" s="42"/>
      <c r="H10193" s="42"/>
    </row>
    <row r="10194" spans="5:8" x14ac:dyDescent="0.3">
      <c r="E10194" s="34"/>
      <c r="F10194" s="42"/>
      <c r="G10194" s="42"/>
      <c r="H10194" s="42"/>
    </row>
    <row r="10195" spans="5:8" x14ac:dyDescent="0.3">
      <c r="E10195" s="34"/>
      <c r="F10195" s="42"/>
      <c r="G10195" s="42"/>
      <c r="H10195" s="42"/>
    </row>
    <row r="10196" spans="5:8" x14ac:dyDescent="0.3">
      <c r="E10196" s="34"/>
      <c r="F10196" s="42"/>
      <c r="G10196" s="42"/>
      <c r="H10196" s="42"/>
    </row>
    <row r="10197" spans="5:8" x14ac:dyDescent="0.3">
      <c r="E10197" s="34"/>
      <c r="F10197" s="42"/>
      <c r="G10197" s="42"/>
      <c r="H10197" s="42"/>
    </row>
    <row r="10198" spans="5:8" x14ac:dyDescent="0.3">
      <c r="E10198" s="34"/>
      <c r="F10198" s="42"/>
      <c r="G10198" s="42"/>
      <c r="H10198" s="42"/>
    </row>
    <row r="10199" spans="5:8" x14ac:dyDescent="0.3">
      <c r="E10199" s="34"/>
      <c r="F10199" s="42"/>
      <c r="G10199" s="42"/>
      <c r="H10199" s="42"/>
    </row>
    <row r="10200" spans="5:8" x14ac:dyDescent="0.3">
      <c r="E10200" s="34"/>
      <c r="F10200" s="42"/>
      <c r="G10200" s="42"/>
      <c r="H10200" s="42"/>
    </row>
    <row r="10201" spans="5:8" x14ac:dyDescent="0.3">
      <c r="E10201" s="34"/>
      <c r="F10201" s="42"/>
      <c r="G10201" s="42"/>
      <c r="H10201" s="42"/>
    </row>
    <row r="10202" spans="5:8" x14ac:dyDescent="0.3">
      <c r="E10202" s="34"/>
      <c r="F10202" s="42"/>
      <c r="G10202" s="42"/>
      <c r="H10202" s="42"/>
    </row>
    <row r="10203" spans="5:8" x14ac:dyDescent="0.3">
      <c r="E10203" s="34"/>
      <c r="F10203" s="42"/>
      <c r="G10203" s="42"/>
      <c r="H10203" s="42"/>
    </row>
    <row r="10204" spans="5:8" x14ac:dyDescent="0.3">
      <c r="E10204" s="34"/>
      <c r="F10204" s="42"/>
      <c r="G10204" s="42"/>
      <c r="H10204" s="42"/>
    </row>
    <row r="10205" spans="5:8" x14ac:dyDescent="0.3">
      <c r="E10205" s="34"/>
      <c r="F10205" s="42"/>
      <c r="G10205" s="42"/>
      <c r="H10205" s="42"/>
    </row>
    <row r="10206" spans="5:8" x14ac:dyDescent="0.3">
      <c r="E10206" s="34"/>
      <c r="F10206" s="42"/>
      <c r="G10206" s="42"/>
      <c r="H10206" s="42"/>
    </row>
    <row r="10207" spans="5:8" x14ac:dyDescent="0.3">
      <c r="E10207" s="34"/>
      <c r="F10207" s="42"/>
      <c r="G10207" s="42"/>
      <c r="H10207" s="42"/>
    </row>
    <row r="10208" spans="5:8" x14ac:dyDescent="0.3">
      <c r="E10208" s="34"/>
      <c r="F10208" s="42"/>
      <c r="G10208" s="42"/>
      <c r="H10208" s="42"/>
    </row>
    <row r="10209" spans="5:8" x14ac:dyDescent="0.3">
      <c r="E10209" s="34"/>
      <c r="F10209" s="42"/>
      <c r="G10209" s="42"/>
      <c r="H10209" s="42"/>
    </row>
    <row r="10210" spans="5:8" x14ac:dyDescent="0.3">
      <c r="E10210" s="34"/>
      <c r="F10210" s="42"/>
      <c r="G10210" s="42"/>
      <c r="H10210" s="42"/>
    </row>
    <row r="10211" spans="5:8" x14ac:dyDescent="0.3">
      <c r="E10211" s="34"/>
      <c r="F10211" s="42"/>
      <c r="G10211" s="42"/>
      <c r="H10211" s="42"/>
    </row>
    <row r="10212" spans="5:8" x14ac:dyDescent="0.3">
      <c r="E10212" s="34"/>
      <c r="F10212" s="42"/>
      <c r="G10212" s="42"/>
      <c r="H10212" s="42"/>
    </row>
    <row r="10213" spans="5:8" x14ac:dyDescent="0.3">
      <c r="E10213" s="34"/>
      <c r="F10213" s="42"/>
      <c r="G10213" s="42"/>
      <c r="H10213" s="42"/>
    </row>
    <row r="10214" spans="5:8" x14ac:dyDescent="0.3">
      <c r="E10214" s="34"/>
      <c r="F10214" s="42"/>
      <c r="G10214" s="42"/>
      <c r="H10214" s="42"/>
    </row>
    <row r="10215" spans="5:8" x14ac:dyDescent="0.3">
      <c r="E10215" s="34"/>
      <c r="F10215" s="42"/>
      <c r="G10215" s="42"/>
      <c r="H10215" s="42"/>
    </row>
    <row r="10216" spans="5:8" x14ac:dyDescent="0.3">
      <c r="E10216" s="34"/>
      <c r="F10216" s="42"/>
      <c r="G10216" s="42"/>
      <c r="H10216" s="42"/>
    </row>
    <row r="10217" spans="5:8" x14ac:dyDescent="0.3">
      <c r="E10217" s="34"/>
      <c r="F10217" s="42"/>
      <c r="G10217" s="42"/>
      <c r="H10217" s="42"/>
    </row>
    <row r="10218" spans="5:8" x14ac:dyDescent="0.3">
      <c r="E10218" s="34"/>
      <c r="F10218" s="42"/>
      <c r="G10218" s="42"/>
      <c r="H10218" s="42"/>
    </row>
    <row r="10219" spans="5:8" x14ac:dyDescent="0.3">
      <c r="E10219" s="34"/>
      <c r="F10219" s="42"/>
      <c r="G10219" s="42"/>
      <c r="H10219" s="42"/>
    </row>
    <row r="10220" spans="5:8" x14ac:dyDescent="0.3">
      <c r="E10220" s="34"/>
      <c r="F10220" s="42"/>
      <c r="G10220" s="42"/>
      <c r="H10220" s="42"/>
    </row>
    <row r="10221" spans="5:8" x14ac:dyDescent="0.3">
      <c r="E10221" s="34"/>
      <c r="F10221" s="42"/>
      <c r="G10221" s="42"/>
      <c r="H10221" s="42"/>
    </row>
    <row r="10222" spans="5:8" x14ac:dyDescent="0.3">
      <c r="E10222" s="34"/>
      <c r="F10222" s="42"/>
      <c r="G10222" s="42"/>
      <c r="H10222" s="42"/>
    </row>
    <row r="10223" spans="5:8" x14ac:dyDescent="0.3">
      <c r="E10223" s="34"/>
      <c r="F10223" s="42"/>
      <c r="G10223" s="42"/>
      <c r="H10223" s="42"/>
    </row>
    <row r="10224" spans="5:8" x14ac:dyDescent="0.3">
      <c r="E10224" s="34"/>
      <c r="F10224" s="42"/>
      <c r="G10224" s="42"/>
      <c r="H10224" s="42"/>
    </row>
    <row r="10225" spans="5:8" x14ac:dyDescent="0.3">
      <c r="E10225" s="34"/>
      <c r="F10225" s="42"/>
      <c r="G10225" s="42"/>
      <c r="H10225" s="42"/>
    </row>
    <row r="10226" spans="5:8" x14ac:dyDescent="0.3">
      <c r="E10226" s="34"/>
      <c r="F10226" s="42"/>
      <c r="G10226" s="42"/>
      <c r="H10226" s="42"/>
    </row>
    <row r="10227" spans="5:8" x14ac:dyDescent="0.3">
      <c r="E10227" s="34"/>
      <c r="F10227" s="42"/>
      <c r="G10227" s="42"/>
      <c r="H10227" s="42"/>
    </row>
    <row r="10228" spans="5:8" x14ac:dyDescent="0.3">
      <c r="E10228" s="34"/>
      <c r="F10228" s="42"/>
      <c r="G10228" s="42"/>
      <c r="H10228" s="42"/>
    </row>
    <row r="10229" spans="5:8" x14ac:dyDescent="0.3">
      <c r="E10229" s="34"/>
      <c r="F10229" s="42"/>
      <c r="G10229" s="42"/>
      <c r="H10229" s="42"/>
    </row>
    <row r="10230" spans="5:8" x14ac:dyDescent="0.3">
      <c r="E10230" s="34"/>
      <c r="F10230" s="42"/>
      <c r="G10230" s="42"/>
      <c r="H10230" s="42"/>
    </row>
    <row r="10231" spans="5:8" x14ac:dyDescent="0.3">
      <c r="E10231" s="34"/>
      <c r="F10231" s="42"/>
      <c r="G10231" s="42"/>
      <c r="H10231" s="42"/>
    </row>
    <row r="10232" spans="5:8" x14ac:dyDescent="0.3">
      <c r="E10232" s="34"/>
      <c r="F10232" s="42"/>
      <c r="G10232" s="42"/>
      <c r="H10232" s="42"/>
    </row>
    <row r="10233" spans="5:8" x14ac:dyDescent="0.3">
      <c r="E10233" s="34"/>
      <c r="F10233" s="42"/>
      <c r="G10233" s="42"/>
      <c r="H10233" s="42"/>
    </row>
    <row r="10234" spans="5:8" x14ac:dyDescent="0.3">
      <c r="E10234" s="34"/>
      <c r="F10234" s="42"/>
      <c r="G10234" s="42"/>
      <c r="H10234" s="42"/>
    </row>
    <row r="10235" spans="5:8" x14ac:dyDescent="0.3">
      <c r="E10235" s="34"/>
      <c r="F10235" s="42"/>
      <c r="G10235" s="42"/>
      <c r="H10235" s="42"/>
    </row>
    <row r="10236" spans="5:8" x14ac:dyDescent="0.3">
      <c r="E10236" s="34"/>
      <c r="F10236" s="42"/>
      <c r="G10236" s="42"/>
      <c r="H10236" s="42"/>
    </row>
    <row r="10237" spans="5:8" x14ac:dyDescent="0.3">
      <c r="E10237" s="34"/>
      <c r="F10237" s="42"/>
      <c r="G10237" s="42"/>
      <c r="H10237" s="42"/>
    </row>
    <row r="10238" spans="5:8" x14ac:dyDescent="0.3">
      <c r="E10238" s="34"/>
      <c r="F10238" s="42"/>
      <c r="G10238" s="42"/>
      <c r="H10238" s="42"/>
    </row>
    <row r="10239" spans="5:8" x14ac:dyDescent="0.3">
      <c r="E10239" s="34"/>
      <c r="F10239" s="42"/>
      <c r="G10239" s="42"/>
      <c r="H10239" s="42"/>
    </row>
    <row r="10240" spans="5:8" x14ac:dyDescent="0.3">
      <c r="E10240" s="34"/>
      <c r="F10240" s="42"/>
      <c r="G10240" s="42"/>
      <c r="H10240" s="42"/>
    </row>
    <row r="10241" spans="5:8" x14ac:dyDescent="0.3">
      <c r="E10241" s="34"/>
      <c r="F10241" s="42"/>
      <c r="G10241" s="42"/>
      <c r="H10241" s="42"/>
    </row>
    <row r="10242" spans="5:8" x14ac:dyDescent="0.3">
      <c r="E10242" s="34"/>
      <c r="F10242" s="42"/>
      <c r="G10242" s="42"/>
      <c r="H10242" s="42"/>
    </row>
    <row r="10243" spans="5:8" x14ac:dyDescent="0.3">
      <c r="E10243" s="34"/>
      <c r="F10243" s="42"/>
      <c r="G10243" s="42"/>
      <c r="H10243" s="42"/>
    </row>
    <row r="10244" spans="5:8" x14ac:dyDescent="0.3">
      <c r="E10244" s="34"/>
      <c r="F10244" s="42"/>
      <c r="G10244" s="42"/>
      <c r="H10244" s="42"/>
    </row>
    <row r="10245" spans="5:8" x14ac:dyDescent="0.3">
      <c r="E10245" s="34"/>
      <c r="F10245" s="42"/>
      <c r="G10245" s="42"/>
      <c r="H10245" s="42"/>
    </row>
    <row r="10246" spans="5:8" x14ac:dyDescent="0.3">
      <c r="E10246" s="34"/>
      <c r="F10246" s="42"/>
      <c r="G10246" s="42"/>
      <c r="H10246" s="42"/>
    </row>
    <row r="10247" spans="5:8" x14ac:dyDescent="0.3">
      <c r="E10247" s="34"/>
      <c r="F10247" s="42"/>
      <c r="G10247" s="42"/>
      <c r="H10247" s="42"/>
    </row>
    <row r="10248" spans="5:8" x14ac:dyDescent="0.3">
      <c r="E10248" s="34"/>
      <c r="F10248" s="42"/>
      <c r="G10248" s="42"/>
      <c r="H10248" s="42"/>
    </row>
    <row r="10249" spans="5:8" x14ac:dyDescent="0.3">
      <c r="E10249" s="34"/>
      <c r="F10249" s="42"/>
      <c r="G10249" s="42"/>
      <c r="H10249" s="42"/>
    </row>
    <row r="10250" spans="5:8" x14ac:dyDescent="0.3">
      <c r="E10250" s="34"/>
      <c r="F10250" s="42"/>
      <c r="G10250" s="42"/>
      <c r="H10250" s="42"/>
    </row>
    <row r="10251" spans="5:8" x14ac:dyDescent="0.3">
      <c r="E10251" s="34"/>
      <c r="F10251" s="42"/>
      <c r="G10251" s="42"/>
      <c r="H10251" s="42"/>
    </row>
    <row r="10252" spans="5:8" x14ac:dyDescent="0.3">
      <c r="E10252" s="34"/>
      <c r="F10252" s="42"/>
      <c r="G10252" s="42"/>
      <c r="H10252" s="42"/>
    </row>
    <row r="10253" spans="5:8" x14ac:dyDescent="0.3">
      <c r="E10253" s="34"/>
      <c r="F10253" s="42"/>
      <c r="G10253" s="42"/>
      <c r="H10253" s="42"/>
    </row>
    <row r="10254" spans="5:8" x14ac:dyDescent="0.3">
      <c r="E10254" s="34"/>
      <c r="F10254" s="42"/>
      <c r="G10254" s="42"/>
      <c r="H10254" s="42"/>
    </row>
    <row r="10255" spans="5:8" x14ac:dyDescent="0.3">
      <c r="E10255" s="34"/>
      <c r="F10255" s="42"/>
      <c r="G10255" s="42"/>
      <c r="H10255" s="42"/>
    </row>
    <row r="10256" spans="5:8" x14ac:dyDescent="0.3">
      <c r="E10256" s="34"/>
      <c r="F10256" s="42"/>
      <c r="G10256" s="42"/>
      <c r="H10256" s="42"/>
    </row>
    <row r="10257" spans="5:8" x14ac:dyDescent="0.3">
      <c r="E10257" s="34"/>
      <c r="F10257" s="42"/>
      <c r="G10257" s="42"/>
      <c r="H10257" s="42"/>
    </row>
    <row r="10258" spans="5:8" x14ac:dyDescent="0.3">
      <c r="E10258" s="34"/>
      <c r="F10258" s="42"/>
      <c r="G10258" s="42"/>
      <c r="H10258" s="42"/>
    </row>
    <row r="10259" spans="5:8" x14ac:dyDescent="0.3">
      <c r="E10259" s="34"/>
      <c r="F10259" s="42"/>
      <c r="G10259" s="42"/>
      <c r="H10259" s="42"/>
    </row>
    <row r="10260" spans="5:8" x14ac:dyDescent="0.3">
      <c r="E10260" s="34"/>
      <c r="F10260" s="42"/>
      <c r="G10260" s="42"/>
      <c r="H10260" s="42"/>
    </row>
    <row r="10261" spans="5:8" x14ac:dyDescent="0.3">
      <c r="E10261" s="34"/>
      <c r="F10261" s="42"/>
      <c r="G10261" s="42"/>
      <c r="H10261" s="42"/>
    </row>
    <row r="10262" spans="5:8" x14ac:dyDescent="0.3">
      <c r="E10262" s="34"/>
      <c r="F10262" s="42"/>
      <c r="G10262" s="42"/>
      <c r="H10262" s="42"/>
    </row>
    <row r="10263" spans="5:8" x14ac:dyDescent="0.3">
      <c r="E10263" s="34"/>
      <c r="F10263" s="42"/>
      <c r="G10263" s="42"/>
      <c r="H10263" s="42"/>
    </row>
    <row r="10264" spans="5:8" x14ac:dyDescent="0.3">
      <c r="E10264" s="34"/>
      <c r="F10264" s="42"/>
      <c r="G10264" s="42"/>
      <c r="H10264" s="42"/>
    </row>
    <row r="10265" spans="5:8" x14ac:dyDescent="0.3">
      <c r="E10265" s="34"/>
      <c r="F10265" s="42"/>
      <c r="G10265" s="42"/>
      <c r="H10265" s="42"/>
    </row>
    <row r="10266" spans="5:8" x14ac:dyDescent="0.3">
      <c r="E10266" s="34"/>
      <c r="F10266" s="42"/>
      <c r="G10266" s="42"/>
      <c r="H10266" s="42"/>
    </row>
    <row r="10267" spans="5:8" x14ac:dyDescent="0.3">
      <c r="E10267" s="34"/>
      <c r="F10267" s="42"/>
      <c r="G10267" s="42"/>
      <c r="H10267" s="42"/>
    </row>
    <row r="10268" spans="5:8" x14ac:dyDescent="0.3">
      <c r="E10268" s="34"/>
      <c r="F10268" s="42"/>
      <c r="G10268" s="42"/>
      <c r="H10268" s="42"/>
    </row>
    <row r="10269" spans="5:8" x14ac:dyDescent="0.3">
      <c r="E10269" s="34"/>
      <c r="F10269" s="42"/>
      <c r="G10269" s="42"/>
      <c r="H10269" s="42"/>
    </row>
    <row r="10270" spans="5:8" x14ac:dyDescent="0.3">
      <c r="E10270" s="34"/>
      <c r="F10270" s="42"/>
      <c r="G10270" s="42"/>
      <c r="H10270" s="42"/>
    </row>
    <row r="10271" spans="5:8" x14ac:dyDescent="0.3">
      <c r="E10271" s="34"/>
      <c r="F10271" s="42"/>
      <c r="G10271" s="42"/>
      <c r="H10271" s="42"/>
    </row>
    <row r="10272" spans="5:8" x14ac:dyDescent="0.3">
      <c r="E10272" s="34"/>
      <c r="F10272" s="42"/>
      <c r="G10272" s="42"/>
      <c r="H10272" s="42"/>
    </row>
    <row r="10273" spans="5:8" x14ac:dyDescent="0.3">
      <c r="E10273" s="34"/>
      <c r="F10273" s="42"/>
      <c r="G10273" s="42"/>
      <c r="H10273" s="42"/>
    </row>
    <row r="10274" spans="5:8" x14ac:dyDescent="0.3">
      <c r="E10274" s="34"/>
      <c r="F10274" s="42"/>
      <c r="G10274" s="42"/>
      <c r="H10274" s="42"/>
    </row>
    <row r="10275" spans="5:8" x14ac:dyDescent="0.3">
      <c r="E10275" s="34"/>
      <c r="F10275" s="42"/>
      <c r="G10275" s="42"/>
      <c r="H10275" s="42"/>
    </row>
    <row r="10276" spans="5:8" x14ac:dyDescent="0.3">
      <c r="E10276" s="34"/>
      <c r="F10276" s="42"/>
      <c r="G10276" s="42"/>
      <c r="H10276" s="42"/>
    </row>
    <row r="10277" spans="5:8" x14ac:dyDescent="0.3">
      <c r="E10277" s="34"/>
      <c r="F10277" s="42"/>
      <c r="G10277" s="42"/>
      <c r="H10277" s="42"/>
    </row>
    <row r="10278" spans="5:8" x14ac:dyDescent="0.3">
      <c r="E10278" s="34"/>
      <c r="F10278" s="42"/>
      <c r="G10278" s="42"/>
      <c r="H10278" s="42"/>
    </row>
    <row r="10279" spans="5:8" x14ac:dyDescent="0.3">
      <c r="E10279" s="34"/>
      <c r="F10279" s="42"/>
      <c r="G10279" s="42"/>
      <c r="H10279" s="42"/>
    </row>
    <row r="10280" spans="5:8" x14ac:dyDescent="0.3">
      <c r="E10280" s="34"/>
      <c r="F10280" s="42"/>
      <c r="G10280" s="42"/>
      <c r="H10280" s="42"/>
    </row>
    <row r="10281" spans="5:8" x14ac:dyDescent="0.3">
      <c r="E10281" s="34"/>
      <c r="F10281" s="42"/>
      <c r="G10281" s="42"/>
      <c r="H10281" s="42"/>
    </row>
    <row r="10282" spans="5:8" x14ac:dyDescent="0.3">
      <c r="E10282" s="34"/>
      <c r="F10282" s="42"/>
      <c r="G10282" s="42"/>
      <c r="H10282" s="42"/>
    </row>
    <row r="10283" spans="5:8" x14ac:dyDescent="0.3">
      <c r="E10283" s="34"/>
      <c r="F10283" s="42"/>
      <c r="G10283" s="42"/>
      <c r="H10283" s="42"/>
    </row>
    <row r="10284" spans="5:8" x14ac:dyDescent="0.3">
      <c r="E10284" s="34"/>
      <c r="F10284" s="42"/>
      <c r="G10284" s="42"/>
      <c r="H10284" s="42"/>
    </row>
    <row r="10285" spans="5:8" x14ac:dyDescent="0.3">
      <c r="E10285" s="34"/>
      <c r="F10285" s="42"/>
      <c r="G10285" s="42"/>
      <c r="H10285" s="42"/>
    </row>
    <row r="10286" spans="5:8" x14ac:dyDescent="0.3">
      <c r="E10286" s="34"/>
      <c r="F10286" s="42"/>
      <c r="G10286" s="42"/>
      <c r="H10286" s="42"/>
    </row>
    <row r="10287" spans="5:8" x14ac:dyDescent="0.3">
      <c r="E10287" s="34"/>
      <c r="F10287" s="42"/>
      <c r="G10287" s="42"/>
      <c r="H10287" s="42"/>
    </row>
    <row r="10288" spans="5:8" x14ac:dyDescent="0.3">
      <c r="E10288" s="34"/>
      <c r="F10288" s="42"/>
      <c r="G10288" s="42"/>
      <c r="H10288" s="42"/>
    </row>
    <row r="10289" spans="5:8" x14ac:dyDescent="0.3">
      <c r="E10289" s="34"/>
      <c r="F10289" s="42"/>
      <c r="G10289" s="42"/>
      <c r="H10289" s="42"/>
    </row>
    <row r="10290" spans="5:8" x14ac:dyDescent="0.3">
      <c r="E10290" s="34"/>
      <c r="F10290" s="42"/>
      <c r="G10290" s="42"/>
      <c r="H10290" s="42"/>
    </row>
    <row r="10291" spans="5:8" x14ac:dyDescent="0.3">
      <c r="E10291" s="34"/>
      <c r="F10291" s="42"/>
      <c r="G10291" s="42"/>
      <c r="H10291" s="42"/>
    </row>
    <row r="10292" spans="5:8" x14ac:dyDescent="0.3">
      <c r="E10292" s="34"/>
      <c r="F10292" s="42"/>
      <c r="G10292" s="42"/>
      <c r="H10292" s="42"/>
    </row>
    <row r="10293" spans="5:8" x14ac:dyDescent="0.3">
      <c r="E10293" s="34"/>
      <c r="F10293" s="42"/>
      <c r="G10293" s="42"/>
      <c r="H10293" s="42"/>
    </row>
    <row r="10294" spans="5:8" x14ac:dyDescent="0.3">
      <c r="E10294" s="34"/>
      <c r="F10294" s="42"/>
      <c r="G10294" s="42"/>
      <c r="H10294" s="42"/>
    </row>
    <row r="10295" spans="5:8" x14ac:dyDescent="0.3">
      <c r="E10295" s="34"/>
      <c r="F10295" s="42"/>
      <c r="G10295" s="42"/>
      <c r="H10295" s="42"/>
    </row>
    <row r="10296" spans="5:8" x14ac:dyDescent="0.3">
      <c r="E10296" s="34"/>
      <c r="F10296" s="42"/>
      <c r="G10296" s="42"/>
      <c r="H10296" s="42"/>
    </row>
    <row r="10297" spans="5:8" x14ac:dyDescent="0.3">
      <c r="E10297" s="34"/>
      <c r="F10297" s="42"/>
      <c r="G10297" s="42"/>
      <c r="H10297" s="42"/>
    </row>
    <row r="10298" spans="5:8" x14ac:dyDescent="0.3">
      <c r="E10298" s="34"/>
      <c r="F10298" s="42"/>
      <c r="G10298" s="42"/>
      <c r="H10298" s="42"/>
    </row>
    <row r="10299" spans="5:8" x14ac:dyDescent="0.3">
      <c r="E10299" s="34"/>
      <c r="F10299" s="42"/>
      <c r="G10299" s="42"/>
      <c r="H10299" s="42"/>
    </row>
    <row r="10300" spans="5:8" x14ac:dyDescent="0.3">
      <c r="E10300" s="34"/>
      <c r="F10300" s="42"/>
      <c r="G10300" s="42"/>
      <c r="H10300" s="42"/>
    </row>
    <row r="10301" spans="5:8" x14ac:dyDescent="0.3">
      <c r="E10301" s="34"/>
      <c r="F10301" s="42"/>
      <c r="G10301" s="42"/>
      <c r="H10301" s="42"/>
    </row>
    <row r="10302" spans="5:8" x14ac:dyDescent="0.3">
      <c r="E10302" s="34"/>
      <c r="F10302" s="42"/>
      <c r="G10302" s="42"/>
      <c r="H10302" s="42"/>
    </row>
    <row r="10303" spans="5:8" x14ac:dyDescent="0.3">
      <c r="E10303" s="34"/>
      <c r="F10303" s="42"/>
      <c r="G10303" s="42"/>
      <c r="H10303" s="42"/>
    </row>
    <row r="10304" spans="5:8" x14ac:dyDescent="0.3">
      <c r="E10304" s="34"/>
      <c r="F10304" s="42"/>
      <c r="G10304" s="42"/>
      <c r="H10304" s="42"/>
    </row>
    <row r="10305" spans="5:8" x14ac:dyDescent="0.3">
      <c r="E10305" s="34"/>
      <c r="F10305" s="42"/>
      <c r="G10305" s="42"/>
      <c r="H10305" s="42"/>
    </row>
    <row r="10306" spans="5:8" x14ac:dyDescent="0.3">
      <c r="E10306" s="34"/>
      <c r="F10306" s="42"/>
      <c r="G10306" s="42"/>
      <c r="H10306" s="42"/>
    </row>
    <row r="10307" spans="5:8" x14ac:dyDescent="0.3">
      <c r="E10307" s="34"/>
      <c r="F10307" s="42"/>
      <c r="G10307" s="42"/>
      <c r="H10307" s="42"/>
    </row>
    <row r="10308" spans="5:8" x14ac:dyDescent="0.3">
      <c r="E10308" s="34"/>
      <c r="F10308" s="42"/>
      <c r="G10308" s="42"/>
      <c r="H10308" s="42"/>
    </row>
    <row r="10309" spans="5:8" x14ac:dyDescent="0.3">
      <c r="E10309" s="34"/>
      <c r="F10309" s="42"/>
      <c r="G10309" s="42"/>
      <c r="H10309" s="42"/>
    </row>
    <row r="10310" spans="5:8" x14ac:dyDescent="0.3">
      <c r="E10310" s="34"/>
      <c r="F10310" s="42"/>
      <c r="G10310" s="42"/>
      <c r="H10310" s="42"/>
    </row>
    <row r="10311" spans="5:8" x14ac:dyDescent="0.3">
      <c r="E10311" s="34"/>
      <c r="F10311" s="42"/>
      <c r="G10311" s="42"/>
      <c r="H10311" s="42"/>
    </row>
    <row r="10312" spans="5:8" x14ac:dyDescent="0.3">
      <c r="E10312" s="34"/>
      <c r="F10312" s="42"/>
      <c r="G10312" s="42"/>
      <c r="H10312" s="42"/>
    </row>
    <row r="10313" spans="5:8" x14ac:dyDescent="0.3">
      <c r="E10313" s="34"/>
      <c r="F10313" s="42"/>
      <c r="G10313" s="42"/>
      <c r="H10313" s="42"/>
    </row>
    <row r="10314" spans="5:8" x14ac:dyDescent="0.3">
      <c r="E10314" s="34"/>
      <c r="F10314" s="42"/>
      <c r="G10314" s="42"/>
      <c r="H10314" s="42"/>
    </row>
    <row r="10315" spans="5:8" x14ac:dyDescent="0.3">
      <c r="E10315" s="34"/>
      <c r="F10315" s="42"/>
      <c r="G10315" s="42"/>
      <c r="H10315" s="42"/>
    </row>
    <row r="10316" spans="5:8" x14ac:dyDescent="0.3">
      <c r="E10316" s="34"/>
      <c r="F10316" s="42"/>
      <c r="G10316" s="42"/>
      <c r="H10316" s="42"/>
    </row>
    <row r="10317" spans="5:8" x14ac:dyDescent="0.3">
      <c r="E10317" s="34"/>
      <c r="F10317" s="42"/>
      <c r="G10317" s="42"/>
      <c r="H10317" s="42"/>
    </row>
    <row r="10318" spans="5:8" x14ac:dyDescent="0.3">
      <c r="E10318" s="34"/>
      <c r="F10318" s="42"/>
      <c r="G10318" s="42"/>
      <c r="H10318" s="42"/>
    </row>
    <row r="10319" spans="5:8" x14ac:dyDescent="0.3">
      <c r="E10319" s="34"/>
      <c r="F10319" s="42"/>
      <c r="G10319" s="42"/>
      <c r="H10319" s="42"/>
    </row>
    <row r="10320" spans="5:8" x14ac:dyDescent="0.3">
      <c r="E10320" s="34"/>
      <c r="F10320" s="42"/>
      <c r="G10320" s="42"/>
      <c r="H10320" s="42"/>
    </row>
    <row r="10321" spans="5:8" x14ac:dyDescent="0.3">
      <c r="E10321" s="34"/>
      <c r="F10321" s="42"/>
      <c r="G10321" s="42"/>
      <c r="H10321" s="42"/>
    </row>
    <row r="10322" spans="5:8" x14ac:dyDescent="0.3">
      <c r="E10322" s="34"/>
      <c r="F10322" s="42"/>
      <c r="G10322" s="42"/>
      <c r="H10322" s="42"/>
    </row>
    <row r="10323" spans="5:8" x14ac:dyDescent="0.3">
      <c r="E10323" s="34"/>
      <c r="F10323" s="42"/>
      <c r="G10323" s="42"/>
      <c r="H10323" s="42"/>
    </row>
    <row r="10324" spans="5:8" x14ac:dyDescent="0.3">
      <c r="E10324" s="34"/>
      <c r="F10324" s="42"/>
      <c r="G10324" s="42"/>
      <c r="H10324" s="42"/>
    </row>
    <row r="10325" spans="5:8" x14ac:dyDescent="0.3">
      <c r="E10325" s="34"/>
      <c r="F10325" s="42"/>
      <c r="G10325" s="42"/>
      <c r="H10325" s="42"/>
    </row>
    <row r="10326" spans="5:8" x14ac:dyDescent="0.3">
      <c r="E10326" s="34"/>
      <c r="F10326" s="42"/>
      <c r="G10326" s="42"/>
      <c r="H10326" s="42"/>
    </row>
    <row r="10327" spans="5:8" x14ac:dyDescent="0.3">
      <c r="E10327" s="34"/>
      <c r="F10327" s="42"/>
      <c r="G10327" s="42"/>
      <c r="H10327" s="42"/>
    </row>
    <row r="10328" spans="5:8" x14ac:dyDescent="0.3">
      <c r="E10328" s="34"/>
      <c r="F10328" s="42"/>
      <c r="G10328" s="42"/>
      <c r="H10328" s="42"/>
    </row>
    <row r="10329" spans="5:8" x14ac:dyDescent="0.3">
      <c r="E10329" s="34"/>
      <c r="F10329" s="42"/>
      <c r="G10329" s="42"/>
      <c r="H10329" s="42"/>
    </row>
    <row r="10330" spans="5:8" x14ac:dyDescent="0.3">
      <c r="E10330" s="34"/>
      <c r="F10330" s="42"/>
      <c r="G10330" s="42"/>
      <c r="H10330" s="42"/>
    </row>
    <row r="10331" spans="5:8" x14ac:dyDescent="0.3">
      <c r="E10331" s="34"/>
      <c r="F10331" s="42"/>
      <c r="G10331" s="42"/>
      <c r="H10331" s="42"/>
    </row>
    <row r="10332" spans="5:8" x14ac:dyDescent="0.3">
      <c r="E10332" s="34"/>
      <c r="F10332" s="42"/>
      <c r="G10332" s="42"/>
      <c r="H10332" s="42"/>
    </row>
    <row r="10333" spans="5:8" x14ac:dyDescent="0.3">
      <c r="E10333" s="34"/>
      <c r="F10333" s="42"/>
      <c r="G10333" s="42"/>
      <c r="H10333" s="42"/>
    </row>
    <row r="10334" spans="5:8" x14ac:dyDescent="0.3">
      <c r="E10334" s="34"/>
      <c r="F10334" s="42"/>
      <c r="G10334" s="42"/>
      <c r="H10334" s="42"/>
    </row>
    <row r="10335" spans="5:8" x14ac:dyDescent="0.3">
      <c r="E10335" s="34"/>
      <c r="F10335" s="42"/>
      <c r="G10335" s="42"/>
      <c r="H10335" s="42"/>
    </row>
    <row r="10336" spans="5:8" x14ac:dyDescent="0.3">
      <c r="E10336" s="34"/>
      <c r="F10336" s="42"/>
      <c r="G10336" s="42"/>
      <c r="H10336" s="42"/>
    </row>
    <row r="10337" spans="5:8" x14ac:dyDescent="0.3">
      <c r="E10337" s="34"/>
      <c r="F10337" s="42"/>
      <c r="G10337" s="42"/>
      <c r="H10337" s="42"/>
    </row>
    <row r="10338" spans="5:8" x14ac:dyDescent="0.3">
      <c r="E10338" s="34"/>
      <c r="F10338" s="42"/>
      <c r="G10338" s="42"/>
      <c r="H10338" s="42"/>
    </row>
    <row r="10339" spans="5:8" x14ac:dyDescent="0.3">
      <c r="E10339" s="34"/>
      <c r="F10339" s="42"/>
      <c r="G10339" s="42"/>
      <c r="H10339" s="42"/>
    </row>
    <row r="10340" spans="5:8" x14ac:dyDescent="0.3">
      <c r="E10340" s="34"/>
      <c r="F10340" s="42"/>
      <c r="G10340" s="42"/>
      <c r="H10340" s="42"/>
    </row>
    <row r="10341" spans="5:8" x14ac:dyDescent="0.3">
      <c r="E10341" s="34"/>
      <c r="F10341" s="42"/>
      <c r="G10341" s="42"/>
      <c r="H10341" s="42"/>
    </row>
    <row r="10342" spans="5:8" x14ac:dyDescent="0.3">
      <c r="E10342" s="34"/>
      <c r="F10342" s="42"/>
      <c r="G10342" s="42"/>
      <c r="H10342" s="42"/>
    </row>
    <row r="10343" spans="5:8" x14ac:dyDescent="0.3">
      <c r="E10343" s="34"/>
      <c r="F10343" s="42"/>
      <c r="G10343" s="42"/>
      <c r="H10343" s="42"/>
    </row>
    <row r="10344" spans="5:8" x14ac:dyDescent="0.3">
      <c r="E10344" s="34"/>
      <c r="F10344" s="42"/>
      <c r="G10344" s="42"/>
      <c r="H10344" s="42"/>
    </row>
    <row r="10345" spans="5:8" x14ac:dyDescent="0.3">
      <c r="E10345" s="34"/>
      <c r="F10345" s="42"/>
      <c r="G10345" s="42"/>
      <c r="H10345" s="42"/>
    </row>
    <row r="10346" spans="5:8" x14ac:dyDescent="0.3">
      <c r="E10346" s="34"/>
      <c r="F10346" s="42"/>
      <c r="G10346" s="42"/>
      <c r="H10346" s="42"/>
    </row>
    <row r="10347" spans="5:8" x14ac:dyDescent="0.3">
      <c r="E10347" s="34"/>
      <c r="F10347" s="42"/>
      <c r="G10347" s="42"/>
      <c r="H10347" s="42"/>
    </row>
    <row r="10348" spans="5:8" x14ac:dyDescent="0.3">
      <c r="E10348" s="34"/>
      <c r="F10348" s="42"/>
      <c r="G10348" s="42"/>
      <c r="H10348" s="42"/>
    </row>
  </sheetData>
  <mergeCells count="3">
    <mergeCell ref="B1:C1"/>
    <mergeCell ref="B15:C15"/>
    <mergeCell ref="B16:C16"/>
  </mergeCells>
  <conditionalFormatting sqref="B16">
    <cfRule type="containsText" dxfId="2" priority="1" operator="containsText" text="MARGINAL">
      <formula>NOT(ISERROR(SEARCH("MARGINAL",B16)))</formula>
    </cfRule>
    <cfRule type="containsText" dxfId="1" priority="2" operator="containsText" text="NO">
      <formula>NOT(ISERROR(SEARCH("NO",B16)))</formula>
    </cfRule>
    <cfRule type="containsText" dxfId="0" priority="3" operator="containsText" text="YES">
      <formula>NOT(ISERROR(SEARCH("YES",B16)))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Calculation Sheet</vt:lpstr>
      <vt:lpstr>Disclaimer</vt:lpstr>
      <vt:lpstr>SOA Verification</vt:lpstr>
      <vt:lpstr>Maximum current during startup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Pal, Avishek</dc:creator>
  <cp:lastModifiedBy>Tran, Tony</cp:lastModifiedBy>
  <dcterms:created xsi:type="dcterms:W3CDTF">2022-01-31T05:59:10Z</dcterms:created>
  <dcterms:modified xsi:type="dcterms:W3CDTF">2025-08-29T14:45:33Z</dcterms:modified>
</cp:coreProperties>
</file>